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 codeName="{8C4F1C90-05EB-6A55-5F09-09C24B55AC0B}"/>
  <workbookPr codeName="ThisWorkbook" defaultThemeVersion="124226"/>
  <bookViews>
    <workbookView xWindow="0" yWindow="0" windowWidth="20730" windowHeight="11760" firstSheet="14" activeTab="18"/>
  </bookViews>
  <sheets>
    <sheet name="05-06 Teamsheets" sheetId="6" r:id="rId1"/>
    <sheet name="05-06 data" sheetId="7" r:id="rId2"/>
    <sheet name="06-07 Teamsheets" sheetId="8" r:id="rId3"/>
    <sheet name="06-07 data" sheetId="9" r:id="rId4"/>
    <sheet name="07-08 Teamsheets" sheetId="10" r:id="rId5"/>
    <sheet name="07-08 data" sheetId="11" r:id="rId6"/>
    <sheet name="08-09 Teamsheets" sheetId="12" r:id="rId7"/>
    <sheet name="08-09 data" sheetId="13" r:id="rId8"/>
    <sheet name="09-10 Teamsheets" sheetId="14" r:id="rId9"/>
    <sheet name="09-10 data" sheetId="15" r:id="rId10"/>
    <sheet name="10-11 Teamsheets" sheetId="18" r:id="rId11"/>
    <sheet name="10-11 data" sheetId="19" r:id="rId12"/>
    <sheet name="11-12 Teamsheets" sheetId="20" r:id="rId13"/>
    <sheet name="11-12 data" sheetId="21" r:id="rId14"/>
    <sheet name="12-13 Teamsheets" sheetId="22" r:id="rId15"/>
    <sheet name="12-13 data" sheetId="23" r:id="rId16"/>
    <sheet name="13-14 Teamsheets" sheetId="24" r:id="rId17"/>
    <sheet name="13-14 data" sheetId="25" r:id="rId18"/>
    <sheet name="14-15 Teamsheets" sheetId="26" r:id="rId19"/>
    <sheet name="14-15 data" sheetId="27" r:id="rId20"/>
    <sheet name="All data" sheetId="16" r:id="rId21"/>
  </sheets>
  <functionGroups builtInGroupCount="17"/>
  <definedNames>
    <definedName name="_xlnm._FilterDatabase" localSheetId="0" hidden="1">'05-06 Teamsheets'!$A$1:$X$41</definedName>
    <definedName name="_xlnm._FilterDatabase" localSheetId="2" hidden="1">'06-07 Teamsheets'!$A$1:$AA$53</definedName>
    <definedName name="_xlnm._FilterDatabase" localSheetId="10" hidden="1">'10-11 Teamsheets'!$A$1:$AA$54</definedName>
    <definedName name="_xlnm._FilterDatabase" localSheetId="12" hidden="1">'11-12 Teamsheets'!$A$1:$AA$66</definedName>
    <definedName name="_xlnm._FilterDatabase" localSheetId="14" hidden="1">'12-13 Teamsheets'!$A$1:$AA$73</definedName>
    <definedName name="_xlnm._FilterDatabase" localSheetId="16" hidden="1">'13-14 Teamsheets'!$A$1:$AA$79</definedName>
    <definedName name="_xlnm._FilterDatabase" localSheetId="18" hidden="1">'14-15 Teamsheets'!$A$1:$AA$83</definedName>
    <definedName name="_xlnm._FilterDatabase" localSheetId="20" hidden="1">'All data'!$A$1:$CN$206</definedName>
    <definedName name="_xlnm.Print_Titles" localSheetId="0">'05-06 Teamsheets'!$A:$A,'05-06 Teamsheets'!$1:$1</definedName>
    <definedName name="_xlnm.Print_Titles" localSheetId="2">'06-07 Teamsheets'!$A:$A,'06-07 Teamsheets'!$1:$1</definedName>
    <definedName name="_xlnm.Print_Titles" localSheetId="4">'07-08 Teamsheets'!$A:$A,'07-08 Teamsheets'!$1:$1</definedName>
    <definedName name="_xlnm.Print_Titles" localSheetId="6">'08-09 Teamsheets'!$A:$A,'08-09 Teamsheets'!$1:$1</definedName>
    <definedName name="_xlnm.Print_Titles" localSheetId="8">'09-10 Teamsheets'!$A:$A,'09-10 Teamsheets'!$1:$1</definedName>
    <definedName name="_xlnm.Print_Titles" localSheetId="10">'10-11 Teamsheets'!$A:$A,'10-11 Teamsheets'!$1:$1</definedName>
    <definedName name="_xlnm.Print_Titles" localSheetId="12">'11-12 Teamsheets'!$A:$A,'11-12 Teamsheets'!$1:$1</definedName>
    <definedName name="_xlnm.Print_Titles" localSheetId="14">'12-13 Teamsheets'!$A:$A,'12-13 Teamsheets'!$1:$1</definedName>
    <definedName name="_xlnm.Print_Titles" localSheetId="16">'13-14 Teamsheets'!$A:$A,'13-14 Teamsheets'!$1:$1</definedName>
    <definedName name="_xlnm.Print_Titles" localSheetId="18">'14-15 Teamsheets'!$A:$A,'14-15 Teamsheets'!$1:$1</definedName>
  </definedNames>
  <calcPr calcId="145621"/>
</workbook>
</file>

<file path=xl/calcChain.xml><?xml version="1.0" encoding="utf-8"?>
<calcChain xmlns="http://schemas.openxmlformats.org/spreadsheetml/2006/main">
  <c r="BU208" i="16" l="1"/>
  <c r="CK101" i="16"/>
  <c r="CK20" i="16"/>
  <c r="CK193" i="16"/>
  <c r="CK23" i="16"/>
  <c r="Y29" i="21"/>
  <c r="V3" i="25"/>
  <c r="J32" i="23"/>
  <c r="M3" i="23"/>
  <c r="F33" i="19"/>
  <c r="L38" i="21"/>
  <c r="S30" i="25"/>
  <c r="AE30" i="21"/>
  <c r="AG25" i="23"/>
  <c r="I13" i="23"/>
  <c r="P22" i="23"/>
  <c r="W40" i="21"/>
  <c r="M25" i="21"/>
  <c r="D16" i="21"/>
  <c r="W26" i="21"/>
  <c r="AG13" i="25"/>
  <c r="S18" i="19"/>
  <c r="C24" i="23"/>
  <c r="AA9" i="25"/>
  <c r="R18" i="19"/>
  <c r="AD39" i="21"/>
  <c r="T29" i="25"/>
  <c r="AA24" i="25"/>
  <c r="G8" i="19"/>
  <c r="CK176" i="16"/>
  <c r="O36" i="21"/>
  <c r="J21" i="23"/>
  <c r="W31" i="21"/>
  <c r="X21" i="21"/>
  <c r="P25" i="25"/>
  <c r="I27" i="21"/>
  <c r="AE9" i="23"/>
  <c r="AF12" i="25"/>
  <c r="AB9" i="23"/>
  <c r="T40" i="25"/>
  <c r="I11" i="23"/>
  <c r="AD16" i="21"/>
  <c r="E20" i="23"/>
  <c r="Q7" i="21"/>
  <c r="C31" i="19"/>
  <c r="AE35" i="21"/>
  <c r="I20" i="25"/>
  <c r="V35" i="23"/>
  <c r="L4" i="19"/>
  <c r="AF5" i="25"/>
  <c r="AA2" i="23"/>
  <c r="Z21" i="25"/>
  <c r="AD36" i="23"/>
  <c r="AD27" i="25"/>
  <c r="D7" i="21"/>
  <c r="AC15" i="23"/>
  <c r="I9" i="23"/>
  <c r="U5" i="19"/>
  <c r="S2" i="19"/>
  <c r="AB20" i="19"/>
  <c r="Z42" i="23"/>
  <c r="J8" i="21"/>
  <c r="W9" i="23"/>
  <c r="AG24" i="21"/>
  <c r="J32" i="19"/>
  <c r="R16" i="21"/>
  <c r="U11" i="21"/>
  <c r="O33" i="25"/>
  <c r="CK179" i="16"/>
  <c r="Y43" i="21"/>
  <c r="CK50" i="16"/>
  <c r="X2" i="21"/>
  <c r="T19" i="21"/>
  <c r="D36" i="23"/>
  <c r="H28" i="25"/>
  <c r="Y2" i="21"/>
  <c r="R14" i="21"/>
  <c r="T32" i="21"/>
  <c r="V3" i="19"/>
  <c r="O30" i="23"/>
  <c r="Q8" i="21"/>
  <c r="C7" i="23"/>
  <c r="R31" i="21"/>
  <c r="H29" i="25"/>
  <c r="I34" i="25"/>
  <c r="F15" i="23"/>
  <c r="V32" i="23"/>
  <c r="AD40" i="21"/>
  <c r="Q37" i="21"/>
  <c r="K2" i="19"/>
  <c r="Q9" i="23"/>
  <c r="AA16" i="21"/>
  <c r="Z29" i="25"/>
  <c r="AD15" i="21"/>
  <c r="AG5" i="21"/>
  <c r="O11" i="19"/>
  <c r="M35" i="21"/>
  <c r="I42" i="23"/>
  <c r="C15" i="21"/>
  <c r="H13" i="23"/>
  <c r="Y8" i="23"/>
  <c r="Y21" i="19"/>
  <c r="Y23" i="21"/>
  <c r="AA23" i="23"/>
  <c r="AF26" i="23"/>
  <c r="AA7" i="21"/>
  <c r="T30" i="25"/>
  <c r="C23" i="21"/>
  <c r="C3" i="23"/>
  <c r="O28" i="19"/>
  <c r="D39" i="23"/>
  <c r="K42" i="21"/>
  <c r="Z8" i="25"/>
  <c r="E25" i="21"/>
  <c r="AB9" i="25"/>
  <c r="Q25" i="21"/>
  <c r="CK151" i="16"/>
  <c r="V19" i="25"/>
  <c r="CK38" i="16"/>
  <c r="I30" i="23"/>
  <c r="W21" i="25"/>
  <c r="U33" i="21"/>
  <c r="X28" i="25"/>
  <c r="J8" i="25"/>
  <c r="AA22" i="21"/>
  <c r="AG38" i="21"/>
  <c r="E24" i="25"/>
  <c r="U14" i="25"/>
  <c r="G2" i="19"/>
  <c r="X30" i="25"/>
  <c r="U12" i="21"/>
  <c r="E28" i="25"/>
  <c r="Z43" i="21"/>
  <c r="S19" i="25"/>
  <c r="Q17" i="25"/>
  <c r="O24" i="21"/>
  <c r="C35" i="19"/>
  <c r="S33" i="25"/>
  <c r="H22" i="19"/>
  <c r="U15" i="21"/>
  <c r="AF7" i="21"/>
  <c r="B10" i="19"/>
  <c r="CK182" i="16"/>
  <c r="W4" i="23"/>
  <c r="R27" i="21"/>
  <c r="F20" i="23"/>
  <c r="V9" i="21"/>
  <c r="T33" i="19"/>
  <c r="G36" i="25"/>
  <c r="S26" i="21"/>
  <c r="L40" i="21"/>
  <c r="Z5" i="23"/>
  <c r="P19" i="23"/>
  <c r="L16" i="23"/>
  <c r="X27" i="21"/>
  <c r="B28" i="25"/>
  <c r="AE24" i="25"/>
  <c r="R37" i="25"/>
  <c r="V31" i="25"/>
  <c r="Q42" i="25"/>
  <c r="K31" i="25"/>
  <c r="AB4" i="25"/>
  <c r="S21" i="21"/>
  <c r="L12" i="25"/>
  <c r="I23" i="23"/>
  <c r="T25" i="23"/>
  <c r="G31" i="25"/>
  <c r="L17" i="25"/>
  <c r="S42" i="25"/>
  <c r="H7" i="25"/>
  <c r="H10" i="23"/>
  <c r="AG36" i="21"/>
  <c r="O13" i="19"/>
  <c r="G10" i="25"/>
  <c r="AE38" i="21"/>
  <c r="P32" i="25"/>
  <c r="V29" i="23"/>
  <c r="U30" i="19"/>
  <c r="O37" i="23"/>
  <c r="K16" i="19"/>
  <c r="F33" i="25"/>
  <c r="CK27" i="16"/>
  <c r="Z34" i="25"/>
  <c r="N6" i="23"/>
  <c r="AD12" i="23"/>
  <c r="T29" i="21"/>
  <c r="I25" i="19"/>
  <c r="I13" i="19"/>
  <c r="AG37" i="25"/>
  <c r="D29" i="21"/>
  <c r="AC33" i="25"/>
  <c r="AB37" i="21"/>
  <c r="C23" i="23"/>
  <c r="O4" i="19"/>
  <c r="E22" i="23"/>
  <c r="Q19" i="21"/>
  <c r="L30" i="21"/>
  <c r="AG35" i="23"/>
  <c r="R36" i="25"/>
  <c r="AB41" i="25"/>
  <c r="R3" i="23"/>
  <c r="AD44" i="25"/>
  <c r="J25" i="21"/>
  <c r="V10" i="21"/>
  <c r="H40" i="25"/>
  <c r="AC14" i="23"/>
  <c r="AC5" i="23"/>
  <c r="AA3" i="19"/>
  <c r="U17" i="21"/>
  <c r="K33" i="23"/>
  <c r="G26" i="23"/>
  <c r="AD18" i="25"/>
  <c r="G8" i="25"/>
  <c r="E16" i="25"/>
  <c r="D11" i="19"/>
  <c r="H28" i="19"/>
  <c r="L34" i="19"/>
  <c r="V43" i="25"/>
  <c r="P9" i="21"/>
  <c r="S42" i="21"/>
  <c r="AE31" i="23"/>
  <c r="T2" i="21"/>
  <c r="Z7" i="23"/>
  <c r="P38" i="25"/>
  <c r="G14" i="19"/>
  <c r="AA16" i="25"/>
  <c r="L30" i="25"/>
  <c r="V35" i="21"/>
  <c r="AB6" i="21"/>
  <c r="K12" i="19"/>
  <c r="C9" i="19"/>
  <c r="R13" i="19"/>
  <c r="H15" i="21"/>
  <c r="I12" i="25"/>
  <c r="V21" i="23"/>
  <c r="P2" i="25"/>
  <c r="R35" i="19"/>
  <c r="F3" i="21"/>
  <c r="AA32" i="25"/>
  <c r="M16" i="19"/>
  <c r="N35" i="25"/>
  <c r="CK62" i="16"/>
  <c r="CK127" i="16"/>
  <c r="W20" i="23"/>
  <c r="K12" i="25"/>
  <c r="U28" i="21"/>
  <c r="P15" i="19"/>
  <c r="AB12" i="19"/>
  <c r="B37" i="23"/>
  <c r="E37" i="25"/>
  <c r="F28" i="23"/>
  <c r="AE31" i="25"/>
  <c r="O2" i="25"/>
  <c r="AE17" i="25"/>
  <c r="D23" i="23"/>
  <c r="P26" i="21"/>
  <c r="N40" i="21"/>
  <c r="O35" i="23"/>
  <c r="AC17" i="23"/>
  <c r="I35" i="19"/>
  <c r="X22" i="19"/>
  <c r="G27" i="19"/>
  <c r="S30" i="21"/>
  <c r="B6" i="21"/>
  <c r="Y30" i="23"/>
  <c r="K35" i="21"/>
  <c r="I24" i="19"/>
  <c r="U8" i="19"/>
  <c r="I10" i="25"/>
  <c r="K36" i="23"/>
  <c r="X15" i="21"/>
  <c r="AB23" i="23"/>
  <c r="K4" i="21"/>
  <c r="Q12" i="19"/>
  <c r="AC3" i="25"/>
  <c r="F37" i="25"/>
  <c r="J3" i="23"/>
  <c r="Z13" i="21"/>
  <c r="E43" i="21"/>
  <c r="N42" i="23"/>
  <c r="V17" i="25"/>
  <c r="E18" i="21"/>
  <c r="D2" i="19"/>
  <c r="L2" i="19"/>
  <c r="B21" i="25"/>
  <c r="Y40" i="23"/>
  <c r="Q41" i="25"/>
  <c r="I2" i="19"/>
  <c r="K24" i="21"/>
  <c r="M6" i="21"/>
  <c r="M27" i="19"/>
  <c r="AG20" i="25"/>
  <c r="AG28" i="25"/>
  <c r="K27" i="25"/>
  <c r="AC12" i="23"/>
  <c r="AA32" i="19"/>
  <c r="D14" i="19"/>
  <c r="G9" i="21"/>
  <c r="Q11" i="23"/>
  <c r="AF13" i="23"/>
  <c r="Y18" i="25"/>
  <c r="Z9" i="19"/>
  <c r="V41" i="25"/>
  <c r="B24" i="23"/>
  <c r="B32" i="21"/>
  <c r="C11" i="23"/>
  <c r="AF9" i="25"/>
  <c r="E13" i="21"/>
  <c r="K41" i="21"/>
  <c r="Y14" i="19"/>
  <c r="CK125" i="16"/>
  <c r="AD23" i="21"/>
  <c r="AD4" i="23"/>
  <c r="AB26" i="21"/>
  <c r="P18" i="21"/>
  <c r="K31" i="21"/>
  <c r="L14" i="21"/>
  <c r="AA35" i="21"/>
  <c r="AA30" i="19"/>
  <c r="Y34" i="19"/>
  <c r="X4" i="21"/>
  <c r="B9" i="19"/>
  <c r="C34" i="19"/>
  <c r="W20" i="19"/>
  <c r="U15" i="19"/>
  <c r="N7" i="25"/>
  <c r="E28" i="23"/>
  <c r="N27" i="25"/>
  <c r="W10" i="19"/>
  <c r="I33" i="25"/>
  <c r="X16" i="19"/>
  <c r="E34" i="19"/>
  <c r="AE3" i="21"/>
  <c r="Z3" i="19"/>
  <c r="R37" i="21"/>
  <c r="K22" i="23"/>
  <c r="X19" i="21"/>
  <c r="CK187" i="16"/>
  <c r="R15" i="23"/>
  <c r="G21" i="21"/>
  <c r="L8" i="23"/>
  <c r="L36" i="23"/>
  <c r="K39" i="25"/>
  <c r="R39" i="23"/>
  <c r="H25" i="23"/>
  <c r="J10" i="23"/>
  <c r="AB15" i="23"/>
  <c r="E32" i="21"/>
  <c r="W5" i="25"/>
  <c r="O4" i="25"/>
  <c r="E42" i="25"/>
  <c r="C26" i="25"/>
  <c r="P11" i="21"/>
  <c r="CK25" i="16"/>
  <c r="N21" i="23"/>
  <c r="H30" i="23"/>
  <c r="I43" i="25"/>
  <c r="E7" i="25"/>
  <c r="AA38" i="21"/>
  <c r="AF4" i="25"/>
  <c r="CK144" i="16"/>
  <c r="D13" i="23"/>
  <c r="CK48" i="16"/>
  <c r="AB14" i="21"/>
  <c r="AA7" i="19"/>
  <c r="P16" i="23"/>
  <c r="U35" i="23"/>
  <c r="O40" i="21"/>
  <c r="N31" i="23"/>
  <c r="P29" i="19"/>
  <c r="Z14" i="25"/>
  <c r="F7" i="23"/>
  <c r="I9" i="19"/>
  <c r="M5" i="21"/>
  <c r="AC25" i="25"/>
  <c r="W7" i="25"/>
  <c r="C13" i="25"/>
  <c r="B27" i="25"/>
  <c r="X34" i="23"/>
  <c r="AG10" i="25"/>
  <c r="N5" i="23"/>
  <c r="M20" i="21"/>
  <c r="W11" i="25"/>
  <c r="AC40" i="21"/>
  <c r="H34" i="23"/>
  <c r="N31" i="19"/>
  <c r="N13" i="19"/>
  <c r="P27" i="19"/>
  <c r="Y4" i="25"/>
  <c r="I14" i="21"/>
  <c r="AG32" i="21"/>
  <c r="L19" i="23"/>
  <c r="AB21" i="21"/>
  <c r="F9" i="21"/>
  <c r="T4" i="23"/>
  <c r="Z21" i="21"/>
  <c r="AD7" i="23"/>
  <c r="P6" i="19"/>
  <c r="Y40" i="21"/>
  <c r="F14" i="23"/>
  <c r="N18" i="21"/>
  <c r="AA24" i="21"/>
  <c r="Y14" i="21"/>
  <c r="H4" i="23"/>
  <c r="U18" i="25"/>
  <c r="M27" i="21"/>
  <c r="AD8" i="23"/>
  <c r="L39" i="21"/>
  <c r="B23" i="25"/>
  <c r="I6" i="23"/>
  <c r="Q33" i="25"/>
  <c r="F11" i="21"/>
  <c r="P42" i="21"/>
  <c r="B14" i="21"/>
  <c r="I4" i="25"/>
  <c r="F20" i="25"/>
  <c r="W16" i="25"/>
  <c r="M14" i="23"/>
  <c r="U37" i="21"/>
  <c r="U38" i="21"/>
  <c r="CK171" i="16"/>
  <c r="K20" i="23"/>
  <c r="AC26" i="25"/>
  <c r="Y14" i="23"/>
  <c r="L14" i="23"/>
  <c r="H32" i="19"/>
  <c r="O35" i="25"/>
  <c r="H14" i="25"/>
  <c r="I26" i="23"/>
  <c r="H19" i="23"/>
  <c r="AC30" i="21"/>
  <c r="X24" i="23"/>
  <c r="K20" i="19"/>
  <c r="G30" i="21"/>
  <c r="D31" i="21"/>
  <c r="AB5" i="21"/>
  <c r="B28" i="23"/>
  <c r="F28" i="19"/>
  <c r="C15" i="23"/>
  <c r="Y27" i="25"/>
  <c r="G25" i="23"/>
  <c r="T21" i="21"/>
  <c r="C11" i="21"/>
  <c r="L42" i="21"/>
  <c r="AD28" i="23"/>
  <c r="S7" i="19"/>
  <c r="O24" i="25"/>
  <c r="M43" i="25"/>
  <c r="G32" i="21"/>
  <c r="B21" i="19"/>
  <c r="J35" i="21"/>
  <c r="Y20" i="23"/>
  <c r="G3" i="19"/>
  <c r="Q10" i="19"/>
  <c r="M43" i="23"/>
  <c r="Y17" i="23"/>
  <c r="O19" i="23"/>
  <c r="G28" i="25"/>
  <c r="B38" i="25"/>
  <c r="U16" i="19"/>
  <c r="I25" i="23"/>
  <c r="D7" i="19"/>
  <c r="V17" i="19"/>
  <c r="AD43" i="21"/>
  <c r="AF14" i="21"/>
  <c r="N2" i="19"/>
  <c r="O6" i="23"/>
  <c r="K13" i="19"/>
  <c r="H2" i="25"/>
  <c r="CK122" i="16"/>
  <c r="O14" i="25"/>
  <c r="K22" i="19"/>
  <c r="S12" i="25"/>
  <c r="CK198" i="16"/>
  <c r="H28" i="23"/>
  <c r="T9" i="23"/>
  <c r="AE2" i="21"/>
  <c r="X10" i="23"/>
  <c r="AF20" i="25"/>
  <c r="AF22" i="25"/>
  <c r="P24" i="21"/>
  <c r="AA33" i="19"/>
  <c r="AF28" i="25"/>
  <c r="S25" i="19"/>
  <c r="AB25" i="19"/>
  <c r="C16" i="21"/>
  <c r="AB5" i="23"/>
  <c r="W32" i="19"/>
  <c r="Z34" i="23"/>
  <c r="N12" i="23"/>
  <c r="X42" i="23"/>
  <c r="Q36" i="23"/>
  <c r="W14" i="21"/>
  <c r="V13" i="25"/>
  <c r="AG31" i="21"/>
  <c r="I32" i="19"/>
  <c r="Q15" i="19"/>
  <c r="Y16" i="23"/>
  <c r="AA21" i="19"/>
  <c r="Q5" i="21"/>
  <c r="P23" i="25"/>
  <c r="AA38" i="23"/>
  <c r="Y31" i="19"/>
  <c r="AE7" i="25"/>
  <c r="Q35" i="19"/>
  <c r="B29" i="25"/>
  <c r="D8" i="25"/>
  <c r="N21" i="19"/>
  <c r="AC9" i="23"/>
  <c r="K30" i="23"/>
  <c r="T5" i="23"/>
  <c r="N36" i="23"/>
  <c r="I22" i="23"/>
  <c r="E14" i="25"/>
  <c r="Z39" i="23"/>
  <c r="P41" i="23"/>
  <c r="H3" i="21"/>
  <c r="K9" i="21"/>
  <c r="O25" i="23"/>
  <c r="B16" i="25"/>
  <c r="Q39" i="25"/>
  <c r="E12" i="25"/>
  <c r="AA39" i="21"/>
  <c r="CK205" i="16"/>
  <c r="H2" i="19"/>
  <c r="T13" i="21"/>
  <c r="AE34" i="23"/>
  <c r="U21" i="23"/>
  <c r="X29" i="23"/>
  <c r="U24" i="19"/>
  <c r="L16" i="25"/>
  <c r="AE13" i="25"/>
  <c r="O13" i="23"/>
  <c r="L9" i="23"/>
  <c r="F2" i="19"/>
  <c r="Q30" i="25"/>
  <c r="AB42" i="21"/>
  <c r="G11" i="21"/>
  <c r="H21" i="21"/>
  <c r="E18" i="25"/>
  <c r="M5" i="19"/>
  <c r="S26" i="19"/>
  <c r="AC35" i="23"/>
  <c r="AC25" i="21"/>
  <c r="AD6" i="21"/>
  <c r="B6" i="23"/>
  <c r="AE4" i="21"/>
  <c r="AB14" i="25"/>
  <c r="S22" i="21"/>
  <c r="T19" i="25"/>
  <c r="AA11" i="19"/>
  <c r="O3" i="21"/>
  <c r="AF2" i="23"/>
  <c r="G7" i="25"/>
  <c r="AB34" i="25"/>
  <c r="L31" i="25"/>
  <c r="E39" i="23"/>
  <c r="Z25" i="25"/>
  <c r="CK14" i="16"/>
  <c r="L28" i="23"/>
  <c r="N24" i="19"/>
  <c r="V41" i="23"/>
  <c r="AE22" i="25"/>
  <c r="AB25" i="21"/>
  <c r="F18" i="19"/>
  <c r="J10" i="21"/>
  <c r="CK34" i="16"/>
  <c r="L6" i="23"/>
  <c r="O3" i="23"/>
  <c r="AG22" i="25"/>
  <c r="K32" i="25"/>
  <c r="L20" i="21"/>
  <c r="I24" i="25"/>
  <c r="W19" i="23"/>
  <c r="Y7" i="23"/>
  <c r="E27" i="25"/>
  <c r="D15" i="21"/>
  <c r="D17" i="21"/>
  <c r="AB16" i="21"/>
  <c r="W27" i="23"/>
  <c r="P3" i="19"/>
  <c r="AB26" i="23"/>
  <c r="V8" i="23"/>
  <c r="E15" i="25"/>
  <c r="Q29" i="21"/>
  <c r="X10" i="19"/>
  <c r="S5" i="21"/>
  <c r="M34" i="19"/>
  <c r="O21" i="23"/>
  <c r="F11" i="19"/>
  <c r="I15" i="19"/>
  <c r="G39" i="23"/>
  <c r="CK52" i="16"/>
  <c r="AD10" i="21"/>
  <c r="W5" i="19"/>
  <c r="T2" i="25"/>
  <c r="W43" i="23"/>
  <c r="CK60" i="16"/>
  <c r="K18" i="23"/>
  <c r="E2" i="21"/>
  <c r="O27" i="23"/>
  <c r="I34" i="21"/>
  <c r="AB18" i="21"/>
  <c r="Q22" i="19"/>
  <c r="H14" i="19"/>
  <c r="AC13" i="23"/>
  <c r="W24" i="25"/>
  <c r="AF30" i="25"/>
  <c r="AE23" i="25"/>
  <c r="G13" i="21"/>
  <c r="F21" i="23"/>
  <c r="E38" i="23"/>
  <c r="J30" i="19"/>
  <c r="O23" i="19"/>
  <c r="CK199" i="16"/>
  <c r="AB15" i="25"/>
  <c r="G38" i="25"/>
  <c r="CK79" i="16"/>
  <c r="CK96" i="16"/>
  <c r="AC43" i="25"/>
  <c r="Y25" i="23"/>
  <c r="G35" i="19"/>
  <c r="L9" i="25"/>
  <c r="Q12" i="21"/>
  <c r="Y3" i="23"/>
  <c r="X6" i="25"/>
  <c r="S20" i="25"/>
  <c r="R33" i="19"/>
  <c r="O32" i="25"/>
  <c r="W5" i="21"/>
  <c r="D6" i="23"/>
  <c r="U21" i="19"/>
  <c r="B33" i="23"/>
  <c r="S35" i="25"/>
  <c r="W6" i="19"/>
  <c r="G6" i="21"/>
  <c r="AC8" i="25"/>
  <c r="Q2" i="25"/>
  <c r="D9" i="23"/>
  <c r="CK136" i="16"/>
  <c r="D6" i="19"/>
  <c r="T30" i="21"/>
  <c r="O29" i="23"/>
  <c r="H7" i="19"/>
  <c r="AE36" i="23"/>
  <c r="B13" i="21"/>
  <c r="G27" i="23"/>
  <c r="AD21" i="21"/>
  <c r="H40" i="23"/>
  <c r="R35" i="21"/>
  <c r="C42" i="25"/>
  <c r="L30" i="19"/>
  <c r="P13" i="19"/>
  <c r="T38" i="25"/>
  <c r="CK97" i="16"/>
  <c r="X25" i="21"/>
  <c r="AG40" i="21"/>
  <c r="W14" i="19"/>
  <c r="AD12" i="21"/>
  <c r="K32" i="21"/>
  <c r="X33" i="23"/>
  <c r="AB6" i="23"/>
  <c r="Z3" i="23"/>
  <c r="M7" i="21"/>
  <c r="Z11" i="23"/>
  <c r="M30" i="23"/>
  <c r="L11" i="21"/>
  <c r="I14" i="23"/>
  <c r="X41" i="25"/>
  <c r="V17" i="21"/>
  <c r="B10" i="23"/>
  <c r="E3" i="21"/>
  <c r="H23" i="19"/>
  <c r="G9" i="23"/>
  <c r="M16" i="21"/>
  <c r="M2" i="23"/>
  <c r="I27" i="25"/>
  <c r="AF39" i="25"/>
  <c r="AD33" i="25"/>
  <c r="U40" i="23"/>
  <c r="I28" i="23"/>
  <c r="R27" i="23"/>
  <c r="U20" i="25"/>
  <c r="Y2" i="19"/>
  <c r="H32" i="23"/>
  <c r="Y2" i="25"/>
  <c r="V39" i="23"/>
  <c r="Q43" i="23"/>
  <c r="F23" i="19"/>
  <c r="C2" i="25"/>
  <c r="W2" i="19"/>
  <c r="X43" i="21"/>
  <c r="F24" i="19"/>
  <c r="W13" i="25"/>
  <c r="M22" i="19"/>
  <c r="AB36" i="23"/>
  <c r="T4" i="19"/>
  <c r="N7" i="21"/>
  <c r="I3" i="25"/>
  <c r="W14" i="25"/>
  <c r="J42" i="21"/>
  <c r="AG40" i="25"/>
  <c r="X14" i="25"/>
  <c r="E13" i="23"/>
  <c r="L40" i="23"/>
  <c r="AD32" i="25"/>
  <c r="Y7" i="21"/>
  <c r="AB22" i="19"/>
  <c r="M10" i="21"/>
  <c r="T24" i="25"/>
  <c r="S21" i="25"/>
  <c r="L6" i="25"/>
  <c r="T25" i="19"/>
  <c r="AB18" i="19"/>
  <c r="X2" i="25"/>
  <c r="N2" i="23"/>
  <c r="D9" i="25"/>
  <c r="P13" i="21"/>
  <c r="T3" i="19"/>
  <c r="Q4" i="23"/>
  <c r="Q34" i="25"/>
  <c r="Y28" i="23"/>
  <c r="V32" i="21"/>
  <c r="AC17" i="25"/>
  <c r="N28" i="19"/>
  <c r="O26" i="21"/>
  <c r="CK202" i="16"/>
  <c r="O32" i="23"/>
  <c r="G19" i="23"/>
  <c r="H41" i="23"/>
  <c r="R23" i="25"/>
  <c r="W29" i="23"/>
  <c r="H12" i="21"/>
  <c r="R13" i="23"/>
  <c r="M27" i="25"/>
  <c r="G8" i="23"/>
  <c r="W21" i="19"/>
  <c r="G22" i="25"/>
  <c r="M3" i="25"/>
  <c r="Q12" i="25"/>
  <c r="CK17" i="16"/>
  <c r="D36" i="25"/>
  <c r="L9" i="21"/>
  <c r="AD11" i="25"/>
  <c r="L3" i="21"/>
  <c r="Q14" i="23"/>
  <c r="S4" i="21"/>
  <c r="V27" i="19"/>
  <c r="AA19" i="19"/>
  <c r="O6" i="19"/>
  <c r="B26" i="19"/>
  <c r="AA5" i="23"/>
  <c r="S2" i="21"/>
  <c r="AA22" i="19"/>
  <c r="S15" i="25"/>
  <c r="AD3" i="21"/>
  <c r="AF15" i="23"/>
  <c r="AA28" i="23"/>
  <c r="B17" i="25"/>
  <c r="U16" i="23"/>
  <c r="AD39" i="25"/>
  <c r="N10" i="19"/>
  <c r="F9" i="25"/>
  <c r="CK155" i="16"/>
  <c r="D5" i="25"/>
  <c r="S17" i="23"/>
  <c r="B20" i="19"/>
  <c r="M35" i="25"/>
  <c r="CK135" i="16"/>
  <c r="S33" i="19"/>
  <c r="D41" i="21"/>
  <c r="F30" i="21"/>
  <c r="AA10" i="21"/>
  <c r="W2" i="21"/>
  <c r="Y22" i="21"/>
  <c r="S31" i="19"/>
  <c r="J10" i="19"/>
  <c r="AG12" i="23"/>
  <c r="U43" i="23"/>
  <c r="S23" i="25"/>
  <c r="H12" i="19"/>
  <c r="J24" i="23"/>
  <c r="F24" i="25"/>
  <c r="H34" i="25"/>
  <c r="V32" i="19"/>
  <c r="B18" i="21"/>
  <c r="C19" i="23"/>
  <c r="J22" i="23"/>
  <c r="Y3" i="19"/>
  <c r="AG14" i="21"/>
  <c r="K22" i="21"/>
  <c r="J41" i="23"/>
  <c r="N12" i="21"/>
  <c r="E40" i="25"/>
  <c r="X38" i="21"/>
  <c r="C20" i="23"/>
  <c r="Q7" i="23"/>
  <c r="U17" i="23"/>
  <c r="P20" i="19"/>
  <c r="B39" i="25"/>
  <c r="E13" i="25"/>
  <c r="H35" i="23"/>
  <c r="CK117" i="16"/>
  <c r="N24" i="23"/>
  <c r="AB20" i="23"/>
  <c r="U10" i="25"/>
  <c r="T12" i="23"/>
  <c r="M32" i="21"/>
  <c r="U4" i="23"/>
  <c r="H36" i="25"/>
  <c r="O7" i="19"/>
  <c r="T42" i="23"/>
  <c r="T42" i="25"/>
  <c r="L27" i="21"/>
  <c r="F32" i="21"/>
  <c r="I32" i="25"/>
  <c r="N38" i="25"/>
  <c r="W34" i="25"/>
  <c r="AF41" i="21"/>
  <c r="J18" i="19"/>
  <c r="G12" i="25"/>
  <c r="AF32" i="21"/>
  <c r="Y19" i="19"/>
  <c r="CK120" i="16"/>
  <c r="O34" i="19"/>
  <c r="G42" i="21"/>
  <c r="AE5" i="25"/>
  <c r="AD18" i="23"/>
  <c r="T11" i="25"/>
  <c r="D5" i="21"/>
  <c r="O41" i="21"/>
  <c r="W35" i="23"/>
  <c r="AD9" i="23"/>
  <c r="K37" i="21"/>
  <c r="AE6" i="25"/>
  <c r="R43" i="23"/>
  <c r="B7" i="19"/>
  <c r="C33" i="23"/>
  <c r="K13" i="21"/>
  <c r="Q40" i="23"/>
  <c r="AD19" i="23"/>
  <c r="H37" i="21"/>
  <c r="I17" i="23"/>
  <c r="B20" i="23"/>
  <c r="AB2" i="25"/>
  <c r="AB29" i="25"/>
  <c r="L31" i="19"/>
  <c r="H21" i="19"/>
  <c r="E22" i="25"/>
  <c r="B43" i="21"/>
  <c r="R14" i="23"/>
  <c r="U3" i="25"/>
  <c r="H23" i="21"/>
  <c r="X13" i="25"/>
  <c r="S3" i="21"/>
  <c r="U31" i="21"/>
  <c r="V20" i="23"/>
  <c r="AG34" i="23"/>
  <c r="AD11" i="23"/>
  <c r="C15" i="25"/>
  <c r="I33" i="23"/>
  <c r="F20" i="19"/>
  <c r="Z8" i="21"/>
  <c r="J38" i="23"/>
  <c r="AA18" i="23"/>
  <c r="Z18" i="25"/>
  <c r="AF21" i="23"/>
  <c r="D34" i="21"/>
  <c r="X36" i="21"/>
  <c r="AE18" i="21"/>
  <c r="P40" i="23"/>
  <c r="CK177" i="16"/>
  <c r="X39" i="21"/>
  <c r="G39" i="25"/>
  <c r="J16" i="23"/>
  <c r="M16" i="23"/>
  <c r="N8" i="23"/>
  <c r="AC37" i="21"/>
  <c r="F17" i="21"/>
  <c r="G18" i="25"/>
  <c r="L10" i="21"/>
  <c r="W8" i="19"/>
  <c r="S9" i="21"/>
  <c r="E4" i="21"/>
  <c r="K15" i="23"/>
  <c r="AG18" i="25"/>
  <c r="AC10" i="25"/>
  <c r="H23" i="25"/>
  <c r="B22" i="21"/>
  <c r="CK141" i="16"/>
  <c r="Z4" i="21"/>
  <c r="B23" i="21"/>
  <c r="P8" i="23"/>
  <c r="AG20" i="21"/>
  <c r="C21" i="25"/>
  <c r="F34" i="23"/>
  <c r="CK154" i="16"/>
  <c r="W29" i="25"/>
  <c r="AD6" i="23"/>
  <c r="W24" i="23"/>
  <c r="AE19" i="25"/>
  <c r="M32" i="23"/>
  <c r="G5" i="19"/>
  <c r="C35" i="21"/>
  <c r="V40" i="23"/>
  <c r="Z26" i="23"/>
  <c r="T27" i="21"/>
  <c r="L26" i="21"/>
  <c r="N15" i="25"/>
  <c r="G23" i="25"/>
  <c r="U32" i="25"/>
  <c r="G33" i="21"/>
  <c r="Q43" i="21"/>
  <c r="U23" i="21"/>
  <c r="M4" i="21"/>
  <c r="AG4" i="21"/>
  <c r="K39" i="21"/>
  <c r="AC7" i="25"/>
  <c r="Y13" i="23"/>
  <c r="T39" i="23"/>
  <c r="AG26" i="23"/>
  <c r="R17" i="25"/>
  <c r="M33" i="23"/>
  <c r="AA36" i="23"/>
  <c r="CK78" i="16"/>
  <c r="J25" i="23"/>
  <c r="Y11" i="21"/>
  <c r="AF39" i="23"/>
  <c r="O25" i="19"/>
  <c r="G22" i="23"/>
  <c r="O24" i="19"/>
  <c r="Z4" i="23"/>
  <c r="AB7" i="19"/>
  <c r="F39" i="21"/>
  <c r="Z23" i="23"/>
  <c r="R15" i="25"/>
  <c r="G5" i="25"/>
  <c r="CK160" i="16"/>
  <c r="I34" i="19"/>
  <c r="AF26" i="21"/>
  <c r="AF11" i="25"/>
  <c r="K18" i="19"/>
  <c r="D23" i="19"/>
  <c r="C13" i="19"/>
  <c r="L20" i="19"/>
  <c r="CK118" i="16"/>
  <c r="CK46" i="16"/>
  <c r="Z11" i="19"/>
  <c r="H13" i="21"/>
  <c r="X6" i="19"/>
  <c r="S4" i="19"/>
  <c r="K5" i="19"/>
  <c r="R10" i="19"/>
  <c r="T2" i="19"/>
  <c r="AG20" i="23"/>
  <c r="Z7" i="19"/>
  <c r="J27" i="21"/>
  <c r="Z28" i="21"/>
  <c r="L31" i="21"/>
  <c r="AF41" i="23"/>
  <c r="K8" i="21"/>
  <c r="AF31" i="23"/>
  <c r="J21" i="21"/>
  <c r="W15" i="23"/>
  <c r="N35" i="21"/>
  <c r="Y27" i="19"/>
  <c r="E16" i="19"/>
  <c r="J30" i="25"/>
  <c r="AG21" i="23"/>
  <c r="Y16" i="21"/>
  <c r="Z40" i="25"/>
  <c r="Q7" i="25"/>
  <c r="X37" i="25"/>
  <c r="AC11" i="23"/>
  <c r="Z31" i="25"/>
  <c r="C11" i="25"/>
  <c r="AD23" i="23"/>
  <c r="F30" i="23"/>
  <c r="B30" i="19"/>
  <c r="J36" i="21"/>
  <c r="Q16" i="21"/>
  <c r="E29" i="21"/>
  <c r="M17" i="21"/>
  <c r="T31" i="21"/>
  <c r="N23" i="23"/>
  <c r="Y37" i="21"/>
  <c r="K20" i="21"/>
  <c r="S33" i="23"/>
  <c r="B16" i="21"/>
  <c r="AC28" i="23"/>
  <c r="Y33" i="23"/>
  <c r="E35" i="19"/>
  <c r="G17" i="21"/>
  <c r="Z37" i="23"/>
  <c r="B11" i="25"/>
  <c r="AA35" i="23"/>
  <c r="AE40" i="23"/>
  <c r="H34" i="19"/>
  <c r="B22" i="23"/>
  <c r="G2" i="23"/>
  <c r="Y10" i="25"/>
  <c r="C18" i="19"/>
  <c r="C43" i="21"/>
  <c r="AE24" i="23"/>
  <c r="H15" i="19"/>
  <c r="AD27" i="23"/>
  <c r="T11" i="19"/>
  <c r="AE12" i="21"/>
  <c r="O4" i="21"/>
  <c r="L19" i="19"/>
  <c r="X21" i="23"/>
  <c r="J14" i="19"/>
  <c r="AE23" i="23"/>
  <c r="AF34" i="23"/>
  <c r="U2" i="21"/>
  <c r="X16" i="23"/>
  <c r="E23" i="19"/>
  <c r="K21" i="19"/>
  <c r="AG6" i="23"/>
  <c r="S34" i="19"/>
  <c r="O33" i="21"/>
  <c r="W17" i="25"/>
  <c r="G6" i="19"/>
  <c r="AB24" i="21"/>
  <c r="Y27" i="21"/>
  <c r="T20" i="25"/>
  <c r="N10" i="25"/>
  <c r="Q18" i="23"/>
  <c r="O5" i="23"/>
  <c r="F14" i="21"/>
  <c r="AD7" i="21"/>
  <c r="K8" i="25"/>
  <c r="T36" i="25"/>
  <c r="Q21" i="23"/>
  <c r="M21" i="21"/>
  <c r="X38" i="23"/>
  <c r="X8" i="25"/>
  <c r="O31" i="23"/>
  <c r="R21" i="21"/>
  <c r="O10" i="21"/>
  <c r="D8" i="19"/>
  <c r="CK166" i="16"/>
  <c r="AG10" i="21"/>
  <c r="L16" i="19"/>
  <c r="D31" i="19"/>
  <c r="G11" i="25"/>
  <c r="P38" i="23"/>
  <c r="AA2" i="21"/>
  <c r="N22" i="21"/>
  <c r="H2" i="23"/>
  <c r="I9" i="21"/>
  <c r="J39" i="21"/>
  <c r="T3" i="25"/>
  <c r="N30" i="21"/>
  <c r="K26" i="21"/>
  <c r="G31" i="19"/>
  <c r="E7" i="21"/>
  <c r="Y17" i="19"/>
  <c r="Y19" i="23"/>
  <c r="AA31" i="19"/>
  <c r="AC33" i="23"/>
  <c r="CK130" i="16"/>
  <c r="S5" i="23"/>
  <c r="N23" i="19"/>
  <c r="L39" i="23"/>
  <c r="F11" i="23"/>
  <c r="M27" i="23"/>
  <c r="AG16" i="25"/>
  <c r="AD8" i="25"/>
  <c r="AD38" i="23"/>
  <c r="AF15" i="25"/>
  <c r="F6" i="21"/>
  <c r="W25" i="23"/>
  <c r="AA15" i="23"/>
  <c r="Z15" i="25"/>
  <c r="Y35" i="25"/>
  <c r="AB10" i="21"/>
  <c r="H12" i="25"/>
  <c r="G6" i="25"/>
  <c r="Q28" i="25"/>
  <c r="H26" i="19"/>
  <c r="AA5" i="25"/>
  <c r="Q5" i="19"/>
  <c r="AC34" i="25"/>
  <c r="AD22" i="25"/>
  <c r="H18" i="25"/>
  <c r="P14" i="23"/>
  <c r="Q3" i="19"/>
  <c r="W35" i="19"/>
  <c r="F22" i="25"/>
  <c r="T33" i="21"/>
  <c r="B23" i="23"/>
  <c r="E43" i="23"/>
  <c r="CK192" i="16"/>
  <c r="AG8" i="25"/>
  <c r="B42" i="23"/>
  <c r="I40" i="21"/>
  <c r="I7" i="19"/>
  <c r="L5" i="25"/>
  <c r="V10" i="23"/>
  <c r="P8" i="19"/>
  <c r="Z11" i="21"/>
  <c r="F5" i="25"/>
  <c r="M42" i="21"/>
  <c r="Y36" i="25"/>
  <c r="CK157" i="16"/>
  <c r="AE20" i="21"/>
  <c r="AC6" i="23"/>
  <c r="N35" i="19"/>
  <c r="Z23" i="21"/>
  <c r="J20" i="21"/>
  <c r="P33" i="25"/>
  <c r="P24" i="25"/>
  <c r="W38" i="21"/>
  <c r="E14" i="19"/>
  <c r="AB15" i="19"/>
  <c r="P5" i="19"/>
  <c r="G25" i="19"/>
  <c r="Y29" i="23"/>
  <c r="AB7" i="21"/>
  <c r="Q21" i="25"/>
  <c r="Q9" i="25"/>
  <c r="L17" i="21"/>
  <c r="G35" i="21"/>
  <c r="D27" i="23"/>
  <c r="F5" i="21"/>
  <c r="AB16" i="25"/>
  <c r="AB31" i="23"/>
  <c r="H26" i="21"/>
  <c r="K35" i="19"/>
  <c r="W19" i="21"/>
  <c r="W25" i="21"/>
  <c r="AC40" i="25"/>
  <c r="D38" i="25"/>
  <c r="G9" i="25"/>
  <c r="AA19" i="25"/>
  <c r="U15" i="23"/>
  <c r="H39" i="21"/>
  <c r="C12" i="19"/>
  <c r="R17" i="19"/>
  <c r="AD4" i="25"/>
  <c r="S7" i="25"/>
  <c r="AC2" i="25"/>
  <c r="U27" i="19"/>
  <c r="AA31" i="23"/>
  <c r="G2" i="25"/>
  <c r="L29" i="19"/>
  <c r="T18" i="21"/>
  <c r="Z36" i="21"/>
  <c r="G41" i="21"/>
  <c r="CK15" i="16"/>
  <c r="D21" i="19"/>
  <c r="L35" i="21"/>
  <c r="F30" i="19"/>
  <c r="M5" i="23"/>
  <c r="X30" i="23"/>
  <c r="S5" i="19"/>
  <c r="F41" i="23"/>
  <c r="T3" i="23"/>
  <c r="AF2" i="25"/>
  <c r="AC4" i="23"/>
  <c r="AF40" i="25"/>
  <c r="B14" i="25"/>
  <c r="I5" i="21"/>
  <c r="R2" i="25"/>
  <c r="B5" i="25"/>
  <c r="AF19" i="21"/>
  <c r="AF35" i="21"/>
  <c r="R23" i="23"/>
  <c r="X39" i="23"/>
  <c r="O43" i="23"/>
  <c r="J17" i="23"/>
  <c r="N19" i="21"/>
  <c r="M8" i="23"/>
  <c r="U35" i="25"/>
  <c r="V35" i="25"/>
  <c r="P41" i="21"/>
  <c r="AC39" i="21"/>
  <c r="AC18" i="21"/>
  <c r="F4" i="19"/>
  <c r="X26" i="23"/>
  <c r="D21" i="23"/>
  <c r="G16" i="25"/>
  <c r="AG28" i="23"/>
  <c r="H33" i="21"/>
  <c r="B43" i="25"/>
  <c r="L10" i="19"/>
  <c r="Z32" i="19"/>
  <c r="L3" i="23"/>
  <c r="AB32" i="21"/>
  <c r="J6" i="25"/>
  <c r="P26" i="25"/>
  <c r="D19" i="23"/>
  <c r="N15" i="23"/>
  <c r="AD13" i="23"/>
  <c r="CK35" i="16"/>
  <c r="S6" i="19"/>
  <c r="U7" i="19"/>
  <c r="M38" i="23"/>
  <c r="Y18" i="23"/>
  <c r="CK32" i="16"/>
  <c r="N24" i="25"/>
  <c r="T6" i="21"/>
  <c r="J29" i="25"/>
  <c r="K37" i="25"/>
  <c r="AE11" i="23"/>
  <c r="AE13" i="21"/>
  <c r="I3" i="19"/>
  <c r="E5" i="19"/>
  <c r="AC15" i="25"/>
  <c r="W13" i="19"/>
  <c r="H25" i="19"/>
  <c r="N22" i="23"/>
  <c r="I12" i="23"/>
  <c r="C24" i="21"/>
  <c r="O42" i="25"/>
  <c r="E11" i="19"/>
  <c r="X41" i="21"/>
  <c r="O5" i="21"/>
  <c r="D10" i="21"/>
  <c r="K12" i="21"/>
  <c r="P36" i="21"/>
  <c r="AA37" i="21"/>
  <c r="S18" i="21"/>
  <c r="B38" i="21"/>
  <c r="R8" i="25"/>
  <c r="L23" i="23"/>
  <c r="AG3" i="21"/>
  <c r="M33" i="25"/>
  <c r="Y37" i="23"/>
  <c r="AG32" i="23"/>
  <c r="F26" i="21"/>
  <c r="C4" i="23"/>
  <c r="T18" i="25"/>
  <c r="O39" i="21"/>
  <c r="K33" i="19"/>
  <c r="H30" i="21"/>
  <c r="AA15" i="21"/>
  <c r="G8" i="21"/>
  <c r="M10" i="19"/>
  <c r="L17" i="19"/>
  <c r="M23" i="25"/>
  <c r="G20" i="19"/>
  <c r="V29" i="25"/>
  <c r="G26" i="19"/>
  <c r="U10" i="21"/>
  <c r="O29" i="21"/>
  <c r="O12" i="21"/>
  <c r="AD9" i="25"/>
  <c r="M20" i="19"/>
  <c r="AC3" i="21"/>
  <c r="AB13" i="25"/>
  <c r="K38" i="21"/>
  <c r="C43" i="25"/>
  <c r="M31" i="19"/>
  <c r="U25" i="19"/>
  <c r="T20" i="23"/>
  <c r="T25" i="25"/>
  <c r="H21" i="25"/>
  <c r="J37" i="23"/>
  <c r="AA40" i="23"/>
  <c r="AB38" i="25"/>
  <c r="AB23" i="19"/>
  <c r="B37" i="21"/>
  <c r="H20" i="21"/>
  <c r="P39" i="25"/>
  <c r="T16" i="21"/>
  <c r="J12" i="21"/>
  <c r="S40" i="23"/>
  <c r="O33" i="19"/>
  <c r="AD29" i="25"/>
  <c r="P19" i="21"/>
  <c r="K29" i="21"/>
  <c r="Z20" i="23"/>
  <c r="G24" i="21"/>
  <c r="B19" i="19"/>
  <c r="M10" i="25"/>
  <c r="B33" i="19"/>
  <c r="P37" i="25"/>
  <c r="Z25" i="21"/>
  <c r="M41" i="23"/>
  <c r="S9" i="19"/>
  <c r="T23" i="19"/>
  <c r="Z8" i="23"/>
  <c r="W11" i="19"/>
  <c r="D24" i="19"/>
  <c r="Z32" i="21"/>
  <c r="W35" i="25"/>
  <c r="J28" i="25"/>
  <c r="I33" i="19"/>
  <c r="T23" i="23"/>
  <c r="AE10" i="23"/>
  <c r="U37" i="23"/>
  <c r="O30" i="19"/>
  <c r="I38" i="25"/>
  <c r="K17" i="25"/>
  <c r="X26" i="19"/>
  <c r="Q2" i="19"/>
  <c r="B3" i="19"/>
  <c r="S4" i="25"/>
  <c r="Y6" i="21"/>
  <c r="B9" i="25"/>
  <c r="AE33" i="25"/>
  <c r="R30" i="23"/>
  <c r="U13" i="25"/>
  <c r="S3" i="23"/>
  <c r="V34" i="25"/>
  <c r="C28" i="19"/>
  <c r="M17" i="25"/>
  <c r="I21" i="25"/>
  <c r="V15" i="21"/>
  <c r="Q26" i="19"/>
  <c r="AC5" i="21"/>
  <c r="C6" i="23"/>
  <c r="G10" i="23"/>
  <c r="W28" i="25"/>
  <c r="N40" i="25"/>
  <c r="D4" i="25"/>
  <c r="AC29" i="25"/>
  <c r="N22" i="19"/>
  <c r="H35" i="21"/>
  <c r="Q19" i="25"/>
  <c r="G37" i="23"/>
  <c r="E26" i="19"/>
  <c r="K5" i="25"/>
  <c r="I30" i="21"/>
  <c r="P4" i="19"/>
  <c r="E20" i="19"/>
  <c r="O19" i="25"/>
  <c r="B29" i="19"/>
  <c r="AF42" i="21"/>
  <c r="AD44" i="21"/>
  <c r="AF3" i="25"/>
  <c r="W9" i="25"/>
  <c r="H16" i="25"/>
  <c r="I18" i="25"/>
  <c r="AD29" i="21"/>
  <c r="CK91" i="16"/>
  <c r="F29" i="25"/>
  <c r="R10" i="23"/>
  <c r="AF17" i="21"/>
  <c r="I43" i="23"/>
  <c r="CK131" i="16"/>
  <c r="AG29" i="21"/>
  <c r="Q35" i="21"/>
  <c r="E24" i="19"/>
  <c r="C30" i="23"/>
  <c r="I15" i="25"/>
  <c r="P12" i="25"/>
  <c r="L28" i="25"/>
  <c r="E35" i="23"/>
  <c r="CK11" i="16"/>
  <c r="B11" i="21"/>
  <c r="N6" i="25"/>
  <c r="J9" i="19"/>
  <c r="AG10" i="23"/>
  <c r="CK110" i="16"/>
  <c r="C15" i="19"/>
  <c r="H9" i="25"/>
  <c r="Q30" i="21"/>
  <c r="AE42" i="25"/>
  <c r="G20" i="21"/>
  <c r="AA34" i="25"/>
  <c r="AD44" i="23"/>
  <c r="C19" i="21"/>
  <c r="T26" i="23"/>
  <c r="Q28" i="21"/>
  <c r="Z31" i="19"/>
  <c r="AD33" i="23"/>
  <c r="CK123" i="16"/>
  <c r="Y5" i="25"/>
  <c r="W17" i="21"/>
  <c r="CK31" i="16"/>
  <c r="B22" i="25"/>
  <c r="N23" i="21"/>
  <c r="R29" i="23"/>
  <c r="B36" i="25"/>
  <c r="AF10" i="23"/>
  <c r="I10" i="23"/>
  <c r="U9" i="25"/>
  <c r="D3" i="19"/>
  <c r="V12" i="25"/>
  <c r="AA15" i="19"/>
  <c r="J19" i="19"/>
  <c r="E19" i="19"/>
  <c r="AB4" i="21"/>
  <c r="T33" i="25"/>
  <c r="AG23" i="21"/>
  <c r="D28" i="19"/>
  <c r="B36" i="21"/>
  <c r="CK107" i="16"/>
  <c r="W22" i="25"/>
  <c r="L8" i="21"/>
  <c r="Q8" i="23"/>
  <c r="N13" i="21"/>
  <c r="E30" i="25"/>
  <c r="G18" i="21"/>
  <c r="X24" i="21"/>
  <c r="Z10" i="23"/>
  <c r="B33" i="25"/>
  <c r="L43" i="23"/>
  <c r="Q26" i="23"/>
  <c r="AB3" i="25"/>
  <c r="T37" i="23"/>
  <c r="Y41" i="25"/>
  <c r="H10" i="25"/>
  <c r="I16" i="25"/>
  <c r="C26" i="23"/>
  <c r="H30" i="25"/>
  <c r="G15" i="21"/>
  <c r="Q36" i="21"/>
  <c r="B29" i="23"/>
  <c r="G16" i="19"/>
  <c r="Z12" i="19"/>
  <c r="D43" i="23"/>
  <c r="F32" i="25"/>
  <c r="K30" i="21"/>
  <c r="T5" i="21"/>
  <c r="L34" i="21"/>
  <c r="M17" i="19"/>
  <c r="AA4" i="23"/>
  <c r="Q11" i="19"/>
  <c r="D29" i="23"/>
  <c r="H5" i="19"/>
  <c r="CK47" i="16"/>
  <c r="J29" i="19"/>
  <c r="AA29" i="21"/>
  <c r="Q21" i="19"/>
  <c r="D24" i="21"/>
  <c r="H15" i="23"/>
  <c r="AE23" i="21"/>
  <c r="Y35" i="23"/>
  <c r="CK102" i="16"/>
  <c r="Q23" i="19"/>
  <c r="N17" i="21"/>
  <c r="K23" i="25"/>
  <c r="U8" i="21"/>
  <c r="T11" i="23"/>
  <c r="T22" i="25"/>
  <c r="Q34" i="23"/>
  <c r="Y36" i="23"/>
  <c r="N10" i="23"/>
  <c r="Z41" i="23"/>
  <c r="Z6" i="21"/>
  <c r="N34" i="23"/>
  <c r="X13" i="23"/>
  <c r="Z30" i="23"/>
  <c r="K31" i="19"/>
  <c r="F23" i="23"/>
  <c r="D17" i="23"/>
  <c r="M9" i="21"/>
  <c r="H31" i="19"/>
  <c r="T31" i="25"/>
  <c r="E41" i="21"/>
  <c r="V25" i="23"/>
  <c r="V8" i="19"/>
  <c r="D18" i="23"/>
  <c r="M25" i="25"/>
  <c r="Z26" i="19"/>
  <c r="H14" i="21"/>
  <c r="L6" i="19"/>
  <c r="N16" i="19"/>
  <c r="W41" i="25"/>
  <c r="H4" i="19"/>
  <c r="E32" i="23"/>
  <c r="AA29" i="23"/>
  <c r="AA23" i="19"/>
  <c r="U13" i="23"/>
  <c r="Q30" i="19"/>
  <c r="V43" i="23"/>
  <c r="Y10" i="23"/>
  <c r="AC8" i="23"/>
  <c r="K11" i="23"/>
  <c r="S16" i="21"/>
  <c r="M24" i="21"/>
  <c r="J26" i="21"/>
  <c r="F42" i="21"/>
  <c r="AG43" i="25"/>
  <c r="E21" i="25"/>
  <c r="Q4" i="19"/>
  <c r="O22" i="21"/>
  <c r="P11" i="23"/>
  <c r="B22" i="19"/>
  <c r="E21" i="23"/>
  <c r="P10" i="25"/>
  <c r="R31" i="25"/>
  <c r="M15" i="25"/>
  <c r="S36" i="23"/>
  <c r="B33" i="21"/>
  <c r="AE14" i="25"/>
  <c r="S13" i="19"/>
  <c r="F41" i="21"/>
  <c r="P34" i="23"/>
  <c r="G28" i="19"/>
  <c r="T4" i="21"/>
  <c r="W41" i="21"/>
  <c r="E5" i="21"/>
  <c r="AD25" i="21"/>
  <c r="F7" i="19"/>
  <c r="AA25" i="25"/>
  <c r="G20" i="23"/>
  <c r="X29" i="19"/>
  <c r="R28" i="21"/>
  <c r="CK103" i="16"/>
  <c r="AC26" i="21"/>
  <c r="U10" i="23"/>
  <c r="N42" i="25"/>
  <c r="AG9" i="25"/>
  <c r="I9" i="25"/>
  <c r="AB35" i="19"/>
  <c r="R36" i="23"/>
  <c r="AD34" i="23"/>
  <c r="H9" i="23"/>
  <c r="O6" i="21"/>
  <c r="P24" i="23"/>
  <c r="Y26" i="19"/>
  <c r="Y26" i="21"/>
  <c r="W23" i="25"/>
  <c r="CK185" i="16"/>
  <c r="D13" i="19"/>
  <c r="N28" i="23"/>
  <c r="X35" i="23"/>
  <c r="R5" i="21"/>
  <c r="R21" i="25"/>
  <c r="D3" i="23"/>
  <c r="M26" i="21"/>
  <c r="W11" i="21"/>
  <c r="Z9" i="25"/>
  <c r="P25" i="23"/>
  <c r="P14" i="25"/>
  <c r="F33" i="23"/>
  <c r="Z22" i="23"/>
  <c r="AF37" i="25"/>
  <c r="AE21" i="23"/>
  <c r="CK16" i="16"/>
  <c r="L19" i="25"/>
  <c r="AE28" i="23"/>
  <c r="V28" i="25"/>
  <c r="AF14" i="25"/>
  <c r="C30" i="21"/>
  <c r="AA21" i="25"/>
  <c r="U18" i="21"/>
  <c r="E35" i="21"/>
  <c r="W2" i="23"/>
  <c r="M21" i="25"/>
  <c r="G40" i="21"/>
  <c r="Z23" i="25"/>
  <c r="AB40" i="25"/>
  <c r="AA31" i="25"/>
  <c r="N32" i="23"/>
  <c r="M31" i="21"/>
  <c r="AB3" i="23"/>
  <c r="F21" i="21"/>
  <c r="E10" i="25"/>
  <c r="M29" i="25"/>
  <c r="S14" i="25"/>
  <c r="L24" i="21"/>
  <c r="K24" i="19"/>
  <c r="Z24" i="19"/>
  <c r="O26" i="25"/>
  <c r="K26" i="25"/>
  <c r="K10" i="25"/>
  <c r="N32" i="21"/>
  <c r="N16" i="21"/>
  <c r="G15" i="19"/>
  <c r="X6" i="21"/>
  <c r="R31" i="19"/>
  <c r="F12" i="23"/>
  <c r="CK111" i="16"/>
  <c r="V18" i="25"/>
  <c r="I28" i="25"/>
  <c r="AE25" i="23"/>
  <c r="CK194" i="16"/>
  <c r="W42" i="25"/>
  <c r="W26" i="19"/>
  <c r="V8" i="21"/>
  <c r="AF5" i="23"/>
  <c r="X24" i="19"/>
  <c r="U28" i="23"/>
  <c r="F29" i="23"/>
  <c r="AF8" i="23"/>
  <c r="P4" i="21"/>
  <c r="J41" i="21"/>
  <c r="AD26" i="25"/>
  <c r="J17" i="25"/>
  <c r="B31" i="21"/>
  <c r="AD41" i="21"/>
  <c r="AF16" i="21"/>
  <c r="X16" i="25"/>
  <c r="C27" i="19"/>
  <c r="AG15" i="25"/>
  <c r="AF25" i="23"/>
  <c r="V40" i="25"/>
  <c r="B3" i="25"/>
  <c r="U12" i="25"/>
  <c r="Q29" i="25"/>
  <c r="G23" i="21"/>
  <c r="Z30" i="25"/>
  <c r="S24" i="23"/>
  <c r="U4" i="21"/>
  <c r="F4" i="25"/>
  <c r="AD27" i="21"/>
  <c r="H23" i="23"/>
  <c r="S36" i="25"/>
  <c r="W8" i="21"/>
  <c r="S36" i="21"/>
  <c r="Y31" i="21"/>
  <c r="W38" i="23"/>
  <c r="Y29" i="25"/>
  <c r="S20" i="19"/>
  <c r="N6" i="19"/>
  <c r="Y38" i="23"/>
  <c r="F40" i="25"/>
  <c r="R22" i="19"/>
  <c r="CK190" i="16"/>
  <c r="Y24" i="21"/>
  <c r="R34" i="21"/>
  <c r="O25" i="21"/>
  <c r="AF36" i="21"/>
  <c r="AE22" i="23"/>
  <c r="F18" i="25"/>
  <c r="R21" i="23"/>
  <c r="AA13" i="23"/>
  <c r="D18" i="25"/>
  <c r="S16" i="19"/>
  <c r="S25" i="21"/>
  <c r="M35" i="19"/>
  <c r="S18" i="25"/>
  <c r="Y25" i="25"/>
  <c r="L11" i="25"/>
  <c r="AE21" i="25"/>
  <c r="R12" i="23"/>
  <c r="K43" i="25"/>
  <c r="B7" i="21"/>
  <c r="Z4" i="25"/>
  <c r="B42" i="25"/>
  <c r="X35" i="19"/>
  <c r="CK40" i="16"/>
  <c r="Y11" i="25"/>
  <c r="AF5" i="21"/>
  <c r="K5" i="23"/>
  <c r="I12" i="19"/>
  <c r="AE2" i="25"/>
  <c r="K34" i="23"/>
  <c r="AG14" i="23"/>
  <c r="AA8" i="23"/>
  <c r="U23" i="25"/>
  <c r="T2" i="23"/>
  <c r="W20" i="25"/>
  <c r="R11" i="19"/>
  <c r="M21" i="19"/>
  <c r="R5" i="19"/>
  <c r="AC16" i="25"/>
  <c r="K32" i="23"/>
  <c r="Q39" i="23"/>
  <c r="AC14" i="25"/>
  <c r="T31" i="23"/>
  <c r="Y15" i="19"/>
  <c r="Z35" i="23"/>
  <c r="M33" i="19"/>
  <c r="AE26" i="21"/>
  <c r="J39" i="23"/>
  <c r="AA41" i="25"/>
  <c r="N7" i="23"/>
  <c r="CK43" i="16"/>
  <c r="M37" i="25"/>
  <c r="V21" i="19"/>
  <c r="E27" i="19"/>
  <c r="O38" i="23"/>
  <c r="G4" i="23"/>
  <c r="L22" i="21"/>
  <c r="AC24" i="21"/>
  <c r="L36" i="25"/>
  <c r="Q7" i="19"/>
  <c r="D5" i="23"/>
  <c r="CK18" i="16"/>
  <c r="K13" i="25"/>
  <c r="AD19" i="25"/>
  <c r="U41" i="21"/>
  <c r="R27" i="25"/>
  <c r="J4" i="19"/>
  <c r="T35" i="23"/>
  <c r="B21" i="23"/>
  <c r="G5" i="21"/>
  <c r="AF16" i="23"/>
  <c r="V16" i="25"/>
  <c r="AE19" i="23"/>
  <c r="T36" i="21"/>
  <c r="H38" i="23"/>
  <c r="B34" i="25"/>
  <c r="Z14" i="21"/>
  <c r="K18" i="21"/>
  <c r="F8" i="19"/>
  <c r="CK201" i="16"/>
  <c r="AE5" i="21"/>
  <c r="V31" i="23"/>
  <c r="AF31" i="21"/>
  <c r="F14" i="25"/>
  <c r="AF23" i="23"/>
  <c r="O37" i="21"/>
  <c r="V11" i="23"/>
  <c r="E16" i="23"/>
  <c r="AC31" i="23"/>
  <c r="S13" i="21"/>
  <c r="O14" i="23"/>
  <c r="R34" i="25"/>
  <c r="AB29" i="19"/>
  <c r="B9" i="21"/>
  <c r="AC4" i="21"/>
  <c r="O34" i="21"/>
  <c r="AG31" i="25"/>
  <c r="R9" i="23"/>
  <c r="C2" i="21"/>
  <c r="W10" i="25"/>
  <c r="K9" i="19"/>
  <c r="Z33" i="23"/>
  <c r="H11" i="25"/>
  <c r="I15" i="21"/>
  <c r="N10" i="21"/>
  <c r="N29" i="25"/>
  <c r="Q10" i="25"/>
  <c r="AA37" i="23"/>
  <c r="S26" i="25"/>
  <c r="AA9" i="21"/>
  <c r="M22" i="21"/>
  <c r="AB41" i="21"/>
  <c r="W27" i="19"/>
  <c r="AD13" i="25"/>
  <c r="AE16" i="25"/>
  <c r="D14" i="25"/>
  <c r="Q4" i="25"/>
  <c r="R16" i="23"/>
  <c r="AG18" i="23"/>
  <c r="O8" i="23"/>
  <c r="AE16" i="23"/>
  <c r="R2" i="19"/>
  <c r="Y21" i="21"/>
  <c r="N29" i="19"/>
  <c r="AF41" i="25"/>
  <c r="L7" i="19"/>
  <c r="X3" i="25"/>
  <c r="B23" i="19"/>
  <c r="P30" i="23"/>
  <c r="AA15" i="25"/>
  <c r="K42" i="23"/>
  <c r="H38" i="25"/>
  <c r="E8" i="19"/>
  <c r="R2" i="21"/>
  <c r="AB42" i="25"/>
  <c r="AA32" i="21"/>
  <c r="M15" i="19"/>
  <c r="B24" i="25"/>
  <c r="N8" i="25"/>
  <c r="C19" i="25"/>
  <c r="R12" i="19"/>
  <c r="C17" i="25"/>
  <c r="M14" i="21"/>
  <c r="M10" i="23"/>
  <c r="C9" i="25"/>
  <c r="J19" i="23"/>
  <c r="D23" i="21"/>
  <c r="AD25" i="25"/>
  <c r="F35" i="21"/>
  <c r="E37" i="21"/>
  <c r="W34" i="21"/>
  <c r="D30" i="19"/>
  <c r="J9" i="25"/>
  <c r="M11" i="23"/>
  <c r="AE29" i="21"/>
  <c r="V40" i="21"/>
  <c r="E5" i="25"/>
  <c r="CK99" i="16"/>
  <c r="B41" i="23"/>
  <c r="Z20" i="21"/>
  <c r="K16" i="21"/>
  <c r="AD31" i="23"/>
  <c r="T34" i="23"/>
  <c r="U30" i="23"/>
  <c r="V2" i="19"/>
  <c r="V2" i="21"/>
  <c r="X28" i="21"/>
  <c r="F15" i="25"/>
  <c r="X11" i="21"/>
  <c r="M41" i="21"/>
  <c r="W20" i="21"/>
  <c r="AB11" i="25"/>
  <c r="R33" i="21"/>
  <c r="T31" i="19"/>
  <c r="S13" i="23"/>
  <c r="R26" i="25"/>
  <c r="Z26" i="25"/>
  <c r="X17" i="25"/>
  <c r="R16" i="19"/>
  <c r="T28" i="25"/>
  <c r="X15" i="25"/>
  <c r="E11" i="23"/>
  <c r="G3" i="25"/>
  <c r="L28" i="21"/>
  <c r="Z25" i="23"/>
  <c r="Q29" i="19"/>
  <c r="E21" i="21"/>
  <c r="I19" i="19"/>
  <c r="O21" i="25"/>
  <c r="W42" i="21"/>
  <c r="U36" i="21"/>
  <c r="D10" i="25"/>
  <c r="AG38" i="25"/>
  <c r="AA34" i="23"/>
  <c r="AC18" i="23"/>
  <c r="K10" i="21"/>
  <c r="L26" i="19"/>
  <c r="I7" i="23"/>
  <c r="AG19" i="25"/>
  <c r="F36" i="23"/>
  <c r="W15" i="19"/>
  <c r="Z22" i="25"/>
  <c r="AG36" i="23"/>
  <c r="W26" i="23"/>
  <c r="J11" i="23"/>
  <c r="R40" i="21"/>
  <c r="D9" i="21"/>
  <c r="F38" i="25"/>
  <c r="L14" i="19"/>
  <c r="R9" i="25"/>
  <c r="O27" i="25"/>
  <c r="AA16" i="19"/>
  <c r="AD16" i="25"/>
  <c r="Q2" i="21"/>
  <c r="E10" i="19"/>
  <c r="L4" i="25"/>
  <c r="S38" i="21"/>
  <c r="L22" i="19"/>
  <c r="CK195" i="16"/>
  <c r="AC38" i="21"/>
  <c r="CK180" i="16"/>
  <c r="AD14" i="25"/>
  <c r="W7" i="21"/>
  <c r="Q25" i="19"/>
  <c r="AG43" i="21"/>
  <c r="AD34" i="25"/>
  <c r="AF31" i="25"/>
  <c r="U41" i="25"/>
  <c r="AC20" i="21"/>
  <c r="N22" i="25"/>
  <c r="T10" i="19"/>
  <c r="Z14" i="19"/>
  <c r="U31" i="25"/>
  <c r="K34" i="25"/>
  <c r="C3" i="25"/>
  <c r="V13" i="23"/>
  <c r="R18" i="23"/>
  <c r="B2" i="25"/>
  <c r="U22" i="19"/>
  <c r="X3" i="19"/>
  <c r="J36" i="23"/>
  <c r="V12" i="19"/>
  <c r="R20" i="21"/>
  <c r="AF3" i="23"/>
  <c r="H18" i="21"/>
  <c r="M3" i="19"/>
  <c r="O27" i="21"/>
  <c r="E17" i="21"/>
  <c r="X11" i="23"/>
  <c r="M36" i="21"/>
  <c r="P34" i="19"/>
  <c r="AE15" i="23"/>
  <c r="Q30" i="23"/>
  <c r="AB14" i="23"/>
  <c r="P10" i="21"/>
  <c r="CK13" i="16"/>
  <c r="O9" i="25"/>
  <c r="AF25" i="21"/>
  <c r="T7" i="19"/>
  <c r="Z19" i="23"/>
  <c r="U40" i="25"/>
  <c r="I11" i="21"/>
  <c r="K21" i="21"/>
  <c r="X32" i="25"/>
  <c r="T35" i="25"/>
  <c r="CK148" i="16"/>
  <c r="AB29" i="21"/>
  <c r="E39" i="25"/>
  <c r="T11" i="21"/>
  <c r="Z16" i="21"/>
  <c r="T16" i="19"/>
  <c r="AA27" i="21"/>
  <c r="W11" i="23"/>
  <c r="AC39" i="25"/>
  <c r="AD6" i="25"/>
  <c r="T21" i="25"/>
  <c r="T29" i="23"/>
  <c r="AG38" i="23"/>
  <c r="I16" i="19"/>
  <c r="AF27" i="21"/>
  <c r="U26" i="21"/>
  <c r="Y15" i="23"/>
  <c r="P28" i="23"/>
  <c r="M37" i="21"/>
  <c r="F16" i="23"/>
  <c r="E6" i="23"/>
  <c r="P22" i="19"/>
  <c r="V4" i="23"/>
  <c r="AG6" i="25"/>
  <c r="L4" i="23"/>
  <c r="X21" i="19"/>
  <c r="J19" i="21"/>
  <c r="I19" i="21"/>
  <c r="E3" i="23"/>
  <c r="G32" i="23"/>
  <c r="J20" i="23"/>
  <c r="E26" i="23"/>
  <c r="M34" i="21"/>
  <c r="B20" i="21"/>
  <c r="I29" i="21"/>
  <c r="W39" i="21"/>
  <c r="T28" i="21"/>
  <c r="X31" i="25"/>
  <c r="X10" i="21"/>
  <c r="J30" i="23"/>
  <c r="L41" i="25"/>
  <c r="M39" i="25"/>
  <c r="U20" i="19"/>
  <c r="Y20" i="19"/>
  <c r="L10" i="25"/>
  <c r="AG35" i="25"/>
  <c r="R28" i="25"/>
  <c r="CK56" i="16"/>
  <c r="V25" i="25"/>
  <c r="D39" i="25"/>
  <c r="K21" i="23"/>
  <c r="S10" i="23"/>
  <c r="AE38" i="23"/>
  <c r="G4" i="25"/>
  <c r="G32" i="19"/>
  <c r="AG17" i="25"/>
  <c r="N29" i="21"/>
  <c r="B29" i="21"/>
  <c r="M7" i="25"/>
  <c r="H27" i="25"/>
  <c r="AG16" i="23"/>
  <c r="R24" i="21"/>
  <c r="AC11" i="25"/>
  <c r="Q37" i="23"/>
  <c r="C37" i="23"/>
  <c r="AB12" i="23"/>
  <c r="C40" i="21"/>
  <c r="AG9" i="23"/>
  <c r="X32" i="19"/>
  <c r="Z39" i="21"/>
  <c r="N19" i="19"/>
  <c r="E12" i="19"/>
  <c r="AE4" i="25"/>
  <c r="CK189" i="16"/>
  <c r="C22" i="23"/>
  <c r="AA3" i="23"/>
  <c r="U22" i="21"/>
  <c r="AC23" i="25"/>
  <c r="AB2" i="19"/>
  <c r="G12" i="21"/>
  <c r="E19" i="25"/>
  <c r="Z41" i="25"/>
  <c r="P40" i="25"/>
  <c r="S28" i="19"/>
  <c r="Q14" i="25"/>
  <c r="T8" i="25"/>
  <c r="AA2" i="19"/>
  <c r="T4" i="25"/>
  <c r="S10" i="19"/>
  <c r="D12" i="21"/>
  <c r="D31" i="23"/>
  <c r="AF29" i="21"/>
  <c r="X11" i="19"/>
  <c r="O5" i="25"/>
  <c r="J13" i="25"/>
  <c r="C14" i="23"/>
  <c r="Q26" i="25"/>
  <c r="AG23" i="25"/>
  <c r="T41" i="25"/>
  <c r="O2" i="23"/>
  <c r="Z19" i="19"/>
  <c r="U36" i="23"/>
  <c r="D22" i="19"/>
  <c r="B5" i="21"/>
  <c r="W41" i="23"/>
  <c r="P9" i="19"/>
  <c r="H35" i="25"/>
  <c r="M9" i="19"/>
  <c r="S27" i="19"/>
  <c r="V28" i="23"/>
  <c r="I14" i="19"/>
  <c r="F25" i="23"/>
  <c r="N2" i="25"/>
  <c r="R17" i="23"/>
  <c r="T27" i="23"/>
  <c r="AB27" i="23"/>
  <c r="AD40" i="25"/>
  <c r="N34" i="19"/>
  <c r="D34" i="25"/>
  <c r="Q41" i="21"/>
  <c r="P2" i="21"/>
  <c r="Y12" i="25"/>
  <c r="AB15" i="21"/>
  <c r="S12" i="19"/>
  <c r="T32" i="19"/>
  <c r="R24" i="19"/>
  <c r="T14" i="19"/>
  <c r="T38" i="21"/>
  <c r="Z26" i="21"/>
  <c r="K33" i="25"/>
  <c r="L15" i="21"/>
  <c r="AA24" i="23"/>
  <c r="J4" i="23"/>
  <c r="L33" i="19"/>
  <c r="AD28" i="21"/>
  <c r="K29" i="19"/>
  <c r="C9" i="21"/>
  <c r="M18" i="19"/>
  <c r="O20" i="25"/>
  <c r="G34" i="23"/>
  <c r="H25" i="25"/>
  <c r="V38" i="25"/>
  <c r="Y43" i="23"/>
  <c r="U9" i="21"/>
  <c r="R13" i="21"/>
  <c r="R13" i="25"/>
  <c r="V25" i="21"/>
  <c r="Z35" i="25"/>
  <c r="X5" i="23"/>
  <c r="R11" i="23"/>
  <c r="AE21" i="21"/>
  <c r="CK80" i="16"/>
  <c r="AD41" i="25"/>
  <c r="O13" i="25"/>
  <c r="U19" i="21"/>
  <c r="J28" i="19"/>
  <c r="AF33" i="21"/>
  <c r="K38" i="23"/>
  <c r="AB40" i="23"/>
  <c r="CK86" i="16"/>
  <c r="M11" i="19"/>
  <c r="T38" i="23"/>
  <c r="R9" i="19"/>
  <c r="Y24" i="23"/>
  <c r="S3" i="25"/>
  <c r="V36" i="23"/>
  <c r="M12" i="23"/>
  <c r="Z30" i="21"/>
  <c r="I17" i="21"/>
  <c r="I16" i="21"/>
  <c r="AE25" i="25"/>
  <c r="O20" i="19"/>
  <c r="K8" i="19"/>
  <c r="P2" i="19"/>
  <c r="S7" i="21"/>
  <c r="O28" i="23"/>
  <c r="E9" i="21"/>
  <c r="AC36" i="23"/>
  <c r="E10" i="23"/>
  <c r="AA14" i="25"/>
  <c r="F14" i="19"/>
  <c r="J33" i="25"/>
  <c r="B8" i="25"/>
  <c r="V10" i="19"/>
  <c r="S8" i="23"/>
  <c r="E7" i="23"/>
  <c r="T19" i="23"/>
  <c r="V12" i="21"/>
  <c r="O32" i="21"/>
  <c r="Q42" i="23"/>
  <c r="AA17" i="21"/>
  <c r="X37" i="21"/>
  <c r="P34" i="21"/>
  <c r="P43" i="23"/>
  <c r="CK88" i="16"/>
  <c r="V19" i="23"/>
  <c r="I19" i="25"/>
  <c r="D41" i="23"/>
  <c r="M4" i="19"/>
  <c r="E9" i="19"/>
  <c r="V15" i="25"/>
  <c r="K19" i="23"/>
  <c r="B35" i="21"/>
  <c r="U31" i="19"/>
  <c r="S8" i="21"/>
  <c r="F17" i="25"/>
  <c r="AF30" i="21"/>
  <c r="W13" i="23"/>
  <c r="U22" i="23"/>
  <c r="S35" i="23"/>
  <c r="AB3" i="19"/>
  <c r="AA13" i="21"/>
  <c r="D42" i="25"/>
  <c r="W4" i="19"/>
  <c r="AB2" i="23"/>
  <c r="W23" i="21"/>
  <c r="N12" i="19"/>
  <c r="H6" i="21"/>
  <c r="AC21" i="23"/>
  <c r="R23" i="19"/>
  <c r="G17" i="19"/>
  <c r="Y4" i="23"/>
  <c r="D29" i="25"/>
  <c r="O23" i="21"/>
  <c r="B16" i="19"/>
  <c r="X22" i="21"/>
  <c r="AD4" i="21"/>
  <c r="J31" i="21"/>
  <c r="O5" i="19"/>
  <c r="Y10" i="19"/>
  <c r="AF18" i="21"/>
  <c r="Z20" i="25"/>
  <c r="X22" i="23"/>
  <c r="C28" i="23"/>
  <c r="AD18" i="21"/>
  <c r="L34" i="23"/>
  <c r="W16" i="19"/>
  <c r="T10" i="25"/>
  <c r="P24" i="19"/>
  <c r="D19" i="25"/>
  <c r="Z13" i="19"/>
  <c r="S19" i="23"/>
  <c r="AA36" i="21"/>
  <c r="J3" i="25"/>
  <c r="T23" i="25"/>
  <c r="K30" i="19"/>
  <c r="G18" i="19"/>
  <c r="G14" i="25"/>
  <c r="CK44" i="16"/>
  <c r="AD43" i="25"/>
  <c r="AC39" i="23"/>
  <c r="H35" i="19"/>
  <c r="R22" i="23"/>
  <c r="J35" i="25"/>
  <c r="AB19" i="23"/>
  <c r="B26" i="23"/>
  <c r="M6" i="25"/>
  <c r="C31" i="23"/>
  <c r="AB20" i="21"/>
  <c r="T12" i="25"/>
  <c r="Z14" i="23"/>
  <c r="U14" i="19"/>
  <c r="N33" i="19"/>
  <c r="G42" i="25"/>
  <c r="U17" i="25"/>
  <c r="K25" i="21"/>
  <c r="S38" i="25"/>
  <c r="AA26" i="19"/>
  <c r="Y41" i="23"/>
  <c r="AA6" i="21"/>
  <c r="M11" i="25"/>
  <c r="G23" i="23"/>
  <c r="X22" i="25"/>
  <c r="U25" i="21"/>
  <c r="AE32" i="21"/>
  <c r="K28" i="21"/>
  <c r="N18" i="25"/>
  <c r="G43" i="21"/>
  <c r="O12" i="25"/>
  <c r="S37" i="23"/>
  <c r="J12" i="23"/>
  <c r="AG31" i="23"/>
  <c r="E17" i="25"/>
  <c r="M20" i="25"/>
  <c r="AG39" i="25"/>
  <c r="S9" i="25"/>
  <c r="AA10" i="25"/>
  <c r="I32" i="23"/>
  <c r="H24" i="19"/>
  <c r="H25" i="21"/>
  <c r="Y19" i="25"/>
  <c r="AC27" i="23"/>
  <c r="V4" i="21"/>
  <c r="B17" i="19"/>
  <c r="G13" i="23"/>
  <c r="B25" i="21"/>
  <c r="M35" i="23"/>
  <c r="J13" i="23"/>
  <c r="W3" i="19"/>
  <c r="B34" i="21"/>
  <c r="G3" i="21"/>
  <c r="X34" i="21"/>
  <c r="AA24" i="19"/>
  <c r="AC14" i="21"/>
  <c r="F16" i="21"/>
  <c r="B30" i="21"/>
  <c r="K41" i="23"/>
  <c r="U38" i="23"/>
  <c r="AG32" i="25"/>
  <c r="T24" i="19"/>
  <c r="CK164" i="16"/>
  <c r="Y9" i="21"/>
  <c r="W32" i="25"/>
  <c r="H33" i="25"/>
  <c r="J23" i="19"/>
  <c r="R4" i="23"/>
  <c r="C22" i="21"/>
  <c r="R17" i="21"/>
  <c r="T28" i="19"/>
  <c r="K8" i="23"/>
  <c r="J23" i="25"/>
  <c r="R18" i="25"/>
  <c r="AD5" i="21"/>
  <c r="H28" i="21"/>
  <c r="R3" i="25"/>
  <c r="W8" i="25"/>
  <c r="J32" i="25"/>
  <c r="Q35" i="25"/>
  <c r="L32" i="23"/>
  <c r="C2" i="19"/>
  <c r="S15" i="23"/>
  <c r="Y11" i="19"/>
  <c r="K3" i="19"/>
  <c r="U11" i="25"/>
  <c r="AG26" i="21"/>
  <c r="C40" i="25"/>
  <c r="X40" i="21"/>
  <c r="U42" i="21"/>
  <c r="AD40" i="23"/>
  <c r="CK143" i="16"/>
  <c r="V20" i="21"/>
  <c r="AA12" i="23"/>
  <c r="CK162" i="16"/>
  <c r="K36" i="25"/>
  <c r="AE32" i="23"/>
  <c r="AG27" i="23"/>
  <c r="E15" i="21"/>
  <c r="Y28" i="19"/>
  <c r="T22" i="19"/>
  <c r="V24" i="21"/>
  <c r="E22" i="19"/>
  <c r="P32" i="23"/>
  <c r="U5" i="21"/>
  <c r="Y30" i="19"/>
  <c r="CK159" i="16"/>
  <c r="U29" i="25"/>
  <c r="AB39" i="23"/>
  <c r="Q32" i="23"/>
  <c r="Y16" i="19"/>
  <c r="H37" i="23"/>
  <c r="D16" i="19"/>
  <c r="Y17" i="25"/>
  <c r="AF8" i="25"/>
  <c r="N31" i="21"/>
  <c r="AA29" i="25"/>
  <c r="H36" i="21"/>
  <c r="E26" i="25"/>
  <c r="O16" i="21"/>
  <c r="CK170" i="16"/>
  <c r="AB34" i="21"/>
  <c r="D18" i="21"/>
  <c r="Q5" i="23"/>
  <c r="K21" i="25"/>
  <c r="T18" i="19"/>
  <c r="I7" i="25"/>
  <c r="AG34" i="21"/>
  <c r="G33" i="23"/>
  <c r="CK70" i="16"/>
  <c r="I22" i="25"/>
  <c r="O18" i="21"/>
  <c r="O20" i="21"/>
  <c r="R16" i="25"/>
  <c r="AG40" i="23"/>
  <c r="E33" i="25"/>
  <c r="AD15" i="25"/>
  <c r="CK197" i="16"/>
  <c r="R35" i="25"/>
  <c r="Z24" i="25"/>
  <c r="CK191" i="16"/>
  <c r="J5" i="23"/>
  <c r="V42" i="21"/>
  <c r="W15" i="25"/>
  <c r="G33" i="25"/>
  <c r="O22" i="23"/>
  <c r="F31" i="21"/>
  <c r="O11" i="21"/>
  <c r="I40" i="23"/>
  <c r="AF15" i="21"/>
  <c r="AB28" i="25"/>
  <c r="L37" i="23"/>
  <c r="N32" i="19"/>
  <c r="K23" i="23"/>
  <c r="Z35" i="21"/>
  <c r="T33" i="23"/>
  <c r="AB9" i="21"/>
  <c r="G6" i="23"/>
  <c r="E2" i="19"/>
  <c r="M28" i="21"/>
  <c r="S37" i="21"/>
  <c r="AE41" i="21"/>
  <c r="T23" i="21"/>
  <c r="AD8" i="21"/>
  <c r="N26" i="21"/>
  <c r="V7" i="25"/>
  <c r="H32" i="21"/>
  <c r="D22" i="23"/>
  <c r="T30" i="23"/>
  <c r="X9" i="23"/>
  <c r="Z27" i="19"/>
  <c r="AA5" i="19"/>
  <c r="D6" i="25"/>
  <c r="K28" i="19"/>
  <c r="B5" i="19"/>
  <c r="AA23" i="21"/>
  <c r="X3" i="21"/>
  <c r="S15" i="19"/>
  <c r="AG2" i="23"/>
  <c r="D3" i="21"/>
  <c r="AC9" i="21"/>
  <c r="AC31" i="21"/>
  <c r="W12" i="21"/>
  <c r="O16" i="19"/>
  <c r="Q13" i="19"/>
  <c r="AC26" i="23"/>
  <c r="K40" i="23"/>
  <c r="I13" i="25"/>
  <c r="Y5" i="21"/>
  <c r="C6" i="25"/>
  <c r="I13" i="21"/>
  <c r="N9" i="25"/>
  <c r="K35" i="25"/>
  <c r="AC12" i="21"/>
  <c r="AG7" i="25"/>
  <c r="M6" i="19"/>
  <c r="D43" i="25"/>
  <c r="CK140" i="16"/>
  <c r="T32" i="23"/>
  <c r="K24" i="23"/>
  <c r="D29" i="19"/>
  <c r="CK146" i="16"/>
  <c r="AE36" i="21"/>
  <c r="I19" i="23"/>
  <c r="O7" i="21"/>
  <c r="U7" i="23"/>
  <c r="AB30" i="19"/>
  <c r="O23" i="23"/>
  <c r="D30" i="21"/>
  <c r="D33" i="19"/>
  <c r="V21" i="21"/>
  <c r="B39" i="21"/>
  <c r="J38" i="25"/>
  <c r="L22" i="25"/>
  <c r="L20" i="25"/>
  <c r="AD30" i="21"/>
  <c r="W32" i="23"/>
  <c r="R2" i="23"/>
  <c r="P35" i="19"/>
  <c r="P33" i="23"/>
  <c r="T41" i="23"/>
  <c r="AG3" i="23"/>
  <c r="E31" i="25"/>
  <c r="F15" i="21"/>
  <c r="V39" i="21"/>
  <c r="K3" i="23"/>
  <c r="I26" i="19"/>
  <c r="M25" i="23"/>
  <c r="Y16" i="25"/>
  <c r="F32" i="19"/>
  <c r="U37" i="25"/>
  <c r="W5" i="23"/>
  <c r="AC6" i="21"/>
  <c r="H43" i="23"/>
  <c r="L37" i="21"/>
  <c r="AC12" i="25"/>
  <c r="V25" i="19"/>
  <c r="P43" i="21"/>
  <c r="H4" i="21"/>
  <c r="H11" i="23"/>
  <c r="B4" i="25"/>
  <c r="N20" i="19"/>
  <c r="U13" i="19"/>
  <c r="CK37" i="16"/>
  <c r="P25" i="19"/>
  <c r="AF18" i="23"/>
  <c r="AG42" i="23"/>
  <c r="E11" i="25"/>
  <c r="R32" i="25"/>
  <c r="I22" i="19"/>
  <c r="Z31" i="23"/>
  <c r="R25" i="19"/>
  <c r="X30" i="19"/>
  <c r="AE39" i="23"/>
  <c r="Q4" i="21"/>
  <c r="Q20" i="19"/>
  <c r="E2" i="25"/>
  <c r="U29" i="23"/>
  <c r="I8" i="21"/>
  <c r="P16" i="21"/>
  <c r="V18" i="19"/>
  <c r="K20" i="25"/>
  <c r="W36" i="23"/>
  <c r="Z18" i="21"/>
  <c r="CK200" i="16"/>
  <c r="AB37" i="25"/>
  <c r="AE12" i="25"/>
  <c r="R33" i="23"/>
  <c r="V23" i="19"/>
  <c r="AF33" i="23"/>
  <c r="AD37" i="21"/>
  <c r="H22" i="23"/>
  <c r="CK64" i="16"/>
  <c r="D26" i="21"/>
  <c r="S33" i="21"/>
  <c r="I30" i="25"/>
  <c r="Y2" i="23"/>
  <c r="O4" i="23"/>
  <c r="AF21" i="25"/>
  <c r="CK121" i="16"/>
  <c r="P18" i="19"/>
  <c r="CK51" i="16"/>
  <c r="T43" i="21"/>
  <c r="R41" i="23"/>
  <c r="J2" i="19"/>
  <c r="W35" i="21"/>
  <c r="Y3" i="21"/>
  <c r="M5" i="25"/>
  <c r="AA11" i="21"/>
  <c r="N29" i="23"/>
  <c r="C12" i="21"/>
  <c r="H40" i="21"/>
  <c r="AB13" i="19"/>
  <c r="AB33" i="23"/>
  <c r="O12" i="19"/>
  <c r="E6" i="21"/>
  <c r="C41" i="21"/>
  <c r="T9" i="21"/>
  <c r="N27" i="19"/>
  <c r="G37" i="21"/>
  <c r="U31" i="23"/>
  <c r="Q38" i="25"/>
  <c r="AC24" i="23"/>
  <c r="D12" i="23"/>
  <c r="V22" i="23"/>
  <c r="C20" i="19"/>
  <c r="AB43" i="21"/>
  <c r="AE43" i="21"/>
  <c r="C5" i="21"/>
  <c r="O15" i="19"/>
  <c r="P37" i="21"/>
  <c r="AD36" i="25"/>
  <c r="Q42" i="21"/>
  <c r="AC42" i="25"/>
  <c r="U16" i="21"/>
  <c r="N3" i="23"/>
  <c r="N8" i="21"/>
  <c r="AB19" i="19"/>
  <c r="AD11" i="21"/>
  <c r="AF43" i="23"/>
  <c r="H30" i="19"/>
  <c r="AF25" i="25"/>
  <c r="AG41" i="25"/>
  <c r="Z38" i="25"/>
  <c r="H7" i="23"/>
  <c r="W12" i="25"/>
  <c r="F38" i="23"/>
  <c r="V33" i="23"/>
  <c r="R3" i="19"/>
  <c r="C25" i="19"/>
  <c r="AB32" i="25"/>
  <c r="AD3" i="25"/>
  <c r="O8" i="25"/>
  <c r="X15" i="19"/>
  <c r="AC35" i="25"/>
  <c r="AG36" i="25"/>
  <c r="C24" i="25"/>
  <c r="W36" i="25"/>
  <c r="P6" i="23"/>
  <c r="M34" i="23"/>
  <c r="C34" i="23"/>
  <c r="P28" i="25"/>
  <c r="N14" i="25"/>
  <c r="N3" i="19"/>
  <c r="AB11" i="19"/>
  <c r="M19" i="25"/>
  <c r="N6" i="21"/>
  <c r="Q33" i="21"/>
  <c r="Z33" i="25"/>
  <c r="R11" i="21"/>
  <c r="AD24" i="21"/>
  <c r="P29" i="21"/>
  <c r="Q27" i="21"/>
  <c r="Q17" i="23"/>
  <c r="CK3" i="16"/>
  <c r="H39" i="23"/>
  <c r="U22" i="25"/>
  <c r="AD5" i="25"/>
  <c r="X27" i="19"/>
  <c r="AB21" i="19"/>
  <c r="M18" i="25"/>
  <c r="W14" i="23"/>
  <c r="U19" i="25"/>
  <c r="J24" i="25"/>
  <c r="G31" i="23"/>
  <c r="E28" i="19"/>
  <c r="T19" i="19"/>
  <c r="V27" i="23"/>
  <c r="B7" i="23"/>
  <c r="J31" i="23"/>
  <c r="P35" i="25"/>
  <c r="U2" i="25"/>
  <c r="J4" i="21"/>
  <c r="AG5" i="23"/>
  <c r="AB27" i="19"/>
  <c r="Y42" i="21"/>
  <c r="AF19" i="23"/>
  <c r="AA23" i="25"/>
  <c r="J12" i="25"/>
  <c r="AF43" i="25"/>
  <c r="T10" i="21"/>
  <c r="AE7" i="21"/>
  <c r="Q6" i="21"/>
  <c r="F29" i="19"/>
  <c r="Y32" i="25"/>
  <c r="T37" i="21"/>
  <c r="I34" i="23"/>
  <c r="T35" i="21"/>
  <c r="J16" i="25"/>
  <c r="Z5" i="25"/>
  <c r="J27" i="19"/>
  <c r="O9" i="23"/>
  <c r="E40" i="23"/>
  <c r="D41" i="25"/>
  <c r="L19" i="21"/>
  <c r="AF40" i="23"/>
  <c r="C26" i="19"/>
  <c r="I3" i="21"/>
  <c r="O13" i="21"/>
  <c r="AD35" i="21"/>
  <c r="W33" i="21"/>
  <c r="Q34" i="19"/>
  <c r="AB43" i="23"/>
  <c r="Q32" i="25"/>
  <c r="AF10" i="21"/>
  <c r="P4" i="23"/>
  <c r="AC36" i="25"/>
  <c r="C13" i="21"/>
  <c r="Z40" i="23"/>
  <c r="D25" i="21"/>
  <c r="N11" i="23"/>
  <c r="AF40" i="21"/>
  <c r="N4" i="25"/>
  <c r="P37" i="23"/>
  <c r="J2" i="21"/>
  <c r="U25" i="25"/>
  <c r="AC3" i="23"/>
  <c r="AE41" i="25"/>
  <c r="AE18" i="25"/>
  <c r="O27" i="19"/>
  <c r="V7" i="23"/>
  <c r="Z19" i="21"/>
  <c r="M2" i="19"/>
  <c r="K35" i="23"/>
  <c r="C21" i="23"/>
  <c r="CK39" i="16"/>
  <c r="C5" i="19"/>
  <c r="S6" i="21"/>
  <c r="AG4" i="25"/>
  <c r="D26" i="19"/>
  <c r="CK81" i="16"/>
  <c r="S30" i="19"/>
  <c r="J22" i="25"/>
  <c r="Q11" i="25"/>
  <c r="AA17" i="25"/>
  <c r="O39" i="23"/>
  <c r="CK152" i="16"/>
  <c r="AF6" i="23"/>
  <c r="AD36" i="21"/>
  <c r="AC2" i="21"/>
  <c r="E22" i="21"/>
  <c r="N17" i="23"/>
  <c r="Q3" i="23"/>
  <c r="AE39" i="21"/>
  <c r="AE12" i="23"/>
  <c r="J15" i="21"/>
  <c r="O34" i="25"/>
  <c r="C20" i="21"/>
  <c r="R15" i="19"/>
  <c r="N18" i="23"/>
  <c r="F9" i="23"/>
  <c r="W39" i="25"/>
  <c r="O7" i="25"/>
  <c r="F43" i="25"/>
  <c r="T13" i="23"/>
  <c r="C22" i="25"/>
  <c r="R42" i="21"/>
  <c r="X34" i="25"/>
  <c r="M29" i="21"/>
  <c r="T24" i="21"/>
  <c r="Q9" i="21"/>
  <c r="Q13" i="23"/>
  <c r="E12" i="21"/>
  <c r="T43" i="23"/>
  <c r="R19" i="25"/>
  <c r="AA20" i="23"/>
  <c r="U35" i="21"/>
  <c r="L18" i="23"/>
  <c r="P23" i="23"/>
  <c r="I17" i="19"/>
  <c r="Y13" i="19"/>
  <c r="O42" i="23"/>
  <c r="N3" i="21"/>
  <c r="B8" i="21"/>
  <c r="AF23" i="21"/>
  <c r="B13" i="19"/>
  <c r="AE31" i="21"/>
  <c r="Y18" i="19"/>
  <c r="V34" i="19"/>
  <c r="AF11" i="23"/>
  <c r="M34" i="25"/>
  <c r="H43" i="25"/>
  <c r="AF12" i="21"/>
  <c r="AA25" i="23"/>
  <c r="G18" i="23"/>
  <c r="P22" i="21"/>
  <c r="S35" i="21"/>
  <c r="S16" i="25"/>
  <c r="AF10" i="25"/>
  <c r="X33" i="19"/>
  <c r="Y39" i="25"/>
  <c r="C19" i="19"/>
  <c r="CK106" i="16"/>
  <c r="D18" i="19"/>
  <c r="J26" i="19"/>
  <c r="J8" i="23"/>
  <c r="T7" i="21"/>
  <c r="Q23" i="25"/>
  <c r="AA33" i="25"/>
  <c r="U23" i="19"/>
  <c r="X29" i="25"/>
  <c r="AB31" i="21"/>
  <c r="AD10" i="25"/>
  <c r="M2" i="21"/>
  <c r="X25" i="23"/>
  <c r="S37" i="25"/>
  <c r="AF17" i="25"/>
  <c r="P40" i="21"/>
  <c r="F18" i="21"/>
  <c r="N37" i="21"/>
  <c r="D40" i="21"/>
  <c r="N14" i="21"/>
  <c r="J21" i="25"/>
  <c r="Z25" i="19"/>
  <c r="AG41" i="21"/>
  <c r="S12" i="23"/>
  <c r="D15" i="23"/>
  <c r="I17" i="25"/>
  <c r="L15" i="23"/>
  <c r="I26" i="25"/>
  <c r="V24" i="19"/>
  <c r="CK134" i="16"/>
  <c r="F6" i="19"/>
  <c r="AA3" i="21"/>
  <c r="X17" i="23"/>
  <c r="G29" i="25"/>
  <c r="V29" i="19"/>
  <c r="F33" i="21"/>
  <c r="AE24" i="21"/>
  <c r="Z27" i="21"/>
  <c r="N26" i="19"/>
  <c r="AD25" i="23"/>
  <c r="L32" i="21"/>
  <c r="AF13" i="21"/>
  <c r="C23" i="19"/>
  <c r="R20" i="19"/>
  <c r="AC37" i="25"/>
  <c r="AC31" i="25"/>
  <c r="O19" i="19"/>
  <c r="B7" i="25"/>
  <c r="K30" i="25"/>
  <c r="AG29" i="23"/>
  <c r="S3" i="19"/>
  <c r="B28" i="21"/>
  <c r="AA19" i="21"/>
  <c r="AB20" i="25"/>
  <c r="Y34" i="23"/>
  <c r="AF22" i="23"/>
  <c r="J40" i="21"/>
  <c r="Z2" i="19"/>
  <c r="AB36" i="25"/>
  <c r="R24" i="25"/>
  <c r="R22" i="21"/>
  <c r="B27" i="21"/>
  <c r="AE20" i="23"/>
  <c r="O40" i="25"/>
  <c r="K29" i="23"/>
  <c r="Y19" i="21"/>
  <c r="AF38" i="23"/>
  <c r="CK163" i="16"/>
  <c r="G41" i="23"/>
  <c r="K7" i="23"/>
  <c r="C6" i="19"/>
  <c r="AE6" i="21"/>
  <c r="E23" i="25"/>
  <c r="W9" i="21"/>
  <c r="AB22" i="21"/>
  <c r="X2" i="19"/>
  <c r="X9" i="21"/>
  <c r="J15" i="25"/>
  <c r="CK165" i="16"/>
  <c r="V29" i="21"/>
  <c r="F28" i="21"/>
  <c r="K28" i="25"/>
  <c r="L40" i="25"/>
  <c r="U12" i="19"/>
  <c r="K4" i="25"/>
  <c r="Z12" i="25"/>
  <c r="X17" i="19"/>
  <c r="E31" i="19"/>
  <c r="I39" i="23"/>
  <c r="Z10" i="25"/>
  <c r="D7" i="25"/>
  <c r="X38" i="25"/>
  <c r="E10" i="21"/>
  <c r="T15" i="21"/>
  <c r="K25" i="25"/>
  <c r="CK65" i="16"/>
  <c r="AE11" i="25"/>
  <c r="S11" i="21"/>
  <c r="E13" i="19"/>
  <c r="R43" i="21"/>
  <c r="P3" i="21"/>
  <c r="AC16" i="23"/>
  <c r="R4" i="25"/>
  <c r="P22" i="25"/>
  <c r="P35" i="21"/>
  <c r="R7" i="21"/>
  <c r="AC19" i="21"/>
  <c r="L42" i="23"/>
  <c r="F6" i="25"/>
  <c r="U3" i="21"/>
  <c r="D27" i="21"/>
  <c r="AE17" i="23"/>
  <c r="Q27" i="19"/>
  <c r="O43" i="21"/>
  <c r="Z6" i="23"/>
  <c r="U39" i="23"/>
  <c r="E30" i="21"/>
  <c r="AF34" i="21"/>
  <c r="V27" i="25"/>
  <c r="R19" i="19"/>
  <c r="J16" i="19"/>
  <c r="W10" i="23"/>
  <c r="CK30" i="16"/>
  <c r="T27" i="19"/>
  <c r="AA19" i="23"/>
  <c r="P33" i="21"/>
  <c r="T25" i="21"/>
  <c r="C27" i="23"/>
  <c r="Y39" i="21"/>
  <c r="O14" i="21"/>
  <c r="Q12" i="23"/>
  <c r="S11" i="23"/>
  <c r="E34" i="23"/>
  <c r="T3" i="21"/>
  <c r="G17" i="23"/>
  <c r="AC41" i="23"/>
  <c r="Z12" i="21"/>
  <c r="M14" i="19"/>
  <c r="X30" i="21"/>
  <c r="O38" i="25"/>
  <c r="T20" i="19"/>
  <c r="Y37" i="25"/>
  <c r="AD22" i="23"/>
  <c r="AF42" i="23"/>
  <c r="J34" i="25"/>
  <c r="H10" i="19"/>
  <c r="G16" i="23"/>
  <c r="F3" i="23"/>
  <c r="W3" i="21"/>
  <c r="R25" i="21"/>
  <c r="AA30" i="23"/>
  <c r="H36" i="23"/>
  <c r="D40" i="25"/>
  <c r="D3" i="25"/>
  <c r="AA18" i="25"/>
  <c r="Z7" i="25"/>
  <c r="C8" i="25"/>
  <c r="AG27" i="25"/>
  <c r="Q19" i="19"/>
  <c r="T9" i="19"/>
  <c r="AB10" i="23"/>
  <c r="V15" i="19"/>
  <c r="K16" i="23"/>
  <c r="I37" i="23"/>
  <c r="AF17" i="23"/>
  <c r="X34" i="19"/>
  <c r="AA4" i="25"/>
  <c r="N5" i="25"/>
  <c r="AE29" i="23"/>
  <c r="AD30" i="25"/>
  <c r="N26" i="23"/>
  <c r="V36" i="21"/>
  <c r="R20" i="23"/>
  <c r="Z18" i="19"/>
  <c r="C21" i="21"/>
  <c r="H31" i="25"/>
  <c r="E27" i="21"/>
  <c r="S14" i="23"/>
  <c r="W33" i="19"/>
  <c r="CK9" i="16"/>
  <c r="C34" i="21"/>
  <c r="O33" i="23"/>
  <c r="E36" i="21"/>
  <c r="E4" i="25"/>
  <c r="D32" i="23"/>
  <c r="AF4" i="21"/>
  <c r="C6" i="21"/>
  <c r="AB9" i="19"/>
  <c r="Z10" i="21"/>
  <c r="Q13" i="21"/>
  <c r="N5" i="19"/>
  <c r="E43" i="25"/>
  <c r="R26" i="19"/>
  <c r="Y34" i="21"/>
  <c r="N4" i="19"/>
  <c r="J18" i="21"/>
  <c r="Z38" i="23"/>
  <c r="G16" i="21"/>
  <c r="J15" i="19"/>
  <c r="R30" i="19"/>
  <c r="F13" i="25"/>
  <c r="S34" i="21"/>
  <c r="AB39" i="21"/>
  <c r="AD2" i="25"/>
  <c r="K11" i="25"/>
  <c r="P27" i="25"/>
  <c r="R5" i="23"/>
  <c r="G23" i="19"/>
  <c r="K7" i="19"/>
  <c r="AE3" i="25"/>
  <c r="F19" i="19"/>
  <c r="N20" i="25"/>
  <c r="C8" i="19"/>
  <c r="Q17" i="21"/>
  <c r="X8" i="23"/>
  <c r="W9" i="19"/>
  <c r="T28" i="23"/>
  <c r="D17" i="25"/>
  <c r="AE43" i="23"/>
  <c r="Z15" i="19"/>
  <c r="U10" i="19"/>
  <c r="L25" i="19"/>
  <c r="AE8" i="21"/>
  <c r="H6" i="19"/>
  <c r="X16" i="21"/>
  <c r="W22" i="19"/>
  <c r="D8" i="21"/>
  <c r="AB34" i="23"/>
  <c r="AB13" i="21"/>
  <c r="X7" i="21"/>
  <c r="AA34" i="19"/>
  <c r="G14" i="23"/>
  <c r="L38" i="23"/>
  <c r="S40" i="25"/>
  <c r="S9" i="23"/>
  <c r="H24" i="25"/>
  <c r="Y23" i="25"/>
  <c r="AD9" i="21"/>
  <c r="E32" i="25"/>
  <c r="L6" i="21"/>
  <c r="Y22" i="23"/>
  <c r="AE42" i="23"/>
  <c r="AE11" i="21"/>
  <c r="AE26" i="23"/>
  <c r="S25" i="25"/>
  <c r="N28" i="25"/>
  <c r="Q14" i="19"/>
  <c r="T15" i="25"/>
  <c r="I38" i="21"/>
  <c r="P12" i="23"/>
  <c r="U13" i="21"/>
  <c r="N30" i="25"/>
  <c r="P9" i="23"/>
  <c r="AB11" i="21"/>
  <c r="P17" i="19"/>
  <c r="G3" i="23"/>
  <c r="Y20" i="25"/>
  <c r="B34" i="23"/>
  <c r="M4" i="23"/>
  <c r="AF37" i="21"/>
  <c r="Z2" i="23"/>
  <c r="U38" i="25"/>
  <c r="AE32" i="25"/>
  <c r="CK167" i="16"/>
  <c r="D8" i="23"/>
  <c r="F11" i="25"/>
  <c r="AB7" i="25"/>
  <c r="T39" i="25"/>
  <c r="AB24" i="23"/>
  <c r="AG3" i="25"/>
  <c r="D31" i="25"/>
  <c r="V9" i="19"/>
  <c r="AB8" i="19"/>
  <c r="L4" i="21"/>
  <c r="R28" i="23"/>
  <c r="U14" i="21"/>
  <c r="R32" i="23"/>
  <c r="Z33" i="19"/>
  <c r="K31" i="23"/>
  <c r="T34" i="19"/>
  <c r="H13" i="19"/>
  <c r="G26" i="25"/>
  <c r="L5" i="19"/>
  <c r="Y32" i="19"/>
  <c r="J33" i="21"/>
  <c r="U27" i="21"/>
  <c r="D17" i="19"/>
  <c r="G27" i="21"/>
  <c r="M31" i="23"/>
  <c r="Z41" i="21"/>
  <c r="J28" i="23"/>
  <c r="AC19" i="23"/>
  <c r="L42" i="25"/>
  <c r="R33" i="25"/>
  <c r="CK71" i="16"/>
  <c r="O18" i="19"/>
  <c r="E39" i="21"/>
  <c r="AB37" i="23"/>
  <c r="AA14" i="21"/>
  <c r="Y12" i="23"/>
  <c r="Y23" i="19"/>
  <c r="V4" i="19"/>
  <c r="CK133" i="16"/>
  <c r="AA7" i="25"/>
  <c r="C10" i="21"/>
  <c r="Q16" i="25"/>
  <c r="Q32" i="21"/>
  <c r="B10" i="21"/>
  <c r="P14" i="19"/>
  <c r="Y33" i="21"/>
  <c r="AG17" i="21"/>
  <c r="T37" i="25"/>
  <c r="F12" i="21"/>
  <c r="AG37" i="21"/>
  <c r="B2" i="23"/>
  <c r="AA8" i="21"/>
  <c r="P29" i="25"/>
  <c r="AE30" i="25"/>
  <c r="M26" i="23"/>
  <c r="L21" i="25"/>
  <c r="H16" i="21"/>
  <c r="B18" i="19"/>
  <c r="U43" i="25"/>
  <c r="N17" i="19"/>
  <c r="D5" i="19"/>
  <c r="E41" i="23"/>
  <c r="H5" i="25"/>
  <c r="B40" i="25"/>
  <c r="U43" i="21"/>
  <c r="AD19" i="21"/>
  <c r="G21" i="19"/>
  <c r="N23" i="25"/>
  <c r="G15" i="25"/>
  <c r="U32" i="21"/>
  <c r="H24" i="23"/>
  <c r="K16" i="25"/>
  <c r="V22" i="21"/>
  <c r="N5" i="21"/>
  <c r="S7" i="23"/>
  <c r="S11" i="19"/>
  <c r="V33" i="25"/>
  <c r="M21" i="23"/>
  <c r="K17" i="21"/>
  <c r="CK178" i="16"/>
  <c r="Q22" i="21"/>
  <c r="P30" i="21"/>
  <c r="O40" i="23"/>
  <c r="CK8" i="16"/>
  <c r="AD5" i="23"/>
  <c r="AC27" i="25"/>
  <c r="F35" i="25"/>
  <c r="C29" i="23"/>
  <c r="X36" i="25"/>
  <c r="O37" i="25"/>
  <c r="AG12" i="25"/>
  <c r="CK12" i="16"/>
  <c r="D27" i="25"/>
  <c r="AA42" i="23"/>
  <c r="F34" i="25"/>
  <c r="W18" i="25"/>
  <c r="AD34" i="21"/>
  <c r="G26" i="21"/>
  <c r="N25" i="25"/>
  <c r="Q18" i="25"/>
  <c r="J34" i="19"/>
  <c r="L13" i="21"/>
  <c r="AE14" i="21"/>
  <c r="AF19" i="25"/>
  <c r="O19" i="21"/>
  <c r="AB4" i="23"/>
  <c r="E36" i="23"/>
  <c r="F43" i="21"/>
  <c r="Q2" i="23"/>
  <c r="K24" i="25"/>
  <c r="AB17" i="19"/>
  <c r="E9" i="23"/>
  <c r="Y36" i="19"/>
  <c r="CK19" i="16"/>
  <c r="AA27" i="19"/>
  <c r="F2" i="25"/>
  <c r="S40" i="21"/>
  <c r="AA32" i="23"/>
  <c r="R19" i="23"/>
  <c r="Y8" i="25"/>
  <c r="G35" i="23"/>
  <c r="X18" i="19"/>
  <c r="Q3" i="21"/>
  <c r="R42" i="25"/>
  <c r="V23" i="23"/>
  <c r="B4" i="23"/>
  <c r="O35" i="19"/>
  <c r="E38" i="21"/>
  <c r="L7" i="25"/>
  <c r="G21" i="23"/>
  <c r="AC42" i="21"/>
  <c r="U34" i="25"/>
  <c r="I6" i="25"/>
  <c r="O26" i="19"/>
  <c r="Y33" i="25"/>
  <c r="X12" i="21"/>
  <c r="O34" i="23"/>
  <c r="N14" i="19"/>
  <c r="AD10" i="23"/>
  <c r="L7" i="21"/>
  <c r="U3" i="19"/>
  <c r="R6" i="19"/>
  <c r="T16" i="25"/>
  <c r="F25" i="19"/>
  <c r="R6" i="25"/>
  <c r="AA14" i="19"/>
  <c r="Y28" i="25"/>
  <c r="N35" i="23"/>
  <c r="H18" i="19"/>
  <c r="AF39" i="21"/>
  <c r="T17" i="23"/>
  <c r="B37" i="25"/>
  <c r="AB34" i="19"/>
  <c r="O25" i="25"/>
  <c r="R15" i="21"/>
  <c r="AE3" i="23"/>
  <c r="V36" i="25"/>
  <c r="B20" i="25"/>
  <c r="I5" i="25"/>
  <c r="CK41" i="16"/>
  <c r="AE16" i="21"/>
  <c r="P31" i="23"/>
  <c r="F23" i="25"/>
  <c r="P9" i="25"/>
  <c r="T43" i="25"/>
  <c r="P12" i="19"/>
  <c r="AG8" i="23"/>
  <c r="X29" i="21"/>
  <c r="AD26" i="21"/>
  <c r="J37" i="25"/>
  <c r="I27" i="19"/>
  <c r="B2" i="21"/>
  <c r="E14" i="21"/>
  <c r="E6" i="25"/>
  <c r="R40" i="25"/>
  <c r="E35" i="25"/>
  <c r="I5" i="19"/>
  <c r="N36" i="21"/>
  <c r="G12" i="19"/>
  <c r="T34" i="25"/>
  <c r="U8" i="25"/>
  <c r="D25" i="25"/>
  <c r="B10" i="25"/>
  <c r="Y42" i="25"/>
  <c r="E23" i="23"/>
  <c r="B39" i="23"/>
  <c r="AA13" i="25"/>
  <c r="J34" i="23"/>
  <c r="X41" i="23"/>
  <c r="P7" i="25"/>
  <c r="AE27" i="21"/>
  <c r="L27" i="19"/>
  <c r="E15" i="19"/>
  <c r="V28" i="21"/>
  <c r="C38" i="23"/>
  <c r="X7" i="19"/>
  <c r="L12" i="23"/>
  <c r="U5" i="23"/>
  <c r="AF33" i="25"/>
  <c r="H41" i="21"/>
  <c r="J35" i="23"/>
  <c r="Q38" i="23"/>
  <c r="U39" i="25"/>
  <c r="C37" i="25"/>
  <c r="F26" i="19"/>
  <c r="AE8" i="23"/>
  <c r="Z29" i="19"/>
  <c r="AC34" i="21"/>
  <c r="AD31" i="25"/>
  <c r="C2" i="23"/>
  <c r="J11" i="19"/>
  <c r="K19" i="25"/>
  <c r="F12" i="25"/>
  <c r="J18" i="25"/>
  <c r="U29" i="21"/>
  <c r="F15" i="19"/>
  <c r="D28" i="23"/>
  <c r="Z8" i="19"/>
  <c r="X43" i="23"/>
  <c r="Z31" i="21"/>
  <c r="G24" i="23"/>
  <c r="K29" i="25"/>
  <c r="E28" i="21"/>
  <c r="F31" i="23"/>
  <c r="X20" i="23"/>
  <c r="K26" i="23"/>
  <c r="AE42" i="21"/>
  <c r="AF13" i="25"/>
  <c r="M25" i="19"/>
  <c r="W24" i="19"/>
  <c r="T6" i="19"/>
  <c r="CK186" i="16"/>
  <c r="D28" i="21"/>
  <c r="CK58" i="16"/>
  <c r="Z10" i="19"/>
  <c r="W33" i="23"/>
  <c r="U18" i="23"/>
  <c r="V5" i="25"/>
  <c r="P31" i="19"/>
  <c r="AA42" i="25"/>
  <c r="O21" i="21"/>
  <c r="S39" i="25"/>
  <c r="Z32" i="23"/>
  <c r="AC29" i="23"/>
  <c r="AD39" i="23"/>
  <c r="CK54" i="16"/>
  <c r="CK36" i="16"/>
  <c r="CK53" i="16"/>
  <c r="Y4" i="19"/>
  <c r="X40" i="23"/>
  <c r="C25" i="23"/>
  <c r="W38" i="25"/>
  <c r="C25" i="21"/>
  <c r="D4" i="23"/>
  <c r="S32" i="21"/>
  <c r="Y40" i="25"/>
  <c r="Z13" i="23"/>
  <c r="R5" i="25"/>
  <c r="AD32" i="23"/>
  <c r="W29" i="19"/>
  <c r="M42" i="23"/>
  <c r="L34" i="25"/>
  <c r="F19" i="25"/>
  <c r="Y43" i="25"/>
  <c r="AC22" i="25"/>
  <c r="CK10" i="16"/>
  <c r="CK49" i="16"/>
  <c r="Q20" i="21"/>
  <c r="C14" i="19"/>
  <c r="P5" i="23"/>
  <c r="J17" i="19"/>
  <c r="W26" i="25"/>
  <c r="K12" i="23"/>
  <c r="H31" i="21"/>
  <c r="AE29" i="25"/>
  <c r="B30" i="23"/>
  <c r="P20" i="23"/>
  <c r="D20" i="25"/>
  <c r="CK68" i="16"/>
  <c r="G32" i="25"/>
  <c r="I43" i="21"/>
  <c r="CK153" i="16"/>
  <c r="T39" i="21"/>
  <c r="X19" i="19"/>
  <c r="O17" i="23"/>
  <c r="U17" i="19"/>
  <c r="AF21" i="21"/>
  <c r="O18" i="25"/>
  <c r="B36" i="23"/>
  <c r="K27" i="21"/>
  <c r="AA26" i="25"/>
  <c r="O43" i="25"/>
  <c r="D6" i="21"/>
  <c r="AF35" i="25"/>
  <c r="T5" i="25"/>
  <c r="I30" i="19"/>
  <c r="AA40" i="25"/>
  <c r="O3" i="19"/>
  <c r="H34" i="21"/>
  <c r="L33" i="23"/>
  <c r="N19" i="23"/>
  <c r="L11" i="19"/>
  <c r="AF36" i="23"/>
  <c r="AC43" i="23"/>
  <c r="O8" i="21"/>
  <c r="AD24" i="25"/>
  <c r="Z12" i="23"/>
  <c r="AF32" i="25"/>
  <c r="V22" i="19"/>
  <c r="Q6" i="19"/>
  <c r="E2" i="23"/>
  <c r="P36" i="25"/>
  <c r="U6" i="25"/>
  <c r="W6" i="23"/>
  <c r="C37" i="21"/>
  <c r="O14" i="19"/>
  <c r="R32" i="19"/>
  <c r="I8" i="25"/>
  <c r="W36" i="21"/>
  <c r="Q6" i="23"/>
  <c r="U8" i="23"/>
  <c r="V33" i="19"/>
  <c r="AA11" i="25"/>
  <c r="S18" i="23"/>
  <c r="C31" i="25"/>
  <c r="I2" i="25"/>
  <c r="H3" i="25"/>
  <c r="H2" i="21"/>
  <c r="AG42" i="25"/>
  <c r="AC30" i="25"/>
  <c r="X43" i="25"/>
  <c r="R21" i="19"/>
  <c r="B6" i="25"/>
  <c r="P43" i="25"/>
  <c r="J11" i="25"/>
  <c r="I22" i="21"/>
  <c r="AD41" i="23"/>
  <c r="Q9" i="19"/>
  <c r="H27" i="19"/>
  <c r="R31" i="23"/>
  <c r="G29" i="19"/>
  <c r="T21" i="19"/>
  <c r="U20" i="23"/>
  <c r="CK175" i="16"/>
  <c r="U11" i="19"/>
  <c r="B17" i="21"/>
  <c r="D24" i="25"/>
  <c r="AG2" i="21"/>
  <c r="J25" i="25"/>
  <c r="Y30" i="21"/>
  <c r="W30" i="23"/>
  <c r="V17" i="23"/>
  <c r="D32" i="21"/>
  <c r="Z42" i="21"/>
  <c r="U3" i="23"/>
  <c r="X27" i="23"/>
  <c r="C22" i="19"/>
  <c r="N37" i="23"/>
  <c r="AG41" i="23"/>
  <c r="K5" i="21"/>
  <c r="AD12" i="25"/>
  <c r="AB38" i="23"/>
  <c r="CK74" i="16"/>
  <c r="N27" i="23"/>
  <c r="T26" i="21"/>
  <c r="O11" i="25"/>
  <c r="AA43" i="25"/>
  <c r="U5" i="25"/>
  <c r="AG30" i="25"/>
  <c r="N3" i="25"/>
  <c r="U42" i="23"/>
  <c r="H26" i="23"/>
  <c r="AE34" i="25"/>
  <c r="Y6" i="23"/>
  <c r="P23" i="21"/>
  <c r="AG9" i="21"/>
  <c r="I20" i="23"/>
  <c r="F18" i="23"/>
  <c r="AE8" i="25"/>
  <c r="AD16" i="23"/>
  <c r="H3" i="23"/>
  <c r="I35" i="25"/>
  <c r="Y3" i="25"/>
  <c r="L35" i="23"/>
  <c r="K27" i="19"/>
  <c r="V37" i="25"/>
  <c r="R26" i="21"/>
  <c r="Y27" i="23"/>
  <c r="CK137" i="16"/>
  <c r="M33" i="21"/>
  <c r="S41" i="25"/>
  <c r="J5" i="21"/>
  <c r="W43" i="25"/>
  <c r="AC9" i="25"/>
  <c r="N15" i="19"/>
  <c r="F38" i="21"/>
  <c r="AF28" i="21"/>
  <c r="V14" i="19"/>
  <c r="D20" i="19"/>
  <c r="V20" i="19"/>
  <c r="X13" i="19"/>
  <c r="J6" i="21"/>
  <c r="P8" i="21"/>
  <c r="CK173" i="16"/>
  <c r="P21" i="21"/>
  <c r="AE33" i="23"/>
  <c r="R12" i="25"/>
  <c r="G36" i="21"/>
  <c r="G30" i="19"/>
  <c r="I3" i="23"/>
  <c r="AB29" i="23"/>
  <c r="X20" i="25"/>
  <c r="N27" i="21"/>
  <c r="E42" i="21"/>
  <c r="Y31" i="25"/>
  <c r="AB4" i="19"/>
  <c r="T15" i="23"/>
  <c r="X27" i="25"/>
  <c r="AB22" i="25"/>
  <c r="J16" i="21"/>
  <c r="R39" i="21"/>
  <c r="AF9" i="21"/>
  <c r="B26" i="25"/>
  <c r="J21" i="19"/>
  <c r="T8" i="23"/>
  <c r="CK92" i="16"/>
  <c r="AF24" i="21"/>
  <c r="E29" i="19"/>
  <c r="H21" i="23"/>
  <c r="Y15" i="21"/>
  <c r="L18" i="19"/>
  <c r="AB33" i="21"/>
  <c r="K19" i="19"/>
  <c r="T7" i="23"/>
  <c r="U15" i="25"/>
  <c r="C33" i="19"/>
  <c r="B13" i="25"/>
  <c r="E33" i="19"/>
  <c r="R37" i="23"/>
  <c r="AE18" i="23"/>
  <c r="CK63" i="16"/>
  <c r="L25" i="21"/>
  <c r="C25" i="25"/>
  <c r="H3" i="19"/>
  <c r="I31" i="21"/>
  <c r="B9" i="23"/>
  <c r="P30" i="25"/>
  <c r="AE25" i="21"/>
  <c r="AE15" i="25"/>
  <c r="M17" i="23"/>
  <c r="AD2" i="23"/>
  <c r="P31" i="25"/>
  <c r="N9" i="21"/>
  <c r="W18" i="23"/>
  <c r="B14" i="19"/>
  <c r="F40" i="23"/>
  <c r="C43" i="23"/>
  <c r="B17" i="23"/>
  <c r="J13" i="21"/>
  <c r="G35" i="25"/>
  <c r="J37" i="21"/>
  <c r="Y22" i="25"/>
  <c r="P31" i="21"/>
  <c r="L20" i="23"/>
  <c r="V30" i="19"/>
  <c r="G24" i="19"/>
  <c r="AG43" i="23"/>
  <c r="X9" i="25"/>
  <c r="S39" i="23"/>
  <c r="C35" i="25"/>
  <c r="J22" i="21"/>
  <c r="T6" i="25"/>
  <c r="Z37" i="25"/>
  <c r="F7" i="21"/>
  <c r="I6" i="19"/>
  <c r="C23" i="25"/>
  <c r="H20" i="19"/>
  <c r="AG33" i="25"/>
  <c r="G34" i="25"/>
  <c r="X25" i="19"/>
  <c r="AB8" i="25"/>
  <c r="W29" i="21"/>
  <c r="R8" i="23"/>
  <c r="C13" i="23"/>
  <c r="X18" i="21"/>
  <c r="X17" i="21"/>
  <c r="Z17" i="25"/>
  <c r="K2" i="25"/>
  <c r="N9" i="23"/>
  <c r="AA3" i="25"/>
  <c r="D35" i="25"/>
  <c r="B21" i="21"/>
  <c r="G13" i="25"/>
  <c r="H19" i="21"/>
  <c r="E18" i="23"/>
  <c r="D37" i="21"/>
  <c r="C28" i="25"/>
  <c r="W3" i="25"/>
  <c r="M24" i="25"/>
  <c r="U27" i="23"/>
  <c r="C17" i="23"/>
  <c r="I20" i="19"/>
  <c r="P16" i="19"/>
  <c r="M9" i="23"/>
  <c r="AB5" i="19"/>
  <c r="AC20" i="25"/>
  <c r="AG19" i="23"/>
  <c r="AE35" i="25"/>
  <c r="M29" i="23"/>
  <c r="K3" i="21"/>
  <c r="AA18" i="19"/>
  <c r="AB11" i="23"/>
  <c r="X20" i="21"/>
  <c r="D36" i="21"/>
  <c r="O8" i="19"/>
  <c r="O31" i="19"/>
  <c r="AF11" i="21"/>
  <c r="AE37" i="21"/>
  <c r="Q5" i="25"/>
  <c r="L21" i="19"/>
  <c r="P8" i="25"/>
  <c r="AG7" i="23"/>
  <c r="F13" i="21"/>
  <c r="Z9" i="23"/>
  <c r="CK104" i="16"/>
  <c r="S41" i="21"/>
  <c r="S23" i="21"/>
  <c r="AC28" i="25"/>
  <c r="N9" i="19"/>
  <c r="I4" i="19"/>
  <c r="AE14" i="23"/>
  <c r="CK26" i="16"/>
  <c r="D27" i="19"/>
  <c r="K6" i="23"/>
  <c r="G9" i="19"/>
  <c r="H38" i="21"/>
  <c r="Q15" i="21"/>
  <c r="F2" i="23"/>
  <c r="B19" i="21"/>
  <c r="D20" i="23"/>
  <c r="J43" i="25"/>
  <c r="Y13" i="25"/>
  <c r="I21" i="21"/>
  <c r="W34" i="19"/>
  <c r="R38" i="21"/>
  <c r="P6" i="21"/>
  <c r="X36" i="23"/>
  <c r="L15" i="19"/>
  <c r="M13" i="25"/>
  <c r="Z33" i="21"/>
  <c r="Q31" i="23"/>
  <c r="S21" i="19"/>
  <c r="K6" i="21"/>
  <c r="H33" i="19"/>
  <c r="AG30" i="21"/>
  <c r="I31" i="25"/>
  <c r="R30" i="21"/>
  <c r="J18" i="23"/>
  <c r="M12" i="25"/>
  <c r="B31" i="19"/>
  <c r="V6" i="23"/>
  <c r="C35" i="23"/>
  <c r="N7" i="19"/>
  <c r="P42" i="25"/>
  <c r="B13" i="23"/>
  <c r="X39" i="25"/>
  <c r="F31" i="19"/>
  <c r="Q10" i="21"/>
  <c r="T6" i="23"/>
  <c r="N37" i="25"/>
  <c r="L27" i="25"/>
  <c r="AG22" i="21"/>
  <c r="B40" i="23"/>
  <c r="E8" i="23"/>
  <c r="S43" i="25"/>
  <c r="R43" i="25"/>
  <c r="AE30" i="23"/>
  <c r="X33" i="21"/>
  <c r="AD17" i="25"/>
  <c r="I39" i="25"/>
  <c r="M41" i="25"/>
  <c r="E34" i="25"/>
  <c r="H8" i="25"/>
  <c r="G29" i="23"/>
  <c r="AD20" i="25"/>
  <c r="AB6" i="19"/>
  <c r="B14" i="23"/>
  <c r="X19" i="23"/>
  <c r="AB43" i="25"/>
  <c r="V33" i="21"/>
  <c r="Y5" i="19"/>
  <c r="D32" i="25"/>
  <c r="CK114" i="16"/>
  <c r="H22" i="25"/>
  <c r="O38" i="21"/>
  <c r="AA10" i="23"/>
  <c r="H16" i="23"/>
  <c r="K6" i="25"/>
  <c r="F39" i="23"/>
  <c r="F34" i="19"/>
  <c r="T14" i="21"/>
  <c r="K17" i="23"/>
  <c r="T29" i="19"/>
  <c r="U42" i="25"/>
  <c r="C27" i="21"/>
  <c r="L33" i="21"/>
  <c r="M15" i="21"/>
  <c r="AA8" i="19"/>
  <c r="N15" i="21"/>
  <c r="AC7" i="21"/>
  <c r="U40" i="21"/>
  <c r="B2" i="19"/>
  <c r="C33" i="21"/>
  <c r="J9" i="21"/>
  <c r="AB33" i="25"/>
  <c r="W25" i="25"/>
  <c r="AG13" i="21"/>
  <c r="W22" i="23"/>
  <c r="I7" i="21"/>
  <c r="AC10" i="23"/>
  <c r="M26" i="25"/>
  <c r="E19" i="23"/>
  <c r="AD32" i="21"/>
  <c r="D13" i="21"/>
  <c r="AB41" i="23"/>
  <c r="AA10" i="19"/>
  <c r="P39" i="21"/>
  <c r="CK33" i="16"/>
  <c r="B15" i="19"/>
  <c r="Q41" i="23"/>
  <c r="K25" i="19"/>
  <c r="AC42" i="23"/>
  <c r="C21" i="19"/>
  <c r="G27" i="25"/>
  <c r="I23" i="19"/>
  <c r="AC41" i="21"/>
  <c r="J6" i="23"/>
  <c r="D30" i="25"/>
  <c r="D15" i="19"/>
  <c r="E9" i="25"/>
  <c r="I29" i="23"/>
  <c r="F2" i="21"/>
  <c r="AB17" i="21"/>
  <c r="U2" i="23"/>
  <c r="K2" i="21"/>
  <c r="AA20" i="19"/>
  <c r="K19" i="21"/>
  <c r="F42" i="25"/>
  <c r="E5" i="23"/>
  <c r="Z29" i="23"/>
  <c r="K43" i="21"/>
  <c r="J34" i="21"/>
  <c r="AC18" i="25"/>
  <c r="T8" i="21"/>
  <c r="X5" i="21"/>
  <c r="K39" i="23"/>
  <c r="M39" i="21"/>
  <c r="Q33" i="19"/>
  <c r="D4" i="19"/>
  <c r="C33" i="25"/>
  <c r="O18" i="23"/>
  <c r="F7" i="25"/>
  <c r="D33" i="21"/>
  <c r="C7" i="19"/>
  <c r="Z7" i="21"/>
  <c r="AE34" i="21"/>
  <c r="H24" i="21"/>
  <c r="X35" i="25"/>
  <c r="R42" i="23"/>
  <c r="N41" i="23"/>
  <c r="W32" i="21"/>
  <c r="AF28" i="23"/>
  <c r="L35" i="19"/>
  <c r="O17" i="19"/>
  <c r="C17" i="21"/>
  <c r="N41" i="25"/>
  <c r="K18" i="25"/>
  <c r="Q13" i="25"/>
  <c r="Z4" i="19"/>
  <c r="I29" i="19"/>
  <c r="C4" i="21"/>
  <c r="AE17" i="21"/>
  <c r="Y13" i="21"/>
  <c r="U11" i="23"/>
  <c r="J42" i="23"/>
  <c r="K40" i="25"/>
  <c r="J29" i="23"/>
  <c r="K23" i="19"/>
  <c r="N11" i="19"/>
  <c r="Q35" i="23"/>
  <c r="AE9" i="21"/>
  <c r="C29" i="25"/>
  <c r="AF8" i="21"/>
  <c r="P4" i="25"/>
  <c r="U36" i="25"/>
  <c r="K7" i="21"/>
  <c r="S24" i="19"/>
  <c r="M7" i="23"/>
  <c r="M18" i="21"/>
  <c r="AE35" i="23"/>
  <c r="L2" i="21"/>
  <c r="M20" i="23"/>
  <c r="D24" i="23"/>
  <c r="AC40" i="23"/>
  <c r="AG29" i="25"/>
  <c r="O10" i="23"/>
  <c r="V27" i="21"/>
  <c r="U16" i="25"/>
  <c r="U23" i="23"/>
  <c r="B12" i="21"/>
  <c r="I38" i="23"/>
  <c r="F27" i="25"/>
  <c r="F10" i="19"/>
  <c r="R34" i="23"/>
  <c r="J7" i="23"/>
  <c r="Q23" i="23"/>
  <c r="AA25" i="19"/>
  <c r="S8" i="19"/>
  <c r="L25" i="23"/>
  <c r="AB28" i="21"/>
  <c r="E38" i="25"/>
  <c r="R10" i="21"/>
  <c r="Q22" i="23"/>
  <c r="AA33" i="21"/>
  <c r="F43" i="23"/>
  <c r="Y9" i="23"/>
  <c r="S25" i="23"/>
  <c r="P2" i="23"/>
  <c r="AE6" i="23"/>
  <c r="C39" i="23"/>
  <c r="F10" i="23"/>
  <c r="D35" i="23"/>
  <c r="B25" i="19"/>
  <c r="N42" i="21"/>
  <c r="AB16" i="19"/>
  <c r="W16" i="23"/>
  <c r="O20" i="23"/>
  <c r="Q26" i="21"/>
  <c r="AE2" i="23"/>
  <c r="X28" i="23"/>
  <c r="Y5" i="23"/>
  <c r="V11" i="21"/>
  <c r="J31" i="25"/>
  <c r="J33" i="23"/>
  <c r="Z43" i="25"/>
  <c r="F27" i="21"/>
  <c r="T17" i="25"/>
  <c r="W37" i="23"/>
  <c r="R12" i="21"/>
  <c r="Y14" i="25"/>
  <c r="W28" i="21"/>
  <c r="J38" i="21"/>
  <c r="P6" i="25"/>
  <c r="AA28" i="21"/>
  <c r="W21" i="23"/>
  <c r="G39" i="21"/>
  <c r="O7" i="23"/>
  <c r="S23" i="19"/>
  <c r="Z2" i="21"/>
  <c r="Z15" i="23"/>
  <c r="V30" i="21"/>
  <c r="I36" i="25"/>
  <c r="F41" i="25"/>
  <c r="AA12" i="21"/>
  <c r="R29" i="21"/>
  <c r="F12" i="19"/>
  <c r="T10" i="23"/>
  <c r="C42" i="23"/>
  <c r="E14" i="23"/>
  <c r="C7" i="21"/>
  <c r="Z21" i="23"/>
  <c r="V38" i="21"/>
  <c r="Z24" i="23"/>
  <c r="K34" i="21"/>
  <c r="L17" i="23"/>
  <c r="U34" i="19"/>
  <c r="S39" i="21"/>
  <c r="J6" i="19"/>
  <c r="H26" i="25"/>
  <c r="F20" i="21"/>
  <c r="L13" i="23"/>
  <c r="AG15" i="23"/>
  <c r="V16" i="19"/>
  <c r="R26" i="23"/>
  <c r="U28" i="25"/>
  <c r="Y23" i="23"/>
  <c r="X23" i="25"/>
  <c r="T12" i="19"/>
  <c r="L41" i="21"/>
  <c r="S27" i="23"/>
  <c r="F39" i="25"/>
  <c r="V34" i="23"/>
  <c r="P27" i="21"/>
  <c r="J42" i="25"/>
  <c r="H11" i="21"/>
  <c r="R40" i="23"/>
  <c r="M16" i="25"/>
  <c r="N24" i="21"/>
  <c r="CK7" i="16"/>
  <c r="V13" i="19"/>
  <c r="P14" i="21"/>
  <c r="CK188" i="16"/>
  <c r="X14" i="21"/>
  <c r="V10" i="25"/>
  <c r="J9" i="23"/>
  <c r="Q27" i="25"/>
  <c r="W16" i="21"/>
  <c r="O16" i="25"/>
  <c r="AC22" i="21"/>
  <c r="AG39" i="21"/>
  <c r="V24" i="25"/>
  <c r="Q18" i="21"/>
  <c r="Y7" i="19"/>
  <c r="J32" i="21"/>
  <c r="B11" i="19"/>
  <c r="H17" i="21"/>
  <c r="B19" i="25"/>
  <c r="T13" i="25"/>
  <c r="U29" i="19"/>
  <c r="AA39" i="25"/>
  <c r="P33" i="19"/>
  <c r="H6" i="25"/>
  <c r="D43" i="21"/>
  <c r="N38" i="21"/>
  <c r="T34" i="21"/>
  <c r="I33" i="21"/>
  <c r="J43" i="21"/>
  <c r="R6" i="23"/>
  <c r="AB25" i="23"/>
  <c r="T17" i="21"/>
  <c r="N16" i="23"/>
  <c r="B35" i="19"/>
  <c r="AC19" i="25"/>
  <c r="AB28" i="19"/>
  <c r="W37" i="25"/>
  <c r="L39" i="25"/>
  <c r="AF34" i="25"/>
  <c r="I28" i="21"/>
  <c r="D11" i="25"/>
  <c r="AE7" i="23"/>
  <c r="J40" i="23"/>
  <c r="AG26" i="25"/>
  <c r="I16" i="23"/>
  <c r="L7" i="23"/>
  <c r="Z36" i="23"/>
  <c r="F19" i="23"/>
  <c r="V5" i="23"/>
  <c r="AB36" i="21"/>
  <c r="CK67" i="16"/>
  <c r="K26" i="19"/>
  <c r="S28" i="21"/>
  <c r="H13" i="25"/>
  <c r="D14" i="23"/>
  <c r="U26" i="25"/>
  <c r="O9" i="19"/>
  <c r="B24" i="21"/>
  <c r="I41" i="23"/>
  <c r="T32" i="25"/>
  <c r="AD38" i="25"/>
  <c r="AC16" i="21"/>
  <c r="J7" i="25"/>
  <c r="G11" i="19"/>
  <c r="H39" i="25"/>
  <c r="V7" i="19"/>
  <c r="V43" i="21"/>
  <c r="O15" i="25"/>
  <c r="N26" i="25"/>
  <c r="C39" i="21"/>
  <c r="U19" i="19"/>
  <c r="Z28" i="19"/>
  <c r="K6" i="19"/>
  <c r="AF7" i="25"/>
  <c r="Q28" i="19"/>
  <c r="R38" i="25"/>
  <c r="CK57" i="16"/>
  <c r="L43" i="21"/>
  <c r="G28" i="23"/>
  <c r="C12" i="25"/>
  <c r="AD20" i="21"/>
  <c r="E25" i="25"/>
  <c r="W21" i="21"/>
  <c r="AG25" i="25"/>
  <c r="J24" i="21"/>
  <c r="CK109" i="16"/>
  <c r="AA11" i="23"/>
  <c r="N36" i="25"/>
  <c r="B27" i="23"/>
  <c r="AE37" i="23"/>
  <c r="S43" i="21"/>
  <c r="CK119" i="16"/>
  <c r="V38" i="23"/>
  <c r="H15" i="25"/>
  <c r="V6" i="25"/>
  <c r="R35" i="23"/>
  <c r="W27" i="25"/>
  <c r="AF18" i="25"/>
  <c r="P21" i="25"/>
  <c r="S22" i="19"/>
  <c r="AF23" i="25"/>
  <c r="L36" i="21"/>
  <c r="V19" i="19"/>
  <c r="F10" i="25"/>
  <c r="K13" i="23"/>
  <c r="V3" i="23"/>
  <c r="E23" i="21"/>
  <c r="L18" i="25"/>
  <c r="D34" i="19"/>
  <c r="V35" i="19"/>
  <c r="Z42" i="25"/>
  <c r="W27" i="21"/>
  <c r="D20" i="21"/>
  <c r="N39" i="21"/>
  <c r="T14" i="23"/>
  <c r="Z5" i="19"/>
  <c r="AC15" i="21"/>
  <c r="K14" i="23"/>
  <c r="M23" i="23"/>
  <c r="X4" i="23"/>
  <c r="R6" i="21"/>
  <c r="S42" i="23"/>
  <c r="Z24" i="21"/>
  <c r="O23" i="25"/>
  <c r="Q43" i="25"/>
  <c r="D7" i="23"/>
  <c r="I35" i="23"/>
  <c r="P38" i="21"/>
  <c r="Q24" i="25"/>
  <c r="Y35" i="21"/>
  <c r="S2" i="25"/>
  <c r="F21" i="25"/>
  <c r="CK145" i="16"/>
  <c r="Z16" i="23"/>
  <c r="P32" i="19"/>
  <c r="Z19" i="25"/>
  <c r="O24" i="23"/>
  <c r="AC6" i="25"/>
  <c r="X23" i="19"/>
  <c r="W31" i="23"/>
  <c r="CK116" i="16"/>
  <c r="AD35" i="25"/>
  <c r="Q18" i="19"/>
  <c r="Q20" i="25"/>
  <c r="M12" i="21"/>
  <c r="H19" i="25"/>
  <c r="N30" i="19"/>
  <c r="AC43" i="21"/>
  <c r="U24" i="21"/>
  <c r="D26" i="23"/>
  <c r="Z17" i="19"/>
  <c r="B35" i="25"/>
  <c r="Q31" i="19"/>
  <c r="N39" i="25"/>
  <c r="K2" i="23"/>
  <c r="G25" i="21"/>
  <c r="C7" i="25"/>
  <c r="M36" i="23"/>
  <c r="F6" i="23"/>
  <c r="X32" i="21"/>
  <c r="L13" i="19"/>
  <c r="C36" i="23"/>
  <c r="J39" i="25"/>
  <c r="Z29" i="21"/>
  <c r="R25" i="23"/>
  <c r="S12" i="21"/>
  <c r="CK174" i="16"/>
  <c r="D21" i="21"/>
  <c r="J19" i="25"/>
  <c r="CK124" i="16"/>
  <c r="F24" i="23"/>
  <c r="AA40" i="21"/>
  <c r="J14" i="23"/>
  <c r="D9" i="19"/>
  <c r="C32" i="25"/>
  <c r="AB28" i="23"/>
  <c r="V5" i="19"/>
  <c r="C34" i="25"/>
  <c r="D10" i="23"/>
  <c r="J23" i="21"/>
  <c r="N17" i="25"/>
  <c r="AF6" i="25"/>
  <c r="F30" i="25"/>
  <c r="V26" i="25"/>
  <c r="O15" i="21"/>
  <c r="T27" i="25"/>
  <c r="O31" i="25"/>
  <c r="C38" i="21"/>
  <c r="E24" i="23"/>
  <c r="C5" i="25"/>
  <c r="G7" i="23"/>
  <c r="H29" i="23"/>
  <c r="B30" i="25"/>
  <c r="E20" i="25"/>
  <c r="K36" i="21"/>
  <c r="P11" i="25"/>
  <c r="X18" i="25"/>
  <c r="P26" i="23"/>
  <c r="D38" i="21"/>
  <c r="H42" i="23"/>
  <c r="AF24" i="23"/>
  <c r="AF43" i="21"/>
  <c r="V3" i="21"/>
  <c r="AB24" i="25"/>
  <c r="AB17" i="23"/>
  <c r="R4" i="19"/>
  <c r="B34" i="19"/>
  <c r="B5" i="23"/>
  <c r="Y31" i="23"/>
  <c r="J40" i="25"/>
  <c r="AD3" i="23"/>
  <c r="M38" i="25"/>
  <c r="O36" i="23"/>
  <c r="AC37" i="23"/>
  <c r="P17" i="23"/>
  <c r="R22" i="25"/>
  <c r="Z34" i="21"/>
  <c r="AD24" i="23"/>
  <c r="Y26" i="25"/>
  <c r="AB10" i="19"/>
  <c r="AA21" i="21"/>
  <c r="U6" i="23"/>
  <c r="AE37" i="25"/>
  <c r="M9" i="25"/>
  <c r="G22" i="19"/>
  <c r="V18" i="21"/>
  <c r="L29" i="21"/>
  <c r="AF27" i="25"/>
  <c r="P30" i="19"/>
  <c r="D12" i="19"/>
  <c r="H29" i="19"/>
  <c r="J14" i="25"/>
  <c r="CK95" i="16"/>
  <c r="F17" i="19"/>
  <c r="N16" i="25"/>
  <c r="Q19" i="23"/>
  <c r="G34" i="19"/>
  <c r="P12" i="21"/>
  <c r="R7" i="23"/>
  <c r="W40" i="25"/>
  <c r="M18" i="23"/>
  <c r="L23" i="19"/>
  <c r="AB21" i="25"/>
  <c r="P36" i="23"/>
  <c r="Y8" i="19"/>
  <c r="N21" i="21"/>
  <c r="U6" i="19"/>
  <c r="AF3" i="21"/>
  <c r="M28" i="23"/>
  <c r="X3" i="23"/>
  <c r="P17" i="21"/>
  <c r="S10" i="25"/>
  <c r="X26" i="25"/>
  <c r="G42" i="23"/>
  <c r="F31" i="25"/>
  <c r="G40" i="25"/>
  <c r="AF30" i="23"/>
  <c r="CK21" i="16"/>
  <c r="D14" i="21"/>
  <c r="AG11" i="25"/>
  <c r="Z2" i="25"/>
  <c r="AF32" i="23"/>
  <c r="AE4" i="23"/>
  <c r="T26" i="19"/>
  <c r="V32" i="25"/>
  <c r="L41" i="23"/>
  <c r="CK156" i="16"/>
  <c r="H7" i="21"/>
  <c r="AA38" i="25"/>
  <c r="Z37" i="21"/>
  <c r="N30" i="23"/>
  <c r="CK75" i="16"/>
  <c r="V41" i="21"/>
  <c r="W7" i="23"/>
  <c r="G24" i="25"/>
  <c r="AG11" i="21"/>
  <c r="K17" i="19"/>
  <c r="S34" i="23"/>
  <c r="N25" i="21"/>
  <c r="V37" i="23"/>
  <c r="CK83" i="16"/>
  <c r="I28" i="19"/>
  <c r="Z17" i="23"/>
  <c r="E27" i="23"/>
  <c r="O17" i="25"/>
  <c r="D19" i="21"/>
  <c r="AC21" i="25"/>
  <c r="P13" i="23"/>
  <c r="X21" i="25"/>
  <c r="F5" i="19"/>
  <c r="G5" i="23"/>
  <c r="AC24" i="25"/>
  <c r="H16" i="19"/>
  <c r="AA22" i="25"/>
  <c r="AD21" i="25"/>
  <c r="U12" i="23"/>
  <c r="V2" i="25"/>
  <c r="N43" i="23"/>
  <c r="L14" i="25"/>
  <c r="AB13" i="23"/>
  <c r="M29" i="19"/>
  <c r="AG22" i="23"/>
  <c r="AF38" i="21"/>
  <c r="B12" i="25"/>
  <c r="AA39" i="23"/>
  <c r="M23" i="21"/>
  <c r="AA21" i="23"/>
  <c r="O26" i="23"/>
  <c r="T20" i="21"/>
  <c r="AF42" i="25"/>
  <c r="S31" i="25"/>
  <c r="G22" i="21"/>
  <c r="AD15" i="23"/>
  <c r="C16" i="25"/>
  <c r="R29" i="25"/>
  <c r="S29" i="19"/>
  <c r="Z16" i="19"/>
  <c r="Z3" i="21"/>
  <c r="AE5" i="23"/>
  <c r="D11" i="21"/>
  <c r="X40" i="25"/>
  <c r="X14" i="23"/>
  <c r="K28" i="23"/>
  <c r="AG16" i="21"/>
  <c r="T42" i="21"/>
  <c r="C24" i="19"/>
  <c r="I8" i="19"/>
  <c r="F32" i="23"/>
  <c r="N34" i="25"/>
  <c r="K7" i="25"/>
  <c r="AA28" i="25"/>
  <c r="M26" i="19"/>
  <c r="E4" i="23"/>
  <c r="CK139" i="16"/>
  <c r="AG17" i="23"/>
  <c r="T40" i="23"/>
  <c r="AA29" i="19"/>
  <c r="CK112" i="16"/>
  <c r="U33" i="19"/>
  <c r="Y30" i="25"/>
  <c r="E3" i="25"/>
  <c r="H8" i="21"/>
  <c r="T12" i="21"/>
  <c r="AD29" i="23"/>
  <c r="R41" i="21"/>
  <c r="AC13" i="21"/>
  <c r="X26" i="21"/>
  <c r="S19" i="21"/>
  <c r="AE10" i="25"/>
  <c r="CK5" i="16"/>
  <c r="AE9" i="25"/>
  <c r="R25" i="25"/>
  <c r="V34" i="21"/>
  <c r="AB26" i="19"/>
  <c r="S29" i="25"/>
  <c r="V11" i="19"/>
  <c r="S19" i="19"/>
  <c r="I40" i="25"/>
  <c r="C20" i="25"/>
  <c r="AE36" i="25"/>
  <c r="R10" i="25"/>
  <c r="AE28" i="21"/>
  <c r="H43" i="21"/>
  <c r="AB40" i="21"/>
  <c r="AG30" i="23"/>
  <c r="CK22" i="16"/>
  <c r="S32" i="19"/>
  <c r="AD26" i="23"/>
  <c r="D40" i="23"/>
  <c r="V9" i="23"/>
  <c r="B11" i="23"/>
  <c r="K10" i="19"/>
  <c r="I6" i="21"/>
  <c r="AA41" i="23"/>
  <c r="Y11" i="23"/>
  <c r="CK149" i="16"/>
  <c r="B8" i="23"/>
  <c r="C12" i="23"/>
  <c r="J22" i="19"/>
  <c r="R8" i="21"/>
  <c r="B43" i="23"/>
  <c r="F4" i="23"/>
  <c r="Y21" i="23"/>
  <c r="B4" i="21"/>
  <c r="E29" i="23"/>
  <c r="U4" i="25"/>
  <c r="W17" i="23"/>
  <c r="X32" i="23"/>
  <c r="J10" i="25"/>
  <c r="V14" i="25"/>
  <c r="G15" i="23"/>
  <c r="L35" i="25"/>
  <c r="AD28" i="25"/>
  <c r="CK108" i="16"/>
  <c r="AB42" i="23"/>
  <c r="CK105" i="16"/>
  <c r="AC32" i="23"/>
  <c r="Y18" i="21"/>
  <c r="M40" i="21"/>
  <c r="N13" i="23"/>
  <c r="E33" i="21"/>
  <c r="N33" i="25"/>
  <c r="S27" i="21"/>
  <c r="D33" i="23"/>
  <c r="N32" i="25"/>
  <c r="G34" i="21"/>
  <c r="W23" i="19"/>
  <c r="AE28" i="25"/>
  <c r="J29" i="21"/>
  <c r="CK6" i="16"/>
  <c r="Z27" i="23"/>
  <c r="Y32" i="21"/>
  <c r="E16" i="21"/>
  <c r="G4" i="21"/>
  <c r="G7" i="19"/>
  <c r="R18" i="21"/>
  <c r="I36" i="21"/>
  <c r="Q8" i="19"/>
  <c r="CK203" i="16"/>
  <c r="AB18" i="23"/>
  <c r="AC33" i="21"/>
  <c r="U28" i="19"/>
  <c r="S17" i="19"/>
  <c r="Z22" i="21"/>
  <c r="D25" i="19"/>
  <c r="N43" i="25"/>
  <c r="Q20" i="23"/>
  <c r="V5" i="21"/>
  <c r="G40" i="23"/>
  <c r="C18" i="21"/>
  <c r="J43" i="23"/>
  <c r="V15" i="23"/>
  <c r="G29" i="21"/>
  <c r="S11" i="25"/>
  <c r="R34" i="19"/>
  <c r="R32" i="21"/>
  <c r="AB30" i="21"/>
  <c r="N33" i="21"/>
  <c r="G19" i="21"/>
  <c r="P27" i="23"/>
  <c r="AD42" i="25"/>
  <c r="F25" i="25"/>
  <c r="V30" i="23"/>
  <c r="O2" i="21"/>
  <c r="AB32" i="23"/>
  <c r="U26" i="23"/>
  <c r="AG21" i="21"/>
  <c r="M8" i="25"/>
  <c r="O17" i="21"/>
  <c r="B24" i="19"/>
  <c r="U26" i="19"/>
  <c r="O22" i="19"/>
  <c r="AF36" i="25"/>
  <c r="M24" i="23"/>
  <c r="CK172" i="16"/>
  <c r="Y29" i="19"/>
  <c r="S32" i="25"/>
  <c r="AC28" i="21"/>
  <c r="U21" i="25"/>
  <c r="E18" i="19"/>
  <c r="H22" i="21"/>
  <c r="C5" i="23"/>
  <c r="AD38" i="21"/>
  <c r="O28" i="21"/>
  <c r="S31" i="21"/>
  <c r="AA12" i="25"/>
  <c r="U32" i="19"/>
  <c r="V26" i="23"/>
  <c r="CK72" i="16"/>
  <c r="G43" i="23"/>
  <c r="T21" i="23"/>
  <c r="M12" i="19"/>
  <c r="Q10" i="23"/>
  <c r="D37" i="25"/>
  <c r="M40" i="25"/>
  <c r="AA5" i="21"/>
  <c r="V21" i="25"/>
  <c r="L13" i="25"/>
  <c r="B31" i="25"/>
  <c r="CK98" i="16"/>
  <c r="CK181" i="16"/>
  <c r="CK85" i="16"/>
  <c r="S27" i="25"/>
  <c r="P19" i="25"/>
  <c r="K11" i="19"/>
  <c r="Q14" i="21"/>
  <c r="Q15" i="23"/>
  <c r="M22" i="25"/>
  <c r="M23" i="19"/>
  <c r="I25" i="25"/>
  <c r="W13" i="21"/>
  <c r="F42" i="23"/>
  <c r="C4" i="25"/>
  <c r="C8" i="21"/>
  <c r="S14" i="21"/>
  <c r="H42" i="21"/>
  <c r="E34" i="21"/>
  <c r="R7" i="25"/>
  <c r="AE40" i="25"/>
  <c r="K33" i="21"/>
  <c r="Y17" i="21"/>
  <c r="B16" i="23"/>
  <c r="AD20" i="23"/>
  <c r="CK55" i="16"/>
  <c r="N25" i="19"/>
  <c r="W18" i="21"/>
  <c r="Y7" i="25"/>
  <c r="G36" i="23"/>
  <c r="B19" i="23"/>
  <c r="R41" i="25"/>
  <c r="O39" i="25"/>
  <c r="F8" i="23"/>
  <c r="F3" i="25"/>
  <c r="L9" i="19"/>
  <c r="D15" i="25"/>
  <c r="Y6" i="25"/>
  <c r="N12" i="25"/>
  <c r="CK183" i="16"/>
  <c r="Q34" i="21"/>
  <c r="P21" i="23"/>
  <c r="AC23" i="23"/>
  <c r="Y25" i="21"/>
  <c r="M28" i="25"/>
  <c r="AG35" i="21"/>
  <c r="Q24" i="21"/>
  <c r="X24" i="25"/>
  <c r="L29" i="23"/>
  <c r="C10" i="25"/>
  <c r="M31" i="25"/>
  <c r="S41" i="23"/>
  <c r="S15" i="21"/>
  <c r="Y34" i="25"/>
  <c r="P42" i="23"/>
  <c r="Y41" i="21"/>
  <c r="S28" i="23"/>
  <c r="B25" i="23"/>
  <c r="O31" i="21"/>
  <c r="Z27" i="25"/>
  <c r="Z6" i="25"/>
  <c r="AC38" i="23"/>
  <c r="C36" i="25"/>
  <c r="Z22" i="19"/>
  <c r="C9" i="23"/>
  <c r="L31" i="23"/>
  <c r="Z28" i="23"/>
  <c r="J2" i="25"/>
  <c r="AD21" i="23"/>
  <c r="K15" i="25"/>
  <c r="X19" i="25"/>
  <c r="S8" i="25"/>
  <c r="Y12" i="21"/>
  <c r="R27" i="19"/>
  <c r="S20" i="23"/>
  <c r="Z15" i="21"/>
  <c r="E31" i="23"/>
  <c r="X23" i="23"/>
  <c r="D35" i="21"/>
  <c r="I27" i="23"/>
  <c r="C3" i="21"/>
  <c r="C41" i="25"/>
  <c r="J2" i="23"/>
  <c r="S16" i="23"/>
  <c r="W4" i="25"/>
  <c r="H14" i="23"/>
  <c r="N38" i="23"/>
  <c r="F5" i="23"/>
  <c r="B32" i="23"/>
  <c r="AB22" i="23"/>
  <c r="B15" i="21"/>
  <c r="P18" i="25"/>
  <c r="H18" i="23"/>
  <c r="AE19" i="21"/>
  <c r="J15" i="23"/>
  <c r="U19" i="23"/>
  <c r="L5" i="21"/>
  <c r="B4" i="19"/>
  <c r="AB6" i="25"/>
  <c r="E8" i="25"/>
  <c r="CK132" i="16"/>
  <c r="D13" i="25"/>
  <c r="L26" i="23"/>
  <c r="M19" i="19"/>
  <c r="W28" i="23"/>
  <c r="I18" i="19"/>
  <c r="H10" i="21"/>
  <c r="K27" i="23"/>
  <c r="W25" i="19"/>
  <c r="AA36" i="25"/>
  <c r="AA42" i="21"/>
  <c r="AG34" i="25"/>
  <c r="J13" i="19"/>
  <c r="T41" i="21"/>
  <c r="S6" i="23"/>
  <c r="X28" i="19"/>
  <c r="N21" i="25"/>
  <c r="I24" i="21"/>
  <c r="E37" i="23"/>
  <c r="M28" i="19"/>
  <c r="AG27" i="21"/>
  <c r="U20" i="21"/>
  <c r="X8" i="21"/>
  <c r="N43" i="21"/>
  <c r="AB19" i="21"/>
  <c r="AF29" i="23"/>
  <c r="H12" i="23"/>
  <c r="AA7" i="23"/>
  <c r="AC35" i="21"/>
  <c r="K40" i="21"/>
  <c r="AG19" i="21"/>
  <c r="F35" i="23"/>
  <c r="W7" i="19"/>
  <c r="R29" i="19"/>
  <c r="U6" i="21"/>
  <c r="I24" i="23"/>
  <c r="Z36" i="25"/>
  <c r="R19" i="21"/>
  <c r="C30" i="19"/>
  <c r="Q28" i="23"/>
  <c r="M13" i="19"/>
  <c r="H5" i="23"/>
  <c r="K32" i="19"/>
  <c r="CK90" i="16"/>
  <c r="Q23" i="21"/>
  <c r="W2" i="25"/>
  <c r="T26" i="25"/>
  <c r="V23" i="21"/>
  <c r="N28" i="21"/>
  <c r="AG14" i="25"/>
  <c r="O22" i="25"/>
  <c r="U7" i="21"/>
  <c r="J14" i="21"/>
  <c r="L25" i="25"/>
  <c r="W3" i="23"/>
  <c r="U2" i="19"/>
  <c r="F37" i="23"/>
  <c r="N13" i="25"/>
  <c r="C14" i="25"/>
  <c r="U25" i="23"/>
  <c r="J17" i="21"/>
  <c r="P41" i="25"/>
  <c r="I5" i="23"/>
  <c r="CK66" i="16"/>
  <c r="K15" i="19"/>
  <c r="K4" i="19"/>
  <c r="V2" i="23"/>
  <c r="N2" i="21"/>
  <c r="AG5" i="25"/>
  <c r="P19" i="19"/>
  <c r="M37" i="23"/>
  <c r="E29" i="25"/>
  <c r="D16" i="25"/>
  <c r="CK59" i="16"/>
  <c r="I4" i="21"/>
  <c r="T16" i="23"/>
  <c r="B42" i="21"/>
  <c r="CK93" i="16"/>
  <c r="B25" i="25"/>
  <c r="O41" i="25"/>
  <c r="AD7" i="25"/>
  <c r="X25" i="25"/>
  <c r="AA41" i="21"/>
  <c r="C16" i="23"/>
  <c r="AC34" i="23"/>
  <c r="AC11" i="21"/>
  <c r="AF9" i="23"/>
  <c r="AB21" i="23"/>
  <c r="O32" i="19"/>
  <c r="W18" i="19"/>
  <c r="P28" i="21"/>
  <c r="V18" i="23"/>
  <c r="AB35" i="21"/>
  <c r="X10" i="25"/>
  <c r="W19" i="19"/>
  <c r="Z38" i="21"/>
  <c r="AA34" i="21"/>
  <c r="R39" i="25"/>
  <c r="W8" i="23"/>
  <c r="O30" i="21"/>
  <c r="J3" i="21"/>
  <c r="I25" i="21"/>
  <c r="AC10" i="21"/>
  <c r="D16" i="23"/>
  <c r="L5" i="23"/>
  <c r="AG25" i="21"/>
  <c r="V14" i="21"/>
  <c r="W15" i="21"/>
  <c r="J27" i="23"/>
  <c r="Y25" i="19"/>
  <c r="W33" i="25"/>
  <c r="G4" i="19"/>
  <c r="Q40" i="21"/>
  <c r="Y8" i="21"/>
  <c r="K34" i="19"/>
  <c r="J31" i="19"/>
  <c r="AA37" i="25"/>
  <c r="P21" i="19"/>
  <c r="C39" i="25"/>
  <c r="M14" i="25"/>
  <c r="L12" i="19"/>
  <c r="R38" i="23"/>
  <c r="CK24" i="16"/>
  <c r="X11" i="25"/>
  <c r="P26" i="19"/>
  <c r="AB8" i="23"/>
  <c r="AB30" i="25"/>
  <c r="E41" i="25"/>
  <c r="G2" i="21"/>
  <c r="AD43" i="23"/>
  <c r="B41" i="25"/>
  <c r="O15" i="23"/>
  <c r="J5" i="25"/>
  <c r="D35" i="19"/>
  <c r="Z5" i="21"/>
  <c r="Y20" i="21"/>
  <c r="I26" i="21"/>
  <c r="F8" i="21"/>
  <c r="S34" i="25"/>
  <c r="B3" i="21"/>
  <c r="AE43" i="25"/>
  <c r="W30" i="19"/>
  <c r="P15" i="25"/>
  <c r="T22" i="23"/>
  <c r="J28" i="21"/>
  <c r="H17" i="23"/>
  <c r="AG8" i="21"/>
  <c r="J20" i="25"/>
  <c r="Q6" i="25"/>
  <c r="AE39" i="25"/>
  <c r="AA43" i="23"/>
  <c r="AC8" i="21"/>
  <c r="V16" i="23"/>
  <c r="L12" i="21"/>
  <c r="AF7" i="23"/>
  <c r="F13" i="23"/>
  <c r="Y9" i="25"/>
  <c r="W6" i="25"/>
  <c r="W19" i="25"/>
  <c r="H5" i="21"/>
  <c r="J30" i="21"/>
  <c r="AB27" i="25"/>
  <c r="M4" i="25"/>
  <c r="M8" i="19"/>
  <c r="R9" i="21"/>
  <c r="AC22" i="23"/>
  <c r="N14" i="23"/>
  <c r="L24" i="23"/>
  <c r="L15" i="25"/>
  <c r="B18" i="23"/>
  <c r="AB3" i="21"/>
  <c r="Z40" i="21"/>
  <c r="AD13" i="21"/>
  <c r="H8" i="19"/>
  <c r="AA17" i="19"/>
  <c r="AA4" i="21"/>
  <c r="C14" i="21"/>
  <c r="N4" i="21"/>
  <c r="B12" i="23"/>
  <c r="T5" i="19"/>
  <c r="R30" i="25"/>
  <c r="J23" i="23"/>
  <c r="F23" i="21"/>
  <c r="H6" i="23"/>
  <c r="U24" i="23"/>
  <c r="Q29" i="23"/>
  <c r="F4" i="21"/>
  <c r="AC21" i="21"/>
  <c r="Z28" i="25"/>
  <c r="G10" i="21"/>
  <c r="AA16" i="23"/>
  <c r="L8" i="19"/>
  <c r="E26" i="21"/>
  <c r="X20" i="19"/>
  <c r="J24" i="19"/>
  <c r="X42" i="25"/>
  <c r="T22" i="21"/>
  <c r="M30" i="19"/>
  <c r="AA27" i="25"/>
  <c r="L2" i="23"/>
  <c r="O10" i="25"/>
  <c r="G21" i="25"/>
  <c r="I12" i="21"/>
  <c r="S29" i="21"/>
  <c r="F26" i="25"/>
  <c r="AE27" i="23"/>
  <c r="I29" i="25"/>
  <c r="F22" i="23"/>
  <c r="S6" i="25"/>
  <c r="AG33" i="23"/>
  <c r="S14" i="19"/>
  <c r="I32" i="21"/>
  <c r="D2" i="25"/>
  <c r="S20" i="21"/>
  <c r="I31" i="23"/>
  <c r="W22" i="21"/>
  <c r="AB17" i="25"/>
  <c r="X37" i="23"/>
  <c r="M13" i="21"/>
  <c r="W39" i="23"/>
  <c r="J12" i="19"/>
  <c r="AE10" i="21"/>
  <c r="Q22" i="25"/>
  <c r="AD33" i="21"/>
  <c r="CK89" i="16"/>
  <c r="AB39" i="25"/>
  <c r="I10" i="21"/>
  <c r="K14" i="25"/>
  <c r="C42" i="21"/>
  <c r="N39" i="23"/>
  <c r="T35" i="19"/>
  <c r="M30" i="21"/>
  <c r="Q33" i="23"/>
  <c r="AC38" i="25"/>
  <c r="X7" i="23"/>
  <c r="V22" i="25"/>
  <c r="AA14" i="23"/>
  <c r="AA30" i="25"/>
  <c r="B8" i="19"/>
  <c r="M15" i="23"/>
  <c r="X42" i="21"/>
  <c r="CK29" i="16"/>
  <c r="F17" i="23"/>
  <c r="AD30" i="23"/>
  <c r="E6" i="19"/>
  <c r="C16" i="19"/>
  <c r="AG39" i="23"/>
  <c r="F22" i="19"/>
  <c r="Z30" i="19"/>
  <c r="D2" i="21"/>
  <c r="X12" i="25"/>
  <c r="E4" i="19"/>
  <c r="C3" i="19"/>
  <c r="P23" i="19"/>
  <c r="L8" i="25"/>
  <c r="S5" i="25"/>
  <c r="D21" i="25"/>
  <c r="AG18" i="21"/>
  <c r="G43" i="25"/>
  <c r="M13" i="23"/>
  <c r="J35" i="19"/>
  <c r="X5" i="25"/>
  <c r="AC30" i="23"/>
  <c r="AC13" i="25"/>
  <c r="N31" i="25"/>
  <c r="P7" i="21"/>
  <c r="Y12" i="19"/>
  <c r="O11" i="23"/>
  <c r="AA33" i="23"/>
  <c r="Q25" i="25"/>
  <c r="S32" i="23"/>
  <c r="C8" i="23"/>
  <c r="Q3" i="25"/>
  <c r="Y22" i="19"/>
  <c r="F16" i="25"/>
  <c r="G7" i="21"/>
  <c r="CK69" i="16"/>
  <c r="AD37" i="25"/>
  <c r="AD42" i="23"/>
  <c r="B27" i="19"/>
  <c r="Y26" i="23"/>
  <c r="M30" i="25"/>
  <c r="C26" i="21"/>
  <c r="V28" i="19"/>
  <c r="Z35" i="19"/>
  <c r="L11" i="23"/>
  <c r="J5" i="19"/>
  <c r="R14" i="25"/>
  <c r="O36" i="25"/>
  <c r="AA26" i="23"/>
  <c r="Q11" i="21"/>
  <c r="AG4" i="23"/>
  <c r="C32" i="23"/>
  <c r="J20" i="19"/>
  <c r="CK61" i="16"/>
  <c r="I31" i="19"/>
  <c r="G11" i="23"/>
  <c r="J36" i="25"/>
  <c r="D4" i="21"/>
  <c r="L24" i="19"/>
  <c r="AB38" i="21"/>
  <c r="O29" i="19"/>
  <c r="R23" i="21"/>
  <c r="M36" i="25"/>
  <c r="D26" i="25"/>
  <c r="M39" i="23"/>
  <c r="Y28" i="21"/>
  <c r="I21" i="23"/>
  <c r="P13" i="25"/>
  <c r="T24" i="23"/>
  <c r="K14" i="21"/>
  <c r="U14" i="23"/>
  <c r="C32" i="21"/>
  <c r="Q17" i="19"/>
  <c r="Y35" i="19"/>
  <c r="AG33" i="21"/>
  <c r="V11" i="25"/>
  <c r="P10" i="19"/>
  <c r="H8" i="23"/>
  <c r="G17" i="25"/>
  <c r="AE33" i="21"/>
  <c r="O28" i="25"/>
  <c r="N8" i="19"/>
  <c r="CK4" i="16"/>
  <c r="M19" i="23"/>
  <c r="CK82" i="16"/>
  <c r="K22" i="25"/>
  <c r="F21" i="19"/>
  <c r="X15" i="23"/>
  <c r="S21" i="23"/>
  <c r="L37" i="25"/>
  <c r="V6" i="21"/>
  <c r="L38" i="25"/>
  <c r="X12" i="19"/>
  <c r="R3" i="21"/>
  <c r="B32" i="19"/>
  <c r="I8" i="23"/>
  <c r="W23" i="23"/>
  <c r="B40" i="21"/>
  <c r="V39" i="25"/>
  <c r="CK142" i="16"/>
  <c r="N41" i="21"/>
  <c r="I18" i="23"/>
  <c r="E24" i="21"/>
  <c r="K3" i="25"/>
  <c r="N40" i="23"/>
  <c r="AD17" i="21"/>
  <c r="H11" i="19"/>
  <c r="T18" i="23"/>
  <c r="X7" i="25"/>
  <c r="AE22" i="21"/>
  <c r="AC23" i="21"/>
  <c r="Q31" i="25"/>
  <c r="J26" i="25"/>
  <c r="Y24" i="19"/>
  <c r="CK45" i="16"/>
  <c r="Z18" i="23"/>
  <c r="M32" i="25"/>
  <c r="AA2" i="25"/>
  <c r="Y21" i="25"/>
  <c r="N34" i="21"/>
  <c r="K15" i="21"/>
  <c r="AA22" i="23"/>
  <c r="E3" i="19"/>
  <c r="L27" i="23"/>
  <c r="AD23" i="25"/>
  <c r="W24" i="21"/>
  <c r="V42" i="23"/>
  <c r="Y38" i="25"/>
  <c r="C27" i="25"/>
  <c r="U33" i="25"/>
  <c r="F34" i="21"/>
  <c r="T36" i="23"/>
  <c r="J7" i="21"/>
  <c r="V24" i="23"/>
  <c r="X4" i="19"/>
  <c r="AA12" i="19"/>
  <c r="J27" i="25"/>
  <c r="AD31" i="21"/>
  <c r="Z43" i="23"/>
  <c r="L22" i="23"/>
  <c r="AF6" i="21"/>
  <c r="AD2" i="21"/>
  <c r="AB33" i="19"/>
  <c r="U34" i="23"/>
  <c r="K38" i="25"/>
  <c r="M43" i="21"/>
  <c r="AG11" i="23"/>
  <c r="AG2" i="25"/>
  <c r="W17" i="19"/>
  <c r="AB31" i="19"/>
  <c r="O2" i="19"/>
  <c r="AA9" i="23"/>
  <c r="H32" i="25"/>
  <c r="CK138" i="16"/>
  <c r="W31" i="19"/>
  <c r="C11" i="19"/>
  <c r="P20" i="21"/>
  <c r="AF2" i="21"/>
  <c r="M32" i="19"/>
  <c r="G20" i="25"/>
  <c r="G38" i="23"/>
  <c r="AA26" i="21"/>
  <c r="V26" i="19"/>
  <c r="T13" i="19"/>
  <c r="S30" i="23"/>
  <c r="AA28" i="19"/>
  <c r="AG15" i="21"/>
  <c r="AA35" i="25"/>
  <c r="S24" i="25"/>
  <c r="L28" i="19"/>
  <c r="R20" i="25"/>
  <c r="C4" i="19"/>
  <c r="P29" i="23"/>
  <c r="L16" i="21"/>
  <c r="M38" i="21"/>
  <c r="G28" i="21"/>
  <c r="Q39" i="21"/>
  <c r="AC2" i="23"/>
  <c r="CK184" i="16"/>
  <c r="AC36" i="21"/>
  <c r="D42" i="21"/>
  <c r="N11" i="25"/>
  <c r="H17" i="25"/>
  <c r="AB30" i="23"/>
  <c r="D37" i="23"/>
  <c r="CK28" i="16"/>
  <c r="CK115" i="16"/>
  <c r="F27" i="23"/>
  <c r="AE41" i="23"/>
  <c r="U27" i="25"/>
  <c r="L32" i="25"/>
  <c r="AD14" i="21"/>
  <c r="H31" i="23"/>
  <c r="Z23" i="19"/>
  <c r="C10" i="19"/>
  <c r="X33" i="25"/>
  <c r="D19" i="19"/>
  <c r="AG7" i="21"/>
  <c r="H17" i="19"/>
  <c r="C28" i="21"/>
  <c r="P5" i="21"/>
  <c r="AG42" i="21"/>
  <c r="X13" i="21"/>
  <c r="P15" i="21"/>
  <c r="CK100" i="16"/>
  <c r="E7" i="19"/>
  <c r="F25" i="21"/>
  <c r="AC20" i="23"/>
  <c r="F29" i="21"/>
  <c r="B41" i="21"/>
  <c r="H29" i="21"/>
  <c r="P32" i="21"/>
  <c r="I21" i="19"/>
  <c r="V42" i="25"/>
  <c r="CK161" i="16"/>
  <c r="R24" i="23"/>
  <c r="C38" i="25"/>
  <c r="B6" i="19"/>
  <c r="F10" i="21"/>
  <c r="AA25" i="21"/>
  <c r="S24" i="21"/>
  <c r="J26" i="23"/>
  <c r="M3" i="21"/>
  <c r="U41" i="23"/>
  <c r="O9" i="21"/>
  <c r="AF20" i="23"/>
  <c r="D32" i="19"/>
  <c r="CK129" i="16"/>
  <c r="T30" i="19"/>
  <c r="W40" i="23"/>
  <c r="K23" i="21"/>
  <c r="N25" i="23"/>
  <c r="V30" i="25"/>
  <c r="O29" i="25"/>
  <c r="W4" i="21"/>
  <c r="AG24" i="23"/>
  <c r="O6" i="25"/>
  <c r="Z3" i="25"/>
  <c r="P17" i="25"/>
  <c r="T17" i="19"/>
  <c r="U24" i="25"/>
  <c r="T8" i="19"/>
  <c r="O3" i="25"/>
  <c r="O16" i="23"/>
  <c r="AB2" i="21"/>
  <c r="L23" i="21"/>
  <c r="I42" i="25"/>
  <c r="V37" i="21"/>
  <c r="Y39" i="23"/>
  <c r="X12" i="23"/>
  <c r="K42" i="25"/>
  <c r="Q40" i="25"/>
  <c r="AG12" i="21"/>
  <c r="W31" i="25"/>
  <c r="Q21" i="21"/>
  <c r="C10" i="23"/>
  <c r="I41" i="21"/>
  <c r="AC29" i="21"/>
  <c r="P15" i="23"/>
  <c r="S4" i="23"/>
  <c r="CK147" i="16"/>
  <c r="E25" i="23"/>
  <c r="J11" i="21"/>
  <c r="U21" i="21"/>
  <c r="CK150" i="16"/>
  <c r="Y36" i="21"/>
  <c r="AE40" i="21"/>
  <c r="AE38" i="25"/>
  <c r="AE13" i="23"/>
  <c r="Y6" i="19"/>
  <c r="U35" i="19"/>
  <c r="L23" i="25"/>
  <c r="G37" i="25"/>
  <c r="T9" i="25"/>
  <c r="AA9" i="19"/>
  <c r="AD37" i="23"/>
  <c r="P3" i="23"/>
  <c r="T14" i="25"/>
  <c r="AG21" i="25"/>
  <c r="Y4" i="21"/>
  <c r="I2" i="23"/>
  <c r="AA17" i="23"/>
  <c r="O35" i="21"/>
  <c r="C32" i="19"/>
  <c r="R36" i="21"/>
  <c r="W28" i="19"/>
  <c r="L32" i="19"/>
  <c r="I37" i="21"/>
  <c r="H4" i="25"/>
  <c r="J3" i="19"/>
  <c r="H33" i="23"/>
  <c r="P5" i="25"/>
  <c r="D23" i="25"/>
  <c r="T15" i="19"/>
  <c r="P16" i="25"/>
  <c r="Q24" i="19"/>
  <c r="G12" i="23"/>
  <c r="CK73" i="16"/>
  <c r="G25" i="25"/>
  <c r="CK42" i="16"/>
  <c r="W37" i="21"/>
  <c r="X31" i="23"/>
  <c r="L43" i="25"/>
  <c r="B15" i="23"/>
  <c r="CK76" i="16"/>
  <c r="X31" i="21"/>
  <c r="N20" i="23"/>
  <c r="I11" i="19"/>
  <c r="AC32" i="21"/>
  <c r="Y15" i="25"/>
  <c r="O10" i="19"/>
  <c r="I2" i="21"/>
  <c r="S22" i="23"/>
  <c r="U9" i="19"/>
  <c r="C18" i="25"/>
  <c r="AC32" i="25"/>
  <c r="E40" i="21"/>
  <c r="AF29" i="25"/>
  <c r="V13" i="21"/>
  <c r="Y33" i="19"/>
  <c r="F37" i="21"/>
  <c r="V7" i="21"/>
  <c r="E36" i="25"/>
  <c r="O12" i="23"/>
  <c r="AB32" i="19"/>
  <c r="B12" i="19"/>
  <c r="E30" i="23"/>
  <c r="C40" i="23"/>
  <c r="AA8" i="25"/>
  <c r="U7" i="25"/>
  <c r="G13" i="19"/>
  <c r="AA6" i="23"/>
  <c r="S43" i="23"/>
  <c r="C29" i="21"/>
  <c r="AF12" i="23"/>
  <c r="E15" i="23"/>
  <c r="I23" i="21"/>
  <c r="W10" i="21"/>
  <c r="AF27" i="23"/>
  <c r="I39" i="21"/>
  <c r="O30" i="25"/>
  <c r="AE26" i="25"/>
  <c r="F28" i="25"/>
  <c r="Q32" i="19"/>
  <c r="R11" i="25"/>
  <c r="E11" i="21"/>
  <c r="E17" i="23"/>
  <c r="E31" i="21"/>
  <c r="F16" i="19"/>
  <c r="L2" i="25"/>
  <c r="AF14" i="23"/>
  <c r="S17" i="21"/>
  <c r="AB25" i="25"/>
  <c r="D34" i="23"/>
  <c r="Y24" i="25"/>
  <c r="F36" i="21"/>
  <c r="D25" i="23"/>
  <c r="V14" i="23"/>
  <c r="F35" i="19"/>
  <c r="K9" i="23"/>
  <c r="AA20" i="25"/>
  <c r="AF26" i="25"/>
  <c r="M24" i="19"/>
  <c r="AF4" i="23"/>
  <c r="CK126" i="16"/>
  <c r="AB7" i="23"/>
  <c r="W30" i="21"/>
  <c r="M11" i="21"/>
  <c r="B32" i="25"/>
  <c r="CK169" i="16"/>
  <c r="W42" i="23"/>
  <c r="Q16" i="23"/>
  <c r="H27" i="21"/>
  <c r="AC17" i="21"/>
  <c r="Y9" i="19"/>
  <c r="X2" i="23"/>
  <c r="AB8" i="21"/>
  <c r="H20" i="23"/>
  <c r="K11" i="21"/>
  <c r="S31" i="23"/>
  <c r="K4" i="23"/>
  <c r="U30" i="21"/>
  <c r="H37" i="25"/>
  <c r="M2" i="25"/>
  <c r="F36" i="25"/>
  <c r="AB24" i="19"/>
  <c r="X9" i="19"/>
  <c r="AB10" i="25"/>
  <c r="AD22" i="21"/>
  <c r="AB23" i="25"/>
  <c r="D38" i="23"/>
  <c r="B18" i="25"/>
  <c r="J41" i="25"/>
  <c r="G14" i="21"/>
  <c r="CK113" i="16"/>
  <c r="Q24" i="23"/>
  <c r="AF22" i="21"/>
  <c r="N19" i="25"/>
  <c r="AB14" i="19"/>
  <c r="P18" i="23"/>
  <c r="J8" i="19"/>
  <c r="AB35" i="25"/>
  <c r="AA6" i="19"/>
  <c r="F24" i="21"/>
  <c r="E30" i="19"/>
  <c r="S2" i="23"/>
  <c r="R14" i="19"/>
  <c r="R4" i="21"/>
  <c r="D2" i="23"/>
  <c r="O41" i="23"/>
  <c r="Z39" i="25"/>
  <c r="I36" i="23"/>
  <c r="AB12" i="25"/>
  <c r="D12" i="25"/>
  <c r="G38" i="21"/>
  <c r="AA4" i="19"/>
  <c r="I23" i="25"/>
  <c r="P25" i="21"/>
  <c r="G19" i="19"/>
  <c r="S22" i="25"/>
  <c r="I42" i="21"/>
  <c r="V31" i="21"/>
  <c r="AB19" i="25"/>
  <c r="W12" i="23"/>
  <c r="AB16" i="23"/>
  <c r="I41" i="25"/>
  <c r="AB26" i="25"/>
  <c r="P34" i="25"/>
  <c r="W43" i="21"/>
  <c r="B3" i="23"/>
  <c r="M19" i="21"/>
  <c r="I4" i="23"/>
  <c r="H19" i="19"/>
  <c r="D30" i="23"/>
  <c r="H41" i="25"/>
  <c r="AA35" i="19"/>
  <c r="Z6" i="19"/>
  <c r="E32" i="19"/>
  <c r="V20" i="25"/>
  <c r="Y10" i="21"/>
  <c r="E17" i="19"/>
  <c r="AG6" i="21"/>
  <c r="X31" i="19"/>
  <c r="AC4" i="25"/>
  <c r="T40" i="21"/>
  <c r="K10" i="23"/>
  <c r="L24" i="25"/>
  <c r="F9" i="19"/>
  <c r="CK94" i="16"/>
  <c r="L18" i="21"/>
  <c r="U9" i="23"/>
  <c r="B38" i="23"/>
  <c r="AA20" i="21"/>
  <c r="Z11" i="25"/>
  <c r="AG28" i="21"/>
  <c r="L30" i="23"/>
  <c r="O42" i="21"/>
  <c r="V31" i="19"/>
  <c r="E12" i="23"/>
  <c r="AC27" i="21"/>
  <c r="C29" i="19"/>
  <c r="AG13" i="23"/>
  <c r="S38" i="23"/>
  <c r="B31" i="23"/>
  <c r="T7" i="25"/>
  <c r="U30" i="25"/>
  <c r="E33" i="23"/>
  <c r="AA6" i="25"/>
  <c r="C30" i="25"/>
  <c r="M40" i="23"/>
  <c r="O21" i="19"/>
  <c r="AB35" i="23"/>
  <c r="M7" i="19"/>
  <c r="F22" i="21"/>
  <c r="AC5" i="25"/>
  <c r="D10" i="19"/>
  <c r="J7" i="19"/>
  <c r="K25" i="23"/>
  <c r="B35" i="23"/>
  <c r="D22" i="25"/>
  <c r="Y32" i="23"/>
  <c r="AC25" i="23"/>
  <c r="AA18" i="21"/>
  <c r="P3" i="25"/>
  <c r="AD42" i="21"/>
  <c r="D39" i="21"/>
  <c r="P7" i="23"/>
  <c r="K41" i="25"/>
  <c r="C36" i="21"/>
  <c r="I10" i="19"/>
  <c r="R28" i="19"/>
  <c r="V19" i="21"/>
  <c r="I18" i="21"/>
  <c r="AB12" i="21"/>
  <c r="U39" i="21"/>
  <c r="V8" i="25"/>
  <c r="E19" i="21"/>
  <c r="U34" i="21"/>
  <c r="AA31" i="21"/>
  <c r="CK84" i="16"/>
  <c r="AB18" i="25"/>
  <c r="I14" i="25"/>
  <c r="E21" i="19"/>
  <c r="G41" i="25"/>
  <c r="AE15" i="21"/>
  <c r="N11" i="21"/>
  <c r="Z13" i="25"/>
  <c r="G30" i="23"/>
  <c r="H20" i="25"/>
  <c r="AG24" i="25"/>
  <c r="M8" i="21"/>
  <c r="V23" i="25"/>
  <c r="F27" i="19"/>
  <c r="J33" i="19"/>
  <c r="K14" i="19"/>
  <c r="AF20" i="21"/>
  <c r="W34" i="23"/>
  <c r="CK128" i="16"/>
  <c r="F8" i="25"/>
  <c r="E8" i="21"/>
  <c r="CK87" i="16"/>
  <c r="X18" i="23"/>
  <c r="F3" i="19"/>
  <c r="Z34" i="19"/>
  <c r="L3" i="25"/>
  <c r="AB5" i="25"/>
  <c r="S35" i="19"/>
  <c r="X8" i="19"/>
  <c r="P39" i="23"/>
  <c r="AA13" i="19"/>
  <c r="C17" i="19"/>
  <c r="C41" i="23"/>
  <c r="J25" i="19"/>
  <c r="AE27" i="25"/>
  <c r="S23" i="23"/>
  <c r="Z32" i="25"/>
  <c r="P11" i="19"/>
  <c r="V6" i="19"/>
  <c r="L26" i="25"/>
  <c r="I35" i="21"/>
  <c r="I20" i="21"/>
  <c r="AF37" i="23"/>
  <c r="U33" i="23"/>
  <c r="N20" i="21"/>
  <c r="Q38" i="21"/>
  <c r="X14" i="19"/>
  <c r="Z16" i="25"/>
  <c r="J4" i="25"/>
  <c r="AB31" i="25"/>
  <c r="AF24" i="25"/>
  <c r="P10" i="23"/>
  <c r="G31" i="21"/>
  <c r="U4" i="19"/>
  <c r="S13" i="25"/>
  <c r="G10" i="19"/>
  <c r="U18" i="19"/>
  <c r="AG23" i="23"/>
  <c r="F40" i="21"/>
  <c r="Q8" i="25"/>
  <c r="CK158" i="16"/>
  <c r="E25" i="19"/>
  <c r="V4" i="25"/>
  <c r="D42" i="23"/>
  <c r="AD35" i="23"/>
  <c r="D22" i="21"/>
  <c r="I15" i="23"/>
  <c r="Y38" i="21"/>
  <c r="AC7" i="23"/>
  <c r="E42" i="23"/>
  <c r="S28" i="25"/>
  <c r="Q36" i="25"/>
  <c r="W6" i="21"/>
  <c r="S29" i="23"/>
  <c r="V12" i="23"/>
  <c r="AD14" i="23"/>
  <c r="D11" i="23"/>
  <c r="CK77" i="16"/>
  <c r="CK204" i="16"/>
  <c r="AA30" i="21"/>
  <c r="F19" i="21"/>
  <c r="N18" i="19"/>
  <c r="AA27" i="23"/>
  <c r="B15" i="25"/>
  <c r="I37" i="25"/>
  <c r="AF35" i="23"/>
  <c r="B26" i="21"/>
  <c r="S17" i="25"/>
  <c r="X4" i="25"/>
  <c r="K9" i="25"/>
  <c r="Q15" i="25"/>
  <c r="AC41" i="25"/>
  <c r="V16" i="21"/>
  <c r="P20" i="25"/>
  <c r="P35" i="23"/>
  <c r="N33" i="23"/>
  <c r="M6" i="23"/>
  <c r="C31" i="21"/>
  <c r="H9" i="21"/>
  <c r="Z17" i="21"/>
  <c r="AD17" i="23"/>
  <c r="AB23" i="21"/>
  <c r="H9" i="19"/>
  <c r="D28" i="25"/>
  <c r="AF16" i="25"/>
  <c r="L33" i="25"/>
  <c r="C18" i="23"/>
  <c r="G33" i="19"/>
  <c r="U32" i="23"/>
  <c r="Q27" i="23"/>
  <c r="AG37" i="23"/>
  <c r="X23" i="21"/>
  <c r="B28" i="19"/>
  <c r="V9" i="25"/>
  <c r="AF38" i="25"/>
  <c r="Q37" i="25"/>
  <c r="Q25" i="23"/>
  <c r="Q16" i="19"/>
  <c r="K37" i="23"/>
  <c r="AA43" i="21"/>
  <c r="K43" i="23"/>
  <c r="F26" i="23"/>
  <c r="Z9" i="21"/>
  <c r="L21" i="21"/>
  <c r="S10" i="21"/>
  <c r="W12" i="19"/>
  <c r="E20" i="21"/>
  <c r="CK196" i="16"/>
  <c r="S26" i="23"/>
  <c r="AB27" i="21"/>
  <c r="R8" i="19"/>
  <c r="Z21" i="19"/>
  <c r="Z20" i="19"/>
  <c r="M42" i="25"/>
  <c r="X35" i="21"/>
  <c r="Q31" i="21"/>
  <c r="M22" i="23"/>
  <c r="D33" i="25"/>
  <c r="AE20" i="25"/>
  <c r="CK168" i="16"/>
  <c r="V26" i="21"/>
  <c r="N4" i="23"/>
  <c r="L3" i="19"/>
  <c r="G19" i="25"/>
  <c r="L21" i="23"/>
  <c r="L10" i="23"/>
  <c r="Y42" i="23"/>
  <c r="W30" i="25"/>
  <c r="F13" i="19"/>
  <c r="R7" i="19"/>
  <c r="H42" i="25"/>
  <c r="H27" i="23"/>
  <c r="X6" i="23"/>
  <c r="G30" i="25"/>
  <c r="P7" i="19"/>
  <c r="I11" i="25"/>
  <c r="P28" i="19"/>
  <c r="X5" i="19"/>
  <c r="L29" i="25"/>
  <c r="BM193" i="16"/>
  <c r="BZ101" i="16"/>
  <c r="AF5" i="27"/>
  <c r="BW20" i="16"/>
  <c r="T193" i="16"/>
  <c r="R20" i="16"/>
  <c r="BR101" i="16"/>
  <c r="BE23" i="16"/>
  <c r="AG5" i="27"/>
  <c r="BN20" i="16"/>
  <c r="BN23" i="16"/>
  <c r="B16" i="27"/>
  <c r="BH193" i="16"/>
  <c r="CC23" i="16"/>
  <c r="T29" i="27"/>
  <c r="K17" i="27"/>
  <c r="AA29" i="27"/>
  <c r="Q20" i="16"/>
  <c r="T23" i="16"/>
  <c r="BJ101" i="16"/>
  <c r="Y5" i="27"/>
  <c r="CB23" i="16"/>
  <c r="CB20" i="16"/>
  <c r="L29" i="27"/>
  <c r="BK101" i="16"/>
  <c r="L5" i="27"/>
  <c r="BJ20" i="16"/>
  <c r="P16" i="27"/>
  <c r="AA17" i="27"/>
  <c r="AC5" i="27"/>
  <c r="Q193" i="16"/>
  <c r="BD23" i="16"/>
  <c r="BO23" i="16"/>
  <c r="CD193" i="16"/>
  <c r="Q5" i="27"/>
  <c r="AG17" i="27"/>
  <c r="U193" i="16"/>
  <c r="U5" i="27"/>
  <c r="F5" i="27"/>
  <c r="BA101" i="16"/>
  <c r="BH101" i="16"/>
  <c r="AA5" i="27"/>
  <c r="BV101" i="16"/>
  <c r="BS23" i="16"/>
  <c r="C16" i="27"/>
  <c r="C17" i="27"/>
  <c r="K5" i="27"/>
  <c r="R5" i="27"/>
  <c r="BT20" i="16"/>
  <c r="BA20" i="16"/>
  <c r="BI20" i="16"/>
  <c r="BZ20" i="16"/>
  <c r="BW101" i="16"/>
  <c r="P29" i="27"/>
  <c r="BK20" i="16"/>
  <c r="O17" i="27"/>
  <c r="H16" i="27"/>
  <c r="S17" i="27"/>
  <c r="X29" i="27"/>
  <c r="D17" i="27"/>
  <c r="BL101" i="16"/>
  <c r="S20" i="16"/>
  <c r="D29" i="27"/>
  <c r="BG193" i="16"/>
  <c r="BB193" i="16"/>
  <c r="AE16" i="27"/>
  <c r="BB20" i="16"/>
  <c r="BG23" i="16"/>
  <c r="BV193" i="16"/>
  <c r="CB193" i="16"/>
  <c r="E29" i="27"/>
  <c r="K29" i="27"/>
  <c r="R23" i="16"/>
  <c r="BE20" i="16"/>
  <c r="R16" i="27"/>
  <c r="BO193" i="16"/>
  <c r="BF20" i="16"/>
  <c r="G29" i="27"/>
  <c r="M5" i="27"/>
  <c r="T5" i="27"/>
  <c r="BT23" i="16"/>
  <c r="F17" i="27"/>
  <c r="BD101" i="16"/>
  <c r="BA23" i="16"/>
  <c r="BX101" i="16"/>
  <c r="BA193" i="16"/>
  <c r="CD20" i="16"/>
  <c r="AF29" i="27"/>
  <c r="BM20" i="16"/>
  <c r="AD16" i="27"/>
  <c r="T20" i="16"/>
  <c r="AB17" i="27"/>
  <c r="BJ193" i="16"/>
  <c r="O29" i="27"/>
  <c r="N17" i="27"/>
  <c r="BL23" i="16"/>
  <c r="S23" i="16"/>
  <c r="I5" i="27"/>
  <c r="I16" i="27"/>
  <c r="BT193" i="16"/>
  <c r="BZ23" i="16"/>
  <c r="AB29" i="27"/>
  <c r="BE101" i="16"/>
  <c r="BC23" i="16"/>
  <c r="Y17" i="27"/>
  <c r="BF193" i="16"/>
  <c r="AG29" i="27"/>
  <c r="BK23" i="16"/>
  <c r="E16" i="27"/>
  <c r="O16" i="27"/>
  <c r="BF101" i="16"/>
  <c r="H5" i="27"/>
  <c r="BN193" i="16"/>
  <c r="M29" i="27"/>
  <c r="AZ20" i="16"/>
  <c r="F29" i="27"/>
  <c r="CC193" i="16"/>
  <c r="CF193" i="16"/>
  <c r="AG16" i="27"/>
  <c r="AZ101" i="16"/>
  <c r="U20" i="16"/>
  <c r="BF23" i="16"/>
  <c r="BP20" i="16"/>
  <c r="AC16" i="27"/>
  <c r="AF17" i="27"/>
  <c r="BM23" i="16"/>
  <c r="BG20" i="16"/>
  <c r="P5" i="27"/>
  <c r="BE193" i="16"/>
  <c r="BX23" i="16"/>
  <c r="BV23" i="16"/>
  <c r="AA16" i="27"/>
  <c r="CD23" i="16"/>
  <c r="BC20" i="16"/>
  <c r="BI193" i="16"/>
  <c r="BR193" i="16"/>
  <c r="T16" i="27"/>
  <c r="M17" i="27"/>
  <c r="J29" i="27"/>
  <c r="L16" i="27"/>
  <c r="BI23" i="16"/>
  <c r="V16" i="27"/>
  <c r="BR20" i="16"/>
  <c r="Z16" i="27"/>
  <c r="BP101" i="16"/>
  <c r="E5" i="27"/>
  <c r="Q16" i="27"/>
  <c r="B5" i="27"/>
  <c r="BR23" i="16"/>
  <c r="V5" i="27"/>
  <c r="BV20" i="16"/>
  <c r="Q23" i="16"/>
  <c r="J17" i="27"/>
  <c r="AZ23" i="16"/>
  <c r="AD17" i="27"/>
  <c r="BP193" i="16"/>
  <c r="BN101" i="16"/>
  <c r="AD29" i="27"/>
  <c r="BW23" i="16"/>
  <c r="B17" i="27"/>
  <c r="BZ193" i="16"/>
  <c r="J5" i="27"/>
  <c r="U101" i="16"/>
  <c r="BH23" i="16"/>
  <c r="R17" i="27"/>
  <c r="Y16" i="27"/>
  <c r="W5" i="27"/>
  <c r="AB16" i="27"/>
  <c r="C5" i="27"/>
  <c r="BI101" i="16"/>
  <c r="BC193" i="16"/>
  <c r="B29" i="27"/>
  <c r="T17" i="27"/>
  <c r="AF16" i="27"/>
  <c r="J16" i="27"/>
  <c r="H29" i="27"/>
  <c r="Z29" i="27"/>
  <c r="G5" i="27"/>
  <c r="Z17" i="27"/>
  <c r="K16" i="27"/>
  <c r="BS193" i="16"/>
  <c r="BD20" i="16"/>
  <c r="BQ101" i="16"/>
  <c r="D5" i="27"/>
  <c r="N5" i="27"/>
  <c r="AE5" i="27"/>
  <c r="I17" i="27"/>
  <c r="D16" i="27"/>
  <c r="BQ23" i="16"/>
  <c r="S16" i="27"/>
  <c r="BB101" i="16"/>
  <c r="I29" i="27"/>
  <c r="S101" i="16"/>
  <c r="BP23" i="16"/>
  <c r="W29" i="27"/>
  <c r="CC20" i="16"/>
  <c r="Y29" i="27"/>
  <c r="F16" i="27"/>
  <c r="U23" i="16"/>
  <c r="AC29" i="27"/>
  <c r="AD5" i="27"/>
  <c r="P17" i="27"/>
  <c r="L17" i="27"/>
  <c r="BC101" i="16"/>
  <c r="CF23" i="16"/>
  <c r="AB5" i="27"/>
  <c r="CD101" i="16"/>
  <c r="BH20" i="16"/>
  <c r="CB101" i="16"/>
  <c r="E17" i="27"/>
  <c r="BO101" i="16"/>
  <c r="W16" i="27"/>
  <c r="BX193" i="16"/>
  <c r="BM101" i="16"/>
  <c r="O5" i="27"/>
  <c r="AC17" i="27"/>
  <c r="BD193" i="16"/>
  <c r="R193" i="16"/>
  <c r="T101" i="16"/>
  <c r="BK193" i="16"/>
  <c r="Z5" i="27"/>
  <c r="AE17" i="27"/>
  <c r="N29" i="27"/>
  <c r="X17" i="27"/>
  <c r="S193" i="16"/>
  <c r="X5" i="27"/>
  <c r="AE29" i="27"/>
  <c r="CC101" i="16"/>
  <c r="U29" i="27"/>
  <c r="BW193" i="16"/>
  <c r="BJ23" i="16"/>
  <c r="Q17" i="27"/>
  <c r="C29" i="27"/>
  <c r="H17" i="27"/>
  <c r="W17" i="27"/>
  <c r="R29" i="27"/>
  <c r="V29" i="27"/>
  <c r="BT101" i="16"/>
  <c r="Q29" i="27"/>
  <c r="CF20" i="16"/>
  <c r="V17" i="27"/>
  <c r="R101" i="16"/>
  <c r="Q101" i="16"/>
  <c r="U17" i="27"/>
  <c r="M16" i="27"/>
  <c r="BS101" i="16"/>
  <c r="U16" i="27"/>
  <c r="CF101" i="16"/>
  <c r="G16" i="27"/>
  <c r="BX20" i="16"/>
  <c r="BS20" i="16"/>
  <c r="AZ193" i="16"/>
  <c r="G17" i="27"/>
  <c r="BO20" i="16"/>
  <c r="BL193" i="16"/>
  <c r="BB23" i="16"/>
  <c r="BQ20" i="16"/>
  <c r="X16" i="27"/>
  <c r="BG101" i="16"/>
  <c r="BL20" i="16"/>
  <c r="S29" i="27"/>
  <c r="N16" i="27"/>
  <c r="BQ193" i="16"/>
  <c r="S5" i="27"/>
  <c r="CF169" i="16"/>
  <c r="CF91" i="16"/>
  <c r="CF151" i="16"/>
  <c r="CF24" i="16"/>
  <c r="CF162" i="16"/>
  <c r="AG33" i="27"/>
  <c r="AF11" i="27"/>
  <c r="BZ144" i="16"/>
  <c r="AC30" i="27"/>
  <c r="BZ2" i="16"/>
  <c r="AB31" i="27"/>
  <c r="BZ83" i="16"/>
  <c r="AF31" i="27"/>
  <c r="BZ191" i="16"/>
  <c r="AC31" i="27"/>
  <c r="CF58" i="16"/>
  <c r="AA9" i="27"/>
  <c r="CF83" i="16"/>
  <c r="AD11" i="27"/>
  <c r="CF90" i="16"/>
  <c r="CF89" i="16"/>
  <c r="BX68" i="16"/>
  <c r="BX33" i="16"/>
  <c r="W8" i="27"/>
  <c r="AB15" i="27"/>
  <c r="BZ91" i="16"/>
  <c r="AF3" i="27"/>
  <c r="AD13" i="27"/>
  <c r="CF148" i="16"/>
  <c r="BO45" i="16"/>
  <c r="BR64" i="16"/>
  <c r="E25" i="27"/>
  <c r="BZ126" i="16"/>
  <c r="BZ180" i="16"/>
  <c r="CF48" i="16"/>
  <c r="AD6" i="27"/>
  <c r="AF26" i="27"/>
  <c r="BZ41" i="16"/>
  <c r="CF125" i="16"/>
  <c r="AF25" i="27"/>
  <c r="BZ134" i="16"/>
  <c r="BZ136" i="16"/>
  <c r="CF40" i="16"/>
  <c r="CF67" i="16"/>
  <c r="CF112" i="16"/>
  <c r="AD20" i="27"/>
  <c r="BZ80" i="16"/>
  <c r="BZ74" i="16"/>
  <c r="AA4" i="27"/>
  <c r="CF88" i="16"/>
  <c r="AB2" i="27"/>
  <c r="CF94" i="16"/>
  <c r="BS107" i="16"/>
  <c r="BJ64" i="16"/>
  <c r="U160" i="16"/>
  <c r="CF182" i="16"/>
  <c r="CF161" i="16"/>
  <c r="CF26" i="16"/>
  <c r="CF198" i="16"/>
  <c r="BZ175" i="16"/>
  <c r="R13" i="16"/>
  <c r="BH29" i="16"/>
  <c r="BI175" i="16"/>
  <c r="BZ53" i="16"/>
  <c r="CF17" i="16"/>
  <c r="AA10" i="27"/>
  <c r="AC3" i="27"/>
  <c r="AC13" i="27"/>
  <c r="BZ69" i="16"/>
  <c r="CF191" i="16"/>
  <c r="AD21" i="27"/>
  <c r="CF176" i="16"/>
  <c r="CF87" i="16"/>
  <c r="BZ8" i="16"/>
  <c r="K31" i="27"/>
  <c r="BZ65" i="16"/>
  <c r="CF127" i="16"/>
  <c r="BZ40" i="16"/>
  <c r="BX147" i="16"/>
  <c r="B7" i="27"/>
  <c r="CF42" i="16"/>
  <c r="AD9" i="27"/>
  <c r="AB22" i="27"/>
  <c r="BT106" i="16"/>
  <c r="BE199" i="16"/>
  <c r="BA8" i="16"/>
  <c r="BI157" i="16"/>
  <c r="CF165" i="16"/>
  <c r="CF79" i="16"/>
  <c r="CF52" i="16"/>
  <c r="BS106" i="16"/>
  <c r="BS198" i="16"/>
  <c r="CD151" i="16"/>
  <c r="BN65" i="16"/>
  <c r="BW96" i="16"/>
  <c r="CF143" i="16"/>
  <c r="AC23" i="27"/>
  <c r="AF20" i="27"/>
  <c r="BZ70" i="16"/>
  <c r="AG21" i="27"/>
  <c r="AF7" i="27"/>
  <c r="BZ98" i="16"/>
  <c r="BZ108" i="16"/>
  <c r="BZ157" i="16"/>
  <c r="CF160" i="16"/>
  <c r="BZ76" i="16"/>
  <c r="BO113" i="16"/>
  <c r="BZ37" i="16"/>
  <c r="CF57" i="16"/>
  <c r="AA33" i="27"/>
  <c r="BT116" i="16"/>
  <c r="BP29" i="16"/>
  <c r="AB24" i="27"/>
  <c r="BZ73" i="16"/>
  <c r="CF170" i="16"/>
  <c r="CB10" i="16"/>
  <c r="F28" i="27"/>
  <c r="AZ108" i="16"/>
  <c r="AZ38" i="16"/>
  <c r="CF14" i="16"/>
  <c r="AF14" i="27"/>
  <c r="AA18" i="27"/>
  <c r="BX54" i="16"/>
  <c r="T25" i="27"/>
  <c r="H22" i="27"/>
  <c r="BM166" i="16"/>
  <c r="AF8" i="27"/>
  <c r="CF175" i="16"/>
  <c r="CF60" i="16"/>
  <c r="AA3" i="27"/>
  <c r="BZ84" i="16"/>
  <c r="BZ161" i="16"/>
  <c r="BZ68" i="16"/>
  <c r="AG11" i="27"/>
  <c r="BZ28" i="16"/>
  <c r="BZ170" i="16"/>
  <c r="CF132" i="16"/>
  <c r="BZ200" i="16"/>
  <c r="BZ59" i="16"/>
  <c r="BZ64" i="16"/>
  <c r="CF120" i="16"/>
  <c r="AB11" i="27"/>
  <c r="AA21" i="27"/>
  <c r="CF153" i="16"/>
  <c r="CF117" i="16"/>
  <c r="AB32" i="27"/>
  <c r="CF12" i="16"/>
  <c r="AZ164" i="16"/>
  <c r="CB122" i="16"/>
  <c r="CB173" i="16"/>
  <c r="BZ11" i="16"/>
  <c r="CF181" i="16"/>
  <c r="CF8" i="16"/>
  <c r="CF10" i="16"/>
  <c r="BZ167" i="16"/>
  <c r="BV46" i="16"/>
  <c r="BT35" i="16"/>
  <c r="P33" i="27"/>
  <c r="CF100" i="16"/>
  <c r="CF104" i="16"/>
  <c r="AC2" i="27"/>
  <c r="BZ27" i="16"/>
  <c r="BZ30" i="16"/>
  <c r="AA2" i="27"/>
  <c r="CF62" i="16"/>
  <c r="CF76" i="16"/>
  <c r="CF85" i="16"/>
  <c r="AB8" i="27"/>
  <c r="BZ172" i="16"/>
  <c r="AC11" i="27"/>
  <c r="BZ34" i="16"/>
  <c r="AF12" i="27"/>
  <c r="BZ104" i="16"/>
  <c r="CF149" i="16"/>
  <c r="CF86" i="16"/>
  <c r="CF150" i="16"/>
  <c r="BZ182" i="16"/>
  <c r="AA27" i="27"/>
  <c r="BZ129" i="16"/>
  <c r="BJ106" i="16"/>
  <c r="BE125" i="16"/>
  <c r="BH24" i="16"/>
  <c r="CF196" i="16"/>
  <c r="AD33" i="27"/>
  <c r="BZ17" i="16"/>
  <c r="BZ181" i="16"/>
  <c r="CF185" i="16"/>
  <c r="CC90" i="16"/>
  <c r="BN93" i="16"/>
  <c r="Z22" i="27"/>
  <c r="AB3" i="27"/>
  <c r="AD15" i="27"/>
  <c r="CF25" i="16"/>
  <c r="BZ9" i="16"/>
  <c r="CF126" i="16"/>
  <c r="AA15" i="27"/>
  <c r="AD3" i="27"/>
  <c r="CF39" i="16"/>
  <c r="BZ44" i="16"/>
  <c r="AD30" i="27"/>
  <c r="BO174" i="16"/>
  <c r="CF136" i="16"/>
  <c r="CF108" i="16"/>
  <c r="BZ15" i="16"/>
  <c r="R15" i="27"/>
  <c r="H24" i="27"/>
  <c r="BI149" i="16"/>
  <c r="AG14" i="27"/>
  <c r="BZ151" i="16"/>
  <c r="U191" i="16"/>
  <c r="CB189" i="16"/>
  <c r="BI54" i="16"/>
  <c r="BV181" i="16"/>
  <c r="CC35" i="16"/>
  <c r="AA6" i="27"/>
  <c r="AD27" i="27"/>
  <c r="U15" i="27"/>
  <c r="BF106" i="16"/>
  <c r="T24" i="16"/>
  <c r="CD95" i="16"/>
  <c r="BJ9" i="16"/>
  <c r="CF68" i="16"/>
  <c r="BZ47" i="16"/>
  <c r="BZ173" i="16"/>
  <c r="BZ127" i="16"/>
  <c r="BZ86" i="16"/>
  <c r="CF124" i="16"/>
  <c r="CF194" i="16"/>
  <c r="CF77" i="16"/>
  <c r="BZ102" i="16"/>
  <c r="BZ16" i="16"/>
  <c r="AB26" i="27"/>
  <c r="BO8" i="16"/>
  <c r="CF69" i="16"/>
  <c r="CF65" i="16"/>
  <c r="AF23" i="27"/>
  <c r="CD139" i="16"/>
  <c r="BV27" i="16"/>
  <c r="AD7" i="27"/>
  <c r="CF114" i="16"/>
  <c r="BZ163" i="16"/>
  <c r="CC53" i="16"/>
  <c r="BJ81" i="16"/>
  <c r="W19" i="27"/>
  <c r="BJ108" i="16"/>
  <c r="U9" i="27"/>
  <c r="BZ138" i="16"/>
  <c r="BZ199" i="16"/>
  <c r="BE127" i="16"/>
  <c r="AD34" i="27"/>
  <c r="AG7" i="27"/>
  <c r="AA32" i="27"/>
  <c r="BZ190" i="16"/>
  <c r="CF41" i="16"/>
  <c r="BZ122" i="16"/>
  <c r="AG32" i="27"/>
  <c r="CF133" i="16"/>
  <c r="AB30" i="27"/>
  <c r="BZ77" i="16"/>
  <c r="BZ116" i="16"/>
  <c r="BS58" i="16"/>
  <c r="CF142" i="16"/>
  <c r="CF135" i="16"/>
  <c r="BZ63" i="16"/>
  <c r="BD167" i="16"/>
  <c r="CF64" i="16"/>
  <c r="BZ149" i="16"/>
  <c r="BZ50" i="16"/>
  <c r="CF9" i="16"/>
  <c r="CF4" i="16"/>
  <c r="BZ45" i="16"/>
  <c r="BZ153" i="16"/>
  <c r="AG12" i="27"/>
  <c r="AD25" i="27"/>
  <c r="CF71" i="16"/>
  <c r="BZ79" i="16"/>
  <c r="G12" i="27"/>
  <c r="AA8" i="27"/>
  <c r="AA30" i="27"/>
  <c r="CF168" i="16"/>
  <c r="BW142" i="16"/>
  <c r="AC18" i="27"/>
  <c r="CF122" i="16"/>
  <c r="AD18" i="27"/>
  <c r="AC6" i="27"/>
  <c r="BZ13" i="16"/>
  <c r="BS75" i="16"/>
  <c r="BZ156" i="16"/>
  <c r="BI66" i="16"/>
  <c r="BI91" i="16"/>
  <c r="CF15" i="16"/>
  <c r="B11" i="27"/>
  <c r="BM27" i="16"/>
  <c r="AG10" i="27"/>
  <c r="BH4" i="16"/>
  <c r="BS57" i="16"/>
  <c r="Q192" i="16"/>
  <c r="BZ105" i="16"/>
  <c r="BZ3" i="16"/>
  <c r="BZ118" i="16"/>
  <c r="CF128" i="16"/>
  <c r="CF30" i="16"/>
  <c r="BP126" i="16"/>
  <c r="CF155" i="16"/>
  <c r="BI167" i="16"/>
  <c r="R80" i="16"/>
  <c r="BZ119" i="16"/>
  <c r="BF45" i="16"/>
  <c r="BJ199" i="16"/>
  <c r="BZ184" i="16"/>
  <c r="W6" i="27"/>
  <c r="BC90" i="16"/>
  <c r="B8" i="27"/>
  <c r="BE25" i="16"/>
  <c r="BA164" i="16"/>
  <c r="BZ169" i="16"/>
  <c r="AZ64" i="16"/>
  <c r="BO70" i="16"/>
  <c r="BH150" i="16"/>
  <c r="BK91" i="16"/>
  <c r="BH3" i="16"/>
  <c r="BP164" i="16"/>
  <c r="BO89" i="16"/>
  <c r="CF59" i="16"/>
  <c r="BZ14" i="16"/>
  <c r="CF109" i="16"/>
  <c r="AD12" i="27"/>
  <c r="AD24" i="27"/>
  <c r="BJ50" i="16"/>
  <c r="BZ106" i="16"/>
  <c r="Q25" i="27"/>
  <c r="BZ177" i="16"/>
  <c r="CC170" i="16"/>
  <c r="BF171" i="16"/>
  <c r="BE26" i="16"/>
  <c r="AC12" i="27"/>
  <c r="CB121" i="16"/>
  <c r="BF10" i="16"/>
  <c r="BR60" i="16"/>
  <c r="AC20" i="27"/>
  <c r="BM125" i="16"/>
  <c r="BJ121" i="16"/>
  <c r="CD200" i="16"/>
  <c r="BP150" i="16"/>
  <c r="G22" i="27"/>
  <c r="BV116" i="16"/>
  <c r="BJ105" i="16"/>
  <c r="U202" i="16"/>
  <c r="BC54" i="16"/>
  <c r="CF45" i="16"/>
  <c r="BZ21" i="16"/>
  <c r="CF82" i="16"/>
  <c r="CF81" i="16"/>
  <c r="CF159" i="16"/>
  <c r="R46" i="16"/>
  <c r="CF167" i="16"/>
  <c r="BJ144" i="16"/>
  <c r="CF115" i="16"/>
  <c r="C22" i="27"/>
  <c r="BV199" i="16"/>
  <c r="CB104" i="16"/>
  <c r="AG3" i="27"/>
  <c r="T48" i="16"/>
  <c r="AZ138" i="16"/>
  <c r="BK69" i="16"/>
  <c r="AC25" i="27"/>
  <c r="BW72" i="16"/>
  <c r="BF203" i="16"/>
  <c r="BO42" i="16"/>
  <c r="BN201" i="16"/>
  <c r="BJ134" i="16"/>
  <c r="BS41" i="16"/>
  <c r="BW53" i="16"/>
  <c r="U19" i="27"/>
  <c r="BJ188" i="16"/>
  <c r="BT4" i="16"/>
  <c r="Q125" i="16"/>
  <c r="P25" i="27"/>
  <c r="T155" i="16"/>
  <c r="AB19" i="27"/>
  <c r="BZ142" i="16"/>
  <c r="CF131" i="16"/>
  <c r="AG23" i="27"/>
  <c r="CF187" i="16"/>
  <c r="BP19" i="16"/>
  <c r="BO144" i="16"/>
  <c r="CF113" i="16"/>
  <c r="BS10" i="16"/>
  <c r="BZ12" i="16"/>
  <c r="R123" i="16"/>
  <c r="K12" i="27"/>
  <c r="BV180" i="16"/>
  <c r="BE191" i="16"/>
  <c r="BS55" i="16"/>
  <c r="BH131" i="16"/>
  <c r="L18" i="27"/>
  <c r="AF22" i="27"/>
  <c r="Q201" i="16"/>
  <c r="BS176" i="16"/>
  <c r="BA54" i="16"/>
  <c r="E20" i="27"/>
  <c r="AZ198" i="16"/>
  <c r="Q30" i="16"/>
  <c r="T102" i="16"/>
  <c r="BX187" i="16"/>
  <c r="BM203" i="16"/>
  <c r="BC98" i="16"/>
  <c r="BX108" i="16"/>
  <c r="BC95" i="16"/>
  <c r="BP131" i="16"/>
  <c r="T30" i="27"/>
  <c r="BI46" i="16"/>
  <c r="BW5" i="16"/>
  <c r="O19" i="27"/>
  <c r="U153" i="16"/>
  <c r="BT12" i="16"/>
  <c r="BI171" i="16"/>
  <c r="BV138" i="16"/>
  <c r="BS83" i="16"/>
  <c r="BA152" i="16"/>
  <c r="U10" i="27"/>
  <c r="BA53" i="16"/>
  <c r="BV131" i="16"/>
  <c r="BF184" i="16"/>
  <c r="BV179" i="16"/>
  <c r="BJ45" i="16"/>
  <c r="BH83" i="16"/>
  <c r="BI115" i="16"/>
  <c r="BK99" i="16"/>
  <c r="U139" i="16"/>
  <c r="BF142" i="16"/>
  <c r="BH196" i="16"/>
  <c r="BE205" i="16"/>
  <c r="BI65" i="16"/>
  <c r="W21" i="27"/>
  <c r="Q164" i="16"/>
  <c r="T172" i="16"/>
  <c r="T10" i="27"/>
  <c r="BP117" i="16"/>
  <c r="U125" i="16"/>
  <c r="BF91" i="16"/>
  <c r="BX43" i="16"/>
  <c r="BE130" i="16"/>
  <c r="Q166" i="16"/>
  <c r="CF188" i="16"/>
  <c r="BZ56" i="16"/>
  <c r="CF63" i="16"/>
  <c r="CF147" i="16"/>
  <c r="BZ49" i="16"/>
  <c r="CD165" i="16"/>
  <c r="CF138" i="16"/>
  <c r="BD183" i="16"/>
  <c r="CF121" i="16"/>
  <c r="BH184" i="16"/>
  <c r="BV124" i="16"/>
  <c r="BC110" i="16"/>
  <c r="BF154" i="16"/>
  <c r="BF100" i="16"/>
  <c r="BJ86" i="16"/>
  <c r="BA95" i="16"/>
  <c r="BZ192" i="16"/>
  <c r="T83" i="16"/>
  <c r="BS90" i="16"/>
  <c r="BT37" i="16"/>
  <c r="P2" i="27"/>
  <c r="Y20" i="27"/>
  <c r="Q76" i="16"/>
  <c r="BX166" i="16"/>
  <c r="CC8" i="16"/>
  <c r="BE90" i="16"/>
  <c r="CC135" i="16"/>
  <c r="BT200" i="16"/>
  <c r="BH26" i="16"/>
  <c r="BR111" i="16"/>
  <c r="U5" i="16"/>
  <c r="BS36" i="16"/>
  <c r="BH11" i="16"/>
  <c r="BO151" i="16"/>
  <c r="Q128" i="16"/>
  <c r="BX87" i="16"/>
  <c r="AZ134" i="16"/>
  <c r="BD42" i="16"/>
  <c r="CC112" i="16"/>
  <c r="U146" i="16"/>
  <c r="BJ194" i="16"/>
  <c r="Q25" i="16"/>
  <c r="J20" i="27"/>
  <c r="BI9" i="16"/>
  <c r="CC125" i="16"/>
  <c r="BM37" i="16"/>
  <c r="BK203" i="16"/>
  <c r="CC85" i="16"/>
  <c r="AZ83" i="16"/>
  <c r="BJ11" i="16"/>
  <c r="CB80" i="16"/>
  <c r="BF44" i="16"/>
  <c r="BF62" i="16"/>
  <c r="BK131" i="16"/>
  <c r="AZ112" i="16"/>
  <c r="BS161" i="16"/>
  <c r="BT166" i="16"/>
  <c r="BP143" i="16"/>
  <c r="T145" i="16"/>
  <c r="CB206" i="16"/>
  <c r="BZ148" i="16"/>
  <c r="BZ88" i="16"/>
  <c r="BZ89" i="16"/>
  <c r="BZ164" i="16"/>
  <c r="AA11" i="27"/>
  <c r="CF43" i="16"/>
  <c r="CF53" i="16"/>
  <c r="BZ146" i="16"/>
  <c r="CF144" i="16"/>
  <c r="CF102" i="16"/>
  <c r="BR196" i="16"/>
  <c r="AZ32" i="16"/>
  <c r="CF130" i="16"/>
  <c r="BZ24" i="16"/>
  <c r="BR11" i="16"/>
  <c r="CF134" i="16"/>
  <c r="BZ39" i="16"/>
  <c r="BZ150" i="16"/>
  <c r="CF137" i="16"/>
  <c r="BZ114" i="16"/>
  <c r="CK2" i="16"/>
  <c r="AF33" i="27"/>
  <c r="BZ93" i="16"/>
  <c r="AF10" i="27"/>
  <c r="CF54" i="16"/>
  <c r="CF16" i="16"/>
  <c r="R6" i="27"/>
  <c r="CF6" i="16"/>
  <c r="CF201" i="16"/>
  <c r="BZ92" i="16"/>
  <c r="BC35" i="16"/>
  <c r="AA12" i="27"/>
  <c r="BZ133" i="16"/>
  <c r="BZ165" i="16"/>
  <c r="CF2" i="16"/>
  <c r="CF171" i="16"/>
  <c r="BS151" i="16"/>
  <c r="CF189" i="16"/>
  <c r="CD47" i="16"/>
  <c r="BE137" i="16"/>
  <c r="BZ57" i="16"/>
  <c r="BM117" i="16"/>
  <c r="BW201" i="16"/>
  <c r="CF31" i="16"/>
  <c r="BZ107" i="16"/>
  <c r="BP151" i="16"/>
  <c r="CB34" i="16"/>
  <c r="BZ132" i="16"/>
  <c r="BZ154" i="16"/>
  <c r="BZ18" i="16"/>
  <c r="CF106" i="16"/>
  <c r="CF140" i="16"/>
  <c r="R28" i="27"/>
  <c r="CF174" i="16"/>
  <c r="H20" i="27"/>
  <c r="BD150" i="16"/>
  <c r="BZ137" i="16"/>
  <c r="G2" i="27"/>
  <c r="BS29" i="16"/>
  <c r="CF166" i="16"/>
  <c r="BZ32" i="16"/>
  <c r="BW172" i="16"/>
  <c r="Y12" i="27"/>
  <c r="BC170" i="16"/>
  <c r="BI70" i="16"/>
  <c r="AD31" i="27"/>
  <c r="BF111" i="16"/>
  <c r="AZ18" i="16"/>
  <c r="Q198" i="16"/>
  <c r="BN15" i="16"/>
  <c r="BV36" i="16"/>
  <c r="AZ77" i="16"/>
  <c r="BA169" i="16"/>
  <c r="CF141" i="16"/>
  <c r="AC9" i="27"/>
  <c r="AC28" i="27"/>
  <c r="CF192" i="16"/>
  <c r="AF30" i="27"/>
  <c r="BW202" i="16"/>
  <c r="BZ72" i="16"/>
  <c r="O11" i="27"/>
  <c r="AG24" i="27"/>
  <c r="AA20" i="27"/>
  <c r="BM189" i="16"/>
  <c r="BR94" i="16"/>
  <c r="AF21" i="27"/>
  <c r="BO48" i="16"/>
  <c r="BM80" i="16"/>
  <c r="M31" i="27"/>
  <c r="CF186" i="16"/>
  <c r="BW45" i="16"/>
  <c r="G13" i="27"/>
  <c r="CC57" i="16"/>
  <c r="BT110" i="16"/>
  <c r="BN8" i="16"/>
  <c r="BP183" i="16"/>
  <c r="R65" i="16"/>
  <c r="J6" i="27"/>
  <c r="BS12" i="16"/>
  <c r="CF195" i="16"/>
  <c r="BZ31" i="16"/>
  <c r="CF92" i="16"/>
  <c r="AD10" i="27"/>
  <c r="AC19" i="27"/>
  <c r="BJ59" i="16"/>
  <c r="BZ196" i="16"/>
  <c r="BT19" i="16"/>
  <c r="CF154" i="16"/>
  <c r="AF24" i="27"/>
  <c r="BR139" i="16"/>
  <c r="BT158" i="16"/>
  <c r="AG2" i="27"/>
  <c r="BS92" i="16"/>
  <c r="U148" i="16"/>
  <c r="BN80" i="16"/>
  <c r="AB21" i="27"/>
  <c r="CB155" i="16"/>
  <c r="CC60" i="16"/>
  <c r="BF50" i="16"/>
  <c r="BT44" i="16"/>
  <c r="CC110" i="16"/>
  <c r="BR160" i="16"/>
  <c r="E33" i="27"/>
  <c r="BK30" i="16"/>
  <c r="BI59" i="16"/>
  <c r="BD169" i="16"/>
  <c r="L8" i="27"/>
  <c r="BH195" i="16"/>
  <c r="BK117" i="16"/>
  <c r="CF156" i="16"/>
  <c r="CC26" i="16"/>
  <c r="BZ186" i="16"/>
  <c r="AB7" i="27"/>
  <c r="AZ201" i="16"/>
  <c r="BX15" i="16"/>
  <c r="W14" i="27"/>
  <c r="BT92" i="16"/>
  <c r="BN164" i="16"/>
  <c r="BJ122" i="16"/>
  <c r="CB31" i="16"/>
  <c r="BE30" i="16"/>
  <c r="AZ115" i="16"/>
  <c r="BS171" i="16"/>
  <c r="Q116" i="16"/>
  <c r="BP81" i="16"/>
  <c r="BO94" i="16"/>
  <c r="CD8" i="16"/>
  <c r="BM182" i="16"/>
  <c r="B30" i="27"/>
  <c r="CB27" i="16"/>
  <c r="Q100" i="16"/>
  <c r="BJ198" i="16"/>
  <c r="G3" i="27"/>
  <c r="BR201" i="16"/>
  <c r="CD49" i="16"/>
  <c r="BW140" i="16"/>
  <c r="BW191" i="16"/>
  <c r="BN61" i="16"/>
  <c r="W24" i="27"/>
  <c r="L10" i="27"/>
  <c r="BO175" i="16"/>
  <c r="BH153" i="16"/>
  <c r="BZ198" i="16"/>
  <c r="BE126" i="16"/>
  <c r="Y13" i="27"/>
  <c r="BT97" i="16"/>
  <c r="BO13" i="16"/>
  <c r="CD196" i="16"/>
  <c r="BA98" i="16"/>
  <c r="BP66" i="16"/>
  <c r="Q72" i="16"/>
  <c r="BI141" i="16"/>
  <c r="BM76" i="16"/>
  <c r="R12" i="27"/>
  <c r="K8" i="27"/>
  <c r="BX50" i="16"/>
  <c r="BD201" i="16"/>
  <c r="BK50" i="16"/>
  <c r="BZ152" i="16"/>
  <c r="CB49" i="16"/>
  <c r="U183" i="16"/>
  <c r="AZ173" i="16"/>
  <c r="BN64" i="16"/>
  <c r="BS128" i="16"/>
  <c r="BP65" i="16"/>
  <c r="CD29" i="16"/>
  <c r="Q133" i="16"/>
  <c r="M19" i="27"/>
  <c r="BI77" i="16"/>
  <c r="BN68" i="16"/>
  <c r="BS48" i="16"/>
  <c r="BT79" i="16"/>
  <c r="H6" i="27"/>
  <c r="L6" i="27"/>
  <c r="CF29" i="16"/>
  <c r="CF200" i="16"/>
  <c r="AG18" i="27"/>
  <c r="BZ33" i="16"/>
  <c r="CB13" i="16"/>
  <c r="BD159" i="16"/>
  <c r="BZ55" i="16"/>
  <c r="BN174" i="16"/>
  <c r="CF37" i="16"/>
  <c r="CD58" i="16"/>
  <c r="BW33" i="16"/>
  <c r="F21" i="27"/>
  <c r="AZ72" i="16"/>
  <c r="BP201" i="16"/>
  <c r="AZ204" i="16"/>
  <c r="BE175" i="16"/>
  <c r="BZ46" i="16"/>
  <c r="CC103" i="16"/>
  <c r="BE172" i="16"/>
  <c r="CC111" i="16"/>
  <c r="H8" i="27"/>
  <c r="BJ80" i="16"/>
  <c r="CC178" i="16"/>
  <c r="U11" i="27"/>
  <c r="BS25" i="16"/>
  <c r="BS187" i="16"/>
  <c r="BI79" i="16"/>
  <c r="Q184" i="16"/>
  <c r="CD4" i="16"/>
  <c r="T19" i="27"/>
  <c r="CC113" i="16"/>
  <c r="BN56" i="16"/>
  <c r="Z18" i="27"/>
  <c r="BI7" i="16"/>
  <c r="BE47" i="16"/>
  <c r="AZ197" i="16"/>
  <c r="BR2" i="16"/>
  <c r="BN77" i="16"/>
  <c r="BM22" i="16"/>
  <c r="G6" i="27"/>
  <c r="CC54" i="16"/>
  <c r="BZ188" i="16"/>
  <c r="AA22" i="27"/>
  <c r="BZ111" i="16"/>
  <c r="BZ66" i="16"/>
  <c r="BZ203" i="16"/>
  <c r="U27" i="27"/>
  <c r="AC27" i="27"/>
  <c r="BS51" i="16"/>
  <c r="BZ75" i="16"/>
  <c r="CF5" i="16"/>
  <c r="AA19" i="27"/>
  <c r="BZ10" i="16"/>
  <c r="BZ51" i="16"/>
  <c r="R15" i="16"/>
  <c r="AA26" i="27"/>
  <c r="G25" i="27"/>
  <c r="AF4" i="27"/>
  <c r="BZ54" i="16"/>
  <c r="BR167" i="16"/>
  <c r="BM92" i="16"/>
  <c r="BZ185" i="16"/>
  <c r="BA28" i="16"/>
  <c r="BH82" i="16"/>
  <c r="CB4" i="16"/>
  <c r="AF19" i="27"/>
  <c r="AF28" i="27"/>
  <c r="BH39" i="16"/>
  <c r="R22" i="27"/>
  <c r="BS124" i="16"/>
  <c r="T194" i="16"/>
  <c r="T181" i="16"/>
  <c r="BC69" i="16"/>
  <c r="CF35" i="16"/>
  <c r="BF41" i="16"/>
  <c r="BX176" i="16"/>
  <c r="BA91" i="16"/>
  <c r="CF80" i="16"/>
  <c r="BZ159" i="16"/>
  <c r="CF55" i="16"/>
  <c r="CF51" i="16"/>
  <c r="BK181" i="16"/>
  <c r="BS85" i="16"/>
  <c r="CF7" i="16"/>
  <c r="BS8" i="16"/>
  <c r="BZ97" i="16"/>
  <c r="BX7" i="16"/>
  <c r="BM24" i="16"/>
  <c r="BT109" i="16"/>
  <c r="U180" i="16"/>
  <c r="BZ147" i="16"/>
  <c r="CF139" i="16"/>
  <c r="BZ131" i="16"/>
  <c r="BZ60" i="16"/>
  <c r="BS64" i="16"/>
  <c r="C12" i="27"/>
  <c r="BF112" i="16"/>
  <c r="BP35" i="16"/>
  <c r="U29" i="16"/>
  <c r="BR100" i="16"/>
  <c r="CC44" i="16"/>
  <c r="BI29" i="16"/>
  <c r="BX178" i="16"/>
  <c r="BA87" i="16"/>
  <c r="BJ48" i="16"/>
  <c r="BZ202" i="16"/>
  <c r="AA24" i="27"/>
  <c r="CF96" i="16"/>
  <c r="CF184" i="16"/>
  <c r="AD4" i="27"/>
  <c r="AD2" i="27"/>
  <c r="AZ105" i="16"/>
  <c r="J25" i="27"/>
  <c r="CC30" i="16"/>
  <c r="AA23" i="27"/>
  <c r="BM69" i="16"/>
  <c r="AZ151" i="16"/>
  <c r="BJ58" i="16"/>
  <c r="BK26" i="16"/>
  <c r="R176" i="16"/>
  <c r="AZ107" i="16"/>
  <c r="CD46" i="16"/>
  <c r="C24" i="27"/>
  <c r="BT147" i="16"/>
  <c r="AZ110" i="16"/>
  <c r="BJ165" i="16"/>
  <c r="BD32" i="16"/>
  <c r="BF72" i="16"/>
  <c r="BJ69" i="16"/>
  <c r="BR4" i="16"/>
  <c r="Q3" i="27"/>
  <c r="BT72" i="16"/>
  <c r="T22" i="16"/>
  <c r="BN85" i="16"/>
  <c r="CC133" i="16"/>
  <c r="BE161" i="16"/>
  <c r="BM159" i="16"/>
  <c r="BA114" i="16"/>
  <c r="AD19" i="27"/>
  <c r="BX72" i="16"/>
  <c r="AD26" i="27"/>
  <c r="BZ82" i="16"/>
  <c r="BI36" i="16"/>
  <c r="BF128" i="16"/>
  <c r="CC184" i="16"/>
  <c r="CB106" i="16"/>
  <c r="BZ110" i="16"/>
  <c r="U23" i="27"/>
  <c r="BW146" i="16"/>
  <c r="BP49" i="16"/>
  <c r="BJ24" i="16"/>
  <c r="BO111" i="16"/>
  <c r="BK15" i="16"/>
  <c r="BS144" i="16"/>
  <c r="T9" i="27"/>
  <c r="CC73" i="16"/>
  <c r="BT54" i="16"/>
  <c r="BV120" i="16"/>
  <c r="BF177" i="16"/>
  <c r="BX113" i="16"/>
  <c r="BA170" i="16"/>
  <c r="BC83" i="16"/>
  <c r="BO133" i="16"/>
  <c r="R69" i="16"/>
  <c r="BC59" i="16"/>
  <c r="BD124" i="16"/>
  <c r="BJ161" i="16"/>
  <c r="BF192" i="16"/>
  <c r="BR6" i="16"/>
  <c r="BT65" i="16"/>
  <c r="R36" i="16"/>
  <c r="BF51" i="16"/>
  <c r="CD171" i="16"/>
  <c r="K30" i="27"/>
  <c r="CD48" i="16"/>
  <c r="BP30" i="16"/>
  <c r="BH93" i="16"/>
  <c r="BZ171" i="16"/>
  <c r="CF34" i="16"/>
  <c r="Y4" i="27"/>
  <c r="T31" i="16"/>
  <c r="Y2" i="27"/>
  <c r="BE48" i="16"/>
  <c r="BP89" i="16"/>
  <c r="BP100" i="16"/>
  <c r="BT91" i="16"/>
  <c r="U14" i="27"/>
  <c r="U104" i="16"/>
  <c r="BE84" i="16"/>
  <c r="BR35" i="16"/>
  <c r="CD76" i="16"/>
  <c r="BK116" i="16"/>
  <c r="AB9" i="27"/>
  <c r="U164" i="16"/>
  <c r="BO150" i="16"/>
  <c r="BR109" i="16"/>
  <c r="U10" i="16"/>
  <c r="Q112" i="16"/>
  <c r="Q4" i="16"/>
  <c r="Y32" i="27"/>
  <c r="BZ201" i="16"/>
  <c r="AZ55" i="16"/>
  <c r="BP166" i="16"/>
  <c r="T156" i="16"/>
  <c r="CC55" i="16"/>
  <c r="T121" i="16"/>
  <c r="R2" i="27"/>
  <c r="BV29" i="16"/>
  <c r="CF13" i="16"/>
  <c r="BM39" i="16"/>
  <c r="BX12" i="16"/>
  <c r="BH18" i="16"/>
  <c r="AZ85" i="16"/>
  <c r="BT194" i="16"/>
  <c r="BV196" i="16"/>
  <c r="CC126" i="16"/>
  <c r="BM135" i="16"/>
  <c r="BV5" i="16"/>
  <c r="O15" i="27"/>
  <c r="BS66" i="16"/>
  <c r="BN161" i="16"/>
  <c r="T81" i="16"/>
  <c r="BR45" i="16"/>
  <c r="BH33" i="16"/>
  <c r="AZ150" i="16"/>
  <c r="R146" i="16"/>
  <c r="BC66" i="16"/>
  <c r="BP168" i="16"/>
  <c r="R70" i="16"/>
  <c r="T49" i="16"/>
  <c r="BM196" i="16"/>
  <c r="T99" i="16"/>
  <c r="BE120" i="16"/>
  <c r="AZ143" i="16"/>
  <c r="CC81" i="16"/>
  <c r="BT173" i="16"/>
  <c r="BF123" i="16"/>
  <c r="BV126" i="16"/>
  <c r="U9" i="16"/>
  <c r="AC15" i="27"/>
  <c r="Z11" i="27"/>
  <c r="AG6" i="27"/>
  <c r="CF177" i="16"/>
  <c r="CF99" i="16"/>
  <c r="BZ187" i="16"/>
  <c r="BX162" i="16"/>
  <c r="BW84" i="16"/>
  <c r="CB55" i="16"/>
  <c r="Q78" i="16"/>
  <c r="CF78" i="16"/>
  <c r="BJ62" i="16"/>
  <c r="BM167" i="16"/>
  <c r="AZ2" i="16"/>
  <c r="V27" i="27"/>
  <c r="BF102" i="16"/>
  <c r="BW125" i="16"/>
  <c r="K23" i="27"/>
  <c r="R4" i="27"/>
  <c r="W18" i="27"/>
  <c r="BJ17" i="16"/>
  <c r="BA174" i="16"/>
  <c r="BC7" i="16"/>
  <c r="CB160" i="16"/>
  <c r="CC128" i="16"/>
  <c r="BD73" i="16"/>
  <c r="BT28" i="16"/>
  <c r="BS28" i="16"/>
  <c r="BT77" i="16"/>
  <c r="BM130" i="16"/>
  <c r="BR135" i="16"/>
  <c r="C23" i="27"/>
  <c r="T166" i="16"/>
  <c r="BO126" i="16"/>
  <c r="BM113" i="16"/>
  <c r="BF110" i="16"/>
  <c r="CD123" i="16"/>
  <c r="P24" i="27"/>
  <c r="CD26" i="16"/>
  <c r="BE77" i="16"/>
  <c r="J21" i="27"/>
  <c r="BH35" i="16"/>
  <c r="P11" i="27"/>
  <c r="BV79" i="16"/>
  <c r="R43" i="16"/>
  <c r="BI72" i="16"/>
  <c r="BE100" i="16"/>
  <c r="BE142" i="16"/>
  <c r="BE104" i="16"/>
  <c r="CD84" i="16"/>
  <c r="BO201" i="16"/>
  <c r="BT69" i="16"/>
  <c r="CC64" i="16"/>
  <c r="U196" i="16"/>
  <c r="BE152" i="16"/>
  <c r="CD91" i="16"/>
  <c r="Z25" i="27"/>
  <c r="BV86" i="16"/>
  <c r="BH54" i="16"/>
  <c r="BD59" i="16"/>
  <c r="CB26" i="16"/>
  <c r="BW104" i="16"/>
  <c r="CB139" i="16"/>
  <c r="BN106" i="16"/>
  <c r="BW145" i="16"/>
  <c r="BJ191" i="16"/>
  <c r="CF44" i="16"/>
  <c r="CF123" i="16"/>
  <c r="BK204" i="16"/>
  <c r="BN190" i="16"/>
  <c r="BX144" i="16"/>
  <c r="F32" i="27"/>
  <c r="BR71" i="16"/>
  <c r="CD168" i="16"/>
  <c r="BS7" i="16"/>
  <c r="BF119" i="16"/>
  <c r="BR164" i="16"/>
  <c r="BO27" i="16"/>
  <c r="BT93" i="16"/>
  <c r="BF197" i="16"/>
  <c r="BE202" i="16"/>
  <c r="BS91" i="16"/>
  <c r="F15" i="27"/>
  <c r="BD118" i="16"/>
  <c r="BN41" i="16"/>
  <c r="BZ90" i="16"/>
  <c r="BZ112" i="16"/>
  <c r="BZ35" i="16"/>
  <c r="AC4" i="27"/>
  <c r="BZ94" i="16"/>
  <c r="Q135" i="16"/>
  <c r="CF116" i="16"/>
  <c r="AZ181" i="16"/>
  <c r="CF110" i="16"/>
  <c r="AB27" i="27"/>
  <c r="BZ43" i="16"/>
  <c r="CF107" i="16"/>
  <c r="AB18" i="27"/>
  <c r="BJ68" i="16"/>
  <c r="CF49" i="16"/>
  <c r="Q47" i="16"/>
  <c r="CF47" i="16"/>
  <c r="CF146" i="16"/>
  <c r="AD8" i="27"/>
  <c r="BZ176" i="16"/>
  <c r="BZ25" i="16"/>
  <c r="BF127" i="16"/>
  <c r="BZ36" i="16"/>
  <c r="R17" i="16"/>
  <c r="CF32" i="16"/>
  <c r="BZ205" i="16"/>
  <c r="CF202" i="16"/>
  <c r="BZ22" i="16"/>
  <c r="BZ189" i="16"/>
  <c r="BS53" i="16"/>
  <c r="CF73" i="16"/>
  <c r="U132" i="16"/>
  <c r="R9" i="27"/>
  <c r="BC64" i="16"/>
  <c r="BE10" i="16"/>
  <c r="R168" i="16"/>
  <c r="BD76" i="16"/>
  <c r="CF75" i="16"/>
  <c r="AG19" i="27"/>
  <c r="R20" i="27"/>
  <c r="O7" i="27"/>
  <c r="BZ87" i="16"/>
  <c r="BE71" i="16"/>
  <c r="BK161" i="16"/>
  <c r="BC87" i="16"/>
  <c r="BD194" i="16"/>
  <c r="BW204" i="16"/>
  <c r="BH149" i="16"/>
  <c r="R151" i="16"/>
  <c r="BI32" i="16"/>
  <c r="BZ166" i="16"/>
  <c r="AB25" i="27"/>
  <c r="U8" i="16"/>
  <c r="CD44" i="16"/>
  <c r="BZ160" i="16"/>
  <c r="J11" i="27"/>
  <c r="AD32" i="27"/>
  <c r="T178" i="16"/>
  <c r="E18" i="27"/>
  <c r="C20" i="27"/>
  <c r="BP104" i="16"/>
  <c r="BI16" i="16"/>
  <c r="CD34" i="16"/>
  <c r="BS185" i="16"/>
  <c r="AZ154" i="16"/>
  <c r="BP159" i="16"/>
  <c r="AG20" i="27"/>
  <c r="M22" i="27"/>
  <c r="Y30" i="27"/>
  <c r="BI139" i="16"/>
  <c r="Q123" i="16"/>
  <c r="BI52" i="16"/>
  <c r="CC4" i="16"/>
  <c r="BV169" i="16"/>
  <c r="BK17" i="16"/>
  <c r="AZ128" i="16"/>
  <c r="CC87" i="16"/>
  <c r="BE156" i="16"/>
  <c r="BE165" i="16"/>
  <c r="BN99" i="16"/>
  <c r="BP197" i="16"/>
  <c r="AC10" i="27"/>
  <c r="BE114" i="16"/>
  <c r="BE85" i="16"/>
  <c r="U28" i="16"/>
  <c r="B20" i="27"/>
  <c r="BF78" i="16"/>
  <c r="T65" i="16"/>
  <c r="CC71" i="16"/>
  <c r="AA28" i="27"/>
  <c r="BP36" i="16"/>
  <c r="T161" i="16"/>
  <c r="BD125" i="16"/>
  <c r="BO108" i="16"/>
  <c r="BP138" i="16"/>
  <c r="CC153" i="16"/>
  <c r="Q181" i="16"/>
  <c r="BZ162" i="16"/>
  <c r="AC14" i="27"/>
  <c r="BJ110" i="16"/>
  <c r="CD195" i="16"/>
  <c r="AZ3" i="16"/>
  <c r="C10" i="27"/>
  <c r="T100" i="16"/>
  <c r="CB19" i="16"/>
  <c r="BM123" i="16"/>
  <c r="W30" i="27"/>
  <c r="U190" i="16"/>
  <c r="BX142" i="16"/>
  <c r="BX116" i="16"/>
  <c r="BE72" i="16"/>
  <c r="BK194" i="16"/>
  <c r="BH142" i="16"/>
  <c r="AB23" i="27"/>
  <c r="Q175" i="16"/>
  <c r="BO165" i="16"/>
  <c r="P15" i="27"/>
  <c r="BO35" i="16"/>
  <c r="BO37" i="16"/>
  <c r="Q140" i="16"/>
  <c r="T28" i="16"/>
  <c r="BH89" i="16"/>
  <c r="BS52" i="16"/>
  <c r="T92" i="16"/>
  <c r="CB179" i="16"/>
  <c r="CD88" i="16"/>
  <c r="BC16" i="16"/>
  <c r="BI173" i="16"/>
  <c r="BF199" i="16"/>
  <c r="BD134" i="16"/>
  <c r="BM46" i="16"/>
  <c r="CC76" i="16"/>
  <c r="R153" i="16"/>
  <c r="BI63" i="16"/>
  <c r="BV172" i="16"/>
  <c r="BX117" i="16"/>
  <c r="AF13" i="27"/>
  <c r="BW68" i="16"/>
  <c r="BX55" i="16"/>
  <c r="BJ205" i="16"/>
  <c r="CD162" i="16"/>
  <c r="BN76" i="16"/>
  <c r="Q174" i="16"/>
  <c r="BT153" i="16"/>
  <c r="BO173" i="16"/>
  <c r="P6" i="27"/>
  <c r="BR68" i="16"/>
  <c r="BS102" i="16"/>
  <c r="H2" i="27"/>
  <c r="BR5" i="16"/>
  <c r="BC136" i="16"/>
  <c r="BD191" i="16"/>
  <c r="T163" i="16"/>
  <c r="BW35" i="16"/>
  <c r="BX131" i="16"/>
  <c r="BF52" i="16"/>
  <c r="BI31" i="16"/>
  <c r="Q28" i="27"/>
  <c r="Y9" i="27"/>
  <c r="BV110" i="16"/>
  <c r="BM42" i="16"/>
  <c r="CB108" i="16"/>
  <c r="BX94" i="16"/>
  <c r="BJ151" i="16"/>
  <c r="BP113" i="16"/>
  <c r="BR49" i="16"/>
  <c r="BA116" i="16"/>
  <c r="U32" i="27"/>
  <c r="BV68" i="16"/>
  <c r="BX112" i="16"/>
  <c r="BK24" i="16"/>
  <c r="H10" i="27"/>
  <c r="CB171" i="16"/>
  <c r="BX160" i="16"/>
  <c r="L7" i="27"/>
  <c r="BH63" i="16"/>
  <c r="BV77" i="16"/>
  <c r="BC67" i="16"/>
  <c r="BP75" i="16"/>
  <c r="BI42" i="16"/>
  <c r="BH197" i="16"/>
  <c r="BJ181" i="16"/>
  <c r="BA158" i="16"/>
  <c r="BE187" i="16"/>
  <c r="R106" i="16"/>
  <c r="BA173" i="16"/>
  <c r="U73" i="16"/>
  <c r="BO179" i="16"/>
  <c r="BV33" i="16"/>
  <c r="BN69" i="16"/>
  <c r="BS16" i="16"/>
  <c r="BX121" i="16"/>
  <c r="BN4" i="16"/>
  <c r="BD173" i="16"/>
  <c r="BN131" i="16"/>
  <c r="P14" i="27"/>
  <c r="CB182" i="16"/>
  <c r="U112" i="16"/>
  <c r="BW124" i="16"/>
  <c r="BI33" i="16"/>
  <c r="BZ135" i="16"/>
  <c r="AA14" i="27"/>
  <c r="BA204" i="16"/>
  <c r="CF118" i="16"/>
  <c r="AB12" i="27"/>
  <c r="BC72" i="16"/>
  <c r="BC129" i="16"/>
  <c r="T188" i="16"/>
  <c r="BZ139" i="16"/>
  <c r="CD167" i="16"/>
  <c r="CC33" i="16"/>
  <c r="BJ147" i="16"/>
  <c r="BA132" i="16"/>
  <c r="BT14" i="16"/>
  <c r="BP64" i="16"/>
  <c r="BV133" i="16"/>
  <c r="BZ194" i="16"/>
  <c r="BC58" i="16"/>
  <c r="BX170" i="16"/>
  <c r="O25" i="27"/>
  <c r="AZ171" i="16"/>
  <c r="BO186" i="16"/>
  <c r="CC199" i="16"/>
  <c r="BK141" i="16"/>
  <c r="BK59" i="16"/>
  <c r="BD24" i="16"/>
  <c r="BP63" i="16"/>
  <c r="BE134" i="16"/>
  <c r="BM191" i="16"/>
  <c r="BD61" i="16"/>
  <c r="BV15" i="16"/>
  <c r="BI190" i="16"/>
  <c r="R121" i="16"/>
  <c r="BA157" i="16"/>
  <c r="BI131" i="16"/>
  <c r="BE31" i="16"/>
  <c r="BP105" i="16"/>
  <c r="BX140" i="16"/>
  <c r="BW185" i="16"/>
  <c r="U6" i="16"/>
  <c r="BO60" i="16"/>
  <c r="BP161" i="16"/>
  <c r="BV72" i="16"/>
  <c r="BD88" i="16"/>
  <c r="F26" i="27"/>
  <c r="T185" i="16"/>
  <c r="AZ180" i="16"/>
  <c r="BK191" i="16"/>
  <c r="CB70" i="16"/>
  <c r="BV53" i="16"/>
  <c r="R158" i="16"/>
  <c r="BV117" i="16"/>
  <c r="BD156" i="16"/>
  <c r="T106" i="16"/>
  <c r="BV73" i="16"/>
  <c r="AA31" i="27"/>
  <c r="BZ58" i="16"/>
  <c r="BT126" i="16"/>
  <c r="Q168" i="16"/>
  <c r="AD23" i="27"/>
  <c r="CF119" i="16"/>
  <c r="J13" i="27"/>
  <c r="L28" i="27"/>
  <c r="BZ130" i="16"/>
  <c r="CB114" i="16"/>
  <c r="P26" i="27"/>
  <c r="BD52" i="16"/>
  <c r="BZ113" i="16"/>
  <c r="BA100" i="16"/>
  <c r="BI126" i="16"/>
  <c r="BD11" i="16"/>
  <c r="J31" i="27"/>
  <c r="R200" i="16"/>
  <c r="BZ52" i="16"/>
  <c r="BZ96" i="16"/>
  <c r="AZ189" i="16"/>
  <c r="BF43" i="16"/>
  <c r="R42" i="16"/>
  <c r="BE181" i="16"/>
  <c r="CF145" i="16"/>
  <c r="BZ168" i="16"/>
  <c r="O23" i="27"/>
  <c r="BZ128" i="16"/>
  <c r="CF61" i="16"/>
  <c r="R52" i="16"/>
  <c r="BF185" i="16"/>
  <c r="U136" i="16"/>
  <c r="AG27" i="27"/>
  <c r="CF97" i="16"/>
  <c r="BI106" i="16"/>
  <c r="BM16" i="16"/>
  <c r="CF19" i="16"/>
  <c r="L26" i="27"/>
  <c r="BM66" i="16"/>
  <c r="BC172" i="16"/>
  <c r="BW186" i="16"/>
  <c r="BE37" i="16"/>
  <c r="BH81" i="16"/>
  <c r="BT5" i="16"/>
  <c r="BW6" i="16"/>
  <c r="BN129" i="16"/>
  <c r="W11" i="27"/>
  <c r="Z28" i="27"/>
  <c r="AC32" i="27"/>
  <c r="CF3" i="16"/>
  <c r="T111" i="16"/>
  <c r="BH147" i="16"/>
  <c r="BR28" i="16"/>
  <c r="AZ132" i="16"/>
  <c r="BJ87" i="16"/>
  <c r="R7" i="16"/>
  <c r="BV189" i="16"/>
  <c r="BR189" i="16"/>
  <c r="B15" i="27"/>
  <c r="CB165" i="16"/>
  <c r="BO114" i="16"/>
  <c r="B10" i="27"/>
  <c r="BJ7" i="16"/>
  <c r="BC91" i="16"/>
  <c r="BT7" i="16"/>
  <c r="BW130" i="16"/>
  <c r="BR13" i="16"/>
  <c r="R92" i="16"/>
  <c r="BS153" i="16"/>
  <c r="CC9" i="16"/>
  <c r="BE159" i="16"/>
  <c r="AB6" i="27"/>
  <c r="BP99" i="16"/>
  <c r="BD2" i="16"/>
  <c r="BW17" i="16"/>
  <c r="AC22" i="27"/>
  <c r="J26" i="27"/>
  <c r="M2" i="27"/>
  <c r="BN139" i="16"/>
  <c r="CF33" i="16"/>
  <c r="O28" i="27"/>
  <c r="BM33" i="16"/>
  <c r="BF13" i="16"/>
  <c r="BP87" i="16"/>
  <c r="O32" i="27"/>
  <c r="BK11" i="16"/>
  <c r="BF28" i="16"/>
  <c r="R10" i="16"/>
  <c r="V24" i="27"/>
  <c r="BX175" i="16"/>
  <c r="Q170" i="16"/>
  <c r="BA47" i="16"/>
  <c r="BV25" i="16"/>
  <c r="Q89" i="16"/>
  <c r="Q4" i="27"/>
  <c r="AZ78" i="16"/>
  <c r="CC137" i="16"/>
  <c r="BH7" i="16"/>
  <c r="BD84" i="16"/>
  <c r="BW74" i="16"/>
  <c r="AG30" i="27"/>
  <c r="CC119" i="16"/>
  <c r="BT134" i="16"/>
  <c r="BX90" i="16"/>
  <c r="CC22" i="16"/>
  <c r="BJ107" i="16"/>
  <c r="BI201" i="16"/>
  <c r="BH30" i="16"/>
  <c r="BN95" i="16"/>
  <c r="Q141" i="16"/>
  <c r="BD12" i="16"/>
  <c r="M21" i="27"/>
  <c r="BO130" i="16"/>
  <c r="BJ133" i="16"/>
  <c r="T46" i="16"/>
  <c r="BE176" i="16"/>
  <c r="BV184" i="16"/>
  <c r="R56" i="16"/>
  <c r="BE189" i="16"/>
  <c r="BX81" i="16"/>
  <c r="U79" i="16"/>
  <c r="CD22" i="16"/>
  <c r="Q167" i="16"/>
  <c r="BS21" i="16"/>
  <c r="CC162" i="16"/>
  <c r="BR130" i="16"/>
  <c r="BD36" i="16"/>
  <c r="BN49" i="16"/>
  <c r="BO110" i="16"/>
  <c r="BC166" i="16"/>
  <c r="BK106" i="16"/>
  <c r="BN14" i="16"/>
  <c r="R82" i="16"/>
  <c r="Q119" i="16"/>
  <c r="CF190" i="16"/>
  <c r="BZ120" i="16"/>
  <c r="BT94" i="16"/>
  <c r="BJ16" i="16"/>
  <c r="CC117" i="16"/>
  <c r="CC158" i="16"/>
  <c r="BX164" i="16"/>
  <c r="T201" i="16"/>
  <c r="BN42" i="16"/>
  <c r="AZ125" i="16"/>
  <c r="R14" i="27"/>
  <c r="CD144" i="16"/>
  <c r="BR121" i="16"/>
  <c r="BO83" i="16"/>
  <c r="BF71" i="16"/>
  <c r="BE124" i="16"/>
  <c r="CD89" i="16"/>
  <c r="BT136" i="16"/>
  <c r="BP172" i="16"/>
  <c r="BE162" i="16"/>
  <c r="BK68" i="16"/>
  <c r="U68" i="16"/>
  <c r="BA185" i="16"/>
  <c r="BE29" i="16"/>
  <c r="AZ184" i="16"/>
  <c r="BT9" i="16"/>
  <c r="BZ155" i="16"/>
  <c r="BX154" i="16"/>
  <c r="BD56" i="16"/>
  <c r="BV129" i="16"/>
  <c r="BO12" i="16"/>
  <c r="BX149" i="16"/>
  <c r="BA43" i="16"/>
  <c r="M9" i="27"/>
  <c r="BV56" i="16"/>
  <c r="R108" i="16"/>
  <c r="BJ116" i="16"/>
  <c r="BN186" i="16"/>
  <c r="BF131" i="16"/>
  <c r="U115" i="16"/>
  <c r="BK192" i="16"/>
  <c r="BN133" i="16"/>
  <c r="BE163" i="16"/>
  <c r="U116" i="16"/>
  <c r="W7" i="27"/>
  <c r="BH106" i="16"/>
  <c r="BA165" i="16"/>
  <c r="Z33" i="27"/>
  <c r="CD13" i="16"/>
  <c r="BO75" i="16"/>
  <c r="T52" i="16"/>
  <c r="BI18" i="16"/>
  <c r="BC144" i="16"/>
  <c r="CB72" i="16"/>
  <c r="BP6" i="16"/>
  <c r="BK80" i="16"/>
  <c r="BK157" i="16"/>
  <c r="U194" i="16"/>
  <c r="BK102" i="16"/>
  <c r="BX92" i="16"/>
  <c r="BF160" i="16"/>
  <c r="E31" i="27"/>
  <c r="BP80" i="16"/>
  <c r="BC108" i="16"/>
  <c r="BI158" i="16"/>
  <c r="BH72" i="16"/>
  <c r="BW37" i="16"/>
  <c r="BE8" i="16"/>
  <c r="BI135" i="16"/>
  <c r="U195" i="16"/>
  <c r="C21" i="27"/>
  <c r="AZ28" i="16"/>
  <c r="Q144" i="16"/>
  <c r="BM163" i="16"/>
  <c r="BW67" i="16"/>
  <c r="BJ39" i="16"/>
  <c r="BH88" i="16"/>
  <c r="G19" i="27"/>
  <c r="H12" i="27"/>
  <c r="BT89" i="16"/>
  <c r="BM187" i="16"/>
  <c r="J15" i="27"/>
  <c r="CD87" i="16"/>
  <c r="BI100" i="16"/>
  <c r="BN31" i="16"/>
  <c r="BN148" i="16"/>
  <c r="BF39" i="16"/>
  <c r="BD136" i="16"/>
  <c r="CB190" i="16"/>
  <c r="AZ65" i="16"/>
  <c r="AZ35" i="16"/>
  <c r="BE154" i="16"/>
  <c r="BC147" i="16"/>
  <c r="BP73" i="16"/>
  <c r="BO203" i="16"/>
  <c r="CD205" i="16"/>
  <c r="CB68" i="16"/>
  <c r="Y24" i="27"/>
  <c r="BJ85" i="16"/>
  <c r="BT174" i="16"/>
  <c r="BK144" i="16"/>
  <c r="BW143" i="16"/>
  <c r="BV52" i="16"/>
  <c r="BO41" i="16"/>
  <c r="BS89" i="16"/>
  <c r="BP109" i="16"/>
  <c r="CB109" i="16"/>
  <c r="BN66" i="16"/>
  <c r="BP103" i="16"/>
  <c r="BI13" i="16"/>
  <c r="BO177" i="16"/>
  <c r="BV2" i="16"/>
  <c r="T68" i="16"/>
  <c r="CC174" i="16"/>
  <c r="U99" i="16"/>
  <c r="Q160" i="16"/>
  <c r="CC124" i="16"/>
  <c r="BN9" i="16"/>
  <c r="BP184" i="16"/>
  <c r="CF84" i="16"/>
  <c r="H30" i="27"/>
  <c r="BX146" i="16"/>
  <c r="L22" i="27"/>
  <c r="CB11" i="16"/>
  <c r="BM29" i="16"/>
  <c r="BR132" i="16"/>
  <c r="U173" i="16"/>
  <c r="U13" i="16"/>
  <c r="BR152" i="16"/>
  <c r="BW117" i="16"/>
  <c r="K19" i="27"/>
  <c r="BX100" i="16"/>
  <c r="Q74" i="16"/>
  <c r="BV162" i="16"/>
  <c r="AZ161" i="16"/>
  <c r="CB145" i="16"/>
  <c r="BT128" i="16"/>
  <c r="CB141" i="16"/>
  <c r="CB63" i="16"/>
  <c r="BS116" i="16"/>
  <c r="Q55" i="16"/>
  <c r="BW158" i="16"/>
  <c r="BW60" i="16"/>
  <c r="CB60" i="16"/>
  <c r="Q35" i="16"/>
  <c r="BP24" i="16"/>
  <c r="CC52" i="16"/>
  <c r="W31" i="27"/>
  <c r="BN71" i="16"/>
  <c r="BW46" i="16"/>
  <c r="CF172" i="16"/>
  <c r="Q195" i="16"/>
  <c r="BI180" i="16"/>
  <c r="Q158" i="16"/>
  <c r="BX83" i="16"/>
  <c r="BD58" i="16"/>
  <c r="BD44" i="16"/>
  <c r="BC199" i="16"/>
  <c r="CB42" i="16"/>
  <c r="BV176" i="16"/>
  <c r="BK180" i="16"/>
  <c r="CD96" i="16"/>
  <c r="BK96" i="16"/>
  <c r="BD47" i="16"/>
  <c r="BI78" i="16"/>
  <c r="BI75" i="16"/>
  <c r="BC43" i="16"/>
  <c r="BA203" i="16"/>
  <c r="BF115" i="16"/>
  <c r="BW12" i="16"/>
  <c r="AZ6" i="16"/>
  <c r="BH105" i="16"/>
  <c r="Q173" i="16"/>
  <c r="BS177" i="16"/>
  <c r="R26" i="27"/>
  <c r="BC11" i="16"/>
  <c r="BV158" i="16"/>
  <c r="BW51" i="16"/>
  <c r="BJ172" i="16"/>
  <c r="BE131" i="16"/>
  <c r="R87" i="16"/>
  <c r="BH129" i="16"/>
  <c r="BN143" i="16"/>
  <c r="T119" i="16"/>
  <c r="E21" i="27"/>
  <c r="BA12" i="16"/>
  <c r="R27" i="27"/>
  <c r="BJ154" i="16"/>
  <c r="BF25" i="16"/>
  <c r="BA14" i="16"/>
  <c r="BF155" i="16"/>
  <c r="BV64" i="16"/>
  <c r="T186" i="16"/>
  <c r="BM174" i="16"/>
  <c r="BI195" i="16"/>
  <c r="BW31" i="16"/>
  <c r="R5" i="16"/>
  <c r="BA179" i="16"/>
  <c r="Q137" i="16"/>
  <c r="BP122" i="16"/>
  <c r="BN180" i="16"/>
  <c r="CC58" i="16"/>
  <c r="C30" i="27"/>
  <c r="BV160" i="16"/>
  <c r="BM197" i="16"/>
  <c r="BE7" i="16"/>
  <c r="CC140" i="16"/>
  <c r="BD69" i="16"/>
  <c r="BW70" i="16"/>
  <c r="BE24" i="16"/>
  <c r="BT27" i="16"/>
  <c r="BH158" i="16"/>
  <c r="U108" i="16"/>
  <c r="BF143" i="16"/>
  <c r="AZ92" i="16"/>
  <c r="H11" i="27"/>
  <c r="T117" i="16"/>
  <c r="BX28" i="16"/>
  <c r="U33" i="16"/>
  <c r="W3" i="27"/>
  <c r="BO69" i="16"/>
  <c r="U109" i="16"/>
  <c r="BF170" i="16"/>
  <c r="T60" i="16"/>
  <c r="AZ157" i="16"/>
  <c r="CC82" i="16"/>
  <c r="CC191" i="16"/>
  <c r="AZ141" i="16"/>
  <c r="U133" i="16"/>
  <c r="BK175" i="16"/>
  <c r="L13" i="27"/>
  <c r="BK126" i="16"/>
  <c r="BR90" i="16"/>
  <c r="BX34" i="16"/>
  <c r="F18" i="27"/>
  <c r="BD29" i="16"/>
  <c r="BM82" i="16"/>
  <c r="BH118" i="16"/>
  <c r="BC178" i="16"/>
  <c r="BP118" i="16"/>
  <c r="R35" i="16"/>
  <c r="F33" i="27"/>
  <c r="CB196" i="16"/>
  <c r="T15" i="16"/>
  <c r="BF113" i="16"/>
  <c r="BA181" i="16"/>
  <c r="T116" i="16"/>
  <c r="B19" i="27"/>
  <c r="CD138" i="16"/>
  <c r="BD54" i="16"/>
  <c r="BH90" i="16"/>
  <c r="BF153" i="16"/>
  <c r="BD147" i="16"/>
  <c r="BX102" i="16"/>
  <c r="U129" i="16"/>
  <c r="CB149" i="16"/>
  <c r="BI200" i="16"/>
  <c r="BA80" i="16"/>
  <c r="CD28" i="16"/>
  <c r="BK92" i="16"/>
  <c r="CC165" i="16"/>
  <c r="U18" i="27"/>
  <c r="CD164" i="16"/>
  <c r="BW73" i="16"/>
  <c r="BX58" i="16"/>
  <c r="B27" i="27"/>
  <c r="BK103" i="16"/>
  <c r="O8" i="27"/>
  <c r="BP61" i="16"/>
  <c r="BP119" i="16"/>
  <c r="BO44" i="16"/>
  <c r="CB136" i="16"/>
  <c r="BT108" i="16"/>
  <c r="CD54" i="16"/>
  <c r="T74" i="16"/>
  <c r="BV205" i="16"/>
  <c r="BN178" i="16"/>
  <c r="BN185" i="16"/>
  <c r="T176" i="16"/>
  <c r="H26" i="27"/>
  <c r="K18" i="27"/>
  <c r="T182" i="16"/>
  <c r="M6" i="27"/>
  <c r="BT172" i="16"/>
  <c r="BH112" i="16"/>
  <c r="BE92" i="16"/>
  <c r="BH116" i="16"/>
  <c r="BW120" i="16"/>
  <c r="BR10" i="16"/>
  <c r="BS49" i="16"/>
  <c r="BK154" i="16"/>
  <c r="BF66" i="16"/>
  <c r="BP68" i="16"/>
  <c r="BF141" i="16"/>
  <c r="Q108" i="16"/>
  <c r="BS110" i="16"/>
  <c r="CC201" i="16"/>
  <c r="BK146" i="16"/>
  <c r="BJ33" i="16"/>
  <c r="CD53" i="16"/>
  <c r="Q23" i="27"/>
  <c r="T144" i="16"/>
  <c r="R81" i="16"/>
  <c r="BJ197" i="16"/>
  <c r="BX201" i="16"/>
  <c r="CD17" i="16"/>
  <c r="BT133" i="16"/>
  <c r="BT36" i="16"/>
  <c r="BN202" i="16"/>
  <c r="BI24" i="16"/>
  <c r="BN105" i="16"/>
  <c r="CD108" i="16"/>
  <c r="BO52" i="16"/>
  <c r="Q142" i="16"/>
  <c r="BW85" i="16"/>
  <c r="T86" i="16"/>
  <c r="BC3" i="16"/>
  <c r="BX169" i="16"/>
  <c r="BO141" i="16"/>
  <c r="T180" i="16"/>
  <c r="BX48" i="16"/>
  <c r="BR9" i="16"/>
  <c r="BR58" i="16"/>
  <c r="L9" i="27"/>
  <c r="W12" i="27"/>
  <c r="BK18" i="16"/>
  <c r="BD106" i="16"/>
  <c r="R94" i="16"/>
  <c r="BJ159" i="16"/>
  <c r="BF63" i="16"/>
  <c r="BR117" i="16"/>
  <c r="BH199" i="16"/>
  <c r="E22" i="27"/>
  <c r="BI125" i="16"/>
  <c r="T93" i="16"/>
  <c r="BK21" i="16"/>
  <c r="G27" i="27"/>
  <c r="T14" i="27"/>
  <c r="BH9" i="16"/>
  <c r="BK172" i="16"/>
  <c r="R161" i="16"/>
  <c r="BW123" i="16"/>
  <c r="BI189" i="16"/>
  <c r="H21" i="27"/>
  <c r="BT45" i="16"/>
  <c r="Q96" i="16"/>
  <c r="BP56" i="16"/>
  <c r="BV94" i="16"/>
  <c r="BO160" i="16"/>
  <c r="BH113" i="16"/>
  <c r="CC104" i="16"/>
  <c r="R204" i="16"/>
  <c r="BR89" i="16"/>
  <c r="BP38" i="16"/>
  <c r="BT68" i="16"/>
  <c r="BK179" i="16"/>
  <c r="BS131" i="16"/>
  <c r="Q90" i="16"/>
  <c r="CC118" i="16"/>
  <c r="BW179" i="16"/>
  <c r="CD94" i="16"/>
  <c r="Z31" i="27"/>
  <c r="R199" i="16"/>
  <c r="M7" i="27"/>
  <c r="BX130" i="16"/>
  <c r="BT119" i="16"/>
  <c r="CD82" i="16"/>
  <c r="BW161" i="16"/>
  <c r="BP45" i="16"/>
  <c r="BX73" i="16"/>
  <c r="U88" i="16"/>
  <c r="BV100" i="16"/>
  <c r="BI97" i="16"/>
  <c r="BW75" i="16"/>
  <c r="BN51" i="16"/>
  <c r="BZ85" i="16"/>
  <c r="BS108" i="16"/>
  <c r="BZ95" i="16"/>
  <c r="AB28" i="27"/>
  <c r="AG15" i="27"/>
  <c r="BZ140" i="16"/>
  <c r="CF204" i="16"/>
  <c r="AC24" i="27"/>
  <c r="BN24" i="16"/>
  <c r="G8" i="27"/>
  <c r="BZ26" i="16"/>
  <c r="AB4" i="27"/>
  <c r="R112" i="16"/>
  <c r="U75" i="16"/>
  <c r="AB13" i="27"/>
  <c r="AG26" i="27"/>
  <c r="BA160" i="16"/>
  <c r="BN145" i="16"/>
  <c r="BR104" i="16"/>
  <c r="Q153" i="16"/>
  <c r="BZ143" i="16"/>
  <c r="AF32" i="27"/>
  <c r="BZ38" i="16"/>
  <c r="BZ42" i="16"/>
  <c r="BA188" i="16"/>
  <c r="BD160" i="16"/>
  <c r="BJ131" i="16"/>
  <c r="CF152" i="16"/>
  <c r="BZ195" i="16"/>
  <c r="BE122" i="16"/>
  <c r="CB29" i="16"/>
  <c r="T151" i="16"/>
  <c r="BI184" i="16"/>
  <c r="R114" i="16"/>
  <c r="BZ67" i="16"/>
  <c r="BZ4" i="16"/>
  <c r="BA88" i="16"/>
  <c r="BN53" i="16"/>
  <c r="BW135" i="16"/>
  <c r="BF179" i="16"/>
  <c r="CB43" i="16"/>
  <c r="BI143" i="16"/>
  <c r="U81" i="16"/>
  <c r="BT142" i="16"/>
  <c r="R83" i="16"/>
  <c r="BF164" i="16"/>
  <c r="CF164" i="16"/>
  <c r="M28" i="27"/>
  <c r="BK183" i="16"/>
  <c r="R130" i="16"/>
  <c r="CF27" i="16"/>
  <c r="BH160" i="16"/>
  <c r="BR198" i="16"/>
  <c r="BW184" i="16"/>
  <c r="BI199" i="16"/>
  <c r="CD125" i="16"/>
  <c r="CC93" i="16"/>
  <c r="BJ173" i="16"/>
  <c r="AD22" i="27"/>
  <c r="BH97" i="16"/>
  <c r="CC19" i="16"/>
  <c r="T142" i="16"/>
  <c r="BX51" i="16"/>
  <c r="AB20" i="27"/>
  <c r="BX179" i="16"/>
  <c r="BK120" i="16"/>
  <c r="CC39" i="16"/>
  <c r="BS129" i="16"/>
  <c r="R97" i="16"/>
  <c r="BO116" i="16"/>
  <c r="BZ61" i="16"/>
  <c r="CF205" i="16"/>
  <c r="BW109" i="16"/>
  <c r="T32" i="27"/>
  <c r="BW52" i="16"/>
  <c r="BD120" i="16"/>
  <c r="BO168" i="16"/>
  <c r="CB144" i="16"/>
  <c r="AZ191" i="16"/>
  <c r="BM4" i="16"/>
  <c r="BT64" i="16"/>
  <c r="AZ66" i="16"/>
  <c r="Y22" i="27"/>
  <c r="P23" i="27"/>
  <c r="CB110" i="16"/>
  <c r="BE132" i="16"/>
  <c r="BP37" i="16"/>
  <c r="R194" i="16"/>
  <c r="BH92" i="16"/>
  <c r="T4" i="16"/>
  <c r="BE6" i="16"/>
  <c r="BK82" i="16"/>
  <c r="R178" i="16"/>
  <c r="BD91" i="16"/>
  <c r="BR55" i="16"/>
  <c r="BW119" i="16"/>
  <c r="BT113" i="16"/>
  <c r="BD78" i="16"/>
  <c r="T94" i="16"/>
  <c r="BC62" i="16"/>
  <c r="K28" i="27"/>
  <c r="BH36" i="16"/>
  <c r="BZ204" i="16"/>
  <c r="BM86" i="16"/>
  <c r="BA111" i="16"/>
  <c r="BK3" i="16"/>
  <c r="R31" i="16"/>
  <c r="BN67" i="16"/>
  <c r="BM8" i="16"/>
  <c r="BJ31" i="16"/>
  <c r="BI162" i="16"/>
  <c r="BV159" i="16"/>
  <c r="Q122" i="16"/>
  <c r="Y11" i="27"/>
  <c r="CB73" i="16"/>
  <c r="BT179" i="16"/>
  <c r="BN30" i="16"/>
  <c r="BT180" i="16"/>
  <c r="BS186" i="16"/>
  <c r="BO46" i="16"/>
  <c r="U55" i="16"/>
  <c r="BV123" i="16"/>
  <c r="BS199" i="16"/>
  <c r="R89" i="16"/>
  <c r="CB198" i="16"/>
  <c r="T122" i="16"/>
  <c r="T64" i="16"/>
  <c r="BK79" i="16"/>
  <c r="O33" i="27"/>
  <c r="BS172" i="16"/>
  <c r="BS78" i="16"/>
  <c r="BX181" i="16"/>
  <c r="BN94" i="16"/>
  <c r="BN187" i="16"/>
  <c r="BE147" i="16"/>
  <c r="CF129" i="16"/>
  <c r="CF98" i="16"/>
  <c r="F9" i="27"/>
  <c r="BA72" i="16"/>
  <c r="T15" i="27"/>
  <c r="Q99" i="16"/>
  <c r="BF21" i="16"/>
  <c r="BH50" i="16"/>
  <c r="BH179" i="16"/>
  <c r="BN134" i="16"/>
  <c r="BC154" i="16"/>
  <c r="BV75" i="16"/>
  <c r="BT99" i="16"/>
  <c r="BV44" i="16"/>
  <c r="BO112" i="16"/>
  <c r="BV177" i="16"/>
  <c r="BA51" i="16"/>
  <c r="BX161" i="16"/>
  <c r="BR177" i="16"/>
  <c r="BR199" i="16"/>
  <c r="CD157" i="16"/>
  <c r="BA186" i="16"/>
  <c r="BN175" i="16"/>
  <c r="CC25" i="16"/>
  <c r="BS182" i="16"/>
  <c r="G11" i="27"/>
  <c r="BO99" i="16"/>
  <c r="CD75" i="16"/>
  <c r="BA27" i="16"/>
  <c r="R152" i="16"/>
  <c r="BI68" i="16"/>
  <c r="R100" i="16"/>
  <c r="BV164" i="16"/>
  <c r="BS134" i="16"/>
  <c r="BS139" i="16"/>
  <c r="BM115" i="16"/>
  <c r="BW32" i="16"/>
  <c r="BD64" i="16"/>
  <c r="Z19" i="27"/>
  <c r="BD99" i="16"/>
  <c r="T36" i="16"/>
  <c r="BN46" i="16"/>
  <c r="CC41" i="16"/>
  <c r="BV41" i="16"/>
  <c r="CC3" i="16"/>
  <c r="BC138" i="16"/>
  <c r="BX141" i="16"/>
  <c r="BS40" i="16"/>
  <c r="BV188" i="16"/>
  <c r="BI105" i="16"/>
  <c r="BD112" i="16"/>
  <c r="BJ177" i="16"/>
  <c r="CC106" i="16"/>
  <c r="BD30" i="16"/>
  <c r="P10" i="27"/>
  <c r="BN27" i="16"/>
  <c r="BO36" i="16"/>
  <c r="BI150" i="16"/>
  <c r="BJ156" i="16"/>
  <c r="CD203" i="16"/>
  <c r="CC122" i="16"/>
  <c r="BK9" i="16"/>
  <c r="BN121" i="16"/>
  <c r="BD199" i="16"/>
  <c r="BJ140" i="16"/>
  <c r="U117" i="16"/>
  <c r="BN162" i="16"/>
  <c r="BI169" i="16"/>
  <c r="BI84" i="16"/>
  <c r="BR149" i="16"/>
  <c r="R96" i="16"/>
  <c r="BF175" i="16"/>
  <c r="Q39" i="16"/>
  <c r="BP160" i="16"/>
  <c r="AZ46" i="16"/>
  <c r="BW66" i="16"/>
  <c r="BO93" i="16"/>
  <c r="BK163" i="16"/>
  <c r="BI137" i="16"/>
  <c r="R171" i="16"/>
  <c r="BP124" i="16"/>
  <c r="BJ115" i="16"/>
  <c r="BF140" i="16"/>
  <c r="BC168" i="16"/>
  <c r="BO195" i="16"/>
  <c r="BE146" i="16"/>
  <c r="CB5" i="16"/>
  <c r="BV202" i="16"/>
  <c r="Q197" i="16"/>
  <c r="BF147" i="16"/>
  <c r="BX32" i="16"/>
  <c r="BV173" i="16"/>
  <c r="BH38" i="16"/>
  <c r="BD188" i="16"/>
  <c r="BO7" i="16"/>
  <c r="BJ94" i="16"/>
  <c r="BT146" i="16"/>
  <c r="Q196" i="16"/>
  <c r="BD74" i="16"/>
  <c r="BH10" i="16"/>
  <c r="BV127" i="16"/>
  <c r="BV16" i="16"/>
  <c r="BO143" i="16"/>
  <c r="BR125" i="16"/>
  <c r="CB16" i="16"/>
  <c r="BX143" i="16"/>
  <c r="U31" i="16"/>
  <c r="BN11" i="16"/>
  <c r="BN70" i="16"/>
  <c r="E2" i="27"/>
  <c r="BC63" i="16"/>
  <c r="BC82" i="16"/>
  <c r="BE192" i="16"/>
  <c r="CD70" i="16"/>
  <c r="BO57" i="16"/>
  <c r="BR124" i="16"/>
  <c r="BC93" i="16"/>
  <c r="AZ130" i="16"/>
  <c r="CD131" i="16"/>
  <c r="BJ192" i="16"/>
  <c r="AF18" i="27"/>
  <c r="AF27" i="27"/>
  <c r="AZ145" i="16"/>
  <c r="R19" i="27"/>
  <c r="BZ5" i="16"/>
  <c r="H32" i="27"/>
  <c r="H18" i="27"/>
  <c r="BR88" i="16"/>
  <c r="BK87" i="16"/>
  <c r="BE197" i="16"/>
  <c r="BN172" i="16"/>
  <c r="CC152" i="16"/>
  <c r="BD66" i="16"/>
  <c r="T168" i="16"/>
  <c r="BD119" i="16"/>
  <c r="R45" i="16"/>
  <c r="U192" i="16"/>
  <c r="BA89" i="16"/>
  <c r="BD93" i="16"/>
  <c r="BA134" i="16"/>
  <c r="BH76" i="16"/>
  <c r="BI142" i="16"/>
  <c r="BX133" i="16"/>
  <c r="BN84" i="16"/>
  <c r="BM18" i="16"/>
  <c r="BR108" i="16"/>
  <c r="T162" i="16"/>
  <c r="BJ186" i="16"/>
  <c r="BW22" i="16"/>
  <c r="C33" i="27"/>
  <c r="BJ46" i="16"/>
  <c r="R184" i="16"/>
  <c r="T198" i="16"/>
  <c r="L14" i="27"/>
  <c r="CB41" i="16"/>
  <c r="BE68" i="16"/>
  <c r="BC152" i="16"/>
  <c r="BM26" i="16"/>
  <c r="B23" i="27"/>
  <c r="BN32" i="16"/>
  <c r="R25" i="16"/>
  <c r="U94" i="16"/>
  <c r="BN22" i="16"/>
  <c r="CB138" i="16"/>
  <c r="BP62" i="16"/>
  <c r="CB132" i="16"/>
  <c r="BO121" i="16"/>
  <c r="BN98" i="16"/>
  <c r="BE136" i="16"/>
  <c r="R19" i="16"/>
  <c r="BE55" i="16"/>
  <c r="BK75" i="16"/>
  <c r="BM146" i="16"/>
  <c r="BR38" i="16"/>
  <c r="CD66" i="16"/>
  <c r="BC85" i="16"/>
  <c r="BS87" i="16"/>
  <c r="BH86" i="16"/>
  <c r="T38" i="16"/>
  <c r="CC129" i="16"/>
  <c r="BV118" i="16"/>
  <c r="U22" i="27"/>
  <c r="BS43" i="16"/>
  <c r="W10" i="27"/>
  <c r="E13" i="27"/>
  <c r="CD149" i="16"/>
  <c r="BT185" i="16"/>
  <c r="BW151" i="16"/>
  <c r="BC71" i="16"/>
  <c r="BV163" i="16"/>
  <c r="V6" i="27"/>
  <c r="V26" i="27"/>
  <c r="BP148" i="16"/>
  <c r="BH84" i="16"/>
  <c r="BT105" i="16"/>
  <c r="Q147" i="16"/>
  <c r="BM152" i="16"/>
  <c r="BA205" i="16"/>
  <c r="BV128" i="16"/>
  <c r="BH57" i="16"/>
  <c r="AZ158" i="16"/>
  <c r="CC7" i="16"/>
  <c r="CD61" i="16"/>
  <c r="BW112" i="16"/>
  <c r="BF188" i="16"/>
  <c r="U76" i="16"/>
  <c r="BH69" i="16"/>
  <c r="BC153" i="16"/>
  <c r="BX14" i="16"/>
  <c r="V23" i="27"/>
  <c r="BV155" i="16"/>
  <c r="K11" i="27"/>
  <c r="BE115" i="16"/>
  <c r="BH188" i="16"/>
  <c r="U2" i="16"/>
  <c r="BH156" i="16"/>
  <c r="Q77" i="16"/>
  <c r="BS192" i="16"/>
  <c r="BD97" i="16"/>
  <c r="Z14" i="27"/>
  <c r="BR110" i="16"/>
  <c r="BK34" i="16"/>
  <c r="BX105" i="16"/>
  <c r="BT118" i="16"/>
  <c r="BI181" i="16"/>
  <c r="BH185" i="16"/>
  <c r="BX183" i="16"/>
  <c r="BM127" i="16"/>
  <c r="BV103" i="16"/>
  <c r="BK115" i="16"/>
  <c r="U144" i="16"/>
  <c r="BE81" i="16"/>
  <c r="BC143" i="16"/>
  <c r="BC4" i="16"/>
  <c r="BC81" i="16"/>
  <c r="CD146" i="16"/>
  <c r="BP107" i="16"/>
  <c r="CD41" i="16"/>
  <c r="BI109" i="16"/>
  <c r="U166" i="16"/>
  <c r="CD27" i="16"/>
  <c r="BC181" i="16"/>
  <c r="CD11" i="16"/>
  <c r="C26" i="27"/>
  <c r="Q57" i="16"/>
  <c r="R24" i="27"/>
  <c r="BJ118" i="16"/>
  <c r="CD204" i="16"/>
  <c r="BD148" i="16"/>
  <c r="BD200" i="16"/>
  <c r="R25" i="27"/>
  <c r="BO205" i="16"/>
  <c r="BI197" i="16"/>
  <c r="AZ53" i="16"/>
  <c r="BM74" i="16"/>
  <c r="BF109" i="16"/>
  <c r="AZ122" i="16"/>
  <c r="BC41" i="16"/>
  <c r="BW188" i="16"/>
  <c r="BW171" i="16"/>
  <c r="BC78" i="16"/>
  <c r="BS46" i="16"/>
  <c r="Y10" i="27"/>
  <c r="BA118" i="16"/>
  <c r="CD98" i="16"/>
  <c r="Q9" i="27"/>
  <c r="M13" i="27"/>
  <c r="CC27" i="16"/>
  <c r="T70" i="16"/>
  <c r="P4" i="27"/>
  <c r="O31" i="27"/>
  <c r="BP95" i="16"/>
  <c r="U157" i="16"/>
  <c r="CD114" i="16"/>
  <c r="R179" i="16"/>
  <c r="BH15" i="16"/>
  <c r="T33" i="27"/>
  <c r="Q92" i="16"/>
  <c r="BS120" i="16"/>
  <c r="BE33" i="16"/>
  <c r="BN90" i="16"/>
  <c r="BH177" i="16"/>
  <c r="BE54" i="16"/>
  <c r="BV187" i="16"/>
  <c r="BC29" i="16"/>
  <c r="BE89" i="16"/>
  <c r="M8" i="27"/>
  <c r="BX167" i="16"/>
  <c r="BM32" i="16"/>
  <c r="E14" i="27"/>
  <c r="BF42" i="16"/>
  <c r="BR168" i="16"/>
  <c r="T97" i="16"/>
  <c r="BC120" i="16"/>
  <c r="BJ146" i="16"/>
  <c r="BC61" i="16"/>
  <c r="CD111" i="16"/>
  <c r="BN59" i="16"/>
  <c r="BE111" i="16"/>
  <c r="BA177" i="16"/>
  <c r="BK158" i="16"/>
  <c r="V7" i="27"/>
  <c r="BR8" i="16"/>
  <c r="BD127" i="16"/>
  <c r="BO164" i="16"/>
  <c r="BV7" i="16"/>
  <c r="BJ175" i="16"/>
  <c r="CC159" i="16"/>
  <c r="BS86" i="16"/>
  <c r="BS173" i="16"/>
  <c r="BE53" i="16"/>
  <c r="CB30" i="16"/>
  <c r="BE61" i="16"/>
  <c r="G21" i="27"/>
  <c r="BT156" i="16"/>
  <c r="T61" i="16"/>
  <c r="Y25" i="27"/>
  <c r="R95" i="16"/>
  <c r="AZ56" i="16"/>
  <c r="AF9" i="27"/>
  <c r="CF105" i="16"/>
  <c r="CF70" i="16"/>
  <c r="AB14" i="27"/>
  <c r="BZ81" i="16"/>
  <c r="BZ123" i="16"/>
  <c r="AB10" i="27"/>
  <c r="BZ145" i="16"/>
  <c r="V10" i="27"/>
  <c r="BO169" i="16"/>
  <c r="CF36" i="16"/>
  <c r="CD83" i="16"/>
  <c r="U106" i="16"/>
  <c r="AG9" i="27"/>
  <c r="AD28" i="27"/>
  <c r="BT187" i="16"/>
  <c r="R143" i="16"/>
  <c r="AZ100" i="16"/>
  <c r="BI145" i="16"/>
  <c r="BS117" i="16"/>
  <c r="Q19" i="16"/>
  <c r="BV166" i="16"/>
  <c r="BI76" i="16"/>
  <c r="BR165" i="16"/>
  <c r="BM172" i="16"/>
  <c r="AZ203" i="16"/>
  <c r="T6" i="27"/>
  <c r="BN149" i="16"/>
  <c r="BX103" i="16"/>
  <c r="BV174" i="16"/>
  <c r="BP132" i="16"/>
  <c r="BP185" i="16"/>
  <c r="BD33" i="16"/>
  <c r="B12" i="27"/>
  <c r="CF183" i="16"/>
  <c r="CF66" i="16"/>
  <c r="BZ29" i="16"/>
  <c r="BP91" i="16"/>
  <c r="BK70" i="16"/>
  <c r="BX186" i="16"/>
  <c r="O4" i="27"/>
  <c r="BP173" i="16"/>
  <c r="BR171" i="16"/>
  <c r="BT184" i="16"/>
  <c r="U12" i="27"/>
  <c r="BP2" i="16"/>
  <c r="BP83" i="16"/>
  <c r="BJ183" i="16"/>
  <c r="BJ117" i="16"/>
  <c r="BH139" i="16"/>
  <c r="BV19" i="16"/>
  <c r="BD21" i="16"/>
  <c r="BK71" i="16"/>
  <c r="BJ138" i="16"/>
  <c r="CF157" i="16"/>
  <c r="E23" i="27"/>
  <c r="BZ174" i="16"/>
  <c r="BF92" i="16"/>
  <c r="CF11" i="16"/>
  <c r="Y7" i="27"/>
  <c r="BH73" i="16"/>
  <c r="BC18" i="16"/>
  <c r="BI147" i="16"/>
  <c r="BA78" i="16"/>
  <c r="CC28" i="16"/>
  <c r="BP165" i="16"/>
  <c r="T18" i="16"/>
  <c r="BD141" i="16"/>
  <c r="BK16" i="16"/>
  <c r="BN48" i="16"/>
  <c r="E10" i="27"/>
  <c r="BC126" i="16"/>
  <c r="BS126" i="16"/>
  <c r="BE94" i="16"/>
  <c r="BW110" i="16"/>
  <c r="BV154" i="16"/>
  <c r="BT151" i="16"/>
  <c r="BK62" i="16"/>
  <c r="R9" i="16"/>
  <c r="CC167" i="16"/>
  <c r="BK39" i="16"/>
  <c r="BK5" i="16"/>
  <c r="BK143" i="16"/>
  <c r="BX111" i="16"/>
  <c r="AZ146" i="16"/>
  <c r="BH13" i="16"/>
  <c r="BR143" i="16"/>
  <c r="T75" i="16"/>
  <c r="BM72" i="16"/>
  <c r="BI132" i="16"/>
  <c r="BR105" i="16"/>
  <c r="BJ54" i="16"/>
  <c r="BK45" i="16"/>
  <c r="R62" i="16"/>
  <c r="U62" i="16"/>
  <c r="G30" i="27"/>
  <c r="BZ99" i="16"/>
  <c r="CD85" i="16"/>
  <c r="BT24" i="16"/>
  <c r="BW4" i="16"/>
  <c r="BI35" i="16"/>
  <c r="BM87" i="16"/>
  <c r="BC9" i="16"/>
  <c r="AZ42" i="16"/>
  <c r="BT188" i="16"/>
  <c r="BM54" i="16"/>
  <c r="BO19" i="16"/>
  <c r="BH70" i="16"/>
  <c r="BN138" i="16"/>
  <c r="BK35" i="16"/>
  <c r="BJ168" i="16"/>
  <c r="Q134" i="16"/>
  <c r="AA7" i="27"/>
  <c r="BM204" i="16"/>
  <c r="R166" i="16"/>
  <c r="BH59" i="16"/>
  <c r="BA58" i="16"/>
  <c r="CC29" i="16"/>
  <c r="BS205" i="16"/>
  <c r="BT140" i="16"/>
  <c r="BO204" i="16"/>
  <c r="BW10" i="16"/>
  <c r="BK123" i="16"/>
  <c r="R90" i="16"/>
  <c r="U37" i="16"/>
  <c r="T167" i="16"/>
  <c r="BF81" i="16"/>
  <c r="CB45" i="16"/>
  <c r="BW196" i="16"/>
  <c r="L33" i="27"/>
  <c r="Y27" i="27"/>
  <c r="V19" i="27"/>
  <c r="BK107" i="16"/>
  <c r="AZ176" i="16"/>
  <c r="BH17" i="16"/>
  <c r="AZ126" i="16"/>
  <c r="BI205" i="16"/>
  <c r="BM140" i="16"/>
  <c r="CD36" i="16"/>
  <c r="BS37" i="16"/>
  <c r="BD45" i="16"/>
  <c r="BV49" i="16"/>
  <c r="BT169" i="16"/>
  <c r="BC139" i="16"/>
  <c r="BD109" i="16"/>
  <c r="BX114" i="16"/>
  <c r="E3" i="27"/>
  <c r="BM150" i="16"/>
  <c r="BI73" i="16"/>
  <c r="AZ166" i="16"/>
  <c r="BM10" i="16"/>
  <c r="BS137" i="16"/>
  <c r="BO120" i="16"/>
  <c r="BV125" i="16"/>
  <c r="AZ47" i="16"/>
  <c r="Q21" i="16"/>
  <c r="CD9" i="16"/>
  <c r="BN25" i="16"/>
  <c r="CF38" i="16"/>
  <c r="BN195" i="16"/>
  <c r="BR194" i="16"/>
  <c r="AZ183" i="16"/>
  <c r="BN35" i="16"/>
  <c r="T131" i="16"/>
  <c r="BA3" i="16"/>
  <c r="CC77" i="16"/>
  <c r="Q71" i="16"/>
  <c r="Y28" i="27"/>
  <c r="BN50" i="16"/>
  <c r="Q191" i="16"/>
  <c r="BP71" i="16"/>
  <c r="BF136" i="16"/>
  <c r="BP181" i="16"/>
  <c r="BD168" i="16"/>
  <c r="P21" i="27"/>
  <c r="BM34" i="16"/>
  <c r="BJ60" i="16"/>
  <c r="AZ129" i="16"/>
  <c r="BI71" i="16"/>
  <c r="BK153" i="16"/>
  <c r="Q11" i="27"/>
  <c r="R64" i="16"/>
  <c r="CB143" i="16"/>
  <c r="BK64" i="16"/>
  <c r="CD179" i="16"/>
  <c r="AZ192" i="16"/>
  <c r="BN21" i="16"/>
  <c r="BH167" i="16"/>
  <c r="BT26" i="16"/>
  <c r="BT62" i="16"/>
  <c r="U4" i="27"/>
  <c r="O20" i="27"/>
  <c r="CD110" i="16"/>
  <c r="R169" i="16"/>
  <c r="BN169" i="16"/>
  <c r="BT196" i="16"/>
  <c r="BV156" i="16"/>
  <c r="BS136" i="16"/>
  <c r="BW182" i="16"/>
  <c r="BN137" i="16"/>
  <c r="CC171" i="16"/>
  <c r="AZ116" i="16"/>
  <c r="R156" i="16"/>
  <c r="Q13" i="16"/>
  <c r="CD18" i="16"/>
  <c r="BV14" i="16"/>
  <c r="CC78" i="16"/>
  <c r="BJ13" i="16"/>
  <c r="AZ25" i="16"/>
  <c r="BF201" i="16"/>
  <c r="BA109" i="16"/>
  <c r="H19" i="27"/>
  <c r="BE171" i="16"/>
  <c r="BO51" i="16"/>
  <c r="BP79" i="16"/>
  <c r="J8" i="27"/>
  <c r="BH60" i="16"/>
  <c r="BO50" i="16"/>
  <c r="CB162" i="16"/>
  <c r="CB140" i="16"/>
  <c r="BD190" i="16"/>
  <c r="BV142" i="16"/>
  <c r="BS156" i="16"/>
  <c r="CB113" i="16"/>
  <c r="BP46" i="16"/>
  <c r="CD52" i="16"/>
  <c r="Q107" i="16"/>
  <c r="Q75" i="16"/>
  <c r="BW14" i="16"/>
  <c r="CC175" i="16"/>
  <c r="BC6" i="16"/>
  <c r="CB46" i="16"/>
  <c r="BW199" i="16"/>
  <c r="T10" i="16"/>
  <c r="T16" i="16"/>
  <c r="BP43" i="16"/>
  <c r="BE79" i="16"/>
  <c r="BK177" i="16"/>
  <c r="BW160" i="16"/>
  <c r="BR83" i="16"/>
  <c r="BA79" i="16"/>
  <c r="CB131" i="16"/>
  <c r="BX184" i="16"/>
  <c r="BO129" i="16"/>
  <c r="BK27" i="16"/>
  <c r="R150" i="16"/>
  <c r="BA24" i="16"/>
  <c r="T147" i="16"/>
  <c r="BJ4" i="16"/>
  <c r="Q70" i="16"/>
  <c r="AZ57" i="16"/>
  <c r="BM173" i="16"/>
  <c r="Q104" i="16"/>
  <c r="BD7" i="16"/>
  <c r="BF104" i="16"/>
  <c r="BO154" i="16"/>
  <c r="R76" i="16"/>
  <c r="BW41" i="16"/>
  <c r="BC73" i="16"/>
  <c r="BM145" i="16"/>
  <c r="BJ22" i="16"/>
  <c r="CB52" i="16"/>
  <c r="U163" i="16"/>
  <c r="BP158" i="16"/>
  <c r="CB92" i="16"/>
  <c r="BO71" i="16"/>
  <c r="T170" i="16"/>
  <c r="R44" i="16"/>
  <c r="BK151" i="16"/>
  <c r="CF197" i="16"/>
  <c r="CB185" i="16"/>
  <c r="BO43" i="16"/>
  <c r="U71" i="16"/>
  <c r="BJ109" i="16"/>
  <c r="BC84" i="16"/>
  <c r="BH104" i="16"/>
  <c r="Q7" i="27"/>
  <c r="AZ182" i="16"/>
  <c r="J2" i="27"/>
  <c r="BX159" i="16"/>
  <c r="BK2" i="16"/>
  <c r="BF4" i="16"/>
  <c r="BC13" i="16"/>
  <c r="BC175" i="16"/>
  <c r="BJ100" i="16"/>
  <c r="BJ21" i="16"/>
  <c r="T79" i="16"/>
  <c r="BF33" i="16"/>
  <c r="CD118" i="16"/>
  <c r="BS67" i="16"/>
  <c r="BT104" i="16"/>
  <c r="Q190" i="16"/>
  <c r="BX109" i="16"/>
  <c r="BS158" i="16"/>
  <c r="K2" i="27"/>
  <c r="BK199" i="16"/>
  <c r="BN45" i="16"/>
  <c r="BS195" i="16"/>
  <c r="BE203" i="16"/>
  <c r="BS141" i="16"/>
  <c r="BM128" i="16"/>
  <c r="BV54" i="16"/>
  <c r="BA112" i="16"/>
  <c r="BO128" i="16"/>
  <c r="BN110" i="16"/>
  <c r="BX70" i="16"/>
  <c r="CD172" i="16"/>
  <c r="BM143" i="16"/>
  <c r="BX104" i="16"/>
  <c r="BT25" i="16"/>
  <c r="BK135" i="16"/>
  <c r="R116" i="16"/>
  <c r="AZ119" i="16"/>
  <c r="BD87" i="16"/>
  <c r="CC51" i="16"/>
  <c r="R84" i="16"/>
  <c r="CC67" i="16"/>
  <c r="U171" i="16"/>
  <c r="BA5" i="16"/>
  <c r="BC116" i="16"/>
  <c r="BM97" i="16"/>
  <c r="BF80" i="16"/>
  <c r="T173" i="16"/>
  <c r="BX200" i="16"/>
  <c r="BM104" i="16"/>
  <c r="CD169" i="16"/>
  <c r="BP53" i="16"/>
  <c r="BD63" i="16"/>
  <c r="BF103" i="16"/>
  <c r="BW47" i="16"/>
  <c r="BE16" i="16"/>
  <c r="BX138" i="16"/>
  <c r="BP114" i="16"/>
  <c r="BM71" i="16"/>
  <c r="BW187" i="16"/>
  <c r="BP156" i="16"/>
  <c r="U197" i="16"/>
  <c r="BI136" i="16"/>
  <c r="Q199" i="16"/>
  <c r="R155" i="16"/>
  <c r="V8" i="27"/>
  <c r="R203" i="16"/>
  <c r="BX120" i="16"/>
  <c r="BT191" i="16"/>
  <c r="BF24" i="16"/>
  <c r="BS162" i="16"/>
  <c r="Q81" i="16"/>
  <c r="BV204" i="16"/>
  <c r="BE102" i="16"/>
  <c r="BI19" i="16"/>
  <c r="BK77" i="16"/>
  <c r="Q187" i="16"/>
  <c r="BR57" i="16"/>
  <c r="BK176" i="16"/>
  <c r="CC132" i="16"/>
  <c r="BP136" i="16"/>
  <c r="BS26" i="16"/>
  <c r="BR85" i="16"/>
  <c r="BE107" i="16"/>
  <c r="CD45" i="16"/>
  <c r="BW138" i="16"/>
  <c r="BM2" i="16"/>
  <c r="BI120" i="16"/>
  <c r="BX27" i="16"/>
  <c r="Q18" i="16"/>
  <c r="BW168" i="16"/>
  <c r="BF86" i="16"/>
  <c r="BI21" i="16"/>
  <c r="T23" i="27"/>
  <c r="U200" i="16"/>
  <c r="R137" i="16"/>
  <c r="BD4" i="16"/>
  <c r="BD203" i="16"/>
  <c r="AZ124" i="16"/>
  <c r="BF205" i="16"/>
  <c r="BP14" i="16"/>
  <c r="BJ26" i="16"/>
  <c r="BJ53" i="16"/>
  <c r="AZ68" i="16"/>
  <c r="CD38" i="16"/>
  <c r="BD152" i="16"/>
  <c r="BI88" i="16"/>
  <c r="BI51" i="16"/>
  <c r="U176" i="16"/>
  <c r="BK147" i="16"/>
  <c r="B6" i="27"/>
  <c r="R172" i="16"/>
  <c r="AZ199" i="16"/>
  <c r="Q12" i="27"/>
  <c r="Z13" i="27"/>
  <c r="AZ61" i="16"/>
  <c r="BO158" i="16"/>
  <c r="CC127" i="16"/>
  <c r="BN115" i="16"/>
  <c r="R91" i="16"/>
  <c r="BD19" i="16"/>
  <c r="BA56" i="16"/>
  <c r="BR179" i="16"/>
  <c r="R3" i="27"/>
  <c r="BK189" i="16"/>
  <c r="BF98" i="16"/>
  <c r="AZ187" i="16"/>
  <c r="BN13" i="16"/>
  <c r="BV90" i="16"/>
  <c r="BN124" i="16"/>
  <c r="BF181" i="16"/>
  <c r="BJ55" i="16"/>
  <c r="BT11" i="16"/>
  <c r="CD186" i="16"/>
  <c r="BI188" i="16"/>
  <c r="BK41" i="16"/>
  <c r="BT138" i="16"/>
  <c r="R27" i="16"/>
  <c r="BX9" i="16"/>
  <c r="F11" i="27"/>
  <c r="BK178" i="16"/>
  <c r="BW76" i="16"/>
  <c r="BW43" i="16"/>
  <c r="BA168" i="16"/>
  <c r="BE86" i="16"/>
  <c r="CD176" i="16"/>
  <c r="BO64" i="16"/>
  <c r="BD35" i="16"/>
  <c r="BN198" i="16"/>
  <c r="BR166" i="16"/>
  <c r="BI50" i="16"/>
  <c r="T39" i="16"/>
  <c r="BJ185" i="16"/>
  <c r="H28" i="27"/>
  <c r="Y19" i="27"/>
  <c r="BD95" i="16"/>
  <c r="G32" i="27"/>
  <c r="BS33" i="16"/>
  <c r="BN29" i="16"/>
  <c r="U120" i="16"/>
  <c r="R30" i="27"/>
  <c r="BH121" i="16"/>
  <c r="BV195" i="16"/>
  <c r="BF125" i="16"/>
  <c r="CD142" i="16"/>
  <c r="BN122" i="16"/>
  <c r="Q180" i="16"/>
  <c r="R32" i="16"/>
  <c r="BJ99" i="16"/>
  <c r="T187" i="16"/>
  <c r="BS113" i="16"/>
  <c r="CD130" i="16"/>
  <c r="BS196" i="16"/>
  <c r="BF38" i="16"/>
  <c r="BF169" i="16"/>
  <c r="BD38" i="16"/>
  <c r="CC98" i="16"/>
  <c r="BO132" i="16"/>
  <c r="BM48" i="16"/>
  <c r="BP70" i="16"/>
  <c r="CF158" i="16"/>
  <c r="AG13" i="27"/>
  <c r="BD9" i="16"/>
  <c r="BS62" i="16"/>
  <c r="CD175" i="16"/>
  <c r="CD141" i="16"/>
  <c r="BP135" i="16"/>
  <c r="Z10" i="27"/>
  <c r="BH143" i="16"/>
  <c r="T26" i="27"/>
  <c r="BD175" i="16"/>
  <c r="BC106" i="16"/>
  <c r="AZ17" i="16"/>
  <c r="BO199" i="16"/>
  <c r="BW9" i="16"/>
  <c r="BO82" i="16"/>
  <c r="K15" i="27"/>
  <c r="BV170" i="16"/>
  <c r="CC163" i="16"/>
  <c r="BJ71" i="16"/>
  <c r="BA36" i="16"/>
  <c r="CB191" i="16"/>
  <c r="T28" i="27"/>
  <c r="BC103" i="16"/>
  <c r="BS82" i="16"/>
  <c r="U201" i="16"/>
  <c r="BF65" i="16"/>
  <c r="AZ13" i="16"/>
  <c r="BV67" i="16"/>
  <c r="AZ81" i="16"/>
  <c r="BT71" i="16"/>
  <c r="G14" i="27"/>
  <c r="BH165" i="16"/>
  <c r="CD135" i="16"/>
  <c r="BR133" i="16"/>
  <c r="CC59" i="16"/>
  <c r="CC75" i="16"/>
  <c r="BH198" i="16"/>
  <c r="U57" i="16"/>
  <c r="BK31" i="16"/>
  <c r="CC70" i="16"/>
  <c r="BI144" i="16"/>
  <c r="R111" i="16"/>
  <c r="BR153" i="16"/>
  <c r="BH110" i="16"/>
  <c r="BW173" i="16"/>
  <c r="BI179" i="16"/>
  <c r="BN200" i="16"/>
  <c r="BK85" i="16"/>
  <c r="BS147" i="16"/>
  <c r="E4" i="27"/>
  <c r="BO107" i="16"/>
  <c r="BI187" i="16"/>
  <c r="O6" i="27"/>
  <c r="BA184" i="16"/>
  <c r="BV96" i="16"/>
  <c r="BJ113" i="16"/>
  <c r="BC156" i="16"/>
  <c r="CD152" i="16"/>
  <c r="Q161" i="16"/>
  <c r="BC187" i="16"/>
  <c r="CC97" i="16"/>
  <c r="BH75" i="16"/>
  <c r="BF124" i="16"/>
  <c r="BK46" i="16"/>
  <c r="BK63" i="16"/>
  <c r="BM105" i="16"/>
  <c r="AZ43" i="16"/>
  <c r="BD67" i="16"/>
  <c r="CC168" i="16"/>
  <c r="BJ12" i="16"/>
  <c r="BV114" i="16"/>
  <c r="BM179" i="16"/>
  <c r="BS111" i="16"/>
  <c r="Q52" i="16"/>
  <c r="T59" i="16"/>
  <c r="Q159" i="16"/>
  <c r="BK81" i="16"/>
  <c r="BR131" i="16"/>
  <c r="AZ169" i="16"/>
  <c r="BF7" i="16"/>
  <c r="BM188" i="16"/>
  <c r="BX188" i="16"/>
  <c r="BJ15" i="16"/>
  <c r="BM201" i="16"/>
  <c r="BV148" i="16"/>
  <c r="BI5" i="16"/>
  <c r="R105" i="16"/>
  <c r="BM161" i="16"/>
  <c r="U82" i="16"/>
  <c r="BH52" i="16"/>
  <c r="BS22" i="16"/>
  <c r="BO55" i="16"/>
  <c r="Q182" i="16"/>
  <c r="BA190" i="16"/>
  <c r="BI148" i="16"/>
  <c r="BD202" i="16"/>
  <c r="BS45" i="16"/>
  <c r="CC88" i="16"/>
  <c r="BV182" i="16"/>
  <c r="CB192" i="16"/>
  <c r="AZ149" i="16"/>
  <c r="Q8" i="27"/>
  <c r="BK136" i="16"/>
  <c r="BK171" i="16"/>
  <c r="T2" i="16"/>
  <c r="BX126" i="16"/>
  <c r="BH56" i="16"/>
  <c r="R162" i="16"/>
  <c r="BC184" i="16"/>
  <c r="BA16" i="16"/>
  <c r="BR192" i="16"/>
  <c r="BF9" i="16"/>
  <c r="AZ147" i="16"/>
  <c r="T22" i="27"/>
  <c r="BD198" i="16"/>
  <c r="BP129" i="16"/>
  <c r="BC128" i="16"/>
  <c r="CC47" i="16"/>
  <c r="CB25" i="16"/>
  <c r="T138" i="16"/>
  <c r="AZ148" i="16"/>
  <c r="CD19" i="16"/>
  <c r="U59" i="16"/>
  <c r="BH176" i="16"/>
  <c r="BH22" i="16"/>
  <c r="BX41" i="16"/>
  <c r="BW152" i="16"/>
  <c r="BE57" i="16"/>
  <c r="M24" i="27"/>
  <c r="U4" i="16"/>
  <c r="BX148" i="16"/>
  <c r="BM25" i="16"/>
  <c r="BI183" i="16"/>
  <c r="BX156" i="16"/>
  <c r="BD85" i="16"/>
  <c r="CC18" i="16"/>
  <c r="U83" i="16"/>
  <c r="BE34" i="16"/>
  <c r="BC97" i="16"/>
  <c r="AZ111" i="16"/>
  <c r="R129" i="16"/>
  <c r="BJ70" i="16"/>
  <c r="R119" i="16"/>
  <c r="BH119" i="16"/>
  <c r="BX185" i="16"/>
  <c r="BO10" i="16"/>
  <c r="BI176" i="16"/>
  <c r="BF94" i="16"/>
  <c r="M18" i="27"/>
  <c r="H3" i="27"/>
  <c r="AZ87" i="16"/>
  <c r="BI108" i="16"/>
  <c r="M26" i="27"/>
  <c r="BC86" i="16"/>
  <c r="BK43" i="16"/>
  <c r="BR155" i="16"/>
  <c r="V11" i="27"/>
  <c r="BM30" i="16"/>
  <c r="BR195" i="16"/>
  <c r="Q48" i="16"/>
  <c r="BT164" i="16"/>
  <c r="BX47" i="16"/>
  <c r="BW48" i="16"/>
  <c r="BP177" i="16"/>
  <c r="BT61" i="16"/>
  <c r="BI119" i="16"/>
  <c r="BH126" i="16"/>
  <c r="BA40" i="16"/>
  <c r="BT95" i="16"/>
  <c r="BT76" i="16"/>
  <c r="BP167" i="16"/>
  <c r="BS164" i="16"/>
  <c r="T148" i="16"/>
  <c r="BC77" i="16"/>
  <c r="BW26" i="16"/>
  <c r="H13" i="27"/>
  <c r="BJ74" i="16"/>
  <c r="CC150" i="16"/>
  <c r="V32" i="27"/>
  <c r="BA126" i="16"/>
  <c r="BJ88" i="16"/>
  <c r="BD14" i="16"/>
  <c r="BR54" i="16"/>
  <c r="BT63" i="16"/>
  <c r="BF60" i="16"/>
  <c r="Q148" i="16"/>
  <c r="BH48" i="16"/>
  <c r="Q87" i="16"/>
  <c r="BR187" i="16"/>
  <c r="BC26" i="16"/>
  <c r="CC84" i="16"/>
  <c r="BF137" i="16"/>
  <c r="BR65" i="16"/>
  <c r="R93" i="16"/>
  <c r="BS3" i="16"/>
  <c r="BA162" i="16"/>
  <c r="BC52" i="16"/>
  <c r="U100" i="16"/>
  <c r="BF202" i="16"/>
  <c r="BS99" i="16"/>
  <c r="BA110" i="16"/>
  <c r="BD80" i="16"/>
  <c r="U107" i="16"/>
  <c r="Q11" i="16"/>
  <c r="BM28" i="16"/>
  <c r="AZ9" i="16"/>
  <c r="BJ52" i="16"/>
  <c r="BE59" i="16"/>
  <c r="BW42" i="16"/>
  <c r="CD153" i="16"/>
  <c r="BC34" i="16"/>
  <c r="T114" i="16"/>
  <c r="BP178" i="16"/>
  <c r="BH154" i="16"/>
  <c r="AZ172" i="16"/>
  <c r="BP163" i="16"/>
  <c r="BO148" i="16"/>
  <c r="U111" i="16"/>
  <c r="BE178" i="16"/>
  <c r="BR92" i="16"/>
  <c r="Q64" i="16"/>
  <c r="BS94" i="16"/>
  <c r="U80" i="16"/>
  <c r="CB125" i="16"/>
  <c r="BD177" i="16"/>
  <c r="BX39" i="16"/>
  <c r="AZ19" i="16"/>
  <c r="CC121" i="16"/>
  <c r="AZ5" i="16"/>
  <c r="BX42" i="16"/>
  <c r="Q124" i="16"/>
  <c r="CB75" i="16"/>
  <c r="BD204" i="16"/>
  <c r="BH47" i="16"/>
  <c r="K4" i="27"/>
  <c r="BH79" i="16"/>
  <c r="BH31" i="16"/>
  <c r="BE200" i="16"/>
  <c r="BJ56" i="16"/>
  <c r="T57" i="16"/>
  <c r="BO105" i="16"/>
  <c r="H25" i="27"/>
  <c r="BJ27" i="16"/>
  <c r="R132" i="16"/>
  <c r="K32" i="27"/>
  <c r="BT82" i="16"/>
  <c r="BF30" i="16"/>
  <c r="BH68" i="16"/>
  <c r="BI30" i="16"/>
  <c r="BI62" i="16"/>
  <c r="AZ10" i="16"/>
  <c r="BM98" i="16"/>
  <c r="BF135" i="16"/>
  <c r="V2" i="27"/>
  <c r="Q169" i="16"/>
  <c r="M20" i="27"/>
  <c r="BD105" i="16"/>
  <c r="BC48" i="16"/>
  <c r="CB130" i="16"/>
  <c r="R177" i="16"/>
  <c r="BP123" i="16"/>
  <c r="BM200" i="16"/>
  <c r="Z8" i="27"/>
  <c r="R30" i="16"/>
  <c r="BO178" i="16"/>
  <c r="BS204" i="16"/>
  <c r="M11" i="27"/>
  <c r="T47" i="16"/>
  <c r="BT127" i="16"/>
  <c r="BP7" i="16"/>
  <c r="Q66" i="16"/>
  <c r="BJ102" i="16"/>
  <c r="BF97" i="16"/>
  <c r="BX157" i="16"/>
  <c r="BI185" i="16"/>
  <c r="BR107" i="16"/>
  <c r="BR154" i="16"/>
  <c r="BJ195" i="16"/>
  <c r="BT8" i="16"/>
  <c r="R145" i="16"/>
  <c r="O24" i="27"/>
  <c r="T141" i="16"/>
  <c r="BM53" i="16"/>
  <c r="BK28" i="16"/>
  <c r="BO88" i="16"/>
  <c r="BT81" i="16"/>
  <c r="BV60" i="16"/>
  <c r="BE4" i="16"/>
  <c r="CB74" i="16"/>
  <c r="BX151" i="16"/>
  <c r="BX122" i="16"/>
  <c r="CC94" i="16"/>
  <c r="CB50" i="16"/>
  <c r="R144" i="16"/>
  <c r="BR34" i="16"/>
  <c r="BA4" i="16"/>
  <c r="BC40" i="16"/>
  <c r="Q121" i="16"/>
  <c r="T196" i="16"/>
  <c r="BI69" i="16"/>
  <c r="BC134" i="16"/>
  <c r="BN100" i="16"/>
  <c r="BT139" i="16"/>
  <c r="BH123" i="16"/>
  <c r="CB78" i="16"/>
  <c r="BS160" i="16"/>
  <c r="BO106" i="16"/>
  <c r="BD164" i="16"/>
  <c r="Q131" i="16"/>
  <c r="T13" i="27"/>
  <c r="K26" i="27"/>
  <c r="BX13" i="16"/>
  <c r="R2" i="16"/>
  <c r="BW176" i="16"/>
  <c r="BA147" i="16"/>
  <c r="BJ49" i="16"/>
  <c r="BM67" i="16"/>
  <c r="BV31" i="16"/>
  <c r="BS189" i="16"/>
  <c r="BV45" i="16"/>
  <c r="BM178" i="16"/>
  <c r="BE129" i="16"/>
  <c r="F13" i="27"/>
  <c r="BX199" i="16"/>
  <c r="BN55" i="16"/>
  <c r="CC11" i="16"/>
  <c r="BF53" i="16"/>
  <c r="CB172" i="16"/>
  <c r="CD113" i="16"/>
  <c r="BT47" i="16"/>
  <c r="T192" i="16"/>
  <c r="BF166" i="16"/>
  <c r="CC146" i="16"/>
  <c r="AZ30" i="16"/>
  <c r="BX125" i="16"/>
  <c r="BF69" i="16"/>
  <c r="BF37" i="16"/>
  <c r="Q155" i="16"/>
  <c r="BR129" i="16"/>
  <c r="BN75" i="16"/>
  <c r="BM185" i="16"/>
  <c r="BI14" i="16"/>
  <c r="BF68" i="16"/>
  <c r="CD105" i="16"/>
  <c r="BZ117" i="16"/>
  <c r="CF203" i="16"/>
  <c r="CF50" i="16"/>
  <c r="CF180" i="16"/>
  <c r="O26" i="27"/>
  <c r="BS181" i="16"/>
  <c r="BR63" i="16"/>
  <c r="BC33" i="16"/>
  <c r="BT40" i="16"/>
  <c r="BZ100" i="16"/>
  <c r="AG25" i="27"/>
  <c r="P28" i="27"/>
  <c r="AG8" i="27"/>
  <c r="BP9" i="16"/>
  <c r="Q15" i="27"/>
  <c r="BM70" i="16"/>
  <c r="BH166" i="16"/>
  <c r="BX197" i="16"/>
  <c r="BM78" i="16"/>
  <c r="BT32" i="16"/>
  <c r="G4" i="27"/>
  <c r="CC72" i="16"/>
  <c r="CD60" i="16"/>
  <c r="T34" i="16"/>
  <c r="U172" i="16"/>
  <c r="T164" i="16"/>
  <c r="Q22" i="16"/>
  <c r="BP169" i="16"/>
  <c r="BK83" i="16"/>
  <c r="R38" i="16"/>
  <c r="CF18" i="16"/>
  <c r="BH164" i="16"/>
  <c r="CB69" i="16"/>
  <c r="BW49" i="16"/>
  <c r="BM137" i="16"/>
  <c r="BN168" i="16"/>
  <c r="BK42" i="16"/>
  <c r="Q154" i="16"/>
  <c r="BF87" i="16"/>
  <c r="BP203" i="16"/>
  <c r="BE52" i="16"/>
  <c r="BD143" i="16"/>
  <c r="BS103" i="16"/>
  <c r="BP97" i="16"/>
  <c r="BW77" i="16"/>
  <c r="BH41" i="16"/>
  <c r="AZ131" i="16"/>
  <c r="BT22" i="16"/>
  <c r="R201" i="16"/>
  <c r="T11" i="27"/>
  <c r="BA66" i="16"/>
  <c r="AZ29" i="16"/>
  <c r="P18" i="27"/>
  <c r="BW34" i="16"/>
  <c r="T11" i="16"/>
  <c r="BV87" i="16"/>
  <c r="BS127" i="16"/>
  <c r="BE95" i="16"/>
  <c r="BD40" i="16"/>
  <c r="O3" i="27"/>
  <c r="BR18" i="16"/>
  <c r="BO9" i="16"/>
  <c r="O9" i="27"/>
  <c r="BH182" i="16"/>
  <c r="BW78" i="16"/>
  <c r="BI177" i="16"/>
  <c r="CD136" i="16"/>
  <c r="BV13" i="16"/>
  <c r="BZ125" i="16"/>
  <c r="BA42" i="16"/>
  <c r="CD190" i="16"/>
  <c r="T21" i="27"/>
  <c r="BV21" i="16"/>
  <c r="F2" i="27"/>
  <c r="U189" i="16"/>
  <c r="BS98" i="16"/>
  <c r="BC25" i="16"/>
  <c r="BJ170" i="16"/>
  <c r="BA113" i="16"/>
  <c r="W9" i="27"/>
  <c r="CD154" i="16"/>
  <c r="U167" i="16"/>
  <c r="AZ155" i="16"/>
  <c r="CD112" i="16"/>
  <c r="Q132" i="16"/>
  <c r="R133" i="16"/>
  <c r="BD186" i="16"/>
  <c r="BX204" i="16"/>
  <c r="BM61" i="16"/>
  <c r="CD140" i="16"/>
  <c r="U118" i="16"/>
  <c r="BS2" i="16"/>
  <c r="Q106" i="16"/>
  <c r="BR106" i="16"/>
  <c r="BV82" i="16"/>
  <c r="BH133" i="16"/>
  <c r="BO49" i="16"/>
  <c r="CB17" i="16"/>
  <c r="BR69" i="16"/>
  <c r="BK149" i="16"/>
  <c r="B28" i="27"/>
  <c r="AZ79" i="16"/>
  <c r="BC2" i="16"/>
  <c r="CB127" i="16"/>
  <c r="BE180" i="16"/>
  <c r="U72" i="16"/>
  <c r="BH172" i="16"/>
  <c r="BO170" i="16"/>
  <c r="BF198" i="16"/>
  <c r="BO137" i="16"/>
  <c r="BK140" i="16"/>
  <c r="BN191" i="16"/>
  <c r="BE67" i="16"/>
  <c r="BM156" i="16"/>
  <c r="CB200" i="16"/>
  <c r="BO32" i="16"/>
  <c r="U113" i="16"/>
  <c r="Q86" i="16"/>
  <c r="BM175" i="16"/>
  <c r="BP28" i="16"/>
  <c r="Q183" i="16"/>
  <c r="Q36" i="16"/>
  <c r="U24" i="27"/>
  <c r="BD132" i="16"/>
  <c r="BT88" i="16"/>
  <c r="W20" i="27"/>
  <c r="CD65" i="16"/>
  <c r="BV63" i="16"/>
  <c r="U47" i="16"/>
  <c r="BT51" i="16"/>
  <c r="CF103" i="16"/>
  <c r="H14" i="27"/>
  <c r="AB33" i="27"/>
  <c r="BD170" i="16"/>
  <c r="BZ121" i="16"/>
  <c r="BW132" i="16"/>
  <c r="BD18" i="16"/>
  <c r="BP187" i="16"/>
  <c r="BM52" i="16"/>
  <c r="BW71" i="16"/>
  <c r="BS183" i="16"/>
  <c r="BD51" i="16"/>
  <c r="V13" i="27"/>
  <c r="AZ140" i="16"/>
  <c r="Q69" i="16"/>
  <c r="BO134" i="16"/>
  <c r="BN28" i="16"/>
  <c r="BE177" i="16"/>
  <c r="C6" i="27"/>
  <c r="BI86" i="16"/>
  <c r="CB62" i="16"/>
  <c r="AZ102" i="16"/>
  <c r="BJ155" i="16"/>
  <c r="BN5" i="16"/>
  <c r="BJ148" i="16"/>
  <c r="CD120" i="16"/>
  <c r="Q80" i="16"/>
  <c r="CB194" i="16"/>
  <c r="T91" i="16"/>
  <c r="F3" i="27"/>
  <c r="BT21" i="16"/>
  <c r="BP4" i="16"/>
  <c r="BH103" i="16"/>
  <c r="BA141" i="16"/>
  <c r="BA125" i="16"/>
  <c r="BT197" i="16"/>
  <c r="BK111" i="16"/>
  <c r="BM171" i="16"/>
  <c r="BH144" i="16"/>
  <c r="BI170" i="16"/>
  <c r="BF31" i="16"/>
  <c r="R134" i="16"/>
  <c r="BA97" i="16"/>
  <c r="BJ51" i="16"/>
  <c r="BW141" i="16"/>
  <c r="BD17" i="16"/>
  <c r="BV80" i="16"/>
  <c r="BJ6" i="16"/>
  <c r="BE182" i="16"/>
  <c r="AZ127" i="16"/>
  <c r="BK114" i="16"/>
  <c r="H31" i="27"/>
  <c r="BV137" i="16"/>
  <c r="BF26" i="16"/>
  <c r="BO140" i="16"/>
  <c r="BT124" i="16"/>
  <c r="BC188" i="16"/>
  <c r="BO127" i="16"/>
  <c r="CD63" i="16"/>
  <c r="BS115" i="16"/>
  <c r="CF173" i="16"/>
  <c r="BW50" i="16"/>
  <c r="Z3" i="27"/>
  <c r="R10" i="27"/>
  <c r="BI83" i="16"/>
  <c r="AZ196" i="16"/>
  <c r="BH175" i="16"/>
  <c r="AZ90" i="16"/>
  <c r="BJ160" i="16"/>
  <c r="U26" i="27"/>
  <c r="BM120" i="16"/>
  <c r="BX16" i="16"/>
  <c r="T84" i="16"/>
  <c r="BW87" i="16"/>
  <c r="W15" i="27"/>
  <c r="U31" i="27"/>
  <c r="R88" i="16"/>
  <c r="BP127" i="16"/>
  <c r="P30" i="27"/>
  <c r="BS112" i="16"/>
  <c r="Q188" i="16"/>
  <c r="U147" i="16"/>
  <c r="BC162" i="16"/>
  <c r="BO119" i="16"/>
  <c r="CC173" i="16"/>
  <c r="BF22" i="16"/>
  <c r="BN6" i="16"/>
  <c r="Q26" i="16"/>
  <c r="BA178" i="16"/>
  <c r="T115" i="16"/>
  <c r="BR147" i="16"/>
  <c r="BW90" i="16"/>
  <c r="BI178" i="16"/>
  <c r="BC190" i="16"/>
  <c r="BT171" i="16"/>
  <c r="R175" i="16"/>
  <c r="BX22" i="16"/>
  <c r="AZ120" i="16"/>
  <c r="AZ41" i="16"/>
  <c r="BO87" i="16"/>
  <c r="BA124" i="16"/>
  <c r="BA90" i="16"/>
  <c r="U34" i="16"/>
  <c r="BN188" i="16"/>
  <c r="Q95" i="16"/>
  <c r="R147" i="16"/>
  <c r="BC46" i="16"/>
  <c r="BD158" i="16"/>
  <c r="BO78" i="16"/>
  <c r="AZ152" i="16"/>
  <c r="BD145" i="16"/>
  <c r="G15" i="27"/>
  <c r="BN102" i="16"/>
  <c r="BE112" i="16"/>
  <c r="CC99" i="16"/>
  <c r="BR191" i="16"/>
  <c r="T82" i="16"/>
  <c r="BP120" i="16"/>
  <c r="BF121" i="16"/>
  <c r="BK25" i="16"/>
  <c r="CC161" i="16"/>
  <c r="BE166" i="16"/>
  <c r="BC44" i="16"/>
  <c r="W32" i="27"/>
  <c r="BK74" i="16"/>
  <c r="BF18" i="16"/>
  <c r="BX69" i="16"/>
  <c r="U155" i="16"/>
  <c r="Q28" i="16"/>
  <c r="H27" i="27"/>
  <c r="Q56" i="16"/>
  <c r="Q152" i="16"/>
  <c r="BM7" i="16"/>
  <c r="Q54" i="16"/>
  <c r="CC160" i="16"/>
  <c r="BR47" i="16"/>
  <c r="BD34" i="16"/>
  <c r="BW69" i="16"/>
  <c r="CF74" i="16"/>
  <c r="U185" i="16"/>
  <c r="BD75" i="16"/>
  <c r="BK162" i="16"/>
  <c r="BT129" i="16"/>
  <c r="BA81" i="16"/>
  <c r="BT103" i="16"/>
  <c r="U32" i="16"/>
  <c r="CC89" i="16"/>
  <c r="BI186" i="16"/>
  <c r="BT66" i="16"/>
  <c r="Q110" i="16"/>
  <c r="BI172" i="16"/>
  <c r="BS27" i="16"/>
  <c r="BW129" i="16"/>
  <c r="BT148" i="16"/>
  <c r="BX192" i="16"/>
  <c r="CC34" i="16"/>
  <c r="U15" i="16"/>
  <c r="BS203" i="16"/>
  <c r="AZ24" i="16"/>
  <c r="BO98" i="16"/>
  <c r="BD162" i="16"/>
  <c r="BN177" i="16"/>
  <c r="BW25" i="16"/>
  <c r="BH173" i="16"/>
  <c r="CD147" i="16"/>
  <c r="BF70" i="16"/>
  <c r="CD2" i="16"/>
  <c r="U28" i="27"/>
  <c r="BE118" i="16"/>
  <c r="BH136" i="16"/>
  <c r="J32" i="27"/>
  <c r="BN47" i="16"/>
  <c r="BW159" i="16"/>
  <c r="Q9" i="16"/>
  <c r="Q17" i="16"/>
  <c r="F12" i="27"/>
  <c r="BV4" i="16"/>
  <c r="T69" i="16"/>
  <c r="BH120" i="16"/>
  <c r="E11" i="27"/>
  <c r="BK49" i="16"/>
  <c r="Q171" i="16"/>
  <c r="BI4" i="16"/>
  <c r="BE69" i="16"/>
  <c r="AZ70" i="16"/>
  <c r="BC100" i="16"/>
  <c r="CB120" i="16"/>
  <c r="BS184" i="16"/>
  <c r="U33" i="27"/>
  <c r="T7" i="27"/>
  <c r="W25" i="27"/>
  <c r="U126" i="16"/>
  <c r="BI40" i="16"/>
  <c r="BE62" i="16"/>
  <c r="J19" i="27"/>
  <c r="R186" i="16"/>
  <c r="BP142" i="16"/>
  <c r="BA10" i="16"/>
  <c r="BD79" i="16"/>
  <c r="Y8" i="27"/>
  <c r="BO161" i="16"/>
  <c r="BR43" i="16"/>
  <c r="BV12" i="16"/>
  <c r="K7" i="27"/>
  <c r="BT107" i="16"/>
  <c r="T127" i="16"/>
  <c r="M27" i="27"/>
  <c r="BA44" i="16"/>
  <c r="BC76" i="16"/>
  <c r="AZ178" i="16"/>
  <c r="BS123" i="16"/>
  <c r="U165" i="16"/>
  <c r="BM59" i="16"/>
  <c r="BJ65" i="16"/>
  <c r="BJ200" i="16"/>
  <c r="BD49" i="16"/>
  <c r="BX134" i="16"/>
  <c r="BX136" i="16"/>
  <c r="U154" i="16"/>
  <c r="BC22" i="16"/>
  <c r="BW40" i="16"/>
  <c r="BJ152" i="16"/>
  <c r="BJ136" i="16"/>
  <c r="BF61" i="16"/>
  <c r="BS97" i="16"/>
  <c r="T203" i="16"/>
  <c r="BT50" i="16"/>
  <c r="BP74" i="16"/>
  <c r="BE50" i="16"/>
  <c r="CC180" i="16"/>
  <c r="BR91" i="16"/>
  <c r="M12" i="27"/>
  <c r="BE153" i="16"/>
  <c r="BS93" i="16"/>
  <c r="R24" i="16"/>
  <c r="BK137" i="16"/>
  <c r="BS79" i="16"/>
  <c r="BH100" i="16"/>
  <c r="Q12" i="16"/>
  <c r="BW169" i="16"/>
  <c r="BF161" i="16"/>
  <c r="BC145" i="16"/>
  <c r="CC202" i="16"/>
  <c r="P22" i="27"/>
  <c r="BT123" i="16"/>
  <c r="BP196" i="16"/>
  <c r="J22" i="27"/>
  <c r="T174" i="16"/>
  <c r="CD191" i="16"/>
  <c r="BF132" i="16"/>
  <c r="J28" i="27"/>
  <c r="T118" i="16"/>
  <c r="BE13" i="16"/>
  <c r="BV37" i="16"/>
  <c r="BM157" i="16"/>
  <c r="BC169" i="16"/>
  <c r="BK169" i="16"/>
  <c r="BR72" i="16"/>
  <c r="BS165" i="16"/>
  <c r="J24" i="27"/>
  <c r="AZ142" i="16"/>
  <c r="BW111" i="16"/>
  <c r="BV192" i="16"/>
  <c r="BH135" i="16"/>
  <c r="BV61" i="16"/>
  <c r="BW86" i="16"/>
  <c r="BE93" i="16"/>
  <c r="BH19" i="16"/>
  <c r="BM73" i="16"/>
  <c r="BX71" i="16"/>
  <c r="BD31" i="16"/>
  <c r="BE15" i="16"/>
  <c r="BX150" i="16"/>
  <c r="BM184" i="16"/>
  <c r="BH203" i="16"/>
  <c r="BA156" i="16"/>
  <c r="CD148" i="16"/>
  <c r="BW189" i="16"/>
  <c r="BA94" i="16"/>
  <c r="BX165" i="16"/>
  <c r="BT117" i="16"/>
  <c r="R86" i="16"/>
  <c r="BJ29" i="16"/>
  <c r="BJ63" i="16"/>
  <c r="BJ149" i="16"/>
  <c r="CD25" i="16"/>
  <c r="BH51" i="16"/>
  <c r="BX145" i="16"/>
  <c r="BS100" i="16"/>
  <c r="BA155" i="16"/>
  <c r="BR182" i="16"/>
  <c r="BA31" i="16"/>
  <c r="R185" i="16"/>
  <c r="BV107" i="16"/>
  <c r="CC169" i="16"/>
  <c r="BR142" i="16"/>
  <c r="BK51" i="16"/>
  <c r="CD73" i="16"/>
  <c r="BR181" i="16"/>
  <c r="BV98" i="16"/>
  <c r="BR113" i="16"/>
  <c r="BT31" i="16"/>
  <c r="B24" i="27"/>
  <c r="BS34" i="16"/>
  <c r="B9" i="27"/>
  <c r="BP125" i="16"/>
  <c r="BH163" i="16"/>
  <c r="CB195" i="16"/>
  <c r="BP134" i="16"/>
  <c r="BV141" i="16"/>
  <c r="BE195" i="16"/>
  <c r="BH161" i="16"/>
  <c r="Q85" i="16"/>
  <c r="BA202" i="16"/>
  <c r="BA135" i="16"/>
  <c r="U40" i="16"/>
  <c r="BE196" i="16"/>
  <c r="L20" i="27"/>
  <c r="BR50" i="16"/>
  <c r="BI146" i="16"/>
  <c r="BO115" i="16"/>
  <c r="BV113" i="16"/>
  <c r="F22" i="27"/>
  <c r="T76" i="16"/>
  <c r="CB12" i="16"/>
  <c r="BK65" i="16"/>
  <c r="R139" i="16"/>
  <c r="BP102" i="16"/>
  <c r="BH170" i="16"/>
  <c r="L12" i="27"/>
  <c r="BX123" i="16"/>
  <c r="BK95" i="16"/>
  <c r="CB150" i="16"/>
  <c r="BR112" i="16"/>
  <c r="Q31" i="27"/>
  <c r="T98" i="16"/>
  <c r="BA92" i="16"/>
  <c r="BH152" i="16"/>
  <c r="BK124" i="16"/>
  <c r="V3" i="27"/>
  <c r="BN62" i="16"/>
  <c r="BM149" i="16"/>
  <c r="BE151" i="16"/>
  <c r="BV59" i="16"/>
  <c r="BD77" i="16"/>
  <c r="BP170" i="16"/>
  <c r="BN167" i="16"/>
  <c r="Q43" i="16"/>
  <c r="BF90" i="16"/>
  <c r="U98" i="16"/>
  <c r="CC114" i="16"/>
  <c r="BT96" i="16"/>
  <c r="BC60" i="16"/>
  <c r="CC69" i="16"/>
  <c r="BE186" i="16"/>
  <c r="CB204" i="16"/>
  <c r="V15" i="27"/>
  <c r="BD189" i="16"/>
  <c r="BW133" i="16"/>
  <c r="BT195" i="16"/>
  <c r="CC190" i="16"/>
  <c r="BO2" i="16"/>
  <c r="R39" i="16"/>
  <c r="BN19" i="16"/>
  <c r="BA49" i="16"/>
  <c r="BM99" i="16"/>
  <c r="BC49" i="16"/>
  <c r="CD15" i="16"/>
  <c r="BT131" i="16"/>
  <c r="BV161" i="16"/>
  <c r="E24" i="27"/>
  <c r="CC206" i="16"/>
  <c r="BC50" i="16"/>
  <c r="BS168" i="16"/>
  <c r="BE51" i="16"/>
  <c r="J9" i="27"/>
  <c r="U199" i="16"/>
  <c r="BS114" i="16"/>
  <c r="CD39" i="16"/>
  <c r="BS104" i="16"/>
  <c r="BC131" i="16"/>
  <c r="CF22" i="16"/>
  <c r="AG4" i="27"/>
  <c r="CF95" i="16"/>
  <c r="BZ124" i="16"/>
  <c r="BJ135" i="16"/>
  <c r="Q5" i="16"/>
  <c r="AG31" i="27"/>
  <c r="CB96" i="16"/>
  <c r="CF56" i="16"/>
  <c r="BC196" i="16"/>
  <c r="CB67" i="16"/>
  <c r="U95" i="16"/>
  <c r="BZ6" i="16"/>
  <c r="U84" i="16"/>
  <c r="BI64" i="16"/>
  <c r="BW44" i="16"/>
  <c r="R122" i="16"/>
  <c r="BZ179" i="16"/>
  <c r="BK202" i="16"/>
  <c r="G10" i="27"/>
  <c r="Z2" i="27"/>
  <c r="R72" i="16"/>
  <c r="BE113" i="16"/>
  <c r="BX21" i="16"/>
  <c r="U21" i="27"/>
  <c r="CF163" i="16"/>
  <c r="BV167" i="16"/>
  <c r="R165" i="16"/>
  <c r="BH205" i="16"/>
  <c r="CC156" i="16"/>
  <c r="BO28" i="16"/>
  <c r="T108" i="16"/>
  <c r="BA199" i="16"/>
  <c r="BK8" i="16"/>
  <c r="BK33" i="16"/>
  <c r="BE75" i="16"/>
  <c r="T136" i="16"/>
  <c r="BA105" i="16"/>
  <c r="F8" i="27"/>
  <c r="BO172" i="16"/>
  <c r="BV71" i="16"/>
  <c r="BV147" i="16"/>
  <c r="CC16" i="16"/>
  <c r="BA11" i="16"/>
  <c r="BN166" i="16"/>
  <c r="BK13" i="16"/>
  <c r="BI80" i="16"/>
  <c r="BA102" i="16"/>
  <c r="B18" i="27"/>
  <c r="CB146" i="16"/>
  <c r="BX79" i="16"/>
  <c r="R115" i="16"/>
  <c r="BK185" i="16"/>
  <c r="BE66" i="16"/>
  <c r="BN52" i="16"/>
  <c r="CC17" i="16"/>
  <c r="J30" i="27"/>
  <c r="BD37" i="16"/>
  <c r="BK122" i="16"/>
  <c r="AZ12" i="16"/>
  <c r="CD62" i="16"/>
  <c r="BR202" i="16"/>
  <c r="BO92" i="16"/>
  <c r="BN33" i="16"/>
  <c r="U92" i="16"/>
  <c r="T3" i="27"/>
  <c r="C27" i="27"/>
  <c r="T33" i="16"/>
  <c r="BT16" i="16"/>
  <c r="U54" i="16"/>
  <c r="BW91" i="16"/>
  <c r="U169" i="16"/>
  <c r="U90" i="16"/>
  <c r="BC10" i="16"/>
  <c r="CC143" i="16"/>
  <c r="CC38" i="16"/>
  <c r="BI48" i="16"/>
  <c r="T72" i="16"/>
  <c r="BN74" i="16"/>
  <c r="BX25" i="16"/>
  <c r="BM14" i="16"/>
  <c r="BO184" i="16"/>
  <c r="Q37" i="16"/>
  <c r="BN12" i="16"/>
  <c r="BI94" i="16"/>
  <c r="T191" i="16"/>
  <c r="CB202" i="16"/>
  <c r="BT34" i="16"/>
  <c r="T125" i="16"/>
  <c r="U188" i="16"/>
  <c r="P32" i="27"/>
  <c r="U70" i="16"/>
  <c r="BA197" i="16"/>
  <c r="R13" i="27"/>
  <c r="O12" i="27"/>
  <c r="T183" i="16"/>
  <c r="BZ197" i="16"/>
  <c r="U8" i="27"/>
  <c r="BP16" i="16"/>
  <c r="BS121" i="16"/>
  <c r="BX29" i="16"/>
  <c r="BD39" i="16"/>
  <c r="BD176" i="16"/>
  <c r="BA15" i="16"/>
  <c r="V20" i="27"/>
  <c r="BT165" i="16"/>
  <c r="T133" i="16"/>
  <c r="BT150" i="16"/>
  <c r="BW54" i="16"/>
  <c r="BE14" i="16"/>
  <c r="BW2" i="16"/>
  <c r="AA25" i="27"/>
  <c r="J27" i="27"/>
  <c r="BS56" i="16"/>
  <c r="BF138" i="16"/>
  <c r="CC185" i="16"/>
  <c r="Q42" i="16"/>
  <c r="Q27" i="27"/>
  <c r="BD184" i="16"/>
  <c r="U77" i="16"/>
  <c r="BN171" i="16"/>
  <c r="CD173" i="16"/>
  <c r="K10" i="27"/>
  <c r="P9" i="27"/>
  <c r="R7" i="27"/>
  <c r="BA64" i="16"/>
  <c r="T44" i="16"/>
  <c r="BD142" i="16"/>
  <c r="BT42" i="16"/>
  <c r="BM183" i="16"/>
  <c r="U184" i="16"/>
  <c r="BJ190" i="16"/>
  <c r="Y14" i="27"/>
  <c r="CB107" i="16"/>
  <c r="BD6" i="16"/>
  <c r="CB203" i="16"/>
  <c r="BD196" i="16"/>
  <c r="BC37" i="16"/>
  <c r="Q53" i="16"/>
  <c r="BP111" i="16"/>
  <c r="BP204" i="16"/>
  <c r="U123" i="16"/>
  <c r="BR41" i="16"/>
  <c r="CB153" i="16"/>
  <c r="W27" i="27"/>
  <c r="BH85" i="16"/>
  <c r="J12" i="27"/>
  <c r="BW175" i="16"/>
  <c r="BM12" i="16"/>
  <c r="BK200" i="16"/>
  <c r="W22" i="27"/>
  <c r="R11" i="27"/>
  <c r="CC123" i="16"/>
  <c r="BC30" i="16"/>
  <c r="Q16" i="16"/>
  <c r="BN152" i="16"/>
  <c r="BX84" i="16"/>
  <c r="T9" i="16"/>
  <c r="BI56" i="16"/>
  <c r="CB102" i="16"/>
  <c r="BS9" i="16"/>
  <c r="E6" i="27"/>
  <c r="T20" i="27"/>
  <c r="R98" i="16"/>
  <c r="W26" i="27"/>
  <c r="CD127" i="16"/>
  <c r="BT130" i="16"/>
  <c r="K13" i="27"/>
  <c r="BO81" i="16"/>
  <c r="Q14" i="16"/>
  <c r="CB7" i="16"/>
  <c r="CC49" i="16"/>
  <c r="BI41" i="16"/>
  <c r="BN158" i="16"/>
  <c r="O14" i="27"/>
  <c r="BJ35" i="16"/>
  <c r="BJ66" i="16"/>
  <c r="CB85" i="16"/>
  <c r="BH186" i="16"/>
  <c r="G33" i="27"/>
  <c r="BM142" i="16"/>
  <c r="BH58" i="16"/>
  <c r="U30" i="27"/>
  <c r="F20" i="27"/>
  <c r="BA123" i="16"/>
  <c r="BM35" i="16"/>
  <c r="BK108" i="16"/>
  <c r="BH32" i="16"/>
  <c r="BJ112" i="16"/>
  <c r="BP145" i="16"/>
  <c r="BN118" i="16"/>
  <c r="BA201" i="16"/>
  <c r="CB90" i="16"/>
  <c r="BF167" i="16"/>
  <c r="BV9" i="16"/>
  <c r="BX89" i="16"/>
  <c r="BT141" i="16"/>
  <c r="BW137" i="16"/>
  <c r="BZ103" i="16"/>
  <c r="AZ118" i="16"/>
  <c r="BC79" i="16"/>
  <c r="BT159" i="16"/>
  <c r="CB56" i="16"/>
  <c r="BI26" i="16"/>
  <c r="CC14" i="16"/>
  <c r="J23" i="27"/>
  <c r="BP154" i="16"/>
  <c r="BJ3" i="16"/>
  <c r="BV186" i="16"/>
  <c r="BM68" i="16"/>
  <c r="T150" i="16"/>
  <c r="BK78" i="16"/>
  <c r="BJ139" i="16"/>
  <c r="BH62" i="16"/>
  <c r="CD97" i="16"/>
  <c r="BC122" i="16"/>
  <c r="BF187" i="16"/>
  <c r="BO91" i="16"/>
  <c r="BC31" i="16"/>
  <c r="Q179" i="16"/>
  <c r="U140" i="16"/>
  <c r="BI163" i="16"/>
  <c r="CC166" i="16"/>
  <c r="BT83" i="16"/>
  <c r="BK94" i="16"/>
  <c r="BH140" i="16"/>
  <c r="BT60" i="16"/>
  <c r="BH141" i="16"/>
  <c r="BN82" i="16"/>
  <c r="BM136" i="16"/>
  <c r="BS88" i="16"/>
  <c r="BD86" i="16"/>
  <c r="BI138" i="16"/>
  <c r="BT10" i="16"/>
  <c r="CB54" i="16"/>
  <c r="AZ74" i="16"/>
  <c r="BO29" i="16"/>
  <c r="AZ99" i="16"/>
  <c r="W28" i="27"/>
  <c r="BX11" i="16"/>
  <c r="CB53" i="16"/>
  <c r="Q65" i="16"/>
  <c r="AZ21" i="16"/>
  <c r="BS70" i="16"/>
  <c r="K22" i="27"/>
  <c r="Z7" i="27"/>
  <c r="BE204" i="16"/>
  <c r="E15" i="27"/>
  <c r="BA63" i="16"/>
  <c r="BD62" i="16"/>
  <c r="BE160" i="16"/>
  <c r="BF15" i="16"/>
  <c r="BN103" i="16"/>
  <c r="BN113" i="16"/>
  <c r="BN125" i="16"/>
  <c r="CD155" i="16"/>
  <c r="BF189" i="16"/>
  <c r="BP5" i="16"/>
  <c r="BF190" i="16"/>
  <c r="CD159" i="16"/>
  <c r="BI107" i="16"/>
  <c r="BE121" i="16"/>
  <c r="BD70" i="16"/>
  <c r="BE201" i="16"/>
  <c r="R18" i="27"/>
  <c r="BM153" i="16"/>
  <c r="V22" i="27"/>
  <c r="T67" i="16"/>
  <c r="E26" i="27"/>
  <c r="BM95" i="16"/>
  <c r="CB105" i="16"/>
  <c r="Q61" i="16"/>
  <c r="BO138" i="16"/>
  <c r="BR119" i="16"/>
  <c r="T31" i="27"/>
  <c r="BN140" i="16"/>
  <c r="BK40" i="16"/>
  <c r="BN136" i="16"/>
  <c r="BM50" i="16"/>
  <c r="BP199" i="16"/>
  <c r="BP88" i="16"/>
  <c r="BC197" i="16"/>
  <c r="BP27" i="16"/>
  <c r="CB135" i="16"/>
  <c r="J7" i="27"/>
  <c r="BF85" i="16"/>
  <c r="BF95" i="16"/>
  <c r="BN194" i="16"/>
  <c r="P3" i="27"/>
  <c r="BI168" i="16"/>
  <c r="U42" i="16"/>
  <c r="W2" i="27"/>
  <c r="BT181" i="16"/>
  <c r="BR29" i="16"/>
  <c r="BJ97" i="16"/>
  <c r="BI38" i="16"/>
  <c r="BM141" i="16"/>
  <c r="BI152" i="16"/>
  <c r="CC151" i="16"/>
  <c r="Q13" i="27"/>
  <c r="BE116" i="16"/>
  <c r="BF108" i="16"/>
  <c r="BS145" i="16"/>
  <c r="R50" i="16"/>
  <c r="R191" i="16"/>
  <c r="CB161" i="16"/>
  <c r="BO40" i="16"/>
  <c r="BI114" i="16"/>
  <c r="E12" i="27"/>
  <c r="BT70" i="16"/>
  <c r="BJ120" i="16"/>
  <c r="BT39" i="16"/>
  <c r="BC132" i="16"/>
  <c r="BP175" i="16"/>
  <c r="BF8" i="16"/>
  <c r="BR80" i="16"/>
  <c r="BC55" i="16"/>
  <c r="BM3" i="16"/>
  <c r="BK188" i="16"/>
  <c r="BO136" i="16"/>
  <c r="B14" i="27"/>
  <c r="BS122" i="16"/>
  <c r="U89" i="16"/>
  <c r="CC183" i="16"/>
  <c r="CC107" i="16"/>
  <c r="BT186" i="16"/>
  <c r="BW126" i="16"/>
  <c r="BS47" i="16"/>
  <c r="BT162" i="16"/>
  <c r="R138" i="16"/>
  <c r="CD121" i="16"/>
  <c r="T51" i="16"/>
  <c r="BN91" i="16"/>
  <c r="L21" i="27"/>
  <c r="BR95" i="16"/>
  <c r="BA71" i="16"/>
  <c r="Q156" i="16"/>
  <c r="BN36" i="16"/>
  <c r="BI99" i="16"/>
  <c r="CD99" i="16"/>
  <c r="BS143" i="16"/>
  <c r="BA48" i="16"/>
  <c r="BC80" i="16"/>
  <c r="BD181" i="16"/>
  <c r="T204" i="16"/>
  <c r="BS69" i="16"/>
  <c r="BK138" i="16"/>
  <c r="BR52" i="16"/>
  <c r="BR158" i="16"/>
  <c r="BC112" i="16"/>
  <c r="BA115" i="16"/>
  <c r="BN78" i="16"/>
  <c r="BW61" i="16"/>
  <c r="T177" i="16"/>
  <c r="T140" i="16"/>
  <c r="BJ201" i="16"/>
  <c r="Q127" i="16"/>
  <c r="BN192" i="16"/>
  <c r="BS80" i="16"/>
  <c r="L25" i="27"/>
  <c r="BA57" i="16"/>
  <c r="BX191" i="16"/>
  <c r="BW116" i="16"/>
  <c r="BM124" i="16"/>
  <c r="AZ91" i="16"/>
  <c r="BP94" i="16"/>
  <c r="BA29" i="16"/>
  <c r="BJ153" i="16"/>
  <c r="BC121" i="16"/>
  <c r="BW92" i="16"/>
  <c r="BF74" i="16"/>
  <c r="BC140" i="16"/>
  <c r="CC83" i="16"/>
  <c r="R37" i="16"/>
  <c r="BT67" i="16"/>
  <c r="BX173" i="16"/>
  <c r="K21" i="27"/>
  <c r="BC17" i="16"/>
  <c r="BX168" i="16"/>
  <c r="BT84" i="16"/>
  <c r="BE119" i="16"/>
  <c r="BW82" i="16"/>
  <c r="L11" i="27"/>
  <c r="F10" i="27"/>
  <c r="BS11" i="16"/>
  <c r="BC99" i="16"/>
  <c r="BR156" i="16"/>
  <c r="BR173" i="16"/>
  <c r="BA153" i="16"/>
  <c r="R117" i="16"/>
  <c r="CD122" i="16"/>
  <c r="BN154" i="16"/>
  <c r="U174" i="16"/>
  <c r="CB88" i="16"/>
  <c r="BJ40" i="16"/>
  <c r="BC15" i="16"/>
  <c r="BT58" i="16"/>
  <c r="BM151" i="16"/>
  <c r="BV91" i="16"/>
  <c r="BC24" i="16"/>
  <c r="T153" i="16"/>
  <c r="Q189" i="16"/>
  <c r="BK14" i="16"/>
  <c r="BH95" i="16"/>
  <c r="BK38" i="16"/>
  <c r="AZ88" i="16"/>
  <c r="BD140" i="16"/>
  <c r="BF14" i="16"/>
  <c r="U170" i="16"/>
  <c r="BA103" i="16"/>
  <c r="BM65" i="16"/>
  <c r="BI124" i="16"/>
  <c r="BF145" i="16"/>
  <c r="CF46" i="16"/>
  <c r="BT120" i="16"/>
  <c r="BH71" i="16"/>
  <c r="BJ73" i="16"/>
  <c r="BN18" i="16"/>
  <c r="BW56" i="16"/>
  <c r="BK198" i="16"/>
  <c r="T32" i="16"/>
  <c r="T96" i="16"/>
  <c r="BW36" i="16"/>
  <c r="BR78" i="16"/>
  <c r="K25" i="27"/>
  <c r="U91" i="16"/>
  <c r="BO189" i="16"/>
  <c r="B33" i="27"/>
  <c r="BH5" i="16"/>
  <c r="Q82" i="16"/>
  <c r="BK121" i="16"/>
  <c r="CC144" i="16"/>
  <c r="BN38" i="16"/>
  <c r="U145" i="16"/>
  <c r="BN63" i="16"/>
  <c r="BW95" i="16"/>
  <c r="BI116" i="16"/>
  <c r="BH61" i="16"/>
  <c r="T199" i="16"/>
  <c r="BO90" i="16"/>
  <c r="CC86" i="16"/>
  <c r="BS155" i="16"/>
  <c r="BV190" i="16"/>
  <c r="L4" i="27"/>
  <c r="BH181" i="16"/>
  <c r="CC80" i="16"/>
  <c r="BF35" i="16"/>
  <c r="BV48" i="16"/>
  <c r="BK55" i="16"/>
  <c r="Q67" i="16"/>
  <c r="BA136" i="16"/>
  <c r="BK67" i="16"/>
  <c r="BX155" i="16"/>
  <c r="CD51" i="16"/>
  <c r="J33" i="27"/>
  <c r="BM122" i="16"/>
  <c r="BD146" i="16"/>
  <c r="BH49" i="16"/>
  <c r="U7" i="27"/>
  <c r="BN159" i="16"/>
  <c r="BE144" i="16"/>
  <c r="BH65" i="16"/>
  <c r="BX171" i="16"/>
  <c r="T128" i="16"/>
  <c r="BW203" i="16"/>
  <c r="BR144" i="16"/>
  <c r="BC75" i="16"/>
  <c r="BP8" i="16"/>
  <c r="BI82" i="16"/>
  <c r="BV47" i="16"/>
  <c r="BO185" i="16"/>
  <c r="BF17" i="16"/>
  <c r="BC107" i="16"/>
  <c r="BA142" i="16"/>
  <c r="BC53" i="16"/>
  <c r="BK48" i="16"/>
  <c r="BH66" i="16"/>
  <c r="BF174" i="16"/>
  <c r="CB188" i="16"/>
  <c r="BC124" i="16"/>
  <c r="BR73" i="16"/>
  <c r="BV108" i="16"/>
  <c r="T146" i="16"/>
  <c r="BP155" i="16"/>
  <c r="BI39" i="16"/>
  <c r="CD187" i="16"/>
  <c r="Q94" i="16"/>
  <c r="BV51" i="16"/>
  <c r="BK10" i="16"/>
  <c r="BA183" i="16"/>
  <c r="G18" i="27"/>
  <c r="U162" i="16"/>
  <c r="BP149" i="16"/>
  <c r="R131" i="16"/>
  <c r="BT177" i="16"/>
  <c r="T12" i="27"/>
  <c r="CB184" i="16"/>
  <c r="BK165" i="16"/>
  <c r="U12" i="16"/>
  <c r="CD124" i="16"/>
  <c r="U7" i="16"/>
  <c r="BM192" i="16"/>
  <c r="R109" i="16"/>
  <c r="BR61" i="16"/>
  <c r="BR48" i="16"/>
  <c r="BT155" i="16"/>
  <c r="BH102" i="16"/>
  <c r="M23" i="27"/>
  <c r="BA22" i="16"/>
  <c r="CB37" i="16"/>
  <c r="BX18" i="16"/>
  <c r="BH190" i="16"/>
  <c r="BV198" i="16"/>
  <c r="BJ114" i="16"/>
  <c r="BW11" i="16"/>
  <c r="BJ28" i="16"/>
  <c r="BS175" i="16"/>
  <c r="BJ141" i="16"/>
  <c r="BJ14" i="16"/>
  <c r="CB124" i="16"/>
  <c r="U39" i="16"/>
  <c r="CC148" i="16"/>
  <c r="U78" i="16"/>
  <c r="BE49" i="16"/>
  <c r="Q49" i="16"/>
  <c r="CD184" i="16"/>
  <c r="BA194" i="16"/>
  <c r="BS200" i="16"/>
  <c r="R67" i="16"/>
  <c r="T66" i="16"/>
  <c r="BS17" i="16"/>
  <c r="BP98" i="16"/>
  <c r="BO123" i="16"/>
  <c r="CD206" i="16"/>
  <c r="BC201" i="16"/>
  <c r="BN96" i="16"/>
  <c r="BX35" i="16"/>
  <c r="L24" i="27"/>
  <c r="BK109" i="16"/>
  <c r="T109" i="16"/>
  <c r="BR81" i="16"/>
  <c r="BR70" i="16"/>
  <c r="AZ89" i="16"/>
  <c r="BJ93" i="16"/>
  <c r="BT144" i="16"/>
  <c r="BS24" i="16"/>
  <c r="BJ90" i="16"/>
  <c r="BO34" i="16"/>
  <c r="Q97" i="16"/>
  <c r="BH16" i="16"/>
  <c r="BM94" i="16"/>
  <c r="BM132" i="16"/>
  <c r="BT87" i="16"/>
  <c r="T112" i="16"/>
  <c r="BD68" i="16"/>
  <c r="BT3" i="16"/>
  <c r="BW103" i="16"/>
  <c r="BN130" i="16"/>
  <c r="Q7" i="16"/>
  <c r="Q163" i="16"/>
  <c r="BH67" i="16"/>
  <c r="BF55" i="16"/>
  <c r="R205" i="16"/>
  <c r="Q129" i="16"/>
  <c r="BI112" i="16"/>
  <c r="BK53" i="16"/>
  <c r="BD5" i="16"/>
  <c r="T95" i="16"/>
  <c r="Q84" i="16"/>
  <c r="BW107" i="16"/>
  <c r="R3" i="16"/>
  <c r="BC141" i="16"/>
  <c r="BA198" i="16"/>
  <c r="BR46" i="16"/>
  <c r="CB174" i="16"/>
  <c r="BM19" i="16"/>
  <c r="BS174" i="16"/>
  <c r="R49" i="16"/>
  <c r="BA2" i="16"/>
  <c r="BP57" i="16"/>
  <c r="T134" i="16"/>
  <c r="BV194" i="16"/>
  <c r="BO6" i="16"/>
  <c r="BM43" i="16"/>
  <c r="BI118" i="16"/>
  <c r="CC66" i="16"/>
  <c r="BM158" i="16"/>
  <c r="BF19" i="16"/>
  <c r="C14" i="27"/>
  <c r="BT202" i="16"/>
  <c r="CD197" i="16"/>
  <c r="CC179" i="16"/>
  <c r="BO202" i="16"/>
  <c r="BP192" i="16"/>
  <c r="BS59" i="16"/>
  <c r="M15" i="27"/>
  <c r="BP115" i="16"/>
  <c r="Q32" i="27"/>
  <c r="CB39" i="16"/>
  <c r="BK44" i="16"/>
  <c r="T7" i="16"/>
  <c r="CC186" i="16"/>
  <c r="BI45" i="16"/>
  <c r="P27" i="27"/>
  <c r="CB84" i="16"/>
  <c r="P13" i="27"/>
  <c r="BM109" i="16"/>
  <c r="U45" i="16"/>
  <c r="Q111" i="16"/>
  <c r="W4" i="27"/>
  <c r="BE145" i="16"/>
  <c r="BJ103" i="16"/>
  <c r="CB159" i="16"/>
  <c r="BR42" i="16"/>
  <c r="BH80" i="16"/>
  <c r="BV134" i="16"/>
  <c r="AZ137" i="16"/>
  <c r="BK37" i="16"/>
  <c r="BC135" i="16"/>
  <c r="M3" i="27"/>
  <c r="BA77" i="16"/>
  <c r="CC139" i="16"/>
  <c r="BI43" i="16"/>
  <c r="BS202" i="16"/>
  <c r="BO15" i="16"/>
  <c r="AZ167" i="16"/>
  <c r="BM111" i="16"/>
  <c r="BW118" i="16"/>
  <c r="CB156" i="16"/>
  <c r="BJ38" i="16"/>
  <c r="BC183" i="16"/>
  <c r="CB77" i="16"/>
  <c r="BJ72" i="16"/>
  <c r="BT178" i="16"/>
  <c r="BC27" i="16"/>
  <c r="BM162" i="16"/>
  <c r="BS63" i="16"/>
  <c r="BF183" i="16"/>
  <c r="BT33" i="16"/>
  <c r="CB61" i="16"/>
  <c r="CD104" i="16"/>
  <c r="BO66" i="16"/>
  <c r="BC32" i="16"/>
  <c r="BR21" i="16"/>
  <c r="BJ76" i="16"/>
  <c r="Q136" i="16"/>
  <c r="AZ4" i="16"/>
  <c r="BJ158" i="16"/>
  <c r="CD86" i="16"/>
  <c r="BV17" i="16"/>
  <c r="BW79" i="16"/>
  <c r="BT98" i="16"/>
  <c r="BF82" i="16"/>
  <c r="T13" i="16"/>
  <c r="Q63" i="16"/>
  <c r="Q143" i="16"/>
  <c r="BT75" i="16"/>
  <c r="L2" i="27"/>
  <c r="U41" i="16"/>
  <c r="BS140" i="16"/>
  <c r="BR25" i="16"/>
  <c r="BD71" i="16"/>
  <c r="BH155" i="16"/>
  <c r="BC39" i="16"/>
  <c r="BN157" i="16"/>
  <c r="BI140" i="16"/>
  <c r="AZ123" i="16"/>
  <c r="CC32" i="16"/>
  <c r="V18" i="27"/>
  <c r="BP21" i="16"/>
  <c r="BC127" i="16"/>
  <c r="BT204" i="16"/>
  <c r="BP153" i="16"/>
  <c r="BS77" i="16"/>
  <c r="CB38" i="16"/>
  <c r="BC109" i="16"/>
  <c r="BP22" i="16"/>
  <c r="R187" i="16"/>
  <c r="BE108" i="16"/>
  <c r="Q68" i="16"/>
  <c r="BX46" i="16"/>
  <c r="CC13" i="16"/>
  <c r="BD130" i="16"/>
  <c r="BA128" i="16"/>
  <c r="BO187" i="16"/>
  <c r="BE83" i="16"/>
  <c r="R163" i="16"/>
  <c r="BT167" i="16"/>
  <c r="BM41" i="16"/>
  <c r="BR26" i="16"/>
  <c r="BH91" i="16"/>
  <c r="BR3" i="16"/>
  <c r="BH87" i="16"/>
  <c r="R29" i="16"/>
  <c r="BM134" i="16"/>
  <c r="O27" i="27"/>
  <c r="CB82" i="16"/>
  <c r="BE174" i="16"/>
  <c r="BX198" i="16"/>
  <c r="BI174" i="16"/>
  <c r="U65" i="16"/>
  <c r="AZ185" i="16"/>
  <c r="BC42" i="16"/>
  <c r="BJ119" i="16"/>
  <c r="BW106" i="16"/>
  <c r="BW100" i="16"/>
  <c r="CD69" i="16"/>
  <c r="BA59" i="16"/>
  <c r="BM89" i="16"/>
  <c r="BM75" i="16"/>
  <c r="BO95" i="16"/>
  <c r="U13" i="27"/>
  <c r="BW198" i="16"/>
  <c r="O18" i="27"/>
  <c r="K14" i="27"/>
  <c r="BV26" i="16"/>
  <c r="BW28" i="16"/>
  <c r="AZ104" i="16"/>
  <c r="BX107" i="16"/>
  <c r="M4" i="27"/>
  <c r="BP39" i="16"/>
  <c r="BM129" i="16"/>
  <c r="Q26" i="27"/>
  <c r="BM144" i="16"/>
  <c r="O30" i="27"/>
  <c r="Q139" i="16"/>
  <c r="C15" i="27"/>
  <c r="BM40" i="16"/>
  <c r="BH108" i="16"/>
  <c r="BI203" i="16"/>
  <c r="AZ7" i="16"/>
  <c r="BO18" i="16"/>
  <c r="Q126" i="16"/>
  <c r="U3" i="16"/>
  <c r="BR103" i="16"/>
  <c r="AZ139" i="16"/>
  <c r="BO62" i="16"/>
  <c r="BW113" i="16"/>
  <c r="BH74" i="16"/>
  <c r="BM83" i="16"/>
  <c r="T14" i="16"/>
  <c r="BS167" i="16"/>
  <c r="BX118" i="16"/>
  <c r="BE128" i="16"/>
  <c r="U110" i="16"/>
  <c r="BJ182" i="16"/>
  <c r="BQ76" i="16"/>
  <c r="BB170" i="16"/>
  <c r="S141" i="16"/>
  <c r="BB73" i="16"/>
  <c r="BQ59" i="16"/>
  <c r="S192" i="16"/>
  <c r="BB133" i="16"/>
  <c r="BG28" i="16"/>
  <c r="BG185" i="16"/>
  <c r="BL163" i="16"/>
  <c r="BL17" i="16"/>
  <c r="BB102" i="16"/>
  <c r="S156" i="16"/>
  <c r="BQ32" i="16"/>
  <c r="S82" i="16"/>
  <c r="AE13" i="27"/>
  <c r="BQ26" i="16"/>
  <c r="BG53" i="16"/>
  <c r="BQ117" i="16"/>
  <c r="BB119" i="16"/>
  <c r="BB107" i="16"/>
  <c r="S176" i="16"/>
  <c r="BB56" i="16"/>
  <c r="BQ103" i="16"/>
  <c r="BQ169" i="16"/>
  <c r="S7" i="16"/>
  <c r="BQ202" i="16"/>
  <c r="S30" i="16"/>
  <c r="BL183" i="16"/>
  <c r="BG105" i="16"/>
  <c r="BG198" i="16"/>
  <c r="N13" i="27"/>
  <c r="BG182" i="16"/>
  <c r="BG190" i="16"/>
  <c r="BQ148" i="16"/>
  <c r="BG34" i="16"/>
  <c r="AE18" i="27"/>
  <c r="S19" i="27"/>
  <c r="S139" i="16"/>
  <c r="BG141" i="16"/>
  <c r="BB163" i="16"/>
  <c r="BB177" i="16"/>
  <c r="S155" i="16"/>
  <c r="S72" i="16"/>
  <c r="BL165" i="16"/>
  <c r="BG195" i="16"/>
  <c r="S26" i="27"/>
  <c r="S51" i="16"/>
  <c r="BQ5" i="16"/>
  <c r="BL130" i="16"/>
  <c r="BL178" i="16"/>
  <c r="BL67" i="16"/>
  <c r="BQ179" i="16"/>
  <c r="BQ136" i="16"/>
  <c r="BQ90" i="16"/>
  <c r="BB114" i="16"/>
  <c r="I12" i="27"/>
  <c r="BB80" i="16"/>
  <c r="S67" i="16"/>
  <c r="S37" i="16"/>
  <c r="BL102" i="16"/>
  <c r="BG79" i="16"/>
  <c r="S28" i="27"/>
  <c r="BG39" i="16"/>
  <c r="S112" i="16"/>
  <c r="X11" i="27"/>
  <c r="BL6" i="16"/>
  <c r="BB136" i="16"/>
  <c r="BQ189" i="16"/>
  <c r="BG202" i="16"/>
  <c r="BL68" i="16"/>
  <c r="BQ165" i="16"/>
  <c r="D11" i="27"/>
  <c r="BL53" i="16"/>
  <c r="N23" i="27"/>
  <c r="BL91" i="16"/>
  <c r="BB25" i="16"/>
  <c r="BL75" i="16"/>
  <c r="BQ35" i="16"/>
  <c r="BB112" i="16"/>
  <c r="N12" i="27"/>
  <c r="S2" i="27"/>
  <c r="N9" i="27"/>
  <c r="BQ96" i="16"/>
  <c r="BL34" i="16"/>
  <c r="S99" i="16"/>
  <c r="BL99" i="16"/>
  <c r="S196" i="16"/>
  <c r="S140" i="16"/>
  <c r="S121" i="16"/>
  <c r="BQ112" i="16"/>
  <c r="BG100" i="16"/>
  <c r="BL201" i="16"/>
  <c r="BB40" i="16"/>
  <c r="BL41" i="16"/>
  <c r="BB32" i="16"/>
  <c r="S151" i="16"/>
  <c r="BG87" i="16"/>
  <c r="AE25" i="27"/>
  <c r="N15" i="27"/>
  <c r="S25" i="27"/>
  <c r="BQ52" i="16"/>
  <c r="S43" i="16"/>
  <c r="S98" i="16"/>
  <c r="BB95" i="16"/>
  <c r="AE12" i="27"/>
  <c r="S56" i="16"/>
  <c r="S87" i="16"/>
  <c r="BL28" i="16"/>
  <c r="I33" i="27"/>
  <c r="S202" i="16"/>
  <c r="BL191" i="16"/>
  <c r="BG136" i="16"/>
  <c r="BG171" i="16"/>
  <c r="BQ174" i="16"/>
  <c r="AE30" i="27"/>
  <c r="BL15" i="16"/>
  <c r="BB162" i="16"/>
  <c r="BG62" i="16"/>
  <c r="BL138" i="16"/>
  <c r="BQ157" i="16"/>
  <c r="BL72" i="16"/>
  <c r="BQ11" i="16"/>
  <c r="BL4" i="16"/>
  <c r="BG104" i="16"/>
  <c r="BQ55" i="16"/>
  <c r="D15" i="27"/>
  <c r="BQ49" i="16"/>
  <c r="BG11" i="16"/>
  <c r="BQ13" i="16"/>
  <c r="S187" i="16"/>
  <c r="D19" i="27"/>
  <c r="BB6" i="16"/>
  <c r="BG197" i="16"/>
  <c r="BB76" i="16"/>
  <c r="D22" i="27"/>
  <c r="I21" i="27"/>
  <c r="BB53" i="16"/>
  <c r="S55" i="16"/>
  <c r="BG201" i="16"/>
  <c r="BL44" i="16"/>
  <c r="S205" i="16"/>
  <c r="BQ147" i="16"/>
  <c r="BB84" i="16"/>
  <c r="BB126" i="16"/>
  <c r="BQ70" i="16"/>
  <c r="BB165" i="16"/>
  <c r="BL8" i="16"/>
  <c r="S148" i="16"/>
  <c r="BG134" i="16"/>
  <c r="D21" i="27"/>
  <c r="S17" i="16"/>
  <c r="BQ43" i="16"/>
  <c r="I23" i="27"/>
  <c r="D2" i="27"/>
  <c r="BG46" i="16"/>
  <c r="BQ110" i="16"/>
  <c r="S15" i="16"/>
  <c r="BB43" i="16"/>
  <c r="BQ116" i="16"/>
  <c r="BL63" i="16"/>
  <c r="BG123" i="16"/>
  <c r="N26" i="27"/>
  <c r="BL127" i="16"/>
  <c r="S40" i="16"/>
  <c r="BB57" i="16"/>
  <c r="BL98" i="16"/>
  <c r="BL93" i="16"/>
  <c r="BB54" i="16"/>
  <c r="BG152" i="16"/>
  <c r="BB17" i="16"/>
  <c r="BG42" i="16"/>
  <c r="D23" i="27"/>
  <c r="BQ155" i="16"/>
  <c r="BQ131" i="16"/>
  <c r="BL118" i="16"/>
  <c r="BL58" i="16"/>
  <c r="BB94" i="16"/>
  <c r="S34" i="16"/>
  <c r="BG7" i="16"/>
  <c r="S133" i="16"/>
  <c r="BL50" i="16"/>
  <c r="BG199" i="16"/>
  <c r="X7" i="27"/>
  <c r="BG41" i="16"/>
  <c r="BQ187" i="16"/>
  <c r="BL32" i="16"/>
  <c r="BG49" i="16"/>
  <c r="BL146" i="16"/>
  <c r="BB4" i="16"/>
  <c r="BQ34" i="16"/>
  <c r="S126" i="16"/>
  <c r="BL9" i="16"/>
  <c r="I20" i="27"/>
  <c r="N24" i="27"/>
  <c r="S83" i="16"/>
  <c r="BL199" i="16"/>
  <c r="BL52" i="16"/>
  <c r="BB192" i="16"/>
  <c r="BQ81" i="16"/>
  <c r="BQ21" i="16"/>
  <c r="S27" i="16"/>
  <c r="X10" i="27"/>
  <c r="BQ102" i="16"/>
  <c r="BQ195" i="16"/>
  <c r="BG148" i="16"/>
  <c r="BG132" i="16"/>
  <c r="BQ149" i="16"/>
  <c r="BB130" i="16"/>
  <c r="S31" i="27"/>
  <c r="BL157" i="16"/>
  <c r="AE19" i="27"/>
  <c r="BQ191" i="16"/>
  <c r="BG137" i="16"/>
  <c r="N27" i="27"/>
  <c r="BG172" i="16"/>
  <c r="AE21" i="27"/>
  <c r="S190" i="16"/>
  <c r="S68" i="16"/>
  <c r="BG111" i="16"/>
  <c r="S24" i="27"/>
  <c r="S183" i="16"/>
  <c r="BG56" i="16"/>
  <c r="S165" i="16"/>
  <c r="D13" i="27"/>
  <c r="S36" i="16"/>
  <c r="S26" i="16"/>
  <c r="BB187" i="16"/>
  <c r="BB194" i="16"/>
  <c r="BQ89" i="16"/>
  <c r="S134" i="16"/>
  <c r="S160" i="16"/>
  <c r="BQ65" i="16"/>
  <c r="S181" i="16"/>
  <c r="BL129" i="16"/>
  <c r="S178" i="16"/>
  <c r="S122" i="16"/>
  <c r="BG117" i="16"/>
  <c r="BB181" i="16"/>
  <c r="S11" i="27"/>
  <c r="BL142" i="16"/>
  <c r="BG156" i="16"/>
  <c r="BQ12" i="16"/>
  <c r="BQ137" i="16"/>
  <c r="BB60" i="16"/>
  <c r="S147" i="16"/>
  <c r="S14" i="27"/>
  <c r="BQ30" i="16"/>
  <c r="BL171" i="16"/>
  <c r="BQ162" i="16"/>
  <c r="BL172" i="16"/>
  <c r="BL70" i="16"/>
  <c r="D30" i="27"/>
  <c r="S76" i="16"/>
  <c r="BB182" i="16"/>
  <c r="BG80" i="16"/>
  <c r="BB199" i="16"/>
  <c r="S8" i="27"/>
  <c r="S118" i="16"/>
  <c r="BG164" i="16"/>
  <c r="X18" i="27"/>
  <c r="BL154" i="16"/>
  <c r="BQ69" i="16"/>
  <c r="S114" i="16"/>
  <c r="BL43" i="16"/>
  <c r="N19" i="27"/>
  <c r="X28" i="27"/>
  <c r="N6" i="27"/>
  <c r="BB52" i="16"/>
  <c r="AE15" i="27"/>
  <c r="X14" i="27"/>
  <c r="BG203" i="16"/>
  <c r="BQ57" i="16"/>
  <c r="BL37" i="16"/>
  <c r="BG90" i="16"/>
  <c r="BQ168" i="16"/>
  <c r="BB179" i="16"/>
  <c r="AC26" i="27"/>
  <c r="CF21" i="16"/>
  <c r="BZ158" i="16"/>
  <c r="AG28" i="27"/>
  <c r="AF2" i="27"/>
  <c r="CC48" i="16"/>
  <c r="AZ114" i="16"/>
  <c r="BV111" i="16"/>
  <c r="AF6" i="27"/>
  <c r="C7" i="27"/>
  <c r="BN151" i="16"/>
  <c r="BD117" i="16"/>
  <c r="CB147" i="16"/>
  <c r="BR37" i="16"/>
  <c r="BC96" i="16"/>
  <c r="R8" i="27"/>
  <c r="J18" i="27"/>
  <c r="CF199" i="16"/>
  <c r="BO100" i="16"/>
  <c r="T27" i="27"/>
  <c r="Q14" i="27"/>
  <c r="BC191" i="16"/>
  <c r="BK60" i="16"/>
  <c r="V31" i="27"/>
  <c r="BK119" i="16"/>
  <c r="AD14" i="27"/>
  <c r="BA38" i="16"/>
  <c r="BF93" i="16"/>
  <c r="CB8" i="16"/>
  <c r="BC159" i="16"/>
  <c r="U64" i="16"/>
  <c r="BM51" i="16"/>
  <c r="BC174" i="16"/>
  <c r="BT86" i="16"/>
  <c r="BA154" i="16"/>
  <c r="Q150" i="16"/>
  <c r="T195" i="16"/>
  <c r="U26" i="16"/>
  <c r="BO122" i="16"/>
  <c r="L30" i="27"/>
  <c r="AZ98" i="16"/>
  <c r="BX98" i="16"/>
  <c r="BO153" i="16"/>
  <c r="BK72" i="16"/>
  <c r="P19" i="27"/>
  <c r="CB118" i="16"/>
  <c r="AZ16" i="16"/>
  <c r="BO61" i="16"/>
  <c r="CB133" i="16"/>
  <c r="BO47" i="16"/>
  <c r="U175" i="16"/>
  <c r="BD57" i="16"/>
  <c r="Q62" i="16"/>
  <c r="CB169" i="16"/>
  <c r="BR204" i="16"/>
  <c r="BE74" i="16"/>
  <c r="BA83" i="16"/>
  <c r="BT121" i="16"/>
  <c r="BK205" i="16"/>
  <c r="BJ180" i="16"/>
  <c r="BN196" i="16"/>
  <c r="CD185" i="16"/>
  <c r="U178" i="16"/>
  <c r="CD188" i="16"/>
  <c r="T43" i="16"/>
  <c r="BF12" i="16"/>
  <c r="R53" i="16"/>
  <c r="BI81" i="16"/>
  <c r="BS157" i="16"/>
  <c r="T110" i="16"/>
  <c r="BA65" i="16"/>
  <c r="BT143" i="16"/>
  <c r="BC118" i="16"/>
  <c r="BF150" i="16"/>
  <c r="BD89" i="16"/>
  <c r="BI117" i="16"/>
  <c r="BR98" i="16"/>
  <c r="U30" i="16"/>
  <c r="BF46" i="16"/>
  <c r="F19" i="27"/>
  <c r="CC187" i="16"/>
  <c r="BF57" i="16"/>
  <c r="Z23" i="27"/>
  <c r="BW165" i="16"/>
  <c r="AZ179" i="16"/>
  <c r="T200" i="16"/>
  <c r="BW64" i="16"/>
  <c r="BX8" i="16"/>
  <c r="BW102" i="16"/>
  <c r="CB151" i="16"/>
  <c r="U16" i="16"/>
  <c r="BO188" i="16"/>
  <c r="BR36" i="16"/>
  <c r="BA146" i="16"/>
  <c r="BP152" i="16"/>
  <c r="BS105" i="16"/>
  <c r="BJ5" i="16"/>
  <c r="BC142" i="16"/>
  <c r="BW155" i="16"/>
  <c r="BM170" i="16"/>
  <c r="T55" i="16"/>
  <c r="CB59" i="16"/>
  <c r="BN2" i="16"/>
  <c r="C18" i="27"/>
  <c r="BT198" i="16"/>
  <c r="BM6" i="16"/>
  <c r="T12" i="16"/>
  <c r="BZ109" i="16"/>
  <c r="BD50" i="16"/>
  <c r="BK76" i="16"/>
  <c r="Q45" i="16"/>
  <c r="BW181" i="16"/>
  <c r="AZ27" i="16"/>
  <c r="CB76" i="16"/>
  <c r="BS65" i="16"/>
  <c r="CB81" i="16"/>
  <c r="BJ179" i="16"/>
  <c r="BM103" i="16"/>
  <c r="BR14" i="16"/>
  <c r="BI74" i="16"/>
  <c r="BO103" i="16"/>
  <c r="BO155" i="16"/>
  <c r="BW59" i="16"/>
  <c r="R157" i="16"/>
  <c r="BI49" i="16"/>
  <c r="BP146" i="16"/>
  <c r="BS18" i="16"/>
  <c r="AZ205" i="16"/>
  <c r="BN127" i="16"/>
  <c r="CB47" i="16"/>
  <c r="BT122" i="16"/>
  <c r="BP60" i="16"/>
  <c r="BN153" i="16"/>
  <c r="BF148" i="16"/>
  <c r="BF36" i="16"/>
  <c r="BZ115" i="16"/>
  <c r="BI121" i="16"/>
  <c r="BI87" i="16"/>
  <c r="CC164" i="16"/>
  <c r="CC204" i="16"/>
  <c r="BF107" i="16"/>
  <c r="T45" i="16"/>
  <c r="B22" i="27"/>
  <c r="BI44" i="16"/>
  <c r="BM57" i="16"/>
  <c r="Q50" i="16"/>
  <c r="BT114" i="16"/>
  <c r="BO109" i="16"/>
  <c r="J14" i="27"/>
  <c r="BD8" i="16"/>
  <c r="CB32" i="16"/>
  <c r="T205" i="16"/>
  <c r="BV35" i="16"/>
  <c r="F24" i="27"/>
  <c r="BJ78" i="16"/>
  <c r="BW195" i="16"/>
  <c r="BA55" i="16"/>
  <c r="BT30" i="16"/>
  <c r="AZ136" i="16"/>
  <c r="BI12" i="16"/>
  <c r="CB83" i="16"/>
  <c r="T54" i="16"/>
  <c r="BJ126" i="16"/>
  <c r="BW166" i="16"/>
  <c r="C32" i="27"/>
  <c r="BT161" i="16"/>
  <c r="BE44" i="16"/>
  <c r="BW15" i="16"/>
  <c r="CC198" i="16"/>
  <c r="BF152" i="16"/>
  <c r="CB115" i="16"/>
  <c r="BR178" i="16"/>
  <c r="BF84" i="16"/>
  <c r="CD150" i="16"/>
  <c r="BA149" i="16"/>
  <c r="BS31" i="16"/>
  <c r="T37" i="16"/>
  <c r="BR114" i="16"/>
  <c r="BW80" i="16"/>
  <c r="CB3" i="16"/>
  <c r="CB178" i="16"/>
  <c r="BR134" i="16"/>
  <c r="U49" i="16"/>
  <c r="BN179" i="16"/>
  <c r="BV28" i="16"/>
  <c r="BO22" i="16"/>
  <c r="BT132" i="16"/>
  <c r="BI60" i="16"/>
  <c r="BX97" i="16"/>
  <c r="R127" i="16"/>
  <c r="CC56" i="16"/>
  <c r="BO3" i="16"/>
  <c r="BX128" i="16"/>
  <c r="BF83" i="16"/>
  <c r="AZ135" i="16"/>
  <c r="CB64" i="16"/>
  <c r="BT57" i="16"/>
  <c r="BV39" i="16"/>
  <c r="T197" i="16"/>
  <c r="BH200" i="16"/>
  <c r="BE18" i="16"/>
  <c r="BP157" i="16"/>
  <c r="AF15" i="27"/>
  <c r="Q19" i="27"/>
  <c r="BK7" i="16"/>
  <c r="BX88" i="16"/>
  <c r="BO182" i="16"/>
  <c r="CD201" i="16"/>
  <c r="U134" i="16"/>
  <c r="CD57" i="16"/>
  <c r="BD115" i="16"/>
  <c r="O2" i="27"/>
  <c r="BR136" i="16"/>
  <c r="BI161" i="16"/>
  <c r="BA13" i="16"/>
  <c r="BP44" i="16"/>
  <c r="BM100" i="16"/>
  <c r="BN156" i="16"/>
  <c r="BJ37" i="16"/>
  <c r="T175" i="16"/>
  <c r="BM84" i="16"/>
  <c r="BD166" i="16"/>
  <c r="T104" i="16"/>
  <c r="AZ69" i="16"/>
  <c r="Q146" i="16"/>
  <c r="BI2" i="16"/>
  <c r="BP47" i="16"/>
  <c r="BJ41" i="16"/>
  <c r="Q151" i="16"/>
  <c r="CC172" i="16"/>
  <c r="BV69" i="16"/>
  <c r="BR40" i="16"/>
  <c r="BA131" i="16"/>
  <c r="Q6" i="16"/>
  <c r="BH45" i="16"/>
  <c r="Q138" i="16"/>
  <c r="BV99" i="16"/>
  <c r="BM36" i="16"/>
  <c r="R59" i="16"/>
  <c r="U50" i="16"/>
  <c r="CD55" i="16"/>
  <c r="BW55" i="16"/>
  <c r="L3" i="27"/>
  <c r="BS60" i="16"/>
  <c r="BD111" i="16"/>
  <c r="BH162" i="16"/>
  <c r="BI153" i="16"/>
  <c r="T53" i="16"/>
  <c r="BK197" i="16"/>
  <c r="BF29" i="16"/>
  <c r="BA30" i="16"/>
  <c r="U135" i="16"/>
  <c r="BC161" i="16"/>
  <c r="BH127" i="16"/>
  <c r="BN58" i="16"/>
  <c r="BN104" i="16"/>
  <c r="Q165" i="16"/>
  <c r="BO171" i="16"/>
  <c r="BD157" i="16"/>
  <c r="BO14" i="16"/>
  <c r="BT74" i="16"/>
  <c r="BW19" i="16"/>
  <c r="BW144" i="16"/>
  <c r="O13" i="27"/>
  <c r="BN111" i="16"/>
  <c r="BK118" i="16"/>
  <c r="BK152" i="16"/>
  <c r="BE133" i="16"/>
  <c r="U122" i="16"/>
  <c r="BJ42" i="16"/>
  <c r="BS150" i="16"/>
  <c r="CC61" i="16"/>
  <c r="BX31" i="16"/>
  <c r="BR17" i="16"/>
  <c r="BC117" i="16"/>
  <c r="BJ163" i="16"/>
  <c r="BX127" i="16"/>
  <c r="BH202" i="16"/>
  <c r="Z4" i="27"/>
  <c r="BA182" i="16"/>
  <c r="BP141" i="16"/>
  <c r="BD171" i="16"/>
  <c r="Q172" i="16"/>
  <c r="BN147" i="16"/>
  <c r="CD156" i="16"/>
  <c r="CB87" i="16"/>
  <c r="BS50" i="16"/>
  <c r="CD14" i="16"/>
  <c r="BX56" i="16"/>
  <c r="Q113" i="16"/>
  <c r="BP182" i="16"/>
  <c r="BP93" i="16"/>
  <c r="BD122" i="16"/>
  <c r="R32" i="27"/>
  <c r="BI95" i="16"/>
  <c r="BA25" i="16"/>
  <c r="CD16" i="16"/>
  <c r="BS84" i="16"/>
  <c r="BR44" i="16"/>
  <c r="BC38" i="16"/>
  <c r="AZ156" i="16"/>
  <c r="U156" i="16"/>
  <c r="U60" i="16"/>
  <c r="BV10" i="16"/>
  <c r="BP90" i="16"/>
  <c r="Y3" i="27"/>
  <c r="BR75" i="16"/>
  <c r="CC176" i="16"/>
  <c r="L23" i="27"/>
  <c r="BJ79" i="16"/>
  <c r="BJ30" i="16"/>
  <c r="T113" i="16"/>
  <c r="BD43" i="16"/>
  <c r="L32" i="27"/>
  <c r="BV22" i="16"/>
  <c r="Q15" i="16"/>
  <c r="BN89" i="16"/>
  <c r="BS96" i="16"/>
  <c r="BR175" i="16"/>
  <c r="Y15" i="27"/>
  <c r="BA70" i="16"/>
  <c r="CC50" i="16"/>
  <c r="R21" i="27"/>
  <c r="BR148" i="16"/>
  <c r="BD163" i="16"/>
  <c r="L27" i="27"/>
  <c r="BK32" i="16"/>
  <c r="BE123" i="16"/>
  <c r="BR120" i="16"/>
  <c r="CC65" i="16"/>
  <c r="BI182" i="16"/>
  <c r="BM9" i="16"/>
  <c r="BR59" i="16"/>
  <c r="CD42" i="16"/>
  <c r="BJ187" i="16"/>
  <c r="BS38" i="16"/>
  <c r="CC154" i="16"/>
  <c r="BE168" i="16"/>
  <c r="BW93" i="16"/>
  <c r="BX77" i="16"/>
  <c r="BH137" i="16"/>
  <c r="BE96" i="16"/>
  <c r="U58" i="16"/>
  <c r="BM121" i="16"/>
  <c r="Q24" i="16"/>
  <c r="BA196" i="16"/>
  <c r="BA120" i="16"/>
  <c r="CC10" i="16"/>
  <c r="R34" i="16"/>
  <c r="R78" i="16"/>
  <c r="BJ128" i="16"/>
  <c r="BV89" i="16"/>
  <c r="BT149" i="16"/>
  <c r="R60" i="16"/>
  <c r="BO135" i="16"/>
  <c r="CC95" i="16"/>
  <c r="BO200" i="16"/>
  <c r="CF111" i="16"/>
  <c r="C2" i="27"/>
  <c r="BP55" i="16"/>
  <c r="R180" i="16"/>
  <c r="BP40" i="16"/>
  <c r="BF200" i="16"/>
  <c r="BJ34" i="16"/>
  <c r="Q30" i="27"/>
  <c r="BM186" i="16"/>
  <c r="BX99" i="16"/>
  <c r="BA18" i="16"/>
  <c r="P7" i="27"/>
  <c r="BM202" i="16"/>
  <c r="BV76" i="16"/>
  <c r="BN142" i="16"/>
  <c r="BD41" i="16"/>
  <c r="BV81" i="16"/>
  <c r="BE21" i="16"/>
  <c r="BA93" i="16"/>
  <c r="BX36" i="16"/>
  <c r="T30" i="16"/>
  <c r="BV115" i="16"/>
  <c r="BA172" i="16"/>
  <c r="BV95" i="16"/>
  <c r="U63" i="16"/>
  <c r="BK36" i="16"/>
  <c r="CC31" i="16"/>
  <c r="BX57" i="16"/>
  <c r="BC176" i="16"/>
  <c r="Z6" i="27"/>
  <c r="T90" i="16"/>
  <c r="BF173" i="16"/>
  <c r="AZ202" i="16"/>
  <c r="BS19" i="16"/>
  <c r="Q202" i="16"/>
  <c r="BP58" i="16"/>
  <c r="T202" i="16"/>
  <c r="CB33" i="16"/>
  <c r="U127" i="16"/>
  <c r="BN87" i="16"/>
  <c r="CB186" i="16"/>
  <c r="R51" i="16"/>
  <c r="BR145" i="16"/>
  <c r="BW192" i="16"/>
  <c r="BM102" i="16"/>
  <c r="H9" i="27"/>
  <c r="AZ82" i="16"/>
  <c r="BC68" i="16"/>
  <c r="Q58" i="16"/>
  <c r="BF120" i="16"/>
  <c r="BK160" i="16"/>
  <c r="BA137" i="16"/>
  <c r="BV70" i="16"/>
  <c r="BX75" i="16"/>
  <c r="BC198" i="16"/>
  <c r="BS44" i="16"/>
  <c r="BE194" i="16"/>
  <c r="BR19" i="16"/>
  <c r="BV8" i="16"/>
  <c r="BD131" i="16"/>
  <c r="BT38" i="16"/>
  <c r="CD81" i="16"/>
  <c r="CC136" i="16"/>
  <c r="BC155" i="16"/>
  <c r="BC111" i="16"/>
  <c r="BD25" i="16"/>
  <c r="BA145" i="16"/>
  <c r="BI25" i="16"/>
  <c r="BX60" i="16"/>
  <c r="BH117" i="16"/>
  <c r="BT46" i="16"/>
  <c r="BK29" i="16"/>
  <c r="BN7" i="16"/>
  <c r="CB117" i="16"/>
  <c r="CB35" i="16"/>
  <c r="BK4" i="16"/>
  <c r="BA119" i="16"/>
  <c r="BH25" i="16"/>
  <c r="BX115" i="16"/>
  <c r="BS4" i="16"/>
  <c r="CD158" i="16"/>
  <c r="BS73" i="16"/>
  <c r="BI111" i="16"/>
  <c r="BA140" i="16"/>
  <c r="BE169" i="16"/>
  <c r="BR84" i="16"/>
  <c r="BE28" i="16"/>
  <c r="Q10" i="16"/>
  <c r="BN128" i="16"/>
  <c r="L19" i="27"/>
  <c r="BA192" i="16"/>
  <c r="AZ26" i="16"/>
  <c r="BA159" i="16"/>
  <c r="BX202" i="16"/>
  <c r="Q203" i="16"/>
  <c r="BA148" i="16"/>
  <c r="BN141" i="16"/>
  <c r="BS197" i="16"/>
  <c r="CD92" i="16"/>
  <c r="Q88" i="16"/>
  <c r="BI113" i="16"/>
  <c r="Q51" i="16"/>
  <c r="BM180" i="16"/>
  <c r="CC37" i="16"/>
  <c r="BH37" i="16"/>
  <c r="BS61" i="16"/>
  <c r="BA161" i="16"/>
  <c r="BV119" i="16"/>
  <c r="BO180" i="16"/>
  <c r="BK168" i="16"/>
  <c r="Q149" i="16"/>
  <c r="BH77" i="16"/>
  <c r="BA130" i="16"/>
  <c r="BR76" i="16"/>
  <c r="BO65" i="16"/>
  <c r="CB183" i="16"/>
  <c r="BA7" i="16"/>
  <c r="BR146" i="16"/>
  <c r="U102" i="16"/>
  <c r="W33" i="27"/>
  <c r="L15" i="27"/>
  <c r="BF114" i="16"/>
  <c r="R58" i="16"/>
  <c r="BD22" i="16"/>
  <c r="R75" i="16"/>
  <c r="Q118" i="16"/>
  <c r="CB158" i="16"/>
  <c r="BK187" i="16"/>
  <c r="BD174" i="16"/>
  <c r="Q38" i="16"/>
  <c r="BO30" i="16"/>
  <c r="BT145" i="16"/>
  <c r="BF156" i="16"/>
  <c r="BE149" i="16"/>
  <c r="BF67" i="16"/>
  <c r="BI127" i="16"/>
  <c r="BF144" i="16"/>
  <c r="T6" i="16"/>
  <c r="P8" i="27"/>
  <c r="BE9" i="16"/>
  <c r="U105" i="16"/>
  <c r="BF59" i="16"/>
  <c r="BP200" i="16"/>
  <c r="T21" i="16"/>
  <c r="BH12" i="16"/>
  <c r="CD72" i="16"/>
  <c r="U114" i="16"/>
  <c r="BC150" i="16"/>
  <c r="CD74" i="16"/>
  <c r="V30" i="27"/>
  <c r="BS35" i="16"/>
  <c r="BX49" i="16"/>
  <c r="U150" i="16"/>
  <c r="U205" i="16"/>
  <c r="T18" i="27"/>
  <c r="BK19" i="16"/>
  <c r="BS109" i="16"/>
  <c r="BV30" i="16"/>
  <c r="BH191" i="16"/>
  <c r="CC138" i="16"/>
  <c r="BP133" i="16"/>
  <c r="T77" i="16"/>
  <c r="BV32" i="16"/>
  <c r="BI34" i="16"/>
  <c r="BN189" i="16"/>
  <c r="BJ143" i="16"/>
  <c r="BK22" i="16"/>
  <c r="BF3" i="16"/>
  <c r="U168" i="16"/>
  <c r="BE184" i="16"/>
  <c r="BI160" i="16"/>
  <c r="BW88" i="16"/>
  <c r="R77" i="16"/>
  <c r="U51" i="16"/>
  <c r="BX45" i="16"/>
  <c r="BN146" i="16"/>
  <c r="BC113" i="16"/>
  <c r="BM154" i="16"/>
  <c r="BA167" i="16"/>
  <c r="M33" i="27"/>
  <c r="BO84" i="16"/>
  <c r="BA60" i="16"/>
  <c r="BJ204" i="16"/>
  <c r="T56" i="16"/>
  <c r="BD116" i="16"/>
  <c r="BT190" i="16"/>
  <c r="BN203" i="16"/>
  <c r="BS178" i="16"/>
  <c r="BJ178" i="16"/>
  <c r="BK89" i="16"/>
  <c r="E19" i="27"/>
  <c r="CB177" i="16"/>
  <c r="BO152" i="16"/>
  <c r="BC130" i="16"/>
  <c r="BK66" i="16"/>
  <c r="BI110" i="16"/>
  <c r="BC148" i="16"/>
  <c r="BO77" i="16"/>
  <c r="CD129" i="16"/>
  <c r="BM108" i="16"/>
  <c r="CB66" i="16"/>
  <c r="BI194" i="16"/>
  <c r="CD192" i="16"/>
  <c r="BE158" i="16"/>
  <c r="R160" i="16"/>
  <c r="Z24" i="27"/>
  <c r="BO131" i="16"/>
  <c r="BP84" i="16"/>
  <c r="BN60" i="16"/>
  <c r="BW18" i="16"/>
  <c r="BT152" i="16"/>
  <c r="G24" i="27"/>
  <c r="BI28" i="16"/>
  <c r="BE183" i="16"/>
  <c r="CC149" i="16"/>
  <c r="BM195" i="16"/>
  <c r="BR162" i="16"/>
  <c r="BD83" i="16"/>
  <c r="BM11" i="16"/>
  <c r="U121" i="16"/>
  <c r="BR86" i="16"/>
  <c r="BH122" i="16"/>
  <c r="BA195" i="16"/>
  <c r="U44" i="16"/>
  <c r="R128" i="16"/>
  <c r="BF195" i="16"/>
  <c r="R23" i="27"/>
  <c r="CD116" i="16"/>
  <c r="AZ174" i="16"/>
  <c r="T169" i="16"/>
  <c r="BM181" i="16"/>
  <c r="R113" i="16"/>
  <c r="BX158" i="16"/>
  <c r="Q10" i="27"/>
  <c r="BN86" i="16"/>
  <c r="R196" i="16"/>
  <c r="BK100" i="16"/>
  <c r="AZ76" i="16"/>
  <c r="BR188" i="16"/>
  <c r="BK84" i="16"/>
  <c r="BX17" i="16"/>
  <c r="BR205" i="16"/>
  <c r="BH159" i="16"/>
  <c r="Y31" i="27"/>
  <c r="BP140" i="16"/>
  <c r="CD117" i="16"/>
  <c r="BO97" i="16"/>
  <c r="BC179" i="16"/>
  <c r="BF49" i="16"/>
  <c r="BA82" i="16"/>
  <c r="BV65" i="16"/>
  <c r="BW21" i="16"/>
  <c r="R18" i="16"/>
  <c r="BM31" i="16"/>
  <c r="CD71" i="16"/>
  <c r="BW180" i="16"/>
  <c r="Y23" i="27"/>
  <c r="BA45" i="16"/>
  <c r="BF133" i="16"/>
  <c r="CB134" i="16"/>
  <c r="R198" i="16"/>
  <c r="BI123" i="16"/>
  <c r="R66" i="16"/>
  <c r="BV24" i="16"/>
  <c r="BD27" i="16"/>
  <c r="BE157" i="16"/>
  <c r="CB126" i="16"/>
  <c r="BI155" i="16"/>
  <c r="BI15" i="16"/>
  <c r="B25" i="27"/>
  <c r="BS179" i="16"/>
  <c r="BN132" i="16"/>
  <c r="BT205" i="16"/>
  <c r="BO191" i="16"/>
  <c r="BF2" i="16"/>
  <c r="BC173" i="16"/>
  <c r="BC28" i="16"/>
  <c r="BP12" i="16"/>
  <c r="BT201" i="16"/>
  <c r="BV85" i="16"/>
  <c r="Q32" i="16"/>
  <c r="BP86" i="16"/>
  <c r="R141" i="16"/>
  <c r="BA9" i="16"/>
  <c r="Q186" i="16"/>
  <c r="BP121" i="16"/>
  <c r="Q204" i="16"/>
  <c r="P20" i="27"/>
  <c r="CD160" i="16"/>
  <c r="BF162" i="16"/>
  <c r="BT112" i="16"/>
  <c r="AZ159" i="16"/>
  <c r="BC125" i="16"/>
  <c r="BR140" i="16"/>
  <c r="BW8" i="16"/>
  <c r="U87" i="16"/>
  <c r="BP106" i="16"/>
  <c r="AZ39" i="16"/>
  <c r="CD80" i="16"/>
  <c r="CB18" i="16"/>
  <c r="BE2" i="16"/>
  <c r="AZ195" i="16"/>
  <c r="BN160" i="16"/>
  <c r="BS68" i="16"/>
  <c r="T123" i="16"/>
  <c r="BE46" i="16"/>
  <c r="Q33" i="16"/>
  <c r="BD60" i="16"/>
  <c r="BV102" i="16"/>
  <c r="BW105" i="16"/>
  <c r="CC120" i="16"/>
  <c r="BD107" i="16"/>
  <c r="BO38" i="16"/>
  <c r="T165" i="16"/>
  <c r="T8" i="27"/>
  <c r="T27" i="16"/>
  <c r="R140" i="16"/>
  <c r="BR32" i="16"/>
  <c r="BH134" i="16"/>
  <c r="BF76" i="16"/>
  <c r="BK173" i="16"/>
  <c r="CB6" i="16"/>
  <c r="BV130" i="16"/>
  <c r="BP188" i="16"/>
  <c r="BN199" i="16"/>
  <c r="BO183" i="16"/>
  <c r="BF96" i="16"/>
  <c r="BR161" i="16"/>
  <c r="CB163" i="16"/>
  <c r="BE97" i="16"/>
  <c r="BF126" i="16"/>
  <c r="R182" i="16"/>
  <c r="BI156" i="16"/>
  <c r="BK86" i="16"/>
  <c r="BE117" i="16"/>
  <c r="BX19" i="16"/>
  <c r="BA75" i="16"/>
  <c r="BV136" i="16"/>
  <c r="CB129" i="16"/>
  <c r="BF196" i="16"/>
  <c r="BJ32" i="16"/>
  <c r="BS148" i="16"/>
  <c r="BC186" i="16"/>
  <c r="BO59" i="16"/>
  <c r="AZ51" i="16"/>
  <c r="BV178" i="16"/>
  <c r="U66" i="16"/>
  <c r="BC137" i="16"/>
  <c r="CB44" i="16"/>
  <c r="AZ60" i="16"/>
  <c r="R4" i="16"/>
  <c r="BM93" i="16"/>
  <c r="U187" i="16"/>
  <c r="BH192" i="16"/>
  <c r="BJ124" i="16"/>
  <c r="U53" i="16"/>
  <c r="BD72" i="16"/>
  <c r="BV83" i="16"/>
  <c r="BR16" i="16"/>
  <c r="BP137" i="16"/>
  <c r="CD119" i="16"/>
  <c r="BV97" i="16"/>
  <c r="BN3" i="16"/>
  <c r="BD104" i="16"/>
  <c r="F23" i="27"/>
  <c r="C31" i="27"/>
  <c r="BE5" i="16"/>
  <c r="BE22" i="16"/>
  <c r="BR137" i="16"/>
  <c r="CD133" i="16"/>
  <c r="BR74" i="16"/>
  <c r="CD128" i="16"/>
  <c r="AZ59" i="16"/>
  <c r="T24" i="27"/>
  <c r="CC197" i="16"/>
  <c r="BM147" i="16"/>
  <c r="BS72" i="16"/>
  <c r="BR150" i="16"/>
  <c r="U203" i="16"/>
  <c r="BA189" i="16"/>
  <c r="BM199" i="16"/>
  <c r="BS130" i="16"/>
  <c r="BA32" i="16"/>
  <c r="BO166" i="16"/>
  <c r="AZ117" i="16"/>
  <c r="BD53" i="16"/>
  <c r="BC202" i="16"/>
  <c r="R120" i="16"/>
  <c r="BP128" i="16"/>
  <c r="S203" i="16"/>
  <c r="S22" i="27"/>
  <c r="BQ83" i="16"/>
  <c r="BQ79" i="16"/>
  <c r="BL80" i="16"/>
  <c r="BB168" i="16"/>
  <c r="BB148" i="16"/>
  <c r="BG115" i="16"/>
  <c r="BL180" i="16"/>
  <c r="X27" i="27"/>
  <c r="BL89" i="16"/>
  <c r="BQ8" i="16"/>
  <c r="BB12" i="16"/>
  <c r="BG2" i="16"/>
  <c r="BL54" i="16"/>
  <c r="S137" i="16"/>
  <c r="BB151" i="16"/>
  <c r="BQ104" i="16"/>
  <c r="I13" i="27"/>
  <c r="BQ170" i="16"/>
  <c r="BL120" i="16"/>
  <c r="S18" i="27"/>
  <c r="BQ72" i="16"/>
  <c r="BG159" i="16"/>
  <c r="S157" i="16"/>
  <c r="BB11" i="16"/>
  <c r="BQ204" i="16"/>
  <c r="BB171" i="16"/>
  <c r="BB128" i="16"/>
  <c r="BB147" i="16"/>
  <c r="S117" i="16"/>
  <c r="BL149" i="16"/>
  <c r="BB7" i="16"/>
  <c r="BG75" i="16"/>
  <c r="S161" i="16"/>
  <c r="BL82" i="16"/>
  <c r="S123" i="16"/>
  <c r="AE22" i="27"/>
  <c r="BG58" i="16"/>
  <c r="S95" i="16"/>
  <c r="BB106" i="16"/>
  <c r="S46" i="16"/>
  <c r="I19" i="27"/>
  <c r="BL113" i="16"/>
  <c r="BG12" i="16"/>
  <c r="BQ134" i="16"/>
  <c r="BG121" i="16"/>
  <c r="X2" i="27"/>
  <c r="BL78" i="16"/>
  <c r="BB205" i="16"/>
  <c r="BB49" i="16"/>
  <c r="N11" i="27"/>
  <c r="BG59" i="16"/>
  <c r="AE32" i="27"/>
  <c r="BG96" i="16"/>
  <c r="BL73" i="16"/>
  <c r="BQ156" i="16"/>
  <c r="BB159" i="16"/>
  <c r="S42" i="16"/>
  <c r="BQ127" i="16"/>
  <c r="BL122" i="16"/>
  <c r="BQ163" i="16"/>
  <c r="BG178" i="16"/>
  <c r="BL81" i="16"/>
  <c r="BG93" i="16"/>
  <c r="BB9" i="16"/>
  <c r="BG118" i="16"/>
  <c r="S85" i="16"/>
  <c r="BB146" i="16"/>
  <c r="X4" i="27"/>
  <c r="BL173" i="16"/>
  <c r="BL117" i="16"/>
  <c r="BG63" i="16"/>
  <c r="AE27" i="27"/>
  <c r="S171" i="16"/>
  <c r="BG36" i="16"/>
  <c r="BG169" i="16"/>
  <c r="BG72" i="16"/>
  <c r="BG106" i="16"/>
  <c r="BL204" i="16"/>
  <c r="BQ63" i="16"/>
  <c r="BQ132" i="16"/>
  <c r="BL194" i="16"/>
  <c r="BQ159" i="16"/>
  <c r="S38" i="16"/>
  <c r="BL158" i="16"/>
  <c r="BQ58" i="16"/>
  <c r="BB27" i="16"/>
  <c r="BQ180" i="16"/>
  <c r="S75" i="16"/>
  <c r="BQ130" i="16"/>
  <c r="BL167" i="16"/>
  <c r="BL36" i="16"/>
  <c r="BL27" i="16"/>
  <c r="BG71" i="16"/>
  <c r="BQ45" i="16"/>
  <c r="BQ151" i="16"/>
  <c r="BG147" i="16"/>
  <c r="BB196" i="16"/>
  <c r="BL169" i="16"/>
  <c r="BG180" i="16"/>
  <c r="S128" i="16"/>
  <c r="BL45" i="16"/>
  <c r="BG65" i="16"/>
  <c r="BB138" i="16"/>
  <c r="BL148" i="16"/>
  <c r="BQ54" i="16"/>
  <c r="BG60" i="16"/>
  <c r="S62" i="16"/>
  <c r="BG14" i="16"/>
  <c r="BB41" i="16"/>
  <c r="BB131" i="16"/>
  <c r="BQ75" i="16"/>
  <c r="BG43" i="16"/>
  <c r="BQ196" i="16"/>
  <c r="BB67" i="16"/>
  <c r="BL170" i="16"/>
  <c r="BQ108" i="16"/>
  <c r="BQ182" i="16"/>
  <c r="BB92" i="16"/>
  <c r="BG16" i="16"/>
  <c r="BL51" i="16"/>
  <c r="BL179" i="16"/>
  <c r="BG99" i="16"/>
  <c r="BL124" i="16"/>
  <c r="BG170" i="16"/>
  <c r="BG200" i="16"/>
  <c r="BL92" i="16"/>
  <c r="BQ80" i="16"/>
  <c r="BB39" i="16"/>
  <c r="BB29" i="16"/>
  <c r="BL160" i="16"/>
  <c r="BL88" i="16"/>
  <c r="S13" i="16"/>
  <c r="BQ107" i="16"/>
  <c r="S189" i="16"/>
  <c r="S158" i="16"/>
  <c r="S125" i="16"/>
  <c r="BQ48" i="16"/>
  <c r="BQ94" i="16"/>
  <c r="BB143" i="16"/>
  <c r="BL202" i="16"/>
  <c r="BQ87" i="16"/>
  <c r="S115" i="16"/>
  <c r="S174" i="16"/>
  <c r="S116" i="16"/>
  <c r="BB63" i="16"/>
  <c r="D18" i="27"/>
  <c r="BG57" i="16"/>
  <c r="S186" i="16"/>
  <c r="BL196" i="16"/>
  <c r="BB64" i="16"/>
  <c r="BQ85" i="16"/>
  <c r="BG51" i="16"/>
  <c r="BQ197" i="16"/>
  <c r="S185" i="16"/>
  <c r="BG150" i="16"/>
  <c r="BB164" i="16"/>
  <c r="BB167" i="16"/>
  <c r="BG194" i="16"/>
  <c r="S92" i="16"/>
  <c r="N4" i="27"/>
  <c r="S120" i="16"/>
  <c r="D8" i="27"/>
  <c r="BG64" i="16"/>
  <c r="BG81" i="16"/>
  <c r="BG83" i="16"/>
  <c r="BB66" i="16"/>
  <c r="BL112" i="16"/>
  <c r="BG125" i="16"/>
  <c r="S44" i="16"/>
  <c r="S6" i="16"/>
  <c r="S113" i="16"/>
  <c r="BQ138" i="16"/>
  <c r="AE7" i="27"/>
  <c r="BG107" i="16"/>
  <c r="BQ93" i="16"/>
  <c r="BG127" i="16"/>
  <c r="S23" i="27"/>
  <c r="S69" i="16"/>
  <c r="BG70" i="16"/>
  <c r="BB201" i="16"/>
  <c r="BG86" i="16"/>
  <c r="S173" i="16"/>
  <c r="S32" i="16"/>
  <c r="N2" i="27"/>
  <c r="D31" i="27"/>
  <c r="D7" i="27"/>
  <c r="BL61" i="16"/>
  <c r="BG135" i="16"/>
  <c r="BQ118" i="16"/>
  <c r="BQ190" i="16"/>
  <c r="BB15" i="16"/>
  <c r="BL74" i="16"/>
  <c r="BQ141" i="16"/>
  <c r="BB105" i="16"/>
  <c r="BG142" i="16"/>
  <c r="BQ71" i="16"/>
  <c r="BL162" i="16"/>
  <c r="BQ82" i="16"/>
  <c r="BB156" i="16"/>
  <c r="D10" i="27"/>
  <c r="BB47" i="16"/>
  <c r="BQ142" i="16"/>
  <c r="BQ203" i="16"/>
  <c r="S12" i="16"/>
  <c r="BL175" i="16"/>
  <c r="BL132" i="16"/>
  <c r="BB173" i="16"/>
  <c r="BQ33" i="16"/>
  <c r="BG77" i="16"/>
  <c r="I28" i="27"/>
  <c r="S15" i="27"/>
  <c r="BG153" i="16"/>
  <c r="BB135" i="16"/>
  <c r="AE8" i="27"/>
  <c r="BB72" i="16"/>
  <c r="N8" i="27"/>
  <c r="X19" i="27"/>
  <c r="BQ200" i="16"/>
  <c r="BL140" i="16"/>
  <c r="S86" i="16"/>
  <c r="BB141" i="16"/>
  <c r="S73" i="16"/>
  <c r="BL12" i="16"/>
  <c r="S7" i="27"/>
  <c r="BQ68" i="16"/>
  <c r="X9" i="27"/>
  <c r="BL121" i="16"/>
  <c r="BB79" i="16"/>
  <c r="BQ22" i="16"/>
  <c r="S149" i="16"/>
  <c r="BB88" i="16"/>
  <c r="BB42" i="16"/>
  <c r="BG109" i="16"/>
  <c r="BB104" i="16"/>
  <c r="BB174" i="16"/>
  <c r="BB28" i="16"/>
  <c r="BQ51" i="16"/>
  <c r="BQ140" i="16"/>
  <c r="BG130" i="16"/>
  <c r="BQ160" i="16"/>
  <c r="AE28" i="27"/>
  <c r="BG73" i="16"/>
  <c r="BG10" i="16"/>
  <c r="BL166" i="16"/>
  <c r="BQ66" i="16"/>
  <c r="S136" i="16"/>
  <c r="BG124" i="16"/>
  <c r="BB197" i="16"/>
  <c r="BL161" i="16"/>
  <c r="S201" i="16"/>
  <c r="BB150" i="16"/>
  <c r="BB30" i="16"/>
  <c r="BQ2" i="16"/>
  <c r="S159" i="16"/>
  <c r="BG122" i="16"/>
  <c r="BG119" i="16"/>
  <c r="I14" i="27"/>
  <c r="BB198" i="16"/>
  <c r="D28" i="27"/>
  <c r="BL136" i="16"/>
  <c r="BL97" i="16"/>
  <c r="S2" i="16"/>
  <c r="S102" i="16"/>
  <c r="BL105" i="16"/>
  <c r="BL22" i="16"/>
  <c r="S33" i="27"/>
  <c r="BB35" i="16"/>
  <c r="BG129" i="16"/>
  <c r="S39" i="16"/>
  <c r="BG95" i="16"/>
  <c r="BL181" i="16"/>
  <c r="BG158" i="16"/>
  <c r="BL94" i="16"/>
  <c r="BL198" i="16"/>
  <c r="BB14" i="16"/>
  <c r="AA13" i="27"/>
  <c r="BD126" i="16"/>
  <c r="CF28" i="16"/>
  <c r="T63" i="16"/>
  <c r="G20" i="27"/>
  <c r="BW62" i="16"/>
  <c r="BC151" i="16"/>
  <c r="CC24" i="16"/>
  <c r="BW183" i="16"/>
  <c r="BN37" i="16"/>
  <c r="AZ37" i="16"/>
  <c r="BN181" i="16"/>
  <c r="P31" i="27"/>
  <c r="T8" i="16"/>
  <c r="BF11" i="16"/>
  <c r="CD24" i="16"/>
  <c r="AC8" i="27"/>
  <c r="BF176" i="16"/>
  <c r="R167" i="16"/>
  <c r="BP69" i="16"/>
  <c r="CD50" i="16"/>
  <c r="AZ194" i="16"/>
  <c r="BE35" i="16"/>
  <c r="BN184" i="16"/>
  <c r="BD26" i="16"/>
  <c r="BM139" i="16"/>
  <c r="BK155" i="16"/>
  <c r="BV203" i="16"/>
  <c r="BW94" i="16"/>
  <c r="BS135" i="16"/>
  <c r="CD180" i="16"/>
  <c r="BW108" i="16"/>
  <c r="BR97" i="16"/>
  <c r="T50" i="16"/>
  <c r="BN135" i="16"/>
  <c r="H33" i="27"/>
  <c r="Q178" i="16"/>
  <c r="R21" i="16"/>
  <c r="AZ165" i="16"/>
  <c r="BM44" i="16"/>
  <c r="BP92" i="16"/>
  <c r="BE58" i="16"/>
  <c r="BK97" i="16"/>
  <c r="AZ63" i="16"/>
  <c r="AZ160" i="16"/>
  <c r="BP179" i="16"/>
  <c r="BM190" i="16"/>
  <c r="BF48" i="16"/>
  <c r="BT53" i="16"/>
  <c r="CD181" i="16"/>
  <c r="CB170" i="16"/>
  <c r="F7" i="27"/>
  <c r="C13" i="27"/>
  <c r="BC88" i="16"/>
  <c r="Y26" i="27"/>
  <c r="BM119" i="16"/>
  <c r="BP189" i="16"/>
  <c r="CC79" i="16"/>
  <c r="BH99" i="16"/>
  <c r="CC182" i="16"/>
  <c r="BX2" i="16"/>
  <c r="BT2" i="16"/>
  <c r="BE27" i="16"/>
  <c r="Y21" i="27"/>
  <c r="CB157" i="16"/>
  <c r="CC194" i="16"/>
  <c r="BP194" i="16"/>
  <c r="BK186" i="16"/>
  <c r="BO181" i="16"/>
  <c r="BA121" i="16"/>
  <c r="BT189" i="16"/>
  <c r="BO156" i="16"/>
  <c r="BV18" i="16"/>
  <c r="CD199" i="16"/>
  <c r="CD78" i="16"/>
  <c r="BK12" i="16"/>
  <c r="BX74" i="16"/>
  <c r="BV149" i="16"/>
  <c r="AZ109" i="16"/>
  <c r="BF146" i="16"/>
  <c r="T130" i="16"/>
  <c r="BV165" i="16"/>
  <c r="Q2" i="16"/>
  <c r="R190" i="16"/>
  <c r="Q200" i="16"/>
  <c r="R14" i="16"/>
  <c r="BK113" i="16"/>
  <c r="BX96" i="16"/>
  <c r="BW127" i="16"/>
  <c r="BD98" i="16"/>
  <c r="BJ98" i="16"/>
  <c r="Q60" i="16"/>
  <c r="BO16" i="16"/>
  <c r="K6" i="27"/>
  <c r="BJ176" i="16"/>
  <c r="BP52" i="16"/>
  <c r="F14" i="27"/>
  <c r="BX135" i="16"/>
  <c r="CF72" i="16"/>
  <c r="BK190" i="16"/>
  <c r="BO192" i="16"/>
  <c r="Q102" i="16"/>
  <c r="BD110" i="16"/>
  <c r="BE80" i="16"/>
  <c r="BS138" i="16"/>
  <c r="BX177" i="16"/>
  <c r="BC102" i="16"/>
  <c r="BC36" i="16"/>
  <c r="BN107" i="16"/>
  <c r="BM133" i="16"/>
  <c r="BP51" i="16"/>
  <c r="CB137" i="16"/>
  <c r="BN120" i="16"/>
  <c r="CF178" i="16"/>
  <c r="R192" i="16"/>
  <c r="BT102" i="16"/>
  <c r="R12" i="16"/>
  <c r="BE138" i="16"/>
  <c r="BE43" i="16"/>
  <c r="BD103" i="16"/>
  <c r="CC145" i="16"/>
  <c r="BD129" i="16"/>
  <c r="BO149" i="16"/>
  <c r="BM110" i="16"/>
  <c r="BE78" i="16"/>
  <c r="BD205" i="16"/>
  <c r="BA67" i="16"/>
  <c r="BE56" i="16"/>
  <c r="BI130" i="16"/>
  <c r="BD137" i="16"/>
  <c r="BT13" i="16"/>
  <c r="T4" i="27"/>
  <c r="Q79" i="16"/>
  <c r="BV201" i="16"/>
  <c r="R135" i="16"/>
  <c r="Q162" i="16"/>
  <c r="BM106" i="16"/>
  <c r="BH194" i="16"/>
  <c r="BR141" i="16"/>
  <c r="BX119" i="16"/>
  <c r="BA85" i="16"/>
  <c r="BN112" i="16"/>
  <c r="F31" i="27"/>
  <c r="BA139" i="16"/>
  <c r="T73" i="16"/>
  <c r="BI102" i="16"/>
  <c r="U22" i="16"/>
  <c r="BM64" i="16"/>
  <c r="T171" i="16"/>
  <c r="BX76" i="16"/>
  <c r="U36" i="16"/>
  <c r="U131" i="16"/>
  <c r="BP176" i="16"/>
  <c r="BW164" i="16"/>
  <c r="O22" i="27"/>
  <c r="BD154" i="16"/>
  <c r="H7" i="27"/>
  <c r="U137" i="16"/>
  <c r="CB40" i="16"/>
  <c r="BA171" i="16"/>
  <c r="BT100" i="16"/>
  <c r="BA35" i="16"/>
  <c r="BE198" i="16"/>
  <c r="BR169" i="16"/>
  <c r="BS149" i="16"/>
  <c r="BI129" i="16"/>
  <c r="BA104" i="16"/>
  <c r="BS180" i="16"/>
  <c r="BH187" i="16"/>
  <c r="BC104" i="16"/>
  <c r="U20" i="27"/>
  <c r="BP96" i="16"/>
  <c r="R202" i="16"/>
  <c r="BO176" i="16"/>
  <c r="BM79" i="16"/>
  <c r="Q109" i="16"/>
  <c r="U17" i="16"/>
  <c r="BR126" i="16"/>
  <c r="T25" i="16"/>
  <c r="BH157" i="16"/>
  <c r="BD55" i="16"/>
  <c r="BX174" i="16"/>
  <c r="BO190" i="16"/>
  <c r="AZ73" i="16"/>
  <c r="BJ47" i="16"/>
  <c r="BW121" i="16"/>
  <c r="BN43" i="16"/>
  <c r="BI128" i="16"/>
  <c r="BO142" i="16"/>
  <c r="BV150" i="16"/>
  <c r="BD197" i="16"/>
  <c r="H15" i="27"/>
  <c r="BK148" i="16"/>
  <c r="BP42" i="16"/>
  <c r="BK145" i="16"/>
  <c r="BO73" i="16"/>
  <c r="BM13" i="16"/>
  <c r="BR99" i="16"/>
  <c r="BC195" i="16"/>
  <c r="BS166" i="16"/>
  <c r="BA107" i="16"/>
  <c r="BI61" i="16"/>
  <c r="V4" i="27"/>
  <c r="BF165" i="16"/>
  <c r="R11" i="16"/>
  <c r="BX67" i="16"/>
  <c r="BH151" i="16"/>
  <c r="BF122" i="16"/>
  <c r="BP32" i="16"/>
  <c r="BH124" i="16"/>
  <c r="CC68" i="16"/>
  <c r="V25" i="27"/>
  <c r="AZ96" i="16"/>
  <c r="BM81" i="16"/>
  <c r="AZ67" i="16"/>
  <c r="U25" i="16"/>
  <c r="BR172" i="16"/>
  <c r="BT55" i="16"/>
  <c r="CD134" i="16"/>
  <c r="T107" i="16"/>
  <c r="CD183" i="16"/>
  <c r="BV153" i="16"/>
  <c r="Q120" i="16"/>
  <c r="BD165" i="16"/>
  <c r="BC12" i="16"/>
  <c r="BJ104" i="16"/>
  <c r="BD185" i="16"/>
  <c r="U93" i="16"/>
  <c r="R33" i="27"/>
  <c r="AZ168" i="16"/>
  <c r="CD163" i="16"/>
  <c r="BP17" i="16"/>
  <c r="CC157" i="16"/>
  <c r="BK150" i="16"/>
  <c r="AZ15" i="16"/>
  <c r="BW153" i="16"/>
  <c r="BR96" i="16"/>
  <c r="AZ49" i="16"/>
  <c r="BM126" i="16"/>
  <c r="BJ19" i="16"/>
  <c r="BA122" i="16"/>
  <c r="BK130" i="16"/>
  <c r="BF16" i="16"/>
  <c r="BR53" i="16"/>
  <c r="BX152" i="16"/>
  <c r="R149" i="16"/>
  <c r="Q117" i="16"/>
  <c r="BS30" i="16"/>
  <c r="BS32" i="16"/>
  <c r="R154" i="16"/>
  <c r="BE45" i="16"/>
  <c r="BO54" i="16"/>
  <c r="Q145" i="16"/>
  <c r="BP180" i="16"/>
  <c r="U161" i="16"/>
  <c r="BK88" i="16"/>
  <c r="BO67" i="16"/>
  <c r="BD114" i="16"/>
  <c r="BK184" i="16"/>
  <c r="BO102" i="16"/>
  <c r="BA187" i="16"/>
  <c r="T29" i="16"/>
  <c r="BP76" i="16"/>
  <c r="BS6" i="16"/>
  <c r="BM176" i="16"/>
  <c r="Y18" i="27"/>
  <c r="BP144" i="16"/>
  <c r="Z9" i="27"/>
  <c r="AZ33" i="16"/>
  <c r="BO72" i="16"/>
  <c r="K33" i="27"/>
  <c r="BJ67" i="16"/>
  <c r="BI37" i="16"/>
  <c r="BC158" i="16"/>
  <c r="BC14" i="16"/>
  <c r="BE70" i="16"/>
  <c r="BS5" i="16"/>
  <c r="BV34" i="16"/>
  <c r="CD137" i="16"/>
  <c r="BJ25" i="16"/>
  <c r="BJ162" i="16"/>
  <c r="BT43" i="16"/>
  <c r="BT6" i="16"/>
  <c r="BC157" i="16"/>
  <c r="BS54" i="16"/>
  <c r="BX190" i="16"/>
  <c r="BE41" i="16"/>
  <c r="BX5" i="16"/>
  <c r="BP72" i="16"/>
  <c r="BE143" i="16"/>
  <c r="BK105" i="16"/>
  <c r="BI164" i="16"/>
  <c r="AZ8" i="16"/>
  <c r="AZ71" i="16"/>
  <c r="BS118" i="16"/>
  <c r="BK47" i="16"/>
  <c r="BJ130" i="16"/>
  <c r="BR67" i="16"/>
  <c r="U179" i="16"/>
  <c r="CC196" i="16"/>
  <c r="BW149" i="16"/>
  <c r="R85" i="16"/>
  <c r="BO124" i="16"/>
  <c r="BM96" i="16"/>
  <c r="BV139" i="16"/>
  <c r="BV152" i="16"/>
  <c r="BH53" i="16"/>
  <c r="R181" i="16"/>
  <c r="BM194" i="16"/>
  <c r="R57" i="16"/>
  <c r="BK56" i="16"/>
  <c r="BA34" i="16"/>
  <c r="Q3" i="16"/>
  <c r="BC177" i="16"/>
  <c r="BO4" i="16"/>
  <c r="C19" i="27"/>
  <c r="U119" i="16"/>
  <c r="CC46" i="16"/>
  <c r="BW205" i="16"/>
  <c r="BH138" i="16"/>
  <c r="BV105" i="16"/>
  <c r="BW163" i="16"/>
  <c r="BV84" i="16"/>
  <c r="BT137" i="16"/>
  <c r="BV104" i="16"/>
  <c r="BS13" i="16"/>
  <c r="BJ132" i="16"/>
  <c r="BA73" i="16"/>
  <c r="BD153" i="16"/>
  <c r="BV78" i="16"/>
  <c r="R136" i="16"/>
  <c r="BT115" i="16"/>
  <c r="BW148" i="16"/>
  <c r="Q31" i="16"/>
  <c r="BI22" i="16"/>
  <c r="BE12" i="16"/>
  <c r="T105" i="16"/>
  <c r="BX3" i="16"/>
  <c r="CD30" i="16"/>
  <c r="AZ188" i="16"/>
  <c r="BE170" i="16"/>
  <c r="BW170" i="16"/>
  <c r="BF180" i="16"/>
  <c r="CC5" i="16"/>
  <c r="CD90" i="16"/>
  <c r="AZ14" i="16"/>
  <c r="L31" i="27"/>
  <c r="BI154" i="16"/>
  <c r="T132" i="16"/>
  <c r="Z15" i="27"/>
  <c r="U61" i="16"/>
  <c r="BN44" i="16"/>
  <c r="CB79" i="16"/>
  <c r="BR12" i="16"/>
  <c r="BS76" i="16"/>
  <c r="R71" i="16"/>
  <c r="BF178" i="16"/>
  <c r="BA175" i="16"/>
  <c r="BA39" i="16"/>
  <c r="V33" i="27"/>
  <c r="R6" i="16"/>
  <c r="BK164" i="16"/>
  <c r="BJ167" i="16"/>
  <c r="BW7" i="16"/>
  <c r="Q176" i="16"/>
  <c r="R195" i="16"/>
  <c r="BH40" i="16"/>
  <c r="BS132" i="16"/>
  <c r="BV6" i="16"/>
  <c r="BX194" i="16"/>
  <c r="BR62" i="16"/>
  <c r="BV42" i="16"/>
  <c r="BG47" i="16"/>
  <c r="BG154" i="16"/>
  <c r="S104" i="16"/>
  <c r="BQ16" i="16"/>
  <c r="BG110" i="16"/>
  <c r="BQ181" i="16"/>
  <c r="BL152" i="16"/>
  <c r="D4" i="27"/>
  <c r="BB157" i="16"/>
  <c r="N20" i="27"/>
  <c r="BG140" i="16"/>
  <c r="BL38" i="16"/>
  <c r="S63" i="16"/>
  <c r="S49" i="16"/>
  <c r="BL95" i="16"/>
  <c r="BQ115" i="16"/>
  <c r="BQ133" i="16"/>
  <c r="BG174" i="16"/>
  <c r="BQ167" i="16"/>
  <c r="BB127" i="16"/>
  <c r="I27" i="27"/>
  <c r="BB140" i="16"/>
  <c r="BL25" i="16"/>
  <c r="BB191" i="16"/>
  <c r="X24" i="27"/>
  <c r="BQ198" i="16"/>
  <c r="BL14" i="16"/>
  <c r="BB132" i="16"/>
  <c r="BB82" i="16"/>
  <c r="BL56" i="16"/>
  <c r="BL144" i="16"/>
  <c r="BB74" i="16"/>
  <c r="X12" i="27"/>
  <c r="S91" i="16"/>
  <c r="BQ111" i="16"/>
  <c r="S53" i="16"/>
  <c r="BB48" i="16"/>
  <c r="N10" i="27"/>
  <c r="BQ47" i="16"/>
  <c r="S6" i="27"/>
  <c r="BB50" i="16"/>
  <c r="BG186" i="16"/>
  <c r="BQ27" i="16"/>
  <c r="BG44" i="16"/>
  <c r="BL87" i="16"/>
  <c r="BL65" i="16"/>
  <c r="N7" i="27"/>
  <c r="BL79" i="16"/>
  <c r="S88" i="16"/>
  <c r="BB83" i="16"/>
  <c r="BQ28" i="16"/>
  <c r="BL147" i="16"/>
  <c r="I4" i="27"/>
  <c r="BQ106" i="16"/>
  <c r="BL188" i="16"/>
  <c r="BL64" i="16"/>
  <c r="BB183" i="16"/>
  <c r="BQ10" i="16"/>
  <c r="S127" i="16"/>
  <c r="I25" i="27"/>
  <c r="BQ176" i="16"/>
  <c r="BQ77" i="16"/>
  <c r="BB149" i="16"/>
  <c r="BB176" i="16"/>
  <c r="BL104" i="16"/>
  <c r="BB96" i="16"/>
  <c r="BG102" i="16"/>
  <c r="BG29" i="16"/>
  <c r="BQ74" i="16"/>
  <c r="BG183" i="16"/>
  <c r="BQ128" i="16"/>
  <c r="BB33" i="16"/>
  <c r="BB71" i="16"/>
  <c r="BB98" i="16"/>
  <c r="S188" i="16"/>
  <c r="BQ98" i="16"/>
  <c r="BL2" i="16"/>
  <c r="S200" i="16"/>
  <c r="BL39" i="16"/>
  <c r="BL18" i="16"/>
  <c r="BB175" i="16"/>
  <c r="S89" i="16"/>
  <c r="D32" i="27"/>
  <c r="I3" i="27"/>
  <c r="BL186" i="16"/>
  <c r="BB142" i="16"/>
  <c r="BB19" i="16"/>
  <c r="BL33" i="16"/>
  <c r="BL103" i="16"/>
  <c r="BQ36" i="16"/>
  <c r="BG18" i="16"/>
  <c r="BG78" i="16"/>
  <c r="BQ84" i="16"/>
  <c r="BQ121" i="16"/>
  <c r="S78" i="16"/>
  <c r="S79" i="16"/>
  <c r="BL174" i="16"/>
  <c r="S164" i="16"/>
  <c r="BB160" i="16"/>
  <c r="BG165" i="16"/>
  <c r="BQ152" i="16"/>
  <c r="BG4" i="16"/>
  <c r="BB117" i="16"/>
  <c r="BG155" i="16"/>
  <c r="BL131" i="16"/>
  <c r="I32" i="27"/>
  <c r="BQ192" i="16"/>
  <c r="BG131" i="16"/>
  <c r="BB36" i="16"/>
  <c r="BQ100" i="16"/>
  <c r="BG61" i="16"/>
  <c r="BL110" i="16"/>
  <c r="S142" i="16"/>
  <c r="BB100" i="16"/>
  <c r="BB161" i="16"/>
  <c r="BB178" i="16"/>
  <c r="BL153" i="16"/>
  <c r="S109" i="16"/>
  <c r="BQ50" i="16"/>
  <c r="BG204" i="16"/>
  <c r="S47" i="16"/>
  <c r="S103" i="16"/>
  <c r="AE11" i="27"/>
  <c r="BG35" i="16"/>
  <c r="BB70" i="16"/>
  <c r="AE14" i="27"/>
  <c r="S107" i="16"/>
  <c r="BB134" i="16"/>
  <c r="S10" i="16"/>
  <c r="BL176" i="16"/>
  <c r="BQ129" i="16"/>
  <c r="S65" i="16"/>
  <c r="BB22" i="16"/>
  <c r="BG112" i="16"/>
  <c r="BQ154" i="16"/>
  <c r="BQ120" i="16"/>
  <c r="BB58" i="16"/>
  <c r="N14" i="27"/>
  <c r="BG116" i="16"/>
  <c r="S21" i="16"/>
  <c r="AE4" i="27"/>
  <c r="BB185" i="16"/>
  <c r="BL13" i="16"/>
  <c r="BB111" i="16"/>
  <c r="BB184" i="16"/>
  <c r="BB189" i="16"/>
  <c r="BQ153" i="16"/>
  <c r="I24" i="27"/>
  <c r="BL84" i="16"/>
  <c r="S31" i="16"/>
  <c r="S110" i="16"/>
  <c r="BQ171" i="16"/>
  <c r="BG88" i="16"/>
  <c r="S18" i="16"/>
  <c r="BZ19" i="16"/>
  <c r="T41" i="16"/>
  <c r="BH28" i="16"/>
  <c r="BH130" i="16"/>
  <c r="BA26" i="16"/>
  <c r="BH178" i="16"/>
  <c r="BO104" i="16"/>
  <c r="BZ7" i="16"/>
  <c r="CB175" i="16"/>
  <c r="CB22" i="16"/>
  <c r="BE173" i="16"/>
  <c r="BN182" i="16"/>
  <c r="Q194" i="16"/>
  <c r="CB128" i="16"/>
  <c r="BE88" i="16"/>
  <c r="BX44" i="16"/>
  <c r="BW150" i="16"/>
  <c r="BK201" i="16"/>
  <c r="BH174" i="16"/>
  <c r="BN83" i="16"/>
  <c r="Z32" i="27"/>
  <c r="Z30" i="27"/>
  <c r="BH64" i="16"/>
  <c r="Q83" i="16"/>
  <c r="U124" i="16"/>
  <c r="BJ184" i="16"/>
  <c r="BF129" i="16"/>
  <c r="BD3" i="16"/>
  <c r="CC6" i="16"/>
  <c r="BC19" i="16"/>
  <c r="J4" i="27"/>
  <c r="BA99" i="16"/>
  <c r="BI103" i="16"/>
  <c r="CB100" i="16"/>
  <c r="BE64" i="16"/>
  <c r="AZ36" i="16"/>
  <c r="BM107" i="16"/>
  <c r="BI202" i="16"/>
  <c r="BH180" i="16"/>
  <c r="M25" i="27"/>
  <c r="BS15" i="16"/>
  <c r="BM116" i="16"/>
  <c r="U35" i="16"/>
  <c r="AZ48" i="16"/>
  <c r="BR170" i="16"/>
  <c r="BM177" i="16"/>
  <c r="BX139" i="16"/>
  <c r="BD94" i="16"/>
  <c r="BV88" i="16"/>
  <c r="CF93" i="16"/>
  <c r="BO157" i="16"/>
  <c r="BA166" i="16"/>
  <c r="BK104" i="16"/>
  <c r="BI11" i="16"/>
  <c r="BD90" i="16"/>
  <c r="CB112" i="16"/>
  <c r="BW190" i="16"/>
  <c r="CD6" i="16"/>
  <c r="BS194" i="16"/>
  <c r="BC167" i="16"/>
  <c r="BE103" i="16"/>
  <c r="CB152" i="16"/>
  <c r="BE190" i="16"/>
  <c r="BT163" i="16"/>
  <c r="BM5" i="16"/>
  <c r="C8" i="27"/>
  <c r="G26" i="27"/>
  <c r="BR51" i="16"/>
  <c r="BP77" i="16"/>
  <c r="U25" i="27"/>
  <c r="BW24" i="16"/>
  <c r="BC89" i="16"/>
  <c r="CB187" i="16"/>
  <c r="G7" i="27"/>
  <c r="BX189" i="16"/>
  <c r="BW114" i="16"/>
  <c r="BK127" i="16"/>
  <c r="Q105" i="16"/>
  <c r="BN205" i="16"/>
  <c r="BD180" i="16"/>
  <c r="BP174" i="16"/>
  <c r="BP54" i="16"/>
  <c r="BP108" i="16"/>
  <c r="BD144" i="16"/>
  <c r="CC40" i="16"/>
  <c r="BP48" i="16"/>
  <c r="BD128" i="16"/>
  <c r="CB154" i="16"/>
  <c r="CC147" i="16"/>
  <c r="V9" i="27"/>
  <c r="AZ31" i="16"/>
  <c r="CB36" i="16"/>
  <c r="Z12" i="27"/>
  <c r="CD174" i="16"/>
  <c r="U27" i="16"/>
  <c r="BE3" i="16"/>
  <c r="CB9" i="16"/>
  <c r="BH8" i="16"/>
  <c r="CB48" i="16"/>
  <c r="CD182" i="16"/>
  <c r="BN97" i="16"/>
  <c r="BF58" i="16"/>
  <c r="T135" i="16"/>
  <c r="Q185" i="16"/>
  <c r="Q29" i="16"/>
  <c r="BR203" i="16"/>
  <c r="BV58" i="16"/>
  <c r="CC12" i="16"/>
  <c r="CC141" i="16"/>
  <c r="AZ52" i="16"/>
  <c r="BW63" i="16"/>
  <c r="BF158" i="16"/>
  <c r="U151" i="16"/>
  <c r="BS74" i="16"/>
  <c r="BM56" i="16"/>
  <c r="Q40" i="16"/>
  <c r="AZ175" i="16"/>
  <c r="BF134" i="16"/>
  <c r="BO196" i="16"/>
  <c r="BO53" i="16"/>
  <c r="BJ84" i="16"/>
  <c r="BS133" i="16"/>
  <c r="CD102" i="16"/>
  <c r="BO74" i="16"/>
  <c r="BS201" i="16"/>
  <c r="BH148" i="16"/>
  <c r="BT125" i="16"/>
  <c r="BF99" i="16"/>
  <c r="BC92" i="16"/>
  <c r="Z21" i="27"/>
  <c r="BX196" i="16"/>
  <c r="BE98" i="16"/>
  <c r="CD166" i="16"/>
  <c r="BC114" i="16"/>
  <c r="BI122" i="16"/>
  <c r="BH96" i="16"/>
  <c r="BA41" i="16"/>
  <c r="BI151" i="16"/>
  <c r="BT48" i="16"/>
  <c r="BK159" i="16"/>
  <c r="G9" i="27"/>
  <c r="BE150" i="16"/>
  <c r="BA151" i="16"/>
  <c r="BT52" i="16"/>
  <c r="Q59" i="16"/>
  <c r="BT170" i="16"/>
  <c r="CC15" i="16"/>
  <c r="BR118" i="16"/>
  <c r="M10" i="27"/>
  <c r="R102" i="16"/>
  <c r="BD15" i="16"/>
  <c r="BJ157" i="16"/>
  <c r="BV11" i="16"/>
  <c r="BE110" i="16"/>
  <c r="BO63" i="16"/>
  <c r="BW27" i="16"/>
  <c r="BN40" i="16"/>
  <c r="BK196" i="16"/>
  <c r="BE164" i="16"/>
  <c r="BF191" i="16"/>
  <c r="CB167" i="16"/>
  <c r="BP10" i="16"/>
  <c r="BM114" i="16"/>
  <c r="Q115" i="16"/>
  <c r="BN92" i="16"/>
  <c r="Q8" i="16"/>
  <c r="CC181" i="16"/>
  <c r="BX93" i="16"/>
  <c r="AZ54" i="16"/>
  <c r="AZ11" i="16"/>
  <c r="BO24" i="16"/>
  <c r="BK170" i="16"/>
  <c r="U204" i="16"/>
  <c r="BM47" i="16"/>
  <c r="BD82" i="16"/>
  <c r="BM118" i="16"/>
  <c r="R28" i="16"/>
  <c r="BI133" i="16"/>
  <c r="BD123" i="16"/>
  <c r="BA33" i="16"/>
  <c r="CC100" i="16"/>
  <c r="AZ163" i="16"/>
  <c r="BI192" i="16"/>
  <c r="BS163" i="16"/>
  <c r="BO79" i="16"/>
  <c r="BG48" i="16"/>
  <c r="BL100" i="16"/>
  <c r="S32" i="27"/>
  <c r="BB188" i="16"/>
  <c r="I6" i="27"/>
  <c r="BG19" i="16"/>
  <c r="BG94" i="16"/>
  <c r="S59" i="16"/>
  <c r="BB116" i="16"/>
  <c r="BQ124" i="16"/>
  <c r="BQ194" i="16"/>
  <c r="BQ92" i="16"/>
  <c r="BB121" i="16"/>
  <c r="BB124" i="16"/>
  <c r="BB202" i="16"/>
  <c r="S94" i="16"/>
  <c r="N18" i="27"/>
  <c r="BB172" i="16"/>
  <c r="BG8" i="16"/>
  <c r="BB81" i="16"/>
  <c r="S5" i="16"/>
  <c r="BB123" i="16"/>
  <c r="BQ183" i="16"/>
  <c r="BB93" i="16"/>
  <c r="BQ18" i="16"/>
  <c r="BG54" i="16"/>
  <c r="N21" i="27"/>
  <c r="I7" i="27"/>
  <c r="S130" i="16"/>
  <c r="BL141" i="16"/>
  <c r="BQ17" i="16"/>
  <c r="BQ164" i="16"/>
  <c r="BB90" i="16"/>
  <c r="BQ122" i="16"/>
  <c r="BL90" i="16"/>
  <c r="BL40" i="16"/>
  <c r="S66" i="16"/>
  <c r="BL123" i="16"/>
  <c r="BG126" i="16"/>
  <c r="BQ14" i="16"/>
  <c r="X8" i="27"/>
  <c r="BG50" i="16"/>
  <c r="BL137" i="16"/>
  <c r="I10" i="27"/>
  <c r="BB46" i="16"/>
  <c r="BG146" i="16"/>
  <c r="S84" i="16"/>
  <c r="BB65" i="16"/>
  <c r="N3" i="27"/>
  <c r="BL116" i="16"/>
  <c r="BG149" i="16"/>
  <c r="S138" i="16"/>
  <c r="D26" i="27"/>
  <c r="BG33" i="16"/>
  <c r="I11" i="27"/>
  <c r="BB26" i="16"/>
  <c r="BQ188" i="16"/>
  <c r="BL185" i="16"/>
  <c r="BL35" i="16"/>
  <c r="X26" i="27"/>
  <c r="BL31" i="16"/>
  <c r="BL47" i="16"/>
  <c r="BG3" i="16"/>
  <c r="S21" i="27"/>
  <c r="S41" i="16"/>
  <c r="X21" i="27"/>
  <c r="S146" i="16"/>
  <c r="BB204" i="16"/>
  <c r="BB91" i="16"/>
  <c r="BQ40" i="16"/>
  <c r="S175" i="16"/>
  <c r="BL151" i="16"/>
  <c r="AE24" i="27"/>
  <c r="S61" i="16"/>
  <c r="BG151" i="16"/>
  <c r="BL71" i="16"/>
  <c r="BQ125" i="16"/>
  <c r="BN16" i="16"/>
  <c r="BZ71" i="16"/>
  <c r="BW162" i="16"/>
  <c r="CB58" i="16"/>
  <c r="BJ75" i="16"/>
  <c r="BI90" i="16"/>
  <c r="M32" i="27"/>
  <c r="BC21" i="16"/>
  <c r="BI53" i="16"/>
  <c r="BR82" i="16"/>
  <c r="AZ95" i="16"/>
  <c r="BH14" i="16"/>
  <c r="BT203" i="16"/>
  <c r="R189" i="16"/>
  <c r="BC70" i="16"/>
  <c r="BM85" i="16"/>
  <c r="CB24" i="16"/>
  <c r="BM62" i="16"/>
  <c r="Q130" i="16"/>
  <c r="CB28" i="16"/>
  <c r="B31" i="27"/>
  <c r="BO21" i="16"/>
  <c r="BC56" i="16"/>
  <c r="BM49" i="16"/>
  <c r="BF73" i="16"/>
  <c r="G31" i="27"/>
  <c r="BP171" i="16"/>
  <c r="CB116" i="16"/>
  <c r="BR200" i="16"/>
  <c r="U3" i="27"/>
  <c r="BR39" i="16"/>
  <c r="T85" i="16"/>
  <c r="Q34" i="16"/>
  <c r="CB2" i="16"/>
  <c r="BK167" i="16"/>
  <c r="T89" i="16"/>
  <c r="T159" i="16"/>
  <c r="BF186" i="16"/>
  <c r="BE38" i="16"/>
  <c r="BX4" i="16"/>
  <c r="U96" i="16"/>
  <c r="R41" i="16"/>
  <c r="BC192" i="16"/>
  <c r="U67" i="16"/>
  <c r="BD100" i="16"/>
  <c r="BP191" i="16"/>
  <c r="BS190" i="16"/>
  <c r="R16" i="16"/>
  <c r="CD194" i="16"/>
  <c r="BN173" i="16"/>
  <c r="O21" i="27"/>
  <c r="BI17" i="16"/>
  <c r="BX86" i="16"/>
  <c r="R33" i="16"/>
  <c r="CB180" i="16"/>
  <c r="BF88" i="16"/>
  <c r="R54" i="16"/>
  <c r="BE60" i="16"/>
  <c r="BP11" i="16"/>
  <c r="BT157" i="16"/>
  <c r="BN72" i="16"/>
  <c r="BN204" i="16"/>
  <c r="BR102" i="16"/>
  <c r="BE11" i="16"/>
  <c r="BO26" i="16"/>
  <c r="BA127" i="16"/>
  <c r="R40" i="16"/>
  <c r="BX180" i="16"/>
  <c r="AZ58" i="16"/>
  <c r="BX137" i="16"/>
  <c r="BK195" i="16"/>
  <c r="BI159" i="16"/>
  <c r="BV121" i="16"/>
  <c r="Y33" i="27"/>
  <c r="T154" i="16"/>
  <c r="BI92" i="16"/>
  <c r="BR183" i="16"/>
  <c r="BO31" i="16"/>
  <c r="CD64" i="16"/>
  <c r="BH109" i="16"/>
  <c r="BJ174" i="16"/>
  <c r="BP18" i="16"/>
  <c r="BS125" i="16"/>
  <c r="BD195" i="16"/>
  <c r="BM91" i="16"/>
  <c r="F25" i="27"/>
  <c r="R61" i="16"/>
  <c r="U43" i="16"/>
  <c r="BS42" i="16"/>
  <c r="CC21" i="16"/>
  <c r="R22" i="16"/>
  <c r="AZ162" i="16"/>
  <c r="BA191" i="16"/>
  <c r="BK182" i="16"/>
  <c r="BN10" i="16"/>
  <c r="BN123" i="16"/>
  <c r="BM45" i="16"/>
  <c r="BA129" i="16"/>
  <c r="BT73" i="16"/>
  <c r="BT78" i="16"/>
  <c r="E30" i="27"/>
  <c r="BV191" i="16"/>
  <c r="BE185" i="16"/>
  <c r="BA150" i="16"/>
  <c r="R107" i="16"/>
  <c r="BE65" i="16"/>
  <c r="BV122" i="16"/>
  <c r="BX195" i="16"/>
  <c r="Q114" i="16"/>
  <c r="BI27" i="16"/>
  <c r="CD21" i="16"/>
  <c r="AZ94" i="16"/>
  <c r="BJ203" i="16"/>
  <c r="BP50" i="16"/>
  <c r="CD170" i="16"/>
  <c r="BV183" i="16"/>
  <c r="T40" i="16"/>
  <c r="BD81" i="16"/>
  <c r="BF182" i="16"/>
  <c r="BJ111" i="16"/>
  <c r="CC102" i="16"/>
  <c r="BO146" i="16"/>
  <c r="BC171" i="16"/>
  <c r="BI166" i="16"/>
  <c r="C11" i="27"/>
  <c r="BW174" i="16"/>
  <c r="BP67" i="16"/>
  <c r="T42" i="16"/>
  <c r="BW38" i="16"/>
  <c r="BX205" i="16"/>
  <c r="BJ171" i="16"/>
  <c r="U128" i="16"/>
  <c r="BV106" i="16"/>
  <c r="BV92" i="16"/>
  <c r="BE42" i="16"/>
  <c r="BE155" i="16"/>
  <c r="BF47" i="16"/>
  <c r="AZ22" i="16"/>
  <c r="BC146" i="16"/>
  <c r="CD43" i="16"/>
  <c r="BC105" i="16"/>
  <c r="BJ77" i="16"/>
  <c r="BW89" i="16"/>
  <c r="BW58" i="16"/>
  <c r="CC188" i="16"/>
  <c r="BX52" i="16"/>
  <c r="BA50" i="16"/>
  <c r="BR15" i="16"/>
  <c r="BD133" i="16"/>
  <c r="V21" i="27"/>
  <c r="BC163" i="16"/>
  <c r="R183" i="16"/>
  <c r="CD35" i="16"/>
  <c r="CC108" i="16"/>
  <c r="BM198" i="16"/>
  <c r="U18" i="16"/>
  <c r="BK52" i="16"/>
  <c r="BF75" i="16"/>
  <c r="CB14" i="16"/>
  <c r="AZ40" i="16"/>
  <c r="V14" i="27"/>
  <c r="AZ121" i="16"/>
  <c r="Q205" i="16"/>
  <c r="U11" i="16"/>
  <c r="BX95" i="16"/>
  <c r="BA200" i="16"/>
  <c r="BC204" i="16"/>
  <c r="BS191" i="16"/>
  <c r="BW178" i="16"/>
  <c r="BH27" i="16"/>
  <c r="Z20" i="27"/>
  <c r="BR30" i="16"/>
  <c r="CB21" i="16"/>
  <c r="U181" i="16"/>
  <c r="BW29" i="16"/>
  <c r="BW30" i="16"/>
  <c r="BS119" i="16"/>
  <c r="CD145" i="16"/>
  <c r="BM112" i="16"/>
  <c r="CB123" i="16"/>
  <c r="R164" i="16"/>
  <c r="BC123" i="16"/>
  <c r="BF105" i="16"/>
  <c r="BN34" i="16"/>
  <c r="CC192" i="16"/>
  <c r="R104" i="16"/>
  <c r="CD100" i="16"/>
  <c r="BB45" i="16"/>
  <c r="BQ143" i="16"/>
  <c r="BL134" i="16"/>
  <c r="BG166" i="16"/>
  <c r="BL143" i="16"/>
  <c r="X20" i="27"/>
  <c r="S177" i="16"/>
  <c r="BQ64" i="16"/>
  <c r="N33" i="27"/>
  <c r="BB195" i="16"/>
  <c r="BB10" i="16"/>
  <c r="BB158" i="16"/>
  <c r="S143" i="16"/>
  <c r="BL107" i="16"/>
  <c r="S50" i="16"/>
  <c r="BQ114" i="16"/>
  <c r="S167" i="16"/>
  <c r="BB13" i="16"/>
  <c r="BQ15" i="16"/>
  <c r="BL55" i="16"/>
  <c r="BQ62" i="16"/>
  <c r="BL62" i="16"/>
  <c r="X32" i="27"/>
  <c r="BB78" i="16"/>
  <c r="BB51" i="16"/>
  <c r="S150" i="16"/>
  <c r="BG128" i="16"/>
  <c r="BL200" i="16"/>
  <c r="BQ126" i="16"/>
  <c r="X31" i="27"/>
  <c r="BB61" i="16"/>
  <c r="BL159" i="16"/>
  <c r="BB110" i="16"/>
  <c r="BG22" i="16"/>
  <c r="D6" i="27"/>
  <c r="X13" i="27"/>
  <c r="BQ44" i="16"/>
  <c r="BG45" i="16"/>
  <c r="BG143" i="16"/>
  <c r="BB8" i="16"/>
  <c r="BQ175" i="16"/>
  <c r="BL119" i="16"/>
  <c r="BB122" i="16"/>
  <c r="BQ6" i="16"/>
  <c r="S180" i="16"/>
  <c r="N31" i="27"/>
  <c r="I31" i="27"/>
  <c r="AC33" i="27"/>
  <c r="BZ183" i="16"/>
  <c r="AC7" i="27"/>
  <c r="CF179" i="16"/>
  <c r="CB142" i="16"/>
  <c r="AZ75" i="16"/>
  <c r="BJ142" i="16"/>
  <c r="BK132" i="16"/>
  <c r="BO5" i="16"/>
  <c r="BM138" i="16"/>
  <c r="CD198" i="16"/>
  <c r="BP186" i="16"/>
  <c r="BJ10" i="16"/>
  <c r="BO145" i="16"/>
  <c r="E32" i="27"/>
  <c r="BX153" i="16"/>
  <c r="BC47" i="16"/>
  <c r="CB166" i="16"/>
  <c r="CB168" i="16"/>
  <c r="BT160" i="16"/>
  <c r="BA62" i="16"/>
  <c r="BO76" i="16"/>
  <c r="BD10" i="16"/>
  <c r="BK174" i="16"/>
  <c r="BE109" i="16"/>
  <c r="AZ97" i="16"/>
  <c r="T184" i="16"/>
  <c r="BM55" i="16"/>
  <c r="AZ133" i="16"/>
  <c r="BV135" i="16"/>
  <c r="BT90" i="16"/>
  <c r="BJ36" i="16"/>
  <c r="BS169" i="16"/>
  <c r="Q46" i="16"/>
  <c r="T58" i="16"/>
  <c r="BR190" i="16"/>
  <c r="BW98" i="16"/>
  <c r="Q41" i="16"/>
  <c r="BT154" i="16"/>
  <c r="E27" i="27"/>
  <c r="BV132" i="16"/>
  <c r="T2" i="27"/>
  <c r="BW128" i="16"/>
  <c r="BR115" i="16"/>
  <c r="CB103" i="16"/>
  <c r="R118" i="16"/>
  <c r="BN26" i="16"/>
  <c r="J3" i="27"/>
  <c r="AG22" i="27"/>
  <c r="Q98" i="16"/>
  <c r="BJ129" i="16"/>
  <c r="T62" i="16"/>
  <c r="BX91" i="16"/>
  <c r="BA46" i="16"/>
  <c r="AZ190" i="16"/>
  <c r="Y6" i="27"/>
  <c r="BR159" i="16"/>
  <c r="BT17" i="16"/>
  <c r="BH107" i="16"/>
  <c r="AZ113" i="16"/>
  <c r="BP110" i="16"/>
  <c r="CC45" i="16"/>
  <c r="BP130" i="16"/>
  <c r="CD202" i="16"/>
  <c r="BX78" i="16"/>
  <c r="BJ57" i="16"/>
  <c r="Q33" i="27"/>
  <c r="BZ78" i="16"/>
  <c r="CD37" i="16"/>
  <c r="O10" i="27"/>
  <c r="BA17" i="16"/>
  <c r="BV57" i="16"/>
  <c r="T157" i="16"/>
  <c r="BT168" i="16"/>
  <c r="T189" i="16"/>
  <c r="T149" i="16"/>
  <c r="BD96" i="16"/>
  <c r="R170" i="16"/>
  <c r="BK90" i="16"/>
  <c r="BW16" i="16"/>
  <c r="BF157" i="16"/>
  <c r="AZ144" i="16"/>
  <c r="BO117" i="16"/>
  <c r="BF172" i="16"/>
  <c r="BI196" i="16"/>
  <c r="T190" i="16"/>
  <c r="BR176" i="16"/>
  <c r="BH21" i="16"/>
  <c r="U24" i="16"/>
  <c r="F27" i="27"/>
  <c r="BV62" i="16"/>
  <c r="BT85" i="16"/>
  <c r="BC164" i="16"/>
  <c r="BP41" i="16"/>
  <c r="Q177" i="16"/>
  <c r="BP205" i="16"/>
  <c r="BJ61" i="16"/>
  <c r="BW139" i="16"/>
  <c r="Q18" i="27"/>
  <c r="K27" i="27"/>
  <c r="CB89" i="16"/>
  <c r="AZ45" i="16"/>
  <c r="CB65" i="16"/>
  <c r="BM160" i="16"/>
  <c r="AZ62" i="16"/>
  <c r="CB164" i="16"/>
  <c r="BD13" i="16"/>
  <c r="BE17" i="16"/>
  <c r="AZ86" i="16"/>
  <c r="BP139" i="16"/>
  <c r="U2" i="27"/>
  <c r="BR128" i="16"/>
  <c r="BW81" i="16"/>
  <c r="BX129" i="16"/>
  <c r="BC149" i="16"/>
  <c r="BR93" i="16"/>
  <c r="BX10" i="16"/>
  <c r="BO197" i="16"/>
  <c r="BK133" i="16"/>
  <c r="BC57" i="16"/>
  <c r="T179" i="16"/>
  <c r="BT29" i="16"/>
  <c r="BX182" i="16"/>
  <c r="BV146" i="16"/>
  <c r="BJ125" i="16"/>
  <c r="BX106" i="16"/>
  <c r="U52" i="16"/>
  <c r="V12" i="27"/>
  <c r="BV55" i="16"/>
  <c r="E9" i="27"/>
  <c r="BI134" i="16"/>
  <c r="CD109" i="16"/>
  <c r="U56" i="16"/>
  <c r="BX132" i="16"/>
  <c r="BD135" i="16"/>
  <c r="BE32" i="16"/>
  <c r="BD138" i="16"/>
  <c r="BS14" i="16"/>
  <c r="BW157" i="16"/>
  <c r="BV143" i="16"/>
  <c r="BM168" i="16"/>
  <c r="B2" i="27"/>
  <c r="CB199" i="16"/>
  <c r="BM165" i="16"/>
  <c r="BH114" i="16"/>
  <c r="CD5" i="16"/>
  <c r="Q21" i="27"/>
  <c r="BW131" i="16"/>
  <c r="CB95" i="16"/>
  <c r="BM58" i="16"/>
  <c r="BT199" i="16"/>
  <c r="CD31" i="16"/>
  <c r="W23" i="27"/>
  <c r="BN109" i="16"/>
  <c r="U14" i="16"/>
  <c r="BH46" i="16"/>
  <c r="BD121" i="16"/>
  <c r="BV40" i="16"/>
  <c r="BH168" i="16"/>
  <c r="BF89" i="16"/>
  <c r="BS146" i="16"/>
  <c r="BJ189" i="16"/>
  <c r="R68" i="16"/>
  <c r="R31" i="27"/>
  <c r="BC160" i="16"/>
  <c r="U103" i="16"/>
  <c r="BF79" i="16"/>
  <c r="CC92" i="16"/>
  <c r="BH201" i="16"/>
  <c r="T35" i="16"/>
  <c r="BO25" i="16"/>
  <c r="BP78" i="16"/>
  <c r="BD187" i="16"/>
  <c r="BE40" i="16"/>
  <c r="BV66" i="16"/>
  <c r="CC42" i="16"/>
  <c r="BX62" i="16"/>
  <c r="BC65" i="16"/>
  <c r="BX85" i="16"/>
  <c r="BM38" i="16"/>
  <c r="T143" i="16"/>
  <c r="BE39" i="16"/>
  <c r="BC182" i="16"/>
  <c r="BH146" i="16"/>
  <c r="BJ44" i="16"/>
  <c r="Q93" i="16"/>
  <c r="BV175" i="16"/>
  <c r="BP202" i="16"/>
  <c r="BO11" i="16"/>
  <c r="BA74" i="16"/>
  <c r="BA68" i="16"/>
  <c r="E28" i="27"/>
  <c r="U177" i="16"/>
  <c r="CD177" i="16"/>
  <c r="BJ92" i="16"/>
  <c r="BT49" i="16"/>
  <c r="BO125" i="16"/>
  <c r="Q27" i="16"/>
  <c r="BP31" i="16"/>
  <c r="BD65" i="16"/>
  <c r="BT56" i="16"/>
  <c r="CD33" i="16"/>
  <c r="BA133" i="16"/>
  <c r="R63" i="16"/>
  <c r="BC165" i="16"/>
  <c r="BI89" i="16"/>
  <c r="BA86" i="16"/>
  <c r="BR24" i="16"/>
  <c r="U48" i="16"/>
  <c r="BP59" i="16"/>
  <c r="BD92" i="16"/>
  <c r="K20" i="27"/>
  <c r="B21" i="27"/>
  <c r="T120" i="16"/>
  <c r="BF149" i="16"/>
  <c r="G28" i="27"/>
  <c r="BJ196" i="16"/>
  <c r="BH6" i="16"/>
  <c r="BC45" i="16"/>
  <c r="CB205" i="16"/>
  <c r="CD93" i="16"/>
  <c r="BJ8" i="16"/>
  <c r="BV168" i="16"/>
  <c r="BJ127" i="16"/>
  <c r="BX24" i="16"/>
  <c r="CB51" i="16"/>
  <c r="BH128" i="16"/>
  <c r="BC180" i="16"/>
  <c r="CC131" i="16"/>
  <c r="CC43" i="16"/>
  <c r="BA76" i="16"/>
  <c r="BD102" i="16"/>
  <c r="BK134" i="16"/>
  <c r="BR22" i="16"/>
  <c r="BS95" i="16"/>
  <c r="BX64" i="16"/>
  <c r="BN73" i="16"/>
  <c r="BO198" i="16"/>
  <c r="P12" i="27"/>
  <c r="BJ164" i="16"/>
  <c r="R110" i="16"/>
  <c r="CC36" i="16"/>
  <c r="R99" i="16"/>
  <c r="BK112" i="16"/>
  <c r="BN170" i="16"/>
  <c r="BO147" i="16"/>
  <c r="BF34" i="16"/>
  <c r="Q103" i="16"/>
  <c r="BI98" i="16"/>
  <c r="T103" i="16"/>
  <c r="M14" i="27"/>
  <c r="CC142" i="16"/>
  <c r="BC189" i="16"/>
  <c r="H23" i="27"/>
  <c r="BN126" i="16"/>
  <c r="BJ123" i="16"/>
  <c r="BX53" i="16"/>
  <c r="BK58" i="16"/>
  <c r="BW197" i="16"/>
  <c r="BV140" i="16"/>
  <c r="CB111" i="16"/>
  <c r="BA37" i="16"/>
  <c r="BV157" i="16"/>
  <c r="BE36" i="16"/>
  <c r="BF204" i="16"/>
  <c r="BF32" i="16"/>
  <c r="BT135" i="16"/>
  <c r="BP116" i="16"/>
  <c r="CC96" i="16"/>
  <c r="BA69" i="16"/>
  <c r="BC5" i="16"/>
  <c r="BJ83" i="16"/>
  <c r="BJ91" i="16"/>
  <c r="U182" i="16"/>
  <c r="BP82" i="16"/>
  <c r="BP195" i="16"/>
  <c r="Q44" i="16"/>
  <c r="BD182" i="16"/>
  <c r="BW177" i="16"/>
  <c r="R197" i="16"/>
  <c r="T129" i="16"/>
  <c r="BR197" i="16"/>
  <c r="BK57" i="16"/>
  <c r="CC62" i="16"/>
  <c r="BI104" i="16"/>
  <c r="CD77" i="16"/>
  <c r="C28" i="27"/>
  <c r="U86" i="16"/>
  <c r="BJ150" i="16"/>
  <c r="C9" i="27"/>
  <c r="BJ137" i="16"/>
  <c r="U19" i="16"/>
  <c r="BN57" i="16"/>
  <c r="BP190" i="16"/>
  <c r="U142" i="16"/>
  <c r="BE76" i="16"/>
  <c r="BH189" i="16"/>
  <c r="BC200" i="16"/>
  <c r="BA117" i="16"/>
  <c r="T87" i="16"/>
  <c r="U186" i="16"/>
  <c r="BO139" i="16"/>
  <c r="BC185" i="16"/>
  <c r="R47" i="16"/>
  <c r="BR138" i="16"/>
  <c r="BO86" i="16"/>
  <c r="BI47" i="16"/>
  <c r="BC51" i="16"/>
  <c r="BO39" i="16"/>
  <c r="BN119" i="16"/>
  <c r="BF118" i="16"/>
  <c r="BX82" i="16"/>
  <c r="BR33" i="16"/>
  <c r="BH2" i="16"/>
  <c r="BM164" i="16"/>
  <c r="T3" i="16"/>
  <c r="BK139" i="16"/>
  <c r="BA106" i="16"/>
  <c r="CC205" i="16"/>
  <c r="B32" i="27"/>
  <c r="CC115" i="16"/>
  <c r="BV185" i="16"/>
  <c r="BO58" i="16"/>
  <c r="U69" i="16"/>
  <c r="BA144" i="16"/>
  <c r="CB15" i="16"/>
  <c r="BT15" i="16"/>
  <c r="CB57" i="16"/>
  <c r="R174" i="16"/>
  <c r="AZ44" i="16"/>
  <c r="BT182" i="16"/>
  <c r="CD107" i="16"/>
  <c r="R55" i="16"/>
  <c r="BW57" i="16"/>
  <c r="BK73" i="16"/>
  <c r="BD192" i="16"/>
  <c r="BP33" i="16"/>
  <c r="BD16" i="16"/>
  <c r="AZ80" i="16"/>
  <c r="BJ202" i="16"/>
  <c r="U159" i="16"/>
  <c r="BX66" i="16"/>
  <c r="J10" i="27"/>
  <c r="BW200" i="16"/>
  <c r="BD161" i="16"/>
  <c r="K9" i="27"/>
  <c r="BK156" i="16"/>
  <c r="CB119" i="16"/>
  <c r="U152" i="16"/>
  <c r="BH115" i="16"/>
  <c r="BW3" i="16"/>
  <c r="BK125" i="16"/>
  <c r="T160" i="16"/>
  <c r="BM148" i="16"/>
  <c r="CB176" i="16"/>
  <c r="U149" i="16"/>
  <c r="BT18" i="16"/>
  <c r="CD132" i="16"/>
  <c r="BF194" i="16"/>
  <c r="BA84" i="16"/>
  <c r="BX38" i="16"/>
  <c r="BR7" i="16"/>
  <c r="CD103" i="16"/>
  <c r="BH132" i="16"/>
  <c r="BJ2" i="16"/>
  <c r="BN183" i="16"/>
  <c r="BA180" i="16"/>
  <c r="CB181" i="16"/>
  <c r="BV3" i="16"/>
  <c r="BK142" i="16"/>
  <c r="BR79" i="16"/>
  <c r="BP13" i="16"/>
  <c r="BH145" i="16"/>
  <c r="S169" i="16"/>
  <c r="S29" i="16"/>
  <c r="S182" i="16"/>
  <c r="BB203" i="16"/>
  <c r="S152" i="16"/>
  <c r="BQ166" i="16"/>
  <c r="BQ67" i="16"/>
  <c r="S48" i="16"/>
  <c r="BB152" i="16"/>
  <c r="BL128" i="16"/>
  <c r="BL77" i="16"/>
  <c r="BL26" i="16"/>
  <c r="S105" i="16"/>
  <c r="BQ205" i="16"/>
  <c r="BL182" i="16"/>
  <c r="BL192" i="16"/>
  <c r="BG21" i="16"/>
  <c r="BG68" i="16"/>
  <c r="S145" i="16"/>
  <c r="BB68" i="16"/>
  <c r="S8" i="16"/>
  <c r="BL139" i="16"/>
  <c r="BQ113" i="16"/>
  <c r="D33" i="27"/>
  <c r="BB62" i="16"/>
  <c r="BL60" i="16"/>
  <c r="BQ42" i="16"/>
  <c r="BG162" i="16"/>
  <c r="BQ150" i="16"/>
  <c r="S106" i="16"/>
  <c r="BQ109" i="16"/>
  <c r="BL109" i="16"/>
  <c r="BQ73" i="16"/>
  <c r="S54" i="16"/>
  <c r="BL126" i="16"/>
  <c r="BG196" i="16"/>
  <c r="BB200" i="16"/>
  <c r="BL59" i="16"/>
  <c r="BQ144" i="16"/>
  <c r="X6" i="27"/>
  <c r="I22" i="27"/>
  <c r="BB75" i="16"/>
  <c r="X33" i="27"/>
  <c r="S74" i="16"/>
  <c r="BG40" i="16"/>
  <c r="S80" i="16"/>
  <c r="BG82" i="16"/>
  <c r="S33" i="16"/>
  <c r="BQ172" i="16"/>
  <c r="BB154" i="16"/>
  <c r="BG103" i="16"/>
  <c r="S57" i="16"/>
  <c r="BG85" i="16"/>
  <c r="BB186" i="16"/>
  <c r="BG55" i="16"/>
  <c r="BB144" i="16"/>
  <c r="BL203" i="16"/>
  <c r="BG15" i="16"/>
  <c r="I26" i="27"/>
  <c r="BQ161" i="16"/>
  <c r="BQ37" i="16"/>
  <c r="BG176" i="16"/>
  <c r="BG160" i="16"/>
  <c r="S22" i="16"/>
  <c r="N25" i="27"/>
  <c r="S14" i="16"/>
  <c r="BL114" i="16"/>
  <c r="I2" i="27"/>
  <c r="S13" i="27"/>
  <c r="S10" i="27"/>
  <c r="BB153" i="16"/>
  <c r="BG161" i="16"/>
  <c r="BQ139" i="16"/>
  <c r="BG32" i="16"/>
  <c r="BB37" i="16"/>
  <c r="S131" i="16"/>
  <c r="S132" i="16"/>
  <c r="S77" i="16"/>
  <c r="BL16" i="16"/>
  <c r="X23" i="27"/>
  <c r="BG89" i="16"/>
  <c r="BG120" i="16"/>
  <c r="BG177" i="16"/>
  <c r="BQ46" i="16"/>
  <c r="S129" i="16"/>
  <c r="BG173" i="16"/>
  <c r="S81" i="16"/>
  <c r="BL7" i="16"/>
  <c r="BG144" i="16"/>
  <c r="BB85" i="16"/>
  <c r="BB34" i="16"/>
  <c r="S100" i="16"/>
  <c r="S197" i="16"/>
  <c r="BB190" i="16"/>
  <c r="BQ99" i="16"/>
  <c r="BG84" i="16"/>
  <c r="S9" i="16"/>
  <c r="BL195" i="16"/>
  <c r="BG13" i="16"/>
  <c r="BG52" i="16"/>
  <c r="D20" i="27"/>
  <c r="I8" i="27"/>
  <c r="BG31" i="16"/>
  <c r="BB87" i="16"/>
  <c r="BG92" i="16"/>
  <c r="BQ38" i="16"/>
  <c r="X25" i="27"/>
  <c r="BG5" i="16"/>
  <c r="BG26" i="16"/>
  <c r="D24" i="27"/>
  <c r="BL24" i="16"/>
  <c r="BL48" i="16"/>
  <c r="BB118" i="16"/>
  <c r="BL29" i="16"/>
  <c r="BQ178" i="16"/>
  <c r="BB24" i="16"/>
  <c r="X30" i="27"/>
  <c r="D25" i="27"/>
  <c r="BQ9" i="16"/>
  <c r="S28" i="16"/>
  <c r="S9" i="27"/>
  <c r="BQ53" i="16"/>
  <c r="BQ25" i="16"/>
  <c r="S35" i="16"/>
  <c r="BL156" i="16"/>
  <c r="AE10" i="27"/>
  <c r="BL135" i="16"/>
  <c r="BQ199" i="16"/>
  <c r="BL164" i="16"/>
  <c r="S166" i="16"/>
  <c r="BL205" i="16"/>
  <c r="S3" i="16"/>
  <c r="BB77" i="16"/>
  <c r="D9" i="27"/>
  <c r="S93" i="16"/>
  <c r="BB155" i="16"/>
  <c r="S144" i="16"/>
  <c r="BQ105" i="16"/>
  <c r="BB115" i="16"/>
  <c r="BG188" i="16"/>
  <c r="D27" i="27"/>
  <c r="BQ95" i="16"/>
  <c r="BL11" i="16"/>
  <c r="S25" i="16"/>
  <c r="BL190" i="16"/>
  <c r="S111" i="16"/>
  <c r="D12" i="27"/>
  <c r="BG175" i="16"/>
  <c r="AE2" i="27"/>
  <c r="BQ78" i="16"/>
  <c r="BQ60" i="16"/>
  <c r="BQ145" i="16"/>
  <c r="BG27" i="16"/>
  <c r="BZ141" i="16"/>
  <c r="BK128" i="16"/>
  <c r="BR27" i="16"/>
  <c r="C4" i="27"/>
  <c r="BD172" i="16"/>
  <c r="BK98" i="16"/>
  <c r="F30" i="27"/>
  <c r="Q6" i="27"/>
  <c r="BA143" i="16"/>
  <c r="BI3" i="16"/>
  <c r="U158" i="16"/>
  <c r="AZ84" i="16"/>
  <c r="BI55" i="16"/>
  <c r="V28" i="27"/>
  <c r="BP26" i="16"/>
  <c r="BH94" i="16"/>
  <c r="BM88" i="16"/>
  <c r="T17" i="16"/>
  <c r="U6" i="27"/>
  <c r="Q73" i="16"/>
  <c r="BN17" i="16"/>
  <c r="T80" i="16"/>
  <c r="BW83" i="16"/>
  <c r="BR151" i="16"/>
  <c r="BE179" i="16"/>
  <c r="BT80" i="16"/>
  <c r="BD139" i="16"/>
  <c r="W13" i="27"/>
  <c r="BF54" i="16"/>
  <c r="BV151" i="16"/>
  <c r="BP25" i="16"/>
  <c r="BX203" i="16"/>
  <c r="BW154" i="16"/>
  <c r="BA6" i="16"/>
  <c r="BM15" i="16"/>
  <c r="BO163" i="16"/>
  <c r="BW99" i="16"/>
  <c r="BZ48" i="16"/>
  <c r="BS152" i="16"/>
  <c r="BZ178" i="16"/>
  <c r="CC91" i="16"/>
  <c r="CC195" i="16"/>
  <c r="BI85" i="16"/>
  <c r="BV200" i="16"/>
  <c r="U46" i="16"/>
  <c r="BE73" i="16"/>
  <c r="BN54" i="16"/>
  <c r="BF40" i="16"/>
  <c r="BV109" i="16"/>
  <c r="BA52" i="16"/>
  <c r="B4" i="27"/>
  <c r="BX30" i="16"/>
  <c r="BW39" i="16"/>
  <c r="BD151" i="16"/>
  <c r="BP85" i="16"/>
  <c r="BJ169" i="16"/>
  <c r="BJ43" i="16"/>
  <c r="Z27" i="27"/>
  <c r="BM63" i="16"/>
  <c r="CD7" i="16"/>
  <c r="BS39" i="16"/>
  <c r="F6" i="27"/>
  <c r="BF5" i="16"/>
  <c r="CC189" i="16"/>
  <c r="CC109" i="16"/>
  <c r="BO17" i="16"/>
  <c r="T158" i="16"/>
  <c r="B26" i="27"/>
  <c r="CD59" i="16"/>
  <c r="BR185" i="16"/>
  <c r="BE141" i="16"/>
  <c r="BD48" i="16"/>
  <c r="U74" i="16"/>
  <c r="BO118" i="16"/>
  <c r="CB86" i="16"/>
  <c r="BC94" i="16"/>
  <c r="Z26" i="27"/>
  <c r="CC2" i="16"/>
  <c r="BS154" i="16"/>
  <c r="BP198" i="16"/>
  <c r="R74" i="16"/>
  <c r="BK6" i="16"/>
  <c r="BE167" i="16"/>
  <c r="CB71" i="16"/>
  <c r="BE63" i="16"/>
  <c r="CB99" i="16"/>
  <c r="AZ50" i="16"/>
  <c r="BS159" i="16"/>
  <c r="CC200" i="16"/>
  <c r="BN108" i="16"/>
  <c r="CD3" i="16"/>
  <c r="CC203" i="16"/>
  <c r="R79" i="16"/>
  <c r="CD161" i="16"/>
  <c r="BC194" i="16"/>
  <c r="BO33" i="16"/>
  <c r="BD178" i="16"/>
  <c r="BO159" i="16"/>
  <c r="AZ93" i="16"/>
  <c r="BN197" i="16"/>
  <c r="BW136" i="16"/>
  <c r="T126" i="16"/>
  <c r="CD115" i="16"/>
  <c r="T152" i="16"/>
  <c r="BJ166" i="16"/>
  <c r="BT41" i="16"/>
  <c r="H4" i="27"/>
  <c r="BW115" i="16"/>
  <c r="BM17" i="16"/>
  <c r="R103" i="16"/>
  <c r="BT183" i="16"/>
  <c r="AZ103" i="16"/>
  <c r="BN81" i="16"/>
  <c r="BW122" i="16"/>
  <c r="BR184" i="16"/>
  <c r="BC74" i="16"/>
  <c r="BO194" i="16"/>
  <c r="AZ177" i="16"/>
  <c r="U38" i="16"/>
  <c r="BH34" i="16"/>
  <c r="BX172" i="16"/>
  <c r="BX163" i="16"/>
  <c r="BH43" i="16"/>
  <c r="BR157" i="16"/>
  <c r="BF6" i="16"/>
  <c r="CC74" i="16"/>
  <c r="R173" i="16"/>
  <c r="BA176" i="16"/>
  <c r="AZ153" i="16"/>
  <c r="BP147" i="16"/>
  <c r="BW97" i="16"/>
  <c r="R126" i="16"/>
  <c r="BN165" i="16"/>
  <c r="BV112" i="16"/>
  <c r="BS188" i="16"/>
  <c r="BN176" i="16"/>
  <c r="BS142" i="16"/>
  <c r="R148" i="16"/>
  <c r="BK110" i="16"/>
  <c r="G23" i="27"/>
  <c r="CC134" i="16"/>
  <c r="BV74" i="16"/>
  <c r="BC133" i="16"/>
  <c r="BD155" i="16"/>
  <c r="K3" i="27"/>
  <c r="BK93" i="16"/>
  <c r="CD12" i="16"/>
  <c r="E7" i="27"/>
  <c r="BD108" i="16"/>
  <c r="BX26" i="16"/>
  <c r="M30" i="27"/>
  <c r="T26" i="16"/>
  <c r="Q2" i="27"/>
  <c r="BI57" i="16"/>
  <c r="BH42" i="16"/>
  <c r="BE82" i="16"/>
  <c r="CB148" i="16"/>
  <c r="BR186" i="16"/>
  <c r="BH98" i="16"/>
  <c r="BE135" i="16"/>
  <c r="BJ145" i="16"/>
  <c r="BA19" i="16"/>
  <c r="Q22" i="27"/>
  <c r="BV145" i="16"/>
  <c r="BM77" i="16"/>
  <c r="CD178" i="16"/>
  <c r="BA61" i="16"/>
  <c r="U130" i="16"/>
  <c r="BW65" i="16"/>
  <c r="BN88" i="16"/>
  <c r="Q20" i="27"/>
  <c r="Q91" i="16"/>
  <c r="CB93" i="16"/>
  <c r="C25" i="27"/>
  <c r="BE105" i="16"/>
  <c r="BN79" i="16"/>
  <c r="BV38" i="16"/>
  <c r="BV93" i="16"/>
  <c r="CC130" i="16"/>
  <c r="BE140" i="16"/>
  <c r="BV197" i="16"/>
  <c r="BC205" i="16"/>
  <c r="BR163" i="16"/>
  <c r="BN150" i="16"/>
  <c r="BV171" i="16"/>
  <c r="BO56" i="16"/>
  <c r="BW194" i="16"/>
  <c r="S168" i="16"/>
  <c r="S195" i="16"/>
  <c r="BQ186" i="16"/>
  <c r="S96" i="16"/>
  <c r="BQ123" i="16"/>
  <c r="AE3" i="27"/>
  <c r="BG181" i="16"/>
  <c r="S172" i="16"/>
  <c r="S162" i="16"/>
  <c r="N28" i="27"/>
  <c r="BG113" i="16"/>
  <c r="BB21" i="16"/>
  <c r="S191" i="16"/>
  <c r="BL189" i="16"/>
  <c r="BQ3" i="16"/>
  <c r="BB3" i="16"/>
  <c r="BG108" i="16"/>
  <c r="BB38" i="16"/>
  <c r="BG9" i="16"/>
  <c r="BQ201" i="16"/>
  <c r="D3" i="27"/>
  <c r="S153" i="16"/>
  <c r="S24" i="16"/>
  <c r="BB89" i="16"/>
  <c r="BL145" i="16"/>
  <c r="BB108" i="16"/>
  <c r="BQ86" i="16"/>
  <c r="X22" i="27"/>
  <c r="BG25" i="16"/>
  <c r="BL108" i="16"/>
  <c r="BL30" i="16"/>
  <c r="BQ41" i="16"/>
  <c r="BB18" i="16"/>
  <c r="BB109" i="16"/>
  <c r="I30" i="27"/>
  <c r="BG163" i="16"/>
  <c r="BG187" i="16"/>
  <c r="BQ91" i="16"/>
  <c r="BG133" i="16"/>
  <c r="BB97" i="16"/>
  <c r="BL184" i="16"/>
  <c r="BG69" i="16"/>
  <c r="BG97" i="16"/>
  <c r="BL133" i="16"/>
  <c r="S70" i="16"/>
  <c r="I18" i="27"/>
  <c r="X3" i="27"/>
  <c r="S204" i="16"/>
  <c r="S71" i="16"/>
  <c r="BG67" i="16"/>
  <c r="BL76" i="16"/>
  <c r="BG168" i="16"/>
  <c r="AE20" i="27"/>
  <c r="BG191" i="16"/>
  <c r="S199" i="16"/>
  <c r="BQ4" i="16"/>
  <c r="S20" i="27"/>
  <c r="I15" i="27"/>
  <c r="S194" i="16"/>
  <c r="N30" i="27"/>
  <c r="AE23" i="27"/>
  <c r="S60" i="16"/>
  <c r="BL19" i="16"/>
  <c r="BB16" i="16"/>
  <c r="BB103" i="16"/>
  <c r="N22" i="27"/>
  <c r="BL115" i="16"/>
  <c r="BG114" i="16"/>
  <c r="BG30" i="16"/>
  <c r="BQ135" i="16"/>
  <c r="BB44" i="16"/>
  <c r="S97" i="16"/>
  <c r="S12" i="27"/>
  <c r="BL49" i="16"/>
  <c r="BG76" i="16"/>
  <c r="BG145" i="16"/>
  <c r="BQ39" i="16"/>
  <c r="BZ62" i="16"/>
  <c r="AC21" i="27"/>
  <c r="BT59" i="16"/>
  <c r="BR87" i="16"/>
  <c r="BS71" i="16"/>
  <c r="CB91" i="16"/>
  <c r="BI67" i="16"/>
  <c r="BK54" i="16"/>
  <c r="BC203" i="16"/>
  <c r="BX110" i="16"/>
  <c r="C3" i="27"/>
  <c r="BD113" i="16"/>
  <c r="BR66" i="16"/>
  <c r="BR77" i="16"/>
  <c r="CC116" i="16"/>
  <c r="BM60" i="16"/>
  <c r="BM205" i="16"/>
  <c r="BC115" i="16"/>
  <c r="BF159" i="16"/>
  <c r="T78" i="16"/>
  <c r="CD67" i="16"/>
  <c r="R159" i="16"/>
  <c r="E8" i="27"/>
  <c r="BO68" i="16"/>
  <c r="BK61" i="16"/>
  <c r="CD79" i="16"/>
  <c r="T139" i="16"/>
  <c r="BH125" i="16"/>
  <c r="BA21" i="16"/>
  <c r="U21" i="16"/>
  <c r="BC8" i="16"/>
  <c r="CC177" i="16"/>
  <c r="BR116" i="16"/>
  <c r="BT111" i="16"/>
  <c r="BS170" i="16"/>
  <c r="BI204" i="16"/>
  <c r="BJ18" i="16"/>
  <c r="BE99" i="16"/>
  <c r="BI58" i="16"/>
  <c r="BX59" i="16"/>
  <c r="U143" i="16"/>
  <c r="BH44" i="16"/>
  <c r="R125" i="16"/>
  <c r="BI10" i="16"/>
  <c r="BF151" i="16"/>
  <c r="BP34" i="16"/>
  <c r="AZ34" i="16"/>
  <c r="BI198" i="16"/>
  <c r="BE87" i="16"/>
  <c r="BR127" i="16"/>
  <c r="F4" i="27"/>
  <c r="BN39" i="16"/>
  <c r="CB197" i="16"/>
  <c r="AZ106" i="16"/>
  <c r="BN155" i="16"/>
  <c r="BD46" i="16"/>
  <c r="BF77" i="16"/>
  <c r="BW167" i="16"/>
  <c r="BR180" i="16"/>
  <c r="BF56" i="16"/>
  <c r="BM155" i="16"/>
  <c r="BE188" i="16"/>
  <c r="BI93" i="16"/>
  <c r="BX6" i="16"/>
  <c r="R142" i="16"/>
  <c r="AZ186" i="16"/>
  <c r="BV50" i="16"/>
  <c r="R26" i="16"/>
  <c r="CB98" i="16"/>
  <c r="CD10" i="16"/>
  <c r="Q24" i="27"/>
  <c r="B13" i="27"/>
  <c r="CD40" i="16"/>
  <c r="BP3" i="16"/>
  <c r="BD28" i="16"/>
  <c r="R8" i="16"/>
  <c r="BE19" i="16"/>
  <c r="BN163" i="16"/>
  <c r="BF116" i="16"/>
  <c r="BH171" i="16"/>
  <c r="BW147" i="16"/>
  <c r="T19" i="16"/>
  <c r="CC105" i="16"/>
  <c r="BN117" i="16"/>
  <c r="BM169" i="16"/>
  <c r="BD149" i="16"/>
  <c r="BX61" i="16"/>
  <c r="R48" i="16"/>
  <c r="U198" i="16"/>
  <c r="BM21" i="16"/>
  <c r="BE139" i="16"/>
  <c r="BX63" i="16"/>
  <c r="BT175" i="16"/>
  <c r="BF64" i="16"/>
  <c r="BF27" i="16"/>
  <c r="BH55" i="16"/>
  <c r="CB201" i="16"/>
  <c r="BA163" i="16"/>
  <c r="CD68" i="16"/>
  <c r="R73" i="16"/>
  <c r="BI191" i="16"/>
  <c r="BK129" i="16"/>
  <c r="BO167" i="16"/>
  <c r="BF163" i="16"/>
  <c r="CD106" i="16"/>
  <c r="BJ95" i="16"/>
  <c r="R188" i="16"/>
  <c r="U97" i="16"/>
  <c r="BE91" i="16"/>
  <c r="R124" i="16"/>
  <c r="B3" i="27"/>
  <c r="CD126" i="16"/>
  <c r="BW13" i="16"/>
  <c r="BI6" i="16"/>
  <c r="BV43" i="16"/>
  <c r="BX37" i="16"/>
  <c r="BD179" i="16"/>
  <c r="BR122" i="16"/>
  <c r="BF130" i="16"/>
  <c r="BI8" i="16"/>
  <c r="BN144" i="16"/>
  <c r="CD56" i="16"/>
  <c r="BP15" i="16"/>
  <c r="BJ82" i="16"/>
  <c r="BT192" i="16"/>
  <c r="BR123" i="16"/>
  <c r="CD143" i="16"/>
  <c r="BW134" i="16"/>
  <c r="BM131" i="16"/>
  <c r="BW156" i="16"/>
  <c r="BO162" i="16"/>
  <c r="BR31" i="16"/>
  <c r="BH111" i="16"/>
  <c r="BA108" i="16"/>
  <c r="T88" i="16"/>
  <c r="BF168" i="16"/>
  <c r="BE106" i="16"/>
  <c r="BH78" i="16"/>
  <c r="CC155" i="16"/>
  <c r="BH183" i="16"/>
  <c r="T71" i="16"/>
  <c r="BN116" i="16"/>
  <c r="CD189" i="16"/>
  <c r="BV144" i="16"/>
  <c r="BJ89" i="16"/>
  <c r="BS81" i="16"/>
  <c r="BI96" i="16"/>
  <c r="BJ96" i="16"/>
  <c r="K24" i="27"/>
  <c r="BO80" i="16"/>
  <c r="BP112" i="16"/>
  <c r="BR56" i="16"/>
  <c r="BF117" i="16"/>
  <c r="BH204" i="16"/>
  <c r="BH169" i="16"/>
  <c r="CB97" i="16"/>
  <c r="BX124" i="16"/>
  <c r="U141" i="16"/>
  <c r="Q157" i="16"/>
  <c r="AZ200" i="16"/>
  <c r="T124" i="16"/>
  <c r="BA138" i="16"/>
  <c r="BO85" i="16"/>
  <c r="BR174" i="16"/>
  <c r="BA96" i="16"/>
  <c r="T5" i="16"/>
  <c r="BI165" i="16"/>
  <c r="T137" i="16"/>
  <c r="BK166" i="16"/>
  <c r="CB94" i="16"/>
  <c r="BT176" i="16"/>
  <c r="U85" i="16"/>
  <c r="BM90" i="16"/>
  <c r="CC63" i="16"/>
  <c r="BX65" i="16"/>
  <c r="BX40" i="16"/>
  <c r="BC119" i="16"/>
  <c r="BN114" i="16"/>
  <c r="AZ170" i="16"/>
  <c r="BX80" i="16"/>
  <c r="BO96" i="16"/>
  <c r="BE148" i="16"/>
  <c r="BP162" i="16"/>
  <c r="U138" i="16"/>
  <c r="CD32" i="16"/>
  <c r="BF139" i="16"/>
  <c r="S64" i="16"/>
  <c r="S58" i="16"/>
  <c r="BL197" i="16"/>
  <c r="X15" i="27"/>
  <c r="BQ173" i="16"/>
  <c r="BB180" i="16"/>
  <c r="BG184" i="16"/>
  <c r="BL83" i="16"/>
  <c r="S27" i="27"/>
  <c r="BL187" i="16"/>
  <c r="S90" i="16"/>
  <c r="BB59" i="16"/>
  <c r="S198" i="16"/>
  <c r="BB5" i="16"/>
  <c r="BB120" i="16"/>
  <c r="BL111" i="16"/>
  <c r="BB86" i="16"/>
  <c r="BQ146" i="16"/>
  <c r="AE31" i="27"/>
  <c r="BB129" i="16"/>
  <c r="BG189" i="16"/>
  <c r="BL85" i="16"/>
  <c r="S52" i="16"/>
  <c r="BB69" i="16"/>
  <c r="S179" i="16"/>
  <c r="BL96" i="16"/>
  <c r="BG66" i="16"/>
  <c r="AE33" i="27"/>
  <c r="BG205" i="16"/>
  <c r="BG138" i="16"/>
  <c r="BB55" i="16"/>
  <c r="BQ119" i="16"/>
  <c r="BL42" i="16"/>
  <c r="AE9" i="27"/>
  <c r="BG192" i="16"/>
  <c r="BQ88" i="16"/>
  <c r="BG157" i="16"/>
  <c r="S16" i="16"/>
  <c r="BL168" i="16"/>
  <c r="BG179" i="16"/>
  <c r="S30" i="27"/>
  <c r="BL106" i="16"/>
  <c r="S3" i="27"/>
  <c r="BG6" i="16"/>
  <c r="BQ61" i="16"/>
  <c r="BB166" i="16"/>
  <c r="S135" i="16"/>
  <c r="BG139" i="16"/>
  <c r="AE6" i="27"/>
  <c r="S163" i="16"/>
  <c r="BQ56" i="16"/>
  <c r="S184" i="16"/>
  <c r="BB125" i="16"/>
  <c r="BQ29" i="16"/>
  <c r="BQ97" i="16"/>
  <c r="S45" i="16"/>
  <c r="BL10" i="16"/>
  <c r="BQ7" i="16"/>
  <c r="S154" i="16"/>
  <c r="BB139" i="16"/>
  <c r="BB137" i="16"/>
  <c r="BB31" i="16"/>
  <c r="BB2" i="16"/>
  <c r="BQ185" i="16"/>
  <c r="BL86" i="16"/>
  <c r="S4" i="27"/>
  <c r="BL3" i="16"/>
  <c r="BQ24" i="16"/>
  <c r="BL57" i="16"/>
  <c r="BL177" i="16"/>
  <c r="BB99" i="16"/>
  <c r="BL5" i="16"/>
  <c r="BB145" i="16"/>
  <c r="S170" i="16"/>
  <c r="AE26" i="27"/>
  <c r="BG24" i="16"/>
  <c r="BQ158" i="16"/>
  <c r="BQ177" i="16"/>
  <c r="BL150" i="16"/>
  <c r="N32" i="27"/>
  <c r="S11" i="16"/>
  <c r="S19" i="16"/>
  <c r="BG38" i="16"/>
  <c r="BG98" i="16"/>
  <c r="BL155" i="16"/>
  <c r="BL69" i="16"/>
  <c r="BQ31" i="16"/>
  <c r="S119" i="16"/>
  <c r="BL21" i="16"/>
  <c r="I9" i="27"/>
  <c r="BL46" i="16"/>
  <c r="BG37" i="16"/>
  <c r="S108" i="16"/>
  <c r="BG91" i="16"/>
  <c r="BL125" i="16"/>
  <c r="S4" i="16"/>
  <c r="BB113" i="16"/>
  <c r="BG74" i="16"/>
  <c r="BQ19" i="16"/>
  <c r="BQ184" i="16"/>
  <c r="BL66" i="16"/>
  <c r="D14" i="27"/>
  <c r="BG167" i="16"/>
  <c r="S124" i="16"/>
  <c r="BG17" i="16"/>
  <c r="BB169" i="16"/>
  <c r="AH37" i="23" l="1"/>
  <c r="AI17" i="23"/>
  <c r="AJ17" i="23"/>
  <c r="AJ14" i="23"/>
  <c r="AI14" i="23"/>
  <c r="AI35" i="23"/>
  <c r="AJ35" i="23"/>
  <c r="AH23" i="23"/>
  <c r="AH24" i="25"/>
  <c r="AJ42" i="21"/>
  <c r="AI42" i="21"/>
  <c r="AH13" i="23"/>
  <c r="AH28" i="21"/>
  <c r="AH6" i="21"/>
  <c r="AC14" i="19"/>
  <c r="AJ22" i="21"/>
  <c r="AI22" i="21"/>
  <c r="AC24" i="19"/>
  <c r="AD9" i="19"/>
  <c r="AE9" i="19"/>
  <c r="AC32" i="19"/>
  <c r="AD33" i="19"/>
  <c r="AE33" i="19"/>
  <c r="AH21" i="25"/>
  <c r="AJ37" i="23"/>
  <c r="AI37" i="23"/>
  <c r="AD6" i="19"/>
  <c r="AE6" i="19"/>
  <c r="AH12" i="21"/>
  <c r="AB45" i="21"/>
  <c r="AH24" i="23"/>
  <c r="AH42" i="21"/>
  <c r="AH7" i="21"/>
  <c r="AI14" i="21"/>
  <c r="AJ14" i="21"/>
  <c r="AH15" i="21"/>
  <c r="AC31" i="19"/>
  <c r="AH2" i="25"/>
  <c r="AG45" i="25"/>
  <c r="AH11" i="23"/>
  <c r="AC33" i="19"/>
  <c r="AI2" i="21"/>
  <c r="AJ2" i="21"/>
  <c r="AD45" i="21"/>
  <c r="AJ31" i="21"/>
  <c r="AI31" i="21"/>
  <c r="AJ23" i="25"/>
  <c r="AI23" i="25"/>
  <c r="AE24" i="19"/>
  <c r="AD24" i="19"/>
  <c r="AJ17" i="21"/>
  <c r="AI17" i="21"/>
  <c r="AH33" i="21"/>
  <c r="AD35" i="19"/>
  <c r="AE35" i="19"/>
  <c r="AH4" i="23"/>
  <c r="AJ42" i="23"/>
  <c r="AI42" i="23"/>
  <c r="AI37" i="25"/>
  <c r="AJ37" i="25"/>
  <c r="AE22" i="19"/>
  <c r="AD22" i="19"/>
  <c r="AD12" i="19"/>
  <c r="AE12" i="19"/>
  <c r="AH18" i="21"/>
  <c r="AH39" i="23"/>
  <c r="AI30" i="23"/>
  <c r="AJ30" i="23"/>
  <c r="AJ33" i="21"/>
  <c r="AI33" i="21"/>
  <c r="AH33" i="23"/>
  <c r="AJ13" i="21"/>
  <c r="AI13" i="21"/>
  <c r="AH8" i="21"/>
  <c r="AI43" i="23"/>
  <c r="AJ43" i="23"/>
  <c r="AE25" i="19"/>
  <c r="AD25" i="19"/>
  <c r="AH25" i="21"/>
  <c r="AJ7" i="25"/>
  <c r="AI7" i="25"/>
  <c r="AH5" i="25"/>
  <c r="AH14" i="25"/>
  <c r="AH19" i="21"/>
  <c r="AH27" i="21"/>
  <c r="AH34" i="25"/>
  <c r="AJ21" i="23"/>
  <c r="AI21" i="23"/>
  <c r="AH35" i="21"/>
  <c r="AJ20" i="23"/>
  <c r="AI20" i="23"/>
  <c r="AI38" i="21"/>
  <c r="AJ38" i="21"/>
  <c r="AD29" i="19"/>
  <c r="AE29" i="19"/>
  <c r="AH21" i="21"/>
  <c r="AI42" i="25"/>
  <c r="AJ42" i="25"/>
  <c r="AI28" i="25"/>
  <c r="AJ28" i="25"/>
  <c r="AI26" i="23"/>
  <c r="AJ26" i="23"/>
  <c r="AH30" i="23"/>
  <c r="AC26" i="19"/>
  <c r="AI29" i="23"/>
  <c r="AJ29" i="23"/>
  <c r="AH17" i="23"/>
  <c r="AH16" i="21"/>
  <c r="AJ15" i="23"/>
  <c r="AI15" i="23"/>
  <c r="AH22" i="23"/>
  <c r="AI21" i="25"/>
  <c r="AJ21" i="25"/>
  <c r="AH11" i="21"/>
  <c r="AH11" i="25"/>
  <c r="AD8" i="19"/>
  <c r="AE8" i="19"/>
  <c r="AC10" i="19"/>
  <c r="AI24" i="23"/>
  <c r="AJ24" i="23"/>
  <c r="AJ3" i="23"/>
  <c r="AI3" i="23"/>
  <c r="AJ35" i="25"/>
  <c r="AI35" i="25"/>
  <c r="AH25" i="25"/>
  <c r="AI20" i="21"/>
  <c r="AJ20" i="21"/>
  <c r="AJ38" i="25"/>
  <c r="AI38" i="25"/>
  <c r="AH26" i="25"/>
  <c r="AC28" i="19"/>
  <c r="AD7" i="19"/>
  <c r="AE7" i="19"/>
  <c r="AH39" i="21"/>
  <c r="AH15" i="23"/>
  <c r="AE45" i="23"/>
  <c r="AC16" i="19"/>
  <c r="AH29" i="25"/>
  <c r="AJ32" i="21"/>
  <c r="AI32" i="21"/>
  <c r="AH13" i="21"/>
  <c r="AE5" i="19"/>
  <c r="AD5" i="19"/>
  <c r="AC6" i="19"/>
  <c r="AI20" i="25"/>
  <c r="AJ20" i="25"/>
  <c r="AJ17" i="25"/>
  <c r="AI17" i="25"/>
  <c r="AH22" i="21"/>
  <c r="AH30" i="21"/>
  <c r="AH7" i="23"/>
  <c r="AH19" i="23"/>
  <c r="AC5" i="19"/>
  <c r="AH33" i="25"/>
  <c r="AH43" i="23"/>
  <c r="AJ2" i="23"/>
  <c r="AI2" i="23"/>
  <c r="AD45" i="23"/>
  <c r="AC4" i="19"/>
  <c r="AJ16" i="23"/>
  <c r="AI16" i="23"/>
  <c r="AH9" i="21"/>
  <c r="AH30" i="25"/>
  <c r="AI12" i="25"/>
  <c r="AJ12" i="25"/>
  <c r="AH41" i="23"/>
  <c r="AH2" i="21"/>
  <c r="AG45" i="21"/>
  <c r="AJ41" i="23"/>
  <c r="AI41" i="23"/>
  <c r="AH42" i="25"/>
  <c r="AJ24" i="25"/>
  <c r="AI24" i="25"/>
  <c r="AI32" i="23"/>
  <c r="AJ32" i="23"/>
  <c r="AE4" i="19"/>
  <c r="AD4" i="19"/>
  <c r="AJ39" i="23"/>
  <c r="AI39" i="23"/>
  <c r="AJ31" i="25"/>
  <c r="AI31" i="25"/>
  <c r="AI26" i="21"/>
  <c r="AJ26" i="21"/>
  <c r="AH8" i="23"/>
  <c r="AC34" i="19"/>
  <c r="AJ10" i="23"/>
  <c r="AI10" i="23"/>
  <c r="AC17" i="19"/>
  <c r="AJ34" i="21"/>
  <c r="AI34" i="21"/>
  <c r="AH12" i="25"/>
  <c r="AJ5" i="23"/>
  <c r="AI5" i="23"/>
  <c r="AJ19" i="21"/>
  <c r="AI19" i="21"/>
  <c r="AH37" i="21"/>
  <c r="AH17" i="21"/>
  <c r="AE23" i="19"/>
  <c r="AD23" i="19"/>
  <c r="AE32" i="19"/>
  <c r="AD32" i="19"/>
  <c r="AC8" i="19"/>
  <c r="AH3" i="25"/>
  <c r="AI9" i="21"/>
  <c r="AJ9" i="21"/>
  <c r="AD45" i="25"/>
  <c r="AI2" i="25"/>
  <c r="AJ2" i="25"/>
  <c r="AC9" i="19"/>
  <c r="AI30" i="25"/>
  <c r="AJ30" i="25"/>
  <c r="AH27" i="25"/>
  <c r="AI22" i="23"/>
  <c r="AJ22" i="23"/>
  <c r="Z37" i="19"/>
  <c r="AH29" i="23"/>
  <c r="AI25" i="23"/>
  <c r="AJ25" i="23"/>
  <c r="AH41" i="21"/>
  <c r="AI10" i="25"/>
  <c r="AJ10" i="25"/>
  <c r="AD18" i="19"/>
  <c r="AE18" i="19"/>
  <c r="AE13" i="19"/>
  <c r="AD13" i="19"/>
  <c r="AJ36" i="21"/>
  <c r="AI36" i="21"/>
  <c r="AH4" i="25"/>
  <c r="AI35" i="21"/>
  <c r="AJ35" i="21"/>
  <c r="AC27" i="19"/>
  <c r="AH5" i="23"/>
  <c r="AC21" i="19"/>
  <c r="AJ5" i="25"/>
  <c r="AI5" i="25"/>
  <c r="AI24" i="21"/>
  <c r="AJ24" i="21"/>
  <c r="AC11" i="19"/>
  <c r="AH36" i="25"/>
  <c r="AI3" i="25"/>
  <c r="AJ3" i="25"/>
  <c r="AH41" i="25"/>
  <c r="AJ11" i="21"/>
  <c r="AI11" i="21"/>
  <c r="AC19" i="19"/>
  <c r="AJ36" i="25"/>
  <c r="AI36" i="25"/>
  <c r="AC13" i="19"/>
  <c r="AI37" i="21"/>
  <c r="AJ37" i="21"/>
  <c r="AH42" i="23"/>
  <c r="AH3" i="23"/>
  <c r="AI30" i="21"/>
  <c r="AJ30" i="21"/>
  <c r="AC30" i="19"/>
  <c r="AH7" i="25"/>
  <c r="AH2" i="23"/>
  <c r="AG45" i="23"/>
  <c r="AI8" i="21"/>
  <c r="AJ8" i="21"/>
  <c r="AI15" i="25"/>
  <c r="AJ15" i="25"/>
  <c r="AH40" i="23"/>
  <c r="AH34" i="21"/>
  <c r="AD16" i="19"/>
  <c r="AE16" i="19"/>
  <c r="AD30" i="19"/>
  <c r="AE30" i="19"/>
  <c r="AE28" i="19"/>
  <c r="AD28" i="19"/>
  <c r="AH27" i="23"/>
  <c r="AJ40" i="23"/>
  <c r="AI40" i="23"/>
  <c r="AH26" i="21"/>
  <c r="AD11" i="19"/>
  <c r="AE11" i="19"/>
  <c r="AI5" i="21"/>
  <c r="AJ5" i="21"/>
  <c r="AH32" i="25"/>
  <c r="AH39" i="25"/>
  <c r="AH31" i="23"/>
  <c r="AI43" i="25"/>
  <c r="AJ43" i="25"/>
  <c r="AI18" i="21"/>
  <c r="AJ18" i="21"/>
  <c r="AD10" i="19"/>
  <c r="AE10" i="19"/>
  <c r="AJ4" i="21"/>
  <c r="AI4" i="21"/>
  <c r="AB45" i="23"/>
  <c r="AC3" i="19"/>
  <c r="AI41" i="25"/>
  <c r="AJ41" i="25"/>
  <c r="AI28" i="21"/>
  <c r="AJ28" i="21"/>
  <c r="AI40" i="25"/>
  <c r="AJ40" i="25"/>
  <c r="AH23" i="25"/>
  <c r="AC2" i="19"/>
  <c r="AB37" i="19"/>
  <c r="AH9" i="23"/>
  <c r="AH16" i="23"/>
  <c r="AH17" i="25"/>
  <c r="AH35" i="25"/>
  <c r="AD20" i="19"/>
  <c r="AE20" i="19"/>
  <c r="AH6" i="25"/>
  <c r="AH38" i="23"/>
  <c r="AJ6" i="25"/>
  <c r="AI6" i="25"/>
  <c r="AI34" i="25"/>
  <c r="AJ34" i="25"/>
  <c r="AH43" i="21"/>
  <c r="AI14" i="25"/>
  <c r="AJ14" i="25"/>
  <c r="AI16" i="25"/>
  <c r="AJ16" i="25"/>
  <c r="AH36" i="23"/>
  <c r="AH19" i="25"/>
  <c r="AH38" i="25"/>
  <c r="AI31" i="23"/>
  <c r="AJ31" i="23"/>
  <c r="AI25" i="25"/>
  <c r="AJ25" i="25"/>
  <c r="AH18" i="23"/>
  <c r="AI13" i="25"/>
  <c r="AJ13" i="25"/>
  <c r="AH31" i="25"/>
  <c r="AC29" i="19"/>
  <c r="AI19" i="25"/>
  <c r="AJ19" i="25"/>
  <c r="AD15" i="19"/>
  <c r="AE15" i="19"/>
  <c r="AH14" i="23"/>
  <c r="AE45" i="25"/>
  <c r="AJ27" i="21"/>
  <c r="AI27" i="21"/>
  <c r="AH15" i="25"/>
  <c r="AI41" i="21"/>
  <c r="AJ41" i="21"/>
  <c r="AJ26" i="25"/>
  <c r="AI26" i="25"/>
  <c r="AD26" i="19"/>
  <c r="AE26" i="19"/>
  <c r="AJ34" i="23"/>
  <c r="AI34" i="23"/>
  <c r="AC35" i="19"/>
  <c r="AH9" i="25"/>
  <c r="AJ25" i="21"/>
  <c r="AI25" i="21"/>
  <c r="AH43" i="25"/>
  <c r="AH23" i="21"/>
  <c r="AJ33" i="23"/>
  <c r="AI33" i="23"/>
  <c r="AH10" i="23"/>
  <c r="AH29" i="21"/>
  <c r="AJ29" i="21"/>
  <c r="AI29" i="21"/>
  <c r="AI29" i="25"/>
  <c r="AJ29" i="25"/>
  <c r="AC23" i="19"/>
  <c r="AJ9" i="25"/>
  <c r="AI9" i="25"/>
  <c r="AH32" i="23"/>
  <c r="AH3" i="21"/>
  <c r="AJ13" i="23"/>
  <c r="AI13" i="23"/>
  <c r="AH28" i="23"/>
  <c r="AJ4" i="25"/>
  <c r="AI4" i="25"/>
  <c r="AC15" i="19"/>
  <c r="AH8" i="25"/>
  <c r="AJ22" i="25"/>
  <c r="AI22" i="25"/>
  <c r="AI38" i="23"/>
  <c r="AJ38" i="23"/>
  <c r="AI8" i="25"/>
  <c r="AJ8" i="25"/>
  <c r="AH16" i="25"/>
  <c r="AE17" i="19"/>
  <c r="AD17" i="19"/>
  <c r="AH10" i="21"/>
  <c r="AI7" i="21"/>
  <c r="AJ7" i="21"/>
  <c r="AH6" i="23"/>
  <c r="AJ27" i="23"/>
  <c r="AI27" i="23"/>
  <c r="AI23" i="23"/>
  <c r="AJ23" i="23"/>
  <c r="AH21" i="23"/>
  <c r="AE27" i="19"/>
  <c r="AD27" i="19"/>
  <c r="AH20" i="23"/>
  <c r="AC7" i="19"/>
  <c r="AH26" i="23"/>
  <c r="AH4" i="21"/>
  <c r="AJ6" i="23"/>
  <c r="AI6" i="23"/>
  <c r="AH20" i="21"/>
  <c r="AH18" i="25"/>
  <c r="AI11" i="23"/>
  <c r="AJ11" i="23"/>
  <c r="AH34" i="23"/>
  <c r="AB45" i="25"/>
  <c r="AJ19" i="23"/>
  <c r="AI19" i="23"/>
  <c r="AJ9" i="23"/>
  <c r="AI9" i="23"/>
  <c r="AJ18" i="23"/>
  <c r="AI18" i="23"/>
  <c r="AE19" i="19"/>
  <c r="AD19" i="19"/>
  <c r="AH14" i="21"/>
  <c r="AD3" i="19"/>
  <c r="AE3" i="19"/>
  <c r="AH12" i="23"/>
  <c r="AJ39" i="25"/>
  <c r="AI39" i="25"/>
  <c r="AI3" i="21"/>
  <c r="AJ3" i="21"/>
  <c r="AJ11" i="25"/>
  <c r="AI11" i="25"/>
  <c r="AC18" i="19"/>
  <c r="AC22" i="19"/>
  <c r="AI32" i="25"/>
  <c r="AJ32" i="25"/>
  <c r="AH40" i="25"/>
  <c r="W37" i="19"/>
  <c r="AD2" i="19"/>
  <c r="AE2" i="19"/>
  <c r="Y37" i="19"/>
  <c r="AJ33" i="25"/>
  <c r="AI33" i="25"/>
  <c r="AI12" i="21"/>
  <c r="AJ12" i="21"/>
  <c r="AH40" i="21"/>
  <c r="AJ21" i="21"/>
  <c r="AI21" i="21"/>
  <c r="AJ10" i="21"/>
  <c r="AI10" i="21"/>
  <c r="AH22" i="25"/>
  <c r="AJ6" i="21"/>
  <c r="AI6" i="21"/>
  <c r="AE31" i="19"/>
  <c r="AD31" i="19"/>
  <c r="AH31" i="21"/>
  <c r="AC25" i="19"/>
  <c r="AE45" i="21"/>
  <c r="AI43" i="21"/>
  <c r="AJ43" i="21"/>
  <c r="AJ28" i="23"/>
  <c r="AI28" i="23"/>
  <c r="AJ8" i="23"/>
  <c r="AI8" i="23"/>
  <c r="AI7" i="23"/>
  <c r="AJ7" i="23"/>
  <c r="AH32" i="21"/>
  <c r="AH10" i="25"/>
  <c r="AE34" i="19"/>
  <c r="AD34" i="19"/>
  <c r="AI4" i="23"/>
  <c r="AJ4" i="23"/>
  <c r="AI23" i="21"/>
  <c r="AJ23" i="21"/>
  <c r="AD14" i="19"/>
  <c r="AE14" i="19"/>
  <c r="AH28" i="25"/>
  <c r="AH20" i="25"/>
  <c r="AC12" i="19"/>
  <c r="AI18" i="25"/>
  <c r="AJ18" i="25"/>
  <c r="AH35" i="23"/>
  <c r="AH37" i="25"/>
  <c r="AJ12" i="23"/>
  <c r="AI12" i="23"/>
  <c r="AH36" i="21"/>
  <c r="AH38" i="21"/>
  <c r="AE21" i="19"/>
  <c r="AD21" i="19"/>
  <c r="AH5" i="21"/>
  <c r="AJ15" i="21"/>
  <c r="AI15" i="21"/>
  <c r="AI40" i="21"/>
  <c r="AJ40" i="21"/>
  <c r="AH24" i="21"/>
  <c r="AC20" i="19"/>
  <c r="AI27" i="25"/>
  <c r="AJ27" i="25"/>
  <c r="AJ36" i="23"/>
  <c r="AI36" i="23"/>
  <c r="AI16" i="21"/>
  <c r="AJ16" i="21"/>
  <c r="AJ39" i="21"/>
  <c r="AI39" i="21"/>
  <c r="AH13" i="25"/>
  <c r="AH25" i="23"/>
  <c r="CI17" i="16"/>
  <c r="CH124" i="16"/>
  <c r="CI167" i="16"/>
  <c r="CI74" i="16"/>
  <c r="CH4" i="16"/>
  <c r="CI91" i="16"/>
  <c r="CJ91" i="16" s="1"/>
  <c r="CH108" i="16"/>
  <c r="CI37" i="16"/>
  <c r="CH119" i="16"/>
  <c r="CI98" i="16"/>
  <c r="CI38" i="16"/>
  <c r="CH19" i="16"/>
  <c r="CH11" i="16"/>
  <c r="CI24" i="16"/>
  <c r="CH170" i="16"/>
  <c r="CH154" i="16"/>
  <c r="CH45" i="16"/>
  <c r="CH184" i="16"/>
  <c r="CH163" i="16"/>
  <c r="CI139" i="16"/>
  <c r="CH135" i="16"/>
  <c r="CI6" i="16"/>
  <c r="CI179" i="16"/>
  <c r="CH16" i="16"/>
  <c r="CI157" i="16"/>
  <c r="CI192" i="16"/>
  <c r="CI138" i="16"/>
  <c r="CI205" i="16"/>
  <c r="CI66" i="16"/>
  <c r="CH179" i="16"/>
  <c r="CH52" i="16"/>
  <c r="CI189" i="16"/>
  <c r="CH198" i="16"/>
  <c r="CH90" i="16"/>
  <c r="CI184" i="16"/>
  <c r="CH58" i="16"/>
  <c r="CH64" i="16"/>
  <c r="CL138" i="16"/>
  <c r="CE63" i="16"/>
  <c r="CG63" i="16" s="1"/>
  <c r="CQ63" i="16" s="1"/>
  <c r="CL85" i="16"/>
  <c r="CM165" i="16"/>
  <c r="CL141" i="16"/>
  <c r="CM96" i="16"/>
  <c r="BY144" i="16"/>
  <c r="CA144" i="16" s="1"/>
  <c r="CE155" i="16"/>
  <c r="CG155" i="16" s="1"/>
  <c r="CP155" i="16" s="1"/>
  <c r="CM8" i="16"/>
  <c r="BY43" i="16"/>
  <c r="CA43" i="16" s="1"/>
  <c r="CM6" i="16"/>
  <c r="CL97" i="16"/>
  <c r="CM191" i="16"/>
  <c r="CL198" i="16"/>
  <c r="CE105" i="16"/>
  <c r="CG105" i="16" s="1"/>
  <c r="CQ105" i="16" s="1"/>
  <c r="BY50" i="16"/>
  <c r="CA50" i="16" s="1"/>
  <c r="CM93" i="16"/>
  <c r="CM198" i="16"/>
  <c r="CM10" i="16"/>
  <c r="CL143" i="16"/>
  <c r="CM58" i="16"/>
  <c r="CM204" i="16"/>
  <c r="CE177" i="16"/>
  <c r="CG177" i="16" s="1"/>
  <c r="CL21" i="16"/>
  <c r="CE116" i="16"/>
  <c r="CG116" i="16" s="1"/>
  <c r="CP116" i="16" s="1"/>
  <c r="CM67" i="16"/>
  <c r="CI145" i="16"/>
  <c r="CI76" i="16"/>
  <c r="CH97" i="16"/>
  <c r="CI30" i="16"/>
  <c r="CI114" i="16"/>
  <c r="CH60" i="16"/>
  <c r="CH194" i="16"/>
  <c r="CH199" i="16"/>
  <c r="CI191" i="16"/>
  <c r="CI168" i="16"/>
  <c r="CI67" i="16"/>
  <c r="CH71" i="16"/>
  <c r="CH204" i="16"/>
  <c r="CJ204" i="16" s="1"/>
  <c r="CH70" i="16"/>
  <c r="CI97" i="16"/>
  <c r="CI69" i="16"/>
  <c r="CI133" i="16"/>
  <c r="CI187" i="16"/>
  <c r="CI163" i="16"/>
  <c r="CI25" i="16"/>
  <c r="CH24" i="16"/>
  <c r="CJ24" i="16" s="1"/>
  <c r="CH153" i="16"/>
  <c r="CI9" i="16"/>
  <c r="CI108" i="16"/>
  <c r="CH191" i="16"/>
  <c r="CJ191" i="16" s="1"/>
  <c r="CI113" i="16"/>
  <c r="CH162" i="16"/>
  <c r="CH172" i="16"/>
  <c r="CI181" i="16"/>
  <c r="CH96" i="16"/>
  <c r="CH195" i="16"/>
  <c r="CH168" i="16"/>
  <c r="BY171" i="16"/>
  <c r="CA171" i="16" s="1"/>
  <c r="BY197" i="16"/>
  <c r="CA197" i="16" s="1"/>
  <c r="CE130" i="16"/>
  <c r="CG130" i="16" s="1"/>
  <c r="BY93" i="16"/>
  <c r="CA93" i="16" s="1"/>
  <c r="BY38" i="16"/>
  <c r="CA38" i="16" s="1"/>
  <c r="CL130" i="16"/>
  <c r="BY145" i="16"/>
  <c r="CA145" i="16" s="1"/>
  <c r="CM57" i="16"/>
  <c r="BY74" i="16"/>
  <c r="CA74" i="16" s="1"/>
  <c r="CE134" i="16"/>
  <c r="CG134" i="16" s="1"/>
  <c r="BY112" i="16"/>
  <c r="CA112" i="16" s="1"/>
  <c r="CE74" i="16"/>
  <c r="CG74" i="16" s="1"/>
  <c r="CP74" i="16" s="1"/>
  <c r="CL38" i="16"/>
  <c r="CE203" i="16"/>
  <c r="CG203" i="16" s="1"/>
  <c r="CP203" i="16" s="1"/>
  <c r="CE200" i="16"/>
  <c r="CG200" i="16" s="1"/>
  <c r="CP200" i="16" s="1"/>
  <c r="CC208" i="16"/>
  <c r="CE2" i="16"/>
  <c r="CL74" i="16"/>
  <c r="CE109" i="16"/>
  <c r="CG109" i="16" s="1"/>
  <c r="CP109" i="16" s="1"/>
  <c r="CE189" i="16"/>
  <c r="CG189" i="16" s="1"/>
  <c r="CQ189" i="16" s="1"/>
  <c r="BY109" i="16"/>
  <c r="CA109" i="16" s="1"/>
  <c r="CL46" i="16"/>
  <c r="BY200" i="16"/>
  <c r="CA200" i="16" s="1"/>
  <c r="CM85" i="16"/>
  <c r="CE195" i="16"/>
  <c r="CG195" i="16" s="1"/>
  <c r="CE91" i="16"/>
  <c r="CG91" i="16" s="1"/>
  <c r="CP91" i="16" s="1"/>
  <c r="BY151" i="16"/>
  <c r="CA151" i="16" s="1"/>
  <c r="CM55" i="16"/>
  <c r="CL158" i="16"/>
  <c r="CM3" i="16"/>
  <c r="CI27" i="16"/>
  <c r="AE35" i="27"/>
  <c r="CI175" i="16"/>
  <c r="CH111" i="16"/>
  <c r="CH25" i="16"/>
  <c r="CJ25" i="16" s="1"/>
  <c r="CI188" i="16"/>
  <c r="CH144" i="16"/>
  <c r="CH93" i="16"/>
  <c r="CH3" i="16"/>
  <c r="CJ3" i="16" s="1"/>
  <c r="CH166" i="16"/>
  <c r="CH35" i="16"/>
  <c r="CH28" i="16"/>
  <c r="CI26" i="16"/>
  <c r="CI5" i="16"/>
  <c r="CI92" i="16"/>
  <c r="CI31" i="16"/>
  <c r="CI52" i="16"/>
  <c r="CI13" i="16"/>
  <c r="CH9" i="16"/>
  <c r="CJ9" i="16" s="1"/>
  <c r="CI84" i="16"/>
  <c r="CH197" i="16"/>
  <c r="CH100" i="16"/>
  <c r="CI144" i="16"/>
  <c r="CH81" i="16"/>
  <c r="CI173" i="16"/>
  <c r="CH129" i="16"/>
  <c r="CI177" i="16"/>
  <c r="CI120" i="16"/>
  <c r="CI89" i="16"/>
  <c r="CH77" i="16"/>
  <c r="CH132" i="16"/>
  <c r="CJ132" i="16" s="1"/>
  <c r="CH131" i="16"/>
  <c r="CI32" i="16"/>
  <c r="CI161" i="16"/>
  <c r="CH14" i="16"/>
  <c r="CH22" i="16"/>
  <c r="CI160" i="16"/>
  <c r="CI176" i="16"/>
  <c r="CI15" i="16"/>
  <c r="CI55" i="16"/>
  <c r="CI85" i="16"/>
  <c r="CH57" i="16"/>
  <c r="CI103" i="16"/>
  <c r="CH33" i="16"/>
  <c r="CI82" i="16"/>
  <c r="CH80" i="16"/>
  <c r="CI40" i="16"/>
  <c r="CH74" i="16"/>
  <c r="CI196" i="16"/>
  <c r="CH54" i="16"/>
  <c r="CH106" i="16"/>
  <c r="CI162" i="16"/>
  <c r="CH8" i="16"/>
  <c r="CJ8" i="16" s="1"/>
  <c r="CH145" i="16"/>
  <c r="CI68" i="16"/>
  <c r="CI21" i="16"/>
  <c r="CH105" i="16"/>
  <c r="CJ105" i="16" s="1"/>
  <c r="CH48" i="16"/>
  <c r="CH152" i="16"/>
  <c r="CJ152" i="16" s="1"/>
  <c r="CH182" i="16"/>
  <c r="CH29" i="16"/>
  <c r="CH169" i="16"/>
  <c r="BY3" i="16"/>
  <c r="CA3" i="16" s="1"/>
  <c r="CL149" i="16"/>
  <c r="CL152" i="16"/>
  <c r="CN152" i="16" s="1"/>
  <c r="CL159" i="16"/>
  <c r="CL69" i="16"/>
  <c r="CN69" i="16" s="1"/>
  <c r="BY185" i="16"/>
  <c r="CA185" i="16" s="1"/>
  <c r="CE115" i="16"/>
  <c r="CG115" i="16" s="1"/>
  <c r="CP115" i="16" s="1"/>
  <c r="CE205" i="16"/>
  <c r="CG205" i="16" s="1"/>
  <c r="CM47" i="16"/>
  <c r="CL186" i="16"/>
  <c r="CL142" i="16"/>
  <c r="CL19" i="16"/>
  <c r="CL86" i="16"/>
  <c r="CM104" i="16"/>
  <c r="CE62" i="16"/>
  <c r="CG62" i="16" s="1"/>
  <c r="CQ62" i="16" s="1"/>
  <c r="CL182" i="16"/>
  <c r="CE96" i="16"/>
  <c r="CG96" i="16" s="1"/>
  <c r="CQ96" i="16" s="1"/>
  <c r="BY157" i="16"/>
  <c r="CA157" i="16" s="1"/>
  <c r="BY140" i="16"/>
  <c r="CA140" i="16" s="1"/>
  <c r="CE142" i="16"/>
  <c r="CG142" i="16" s="1"/>
  <c r="CM98" i="16"/>
  <c r="CE36" i="16"/>
  <c r="CG36" i="16" s="1"/>
  <c r="CE43" i="16"/>
  <c r="CG43" i="16" s="1"/>
  <c r="CP43" i="16" s="1"/>
  <c r="CE131" i="16"/>
  <c r="CG131" i="16" s="1"/>
  <c r="CP131" i="16" s="1"/>
  <c r="BY168" i="16"/>
  <c r="CA168" i="16" s="1"/>
  <c r="CL48" i="16"/>
  <c r="CM89" i="16"/>
  <c r="CL177" i="16"/>
  <c r="BY175" i="16"/>
  <c r="CA175" i="16" s="1"/>
  <c r="CE42" i="16"/>
  <c r="CG42" i="16" s="1"/>
  <c r="CP42" i="16" s="1"/>
  <c r="BY66" i="16"/>
  <c r="CA66" i="16" s="1"/>
  <c r="CE92" i="16"/>
  <c r="CG92" i="16" s="1"/>
  <c r="CL103" i="16"/>
  <c r="CN103" i="16" s="1"/>
  <c r="BY40" i="16"/>
  <c r="CA40" i="16" s="1"/>
  <c r="CL14" i="16"/>
  <c r="BY143" i="16"/>
  <c r="CA143" i="16" s="1"/>
  <c r="CL56" i="16"/>
  <c r="CM134" i="16"/>
  <c r="BY55" i="16"/>
  <c r="CA55" i="16" s="1"/>
  <c r="CL52" i="16"/>
  <c r="BY146" i="16"/>
  <c r="CA146" i="16" s="1"/>
  <c r="BY62" i="16"/>
  <c r="CA62" i="16" s="1"/>
  <c r="CL24" i="16"/>
  <c r="CM196" i="16"/>
  <c r="BY57" i="16"/>
  <c r="CA57" i="16" s="1"/>
  <c r="CE45" i="16"/>
  <c r="CG45" i="16" s="1"/>
  <c r="CQ45" i="16" s="1"/>
  <c r="AH22" i="27"/>
  <c r="BY132" i="16"/>
  <c r="CA132" i="16" s="1"/>
  <c r="BY135" i="16"/>
  <c r="CA135" i="16" s="1"/>
  <c r="CH180" i="16"/>
  <c r="CI143" i="16"/>
  <c r="CI45" i="16"/>
  <c r="CI22" i="16"/>
  <c r="CI128" i="16"/>
  <c r="CH150" i="16"/>
  <c r="CJ150" i="16" s="1"/>
  <c r="CH167" i="16"/>
  <c r="CJ167" i="16" s="1"/>
  <c r="CH50" i="16"/>
  <c r="CJ50" i="16" s="1"/>
  <c r="CH143" i="16"/>
  <c r="CH177" i="16"/>
  <c r="CJ177" i="16" s="1"/>
  <c r="CI166" i="16"/>
  <c r="CE192" i="16"/>
  <c r="CG192" i="16" s="1"/>
  <c r="CP192" i="16" s="1"/>
  <c r="CL181" i="16"/>
  <c r="CL11" i="16"/>
  <c r="CN11" i="16" s="1"/>
  <c r="CL18" i="16"/>
  <c r="CE108" i="16"/>
  <c r="CG108" i="16" s="1"/>
  <c r="CP108" i="16" s="1"/>
  <c r="CE188" i="16"/>
  <c r="CG188" i="16" s="1"/>
  <c r="BY92" i="16"/>
  <c r="CA92" i="16" s="1"/>
  <c r="BY106" i="16"/>
  <c r="CA106" i="16" s="1"/>
  <c r="CL128" i="16"/>
  <c r="CN128" i="16" s="1"/>
  <c r="CM166" i="16"/>
  <c r="CE102" i="16"/>
  <c r="CG102" i="16" s="1"/>
  <c r="CQ102" i="16" s="1"/>
  <c r="BY183" i="16"/>
  <c r="CA183" i="16" s="1"/>
  <c r="CM27" i="16"/>
  <c r="BY122" i="16"/>
  <c r="CA122" i="16" s="1"/>
  <c r="BY191" i="16"/>
  <c r="CA191" i="16" s="1"/>
  <c r="CE21" i="16"/>
  <c r="CG21" i="16" s="1"/>
  <c r="CQ21" i="16" s="1"/>
  <c r="CL43" i="16"/>
  <c r="CN43" i="16" s="1"/>
  <c r="CM92" i="16"/>
  <c r="BY121" i="16"/>
  <c r="CA121" i="16" s="1"/>
  <c r="CM159" i="16"/>
  <c r="CM17" i="16"/>
  <c r="CL67" i="16"/>
  <c r="CN67" i="16" s="1"/>
  <c r="CL96" i="16"/>
  <c r="CN96" i="16" s="1"/>
  <c r="CB208" i="16"/>
  <c r="CM53" i="16"/>
  <c r="CM90" i="16"/>
  <c r="CI151" i="16"/>
  <c r="CH61" i="16"/>
  <c r="CH175" i="16"/>
  <c r="CJ175" i="16" s="1"/>
  <c r="CH146" i="16"/>
  <c r="CH41" i="16"/>
  <c r="CJ41" i="16" s="1"/>
  <c r="CI3" i="16"/>
  <c r="CI33" i="16"/>
  <c r="CH138" i="16"/>
  <c r="CI149" i="16"/>
  <c r="CH84" i="16"/>
  <c r="CI146" i="16"/>
  <c r="CI50" i="16"/>
  <c r="CI126" i="16"/>
  <c r="CH66" i="16"/>
  <c r="CJ66" i="16" s="1"/>
  <c r="CH130" i="16"/>
  <c r="CI54" i="16"/>
  <c r="CH5" i="16"/>
  <c r="CJ5" i="16" s="1"/>
  <c r="CI8" i="16"/>
  <c r="CH94" i="16"/>
  <c r="CH59" i="16"/>
  <c r="CI94" i="16"/>
  <c r="CI19" i="16"/>
  <c r="CI48" i="16"/>
  <c r="CM192" i="16"/>
  <c r="CE100" i="16"/>
  <c r="CG100" i="16" s="1"/>
  <c r="CQ100" i="16" s="1"/>
  <c r="CM133" i="16"/>
  <c r="CL204" i="16"/>
  <c r="CN204" i="16" s="1"/>
  <c r="CE181" i="16"/>
  <c r="CG181" i="16" s="1"/>
  <c r="BY11" i="16"/>
  <c r="CA11" i="16" s="1"/>
  <c r="CE15" i="16"/>
  <c r="CG15" i="16" s="1"/>
  <c r="CP15" i="16" s="1"/>
  <c r="CM151" i="16"/>
  <c r="CM122" i="16"/>
  <c r="CL151" i="16"/>
  <c r="CN151" i="16" s="1"/>
  <c r="CO151" i="16" s="1"/>
  <c r="CE141" i="16"/>
  <c r="CG141" i="16" s="1"/>
  <c r="CE12" i="16"/>
  <c r="CG12" i="16" s="1"/>
  <c r="CQ12" i="16" s="1"/>
  <c r="BY58" i="16"/>
  <c r="CA58" i="16" s="1"/>
  <c r="CL27" i="16"/>
  <c r="CN27" i="16" s="1"/>
  <c r="CE147" i="16"/>
  <c r="CG147" i="16" s="1"/>
  <c r="CQ147" i="16" s="1"/>
  <c r="CE40" i="16"/>
  <c r="CG40" i="16" s="1"/>
  <c r="CP40" i="16" s="1"/>
  <c r="CM11" i="16"/>
  <c r="BY88" i="16"/>
  <c r="CA88" i="16" s="1"/>
  <c r="CL35" i="16"/>
  <c r="CM202" i="16"/>
  <c r="CM103" i="16"/>
  <c r="CE6" i="16"/>
  <c r="CG6" i="16" s="1"/>
  <c r="CL124" i="16"/>
  <c r="CH18" i="16"/>
  <c r="CJ18" i="16" s="1"/>
  <c r="CI88" i="16"/>
  <c r="CH110" i="16"/>
  <c r="CH31" i="16"/>
  <c r="CJ31" i="16" s="1"/>
  <c r="CH21" i="16"/>
  <c r="CJ21" i="16" s="1"/>
  <c r="CI116" i="16"/>
  <c r="CI112" i="16"/>
  <c r="CH65" i="16"/>
  <c r="CH10" i="16"/>
  <c r="CH107" i="16"/>
  <c r="CI35" i="16"/>
  <c r="CH103" i="16"/>
  <c r="CH47" i="16"/>
  <c r="CJ47" i="16" s="1"/>
  <c r="CI204" i="16"/>
  <c r="CH109" i="16"/>
  <c r="CJ109" i="16" s="1"/>
  <c r="CH142" i="16"/>
  <c r="CI61" i="16"/>
  <c r="CI131" i="16"/>
  <c r="CI155" i="16"/>
  <c r="CI4" i="16"/>
  <c r="CI165" i="16"/>
  <c r="CH164" i="16"/>
  <c r="CH79" i="16"/>
  <c r="CH78" i="16"/>
  <c r="CI78" i="16"/>
  <c r="CI18" i="16"/>
  <c r="CH89" i="16"/>
  <c r="CJ89" i="16" s="1"/>
  <c r="CH200" i="16"/>
  <c r="CH188" i="16"/>
  <c r="CJ188" i="16" s="1"/>
  <c r="CI183" i="16"/>
  <c r="CI29" i="16"/>
  <c r="CI102" i="16"/>
  <c r="CH127" i="16"/>
  <c r="CJ127" i="16" s="1"/>
  <c r="CH88" i="16"/>
  <c r="CJ88" i="16" s="1"/>
  <c r="CI44" i="16"/>
  <c r="CI186" i="16"/>
  <c r="CH53" i="16"/>
  <c r="CJ53" i="16" s="1"/>
  <c r="CH91" i="16"/>
  <c r="CI174" i="16"/>
  <c r="CH49" i="16"/>
  <c r="CH63" i="16"/>
  <c r="CJ63" i="16" s="1"/>
  <c r="CI140" i="16"/>
  <c r="CI110" i="16"/>
  <c r="CH104" i="16"/>
  <c r="CI154" i="16"/>
  <c r="CI47" i="16"/>
  <c r="BY42" i="16"/>
  <c r="CA42" i="16" s="1"/>
  <c r="BY6" i="16"/>
  <c r="CA6" i="16" s="1"/>
  <c r="CL61" i="16"/>
  <c r="CN61" i="16" s="1"/>
  <c r="CM154" i="16"/>
  <c r="CE5" i="16"/>
  <c r="CG5" i="16" s="1"/>
  <c r="CP5" i="16" s="1"/>
  <c r="CM22" i="16"/>
  <c r="BY78" i="16"/>
  <c r="CA78" i="16" s="1"/>
  <c r="BY104" i="16"/>
  <c r="CA104" i="16" s="1"/>
  <c r="BY84" i="16"/>
  <c r="CA84" i="16" s="1"/>
  <c r="BY105" i="16"/>
  <c r="CA105" i="16" s="1"/>
  <c r="CE46" i="16"/>
  <c r="CG46" i="16" s="1"/>
  <c r="CQ46" i="16" s="1"/>
  <c r="CL119" i="16"/>
  <c r="BY152" i="16"/>
  <c r="CA152" i="16" s="1"/>
  <c r="BY139" i="16"/>
  <c r="CA139" i="16" s="1"/>
  <c r="CE196" i="16"/>
  <c r="CG196" i="16" s="1"/>
  <c r="CQ196" i="16" s="1"/>
  <c r="CL179" i="16"/>
  <c r="CM164" i="16"/>
  <c r="BY34" i="16"/>
  <c r="CA34" i="16" s="1"/>
  <c r="CM37" i="16"/>
  <c r="CL161" i="16"/>
  <c r="CE157" i="16"/>
  <c r="CG157" i="16" s="1"/>
  <c r="CP157" i="16" s="1"/>
  <c r="CL93" i="16"/>
  <c r="BY153" i="16"/>
  <c r="CA153" i="16" s="1"/>
  <c r="CL25" i="16"/>
  <c r="CE68" i="16"/>
  <c r="CG68" i="16" s="1"/>
  <c r="CQ68" i="16" s="1"/>
  <c r="CM61" i="16"/>
  <c r="BY150" i="16"/>
  <c r="CA150" i="16" s="1"/>
  <c r="CM128" i="16"/>
  <c r="CL17" i="16"/>
  <c r="CN17" i="16" s="1"/>
  <c r="CM129" i="16"/>
  <c r="CL137" i="16"/>
  <c r="CL131" i="16"/>
  <c r="CL36" i="16"/>
  <c r="CL22" i="16"/>
  <c r="CN22" i="16" s="1"/>
  <c r="CM102" i="16"/>
  <c r="BY201" i="16"/>
  <c r="CA201" i="16" s="1"/>
  <c r="CM130" i="16"/>
  <c r="CN130" i="16" s="1"/>
  <c r="CE145" i="16"/>
  <c r="CG145" i="16" s="1"/>
  <c r="BY165" i="16"/>
  <c r="CA165" i="16" s="1"/>
  <c r="BY149" i="16"/>
  <c r="CA149" i="16" s="1"/>
  <c r="BY18" i="16"/>
  <c r="CA18" i="16" s="1"/>
  <c r="CE194" i="16"/>
  <c r="CG194" i="16" s="1"/>
  <c r="CQ194" i="16" s="1"/>
  <c r="BT208" i="16"/>
  <c r="BX208" i="16"/>
  <c r="CE182" i="16"/>
  <c r="CG182" i="16" s="1"/>
  <c r="CE79" i="16"/>
  <c r="CG79" i="16" s="1"/>
  <c r="CP79" i="16" s="1"/>
  <c r="BY203" i="16"/>
  <c r="CA203" i="16" s="1"/>
  <c r="CE24" i="16"/>
  <c r="CG24" i="16" s="1"/>
  <c r="CI158" i="16"/>
  <c r="CI95" i="16"/>
  <c r="CH39" i="16"/>
  <c r="CJ39" i="16" s="1"/>
  <c r="CI129" i="16"/>
  <c r="CH102" i="16"/>
  <c r="CJ102" i="16" s="1"/>
  <c r="CH2" i="16"/>
  <c r="CI119" i="16"/>
  <c r="CI122" i="16"/>
  <c r="CH159" i="16"/>
  <c r="CJ159" i="16" s="1"/>
  <c r="CH201" i="16"/>
  <c r="CI124" i="16"/>
  <c r="CH136" i="16"/>
  <c r="CI10" i="16"/>
  <c r="CI73" i="16"/>
  <c r="CI130" i="16"/>
  <c r="CI109" i="16"/>
  <c r="CH149" i="16"/>
  <c r="CJ149" i="16" s="1"/>
  <c r="CH73" i="16"/>
  <c r="CJ73" i="16" s="1"/>
  <c r="CH86" i="16"/>
  <c r="CI153" i="16"/>
  <c r="CI77" i="16"/>
  <c r="CH12" i="16"/>
  <c r="CI142" i="16"/>
  <c r="CI135" i="16"/>
  <c r="CH32" i="16"/>
  <c r="CJ32" i="16" s="1"/>
  <c r="CH173" i="16"/>
  <c r="CI86" i="16"/>
  <c r="CI70" i="16"/>
  <c r="CH69" i="16"/>
  <c r="CJ69" i="16" s="1"/>
  <c r="CI127" i="16"/>
  <c r="CI107" i="16"/>
  <c r="CH113" i="16"/>
  <c r="CJ113" i="16" s="1"/>
  <c r="CH6" i="16"/>
  <c r="CJ6" i="16" s="1"/>
  <c r="CH44" i="16"/>
  <c r="CI125" i="16"/>
  <c r="CI83" i="16"/>
  <c r="CI81" i="16"/>
  <c r="CI64" i="16"/>
  <c r="CH120" i="16"/>
  <c r="CJ120" i="16" s="1"/>
  <c r="CH92" i="16"/>
  <c r="CI194" i="16"/>
  <c r="CI150" i="16"/>
  <c r="CH185" i="16"/>
  <c r="CI51" i="16"/>
  <c r="CH186" i="16"/>
  <c r="CJ186" i="16" s="1"/>
  <c r="CI57" i="16"/>
  <c r="CH116" i="16"/>
  <c r="CJ116" i="16" s="1"/>
  <c r="CH174" i="16"/>
  <c r="CH115" i="16"/>
  <c r="CH125" i="16"/>
  <c r="CH158" i="16"/>
  <c r="CH189" i="16"/>
  <c r="CH13" i="16"/>
  <c r="CJ13" i="16" s="1"/>
  <c r="CI200" i="16"/>
  <c r="CI170" i="16"/>
  <c r="CI99" i="16"/>
  <c r="CI16" i="16"/>
  <c r="CI43" i="16"/>
  <c r="CI14" i="16"/>
  <c r="CH62" i="16"/>
  <c r="CI60" i="16"/>
  <c r="CI65" i="16"/>
  <c r="CH128" i="16"/>
  <c r="CJ128" i="16" s="1"/>
  <c r="CI180" i="16"/>
  <c r="CI147" i="16"/>
  <c r="CI71" i="16"/>
  <c r="CH75" i="16"/>
  <c r="CH38" i="16"/>
  <c r="CJ38" i="16" s="1"/>
  <c r="CI106" i="16"/>
  <c r="CI72" i="16"/>
  <c r="CI169" i="16"/>
  <c r="CI36" i="16"/>
  <c r="CH171" i="16"/>
  <c r="CJ171" i="16" s="1"/>
  <c r="CI63" i="16"/>
  <c r="CH85" i="16"/>
  <c r="CI118" i="16"/>
  <c r="CI93" i="16"/>
  <c r="CI178" i="16"/>
  <c r="CH42" i="16"/>
  <c r="CI96" i="16"/>
  <c r="CI59" i="16"/>
  <c r="CI121" i="16"/>
  <c r="CI12" i="16"/>
  <c r="CH46" i="16"/>
  <c r="CH95" i="16"/>
  <c r="CJ95" i="16" s="1"/>
  <c r="CI58" i="16"/>
  <c r="CH123" i="16"/>
  <c r="CJ123" i="16" s="1"/>
  <c r="CH161" i="16"/>
  <c r="CJ161" i="16" s="1"/>
  <c r="CI75" i="16"/>
  <c r="CH117" i="16"/>
  <c r="CH157" i="16"/>
  <c r="CJ157" i="16" s="1"/>
  <c r="CI159" i="16"/>
  <c r="CH137" i="16"/>
  <c r="CI2" i="16"/>
  <c r="CI115" i="16"/>
  <c r="CH203" i="16"/>
  <c r="CL203" i="16"/>
  <c r="CE197" i="16"/>
  <c r="CG197" i="16" s="1"/>
  <c r="CP197" i="16" s="1"/>
  <c r="BY97" i="16"/>
  <c r="CA97" i="16" s="1"/>
  <c r="BY83" i="16"/>
  <c r="CA83" i="16" s="1"/>
  <c r="CL53" i="16"/>
  <c r="CN53" i="16" s="1"/>
  <c r="CL187" i="16"/>
  <c r="CL66" i="16"/>
  <c r="BY178" i="16"/>
  <c r="CA178" i="16" s="1"/>
  <c r="BY136" i="16"/>
  <c r="CA136" i="16" s="1"/>
  <c r="CM156" i="16"/>
  <c r="BY130" i="16"/>
  <c r="CA130" i="16" s="1"/>
  <c r="CE120" i="16"/>
  <c r="CG120" i="16" s="1"/>
  <c r="BY102" i="16"/>
  <c r="CA102" i="16" s="1"/>
  <c r="CL87" i="16"/>
  <c r="BY85" i="16"/>
  <c r="CA85" i="16" s="1"/>
  <c r="CM15" i="16"/>
  <c r="CM155" i="16"/>
  <c r="BY24" i="16"/>
  <c r="CA24" i="16" s="1"/>
  <c r="CM123" i="16"/>
  <c r="BY65" i="16"/>
  <c r="CA65" i="16" s="1"/>
  <c r="CL44" i="16"/>
  <c r="CL121" i="16"/>
  <c r="CE149" i="16"/>
  <c r="CG149" i="16" s="1"/>
  <c r="CP149" i="16" s="1"/>
  <c r="CM28" i="16"/>
  <c r="CM194" i="16"/>
  <c r="CM110" i="16"/>
  <c r="CL51" i="16"/>
  <c r="CM160" i="16"/>
  <c r="CL168" i="16"/>
  <c r="CM34" i="16"/>
  <c r="BY32" i="16"/>
  <c r="CA32" i="16" s="1"/>
  <c r="CE138" i="16"/>
  <c r="CG138" i="16" s="1"/>
  <c r="BY30" i="16"/>
  <c r="CA30" i="16" s="1"/>
  <c r="CL205" i="16"/>
  <c r="CL150" i="16"/>
  <c r="CL114" i="16"/>
  <c r="CL105" i="16"/>
  <c r="CN105" i="16" s="1"/>
  <c r="CM127" i="16"/>
  <c r="CL102" i="16"/>
  <c r="CN102" i="16" s="1"/>
  <c r="BY119" i="16"/>
  <c r="CA119" i="16" s="1"/>
  <c r="CE37" i="16"/>
  <c r="CG37" i="16" s="1"/>
  <c r="CQ37" i="16" s="1"/>
  <c r="CM113" i="16"/>
  <c r="CM111" i="16"/>
  <c r="CM25" i="16"/>
  <c r="CE136" i="16"/>
  <c r="CG136" i="16" s="1"/>
  <c r="CP136" i="16" s="1"/>
  <c r="BY8" i="16"/>
  <c r="CA8" i="16" s="1"/>
  <c r="BY70" i="16"/>
  <c r="CA70" i="16" s="1"/>
  <c r="CL127" i="16"/>
  <c r="CN127" i="16" s="1"/>
  <c r="CE31" i="16"/>
  <c r="CG31" i="16" s="1"/>
  <c r="CL63" i="16"/>
  <c r="BY95" i="16"/>
  <c r="CA95" i="16" s="1"/>
  <c r="BY115" i="16"/>
  <c r="CA115" i="16" s="1"/>
  <c r="BY81" i="16"/>
  <c r="CA81" i="16" s="1"/>
  <c r="BY76" i="16"/>
  <c r="CA76" i="16" s="1"/>
  <c r="CE95" i="16"/>
  <c r="CG95" i="16" s="1"/>
  <c r="CP95" i="16" s="1"/>
  <c r="BY89" i="16"/>
  <c r="CA89" i="16" s="1"/>
  <c r="CE10" i="16"/>
  <c r="CG10" i="16" s="1"/>
  <c r="CL58" i="16"/>
  <c r="CE154" i="16"/>
  <c r="CG154" i="16" s="1"/>
  <c r="CP154" i="16" s="1"/>
  <c r="CM182" i="16"/>
  <c r="CE65" i="16"/>
  <c r="CG65" i="16" s="1"/>
  <c r="CQ65" i="16" s="1"/>
  <c r="CE50" i="16"/>
  <c r="CG50" i="16" s="1"/>
  <c r="CP50" i="16" s="1"/>
  <c r="BY22" i="16"/>
  <c r="CA22" i="16" s="1"/>
  <c r="CE176" i="16"/>
  <c r="CG176" i="16" s="1"/>
  <c r="BY10" i="16"/>
  <c r="CA10" i="16" s="1"/>
  <c r="CL60" i="16"/>
  <c r="CL156" i="16"/>
  <c r="CN156" i="16" s="1"/>
  <c r="CM95" i="16"/>
  <c r="CE61" i="16"/>
  <c r="CG61" i="16" s="1"/>
  <c r="CL122" i="16"/>
  <c r="CN122" i="16" s="1"/>
  <c r="CL135" i="16"/>
  <c r="CM153" i="16"/>
  <c r="CL50" i="16"/>
  <c r="BY99" i="16"/>
  <c r="CA99" i="16" s="1"/>
  <c r="BY69" i="16"/>
  <c r="CA69" i="16" s="1"/>
  <c r="CE172" i="16"/>
  <c r="CG172" i="16" s="1"/>
  <c r="CM2" i="16"/>
  <c r="BI208" i="16"/>
  <c r="CM161" i="16"/>
  <c r="CL134" i="16"/>
  <c r="CN134" i="16" s="1"/>
  <c r="BY39" i="16"/>
  <c r="CA39" i="16" s="1"/>
  <c r="CE56" i="16"/>
  <c r="CG56" i="16" s="1"/>
  <c r="CQ56" i="16" s="1"/>
  <c r="CM60" i="16"/>
  <c r="BY28" i="16"/>
  <c r="CA28" i="16" s="1"/>
  <c r="CL49" i="16"/>
  <c r="CN49" i="16" s="1"/>
  <c r="CE198" i="16"/>
  <c r="CG198" i="16" s="1"/>
  <c r="CQ198" i="16" s="1"/>
  <c r="CM12" i="16"/>
  <c r="BY35" i="16"/>
  <c r="CA35" i="16" s="1"/>
  <c r="CM44" i="16"/>
  <c r="CE204" i="16"/>
  <c r="CG204" i="16" s="1"/>
  <c r="CE164" i="16"/>
  <c r="CG164" i="16" s="1"/>
  <c r="CM87" i="16"/>
  <c r="CM121" i="16"/>
  <c r="CM49" i="16"/>
  <c r="CM74" i="16"/>
  <c r="BN208" i="16"/>
  <c r="CL16" i="16"/>
  <c r="CE187" i="16"/>
  <c r="CG187" i="16" s="1"/>
  <c r="CL30" i="16"/>
  <c r="CM117" i="16"/>
  <c r="CM81" i="16"/>
  <c r="CL178" i="16"/>
  <c r="CL175" i="16"/>
  <c r="CL26" i="16"/>
  <c r="CL64" i="16"/>
  <c r="AI14" i="27"/>
  <c r="AJ14" i="27"/>
  <c r="BY111" i="16"/>
  <c r="CA111" i="16" s="1"/>
  <c r="CE48" i="16"/>
  <c r="CG48" i="16" s="1"/>
  <c r="AH28" i="27"/>
  <c r="CI90" i="16"/>
  <c r="CI203" i="16"/>
  <c r="CH114" i="16"/>
  <c r="CJ114" i="16" s="1"/>
  <c r="CI164" i="16"/>
  <c r="CH118" i="16"/>
  <c r="CJ118" i="16" s="1"/>
  <c r="CI80" i="16"/>
  <c r="CH76" i="16"/>
  <c r="CJ76" i="16" s="1"/>
  <c r="CH147" i="16"/>
  <c r="CI156" i="16"/>
  <c r="CI117" i="16"/>
  <c r="CH122" i="16"/>
  <c r="CJ122" i="16" s="1"/>
  <c r="CH178" i="16"/>
  <c r="CJ178" i="16" s="1"/>
  <c r="CH181" i="16"/>
  <c r="CJ181" i="16" s="1"/>
  <c r="CH160" i="16"/>
  <c r="CH134" i="16"/>
  <c r="CJ134" i="16" s="1"/>
  <c r="CH26" i="16"/>
  <c r="CH36" i="16"/>
  <c r="CJ36" i="16" s="1"/>
  <c r="CH165" i="16"/>
  <c r="CI56" i="16"/>
  <c r="CH183" i="16"/>
  <c r="CJ183" i="16" s="1"/>
  <c r="CI111" i="16"/>
  <c r="CH68" i="16"/>
  <c r="CH190" i="16"/>
  <c r="CI172" i="16"/>
  <c r="CI137" i="16"/>
  <c r="CI132" i="16"/>
  <c r="CI148" i="16"/>
  <c r="CH27" i="16"/>
  <c r="CH83" i="16"/>
  <c r="CJ83" i="16" s="1"/>
  <c r="CH126" i="16"/>
  <c r="CI49" i="16"/>
  <c r="CI41" i="16"/>
  <c r="CI199" i="16"/>
  <c r="CH133" i="16"/>
  <c r="CI7" i="16"/>
  <c r="CH34" i="16"/>
  <c r="CI42" i="16"/>
  <c r="CI152" i="16"/>
  <c r="CH40" i="16"/>
  <c r="CJ40" i="16" s="1"/>
  <c r="CI123" i="16"/>
  <c r="CH15" i="16"/>
  <c r="CJ15" i="16" s="1"/>
  <c r="CI46" i="16"/>
  <c r="CH17" i="16"/>
  <c r="CJ17" i="16" s="1"/>
  <c r="CI134" i="16"/>
  <c r="CH148" i="16"/>
  <c r="CH205" i="16"/>
  <c r="CI201" i="16"/>
  <c r="CH55" i="16"/>
  <c r="CJ55" i="16" s="1"/>
  <c r="CI197" i="16"/>
  <c r="CH187" i="16"/>
  <c r="CJ187" i="16" s="1"/>
  <c r="CI11" i="16"/>
  <c r="CI104" i="16"/>
  <c r="CI62" i="16"/>
  <c r="CI171" i="16"/>
  <c r="CI136" i="16"/>
  <c r="CH202" i="16"/>
  <c r="CH87" i="16"/>
  <c r="CH56" i="16"/>
  <c r="CH98" i="16"/>
  <c r="CJ98" i="16" s="1"/>
  <c r="CH43" i="16"/>
  <c r="CJ43" i="16" s="1"/>
  <c r="CI87" i="16"/>
  <c r="CH151" i="16"/>
  <c r="CI100" i="16"/>
  <c r="CH121" i="16"/>
  <c r="CJ121" i="16" s="1"/>
  <c r="CH140" i="16"/>
  <c r="CJ140" i="16" s="1"/>
  <c r="CH196" i="16"/>
  <c r="CH99" i="16"/>
  <c r="CJ99" i="16" s="1"/>
  <c r="CI202" i="16"/>
  <c r="CH112" i="16"/>
  <c r="CI39" i="16"/>
  <c r="CI79" i="16"/>
  <c r="CH37" i="16"/>
  <c r="CH67" i="16"/>
  <c r="CJ67" i="16" s="1"/>
  <c r="CH51" i="16"/>
  <c r="CI195" i="16"/>
  <c r="CH72" i="16"/>
  <c r="CJ72" i="16" s="1"/>
  <c r="CH155" i="16"/>
  <c r="CI141" i="16"/>
  <c r="CH139" i="16"/>
  <c r="CJ139" i="16" s="1"/>
  <c r="CI34" i="16"/>
  <c r="CI190" i="16"/>
  <c r="CI182" i="16"/>
  <c r="CI198" i="16"/>
  <c r="CI105" i="16"/>
  <c r="CH30" i="16"/>
  <c r="CJ30" i="16" s="1"/>
  <c r="CH7" i="16"/>
  <c r="CH176" i="16"/>
  <c r="CJ176" i="16" s="1"/>
  <c r="CI53" i="16"/>
  <c r="CH82" i="16"/>
  <c r="CH156" i="16"/>
  <c r="CI185" i="16"/>
  <c r="CI28" i="16"/>
  <c r="CH192" i="16"/>
  <c r="CJ192" i="16" s="1"/>
  <c r="CH141" i="16"/>
  <c r="CJ141" i="16" s="1"/>
  <c r="CL110" i="16"/>
  <c r="CN110" i="16" s="1"/>
  <c r="CL3" i="16"/>
  <c r="CN3" i="16" s="1"/>
  <c r="CM203" i="16"/>
  <c r="BY26" i="16"/>
  <c r="CA26" i="16" s="1"/>
  <c r="CL65" i="16"/>
  <c r="CM174" i="16"/>
  <c r="CE13" i="16"/>
  <c r="CG13" i="16" s="1"/>
  <c r="CE32" i="16"/>
  <c r="CG32" i="16" s="1"/>
  <c r="CP32" i="16" s="1"/>
  <c r="CM140" i="16"/>
  <c r="CL41" i="16"/>
  <c r="BY17" i="16"/>
  <c r="CA17" i="16" s="1"/>
  <c r="CM43" i="16"/>
  <c r="CE139" i="16"/>
  <c r="CG139" i="16" s="1"/>
  <c r="CQ139" i="16" s="1"/>
  <c r="BY134" i="16"/>
  <c r="CA134" i="16" s="1"/>
  <c r="CL45" i="16"/>
  <c r="CN45" i="16" s="1"/>
  <c r="CM45" i="16"/>
  <c r="CE186" i="16"/>
  <c r="CG186" i="16" s="1"/>
  <c r="CP186" i="16" s="1"/>
  <c r="CE179" i="16"/>
  <c r="CG179" i="16" s="1"/>
  <c r="CE66" i="16"/>
  <c r="CG66" i="16" s="1"/>
  <c r="CM118" i="16"/>
  <c r="BY194" i="16"/>
  <c r="CA194" i="16" s="1"/>
  <c r="CM112" i="16"/>
  <c r="CL78" i="16"/>
  <c r="CE148" i="16"/>
  <c r="CG148" i="16" s="1"/>
  <c r="CP148" i="16" s="1"/>
  <c r="CL39" i="16"/>
  <c r="CN39" i="16" s="1"/>
  <c r="BY198" i="16"/>
  <c r="CA198" i="16" s="1"/>
  <c r="CL7" i="16"/>
  <c r="CN7" i="16" s="1"/>
  <c r="CL12" i="16"/>
  <c r="CL162" i="16"/>
  <c r="CN162" i="16" s="1"/>
  <c r="BY51" i="16"/>
  <c r="CA51" i="16" s="1"/>
  <c r="CM39" i="16"/>
  <c r="BY108" i="16"/>
  <c r="CA108" i="16" s="1"/>
  <c r="BY47" i="16"/>
  <c r="CA47" i="16" s="1"/>
  <c r="CM82" i="16"/>
  <c r="BY48" i="16"/>
  <c r="CA48" i="16" s="1"/>
  <c r="CE80" i="16"/>
  <c r="CG80" i="16" s="1"/>
  <c r="BY190" i="16"/>
  <c r="CA190" i="16" s="1"/>
  <c r="CE86" i="16"/>
  <c r="CG86" i="16" s="1"/>
  <c r="CP86" i="16" s="1"/>
  <c r="CM116" i="16"/>
  <c r="CL145" i="16"/>
  <c r="CE144" i="16"/>
  <c r="CG144" i="16" s="1"/>
  <c r="CP144" i="16" s="1"/>
  <c r="CL91" i="16"/>
  <c r="CM124" i="16"/>
  <c r="CL170" i="16"/>
  <c r="BY91" i="16"/>
  <c r="CA91" i="16" s="1"/>
  <c r="CL174" i="16"/>
  <c r="CN174" i="16" s="1"/>
  <c r="CE83" i="16"/>
  <c r="CG83" i="16" s="1"/>
  <c r="CM99" i="16"/>
  <c r="CE107" i="16"/>
  <c r="CG107" i="16" s="1"/>
  <c r="CP107" i="16" s="1"/>
  <c r="CE183" i="16"/>
  <c r="CG183" i="16" s="1"/>
  <c r="CP183" i="16" s="1"/>
  <c r="CL89" i="16"/>
  <c r="CM114" i="16"/>
  <c r="CE151" i="16"/>
  <c r="CG151" i="16" s="1"/>
  <c r="CM152" i="16"/>
  <c r="CM38" i="16"/>
  <c r="CL42" i="16"/>
  <c r="CM168" i="16"/>
  <c r="CM107" i="16"/>
  <c r="CM138" i="16"/>
  <c r="CE166" i="16"/>
  <c r="CG166" i="16" s="1"/>
  <c r="CM163" i="16"/>
  <c r="CL140" i="16"/>
  <c r="BY186" i="16"/>
  <c r="CA186" i="16" s="1"/>
  <c r="CE14" i="16"/>
  <c r="CG14" i="16" s="1"/>
  <c r="CQ14" i="16" s="1"/>
  <c r="CM26" i="16"/>
  <c r="BY9" i="16"/>
  <c r="CA9" i="16" s="1"/>
  <c r="CM41" i="16"/>
  <c r="CE49" i="16"/>
  <c r="CG49" i="16" s="1"/>
  <c r="CM56" i="16"/>
  <c r="CE123" i="16"/>
  <c r="CG123" i="16" s="1"/>
  <c r="CP123" i="16" s="1"/>
  <c r="CL123" i="16"/>
  <c r="CN123" i="16" s="1"/>
  <c r="CL184" i="16"/>
  <c r="CL77" i="16"/>
  <c r="CE185" i="16"/>
  <c r="CG185" i="16" s="1"/>
  <c r="CQ185" i="16" s="1"/>
  <c r="BW208" i="16"/>
  <c r="CL70" i="16"/>
  <c r="CL188" i="16"/>
  <c r="CN188" i="16" s="1"/>
  <c r="CM94" i="16"/>
  <c r="CM48" i="16"/>
  <c r="CE38" i="16"/>
  <c r="CG38" i="16" s="1"/>
  <c r="CP38" i="16" s="1"/>
  <c r="CE143" i="16"/>
  <c r="CG143" i="16" s="1"/>
  <c r="CP143" i="16" s="1"/>
  <c r="CL90" i="16"/>
  <c r="CN90" i="16" s="1"/>
  <c r="CL169" i="16"/>
  <c r="CL54" i="16"/>
  <c r="CL92" i="16"/>
  <c r="CN92" i="16" s="1"/>
  <c r="CO92" i="16" s="1"/>
  <c r="CE17" i="16"/>
  <c r="CG17" i="16" s="1"/>
  <c r="CQ17" i="16" s="1"/>
  <c r="CM80" i="16"/>
  <c r="CE16" i="16"/>
  <c r="CG16" i="16" s="1"/>
  <c r="BY147" i="16"/>
  <c r="CA147" i="16" s="1"/>
  <c r="BY71" i="16"/>
  <c r="CA71" i="16" s="1"/>
  <c r="CE156" i="16"/>
  <c r="CG156" i="16" s="1"/>
  <c r="CP156" i="16" s="1"/>
  <c r="BY167" i="16"/>
  <c r="CA167" i="16" s="1"/>
  <c r="CM64" i="16"/>
  <c r="CL84" i="16"/>
  <c r="CL95" i="16"/>
  <c r="CN95" i="16" s="1"/>
  <c r="AH31" i="27"/>
  <c r="AH4" i="27"/>
  <c r="CL199" i="16"/>
  <c r="CE206" i="16"/>
  <c r="CG206" i="16" s="1"/>
  <c r="BY161" i="16"/>
  <c r="CA161" i="16" s="1"/>
  <c r="CE190" i="16"/>
  <c r="CG190" i="16" s="1"/>
  <c r="CQ190" i="16" s="1"/>
  <c r="CE69" i="16"/>
  <c r="CG69" i="16" s="1"/>
  <c r="CE114" i="16"/>
  <c r="CG114" i="16" s="1"/>
  <c r="CP114" i="16" s="1"/>
  <c r="CL98" i="16"/>
  <c r="BY59" i="16"/>
  <c r="CA59" i="16" s="1"/>
  <c r="BY113" i="16"/>
  <c r="CA113" i="16" s="1"/>
  <c r="CM146" i="16"/>
  <c r="CL40" i="16"/>
  <c r="BY141" i="16"/>
  <c r="CA141" i="16" s="1"/>
  <c r="BY98" i="16"/>
  <c r="CA98" i="16" s="1"/>
  <c r="CE169" i="16"/>
  <c r="CG169" i="16" s="1"/>
  <c r="CP169" i="16" s="1"/>
  <c r="BY107" i="16"/>
  <c r="CA107" i="16" s="1"/>
  <c r="BY61" i="16"/>
  <c r="CA61" i="16" s="1"/>
  <c r="BY192" i="16"/>
  <c r="CA192" i="16" s="1"/>
  <c r="BY37" i="16"/>
  <c r="CA37" i="16" s="1"/>
  <c r="CE202" i="16"/>
  <c r="CG202" i="16" s="1"/>
  <c r="CQ202" i="16" s="1"/>
  <c r="CE180" i="16"/>
  <c r="CG180" i="16" s="1"/>
  <c r="CP180" i="16" s="1"/>
  <c r="CL154" i="16"/>
  <c r="CN154" i="16" s="1"/>
  <c r="CL165" i="16"/>
  <c r="CN165" i="16" s="1"/>
  <c r="CO165" i="16" s="1"/>
  <c r="BY12" i="16"/>
  <c r="CA12" i="16" s="1"/>
  <c r="CM40" i="16"/>
  <c r="CL126" i="16"/>
  <c r="CM4" i="16"/>
  <c r="BY4" i="16"/>
  <c r="CA4" i="16" s="1"/>
  <c r="CD208" i="16"/>
  <c r="CL15" i="16"/>
  <c r="CN15" i="16" s="1"/>
  <c r="CE34" i="16"/>
  <c r="CG34" i="16" s="1"/>
  <c r="CP34" i="16" s="1"/>
  <c r="CM172" i="16"/>
  <c r="CM186" i="16"/>
  <c r="CE89" i="16"/>
  <c r="CG89" i="16" s="1"/>
  <c r="CP89" i="16" s="1"/>
  <c r="CL32" i="16"/>
  <c r="CL185" i="16"/>
  <c r="CE160" i="16"/>
  <c r="CG160" i="16" s="1"/>
  <c r="CP160" i="16" s="1"/>
  <c r="CL155" i="16"/>
  <c r="CE161" i="16"/>
  <c r="CG161" i="16" s="1"/>
  <c r="CQ161" i="16" s="1"/>
  <c r="CE99" i="16"/>
  <c r="CG99" i="16" s="1"/>
  <c r="CP99" i="16" s="1"/>
  <c r="CL34" i="16"/>
  <c r="CN34" i="16" s="1"/>
  <c r="CM178" i="16"/>
  <c r="CN178" i="16" s="1"/>
  <c r="CE173" i="16"/>
  <c r="CG173" i="16" s="1"/>
  <c r="CP173" i="16" s="1"/>
  <c r="CL147" i="16"/>
  <c r="CM83" i="16"/>
  <c r="BY137" i="16"/>
  <c r="CA137" i="16" s="1"/>
  <c r="BY80" i="16"/>
  <c r="CA80" i="16" s="1"/>
  <c r="CM170" i="16"/>
  <c r="CM86" i="16"/>
  <c r="CL47" i="16"/>
  <c r="BY63" i="16"/>
  <c r="CA63" i="16" s="1"/>
  <c r="CL113" i="16"/>
  <c r="CN113" i="16" s="1"/>
  <c r="CL72" i="16"/>
  <c r="BY82" i="16"/>
  <c r="CA82" i="16" s="1"/>
  <c r="BS208" i="16"/>
  <c r="CL118" i="16"/>
  <c r="CN118" i="16" s="1"/>
  <c r="CL167" i="16"/>
  <c r="CL189" i="16"/>
  <c r="BY21" i="16"/>
  <c r="CA21" i="16" s="1"/>
  <c r="BY13" i="16"/>
  <c r="CA13" i="16" s="1"/>
  <c r="CM177" i="16"/>
  <c r="BY87" i="16"/>
  <c r="CA87" i="16" s="1"/>
  <c r="CL172" i="16"/>
  <c r="CN172" i="16" s="1"/>
  <c r="CE72" i="16"/>
  <c r="CG72" i="16" s="1"/>
  <c r="AH8" i="27"/>
  <c r="AH25" i="27"/>
  <c r="CM14" i="16"/>
  <c r="CE146" i="16"/>
  <c r="CG146" i="16" s="1"/>
  <c r="CE11" i="16"/>
  <c r="CG11" i="16" s="1"/>
  <c r="CP11" i="16" s="1"/>
  <c r="BY45" i="16"/>
  <c r="CA45" i="16" s="1"/>
  <c r="BY31" i="16"/>
  <c r="CA31" i="16" s="1"/>
  <c r="CM69" i="16"/>
  <c r="CE94" i="16"/>
  <c r="CG94" i="16" s="1"/>
  <c r="CQ94" i="16" s="1"/>
  <c r="BY60" i="16"/>
  <c r="CA60" i="16" s="1"/>
  <c r="CM185" i="16"/>
  <c r="CM62" i="16"/>
  <c r="CM30" i="16"/>
  <c r="CE121" i="16"/>
  <c r="CG121" i="16" s="1"/>
  <c r="CP121" i="16" s="1"/>
  <c r="CL80" i="16"/>
  <c r="CN80" i="16" s="1"/>
  <c r="CO80" i="16" s="1"/>
  <c r="CL111" i="16"/>
  <c r="CL107" i="16"/>
  <c r="CN107" i="16" s="1"/>
  <c r="CO107" i="16" s="1"/>
  <c r="CL100" i="16"/>
  <c r="CE84" i="16"/>
  <c r="CG84" i="16" s="1"/>
  <c r="CE150" i="16"/>
  <c r="CG150" i="16" s="1"/>
  <c r="CQ150" i="16" s="1"/>
  <c r="CM119" i="16"/>
  <c r="CM108" i="16"/>
  <c r="CM176" i="16"/>
  <c r="CL83" i="16"/>
  <c r="CE18" i="16"/>
  <c r="CG18" i="16" s="1"/>
  <c r="CP18" i="16" s="1"/>
  <c r="CM183" i="16"/>
  <c r="CL4" i="16"/>
  <c r="CN4" i="16" s="1"/>
  <c r="CL59" i="16"/>
  <c r="CE47" i="16"/>
  <c r="CG47" i="16" s="1"/>
  <c r="CP47" i="16" s="1"/>
  <c r="BY182" i="16"/>
  <c r="CA182" i="16" s="1"/>
  <c r="CE88" i="16"/>
  <c r="CG88" i="16" s="1"/>
  <c r="CM148" i="16"/>
  <c r="CL82" i="16"/>
  <c r="CN82" i="16" s="1"/>
  <c r="CM5" i="16"/>
  <c r="BY148" i="16"/>
  <c r="CA148" i="16" s="1"/>
  <c r="BY114" i="16"/>
  <c r="CA114" i="16" s="1"/>
  <c r="CE168" i="16"/>
  <c r="CG168" i="16" s="1"/>
  <c r="CQ168" i="16" s="1"/>
  <c r="CE97" i="16"/>
  <c r="CG97" i="16" s="1"/>
  <c r="BY96" i="16"/>
  <c r="CA96" i="16" s="1"/>
  <c r="CM187" i="16"/>
  <c r="CM179" i="16"/>
  <c r="CM144" i="16"/>
  <c r="CE70" i="16"/>
  <c r="CG70" i="16" s="1"/>
  <c r="CP70" i="16" s="1"/>
  <c r="CL57" i="16"/>
  <c r="CN57" i="16" s="1"/>
  <c r="CE75" i="16"/>
  <c r="CG75" i="16" s="1"/>
  <c r="CQ75" i="16" s="1"/>
  <c r="CE59" i="16"/>
  <c r="CG59" i="16" s="1"/>
  <c r="CP59" i="16" s="1"/>
  <c r="BY67" i="16"/>
  <c r="CA67" i="16" s="1"/>
  <c r="CL201" i="16"/>
  <c r="CE163" i="16"/>
  <c r="CG163" i="16" s="1"/>
  <c r="CP163" i="16" s="1"/>
  <c r="BY170" i="16"/>
  <c r="CA170" i="16" s="1"/>
  <c r="AH13" i="27"/>
  <c r="CE98" i="16"/>
  <c r="CG98" i="16" s="1"/>
  <c r="BY195" i="16"/>
  <c r="CA195" i="16" s="1"/>
  <c r="CL120" i="16"/>
  <c r="CM50" i="16"/>
  <c r="CM188" i="16"/>
  <c r="BY90" i="16"/>
  <c r="CA90" i="16" s="1"/>
  <c r="CE127" i="16"/>
  <c r="CG127" i="16" s="1"/>
  <c r="CQ127" i="16" s="1"/>
  <c r="CL176" i="16"/>
  <c r="CN176" i="16" s="1"/>
  <c r="CM51" i="16"/>
  <c r="CM88" i="16"/>
  <c r="CL200" i="16"/>
  <c r="CM21" i="16"/>
  <c r="CM120" i="16"/>
  <c r="CE132" i="16"/>
  <c r="CG132" i="16" s="1"/>
  <c r="CM19" i="16"/>
  <c r="BY204" i="16"/>
  <c r="CA204" i="16" s="1"/>
  <c r="CM136" i="16"/>
  <c r="CL197" i="16"/>
  <c r="CN197" i="16" s="1"/>
  <c r="CL171" i="16"/>
  <c r="CE67" i="16"/>
  <c r="CG67" i="16" s="1"/>
  <c r="CP67" i="16" s="1"/>
  <c r="CE51" i="16"/>
  <c r="CG51" i="16" s="1"/>
  <c r="CP51" i="16" s="1"/>
  <c r="BY54" i="16"/>
  <c r="CA54" i="16" s="1"/>
  <c r="CL71" i="16"/>
  <c r="CL163" i="16"/>
  <c r="CE175" i="16"/>
  <c r="CG175" i="16" s="1"/>
  <c r="CP175" i="16" s="1"/>
  <c r="BY142" i="16"/>
  <c r="CA142" i="16" s="1"/>
  <c r="CE78" i="16"/>
  <c r="CG78" i="16" s="1"/>
  <c r="CQ78" i="16" s="1"/>
  <c r="BY14" i="16"/>
  <c r="CA14" i="16" s="1"/>
  <c r="CE171" i="16"/>
  <c r="CG171" i="16" s="1"/>
  <c r="BY156" i="16"/>
  <c r="CA156" i="16" s="1"/>
  <c r="CM71" i="16"/>
  <c r="CE77" i="16"/>
  <c r="CG77" i="16" s="1"/>
  <c r="BY125" i="16"/>
  <c r="CA125" i="16" s="1"/>
  <c r="CM73" i="16"/>
  <c r="BY49" i="16"/>
  <c r="CA49" i="16" s="1"/>
  <c r="CM205" i="16"/>
  <c r="CL37" i="16"/>
  <c r="CE29" i="16"/>
  <c r="CG29" i="16" s="1"/>
  <c r="CM35" i="16"/>
  <c r="CL62" i="16"/>
  <c r="CN62" i="16" s="1"/>
  <c r="CM132" i="16"/>
  <c r="CE167" i="16"/>
  <c r="CG167" i="16" s="1"/>
  <c r="CP167" i="16" s="1"/>
  <c r="BY154" i="16"/>
  <c r="CA154" i="16" s="1"/>
  <c r="CE28" i="16"/>
  <c r="CG28" i="16" s="1"/>
  <c r="CP28" i="16" s="1"/>
  <c r="CM147" i="16"/>
  <c r="BY19" i="16"/>
  <c r="CA19" i="16" s="1"/>
  <c r="BY174" i="16"/>
  <c r="CA174" i="16" s="1"/>
  <c r="CM76" i="16"/>
  <c r="BY166" i="16"/>
  <c r="CA166" i="16" s="1"/>
  <c r="CM145" i="16"/>
  <c r="AJ28" i="27"/>
  <c r="AI28" i="27"/>
  <c r="AH9" i="27"/>
  <c r="CL106" i="16"/>
  <c r="CE159" i="16"/>
  <c r="CG159" i="16" s="1"/>
  <c r="CP159" i="16" s="1"/>
  <c r="BY7" i="16"/>
  <c r="CA7" i="16" s="1"/>
  <c r="BY187" i="16"/>
  <c r="CA187" i="16" s="1"/>
  <c r="CL157" i="16"/>
  <c r="CN157" i="16" s="1"/>
  <c r="CQ157" i="16" s="1"/>
  <c r="CE27" i="16"/>
  <c r="CG27" i="16" s="1"/>
  <c r="CM197" i="16"/>
  <c r="CL166" i="16"/>
  <c r="CN166" i="16" s="1"/>
  <c r="CO166" i="16" s="1"/>
  <c r="CM109" i="16"/>
  <c r="CL144" i="16"/>
  <c r="CN144" i="16" s="1"/>
  <c r="BY103" i="16"/>
  <c r="CA103" i="16" s="1"/>
  <c r="CM181" i="16"/>
  <c r="CL2" i="16"/>
  <c r="CN2" i="16" s="1"/>
  <c r="U208" i="16"/>
  <c r="BY155" i="16"/>
  <c r="CA155" i="16" s="1"/>
  <c r="CL76" i="16"/>
  <c r="CE7" i="16"/>
  <c r="CG7" i="16" s="1"/>
  <c r="CP7" i="16" s="1"/>
  <c r="BY128" i="16"/>
  <c r="CA128" i="16" s="1"/>
  <c r="BY163" i="16"/>
  <c r="CA163" i="16" s="1"/>
  <c r="BY118" i="16"/>
  <c r="CA118" i="16" s="1"/>
  <c r="CE129" i="16"/>
  <c r="CG129" i="16" s="1"/>
  <c r="CQ129" i="16" s="1"/>
  <c r="CL94" i="16"/>
  <c r="CN94" i="16" s="1"/>
  <c r="CM142" i="16"/>
  <c r="CL192" i="16"/>
  <c r="CN192" i="16" s="1"/>
  <c r="CE152" i="16"/>
  <c r="CG152" i="16" s="1"/>
  <c r="CQ152" i="16" s="1"/>
  <c r="CL31" i="16"/>
  <c r="BY16" i="16"/>
  <c r="CA16" i="16" s="1"/>
  <c r="BY127" i="16"/>
  <c r="CA127" i="16" s="1"/>
  <c r="BY173" i="16"/>
  <c r="CA173" i="16" s="1"/>
  <c r="BY202" i="16"/>
  <c r="CA202" i="16" s="1"/>
  <c r="CM137" i="16"/>
  <c r="CM84" i="16"/>
  <c r="CM169" i="16"/>
  <c r="CL117" i="16"/>
  <c r="CN117" i="16" s="1"/>
  <c r="CE122" i="16"/>
  <c r="CG122" i="16" s="1"/>
  <c r="CP122" i="16" s="1"/>
  <c r="CM150" i="16"/>
  <c r="CE106" i="16"/>
  <c r="CG106" i="16" s="1"/>
  <c r="CQ106" i="16" s="1"/>
  <c r="CM105" i="16"/>
  <c r="BY188" i="16"/>
  <c r="CA188" i="16" s="1"/>
  <c r="CE3" i="16"/>
  <c r="CG3" i="16" s="1"/>
  <c r="BY41" i="16"/>
  <c r="CA41" i="16" s="1"/>
  <c r="CE41" i="16"/>
  <c r="CG41" i="16" s="1"/>
  <c r="CP41" i="16" s="1"/>
  <c r="BY164" i="16"/>
  <c r="CA164" i="16" s="1"/>
  <c r="CM68" i="16"/>
  <c r="CE25" i="16"/>
  <c r="CG25" i="16" s="1"/>
  <c r="CP25" i="16" s="1"/>
  <c r="BY177" i="16"/>
  <c r="CA177" i="16" s="1"/>
  <c r="BY44" i="16"/>
  <c r="CA44" i="16" s="1"/>
  <c r="BY75" i="16"/>
  <c r="CA75" i="16" s="1"/>
  <c r="BY123" i="16"/>
  <c r="CA123" i="16" s="1"/>
  <c r="CL55" i="16"/>
  <c r="CN55" i="16" s="1"/>
  <c r="BY159" i="16"/>
  <c r="CA159" i="16" s="1"/>
  <c r="CM162" i="16"/>
  <c r="CE39" i="16"/>
  <c r="CG39" i="16" s="1"/>
  <c r="CE19" i="16"/>
  <c r="CG19" i="16" s="1"/>
  <c r="CP19" i="16" s="1"/>
  <c r="AI22" i="27"/>
  <c r="AJ22" i="27"/>
  <c r="CE93" i="16"/>
  <c r="CG93" i="16" s="1"/>
  <c r="CM199" i="16"/>
  <c r="CL81" i="16"/>
  <c r="CM143" i="16"/>
  <c r="CM184" i="16"/>
  <c r="AH26" i="27"/>
  <c r="CL75" i="16"/>
  <c r="AH15" i="27"/>
  <c r="CM97" i="16"/>
  <c r="BY100" i="16"/>
  <c r="CA100" i="16" s="1"/>
  <c r="CL88" i="16"/>
  <c r="CE118" i="16"/>
  <c r="CG118" i="16" s="1"/>
  <c r="CQ118" i="16" s="1"/>
  <c r="CE104" i="16"/>
  <c r="CG104" i="16" s="1"/>
  <c r="CP104" i="16" s="1"/>
  <c r="BY94" i="16"/>
  <c r="CA94" i="16" s="1"/>
  <c r="CM189" i="16"/>
  <c r="CM125" i="16"/>
  <c r="CM24" i="16"/>
  <c r="CE201" i="16"/>
  <c r="CG201" i="16" s="1"/>
  <c r="CP201" i="16" s="1"/>
  <c r="BY205" i="16"/>
  <c r="CA205" i="16" s="1"/>
  <c r="CE165" i="16"/>
  <c r="CG165" i="16" s="1"/>
  <c r="CM200" i="16"/>
  <c r="CL129" i="16"/>
  <c r="CN129" i="16" s="1"/>
  <c r="CL133" i="16"/>
  <c r="CN133" i="16" s="1"/>
  <c r="CE191" i="16"/>
  <c r="CG191" i="16" s="1"/>
  <c r="CE82" i="16"/>
  <c r="CG82" i="16" s="1"/>
  <c r="CQ82" i="16" s="1"/>
  <c r="CL109" i="16"/>
  <c r="CL33" i="16"/>
  <c r="CL108" i="16"/>
  <c r="CN108" i="16" s="1"/>
  <c r="CE140" i="16"/>
  <c r="CG140" i="16" s="1"/>
  <c r="CP140" i="16" s="1"/>
  <c r="BY160" i="16"/>
  <c r="CA160" i="16" s="1"/>
  <c r="CE58" i="16"/>
  <c r="CG58" i="16" s="1"/>
  <c r="CQ58" i="16" s="1"/>
  <c r="CM195" i="16"/>
  <c r="BY64" i="16"/>
  <c r="CA64" i="16" s="1"/>
  <c r="BY158" i="16"/>
  <c r="CA158" i="16" s="1"/>
  <c r="CM75" i="16"/>
  <c r="CM78" i="16"/>
  <c r="BY176" i="16"/>
  <c r="CA176" i="16" s="1"/>
  <c r="CM180" i="16"/>
  <c r="CE52" i="16"/>
  <c r="CG52" i="16" s="1"/>
  <c r="BY162" i="16"/>
  <c r="CA162" i="16" s="1"/>
  <c r="CL13" i="16"/>
  <c r="CN13" i="16" s="1"/>
  <c r="CO13" i="16" s="1"/>
  <c r="CL173" i="16"/>
  <c r="CE124" i="16"/>
  <c r="CG124" i="16" s="1"/>
  <c r="CL99" i="16"/>
  <c r="CN99" i="16" s="1"/>
  <c r="CE174" i="16"/>
  <c r="CG174" i="16" s="1"/>
  <c r="CP174" i="16" s="1"/>
  <c r="BY2" i="16"/>
  <c r="BV208" i="16"/>
  <c r="CM13" i="16"/>
  <c r="BY52" i="16"/>
  <c r="CA52" i="16" s="1"/>
  <c r="CM100" i="16"/>
  <c r="CL195" i="16"/>
  <c r="CN195" i="16" s="1"/>
  <c r="CM135" i="16"/>
  <c r="CM158" i="16"/>
  <c r="CL194" i="16"/>
  <c r="CM18" i="16"/>
  <c r="CL116" i="16"/>
  <c r="CL115" i="16"/>
  <c r="BY56" i="16"/>
  <c r="CA56" i="16" s="1"/>
  <c r="BY129" i="16"/>
  <c r="CA129" i="16" s="1"/>
  <c r="CL68" i="16"/>
  <c r="CN68" i="16" s="1"/>
  <c r="CE158" i="16"/>
  <c r="CG158" i="16" s="1"/>
  <c r="CP158" i="16" s="1"/>
  <c r="CE117" i="16"/>
  <c r="CG117" i="16" s="1"/>
  <c r="CP117" i="16" s="1"/>
  <c r="CE162" i="16"/>
  <c r="CG162" i="16" s="1"/>
  <c r="CP162" i="16" s="1"/>
  <c r="CL79" i="16"/>
  <c r="BY184" i="16"/>
  <c r="CA184" i="16" s="1"/>
  <c r="CM201" i="16"/>
  <c r="CE22" i="16"/>
  <c r="CG22" i="16" s="1"/>
  <c r="CP22" i="16" s="1"/>
  <c r="CE119" i="16"/>
  <c r="CG119" i="16" s="1"/>
  <c r="CQ119" i="16" s="1"/>
  <c r="AH30" i="27"/>
  <c r="CE137" i="16"/>
  <c r="CG137" i="16" s="1"/>
  <c r="CP137" i="16" s="1"/>
  <c r="BY25" i="16"/>
  <c r="CA25" i="16" s="1"/>
  <c r="BD208" i="16"/>
  <c r="CE9" i="16"/>
  <c r="CG9" i="16" s="1"/>
  <c r="CQ9" i="16" s="1"/>
  <c r="BY189" i="16"/>
  <c r="CA189" i="16" s="1"/>
  <c r="CM106" i="16"/>
  <c r="AH27" i="27"/>
  <c r="CL136" i="16"/>
  <c r="CN136" i="16" s="1"/>
  <c r="CM126" i="16"/>
  <c r="AJ23" i="27"/>
  <c r="AI23" i="27"/>
  <c r="BY73" i="16"/>
  <c r="CA73" i="16" s="1"/>
  <c r="BY117" i="16"/>
  <c r="CA117" i="16" s="1"/>
  <c r="BY53" i="16"/>
  <c r="CA53" i="16" s="1"/>
  <c r="BY72" i="16"/>
  <c r="CA72" i="16" s="1"/>
  <c r="CL6" i="16"/>
  <c r="CN6" i="16" s="1"/>
  <c r="CM131" i="16"/>
  <c r="CM190" i="16"/>
  <c r="BY15" i="16"/>
  <c r="CA15" i="16" s="1"/>
  <c r="CE199" i="16"/>
  <c r="CG199" i="16" s="1"/>
  <c r="BY133" i="16"/>
  <c r="CA133" i="16" s="1"/>
  <c r="CE33" i="16"/>
  <c r="CG33" i="16" s="1"/>
  <c r="CP33" i="16" s="1"/>
  <c r="CM33" i="16"/>
  <c r="CL112" i="16"/>
  <c r="CN112" i="16" s="1"/>
  <c r="BY33" i="16"/>
  <c r="CA33" i="16" s="1"/>
  <c r="CL73" i="16"/>
  <c r="CM42" i="16"/>
  <c r="BY77" i="16"/>
  <c r="CA77" i="16" s="1"/>
  <c r="BY68" i="16"/>
  <c r="CA68" i="16" s="1"/>
  <c r="BY110" i="16"/>
  <c r="CA110" i="16" s="1"/>
  <c r="CM31" i="16"/>
  <c r="BY172" i="16"/>
  <c r="CA172" i="16" s="1"/>
  <c r="CM63" i="16"/>
  <c r="CE76" i="16"/>
  <c r="CG76" i="16" s="1"/>
  <c r="CP76" i="16" s="1"/>
  <c r="CM173" i="16"/>
  <c r="CL190" i="16"/>
  <c r="CN190" i="16" s="1"/>
  <c r="CE153" i="16"/>
  <c r="CG153" i="16" s="1"/>
  <c r="CE71" i="16"/>
  <c r="CG71" i="16" s="1"/>
  <c r="CP71" i="16" s="1"/>
  <c r="CL28" i="16"/>
  <c r="CN28" i="16" s="1"/>
  <c r="CO28" i="16" s="1"/>
  <c r="CE87" i="16"/>
  <c r="CG87" i="16" s="1"/>
  <c r="CP87" i="16" s="1"/>
  <c r="BY169" i="16"/>
  <c r="CA169" i="16" s="1"/>
  <c r="CE4" i="16"/>
  <c r="CG4" i="16" s="1"/>
  <c r="CP4" i="16" s="1"/>
  <c r="CM52" i="16"/>
  <c r="CM139" i="16"/>
  <c r="AH20" i="27"/>
  <c r="CM16" i="16"/>
  <c r="AJ32" i="27"/>
  <c r="AI32" i="27"/>
  <c r="CL8" i="16"/>
  <c r="CM32" i="16"/>
  <c r="AH19" i="27"/>
  <c r="CL132" i="16"/>
  <c r="CN132" i="16" s="1"/>
  <c r="AI8" i="27"/>
  <c r="AJ8" i="27"/>
  <c r="BY86" i="16"/>
  <c r="CA86" i="16" s="1"/>
  <c r="CL196" i="16"/>
  <c r="CN196" i="16" s="1"/>
  <c r="CE64" i="16"/>
  <c r="CG64" i="16" s="1"/>
  <c r="CM72" i="16"/>
  <c r="BY79" i="16"/>
  <c r="CA79" i="16" s="1"/>
  <c r="CE128" i="16"/>
  <c r="CG128" i="16" s="1"/>
  <c r="CP128" i="16" s="1"/>
  <c r="AH6" i="27"/>
  <c r="CL9" i="16"/>
  <c r="BY126" i="16"/>
  <c r="CA126" i="16" s="1"/>
  <c r="CE81" i="16"/>
  <c r="CG81" i="16" s="1"/>
  <c r="CQ81" i="16" s="1"/>
  <c r="BY5" i="16"/>
  <c r="CA5" i="16" s="1"/>
  <c r="CE126" i="16"/>
  <c r="CG126" i="16" s="1"/>
  <c r="BY196" i="16"/>
  <c r="CA196" i="16" s="1"/>
  <c r="BY29" i="16"/>
  <c r="CA29" i="16" s="1"/>
  <c r="CE55" i="16"/>
  <c r="CG55" i="16" s="1"/>
  <c r="CQ55" i="16" s="1"/>
  <c r="CL10" i="16"/>
  <c r="CN10" i="16" s="1"/>
  <c r="CL164" i="16"/>
  <c r="CL104" i="16"/>
  <c r="BY120" i="16"/>
  <c r="CA120" i="16" s="1"/>
  <c r="CE73" i="16"/>
  <c r="CG73" i="16" s="1"/>
  <c r="CE184" i="16"/>
  <c r="CG184" i="16" s="1"/>
  <c r="CM36" i="16"/>
  <c r="AI26" i="27"/>
  <c r="AJ26" i="27"/>
  <c r="AJ19" i="27"/>
  <c r="AI19" i="27"/>
  <c r="CE133" i="16"/>
  <c r="CG133" i="16" s="1"/>
  <c r="CQ133" i="16" s="1"/>
  <c r="CE30" i="16"/>
  <c r="CG30" i="16" s="1"/>
  <c r="AJ2" i="27"/>
  <c r="AI2" i="27"/>
  <c r="AD35" i="27"/>
  <c r="AJ4" i="27"/>
  <c r="AI4" i="27"/>
  <c r="CM29" i="16"/>
  <c r="CE44" i="16"/>
  <c r="CG44" i="16" s="1"/>
  <c r="CL29" i="16"/>
  <c r="CL180" i="16"/>
  <c r="CN180" i="16" s="1"/>
  <c r="CE54" i="16"/>
  <c r="CG54" i="16" s="1"/>
  <c r="CP54" i="16" s="1"/>
  <c r="CM7" i="16"/>
  <c r="CE113" i="16"/>
  <c r="CG113" i="16" s="1"/>
  <c r="CP113" i="16" s="1"/>
  <c r="CM79" i="16"/>
  <c r="CE178" i="16"/>
  <c r="CG178" i="16" s="1"/>
  <c r="CQ178" i="16" s="1"/>
  <c r="CE111" i="16"/>
  <c r="CG111" i="16" s="1"/>
  <c r="CP111" i="16" s="1"/>
  <c r="CE103" i="16"/>
  <c r="CG103" i="16" s="1"/>
  <c r="CQ103" i="16" s="1"/>
  <c r="AH18" i="27"/>
  <c r="CM77" i="16"/>
  <c r="CL183" i="16"/>
  <c r="CN183" i="16" s="1"/>
  <c r="CO183" i="16" s="1"/>
  <c r="CM141" i="16"/>
  <c r="CE26" i="16"/>
  <c r="CG26" i="16" s="1"/>
  <c r="CQ26" i="16" s="1"/>
  <c r="CM59" i="16"/>
  <c r="CE110" i="16"/>
  <c r="CG110" i="16" s="1"/>
  <c r="CP110" i="16" s="1"/>
  <c r="CE60" i="16"/>
  <c r="CG60" i="16" s="1"/>
  <c r="CQ60" i="16" s="1"/>
  <c r="CL148" i="16"/>
  <c r="CN148" i="16" s="1"/>
  <c r="AH2" i="27"/>
  <c r="AG35" i="27"/>
  <c r="AI10" i="27"/>
  <c r="AJ10" i="27"/>
  <c r="CE57" i="16"/>
  <c r="CG57" i="16" s="1"/>
  <c r="CQ57" i="16" s="1"/>
  <c r="AH24" i="27"/>
  <c r="BY36" i="16"/>
  <c r="CA36" i="16" s="1"/>
  <c r="CP36" i="16" s="1"/>
  <c r="AI31" i="27"/>
  <c r="AJ31" i="27"/>
  <c r="CM70" i="16"/>
  <c r="CE85" i="16"/>
  <c r="CG85" i="16" s="1"/>
  <c r="CP85" i="16" s="1"/>
  <c r="CE125" i="16"/>
  <c r="CG125" i="16" s="1"/>
  <c r="CM9" i="16"/>
  <c r="CL146" i="16"/>
  <c r="CE112" i="16"/>
  <c r="CG112" i="16" s="1"/>
  <c r="CL5" i="16"/>
  <c r="CN5" i="16" s="1"/>
  <c r="CE135" i="16"/>
  <c r="CG135" i="16" s="1"/>
  <c r="CP135" i="16" s="1"/>
  <c r="CE8" i="16"/>
  <c r="CG8" i="16" s="1"/>
  <c r="CP8" i="16" s="1"/>
  <c r="BY124" i="16"/>
  <c r="CA124" i="16" s="1"/>
  <c r="CL125" i="16"/>
  <c r="CN125" i="16" s="1"/>
  <c r="CO125" i="16" s="1"/>
  <c r="CM65" i="16"/>
  <c r="CL139" i="16"/>
  <c r="CM115" i="16"/>
  <c r="BY179" i="16"/>
  <c r="CA179" i="16" s="1"/>
  <c r="BY131" i="16"/>
  <c r="CA131" i="16" s="1"/>
  <c r="BY138" i="16"/>
  <c r="CA138" i="16" s="1"/>
  <c r="CM171" i="16"/>
  <c r="CL153" i="16"/>
  <c r="CN153" i="16" s="1"/>
  <c r="CM46" i="16"/>
  <c r="BY180" i="16"/>
  <c r="CA180" i="16" s="1"/>
  <c r="AH23" i="27"/>
  <c r="AH3" i="27"/>
  <c r="BY199" i="16"/>
  <c r="CA199" i="16" s="1"/>
  <c r="CL202" i="16"/>
  <c r="BY116" i="16"/>
  <c r="CA116" i="16" s="1"/>
  <c r="CE170" i="16"/>
  <c r="CG170" i="16" s="1"/>
  <c r="AI24" i="27"/>
  <c r="AJ24" i="27"/>
  <c r="AJ12" i="27"/>
  <c r="AI12" i="27"/>
  <c r="CM167" i="16"/>
  <c r="AH10" i="27"/>
  <c r="CM91" i="16"/>
  <c r="CM66" i="16"/>
  <c r="AJ18" i="27"/>
  <c r="AI18" i="27"/>
  <c r="AI25" i="27"/>
  <c r="AJ25" i="27"/>
  <c r="AH12" i="27"/>
  <c r="AH32" i="27"/>
  <c r="AH7" i="27"/>
  <c r="CE53" i="16"/>
  <c r="CG53" i="16" s="1"/>
  <c r="CP53" i="16" s="1"/>
  <c r="AJ7" i="27"/>
  <c r="AI7" i="27"/>
  <c r="BY27" i="16"/>
  <c r="CA27" i="16" s="1"/>
  <c r="AJ27" i="27"/>
  <c r="AI27" i="27"/>
  <c r="CE35" i="16"/>
  <c r="CG35" i="16" s="1"/>
  <c r="CQ35" i="16" s="1"/>
  <c r="BY181" i="16"/>
  <c r="CA181" i="16" s="1"/>
  <c r="CM54" i="16"/>
  <c r="CL191" i="16"/>
  <c r="CN191" i="16" s="1"/>
  <c r="AH14" i="27"/>
  <c r="CM149" i="16"/>
  <c r="AJ30" i="27"/>
  <c r="AI30" i="27"/>
  <c r="AI3" i="27"/>
  <c r="AJ3" i="27"/>
  <c r="AJ15" i="27"/>
  <c r="AI15" i="27"/>
  <c r="CE90" i="16"/>
  <c r="CG90" i="16" s="1"/>
  <c r="CP90" i="16" s="1"/>
  <c r="AI33" i="27"/>
  <c r="AJ33" i="27"/>
  <c r="BY46" i="16"/>
  <c r="CA46" i="16" s="1"/>
  <c r="AH11" i="27"/>
  <c r="AH21" i="27"/>
  <c r="CM157" i="16"/>
  <c r="AJ9" i="27"/>
  <c r="AI9" i="27"/>
  <c r="AI21" i="27"/>
  <c r="AJ21" i="27"/>
  <c r="CM175" i="16"/>
  <c r="CL160" i="16"/>
  <c r="CN160" i="16" s="1"/>
  <c r="CO160" i="16" s="1"/>
  <c r="AB35" i="27"/>
  <c r="AI20" i="27"/>
  <c r="AJ20" i="27"/>
  <c r="AI6" i="27"/>
  <c r="AJ6" i="27"/>
  <c r="AI13" i="27"/>
  <c r="AJ13" i="27"/>
  <c r="AI11" i="27"/>
  <c r="AJ11" i="27"/>
  <c r="AH33" i="27"/>
  <c r="CI101" i="16"/>
  <c r="CE101" i="16"/>
  <c r="CG101" i="16" s="1"/>
  <c r="CH193" i="16"/>
  <c r="AI5" i="27"/>
  <c r="AJ5" i="27"/>
  <c r="CL23" i="16"/>
  <c r="CE20" i="16"/>
  <c r="CG20" i="16" s="1"/>
  <c r="CH101" i="16"/>
  <c r="CM101" i="16"/>
  <c r="CL101" i="16"/>
  <c r="AJ29" i="27"/>
  <c r="AI29" i="27"/>
  <c r="AI17" i="27"/>
  <c r="AJ17" i="27"/>
  <c r="BY20" i="16"/>
  <c r="CA20" i="16" s="1"/>
  <c r="CM23" i="16"/>
  <c r="CM193" i="16"/>
  <c r="BY23" i="16"/>
  <c r="CA23" i="16" s="1"/>
  <c r="CI20" i="16"/>
  <c r="CL20" i="16"/>
  <c r="AH16" i="27"/>
  <c r="CE193" i="16"/>
  <c r="CG193" i="16" s="1"/>
  <c r="AH29" i="27"/>
  <c r="CH23" i="16"/>
  <c r="AI16" i="27"/>
  <c r="AJ16" i="27"/>
  <c r="BY193" i="16"/>
  <c r="CA193" i="16" s="1"/>
  <c r="CI23" i="16"/>
  <c r="CI193" i="16"/>
  <c r="CH20" i="16"/>
  <c r="CM20" i="16"/>
  <c r="BY101" i="16"/>
  <c r="CA101" i="16" s="1"/>
  <c r="CL193" i="16"/>
  <c r="CN193" i="16" s="1"/>
  <c r="AH17" i="27"/>
  <c r="CE23" i="16"/>
  <c r="CG23" i="16" s="1"/>
  <c r="CP23" i="16" s="1"/>
  <c r="AH5" i="27"/>
  <c r="CN104" i="16"/>
  <c r="CO104" i="16" s="1"/>
  <c r="CJ4" i="16"/>
  <c r="CJ51" i="16"/>
  <c r="AH45" i="23"/>
  <c r="AH45" i="25"/>
  <c r="AC37" i="19"/>
  <c r="AH45" i="21"/>
  <c r="CJ46" i="16"/>
  <c r="CJ64" i="16"/>
  <c r="CJ138" i="16"/>
  <c r="CJ45" i="16"/>
  <c r="CG2" i="16"/>
  <c r="CQ203" i="16"/>
  <c r="CP181" i="16"/>
  <c r="CA2" i="16"/>
  <c r="CN8" i="16" l="1"/>
  <c r="CO8" i="16" s="1"/>
  <c r="CJ37" i="16"/>
  <c r="CN58" i="16"/>
  <c r="CN93" i="16"/>
  <c r="CO93" i="16" s="1"/>
  <c r="CN115" i="16"/>
  <c r="CQ115" i="16" s="1"/>
  <c r="CN106" i="16"/>
  <c r="CN72" i="16"/>
  <c r="CJ190" i="16"/>
  <c r="CN16" i="16"/>
  <c r="CN50" i="16"/>
  <c r="CO50" i="16" s="1"/>
  <c r="CP10" i="16"/>
  <c r="CN203" i="16"/>
  <c r="CJ137" i="16"/>
  <c r="CJ115" i="16"/>
  <c r="CN14" i="16"/>
  <c r="CN142" i="16"/>
  <c r="CJ197" i="16"/>
  <c r="CU130" i="16"/>
  <c r="CN20" i="16"/>
  <c r="CN116" i="16"/>
  <c r="CP165" i="16"/>
  <c r="CP3" i="16"/>
  <c r="CN37" i="16"/>
  <c r="CJ205" i="16"/>
  <c r="CJ189" i="16"/>
  <c r="CJ74" i="16"/>
  <c r="CP199" i="16"/>
  <c r="CP29" i="16"/>
  <c r="CM208" i="16"/>
  <c r="CJ79" i="16"/>
  <c r="CJ193" i="16"/>
  <c r="CP112" i="16"/>
  <c r="CP124" i="16"/>
  <c r="CN33" i="16"/>
  <c r="CO33" i="16" s="1"/>
  <c r="CN88" i="16"/>
  <c r="CN81" i="16"/>
  <c r="CP77" i="16"/>
  <c r="CN32" i="16"/>
  <c r="CO32" i="16" s="1"/>
  <c r="CN89" i="16"/>
  <c r="CU177" i="16"/>
  <c r="CN85" i="16"/>
  <c r="CJ58" i="16"/>
  <c r="CJ16" i="16"/>
  <c r="CJ154" i="16"/>
  <c r="CJ19" i="16"/>
  <c r="AH35" i="27"/>
  <c r="CN64" i="16"/>
  <c r="CN168" i="16"/>
  <c r="CN44" i="16"/>
  <c r="CQ44" i="16" s="1"/>
  <c r="CN24" i="16"/>
  <c r="CO24" i="16" s="1"/>
  <c r="CJ29" i="16"/>
  <c r="CN29" i="16"/>
  <c r="CP30" i="16"/>
  <c r="CP73" i="16"/>
  <c r="CU126" i="16"/>
  <c r="CN9" i="16"/>
  <c r="CN73" i="16"/>
  <c r="CN75" i="16"/>
  <c r="CT75" i="16" s="1"/>
  <c r="CN163" i="16"/>
  <c r="CQ88" i="16"/>
  <c r="CU84" i="16"/>
  <c r="CN169" i="16"/>
  <c r="CU83" i="16"/>
  <c r="CN78" i="16"/>
  <c r="CO78" i="16" s="1"/>
  <c r="CP66" i="16"/>
  <c r="CQ13" i="16"/>
  <c r="CJ82" i="16"/>
  <c r="CJ155" i="16"/>
  <c r="CJ112" i="16"/>
  <c r="CJ87" i="16"/>
  <c r="CJ148" i="16"/>
  <c r="CN175" i="16"/>
  <c r="CO175" i="16" s="1"/>
  <c r="CN30" i="16"/>
  <c r="CQ30" i="16" s="1"/>
  <c r="CP164" i="16"/>
  <c r="CN135" i="16"/>
  <c r="CN150" i="16"/>
  <c r="CN51" i="16"/>
  <c r="CN66" i="16"/>
  <c r="CO66" i="16" s="1"/>
  <c r="CJ42" i="16"/>
  <c r="CJ85" i="16"/>
  <c r="CJ75" i="16"/>
  <c r="CJ158" i="16"/>
  <c r="CJ185" i="16"/>
  <c r="CJ86" i="16"/>
  <c r="CN137" i="16"/>
  <c r="CO137" i="16" s="1"/>
  <c r="CJ10" i="16"/>
  <c r="CJ94" i="16"/>
  <c r="CJ130" i="16"/>
  <c r="CN56" i="16"/>
  <c r="CN86" i="16"/>
  <c r="CO86" i="16" s="1"/>
  <c r="CJ106" i="16"/>
  <c r="CJ14" i="16"/>
  <c r="CJ35" i="16"/>
  <c r="CJ144" i="16"/>
  <c r="CN158" i="16"/>
  <c r="CP195" i="16"/>
  <c r="CE208" i="16"/>
  <c r="CN38" i="16"/>
  <c r="CO38" i="16" s="1"/>
  <c r="CJ20" i="16"/>
  <c r="CP193" i="16"/>
  <c r="CN101" i="16"/>
  <c r="CT101" i="16" s="1"/>
  <c r="CN23" i="16"/>
  <c r="CQ23" i="16" s="1"/>
  <c r="CP101" i="16"/>
  <c r="CN202" i="16"/>
  <c r="CO202" i="16" s="1"/>
  <c r="CN139" i="16"/>
  <c r="CO139" i="16" s="1"/>
  <c r="CN146" i="16"/>
  <c r="CQ146" i="16" s="1"/>
  <c r="CP44" i="16"/>
  <c r="CP64" i="16"/>
  <c r="CP153" i="16"/>
  <c r="CN194" i="16"/>
  <c r="CO194" i="16" s="1"/>
  <c r="BY208" i="16"/>
  <c r="CN173" i="16"/>
  <c r="CO173" i="16" s="1"/>
  <c r="CN109" i="16"/>
  <c r="CN31" i="16"/>
  <c r="CO31" i="16" s="1"/>
  <c r="CP27" i="16"/>
  <c r="CN71" i="16"/>
  <c r="CN171" i="16"/>
  <c r="CO171" i="16" s="1"/>
  <c r="CN200" i="16"/>
  <c r="CT200" i="16" s="1"/>
  <c r="CN120" i="16"/>
  <c r="CQ120" i="16" s="1"/>
  <c r="CP97" i="16"/>
  <c r="CN100" i="16"/>
  <c r="CN189" i="16"/>
  <c r="CT189" i="16" s="1"/>
  <c r="CN47" i="16"/>
  <c r="CN155" i="16"/>
  <c r="CO155" i="16" s="1"/>
  <c r="CN126" i="16"/>
  <c r="CO126" i="16" s="1"/>
  <c r="CP69" i="16"/>
  <c r="CN199" i="16"/>
  <c r="CN84" i="16"/>
  <c r="CN140" i="16"/>
  <c r="CQ140" i="16" s="1"/>
  <c r="CN91" i="16"/>
  <c r="CT91" i="16" s="1"/>
  <c r="CN41" i="16"/>
  <c r="CJ202" i="16"/>
  <c r="CJ34" i="16"/>
  <c r="CJ27" i="16"/>
  <c r="CJ26" i="16"/>
  <c r="CJ147" i="16"/>
  <c r="CP187" i="16"/>
  <c r="CP204" i="16"/>
  <c r="CN60" i="16"/>
  <c r="CO60" i="16" s="1"/>
  <c r="CN63" i="16"/>
  <c r="CN205" i="16"/>
  <c r="CQ205" i="16" s="1"/>
  <c r="CN121" i="16"/>
  <c r="CN87" i="16"/>
  <c r="CN187" i="16"/>
  <c r="CI208" i="16"/>
  <c r="CJ117" i="16"/>
  <c r="CJ125" i="16"/>
  <c r="CJ44" i="16"/>
  <c r="CJ173" i="16"/>
  <c r="CJ12" i="16"/>
  <c r="CJ201" i="16"/>
  <c r="CH208" i="16"/>
  <c r="CP145" i="16"/>
  <c r="CJ104" i="16"/>
  <c r="CJ49" i="16"/>
  <c r="CJ200" i="16"/>
  <c r="CJ78" i="16"/>
  <c r="CJ142" i="16"/>
  <c r="CJ103" i="16"/>
  <c r="CJ65" i="16"/>
  <c r="CN124" i="16"/>
  <c r="CN35" i="16"/>
  <c r="CP141" i="16"/>
  <c r="CJ84" i="16"/>
  <c r="CJ61" i="16"/>
  <c r="CN18" i="16"/>
  <c r="CO18" i="16" s="1"/>
  <c r="CN52" i="16"/>
  <c r="CQ52" i="16" s="1"/>
  <c r="CP92" i="16"/>
  <c r="CN177" i="16"/>
  <c r="CQ177" i="16" s="1"/>
  <c r="CP142" i="16"/>
  <c r="CN182" i="16"/>
  <c r="CN19" i="16"/>
  <c r="CP205" i="16"/>
  <c r="CN159" i="16"/>
  <c r="CT159" i="16" s="1"/>
  <c r="CJ169" i="16"/>
  <c r="CJ48" i="16"/>
  <c r="CJ145" i="16"/>
  <c r="CJ54" i="16"/>
  <c r="CJ80" i="16"/>
  <c r="CJ57" i="16"/>
  <c r="CJ77" i="16"/>
  <c r="CJ129" i="16"/>
  <c r="CJ100" i="16"/>
  <c r="CJ166" i="16"/>
  <c r="CJ168" i="16"/>
  <c r="CJ172" i="16"/>
  <c r="CJ71" i="16"/>
  <c r="CJ199" i="16"/>
  <c r="CN198" i="16"/>
  <c r="CJ52" i="16"/>
  <c r="CJ163" i="16"/>
  <c r="CJ170" i="16"/>
  <c r="CJ108" i="16"/>
  <c r="CJ195" i="16"/>
  <c r="CJ162" i="16"/>
  <c r="CJ194" i="16"/>
  <c r="CJ97" i="16"/>
  <c r="CN141" i="16"/>
  <c r="CQ141" i="16" s="1"/>
  <c r="CN138" i="16"/>
  <c r="CJ90" i="16"/>
  <c r="CJ179" i="16"/>
  <c r="CJ184" i="16"/>
  <c r="CJ124" i="16"/>
  <c r="CN167" i="16"/>
  <c r="CO167" i="16" s="1"/>
  <c r="CN77" i="16"/>
  <c r="CT77" i="16" s="1"/>
  <c r="CN65" i="16"/>
  <c r="CQ182" i="16"/>
  <c r="CN36" i="16"/>
  <c r="CQ36" i="16" s="1"/>
  <c r="CJ110" i="16"/>
  <c r="CJ23" i="16"/>
  <c r="CJ101" i="16"/>
  <c r="CU170" i="16"/>
  <c r="CQ125" i="16"/>
  <c r="CP184" i="16"/>
  <c r="CN164" i="16"/>
  <c r="CN79" i="16"/>
  <c r="CP191" i="16"/>
  <c r="CN76" i="16"/>
  <c r="CO76" i="16" s="1"/>
  <c r="CU98" i="16"/>
  <c r="CN201" i="16"/>
  <c r="CO201" i="16" s="1"/>
  <c r="CN59" i="16"/>
  <c r="CT59" i="16" s="1"/>
  <c r="CN83" i="16"/>
  <c r="CQ83" i="16" s="1"/>
  <c r="CN111" i="16"/>
  <c r="CO111" i="16" s="1"/>
  <c r="CP146" i="16"/>
  <c r="CP72" i="16"/>
  <c r="CN147" i="16"/>
  <c r="CN185" i="16"/>
  <c r="CN40" i="16"/>
  <c r="CO40" i="16" s="1"/>
  <c r="CN98" i="16"/>
  <c r="CQ98" i="16" s="1"/>
  <c r="CP16" i="16"/>
  <c r="CN54" i="16"/>
  <c r="CN70" i="16"/>
  <c r="CN184" i="16"/>
  <c r="CO184" i="16" s="1"/>
  <c r="CP49" i="16"/>
  <c r="CN42" i="16"/>
  <c r="CN170" i="16"/>
  <c r="CN145" i="16"/>
  <c r="CO145" i="16" s="1"/>
  <c r="CN12" i="16"/>
  <c r="CJ156" i="16"/>
  <c r="CJ7" i="16"/>
  <c r="CJ196" i="16"/>
  <c r="CJ151" i="16"/>
  <c r="CJ56" i="16"/>
  <c r="CJ133" i="16"/>
  <c r="CJ126" i="16"/>
  <c r="CJ68" i="16"/>
  <c r="CJ165" i="16"/>
  <c r="CJ160" i="16"/>
  <c r="CN26" i="16"/>
  <c r="CT26" i="16" s="1"/>
  <c r="CP172" i="16"/>
  <c r="CP176" i="16"/>
  <c r="CN114" i="16"/>
  <c r="CO114" i="16" s="1"/>
  <c r="CP138" i="16"/>
  <c r="CP120" i="16"/>
  <c r="CJ203" i="16"/>
  <c r="CJ62" i="16"/>
  <c r="CJ174" i="16"/>
  <c r="CJ92" i="16"/>
  <c r="CJ136" i="16"/>
  <c r="CN131" i="16"/>
  <c r="CO131" i="16" s="1"/>
  <c r="CN25" i="16"/>
  <c r="CO25" i="16" s="1"/>
  <c r="CN161" i="16"/>
  <c r="CN179" i="16"/>
  <c r="CO179" i="16" s="1"/>
  <c r="CN119" i="16"/>
  <c r="CO119" i="16" s="1"/>
  <c r="CJ164" i="16"/>
  <c r="CJ107" i="16"/>
  <c r="CJ59" i="16"/>
  <c r="CJ146" i="16"/>
  <c r="CQ188" i="16"/>
  <c r="CN181" i="16"/>
  <c r="CJ143" i="16"/>
  <c r="CJ180" i="16"/>
  <c r="CN48" i="16"/>
  <c r="CO48" i="16" s="1"/>
  <c r="CN186" i="16"/>
  <c r="CN149" i="16"/>
  <c r="CJ182" i="16"/>
  <c r="CJ33" i="16"/>
  <c r="CJ22" i="16"/>
  <c r="CJ131" i="16"/>
  <c r="CJ81" i="16"/>
  <c r="CJ28" i="16"/>
  <c r="CJ93" i="16"/>
  <c r="CJ111" i="16"/>
  <c r="CN46" i="16"/>
  <c r="CN74" i="16"/>
  <c r="CO74" i="16" s="1"/>
  <c r="CP134" i="16"/>
  <c r="CJ96" i="16"/>
  <c r="CJ153" i="16"/>
  <c r="CJ70" i="16"/>
  <c r="CJ60" i="16"/>
  <c r="CN21" i="16"/>
  <c r="CN143" i="16"/>
  <c r="CO143" i="16" s="1"/>
  <c r="CN97" i="16"/>
  <c r="CO97" i="16" s="1"/>
  <c r="CJ198" i="16"/>
  <c r="CJ135" i="16"/>
  <c r="CJ11" i="16"/>
  <c r="CJ119" i="16"/>
  <c r="CO196" i="16"/>
  <c r="CQ195" i="16"/>
  <c r="CO149" i="16"/>
  <c r="CU176" i="16"/>
  <c r="CQ42" i="16"/>
  <c r="CQ72" i="16"/>
  <c r="CU155" i="16"/>
  <c r="CP119" i="16"/>
  <c r="CP118" i="16"/>
  <c r="CP26" i="16"/>
  <c r="CQ155" i="16"/>
  <c r="CP45" i="16"/>
  <c r="CP150" i="16"/>
  <c r="CQ175" i="16"/>
  <c r="CP202" i="16"/>
  <c r="CP14" i="16"/>
  <c r="CP188" i="16"/>
  <c r="CS101" i="16"/>
  <c r="CQ184" i="16"/>
  <c r="CQ91" i="16"/>
  <c r="CP24" i="16"/>
  <c r="CO72" i="16"/>
  <c r="CO162" i="16"/>
  <c r="CO69" i="16"/>
  <c r="CP177" i="16"/>
  <c r="CQ40" i="16"/>
  <c r="CP126" i="16"/>
  <c r="CQ112" i="16"/>
  <c r="CO79" i="16"/>
  <c r="CP132" i="16"/>
  <c r="CQ132" i="16"/>
  <c r="CP171" i="16"/>
  <c r="CQ171" i="16"/>
  <c r="CO118" i="16"/>
  <c r="CQ80" i="16"/>
  <c r="CP80" i="16"/>
  <c r="CP125" i="16"/>
  <c r="CQ32" i="16"/>
  <c r="CQ51" i="16"/>
  <c r="CP98" i="16"/>
  <c r="CP170" i="16"/>
  <c r="CQ38" i="16"/>
  <c r="CQ53" i="16"/>
  <c r="CQ148" i="16"/>
  <c r="CQ172" i="16"/>
  <c r="CQ166" i="16"/>
  <c r="CP166" i="16"/>
  <c r="CO127" i="16"/>
  <c r="CO62" i="16"/>
  <c r="CO4" i="16"/>
  <c r="CO21" i="16"/>
  <c r="CO89" i="16"/>
  <c r="CO178" i="16"/>
  <c r="CO58" i="16"/>
  <c r="CP152" i="16"/>
  <c r="CP57" i="16"/>
  <c r="CQ84" i="16"/>
  <c r="CO152" i="16"/>
  <c r="CP12" i="16"/>
  <c r="CP88" i="16"/>
  <c r="CQ169" i="16"/>
  <c r="CP105" i="16"/>
  <c r="CP13" i="16"/>
  <c r="CP102" i="16"/>
  <c r="CU143" i="16"/>
  <c r="CP100" i="16"/>
  <c r="CO204" i="16"/>
  <c r="CO180" i="16"/>
  <c r="BX209" i="16"/>
  <c r="CO189" i="16"/>
  <c r="CQ199" i="16"/>
  <c r="CP68" i="16"/>
  <c r="CP182" i="16"/>
  <c r="CQ116" i="16"/>
  <c r="CQ27" i="16"/>
  <c r="CQ19" i="16"/>
  <c r="CQ200" i="16"/>
  <c r="CQ153" i="16"/>
  <c r="CP127" i="16"/>
  <c r="CQ92" i="16"/>
  <c r="CO141" i="16"/>
  <c r="CQ5" i="16"/>
  <c r="CQ183" i="16"/>
  <c r="CQ167" i="16"/>
  <c r="CQ79" i="16"/>
  <c r="CP78" i="16"/>
  <c r="CQ41" i="16"/>
  <c r="CO82" i="16"/>
  <c r="CO77" i="16"/>
  <c r="CP147" i="16"/>
  <c r="CP139" i="16"/>
  <c r="CU116" i="16"/>
  <c r="CQ159" i="16"/>
  <c r="CP130" i="16"/>
  <c r="CQ110" i="16"/>
  <c r="CQ47" i="16"/>
  <c r="CP198" i="16"/>
  <c r="CQ89" i="16"/>
  <c r="CQ90" i="16"/>
  <c r="CO59" i="16"/>
  <c r="CO116" i="16"/>
  <c r="CO10" i="16"/>
  <c r="CO133" i="16"/>
  <c r="CO88" i="16"/>
  <c r="CO172" i="16"/>
  <c r="CO123" i="16"/>
  <c r="CO43" i="16"/>
  <c r="CO128" i="16"/>
  <c r="CP56" i="16"/>
  <c r="CU55" i="16"/>
  <c r="CP189" i="16"/>
  <c r="CO132" i="16"/>
  <c r="CQ197" i="16"/>
  <c r="CO34" i="16"/>
  <c r="CO49" i="16"/>
  <c r="CQ142" i="16"/>
  <c r="CQ18" i="16"/>
  <c r="CQ160" i="16"/>
  <c r="CQ121" i="16"/>
  <c r="CP81" i="16"/>
  <c r="CQ131" i="16"/>
  <c r="CP37" i="16"/>
  <c r="CP185" i="16"/>
  <c r="CP178" i="16"/>
  <c r="CP9" i="16"/>
  <c r="CQ180" i="16"/>
  <c r="CP62" i="16"/>
  <c r="CQ59" i="16"/>
  <c r="CO103" i="16"/>
  <c r="CU73" i="16"/>
  <c r="CQ156" i="16"/>
  <c r="CP84" i="16"/>
  <c r="CQ67" i="16"/>
  <c r="CP196" i="16"/>
  <c r="CP161" i="16"/>
  <c r="CQ173" i="16"/>
  <c r="CO37" i="16"/>
  <c r="CQ93" i="16"/>
  <c r="CP93" i="16"/>
  <c r="CO188" i="16"/>
  <c r="CP151" i="16"/>
  <c r="CQ151" i="16"/>
  <c r="CO110" i="16"/>
  <c r="CU31" i="16"/>
  <c r="CP31" i="16"/>
  <c r="CO53" i="16"/>
  <c r="CP6" i="16"/>
  <c r="CQ6" i="16"/>
  <c r="CO27" i="16"/>
  <c r="CO96" i="16"/>
  <c r="CQ11" i="16"/>
  <c r="CP83" i="16"/>
  <c r="CP60" i="16"/>
  <c r="CP96" i="16"/>
  <c r="CO36" i="16"/>
  <c r="CP52" i="16"/>
  <c r="CU71" i="16"/>
  <c r="CQ95" i="16"/>
  <c r="CQ28" i="16"/>
  <c r="CQ39" i="16"/>
  <c r="CP39" i="16"/>
  <c r="CQ48" i="16"/>
  <c r="CP48" i="16"/>
  <c r="CP61" i="16"/>
  <c r="CQ61" i="16"/>
  <c r="CO168" i="16"/>
  <c r="CO203" i="16"/>
  <c r="CU18" i="16"/>
  <c r="CU160" i="16"/>
  <c r="CU182" i="16"/>
  <c r="CP168" i="16"/>
  <c r="CQ122" i="16"/>
  <c r="CQ71" i="16"/>
  <c r="CP103" i="16"/>
  <c r="CQ136" i="16"/>
  <c r="CP46" i="16"/>
  <c r="CP58" i="16"/>
  <c r="CQ114" i="16"/>
  <c r="CO129" i="16"/>
  <c r="CQ104" i="16"/>
  <c r="CO67" i="16"/>
  <c r="CO47" i="16"/>
  <c r="CQ108" i="16"/>
  <c r="CO130" i="16"/>
  <c r="CO54" i="16"/>
  <c r="CO57" i="16"/>
  <c r="CO164" i="16"/>
  <c r="CO109" i="16"/>
  <c r="CO55" i="16"/>
  <c r="CO144" i="16"/>
  <c r="CO120" i="16"/>
  <c r="CO100" i="16"/>
  <c r="CO15" i="16"/>
  <c r="CO154" i="16"/>
  <c r="CO174" i="16"/>
  <c r="CO91" i="16"/>
  <c r="CO41" i="16"/>
  <c r="CQ3" i="16"/>
  <c r="CO63" i="16"/>
  <c r="CO121" i="16"/>
  <c r="CQ187" i="16"/>
  <c r="CO22" i="16"/>
  <c r="CQ124" i="16"/>
  <c r="CO35" i="16"/>
  <c r="CO19" i="16"/>
  <c r="CO198" i="16"/>
  <c r="CO70" i="16"/>
  <c r="CO181" i="16"/>
  <c r="CO153" i="16"/>
  <c r="CO20" i="16"/>
  <c r="CO148" i="16"/>
  <c r="CQ101" i="16"/>
  <c r="CO101" i="16"/>
  <c r="CO94" i="16"/>
  <c r="CQ74" i="16"/>
  <c r="CQ123" i="16"/>
  <c r="CQ86" i="16"/>
  <c r="CP133" i="16"/>
  <c r="CQ145" i="16"/>
  <c r="CO170" i="16"/>
  <c r="CO6" i="16"/>
  <c r="CQ193" i="16"/>
  <c r="CO193" i="16"/>
  <c r="CQ107" i="16"/>
  <c r="CP94" i="16"/>
  <c r="CQ10" i="16"/>
  <c r="CP17" i="16"/>
  <c r="CP65" i="16"/>
  <c r="CQ25" i="16"/>
  <c r="CQ143" i="16"/>
  <c r="CU43" i="16"/>
  <c r="CQ31" i="16"/>
  <c r="CQ15" i="16"/>
  <c r="CJ2" i="16"/>
  <c r="CQ109" i="16"/>
  <c r="CP75" i="16"/>
  <c r="CP129" i="16"/>
  <c r="CP190" i="16"/>
  <c r="CP106" i="16"/>
  <c r="CP82" i="16"/>
  <c r="CQ117" i="16"/>
  <c r="CP179" i="16"/>
  <c r="CL208" i="16"/>
  <c r="CP63" i="16"/>
  <c r="CQ174" i="16"/>
  <c r="CP35" i="16"/>
  <c r="CO176" i="16"/>
  <c r="CO99" i="16"/>
  <c r="CQ135" i="16"/>
  <c r="CQ163" i="16"/>
  <c r="CQ186" i="16"/>
  <c r="CQ7" i="16"/>
  <c r="CO192" i="16"/>
  <c r="CQ43" i="16"/>
  <c r="CP20" i="16"/>
  <c r="CQ20" i="16"/>
  <c r="CP21" i="16"/>
  <c r="CP55" i="16"/>
  <c r="CP194" i="16"/>
  <c r="CQ137" i="16"/>
  <c r="CD209" i="16"/>
  <c r="CO158" i="16"/>
  <c r="CU101" i="16"/>
  <c r="CO61" i="16"/>
  <c r="CO68" i="16"/>
  <c r="CO156" i="16"/>
  <c r="CO42" i="16"/>
  <c r="CO30" i="16"/>
  <c r="CO169" i="16"/>
  <c r="CO9" i="16"/>
  <c r="CO51" i="16"/>
  <c r="CO134" i="16"/>
  <c r="CO195" i="16"/>
  <c r="CO124" i="16"/>
  <c r="CQ49" i="16"/>
  <c r="CQ181" i="16"/>
  <c r="CQ128" i="16"/>
  <c r="CQ154" i="16"/>
  <c r="CQ204" i="16"/>
  <c r="CQ192" i="16"/>
  <c r="CQ22" i="16"/>
  <c r="CQ164" i="16"/>
  <c r="CQ134" i="16"/>
  <c r="CQ165" i="16"/>
  <c r="CQ149" i="16"/>
  <c r="CQ201" i="16"/>
  <c r="CQ144" i="16"/>
  <c r="CO83" i="16"/>
  <c r="CO3" i="16"/>
  <c r="CO7" i="16"/>
  <c r="CO11" i="16"/>
  <c r="CO142" i="16"/>
  <c r="CS94" i="16"/>
  <c r="CU56" i="16"/>
  <c r="CU65" i="16"/>
  <c r="CU69" i="16"/>
  <c r="CU102" i="16"/>
  <c r="CU25" i="16"/>
  <c r="CU125" i="16"/>
  <c r="CU135" i="16"/>
  <c r="CU119" i="16"/>
  <c r="CU203" i="16"/>
  <c r="CU32" i="16"/>
  <c r="CU195" i="16"/>
  <c r="CU145" i="16"/>
  <c r="CU11" i="16"/>
  <c r="CU81" i="16"/>
  <c r="CU3" i="16"/>
  <c r="CU52" i="16"/>
  <c r="CU5" i="16"/>
  <c r="CU93" i="16"/>
  <c r="CU112" i="16"/>
  <c r="CU26" i="16"/>
  <c r="CU111" i="16"/>
  <c r="CU151" i="16"/>
  <c r="CU37" i="16"/>
  <c r="CU78" i="16"/>
  <c r="CU86" i="16"/>
  <c r="CU21" i="16"/>
  <c r="CU94" i="16"/>
  <c r="CU205" i="16"/>
  <c r="CU74" i="16"/>
  <c r="CU139" i="16"/>
  <c r="CU10" i="16"/>
  <c r="CU17" i="16"/>
  <c r="CU40" i="16"/>
  <c r="CU132" i="16"/>
  <c r="CU138" i="16"/>
  <c r="CU45" i="16"/>
  <c r="CU76" i="16"/>
  <c r="CU128" i="16"/>
  <c r="CU184" i="16"/>
  <c r="CU33" i="16"/>
  <c r="CU121" i="16"/>
  <c r="CU156" i="16"/>
  <c r="CU150" i="16"/>
  <c r="CU7" i="16"/>
  <c r="CU140" i="16"/>
  <c r="CU175" i="16"/>
  <c r="CU137" i="16"/>
  <c r="CU49" i="16"/>
  <c r="CU148" i="16"/>
  <c r="CU199" i="16"/>
  <c r="CU67" i="16"/>
  <c r="CU104" i="16"/>
  <c r="CU44" i="16"/>
  <c r="CU103" i="16"/>
  <c r="CU190" i="16"/>
  <c r="CU41" i="16"/>
  <c r="CU72" i="16"/>
  <c r="CU157" i="16"/>
  <c r="CU22" i="16"/>
  <c r="CU133" i="16"/>
  <c r="CS24" i="16"/>
  <c r="CS25" i="16"/>
  <c r="CU167" i="16"/>
  <c r="CU165" i="16"/>
  <c r="CU27" i="16"/>
  <c r="CU9" i="16"/>
  <c r="CU180" i="16"/>
  <c r="CU179" i="16"/>
  <c r="CU99" i="16"/>
  <c r="CU108" i="16"/>
  <c r="CU198" i="16"/>
  <c r="CU173" i="16"/>
  <c r="CU107" i="16"/>
  <c r="CU147" i="16"/>
  <c r="CU127" i="16"/>
  <c r="CU161" i="16"/>
  <c r="CU92" i="16"/>
  <c r="CU181" i="16"/>
  <c r="CU168" i="16"/>
  <c r="CU12" i="16"/>
  <c r="CU100" i="16"/>
  <c r="CU152" i="16"/>
  <c r="CU153" i="16"/>
  <c r="CU60" i="16"/>
  <c r="CU194" i="16"/>
  <c r="CU120" i="16"/>
  <c r="CU97" i="16"/>
  <c r="CU51" i="16"/>
  <c r="CU159" i="16"/>
  <c r="CU66" i="16"/>
  <c r="CU29" i="16"/>
  <c r="CU191" i="16"/>
  <c r="CU64" i="16"/>
  <c r="CU134" i="16"/>
  <c r="CQ130" i="16"/>
  <c r="CU122" i="16"/>
  <c r="CU113" i="16"/>
  <c r="CU88" i="16"/>
  <c r="CU202" i="16"/>
  <c r="CU123" i="16"/>
  <c r="CU87" i="16"/>
  <c r="CS88" i="16"/>
  <c r="CS134" i="16"/>
  <c r="CO199" i="16"/>
  <c r="CU70" i="16"/>
  <c r="CU75" i="16"/>
  <c r="CU163" i="16"/>
  <c r="CU162" i="16"/>
  <c r="CU185" i="16"/>
  <c r="CU46" i="16"/>
  <c r="CU38" i="16"/>
  <c r="CU16" i="16"/>
  <c r="CU68" i="16"/>
  <c r="CU85" i="16"/>
  <c r="CU110" i="16"/>
  <c r="CU178" i="16"/>
  <c r="CU39" i="16"/>
  <c r="CU149" i="16"/>
  <c r="CU144" i="16"/>
  <c r="CU158" i="16"/>
  <c r="CO29" i="16"/>
  <c r="CQ29" i="16"/>
  <c r="CO135" i="16"/>
  <c r="CU169" i="16"/>
  <c r="CU79" i="16"/>
  <c r="CU146" i="16"/>
  <c r="CU129" i="16"/>
  <c r="CU117" i="16"/>
  <c r="CU54" i="16"/>
  <c r="CU53" i="16"/>
  <c r="CU96" i="16"/>
  <c r="CU171" i="16"/>
  <c r="CU89" i="16"/>
  <c r="CU90" i="16"/>
  <c r="CS32" i="16"/>
  <c r="CS195" i="16"/>
  <c r="CS145" i="16"/>
  <c r="CS96" i="16"/>
  <c r="CS97" i="16"/>
  <c r="CS42" i="16"/>
  <c r="CS20" i="16"/>
  <c r="CU164" i="16"/>
  <c r="CU20" i="16"/>
  <c r="CQ70" i="16"/>
  <c r="CO46" i="16"/>
  <c r="CO45" i="16"/>
  <c r="CQ170" i="16"/>
  <c r="CT158" i="16"/>
  <c r="CQ158" i="16"/>
  <c r="CS35" i="16"/>
  <c r="CS160" i="16"/>
  <c r="CT44" i="16"/>
  <c r="CO105" i="16"/>
  <c r="CO197" i="16"/>
  <c r="CO161" i="16"/>
  <c r="CS75" i="16"/>
  <c r="CS120" i="16"/>
  <c r="CS169" i="16"/>
  <c r="CS114" i="16"/>
  <c r="CS190" i="16"/>
  <c r="CS112" i="16"/>
  <c r="CS205" i="16"/>
  <c r="CS191" i="16"/>
  <c r="CS186" i="16"/>
  <c r="CS161" i="16"/>
  <c r="CS183" i="16"/>
  <c r="CS46" i="16"/>
  <c r="CS36" i="16"/>
  <c r="CS72" i="16"/>
  <c r="CS64" i="16"/>
  <c r="CS37" i="16"/>
  <c r="CS48" i="16"/>
  <c r="CS137" i="16"/>
  <c r="CS189" i="16"/>
  <c r="CS138" i="16"/>
  <c r="CS180" i="16"/>
  <c r="CS69" i="16"/>
  <c r="CS63" i="16"/>
  <c r="CS162" i="16"/>
  <c r="CS5" i="16"/>
  <c r="CS132" i="16"/>
  <c r="CS146" i="16"/>
  <c r="CS52" i="16"/>
  <c r="CS194" i="16"/>
  <c r="CS61" i="16"/>
  <c r="CS26" i="16"/>
  <c r="CS50" i="16"/>
  <c r="CS113" i="16"/>
  <c r="CS84" i="16"/>
  <c r="CS9" i="16"/>
  <c r="CS167" i="16"/>
  <c r="CS124" i="16"/>
  <c r="CS152" i="16"/>
  <c r="CS147" i="16"/>
  <c r="CS122" i="16"/>
  <c r="CS76" i="16"/>
  <c r="CS80" i="16"/>
  <c r="CS18" i="16"/>
  <c r="CS22" i="16"/>
  <c r="CS39" i="16"/>
  <c r="CS200" i="16"/>
  <c r="CS59" i="16"/>
  <c r="CS51" i="16"/>
  <c r="CS55" i="16"/>
  <c r="CS85" i="16"/>
  <c r="CS140" i="16"/>
  <c r="CS164" i="16"/>
  <c r="CS116" i="16"/>
  <c r="CS196" i="16"/>
  <c r="CS73" i="16"/>
  <c r="CS126" i="16"/>
  <c r="CS100" i="16"/>
  <c r="CS38" i="16"/>
  <c r="CS142" i="16"/>
  <c r="CS125" i="16"/>
  <c r="CS174" i="16"/>
  <c r="CS131" i="16"/>
  <c r="CS86" i="16"/>
  <c r="CS158" i="16"/>
  <c r="CS149" i="16"/>
  <c r="CS17" i="16"/>
  <c r="CS199" i="16"/>
  <c r="CS21" i="16"/>
  <c r="CS156" i="16"/>
  <c r="CS3" i="16"/>
  <c r="CS53" i="16"/>
  <c r="CS65" i="16"/>
  <c r="CS12" i="16"/>
  <c r="CS159" i="16"/>
  <c r="CS179" i="16"/>
  <c r="CS34" i="16"/>
  <c r="CS99" i="16"/>
  <c r="CS198" i="16"/>
  <c r="CS197" i="16"/>
  <c r="CS171" i="16"/>
  <c r="CS33" i="16"/>
  <c r="CS115" i="16"/>
  <c r="CS60" i="16"/>
  <c r="CS62" i="16"/>
  <c r="CS173" i="16"/>
  <c r="CS68" i="16"/>
  <c r="CS135" i="16"/>
  <c r="CS98" i="16"/>
  <c r="CS79" i="16"/>
  <c r="CS45" i="16"/>
  <c r="CS15" i="16"/>
  <c r="CS56" i="16"/>
  <c r="CS130" i="16"/>
  <c r="CS182" i="16"/>
  <c r="CS49" i="16"/>
  <c r="CS10" i="16"/>
  <c r="CS202" i="16"/>
  <c r="CS151" i="16"/>
  <c r="CS6" i="16"/>
  <c r="CS83" i="16"/>
  <c r="CS27" i="16"/>
  <c r="CS43" i="16"/>
  <c r="CS170" i="16"/>
  <c r="CS141" i="16"/>
  <c r="CS47" i="16"/>
  <c r="CS153" i="16"/>
  <c r="CS40" i="16"/>
  <c r="CS181" i="16"/>
  <c r="CS29" i="16"/>
  <c r="CS166" i="16"/>
  <c r="CS81" i="16"/>
  <c r="CS154" i="16"/>
  <c r="CS58" i="16"/>
  <c r="CS118" i="16"/>
  <c r="CS13" i="16"/>
  <c r="CS123" i="16"/>
  <c r="CS129" i="16"/>
  <c r="CS177" i="16"/>
  <c r="CS148" i="16"/>
  <c r="CS91" i="16"/>
  <c r="CS16" i="16"/>
  <c r="CS165" i="16"/>
  <c r="CS203" i="16"/>
  <c r="CS168" i="16"/>
  <c r="CS57" i="16"/>
  <c r="CS19" i="16"/>
  <c r="CS172" i="16"/>
  <c r="CS163" i="16"/>
  <c r="CS82" i="16"/>
  <c r="CS8" i="16"/>
  <c r="CS67" i="16"/>
  <c r="CS109" i="16"/>
  <c r="CS117" i="16"/>
  <c r="CS128" i="16"/>
  <c r="CS105" i="16"/>
  <c r="CS31" i="16"/>
  <c r="CS143" i="16"/>
  <c r="CS30" i="16"/>
  <c r="CS104" i="16"/>
  <c r="CS110" i="16"/>
  <c r="CS139" i="16"/>
  <c r="CS41" i="16"/>
  <c r="CS66" i="16"/>
  <c r="CS93" i="16"/>
  <c r="CS102" i="16"/>
  <c r="CS192" i="16"/>
  <c r="CS71" i="16"/>
  <c r="CS44" i="16"/>
  <c r="CS155" i="16"/>
  <c r="CS95" i="16"/>
  <c r="CS28" i="16"/>
  <c r="CS111" i="16"/>
  <c r="CS184" i="16"/>
  <c r="CS4" i="16"/>
  <c r="CS176" i="16"/>
  <c r="CS201" i="16"/>
  <c r="CS7" i="16"/>
  <c r="CS157" i="16"/>
  <c r="CS77" i="16"/>
  <c r="CS11" i="16"/>
  <c r="CS175" i="16"/>
  <c r="CS144" i="16"/>
  <c r="CS87" i="16"/>
  <c r="CS54" i="16"/>
  <c r="CS133" i="16"/>
  <c r="CS121" i="16"/>
  <c r="CS89" i="16"/>
  <c r="CS187" i="16"/>
  <c r="CS107" i="16"/>
  <c r="CS127" i="16"/>
  <c r="CS103" i="16"/>
  <c r="CS188" i="16"/>
  <c r="CS150" i="16"/>
  <c r="CS108" i="16"/>
  <c r="CS185" i="16"/>
  <c r="CS119" i="16"/>
  <c r="CS14" i="16"/>
  <c r="CS78" i="16"/>
  <c r="CS92" i="16"/>
  <c r="CS106" i="16"/>
  <c r="CS136" i="16"/>
  <c r="CS204" i="16"/>
  <c r="CS178" i="16"/>
  <c r="CS74" i="16"/>
  <c r="CQ73" i="16"/>
  <c r="CQ99" i="16"/>
  <c r="CS70" i="16"/>
  <c r="CS90" i="16"/>
  <c r="CQ66" i="16"/>
  <c r="CQ176" i="16"/>
  <c r="CT34" i="16"/>
  <c r="CT76" i="16"/>
  <c r="CO16" i="16"/>
  <c r="CO95" i="16"/>
  <c r="CT48" i="16"/>
  <c r="CO90" i="16"/>
  <c r="CO81" i="16"/>
  <c r="CT81" i="16"/>
  <c r="CO190" i="16"/>
  <c r="CO65" i="16"/>
  <c r="CQ34" i="16"/>
  <c r="CU197" i="16"/>
  <c r="CU15" i="16"/>
  <c r="CU183" i="16"/>
  <c r="CU6" i="16"/>
  <c r="CU131" i="16"/>
  <c r="CU42" i="16"/>
  <c r="CU109" i="16"/>
  <c r="CU118" i="16"/>
  <c r="CU36" i="16"/>
  <c r="CU82" i="16"/>
  <c r="CQ16" i="16"/>
  <c r="CU61" i="16"/>
  <c r="CU30" i="16"/>
  <c r="CU80" i="16"/>
  <c r="CU19" i="16"/>
  <c r="CU57" i="16"/>
  <c r="CU166" i="16"/>
  <c r="CU62" i="16"/>
  <c r="CU174" i="16"/>
  <c r="CU200" i="16"/>
  <c r="CU77" i="16"/>
  <c r="CU59" i="16"/>
  <c r="CU142" i="16"/>
  <c r="CU124" i="16"/>
  <c r="CU114" i="16"/>
  <c r="CU187" i="16"/>
  <c r="CU188" i="16"/>
  <c r="CU4" i="16"/>
  <c r="CU35" i="16"/>
  <c r="CU8" i="16"/>
  <c r="CT110" i="16"/>
  <c r="CO187" i="16"/>
  <c r="CO163" i="16"/>
  <c r="CO102" i="16"/>
  <c r="CT102" i="16"/>
  <c r="CO113" i="16"/>
  <c r="CQ113" i="16"/>
  <c r="CO186" i="16"/>
  <c r="CO5" i="16"/>
  <c r="CO185" i="16"/>
  <c r="CT36" i="16"/>
  <c r="CO39" i="16"/>
  <c r="CO64" i="16"/>
  <c r="CQ64" i="16"/>
  <c r="CT97" i="16"/>
  <c r="CQ77" i="16"/>
  <c r="CT35" i="16"/>
  <c r="CO191" i="16"/>
  <c r="CQ191" i="16"/>
  <c r="CT191" i="16"/>
  <c r="CO136" i="16"/>
  <c r="CT128" i="16"/>
  <c r="CQ4" i="16"/>
  <c r="CQ54" i="16"/>
  <c r="CT56" i="16"/>
  <c r="CQ87" i="16"/>
  <c r="CQ69" i="16"/>
  <c r="CO71" i="16"/>
  <c r="CO87" i="16"/>
  <c r="CU136" i="16"/>
  <c r="CU141" i="16"/>
  <c r="CU192" i="16"/>
  <c r="CQ85" i="16"/>
  <c r="CU95" i="16"/>
  <c r="CO14" i="16"/>
  <c r="CU91" i="16"/>
  <c r="CU186" i="16"/>
  <c r="CU106" i="16"/>
  <c r="CU189" i="16"/>
  <c r="CU154" i="16"/>
  <c r="CU14" i="16"/>
  <c r="CU58" i="16"/>
  <c r="CU115" i="16"/>
  <c r="CU47" i="16"/>
  <c r="CU105" i="16"/>
  <c r="CT10" i="16"/>
  <c r="CT98" i="16"/>
  <c r="CT124" i="16"/>
  <c r="CT94" i="16"/>
  <c r="CT153" i="16"/>
  <c r="CT179" i="16"/>
  <c r="CT47" i="16"/>
  <c r="CU63" i="16"/>
  <c r="CU50" i="16"/>
  <c r="CU13" i="16"/>
  <c r="CU28" i="16"/>
  <c r="CU196" i="16"/>
  <c r="CU201" i="16"/>
  <c r="CO56" i="16"/>
  <c r="CU204" i="16"/>
  <c r="CU34" i="16"/>
  <c r="CU172" i="16"/>
  <c r="CU24" i="16"/>
  <c r="CU48" i="16"/>
  <c r="CO108" i="16"/>
  <c r="CO140" i="16"/>
  <c r="CO17" i="16"/>
  <c r="CO157" i="16"/>
  <c r="CO106" i="16"/>
  <c r="CO112" i="16"/>
  <c r="CO122" i="16"/>
  <c r="CT122" i="16"/>
  <c r="CQ162" i="16"/>
  <c r="CO117" i="16"/>
  <c r="CT74" i="16"/>
  <c r="CT40" i="16"/>
  <c r="CS23" i="16"/>
  <c r="CS193" i="16"/>
  <c r="CU193" i="16"/>
  <c r="CU23" i="16"/>
  <c r="CO2" i="16"/>
  <c r="CS2" i="16"/>
  <c r="CA208" i="16"/>
  <c r="CP2" i="16"/>
  <c r="CG208" i="16"/>
  <c r="CU2" i="16"/>
  <c r="CQ2" i="16"/>
  <c r="CT161" i="16" l="1"/>
  <c r="CT117" i="16"/>
  <c r="CT173" i="16"/>
  <c r="CT41" i="16"/>
  <c r="CT205" i="16"/>
  <c r="CT155" i="16"/>
  <c r="CT114" i="16"/>
  <c r="CT78" i="16"/>
  <c r="CT42" i="16"/>
  <c r="CT137" i="16"/>
  <c r="CT31" i="16"/>
  <c r="CT120" i="16"/>
  <c r="CT25" i="16"/>
  <c r="CT96" i="16"/>
  <c r="CT14" i="16"/>
  <c r="CT29" i="16"/>
  <c r="CT119" i="16"/>
  <c r="CT57" i="16"/>
  <c r="CT136" i="16"/>
  <c r="CT146" i="16"/>
  <c r="CT52" i="16"/>
  <c r="CT113" i="16"/>
  <c r="CT82" i="16"/>
  <c r="CT28" i="16"/>
  <c r="CQ33" i="16"/>
  <c r="CT156" i="16"/>
  <c r="CT135" i="16"/>
  <c r="CT66" i="16"/>
  <c r="CO205" i="16"/>
  <c r="CQ8" i="16"/>
  <c r="CO26" i="16"/>
  <c r="CO23" i="16"/>
  <c r="CO200" i="16"/>
  <c r="CO44" i="16"/>
  <c r="CO98" i="16"/>
  <c r="CO75" i="16"/>
  <c r="CQ24" i="16"/>
  <c r="CT84" i="16"/>
  <c r="CT71" i="16"/>
  <c r="CT150" i="16"/>
  <c r="CT147" i="16"/>
  <c r="CT167" i="16"/>
  <c r="CT60" i="16"/>
  <c r="CT152" i="16"/>
  <c r="CT27" i="16"/>
  <c r="CT144" i="16"/>
  <c r="CT165" i="16"/>
  <c r="CQ50" i="16"/>
  <c r="CO159" i="16"/>
  <c r="CT73" i="16"/>
  <c r="CT85" i="16"/>
  <c r="CT103" i="16"/>
  <c r="CT53" i="16"/>
  <c r="CT30" i="16"/>
  <c r="CT178" i="16"/>
  <c r="CT127" i="16"/>
  <c r="CT17" i="16"/>
  <c r="CT89" i="16"/>
  <c r="CT43" i="16"/>
  <c r="CT202" i="16"/>
  <c r="CT93" i="16"/>
  <c r="CT183" i="16"/>
  <c r="CT23" i="16"/>
  <c r="CT116" i="16"/>
  <c r="CT87" i="16"/>
  <c r="CT111" i="16"/>
  <c r="CT166" i="16"/>
  <c r="CT5" i="16"/>
  <c r="CT49" i="16"/>
  <c r="CO115" i="16"/>
  <c r="CQ126" i="16"/>
  <c r="CT45" i="16"/>
  <c r="CO177" i="16"/>
  <c r="CO146" i="16"/>
  <c r="CT138" i="16"/>
  <c r="CT182" i="16"/>
  <c r="CO150" i="16"/>
  <c r="CT65" i="16"/>
  <c r="CT188" i="16"/>
  <c r="CT190" i="16"/>
  <c r="CT15" i="16"/>
  <c r="CT90" i="16"/>
  <c r="CT38" i="16"/>
  <c r="CT33" i="16"/>
  <c r="CT151" i="16"/>
  <c r="CT196" i="16"/>
  <c r="CT141" i="16"/>
  <c r="CT63" i="16"/>
  <c r="CT67" i="16"/>
  <c r="CT123" i="16"/>
  <c r="CO73" i="16"/>
  <c r="CT70" i="16"/>
  <c r="CO147" i="16"/>
  <c r="CQ97" i="16"/>
  <c r="CO52" i="16"/>
  <c r="CO84" i="16"/>
  <c r="CQ76" i="16"/>
  <c r="CQ138" i="16"/>
  <c r="CT83" i="16"/>
  <c r="CT201" i="16"/>
  <c r="CT157" i="16"/>
  <c r="CT130" i="16"/>
  <c r="CT12" i="16"/>
  <c r="CT198" i="16"/>
  <c r="CT6" i="16"/>
  <c r="CT193" i="16"/>
  <c r="CT11" i="16"/>
  <c r="CT24" i="16"/>
  <c r="CT181" i="16"/>
  <c r="CT129" i="16"/>
  <c r="CT7" i="16"/>
  <c r="CT121" i="16"/>
  <c r="CT171" i="16"/>
  <c r="CT95" i="16"/>
  <c r="CO85" i="16"/>
  <c r="CT176" i="16"/>
  <c r="CT105" i="16"/>
  <c r="CT131" i="16"/>
  <c r="CT46" i="16"/>
  <c r="CT20" i="16"/>
  <c r="CO182" i="16"/>
  <c r="CO12" i="16"/>
  <c r="CQ179" i="16"/>
  <c r="CN208" i="16"/>
  <c r="CT184" i="16"/>
  <c r="CT9" i="16"/>
  <c r="CT162" i="16"/>
  <c r="CT32" i="16"/>
  <c r="CT143" i="16"/>
  <c r="CT148" i="16"/>
  <c r="CT169" i="16"/>
  <c r="CT154" i="16"/>
  <c r="CT92" i="16"/>
  <c r="CT88" i="16"/>
  <c r="CT195" i="16"/>
  <c r="CT54" i="16"/>
  <c r="CT3" i="16"/>
  <c r="CT133" i="16"/>
  <c r="CT64" i="16"/>
  <c r="CT104" i="16"/>
  <c r="CO138" i="16"/>
  <c r="CT185" i="16"/>
  <c r="CT118" i="16"/>
  <c r="CT187" i="16"/>
  <c r="CT107" i="16"/>
  <c r="CT199" i="16"/>
  <c r="CT142" i="16"/>
  <c r="CT86" i="16"/>
  <c r="CT18" i="16"/>
  <c r="CT134" i="16"/>
  <c r="CT175" i="16"/>
  <c r="CT50" i="16"/>
  <c r="CT2" i="16"/>
  <c r="CT168" i="16"/>
  <c r="CT80" i="16"/>
  <c r="CT149" i="16"/>
  <c r="CT112" i="16"/>
  <c r="CT106" i="16"/>
  <c r="CT140" i="16"/>
  <c r="CT108" i="16"/>
  <c r="CT68" i="16"/>
  <c r="CT203" i="16"/>
  <c r="CT109" i="16"/>
  <c r="CT13" i="16"/>
  <c r="CT51" i="16"/>
  <c r="CT177" i="16"/>
  <c r="CT72" i="16"/>
  <c r="CT180" i="16"/>
  <c r="CT8" i="16"/>
  <c r="CT19" i="16"/>
  <c r="CT62" i="16"/>
  <c r="CT160" i="16"/>
  <c r="CT37" i="16"/>
  <c r="CT100" i="16"/>
  <c r="CT21" i="16"/>
  <c r="CT55" i="16"/>
  <c r="CT174" i="16"/>
  <c r="CT69" i="16"/>
  <c r="CT4" i="16"/>
  <c r="CT139" i="16"/>
  <c r="CT79" i="16"/>
  <c r="CT125" i="16"/>
  <c r="CT22" i="16"/>
  <c r="CT204" i="16"/>
  <c r="CT39" i="16"/>
  <c r="CT186" i="16"/>
  <c r="CT194" i="16"/>
  <c r="CT163" i="16"/>
  <c r="CT61" i="16"/>
  <c r="CT132" i="16"/>
  <c r="CT115" i="16"/>
  <c r="CT164" i="16"/>
  <c r="CT192" i="16"/>
  <c r="CT172" i="16"/>
  <c r="CT58" i="16"/>
  <c r="CT16" i="16"/>
  <c r="CT126" i="16"/>
  <c r="CT145" i="16"/>
  <c r="CT99" i="16"/>
  <c r="CT197" i="16"/>
  <c r="CT170" i="16"/>
  <c r="CJ208" i="16"/>
  <c r="CQ111" i="16"/>
  <c r="CE209" i="16"/>
  <c r="CG209" i="16"/>
  <c r="CM209" i="16"/>
  <c r="CN210" i="16"/>
  <c r="CN209" i="16"/>
  <c r="CA209" i="16"/>
  <c r="BY209" i="16"/>
  <c r="CO208" i="16" l="1"/>
</calcChain>
</file>

<file path=xl/comments1.xml><?xml version="1.0" encoding="utf-8"?>
<comments xmlns="http://schemas.openxmlformats.org/spreadsheetml/2006/main">
  <authors>
    <author>Gary Macey</author>
  </authors>
  <commentList>
    <comment ref="E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I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J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K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L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N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O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P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Q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R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S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U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V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</commentList>
</comments>
</file>

<file path=xl/comments2.xml><?xml version="1.0" encoding="utf-8"?>
<comments xmlns="http://schemas.openxmlformats.org/spreadsheetml/2006/main">
  <authors>
    <author>Gary Macey</author>
  </authors>
  <commentList>
    <comment ref="C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I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J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K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L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N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O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P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Q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R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S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U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V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W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X2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</commentList>
</comments>
</file>

<file path=xl/comments3.xml><?xml version="1.0" encoding="utf-8"?>
<comments xmlns="http://schemas.openxmlformats.org/spreadsheetml/2006/main">
  <authors>
    <author>Gary Macey</author>
  </authors>
  <commentList>
    <comment ref="C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H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I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J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K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L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M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N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O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P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Q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R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S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T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U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V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</commentList>
</comments>
</file>

<file path=xl/comments4.xml><?xml version="1.0" encoding="utf-8"?>
<comments xmlns="http://schemas.openxmlformats.org/spreadsheetml/2006/main">
  <authors>
    <author>Gary Macey</author>
  </authors>
  <commentList>
    <comment ref="C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H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I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J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K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L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M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N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O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P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Q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R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S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U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V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W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X22" authorId="0">
      <text>
        <r>
          <rPr>
            <b/>
            <sz val="8"/>
            <color indexed="81"/>
            <rFont val="Tahoma"/>
            <family val="2"/>
          </rPr>
          <t>ET</t>
        </r>
      </text>
    </comment>
  </commentList>
</comments>
</file>

<file path=xl/comments5.xml><?xml version="1.0" encoding="utf-8"?>
<comments xmlns="http://schemas.openxmlformats.org/spreadsheetml/2006/main">
  <authors>
    <author>gm1331</author>
  </authors>
  <commentList>
    <comment ref="C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H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I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J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K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L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M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N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O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P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Q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R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S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T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U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V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W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X24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C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I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J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K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L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M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N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O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P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Q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R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S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T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U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V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W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  <comment ref="X57" authorId="0">
      <text>
        <r>
          <rPr>
            <b/>
            <sz val="8"/>
            <color indexed="81"/>
            <rFont val="Tahoma"/>
            <family val="2"/>
          </rPr>
          <t>ET</t>
        </r>
      </text>
    </comment>
  </commentList>
</comments>
</file>

<file path=xl/comments6.xml><?xml version="1.0" encoding="utf-8"?>
<comments xmlns="http://schemas.openxmlformats.org/spreadsheetml/2006/main">
  <authors>
    <author>Solnet Staff</author>
  </authors>
  <commentList>
    <comment ref="C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N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O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P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Q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R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S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U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V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W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  <comment ref="X56" authorId="0">
      <text>
        <r>
          <rPr>
            <b/>
            <sz val="9"/>
            <color indexed="81"/>
            <rFont val="Tahoma"/>
            <family val="2"/>
          </rPr>
          <t>ET</t>
        </r>
      </text>
    </comment>
  </commentList>
</comments>
</file>

<file path=xl/comments7.xml><?xml version="1.0" encoding="utf-8"?>
<comments xmlns="http://schemas.openxmlformats.org/spreadsheetml/2006/main">
  <authors>
    <author>John</author>
  </authors>
  <commentList>
    <comment ref="E16" authorId="0">
      <text>
        <r>
          <rPr>
            <b/>
            <sz val="9"/>
            <color indexed="81"/>
            <rFont val="Tahoma"/>
            <family val="2"/>
          </rPr>
          <t>John: Lost 3-1 on penalties after 1-1 at 90 min. No extra time.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charset val="1"/>
          </rPr>
          <t>John:</t>
        </r>
        <r>
          <rPr>
            <sz val="9"/>
            <color indexed="81"/>
            <rFont val="Tahoma"/>
            <charset val="1"/>
          </rPr>
          <t xml:space="preserve">
Lost 4-3 on pens after 90 minutes. No extra time</t>
        </r>
      </text>
    </comment>
  </commentList>
</comments>
</file>

<file path=xl/comments8.xml><?xml version="1.0" encoding="utf-8"?>
<comments xmlns="http://schemas.openxmlformats.org/spreadsheetml/2006/main">
  <authors>
    <author>Gary Macey</author>
  </authors>
  <commentList>
    <comment ref="Q1" authorId="0">
      <text>
        <r>
          <rPr>
            <b/>
            <sz val="9"/>
            <color indexed="81"/>
            <rFont val="Tahoma"/>
            <family val="2"/>
          </rPr>
          <t>Now Evostik Premier</t>
        </r>
      </text>
    </comment>
    <comment ref="BE1" authorId="0">
      <text>
        <r>
          <rPr>
            <b/>
            <sz val="9"/>
            <color indexed="81"/>
            <rFont val="Tahoma"/>
            <family val="2"/>
          </rPr>
          <t>Now Doodson Sport Cup</t>
        </r>
      </text>
    </comment>
  </commentList>
</comments>
</file>

<file path=xl/sharedStrings.xml><?xml version="1.0" encoding="utf-8"?>
<sst xmlns="http://schemas.openxmlformats.org/spreadsheetml/2006/main" count="19874" uniqueCount="3999">
  <si>
    <t>PaulArmstrong (for 12 51)</t>
  </si>
  <si>
    <t>AdamEdwards (for 16 75)</t>
  </si>
  <si>
    <t>SteveTorpey 47</t>
  </si>
  <si>
    <t>RyanMcGreevy (for 15 46)</t>
  </si>
  <si>
    <t>LeeNeville (for 3 51)</t>
  </si>
  <si>
    <t>DeanStott (for 11 46)</t>
  </si>
  <si>
    <t>MatthewWolfenden (for 7 75)</t>
  </si>
  <si>
    <t>GregStones</t>
  </si>
  <si>
    <t>KyleJacobs (for 12 55)</t>
  </si>
  <si>
    <t>AdamJones (for 14 81)</t>
  </si>
  <si>
    <t>CarlosRoca 22,43</t>
  </si>
  <si>
    <t>MichaelCarr 20,44</t>
  </si>
  <si>
    <t>AstleyMulholland (for 15 73)</t>
  </si>
  <si>
    <t>GregStones (for 2 55)</t>
  </si>
  <si>
    <t>DavidChadwick (for 5 81)</t>
  </si>
  <si>
    <t>JamesHolden (for 11 73)</t>
  </si>
  <si>
    <t>DanielGrimshaw (for 2 86)</t>
  </si>
  <si>
    <t>MikeNorton 62,73</t>
  </si>
  <si>
    <t>MichaelCarr (for 16 88)</t>
  </si>
  <si>
    <t>AstleyMulholland (for 14 64)</t>
  </si>
  <si>
    <t>JayWalcott (for 11 64)</t>
  </si>
  <si>
    <t>JamesHolden (for 10 64)</t>
  </si>
  <si>
    <t>DanielGrimshaw (for 8 88)</t>
  </si>
  <si>
    <t>ChrisOvington (for 17 61)</t>
  </si>
  <si>
    <t>BenDeegan [SO 89]</t>
  </si>
  <si>
    <t>AngelosTsiaklis (for 4 68)</t>
  </si>
  <si>
    <t>GageEme (for 9 61)</t>
  </si>
  <si>
    <t>CarlosRoca (for 7 61)</t>
  </si>
  <si>
    <t>DavidChadwick 45</t>
  </si>
  <si>
    <t>JeromeWright (for 15 86)</t>
  </si>
  <si>
    <t>CarlosRoca (for 12 82)</t>
  </si>
  <si>
    <t>JosephYoffe (for 11 82)</t>
  </si>
  <si>
    <t>BenMorris (for 10 86)</t>
  </si>
  <si>
    <t>GageEme (for 7 90)</t>
  </si>
  <si>
    <t>ChrisOvington (for 16 90)</t>
  </si>
  <si>
    <t>RobNugent (for 16 61)</t>
  </si>
  <si>
    <t>NickSwirad (for 15 77)</t>
  </si>
  <si>
    <t>CedricKrou (for 17 84)</t>
  </si>
  <si>
    <t>CarlosRoca 10pen,11</t>
  </si>
  <si>
    <t>KyleJacobs (for 6 77)</t>
  </si>
  <si>
    <t>DavidChadwick (for 5 61)</t>
  </si>
  <si>
    <t>SimonCarden (for 8 84)</t>
  </si>
  <si>
    <t>DavidChadwick 75</t>
  </si>
  <si>
    <t>JozMitten (for 7 80)</t>
  </si>
  <si>
    <t>Mickleover Sports</t>
  </si>
  <si>
    <t>Colwyn Bay</t>
  </si>
  <si>
    <t>Chasetown</t>
  </si>
  <si>
    <t>Halifax Town</t>
  </si>
  <si>
    <t>RichardBattersby</t>
  </si>
  <si>
    <t>ZachHibbert</t>
  </si>
  <si>
    <t>ColinLittle</t>
  </si>
  <si>
    <t>ScottMcManus</t>
  </si>
  <si>
    <t>LeeNeville</t>
  </si>
  <si>
    <t>MikeNorton</t>
  </si>
  <si>
    <t>MartinParker</t>
  </si>
  <si>
    <t>RichardBattersby (for 15 80)</t>
  </si>
  <si>
    <t>ChrisOvington (for 16 66)</t>
  </si>
  <si>
    <t>MikeNorton 15pen,54</t>
  </si>
  <si>
    <t>BenDeegan (for 12 80)</t>
  </si>
  <si>
    <t>JamesHolden (for 11 80)</t>
  </si>
  <si>
    <t>SimonCarden (for 4 80)</t>
  </si>
  <si>
    <t>CarlosRoca (for 7 66)</t>
  </si>
  <si>
    <t>MPC &amp; UCC</t>
  </si>
  <si>
    <t>THE REST</t>
  </si>
  <si>
    <t>25.03.06</t>
  </si>
  <si>
    <t>DavidSwarbrick (for 12 79)</t>
  </si>
  <si>
    <t>JozMitten (for 14 74) 22</t>
  </si>
  <si>
    <t>SteveTorpey (for 15 61)</t>
  </si>
  <si>
    <t>RoryPatterson [SO 58] 42</t>
  </si>
  <si>
    <t>DarrenLyons (for 7 79)</t>
  </si>
  <si>
    <t>ChrisSimms (for 9 74)</t>
  </si>
  <si>
    <t>SimonCarden (for 10 61)</t>
  </si>
  <si>
    <t>01.04.06</t>
  </si>
  <si>
    <t>DavidSwarbrick</t>
  </si>
  <si>
    <t>SteveTorpey (for 14 46)</t>
  </si>
  <si>
    <t>RoryPatterson (for 15 46)</t>
  </si>
  <si>
    <t>JoshHoward (for 9 46)</t>
  </si>
  <si>
    <t>ChrisSimms (for 10 46) 59</t>
  </si>
  <si>
    <t>SimonCarden (for 11 46)</t>
  </si>
  <si>
    <t>09.04.06</t>
  </si>
  <si>
    <t>DavidChadwick (for 12 46)</t>
  </si>
  <si>
    <t>JoshHoward 26</t>
  </si>
  <si>
    <t>DavidSwarbrick (for 15 54)</t>
  </si>
  <si>
    <t>SteveTorpey 81</t>
  </si>
  <si>
    <t>RoryPatterson (for 14 73)</t>
  </si>
  <si>
    <t>WillAhern (for 5 46)</t>
  </si>
  <si>
    <t>JozMitten (for 11 73)</t>
  </si>
  <si>
    <t>AdieOrr (for 9 54)</t>
  </si>
  <si>
    <t>Own goal 83</t>
  </si>
  <si>
    <t>Chadderton</t>
  </si>
  <si>
    <t>12.04.06</t>
  </si>
  <si>
    <t>W 4-0</t>
  </si>
  <si>
    <t>RobNugent 40</t>
  </si>
  <si>
    <t>StevenSpencer (for 12 68)</t>
  </si>
  <si>
    <t>SimonCarden (for 15 74)</t>
  </si>
  <si>
    <t>SteveTorpey (for 14 61) 21</t>
  </si>
  <si>
    <t>RoryPatterson 87pen</t>
  </si>
  <si>
    <t>MartinParker (for 17 63)</t>
  </si>
  <si>
    <t>MikeNorton 77,87</t>
  </si>
  <si>
    <t>JamesHolden (for 14 59) 24</t>
  </si>
  <si>
    <t>CarlosRoca (for 7 59)</t>
  </si>
  <si>
    <t>BenDeegan (for 8 59)</t>
  </si>
  <si>
    <t>KarlMunroe (for 5 63)</t>
  </si>
  <si>
    <t>ChrisOvington (for 12 59)</t>
  </si>
  <si>
    <t>WillAhern (for 4 68) 81</t>
  </si>
  <si>
    <t>JozMitten (for 10 61)</t>
  </si>
  <si>
    <t>AdieOrr (for 8 74)</t>
  </si>
  <si>
    <t>19.04.06</t>
  </si>
  <si>
    <t>W 2-3</t>
  </si>
  <si>
    <t>WarrenCollier (for 14 63)</t>
  </si>
  <si>
    <t>AdieOrr 70</t>
  </si>
  <si>
    <t>DarrenLyons 61pen</t>
  </si>
  <si>
    <t>MichaelO'Neill (for 8 63) 42</t>
  </si>
  <si>
    <t>LeonMike (for 15 63)</t>
  </si>
  <si>
    <t>JoshHoward (for 8 63)</t>
  </si>
  <si>
    <t>DavidChadwick (for 2 63)</t>
  </si>
  <si>
    <t>PhilPower (for 11 63)</t>
  </si>
  <si>
    <t>Gt Harwood</t>
  </si>
  <si>
    <t>22.04.06</t>
  </si>
  <si>
    <t>PhilPower [SO 75]</t>
  </si>
  <si>
    <t>SimonCarden (for 12 82)</t>
  </si>
  <si>
    <t>JoshHoward (for 14 82)</t>
  </si>
  <si>
    <t>SteveTorpey (for 15 71)</t>
  </si>
  <si>
    <t>WillAhern (for 8 82)</t>
  </si>
  <si>
    <t>AdieOrr (for 9 82)</t>
  </si>
  <si>
    <t>DavidSwarbrick (for 10 71)</t>
  </si>
  <si>
    <t>29.04.06</t>
  </si>
  <si>
    <t>W 1-2</t>
  </si>
  <si>
    <t>StevenSpencer (for 14 67)</t>
  </si>
  <si>
    <t>DaveBrown (for 12 67)</t>
  </si>
  <si>
    <t>JoshHoward (for 15 53)</t>
  </si>
  <si>
    <t>SimonCarden 10</t>
  </si>
  <si>
    <t>SteveTorpey 21</t>
  </si>
  <si>
    <t>BillyMcCartney (for 6 67)</t>
  </si>
  <si>
    <t>GarethOrmes (for 4 67)</t>
  </si>
  <si>
    <t>DarrenLyons (for 7 53)</t>
  </si>
  <si>
    <t>MOST APPEARANCES</t>
  </si>
  <si>
    <t>HIGHEST GOALSCORER</t>
  </si>
  <si>
    <t>Notes:</t>
  </si>
  <si>
    <t>Home team score first</t>
  </si>
  <si>
    <t>LudovicQuistin</t>
  </si>
  <si>
    <t>LudovicQuistin (for 16 79)</t>
  </si>
  <si>
    <t>CarlosRoca (for 15 61)</t>
  </si>
  <si>
    <t>BenDeegan (for 12 61)</t>
  </si>
  <si>
    <t>SimonCarden (for 9 61)</t>
  </si>
  <si>
    <t>JosephYoffe (for 2 79)</t>
  </si>
  <si>
    <t>DavidNeville [SO 90]</t>
  </si>
  <si>
    <t>RobNugent (for 15 12)</t>
  </si>
  <si>
    <t>JosephYoffe 15,21</t>
  </si>
  <si>
    <t>CarlosRoca (for 16 85) 75</t>
  </si>
  <si>
    <t>JamieMack (for 7 85)</t>
  </si>
  <si>
    <t>BenDeegan (for 11 70)</t>
  </si>
  <si>
    <t>PhilMarsh (for 17 70)</t>
  </si>
  <si>
    <t>TunjiMoses (for 12 71)</t>
  </si>
  <si>
    <t>JosephYoffe (for 15 98)</t>
  </si>
  <si>
    <t>PhilMarsh (for 17 58)</t>
  </si>
  <si>
    <t>SimonCarden (for 4 71)</t>
  </si>
  <si>
    <t>JamieMack (for 9 98)</t>
  </si>
  <si>
    <t>BenDeegan (for 11 58) 95</t>
  </si>
  <si>
    <t>Home games in bold</t>
  </si>
  <si>
    <t>* = after extra time</t>
  </si>
  <si>
    <t>Goals (As Sub)</t>
  </si>
  <si>
    <t>Yellows (Reds)</t>
  </si>
  <si>
    <t>Minutes played</t>
  </si>
  <si>
    <t>TOTAL APPS (AS SUB)</t>
  </si>
  <si>
    <t>TOTAL APPEARANCES</t>
  </si>
  <si>
    <t>TOTAL GOALS (AS SUB)</t>
  </si>
  <si>
    <t>TOTAL GOALS</t>
  </si>
  <si>
    <t>TOTAL Yellows (Reds)</t>
  </si>
  <si>
    <t>TOTAL Minutes played</t>
  </si>
  <si>
    <t>Code</t>
  </si>
  <si>
    <t>SimonBand</t>
  </si>
  <si>
    <t>Yellow</t>
  </si>
  <si>
    <t>Red</t>
  </si>
  <si>
    <t>WarrenCollier</t>
  </si>
  <si>
    <t>CraigFleury</t>
  </si>
  <si>
    <t>ScottHolt</t>
  </si>
  <si>
    <t>LeonMike</t>
  </si>
  <si>
    <t>MichaelO'Neill</t>
  </si>
  <si>
    <t>Own goal</t>
  </si>
  <si>
    <t>St Helens</t>
  </si>
  <si>
    <t>NWCL1</t>
  </si>
  <si>
    <t>SamAshton</t>
  </si>
  <si>
    <t>MathewTaylor</t>
  </si>
  <si>
    <t>AlexMortimer</t>
  </si>
  <si>
    <t>StevenSpencer (for 12 87)</t>
  </si>
  <si>
    <t>RhodriGiggs (for 15 66)</t>
  </si>
  <si>
    <t>StuartRudd (for 14 90) 86</t>
  </si>
  <si>
    <t>StevenSmith (for 4 87)</t>
  </si>
  <si>
    <t>LiamCoyne (for 9 90)</t>
  </si>
  <si>
    <t>SimonCarden (for 7 66) 78</t>
  </si>
  <si>
    <t>MathewTaylor (for 15 84)</t>
  </si>
  <si>
    <t>RhodriGiggs</t>
  </si>
  <si>
    <t>StuartRudd 79</t>
  </si>
  <si>
    <t>WillAhern (for 14 73)</t>
  </si>
  <si>
    <t>RoryPatterson (for 12 64) 44,46,62</t>
  </si>
  <si>
    <t>DavidSwarbrick (for 11 64)</t>
  </si>
  <si>
    <t>StevenSmith (for 10 73) 86</t>
  </si>
  <si>
    <t>LiamCoyne (for 2 84)</t>
  </si>
  <si>
    <t>Own goal 16</t>
  </si>
  <si>
    <t>Nantwich</t>
  </si>
  <si>
    <t>SimonCarden (for 14 90) 38</t>
  </si>
  <si>
    <t>StuartRudd</t>
  </si>
  <si>
    <t>WillAhern (for 15 65)</t>
  </si>
  <si>
    <t>RoryPatterson 10</t>
  </si>
  <si>
    <t>StevenSmith (for 8 90)</t>
  </si>
  <si>
    <t>JoshHoward (for 10 65)</t>
  </si>
  <si>
    <t>Glossop NE</t>
  </si>
  <si>
    <t>StevenSpencer (for 14 59)</t>
  </si>
  <si>
    <t>SimonCarden (for 12 68) 60</t>
  </si>
  <si>
    <t>StuartRudd 58,72</t>
  </si>
  <si>
    <t>WillAhern (for 15 59)</t>
  </si>
  <si>
    <t>RoryPatterson 54</t>
  </si>
  <si>
    <t>AdieOrr (for 8 68)</t>
  </si>
  <si>
    <t>StevenSmith (for 4 59)</t>
  </si>
  <si>
    <t>JoshHoward (for 10 59)</t>
  </si>
  <si>
    <t>Atherton LR</t>
  </si>
  <si>
    <t>W 7-0</t>
  </si>
  <si>
    <t>5-0</t>
  </si>
  <si>
    <t>AlexMortimer 9</t>
  </si>
  <si>
    <t>StevenSpencer (for 12 55)</t>
  </si>
  <si>
    <t>DavidChadwick (for 14 55)</t>
  </si>
  <si>
    <t>RobNugent 2</t>
  </si>
  <si>
    <t>RhodriGiggs (for 15 55)</t>
  </si>
  <si>
    <t>SimonCarden 85</t>
  </si>
  <si>
    <t>StuartRudd 1,27,90</t>
  </si>
  <si>
    <t>JoshHoward 39</t>
  </si>
  <si>
    <t>StevenSmith (for 4 55)</t>
  </si>
  <si>
    <t>LiamCoyne (for 5 55)</t>
  </si>
  <si>
    <t>RichardBattersby (for 12 88)</t>
  </si>
  <si>
    <t>NickPlatt 42</t>
  </si>
  <si>
    <t>CarlosRoca (for 16 74)</t>
  </si>
  <si>
    <t>JakeCottrell 49</t>
  </si>
  <si>
    <t>MikeNorton 90</t>
  </si>
  <si>
    <t>JamesHolden (for 3 88)</t>
  </si>
  <si>
    <t>ChrisOvington (for 7 74)</t>
  </si>
  <si>
    <t>BenDeegan (for 14 85)</t>
  </si>
  <si>
    <t>KyleJacobs (for 14 10)</t>
  </si>
  <si>
    <t>GlynnHurst (for 12 75)</t>
  </si>
  <si>
    <t>BenDeegan (for 16 75)</t>
  </si>
  <si>
    <t>SimonCarden (for 9 75)</t>
  </si>
  <si>
    <t>ChrisOvington (for 11 75)</t>
  </si>
  <si>
    <t>MartinParker (for 15 62)</t>
  </si>
  <si>
    <t>CarlosRoca (for 16 69)</t>
  </si>
  <si>
    <t>MikeNorton (for 17 73) 10</t>
  </si>
  <si>
    <t>MarkAyres (for 3 62)</t>
  </si>
  <si>
    <t>ChrisOvington (for 7 69)</t>
  </si>
  <si>
    <t>MatthewWolfenden (for 9 73)</t>
  </si>
  <si>
    <t>Hinckley United</t>
  </si>
  <si>
    <t>ChrisOvington (for 12 75)</t>
  </si>
  <si>
    <t>CarlosRoca (for 16 75)</t>
  </si>
  <si>
    <t>GlynnHurst (for 17 63)</t>
  </si>
  <si>
    <t>JamesHolden (for 3 75)</t>
  </si>
  <si>
    <t>MatthewTierney (for 7 75)</t>
  </si>
  <si>
    <t>MatthewWolfenden (for 11 63)</t>
  </si>
  <si>
    <t>MatthewTierney</t>
  </si>
  <si>
    <t>Brighton</t>
  </si>
  <si>
    <t>CarlFitton (for 12 58)</t>
  </si>
  <si>
    <t>MatthewTierney 70</t>
  </si>
  <si>
    <t>ScottCheetham (for 14 58)</t>
  </si>
  <si>
    <t>BenDeegan (for 15 46)</t>
  </si>
  <si>
    <t>JakeHaslam (for 3 58)</t>
  </si>
  <si>
    <t>JoshBurke (for 11 58)</t>
  </si>
  <si>
    <t>HarrisonReeve (for 9 46)</t>
  </si>
  <si>
    <t>KyleJacobs (for 12 65)</t>
  </si>
  <si>
    <t>NickPlatt 39</t>
  </si>
  <si>
    <t>ChrisOvington (for 15 78)</t>
  </si>
  <si>
    <t>ScottMcManus [SO 69]</t>
  </si>
  <si>
    <t>BenDeegan (for 18 71)</t>
  </si>
  <si>
    <t>MatthewWolfenden (for 3 78)</t>
  </si>
  <si>
    <t>MartinParker (for 11 71)</t>
  </si>
  <si>
    <t>JamesHolden (for 2 65)</t>
  </si>
  <si>
    <t>CarlFitton</t>
  </si>
  <si>
    <t>JakeHaslam</t>
  </si>
  <si>
    <t>JoshBurke</t>
  </si>
  <si>
    <t>HarrisonReeve</t>
  </si>
  <si>
    <t>JamesHolden (for 2 10)</t>
  </si>
  <si>
    <t>AdieOrr (for 7 55)</t>
  </si>
  <si>
    <t>MikeLomax</t>
  </si>
  <si>
    <t>RobNugent 10</t>
  </si>
  <si>
    <t>RhodriGiggs 34,66</t>
  </si>
  <si>
    <t>SimonCarden (for 15 75)</t>
  </si>
  <si>
    <t>StuartRudd (for 14 77)</t>
  </si>
  <si>
    <t>JoshHoward 64</t>
  </si>
  <si>
    <t>RoryPatterson (for 12 61)</t>
  </si>
  <si>
    <t>JamiePhoenix (for 11 61)</t>
  </si>
  <si>
    <t>AdieOrr (for 9 77)</t>
  </si>
  <si>
    <t>StevenSmith (for 8 75)</t>
  </si>
  <si>
    <t>Congleton Town</t>
  </si>
  <si>
    <t>W 3-0</t>
  </si>
  <si>
    <t>RhodriGiggs (for 14 70)</t>
  </si>
  <si>
    <t>SimonCarden (for 15 70)</t>
  </si>
  <si>
    <t>StuartRudd 45</t>
  </si>
  <si>
    <t>JoshHoward (for 12 60)</t>
  </si>
  <si>
    <t>RoryPatterson 7</t>
  </si>
  <si>
    <t>JamiePhoenix (for 10 60) 85</t>
  </si>
  <si>
    <t>AdieOrr (for 7 70)</t>
  </si>
  <si>
    <t>Sheffield FC</t>
  </si>
  <si>
    <t>AdamCarden (for 12 73)</t>
  </si>
  <si>
    <t>CarlosRoca (for 14 55)</t>
  </si>
  <si>
    <t>JeromeWright (for 16 73)</t>
  </si>
  <si>
    <t>TunjiMoses (for 2 73)</t>
  </si>
  <si>
    <t>JakeCottrell (for 7 55)</t>
  </si>
  <si>
    <t>DannyWilliams (for 10 73)</t>
  </si>
  <si>
    <t>DannyWarrender (for 14 63)</t>
  </si>
  <si>
    <t>DannyWilliams (for 12 63)</t>
  </si>
  <si>
    <t>CarlosRoca (for 2 63)</t>
  </si>
  <si>
    <t>JakeCottrell (for 8 71)</t>
  </si>
  <si>
    <t>DannyWilliams (for 12 46)</t>
  </si>
  <si>
    <t>DannyWilliams (for 9 74)</t>
  </si>
  <si>
    <t>DannyWilliams (for 7 76)</t>
  </si>
  <si>
    <t>DannyWilliams (for 11 63)</t>
  </si>
  <si>
    <t>DannyWilliams (for 11 65)</t>
  </si>
  <si>
    <t>DannyWilliams (for 11 75)</t>
  </si>
  <si>
    <t>DannyWilliams (for 11 73)</t>
  </si>
  <si>
    <t>DannyWilliams (for 11 72)</t>
  </si>
  <si>
    <t>DannyWilliams 82</t>
  </si>
  <si>
    <t>DannyWilliams (for 12 55)</t>
  </si>
  <si>
    <t>DannyWilliams (for 8 68)</t>
  </si>
  <si>
    <t>DannyWilliams (for 16 57)</t>
  </si>
  <si>
    <t>DannyWilliams (for 11 82)</t>
  </si>
  <si>
    <t>DannyWilliams (for 11 58)</t>
  </si>
  <si>
    <t>DannyWilliams (for 9 70)</t>
  </si>
  <si>
    <t>DannyWilliams (for 7 79)</t>
  </si>
  <si>
    <t>DannyWilliams (for 10 72)</t>
  </si>
  <si>
    <t>DannyWilliams (for 8 90)</t>
  </si>
  <si>
    <t>DannyWilliams (for 11 90)</t>
  </si>
  <si>
    <t>DannyWilliams (for 11 61)</t>
  </si>
  <si>
    <t>DannyWilliams (for 11 60) 90</t>
  </si>
  <si>
    <t>CLEAN SHEETS</t>
  </si>
  <si>
    <t>L 1-0</t>
  </si>
  <si>
    <t>StevenSmith (for 8 70)</t>
  </si>
  <si>
    <t>Trafford</t>
  </si>
  <si>
    <t>RhodriGiggs (for 12 67)</t>
  </si>
  <si>
    <t>StevenSmith 7</t>
  </si>
  <si>
    <t>JoshHoward (for 15 79)</t>
  </si>
  <si>
    <t>RoryPatterson (for 14 58)</t>
  </si>
  <si>
    <t>JamiePhoenix (for 7 67)</t>
  </si>
  <si>
    <t>AdieOrr (for 11 58)</t>
  </si>
  <si>
    <t>WillAhern (for 10 79)</t>
  </si>
  <si>
    <t>Abbey Hey</t>
  </si>
  <si>
    <t>LiamCoyne</t>
  </si>
  <si>
    <t>JoshHoward 9,80</t>
  </si>
  <si>
    <t>StevenSmith (for 15 74)</t>
  </si>
  <si>
    <t>StuartRudd (for 12 46) 28,30,41</t>
  </si>
  <si>
    <t>FernandoVazTe (for 9 46)</t>
  </si>
  <si>
    <t>LeeEllis (for 5 46)</t>
  </si>
  <si>
    <t>StevenSpencer (for 8 74)</t>
  </si>
  <si>
    <t>Own goal 12,87</t>
  </si>
  <si>
    <t>Silsden</t>
  </si>
  <si>
    <t>StevenSpencer (for 15 58)</t>
  </si>
  <si>
    <t>JoshHoward (for 14 67)</t>
  </si>
  <si>
    <t>SimonCarden (for 12 67) 41</t>
  </si>
  <si>
    <t>StuartRudd 37pen</t>
  </si>
  <si>
    <t>RoryPatterson 51,63</t>
  </si>
  <si>
    <t>RhodriGiggs (for 8 67)</t>
  </si>
  <si>
    <t>AdieOrr (for 7 67)</t>
  </si>
  <si>
    <t>StevenSmith (for 4 58)</t>
  </si>
  <si>
    <t>W 3-1</t>
  </si>
  <si>
    <t>MathewTaylor (for 15 83)</t>
  </si>
  <si>
    <t>SimonCarden 38</t>
  </si>
  <si>
    <t>StuartRudd (for 14 90) 88</t>
  </si>
  <si>
    <t>WillAhern [SO 72]</t>
  </si>
  <si>
    <t>RhodriGiggs (for 7 90)</t>
  </si>
  <si>
    <t>AdieOrr (for 9 90)</t>
  </si>
  <si>
    <t>StevenSmith (for 2 83)</t>
  </si>
  <si>
    <t>Own goal 51</t>
  </si>
  <si>
    <t>Brodsworth</t>
  </si>
  <si>
    <t>FAV</t>
  </si>
  <si>
    <t>StevenSpencer (for 17 86)</t>
  </si>
  <si>
    <t>RhodriGiggs (for 14 72)</t>
  </si>
  <si>
    <t>WillAhern (for 16 80)</t>
  </si>
  <si>
    <t>StuartRudd 40</t>
  </si>
  <si>
    <t>JoshHoward 70</t>
  </si>
  <si>
    <t>RoryPatterson 78</t>
  </si>
  <si>
    <t>StevenSmith (for 7 72)</t>
  </si>
  <si>
    <t>Mike</t>
  </si>
  <si>
    <t>LeeEllis (for 8 80)</t>
  </si>
  <si>
    <t>DarrenLyons (for 4 86)</t>
  </si>
  <si>
    <t>Bacup Borough</t>
  </si>
  <si>
    <t>LiamCoyne 79</t>
  </si>
  <si>
    <t>WillAhern (for 15 77)</t>
  </si>
  <si>
    <t>StuartRudd 48,69</t>
  </si>
  <si>
    <t>SimonCarden (for 7 67)</t>
  </si>
  <si>
    <t>AdieOrr (for 10 82)</t>
  </si>
  <si>
    <t>StevenSmith (for 8 77)</t>
  </si>
  <si>
    <t>Salford City</t>
  </si>
  <si>
    <t>RobNugent (for 15 40)</t>
  </si>
  <si>
    <t>JoshHoward 80</t>
  </si>
  <si>
    <t>AdieOrr (for 12 78)</t>
  </si>
  <si>
    <t>RoryPatterson (for 14 62)</t>
  </si>
  <si>
    <t>RhodriGiggs (for 10 78)</t>
  </si>
  <si>
    <t>SimonCarden (for 11 62)</t>
  </si>
  <si>
    <t>StevenSmith (for 6 40)</t>
  </si>
  <si>
    <t>MathewTaylor (for 16 79)</t>
  </si>
  <si>
    <t>SimonCarden 65,73</t>
  </si>
  <si>
    <t>StuartRudd 90</t>
  </si>
  <si>
    <t>JoshHoward (for 14 84)</t>
  </si>
  <si>
    <t>RoryPatterson (for 12 56)</t>
  </si>
  <si>
    <t>AdieOrr (for 11 56)</t>
  </si>
  <si>
    <t>JamiePhoenix (for 10 84)</t>
  </si>
  <si>
    <t>MikeLomax (for 2 79)</t>
  </si>
  <si>
    <t>StevenSmith</t>
  </si>
  <si>
    <t>AlexMortimer (for 15 61)</t>
  </si>
  <si>
    <t>StevenSpencer (for 14 61)</t>
  </si>
  <si>
    <t>DaveBrown 25</t>
  </si>
  <si>
    <t>SimonCarden (for 12 61) 7</t>
  </si>
  <si>
    <t>StuartRudd 18</t>
  </si>
  <si>
    <t>StevenSmith (for 8 61)</t>
  </si>
  <si>
    <t>NickPlatt (for 4 61)</t>
  </si>
  <si>
    <t>GarethOrmes (for 3 61)</t>
  </si>
  <si>
    <t>Squires Gate</t>
  </si>
  <si>
    <t>W 8-0</t>
  </si>
  <si>
    <t>LiamCoyne (for 14 54)</t>
  </si>
  <si>
    <t>SimonCarden (for 15 60)</t>
  </si>
  <si>
    <t>StuartRudd 15,48,79</t>
  </si>
  <si>
    <t>JoshHoward (for 12 54)</t>
  </si>
  <si>
    <t>RoryPatterson 5,29,34,45</t>
  </si>
  <si>
    <t>JamiePhoenix (for 10 54)</t>
  </si>
  <si>
    <t>NickPlatt (for 6 54)</t>
  </si>
  <si>
    <t>DannyShannon (for 8 60) 86</t>
  </si>
  <si>
    <t>Newcastle Town</t>
  </si>
  <si>
    <t>SamAshton (for 14 67)</t>
  </si>
  <si>
    <t>StevenSpencer 36</t>
  </si>
  <si>
    <t>RhodriGiggs (for 12 62)</t>
  </si>
  <si>
    <t>SimonCarden 75,90</t>
  </si>
  <si>
    <t>JamiePhoenix (for 7 62)</t>
  </si>
  <si>
    <t>NickPlatt (for 1 67)</t>
  </si>
  <si>
    <t>MathewTaylor (for 14 78)</t>
  </si>
  <si>
    <t>NickPlatt 85</t>
  </si>
  <si>
    <t>DavidChadwick 81</t>
  </si>
  <si>
    <t>RobNugent 77</t>
  </si>
  <si>
    <t>RhodriGiggs 65</t>
  </si>
  <si>
    <t>SimonCarden 45</t>
  </si>
  <si>
    <t>JamiePhoenix (for 15 63) 60</t>
  </si>
  <si>
    <t>RoryPatterson 2,20</t>
  </si>
  <si>
    <t>StevenSpencer (for 2 78)</t>
  </si>
  <si>
    <t>DannyAllen (for 10 63)</t>
  </si>
  <si>
    <t>Maine Road</t>
  </si>
  <si>
    <t>RobNugent (for 15 65)</t>
  </si>
  <si>
    <t>StuartRudd 45,83</t>
  </si>
  <si>
    <t>RoryPatterson (for 12 90)</t>
  </si>
  <si>
    <t>NickPlatt (for 11 90)</t>
  </si>
  <si>
    <t>JamiePhoenix (for 10 67)</t>
  </si>
  <si>
    <t>DaveBrown (for 6 65)</t>
  </si>
  <si>
    <t>AlexMortimer (for 15 85)</t>
  </si>
  <si>
    <t>StevenSpencer (for 14 65)</t>
  </si>
  <si>
    <t>DavidChadwick 82</t>
  </si>
  <si>
    <t>RhodriGiggs 49</t>
  </si>
  <si>
    <t>StuartRudd 58</t>
  </si>
  <si>
    <t>JoshHoward (for 12 82)</t>
  </si>
  <si>
    <t>NickPlatt</t>
  </si>
  <si>
    <t>DannyAllen (for 10 82)</t>
  </si>
  <si>
    <t>GarySampson (for 4 65)</t>
  </si>
  <si>
    <t>MikeLomax (for 3 85)</t>
  </si>
  <si>
    <t>DavidChadwick 54</t>
  </si>
  <si>
    <t>RhodriGiggs (for 14 90)</t>
  </si>
  <si>
    <t>SimonCarden 13</t>
  </si>
  <si>
    <t>StuartRudd 8</t>
  </si>
  <si>
    <t>JoshHoward (for 17 78)</t>
  </si>
  <si>
    <t>JamiePhoenix</t>
  </si>
  <si>
    <t>DannyAllen (for 7 90)</t>
  </si>
  <si>
    <t>JohnOgden</t>
  </si>
  <si>
    <t>GarySampson (for 10 78)</t>
  </si>
  <si>
    <t>Stone Dominoes</t>
  </si>
  <si>
    <t>MikeLomax (for 15 55)</t>
  </si>
  <si>
    <t>GarySampson (for 12 70)</t>
  </si>
  <si>
    <t>NickPlatt (for 14 52)</t>
  </si>
  <si>
    <t>JeromeWright (for 11 63) 90</t>
  </si>
  <si>
    <t>TunjiMoses (for 15 66)</t>
  </si>
  <si>
    <t>AdamTong (for 14 85)</t>
  </si>
  <si>
    <t>SimonCarden (for 12 79)</t>
  </si>
  <si>
    <t>BenDeegan 32</t>
  </si>
  <si>
    <t>CarlosRoca 42pen,45</t>
  </si>
  <si>
    <t>PhilMarsh (for 8 79)</t>
  </si>
  <si>
    <t>RobNugent (for 6 85)</t>
  </si>
  <si>
    <t>JakeCottrell (for 4 66)</t>
  </si>
  <si>
    <t>SimonCarden (for 17 71)</t>
  </si>
  <si>
    <t>StuartRudd 65, 90</t>
  </si>
  <si>
    <t>DannyAllen 15, 19, 60</t>
  </si>
  <si>
    <t>RoryPatterson 82pen, 90</t>
  </si>
  <si>
    <t>RhodriGiggs (for 7 70)</t>
  </si>
  <si>
    <t>DavidSwarbrick (for 8 52)</t>
  </si>
  <si>
    <t>DavidChadwick (for 2 55)</t>
  </si>
  <si>
    <t>Atherton Collieries</t>
  </si>
  <si>
    <t>L 0-3</t>
  </si>
  <si>
    <t>GarethOrmes (for 15 66)</t>
  </si>
  <si>
    <t>RhodriGiggs (for 12 55)</t>
  </si>
  <si>
    <t>NickPlatt (for 14 66)</t>
  </si>
  <si>
    <t>JoshHoward (for 7 55)</t>
  </si>
  <si>
    <t>DannyAllen (for 10 66)</t>
  </si>
  <si>
    <t>GarySampson (for 5 66)</t>
  </si>
  <si>
    <t>DaveBrown (for 12 69)</t>
  </si>
  <si>
    <t>GarySampson (for 14 16)</t>
  </si>
  <si>
    <t>DannyAllen (for 15 51)</t>
  </si>
  <si>
    <t>JoshHoward 66</t>
  </si>
  <si>
    <t>StevenSpencer (for 4 69)</t>
  </si>
  <si>
    <t>NickPlatt (for 7 16)</t>
  </si>
  <si>
    <t>PhilPower (for 9 51)</t>
  </si>
  <si>
    <t>Quorn (ET)</t>
  </si>
  <si>
    <t>L 2-3</t>
  </si>
  <si>
    <t>LiamCoyne [SO 50]</t>
  </si>
  <si>
    <t>RhodriGiggs (for 12 58)</t>
  </si>
  <si>
    <t>SimonCarden (for 17 74)</t>
  </si>
  <si>
    <t>JoshHoward [SO 67]</t>
  </si>
  <si>
    <t>RoryPatterson 14</t>
  </si>
  <si>
    <t>NickPlatt (for 7 58)</t>
  </si>
  <si>
    <t>ShaunRoscoe</t>
  </si>
  <si>
    <t>DannyAllen</t>
  </si>
  <si>
    <t>PhilPower (for 8 74) 86</t>
  </si>
  <si>
    <t>MathewTaylor (for 14 64)</t>
  </si>
  <si>
    <t>RoryPatterson (for 15 74) 25</t>
  </si>
  <si>
    <t>DaveBrown (for 2 64)</t>
  </si>
  <si>
    <t>JoshHoward (for 11 74)</t>
  </si>
  <si>
    <t>Ramsbottom</t>
  </si>
  <si>
    <t>LiamFoster (for 15 90)</t>
  </si>
  <si>
    <t>AlexMortimer 83pen</t>
  </si>
  <si>
    <t>DavidChadwick 73</t>
  </si>
  <si>
    <t>NickPlatt 88</t>
  </si>
  <si>
    <t>DannyAllen (for 14 52)</t>
  </si>
  <si>
    <t>RhodriGiggs (for 12 52)</t>
  </si>
  <si>
    <t>DavidSwarbrick (for 11 52)</t>
  </si>
  <si>
    <t>RoryPatterson (for 10 52)</t>
  </si>
  <si>
    <t>DaveBrown (for 2 90)</t>
  </si>
  <si>
    <t>W 5-1</t>
  </si>
  <si>
    <t>4-1</t>
  </si>
  <si>
    <t>LiamFoster</t>
  </si>
  <si>
    <t>StevenSpencer (for 14 70)</t>
  </si>
  <si>
    <t>DavidChadwick (for 15 70)</t>
  </si>
  <si>
    <t>StuartRudd 12,26,39</t>
  </si>
  <si>
    <t>AlexMortimer (for 12 27)</t>
  </si>
  <si>
    <t>RhodriGiggs (for 10 27) 73</t>
  </si>
  <si>
    <t>SimonCarden (for 4 70)</t>
  </si>
  <si>
    <t>DaveBrown (for 5 70)</t>
  </si>
  <si>
    <t>DavidSwarbrick 26,42</t>
  </si>
  <si>
    <t>W 1-6</t>
  </si>
  <si>
    <t>LudovicQuistin [SO 71]</t>
  </si>
  <si>
    <t>BenDeegan (for 14 66) 47</t>
  </si>
  <si>
    <t>SimonCarden 37</t>
  </si>
  <si>
    <t>KyleWilson (for 12 80) 5,23,79</t>
  </si>
  <si>
    <t>JeromeWright 72</t>
  </si>
  <si>
    <t>PhilMarsh (for 16 75)</t>
  </si>
  <si>
    <t>JosephYoffe (for 9 80)</t>
  </si>
  <si>
    <t>AdrianoRigoglioso (for 7 66)</t>
  </si>
  <si>
    <t>JamesHolden (for 11 75)</t>
  </si>
  <si>
    <t>BenDeegan (for 14 78)</t>
  </si>
  <si>
    <t>SimonCarden(for 16 75) 43,55</t>
  </si>
  <si>
    <t>JeromeWright (for 12 67)</t>
  </si>
  <si>
    <t>CarlosRoca (for 10 67)</t>
  </si>
  <si>
    <t>WillJones</t>
  </si>
  <si>
    <t>JosephYoffe (for 7 78)</t>
  </si>
  <si>
    <t>JamesHolden (for 8 75)</t>
  </si>
  <si>
    <t>AdamTong (for 15 90)</t>
  </si>
  <si>
    <t>CarlosRoca (for 14 70)</t>
  </si>
  <si>
    <t>KyleWilson 66</t>
  </si>
  <si>
    <t>BenDeegan (for 12 70) 1</t>
  </si>
  <si>
    <t>PhilMarsh (for 11 70)</t>
  </si>
  <si>
    <t>JosephYoffe (for 7 70)</t>
  </si>
  <si>
    <t>MarkAyres (for 6 90)</t>
  </si>
  <si>
    <t>MarkAyres</t>
  </si>
  <si>
    <t>JamesHolden (for 12 46)</t>
  </si>
  <si>
    <t>RobNugent [SO 86]</t>
  </si>
  <si>
    <t>DavidChadwick 65</t>
  </si>
  <si>
    <t>KyleWilson (for 14 68)</t>
  </si>
  <si>
    <t>BenDeegan 59,79pen</t>
  </si>
  <si>
    <t>PhilMarsh (for 4 46)</t>
  </si>
  <si>
    <t>JosephYoffe (for 9 68)</t>
  </si>
  <si>
    <t>AngelosTsiaklis</t>
  </si>
  <si>
    <t>AdamKarim</t>
  </si>
  <si>
    <t>CarlosRoca (for 17 59)</t>
  </si>
  <si>
    <t>KyleWilson (for 14 74)</t>
  </si>
  <si>
    <t>JeromeWright 11</t>
  </si>
  <si>
    <t>BenDeegan 90</t>
  </si>
  <si>
    <t>AngelosTsiaklis (for 9 74)</t>
  </si>
  <si>
    <t>JosephYoffe (for 7 59)</t>
  </si>
  <si>
    <t>JosephYoffe (for 17 66) 51</t>
  </si>
  <si>
    <t>AdamCarden [SO 90]</t>
  </si>
  <si>
    <t>NickPlatt (for 14 70)</t>
  </si>
  <si>
    <t>StuartRudd (for 15 89) 78</t>
  </si>
  <si>
    <t>JeromeWright</t>
  </si>
  <si>
    <t>RoryPatterson (for 12 79)</t>
  </si>
  <si>
    <t>RhodriGiggs (for 11 79)</t>
  </si>
  <si>
    <t>JoshHoward (for 8 70)</t>
  </si>
  <si>
    <t>DaveBrown (for 9 89)</t>
  </si>
  <si>
    <t>RobNugent 23</t>
  </si>
  <si>
    <t>RhodriGiggs (for 12 83)</t>
  </si>
  <si>
    <t>GarySampson</t>
  </si>
  <si>
    <t>StuartRudd (for 15 85) 82</t>
  </si>
  <si>
    <t>DavidSwarbrick (for 14 73)</t>
  </si>
  <si>
    <t>RoryPatterson 58</t>
  </si>
  <si>
    <t>JoshHoward (for 7 83)</t>
  </si>
  <si>
    <t>JamiePhoenix (for 10 73)</t>
  </si>
  <si>
    <t>DaveBrown (for 9 85) 88</t>
  </si>
  <si>
    <t>RobNugent (for 15 33)</t>
  </si>
  <si>
    <t>DavidSwarbrick (for 12 83)</t>
  </si>
  <si>
    <t>StuartRudd 43</t>
  </si>
  <si>
    <t>RoryPatterson 33</t>
  </si>
  <si>
    <t>RhodriGiggs (for 7 83)</t>
  </si>
  <si>
    <t>SimonCarden (for 8 67)</t>
  </si>
  <si>
    <t>DaveBrown (for 6 33)</t>
  </si>
  <si>
    <t>StevenSpencer (for 14 52)</t>
  </si>
  <si>
    <t>SimonCarden 26</t>
  </si>
  <si>
    <t>StuartRudd (for 15 52)</t>
  </si>
  <si>
    <t>JoshHoward 25</t>
  </si>
  <si>
    <t>RoryPatterson (for 12 52) 33</t>
  </si>
  <si>
    <t>RhodriGiggs (for 11 52)</t>
  </si>
  <si>
    <t>NickPlatt (for 4 52)</t>
  </si>
  <si>
    <t>DaveBrown (for 9 52)</t>
  </si>
  <si>
    <t>Curzon Ashton</t>
  </si>
  <si>
    <t>DavidSwarbrick (for 12 60)</t>
  </si>
  <si>
    <t>SimonCarden (for 14 40)</t>
  </si>
  <si>
    <t>StuartRudd 72</t>
  </si>
  <si>
    <t>JeromeWright (for 15 90)</t>
  </si>
  <si>
    <t>JoshHoward (for 7 60)</t>
  </si>
  <si>
    <t>GarySampson (for 8 40) 49,62</t>
  </si>
  <si>
    <t>ShaunRoscoe (for 10 90)</t>
  </si>
  <si>
    <t>JoshHoward (for 12 67)</t>
  </si>
  <si>
    <t>RoryPatterson 76</t>
  </si>
  <si>
    <t>DavidSwarbrick (for 7 67)</t>
  </si>
  <si>
    <t>Harrop</t>
  </si>
  <si>
    <t>W 6-2</t>
  </si>
  <si>
    <t>DavidChadwick 59</t>
  </si>
  <si>
    <t>RobNugent (for 14 53)</t>
  </si>
  <si>
    <t>RhodriGiggs 34</t>
  </si>
  <si>
    <t>GarySampson (for 12 53)</t>
  </si>
  <si>
    <t>StuartRudd (for 15 71)</t>
  </si>
  <si>
    <t>JeromeWright 31,37</t>
  </si>
  <si>
    <t>RoryPatterson 15</t>
  </si>
  <si>
    <t>DavidSwarbrick (for 8 53)</t>
  </si>
  <si>
    <t>ShaunRoscoe (for 6 53)</t>
  </si>
  <si>
    <t>PhilPower (for 9 71) 71</t>
  </si>
  <si>
    <t>NickPlatt 57pen</t>
  </si>
  <si>
    <t>RhodriGiggs (for 15 90)</t>
  </si>
  <si>
    <t>MatthewWolfenden (for 15 60)</t>
  </si>
  <si>
    <t>CarlosRoca (for 7 60) 83</t>
  </si>
  <si>
    <t>SamAshton 3</t>
  </si>
  <si>
    <t>JamesHolden (for 16 65)</t>
  </si>
  <si>
    <t>MatthewWolfenden (for 15 84) 72</t>
  </si>
  <si>
    <t>MikeNorton (for 12 84)</t>
  </si>
  <si>
    <t>JakeCottrell 77</t>
  </si>
  <si>
    <t>BenDeegan (for 9 84)</t>
  </si>
  <si>
    <t>NickPlatt (for 4 65)</t>
  </si>
  <si>
    <t>GarySampson (for 14 66)</t>
  </si>
  <si>
    <t>SimonCarden (for 8 66)</t>
  </si>
  <si>
    <t>StevenSpencer (for 7 90)</t>
  </si>
  <si>
    <t>RhodriGiggs 10</t>
  </si>
  <si>
    <t>NickPlatt (for 14 90)</t>
  </si>
  <si>
    <t>StuartRudd (for 12 74)</t>
  </si>
  <si>
    <t>RoryPatterson 20</t>
  </si>
  <si>
    <t>JoshHoward (for 9 74)</t>
  </si>
  <si>
    <t>SimonCarden (for 8 90)</t>
  </si>
  <si>
    <t>RobNugent (for 15 67)</t>
  </si>
  <si>
    <t>JoshHoward 17,71</t>
  </si>
  <si>
    <t>SimonCarden (for 14 67) 9</t>
  </si>
  <si>
    <t>StuartRudd 46,59</t>
  </si>
  <si>
    <t>NickPlatt (for 4 55)</t>
  </si>
  <si>
    <t>DaveBrown (for 6 67)</t>
  </si>
  <si>
    <t>Formby</t>
  </si>
  <si>
    <t>SimonCarden (for 12 78)</t>
  </si>
  <si>
    <t>StuartRudd 26</t>
  </si>
  <si>
    <t>SimonCarden (for 14 79)</t>
  </si>
  <si>
    <t>GlynnHurst (for 12 74) 43,46</t>
  </si>
  <si>
    <t>BenDeegan (for 10 74)</t>
  </si>
  <si>
    <t>JakeCottrell (for 8 79)</t>
  </si>
  <si>
    <t>JeromeWright 67</t>
  </si>
  <si>
    <t>TOTAL CLEAN SHEETS</t>
  </si>
  <si>
    <t>TOTAL LEAGUE CLEAN SHEETS</t>
  </si>
  <si>
    <t>TOTAL CUP CLEAN SHEETS</t>
  </si>
  <si>
    <t>RoryPatterson [SO 48]</t>
  </si>
  <si>
    <t>RhodriGiggs (for 8 78) 90</t>
  </si>
  <si>
    <t>MathewTaylor (for 15 63)</t>
  </si>
  <si>
    <t>AlexMortimer (for 14 63)</t>
  </si>
  <si>
    <t>NickPlatt (for 12 63)</t>
  </si>
  <si>
    <t>JeromeWright 38</t>
  </si>
  <si>
    <t>RoryPatterson 34,57</t>
  </si>
  <si>
    <t>RhodriGiggs (for 4 63)</t>
  </si>
  <si>
    <t>LiamFoster (for 3 63)</t>
  </si>
  <si>
    <t>GarySampson (for 2 63)</t>
  </si>
  <si>
    <t>RhodriGiggs (for 14 75)</t>
  </si>
  <si>
    <t>StuartRudd (for 15 85) 18</t>
  </si>
  <si>
    <t>RoryPatterson (for 12 85) 29,80</t>
  </si>
  <si>
    <t>SimonCarden (for 11 85)</t>
  </si>
  <si>
    <t>DarrenLyons (for 7 75)</t>
  </si>
  <si>
    <t>PhilPower (for 9 85)</t>
  </si>
  <si>
    <t>W 4-3</t>
  </si>
  <si>
    <t>AlexMortimer [SO 44]</t>
  </si>
  <si>
    <t>RobNugent 70</t>
  </si>
  <si>
    <t>StuartRudd (for 12 53) 31,35</t>
  </si>
  <si>
    <t>JoshHoward (for 14 88)</t>
  </si>
  <si>
    <t>RoryPatterson 50</t>
  </si>
  <si>
    <t>SimonCarden (for 9 53)</t>
  </si>
  <si>
    <t>GarySampson (for 10 88)</t>
  </si>
  <si>
    <t>MathewTaylor (for 14 46)</t>
  </si>
  <si>
    <t>NickPlatt (for 12 46)</t>
  </si>
  <si>
    <t>DavidChadwick (for 15 46)</t>
  </si>
  <si>
    <t>RobNugent 6</t>
  </si>
  <si>
    <t>JoshHoward 9</t>
  </si>
  <si>
    <t>SimonCarden 82</t>
  </si>
  <si>
    <t>RhodriGiggs 30,74</t>
  </si>
  <si>
    <t>JeromeWright 34</t>
  </si>
  <si>
    <t>RoryPatterson 90</t>
  </si>
  <si>
    <t>StuartRudd (for 4 46) 85</t>
  </si>
  <si>
    <t>DarrenLyons (for 2 46)</t>
  </si>
  <si>
    <t>DaveBrown (for 5 46)</t>
  </si>
  <si>
    <t>NickPlatt 60pen</t>
  </si>
  <si>
    <t>RhodriGiggs (for 12 76)</t>
  </si>
  <si>
    <t>SimonCarden (for 14 88)</t>
  </si>
  <si>
    <t>StuartRudd [SO 23]</t>
  </si>
  <si>
    <t>JeromeWright 29</t>
  </si>
  <si>
    <t>StevenSpencer (for 7 76)</t>
  </si>
  <si>
    <t>GarySampson (for 8 88)</t>
  </si>
  <si>
    <t>Turner</t>
  </si>
  <si>
    <t>MathewTaylor (for 14 69)</t>
  </si>
  <si>
    <t>DaveBrown 45</t>
  </si>
  <si>
    <t>RobNugent 62</t>
  </si>
  <si>
    <t>RhodriGiggs (for 12 57)</t>
  </si>
  <si>
    <t>SimonCarden (for 15 69)</t>
  </si>
  <si>
    <t>RoryPatterson 17</t>
  </si>
  <si>
    <t>JoshHoward (for 7 57)</t>
  </si>
  <si>
    <t>StevenSpencer (for 2 69)</t>
  </si>
  <si>
    <t>GarySampson (for 8 69)</t>
  </si>
  <si>
    <t>RobNugent (for 14 58) 13,37</t>
  </si>
  <si>
    <t>SimonCarden (for 12 63)</t>
  </si>
  <si>
    <t>StuartRudd 78</t>
  </si>
  <si>
    <t>JeromeWright (for 15 63) 41</t>
  </si>
  <si>
    <t>StevenSpencer (for 8 63)</t>
  </si>
  <si>
    <t>DavidChadwick (for 6 58)</t>
  </si>
  <si>
    <t>PhilPower (for 10 63) 66</t>
  </si>
  <si>
    <t>MOST MINUTES PLAYED</t>
  </si>
  <si>
    <t>NickPlatt 42pen</t>
  </si>
  <si>
    <t>DaveBrown (for 12 47) 22</t>
  </si>
  <si>
    <t>RobNugent 66</t>
  </si>
  <si>
    <t>SimonGarner (for 15 77)</t>
  </si>
  <si>
    <t>TunjiMoses (for 12 73)</t>
  </si>
  <si>
    <t>BenDeegan (for 16 82)</t>
  </si>
  <si>
    <t>SimonCarden (for 4 73)</t>
  </si>
  <si>
    <t>JosephYoffe (for 3 77)</t>
  </si>
  <si>
    <t>AbdirashidIbrahim (for 9 82)</t>
  </si>
  <si>
    <t>SimonCarden (for 15 72)</t>
  </si>
  <si>
    <t>JeromeWright (for 14 59) 18</t>
  </si>
  <si>
    <t>RhodriGiggs 9</t>
  </si>
  <si>
    <t>DavidChadwick (for 5 47) 71</t>
  </si>
  <si>
    <t>StevenSpencer (for 10 59)</t>
  </si>
  <si>
    <t>PhilPower (for 8 72)</t>
  </si>
  <si>
    <t>MathewTaylor (for 12 87)</t>
  </si>
  <si>
    <t>NickPlatt 47</t>
  </si>
  <si>
    <t>JoshHoward (for 14 68)</t>
  </si>
  <si>
    <t>StuartRudd (for 15 87)</t>
  </si>
  <si>
    <t>RhodriGiggs 34,56,90</t>
  </si>
  <si>
    <t>StevenSpencer (for 2 87)</t>
  </si>
  <si>
    <t>DavidSwarbrick (for 7 68)</t>
  </si>
  <si>
    <t>LiamFoster (for 9 87)</t>
  </si>
  <si>
    <t>D 4-4</t>
  </si>
  <si>
    <t>MathewTaylor (for 15 62)</t>
  </si>
  <si>
    <t>GarySampson (for 14 62)</t>
  </si>
  <si>
    <t>NickPlatt (for 4 78)</t>
  </si>
  <si>
    <t>SimonCarden (for 11 90)</t>
  </si>
  <si>
    <t>CarlosRoca (for 7 67)</t>
  </si>
  <si>
    <t>BenDeegan (for 15 90)</t>
  </si>
  <si>
    <t>ChrisOvington (for 17 67)</t>
  </si>
  <si>
    <t>RichardBattersby (for 12 49)</t>
  </si>
  <si>
    <t>KyleJacobs (for 16 73)</t>
  </si>
  <si>
    <t>ChrisOvington (for 17 54)</t>
  </si>
  <si>
    <t>NickPlatt (for 4 49)</t>
  </si>
  <si>
    <t>MarkAyres (for 2 73)</t>
  </si>
  <si>
    <t>StuartRudd 6pen</t>
  </si>
  <si>
    <t>RoryPatterson 47,60,72</t>
  </si>
  <si>
    <t>DavidSwarbrick (for 10 62)</t>
  </si>
  <si>
    <t>NickPlatt (for 8 62)</t>
  </si>
  <si>
    <t>DarrenLyons (for 2 62)</t>
  </si>
  <si>
    <t>ShaunRoscoe (for 12 55)</t>
  </si>
  <si>
    <t>NickPlatt (for 14 55)</t>
  </si>
  <si>
    <t>SimonCarden (for 15 71)</t>
  </si>
  <si>
    <t>RhodriGiggs 20</t>
  </si>
  <si>
    <t>RoryPatterson 35,52,68</t>
  </si>
  <si>
    <t>StevenSpencer (for 3 55)</t>
  </si>
  <si>
    <t>JoshHoward (for 4 55)</t>
  </si>
  <si>
    <t>KarlMarginson (for 8 71)</t>
  </si>
  <si>
    <t>Own goal 49</t>
  </si>
  <si>
    <t>JoshHoward (for 12 87) 80</t>
  </si>
  <si>
    <t>NickPlatt 69pen</t>
  </si>
  <si>
    <t>GarySampson (for 7 87)</t>
  </si>
  <si>
    <t>LeeEllis</t>
  </si>
  <si>
    <t>KarlMarginson</t>
  </si>
  <si>
    <t>DannyShannon</t>
  </si>
  <si>
    <t>FernandoVazTe</t>
  </si>
  <si>
    <t>Lancaster City</t>
  </si>
  <si>
    <t>TULD1N</t>
  </si>
  <si>
    <t>AlexMortimer (for 14 81)</t>
  </si>
  <si>
    <t>DaleWhitehead (for 12 72)</t>
  </si>
  <si>
    <t>AnthonyHargreaves (for 15 66)</t>
  </si>
  <si>
    <t>JeromeWright 90</t>
  </si>
  <si>
    <t>SimonCarden (for 4 72)</t>
  </si>
  <si>
    <t>W 10-2</t>
  </si>
  <si>
    <t>W 1-4</t>
  </si>
  <si>
    <t>W 0-7</t>
  </si>
  <si>
    <t>0-5</t>
  </si>
  <si>
    <t>W 0-8</t>
  </si>
  <si>
    <t>0-4</t>
  </si>
  <si>
    <t>2-3</t>
  </si>
  <si>
    <t>L 1-4</t>
  </si>
  <si>
    <t>L 4-3</t>
  </si>
  <si>
    <t>W 5-3</t>
  </si>
  <si>
    <t>L 1-3</t>
  </si>
  <si>
    <t>D 5-5</t>
  </si>
  <si>
    <t>L 4-2</t>
  </si>
  <si>
    <t>L 2-4</t>
  </si>
  <si>
    <t>ChrisBaguley (for 3 81)</t>
  </si>
  <si>
    <t>DavidSwarbrick (for 9 66)</t>
  </si>
  <si>
    <t>Garforth Town</t>
  </si>
  <si>
    <t>DavidSwarbrick (for 15 63)</t>
  </si>
  <si>
    <t>DaleWhitehead (for 14 79)</t>
  </si>
  <si>
    <t>StuartRudd [SO 73]</t>
  </si>
  <si>
    <t>RoryPatterson (for 12 22)</t>
  </si>
  <si>
    <t>AnthonyHargreaves (for 11 22)</t>
  </si>
  <si>
    <t>ChrisBaguley (for 8 79)</t>
  </si>
  <si>
    <t>SimonCarden (for 7 63)</t>
  </si>
  <si>
    <t>Bridlington Town</t>
  </si>
  <si>
    <t>MathewTaylor 89pen</t>
  </si>
  <si>
    <t>StevenSpencer (for 12 70)</t>
  </si>
  <si>
    <t>DavidSwarbrick (for 14 70)</t>
  </si>
  <si>
    <t>RoryPatterson 16,23,64,75</t>
  </si>
  <si>
    <t>NickPlatt (for 4 70)</t>
  </si>
  <si>
    <t>ChrisBaguley (for 7 70)</t>
  </si>
  <si>
    <t>AnthonyHargreaves (for 8 70) 83</t>
  </si>
  <si>
    <t>Rossendale United</t>
  </si>
  <si>
    <t>StevenSpencer (for 12 59)</t>
  </si>
  <si>
    <t>NickPlatt 82pen</t>
  </si>
  <si>
    <t>StuartRudd (for 14 87) 71</t>
  </si>
  <si>
    <t>MarkAyres (for 16 51)</t>
  </si>
  <si>
    <t>ChrisOvington (for 17 72)</t>
  </si>
  <si>
    <t>JeromeWright 83</t>
  </si>
  <si>
    <t>BenDeegan (for 12 66)</t>
  </si>
  <si>
    <t>PhilMarsh (for 11 66)</t>
  </si>
  <si>
    <t>NickSwirad (for 5 51)</t>
  </si>
  <si>
    <t>StephanosIoannou (for 9 72)</t>
  </si>
  <si>
    <t>AnthonyHargreaves (for 15 54)</t>
  </si>
  <si>
    <t>ChrisBaguley (for 4 59)</t>
  </si>
  <si>
    <t>DaleWhitehead (for 9 87)</t>
  </si>
  <si>
    <t>DavidSwarbrick (for 11 54)</t>
  </si>
  <si>
    <t>FAC</t>
  </si>
  <si>
    <t>W 5-2</t>
  </si>
  <si>
    <t>3-2</t>
  </si>
  <si>
    <t>StevenSpencer (for 12 83)</t>
  </si>
  <si>
    <t>RobNugent 11</t>
  </si>
  <si>
    <t>SimonCarden 69</t>
  </si>
  <si>
    <t>NickPlatt (for 14 83) 44pen</t>
  </si>
  <si>
    <t>AnthonyHargreaves (for 4 83) 90</t>
  </si>
  <si>
    <t>ChrisBaguley (for 11 83)</t>
  </si>
  <si>
    <t>Alsager Town</t>
  </si>
  <si>
    <t>CC</t>
  </si>
  <si>
    <t>L 0-1*</t>
  </si>
  <si>
    <t>ShaunRoscoe (for 12 63)</t>
  </si>
  <si>
    <t>ChrisBaguley</t>
  </si>
  <si>
    <t>LiamGeorge</t>
  </si>
  <si>
    <t>CayneHanley</t>
  </si>
  <si>
    <t>AnthonyHargreaves</t>
  </si>
  <si>
    <t>DavidSwarbrick (for 14 69)</t>
  </si>
  <si>
    <t>MathewTaylor (for 3 63)</t>
  </si>
  <si>
    <t>JeromeWright (for 11 69)</t>
  </si>
  <si>
    <t>KyleHarrop</t>
  </si>
  <si>
    <t>Harrogate Railway Athletic</t>
  </si>
  <si>
    <t>RobNugent (for 12 89)</t>
  </si>
  <si>
    <t>SimonCarden (for 14 83) 13</t>
  </si>
  <si>
    <t>NickPlatt (for 15 64)</t>
  </si>
  <si>
    <t>RoryPatterson 52</t>
  </si>
  <si>
    <t>DaveBrown (for 6 89)</t>
  </si>
  <si>
    <t>AnthonyHargreaves (for 8 83)</t>
  </si>
  <si>
    <t>CayneHanley (for 9 64)</t>
  </si>
  <si>
    <t>Fleetwood Town</t>
  </si>
  <si>
    <t>ShaunRoscoe (for 17 76)</t>
  </si>
  <si>
    <t>StevenSpencer (for 12 79)</t>
  </si>
  <si>
    <t>LiamGeorge (for 14 60)</t>
  </si>
  <si>
    <t>AnthonyHargreaves (for 4 79)</t>
  </si>
  <si>
    <t>CayneHanley (for 7 60)</t>
  </si>
  <si>
    <t>DaveBrown (for 3 76)</t>
  </si>
  <si>
    <t>Woodley Sports</t>
  </si>
  <si>
    <t>DavidChadwick (for 12 57)</t>
  </si>
  <si>
    <t>AdamCarden</t>
  </si>
  <si>
    <t>SimonCarden (for 15 79)</t>
  </si>
  <si>
    <t>StuartRudd (for 14 85)</t>
  </si>
  <si>
    <t>RoryPatterson 44</t>
  </si>
  <si>
    <t>NickPlatt (for 5 57)</t>
  </si>
  <si>
    <t>LiamGeorge (for 9 85)</t>
  </si>
  <si>
    <t>AnthonyHargreaves (for 8 79)</t>
  </si>
  <si>
    <t>Chorley</t>
  </si>
  <si>
    <t>AdamCarden (for 15 70)</t>
  </si>
  <si>
    <t>ChrisBaguley (for 12 64)</t>
  </si>
  <si>
    <t>StuartRudd (for 14 77) 13</t>
  </si>
  <si>
    <t>RoryPatterson 37,62</t>
  </si>
  <si>
    <t>SimonCarden (for 8 64)</t>
  </si>
  <si>
    <t>PhilPower (for 9 77)</t>
  </si>
  <si>
    <t>LiamGeorge (for 7 70)</t>
  </si>
  <si>
    <t>Skelmersdale United</t>
  </si>
  <si>
    <t>L 3-1</t>
  </si>
  <si>
    <t>MathewTaylor (for 15 60)</t>
  </si>
  <si>
    <t>NickPlatt (for 12 65)</t>
  </si>
  <si>
    <t>DaveBrown (for 14 77)</t>
  </si>
  <si>
    <t>SimonCarden (for 4 65)</t>
  </si>
  <si>
    <t>LiamGeorge (for 6 77)</t>
  </si>
  <si>
    <t>LiamFoster (for 2 60)</t>
  </si>
  <si>
    <t>Bradford Park Avenue</t>
  </si>
  <si>
    <t>FAT</t>
  </si>
  <si>
    <t>AdamCarden (for 14 12)</t>
  </si>
  <si>
    <t>StuartRudd (for 16 16)</t>
  </si>
  <si>
    <t>ChrisBaguley (for 4 79)</t>
  </si>
  <si>
    <t>NickPlatt (for 7 12)</t>
  </si>
  <si>
    <t>Lomax</t>
  </si>
  <si>
    <t>CayneHanley (for 9 16)</t>
  </si>
  <si>
    <t>TheoColeman</t>
  </si>
  <si>
    <t>LiamFoster (for 14 57)</t>
  </si>
  <si>
    <t>ShaunRoscoe (for 15 57)</t>
  </si>
  <si>
    <t>DavidSwarbrick (for 12 30)</t>
  </si>
  <si>
    <t>CayneHanley 85</t>
  </si>
  <si>
    <t>ChrisBaguley (for 7 30)</t>
  </si>
  <si>
    <t>NickPlatt (for 2 57)</t>
  </si>
  <si>
    <t>TheoColeman (for 3 57)</t>
  </si>
  <si>
    <t>Allen</t>
  </si>
  <si>
    <t>Wakefield FC</t>
  </si>
  <si>
    <t>NickPlatt (for 12 70)</t>
  </si>
  <si>
    <t>DavidChadwick (for 14 35)</t>
  </si>
  <si>
    <t>ChrisBaguley 60,81</t>
  </si>
  <si>
    <t>CayneHanley (for 15 90)</t>
  </si>
  <si>
    <t>DaveBrown (for 5 35)</t>
  </si>
  <si>
    <t>DavidSwarbrick (for 9 90)</t>
  </si>
  <si>
    <t>Clitheroe</t>
  </si>
  <si>
    <t>DaveBrown (for 14 85)</t>
  </si>
  <si>
    <t>AdamCarden (for 12 67)</t>
  </si>
  <si>
    <t>SimonCarden (for 15 82)</t>
  </si>
  <si>
    <t>AaronBurns 6,66</t>
  </si>
  <si>
    <t>RoryPatterson 55pen</t>
  </si>
  <si>
    <t>CayneHanley (for 7 67)</t>
  </si>
  <si>
    <t>AdamTurner (for 5 85)</t>
  </si>
  <si>
    <t>DavidSwarbrick (for 8 82)</t>
  </si>
  <si>
    <t>Droylsden</t>
  </si>
  <si>
    <t>MPC</t>
  </si>
  <si>
    <t>CayneHanley (for 14 80) 12</t>
  </si>
  <si>
    <t>AaronBurns 58</t>
  </si>
  <si>
    <t>RoryPatterson (for 17 86) 60</t>
  </si>
  <si>
    <t>DavidSwarbrick (for 7 80)</t>
  </si>
  <si>
    <t>ColinBell</t>
  </si>
  <si>
    <t>Lyons</t>
  </si>
  <si>
    <t>SimonCarden (for 11 86)</t>
  </si>
  <si>
    <t>Ossett Albion</t>
  </si>
  <si>
    <t>CayneHanley (for 14 78)</t>
  </si>
  <si>
    <t>AaronBurns (for 15 78)</t>
  </si>
  <si>
    <t>RoryPatterson 39,66</t>
  </si>
  <si>
    <t>JamieBaguley (for 7 78)</t>
  </si>
  <si>
    <t>PeterThomson (for 9 78) 90</t>
  </si>
  <si>
    <t>Bamber Bridge</t>
  </si>
  <si>
    <t>PC</t>
  </si>
  <si>
    <t>TOTAL</t>
  </si>
  <si>
    <t>NickPlatt 34</t>
  </si>
  <si>
    <t>DaleWhitehead</t>
  </si>
  <si>
    <t>JamieBaguley (for 12 88)</t>
  </si>
  <si>
    <t>ChrisBaguley (for 14 54) 11,21</t>
  </si>
  <si>
    <t>PeterThomson</t>
  </si>
  <si>
    <t>AaronBurns 53</t>
  </si>
  <si>
    <t>JeromeWright (for 15 54) 3</t>
  </si>
  <si>
    <t>CayneHanley (for 7 88)</t>
  </si>
  <si>
    <t>SimonCarden (for 8 54)</t>
  </si>
  <si>
    <t>ColinBell (for 12 66)</t>
  </si>
  <si>
    <t>JamieBaguley</t>
  </si>
  <si>
    <t>AaronBurns (for 14 80) 8</t>
  </si>
  <si>
    <t>JeromeWright 51</t>
  </si>
  <si>
    <t>RoryPatterson (for 15 72) 54</t>
  </si>
  <si>
    <t>CayneHanley (for 5 66)</t>
  </si>
  <si>
    <t>SimonCarden (for 9 80)</t>
  </si>
  <si>
    <t>PeterThomson (for 11 72)</t>
  </si>
  <si>
    <t>LiamFoster (for 14 78)</t>
  </si>
  <si>
    <t>NickPlatt (for 15 78)</t>
  </si>
  <si>
    <t>KarlMunroe (for 2 54)</t>
  </si>
  <si>
    <t>DavidChadwick (for 8 86)</t>
  </si>
  <si>
    <t>CarlosRoca (for 4 69) (for 14 83)</t>
  </si>
  <si>
    <t>JamieBaguley (for 12 69)</t>
  </si>
  <si>
    <t>ChrisBaguley 56</t>
  </si>
  <si>
    <t>AaronBurns</t>
  </si>
  <si>
    <t>PeterThomson (for 7 69)</t>
  </si>
  <si>
    <t>CayneHanley (for 2 78)</t>
  </si>
  <si>
    <t>SimonCarden (for 4 78)</t>
  </si>
  <si>
    <t>ShaunRoscoe (for 12 78)</t>
  </si>
  <si>
    <t>ChrisBaguley 74</t>
  </si>
  <si>
    <t>AaronBurns (for 14 78) 60,61,72</t>
  </si>
  <si>
    <t>JamieBaguley (for 3 78)</t>
  </si>
  <si>
    <t>SimonCarden (for 9 78)</t>
  </si>
  <si>
    <t>L 3-0</t>
  </si>
  <si>
    <t>ColinBell (for 14 64)</t>
  </si>
  <si>
    <t>CayneHanley (for 12 58)</t>
  </si>
  <si>
    <t>PeterThomson (for 7 58)</t>
  </si>
  <si>
    <t>JamieBaguley (for 5 64)</t>
  </si>
  <si>
    <t>L 3-4</t>
  </si>
  <si>
    <t>NickPlatt (for 14 64)</t>
  </si>
  <si>
    <t>AdamTurner 6</t>
  </si>
  <si>
    <t>DannyJarrett</t>
  </si>
  <si>
    <t>JamieBaguley (for 12 70)</t>
  </si>
  <si>
    <t>ChrisBaguley 16</t>
  </si>
  <si>
    <t>RoryPatterson 90pen</t>
  </si>
  <si>
    <t>PeterThomson (for 7 70)</t>
  </si>
  <si>
    <t>SimonCarden (for 4 64)</t>
  </si>
  <si>
    <t>JeromeWright (for 15 85)</t>
  </si>
  <si>
    <t>ChrisOvington (for 17 79) 8</t>
  </si>
  <si>
    <t>JamesHolden (for 7 61)</t>
  </si>
  <si>
    <t>SimonCarden (for 10 85)</t>
  </si>
  <si>
    <t>NickPlatt (for 11 79)</t>
  </si>
  <si>
    <t>Radcliffe</t>
  </si>
  <si>
    <t>Mossley AFC</t>
  </si>
  <si>
    <t>L 2-0</t>
  </si>
  <si>
    <t>ChrisBaguley (for 12 61)</t>
  </si>
  <si>
    <t>AdamTurner [SO 45]</t>
  </si>
  <si>
    <t>JamieBaguley (for 15 46)</t>
  </si>
  <si>
    <t>SimonCarden (for 14 69)</t>
  </si>
  <si>
    <t>CayneHanley (for 8 69)</t>
  </si>
  <si>
    <t>LiamFoster (for 7 46)</t>
  </si>
  <si>
    <t>ChrisBaguley (for 14 90)</t>
  </si>
  <si>
    <t>AdamTurner</t>
  </si>
  <si>
    <t>JamieBaguley (for 15 90)</t>
  </si>
  <si>
    <t>JeromeWright 87</t>
  </si>
  <si>
    <t>RoryPatterson (for 12 57) 11</t>
  </si>
  <si>
    <t>CayneHanley (for 11 57)</t>
  </si>
  <si>
    <t>NickPlatt (for 4 90)</t>
  </si>
  <si>
    <t>AdamCarden (for 7 90)</t>
  </si>
  <si>
    <t>Radcliffe Borough</t>
  </si>
  <si>
    <t>MathewTaylor (for 12 78)</t>
  </si>
  <si>
    <t>LiamFoster (for 15 76)</t>
  </si>
  <si>
    <t>MicahBleau</t>
  </si>
  <si>
    <t>ChrisBaguley 86</t>
  </si>
  <si>
    <t>CayneHanley (for 14 57)</t>
  </si>
  <si>
    <t>DannyJarrett (for 2 78)</t>
  </si>
  <si>
    <t>AdamCarden (for 9 57)</t>
  </si>
  <si>
    <t>JamesHolden (for 3 76)</t>
  </si>
  <si>
    <t>BradleyHoward</t>
  </si>
  <si>
    <t>RobNugent 64</t>
  </si>
  <si>
    <t>ChrisBaguley (for 14 53)</t>
  </si>
  <si>
    <t>SimonCarden (for 12 90) 32</t>
  </si>
  <si>
    <t>DanielSelf (for 9 90)</t>
  </si>
  <si>
    <t>JamesHolden (for 8 53)</t>
  </si>
  <si>
    <t>NickPlatt 86</t>
  </si>
  <si>
    <t>ChrisBaguley (for 15 77)</t>
  </si>
  <si>
    <t>SimonCarden (for 12 53)</t>
  </si>
  <si>
    <t>AaronBurns (for 14 53)</t>
  </si>
  <si>
    <t>JeromeWright 13</t>
  </si>
  <si>
    <t>RoryPatterson (for 9 53) 56,57,90pen</t>
  </si>
  <si>
    <t>NicRobinson (for 10 53)</t>
  </si>
  <si>
    <t>JamesHolden (for 8 77)</t>
  </si>
  <si>
    <t>BradleyHoward (for 12 73)</t>
  </si>
  <si>
    <t>JamieBaguley (for 15 73)</t>
  </si>
  <si>
    <t>ChrisBaguley (for 14 73)</t>
  </si>
  <si>
    <t>NicRobinson</t>
  </si>
  <si>
    <t>RoryPatterson 40</t>
  </si>
  <si>
    <t>JoshHoward (for 3 73)</t>
  </si>
  <si>
    <t>SimonCarden (for 8 73) 76</t>
  </si>
  <si>
    <t>AdamCarden (for 7 73)</t>
  </si>
  <si>
    <t>BradleyHoward 56</t>
  </si>
  <si>
    <t>JamesHolden (for 15 61)</t>
  </si>
  <si>
    <t>SimonCarden (for 17 69)</t>
  </si>
  <si>
    <t>JoshHoward (for 14 61)</t>
  </si>
  <si>
    <t>RoryPatterson 45pen</t>
  </si>
  <si>
    <t>ChrisBaguley (for 10 61) 67</t>
  </si>
  <si>
    <t>StuartRudd (for 8 69) 88</t>
  </si>
  <si>
    <t>AdamCarden (for 15 68)</t>
  </si>
  <si>
    <t>ChrisBaguley (for 14 64)</t>
  </si>
  <si>
    <t>SimonCarden (for 12 72)</t>
  </si>
  <si>
    <t>RoryPatterson 55</t>
  </si>
  <si>
    <t>StuartRudd (for 9 72) 81</t>
  </si>
  <si>
    <t>JoshHoward (for 8 64)</t>
  </si>
  <si>
    <t>JamieBaguley (for 7 68)</t>
  </si>
  <si>
    <t>AaronGrundy</t>
  </si>
  <si>
    <t>StuartRudd (for 14 82)</t>
  </si>
  <si>
    <t>RoryPatterson 17,63</t>
  </si>
  <si>
    <t>ChrisBaguley (for 8 82)</t>
  </si>
  <si>
    <t>NicRobinson (for 9 82) 90</t>
  </si>
  <si>
    <t>BradleyHoward (for 12 88)</t>
  </si>
  <si>
    <t>JamieBaguley (for 15 78)</t>
  </si>
  <si>
    <t>ChrisBaguley (for 3 88)</t>
  </si>
  <si>
    <t>NicRobinson (for 7 78)</t>
  </si>
  <si>
    <t>Nantwich Town</t>
  </si>
  <si>
    <t>L 5-1</t>
  </si>
  <si>
    <t>LiamFoster (for 12 56)</t>
  </si>
  <si>
    <t>BradleyHoward (for 15 56)</t>
  </si>
  <si>
    <t>JeromeWright 24</t>
  </si>
  <si>
    <t>RoryPatterson (for 14 64)</t>
  </si>
  <si>
    <t>RobNugent (for 2 56)</t>
  </si>
  <si>
    <t>StuartRudd (for 11 64)</t>
  </si>
  <si>
    <t>JamieBaguley (for 3 56)</t>
  </si>
  <si>
    <t>LiamFoster (for 12 64)</t>
  </si>
  <si>
    <t>JoshHoward (for 15 57)</t>
  </si>
  <si>
    <t>SimonCarden 8</t>
  </si>
  <si>
    <t>StuartRudd (for 14 78)</t>
  </si>
  <si>
    <t>RoryPatterson 60,90</t>
  </si>
  <si>
    <t>JamieBaguley (for 2 64)</t>
  </si>
  <si>
    <t>NicRobinson (for 9 78)</t>
  </si>
  <si>
    <t>AdamCarden (for 7 57)</t>
  </si>
  <si>
    <t>JoshHoward (for 15 73)</t>
  </si>
  <si>
    <t>SimonCarden 52</t>
  </si>
  <si>
    <t>ChrisBaguley 90</t>
  </si>
  <si>
    <t>RoryPatterson (for 14 27)</t>
  </si>
  <si>
    <t>MatthewHampson</t>
  </si>
  <si>
    <t>NicRobinson (for 11 27)</t>
  </si>
  <si>
    <t>LiamFoster (for 12 74)</t>
  </si>
  <si>
    <t>DavidChadwick 55</t>
  </si>
  <si>
    <t>RoryPatterson 45,73</t>
  </si>
  <si>
    <t>NicRobinson (for 2 74)</t>
  </si>
  <si>
    <t>AdamCarden (for 7 46)</t>
  </si>
  <si>
    <t>Goole</t>
  </si>
  <si>
    <t>BradleyHoward (for 12 30)</t>
  </si>
  <si>
    <t>ChrisBaguley (for 15 85) 45,47</t>
  </si>
  <si>
    <t>RoryPatterson (for 14 62) 59</t>
  </si>
  <si>
    <t>KyleHarrop (for 3 30)</t>
  </si>
  <si>
    <t>MartinCosgrave (for 11 62)</t>
  </si>
  <si>
    <t>PhilPower (for 10 85)</t>
  </si>
  <si>
    <t>Newcastle Blue Star</t>
  </si>
  <si>
    <t>NicRobinson (for 15 68)</t>
  </si>
  <si>
    <t>JamieBaguley (for 12 72)</t>
  </si>
  <si>
    <t>ChrisBaguley (for 14 88)</t>
  </si>
  <si>
    <t>RoryPatterson 3,21</t>
  </si>
  <si>
    <t>JoshHoward (for 7 72)</t>
  </si>
  <si>
    <t>AdamCarden (for 8 88) 90</t>
  </si>
  <si>
    <t>MatthewHampson (for 4 68)</t>
  </si>
  <si>
    <t>NicRobinson (for 12 74)</t>
  </si>
  <si>
    <t>MicahBleau (for 17 79)</t>
  </si>
  <si>
    <t>ChrisBaguley 33</t>
  </si>
  <si>
    <t>JoshHoward (for 4 74)</t>
  </si>
  <si>
    <t>MartinCosgrave (for 5 79)</t>
  </si>
  <si>
    <t>MatthewHampson (for 12 75)</t>
  </si>
  <si>
    <t>JoshHoward (for 15 75) 46</t>
  </si>
  <si>
    <t>SimonCarden 74</t>
  </si>
  <si>
    <t>StuartRudd (for 14 62)</t>
  </si>
  <si>
    <t>JamieBaguley (for 4 75)</t>
  </si>
  <si>
    <t>NicRobinson (for 9 62)</t>
  </si>
  <si>
    <t>AdamCarden (for 7 75)</t>
  </si>
  <si>
    <t>JamieBaguley 66</t>
  </si>
  <si>
    <t>CarlosRoca (for 12 71)</t>
  </si>
  <si>
    <t>JosephYoffe 47</t>
  </si>
  <si>
    <t>PhilMarsh (for 7 71)</t>
  </si>
  <si>
    <t>BenDeegan (for 9 38)</t>
  </si>
  <si>
    <t>Own goal 39</t>
  </si>
  <si>
    <t>RichardBattersby (for 12 80)</t>
  </si>
  <si>
    <t>SimonCarden (for 15 81)</t>
  </si>
  <si>
    <t>GlynnHurst 38</t>
  </si>
  <si>
    <t>JamesHolden (for 17 88)</t>
  </si>
  <si>
    <t>JakeCottrell (for 7 80)</t>
  </si>
  <si>
    <t>BenDeegan (for 8 81)</t>
  </si>
  <si>
    <t>CarlosRoca (for 11 88)</t>
  </si>
  <si>
    <t>RichardBattersby (for 16 56)</t>
  </si>
  <si>
    <t>SimonCarden (for 12 56)</t>
  </si>
  <si>
    <t>JamesHolden (for 17 69)</t>
  </si>
  <si>
    <t>JakeCottrell (for 8 56)</t>
  </si>
  <si>
    <t>JeromeWright (for 7 56)</t>
  </si>
  <si>
    <t>CarlosRoca (for 11 69)</t>
  </si>
  <si>
    <t>RichardBattersby (for 17 78)</t>
  </si>
  <si>
    <t>CarlosRoca 47,90</t>
  </si>
  <si>
    <t>MikeNorton 13</t>
  </si>
  <si>
    <t>JeromeWright (for 14 74) 18</t>
  </si>
  <si>
    <t>GlynnHurst (for 15 82)</t>
  </si>
  <si>
    <t>NickPlatt (for 10 74)</t>
  </si>
  <si>
    <t>BenDeegan (for 11 82)</t>
  </si>
  <si>
    <t>JamesHolden (for 4 78)</t>
  </si>
  <si>
    <t>Norton &amp; Stockton Ancients</t>
  </si>
  <si>
    <t>LeeNeville (for 12 87)</t>
  </si>
  <si>
    <t>CarlosRoca (for 14 88)</t>
  </si>
  <si>
    <t>MikeNorton 5,74,90</t>
  </si>
  <si>
    <t>JamesHolden (for 3 87)</t>
  </si>
  <si>
    <t>SimonCarden (for 7 88)</t>
  </si>
  <si>
    <t>BenDeegan (for 11 75) 86</t>
  </si>
  <si>
    <t>GlynnHurst (for 15 75) 64</t>
  </si>
  <si>
    <t>Barrow</t>
  </si>
  <si>
    <t>MartinParker (for 17 55)</t>
  </si>
  <si>
    <t>CarlosRoca (for 15 68)</t>
  </si>
  <si>
    <t>MikeNorton 24,54</t>
  </si>
  <si>
    <t>JakeCottrell (for 12 82)</t>
  </si>
  <si>
    <t>BenDeegan 32,79,90</t>
  </si>
  <si>
    <t>SimonCarden (for 8 82)</t>
  </si>
  <si>
    <t>ChrisOvington (for 7 68)</t>
  </si>
  <si>
    <t>KarlMunroe (for 5 55)</t>
  </si>
  <si>
    <t>Rochdale</t>
  </si>
  <si>
    <t>BenDeegan (for 12 22)</t>
  </si>
  <si>
    <t>GlynnHurst (for 11 22) (for 16 64)</t>
  </si>
  <si>
    <t>NickPlatt (for 7 87)</t>
  </si>
  <si>
    <t>CarlosRoca (for 14 57)</t>
  </si>
  <si>
    <t>SimonCarden (for 12 83) 73</t>
  </si>
  <si>
    <t>JeromeWright 72,86</t>
  </si>
  <si>
    <t>JakeCottrell (for 15 83)</t>
  </si>
  <si>
    <t>JamesHolden (for 8 83)</t>
  </si>
  <si>
    <t>ChrisOvington (for 7 57)</t>
  </si>
  <si>
    <t>DavidChadwick (for 11 83)</t>
  </si>
  <si>
    <t>LeeNeville (for 17 81)</t>
  </si>
  <si>
    <t>ChrisOvington (for 14 83) 5</t>
  </si>
  <si>
    <t>JeromeWright 40</t>
  </si>
  <si>
    <t>MatthewWolfenden (for 16 67)</t>
  </si>
  <si>
    <t>CarlosRoca (for 7 83)</t>
  </si>
  <si>
    <t>DavidChadwick (for 11 67)</t>
  </si>
  <si>
    <t>JamesHolden (for 3 81)</t>
  </si>
  <si>
    <t>MatthewWolfenden</t>
  </si>
  <si>
    <t>CarlosRoca (for 15 87) 78</t>
  </si>
  <si>
    <t>ChrisOvington (for 12 64)</t>
  </si>
  <si>
    <t>AbdirashidIbrahim (for 17 38)</t>
  </si>
  <si>
    <t>DannyWarrender (for 16 73)</t>
  </si>
  <si>
    <t>AdamTong 31</t>
  </si>
  <si>
    <t>BenDeegan (for 12 73)</t>
  </si>
  <si>
    <t>PhilMarsh (for 15 60)</t>
  </si>
  <si>
    <t>AbdirashidIbrahim (for 9 73)</t>
  </si>
  <si>
    <t>RobNugent (for 11 60)</t>
  </si>
  <si>
    <t>SimonCarden (for 2 73)</t>
  </si>
  <si>
    <t>1-3</t>
  </si>
  <si>
    <t>NickSwirad (for 14 46)</t>
  </si>
  <si>
    <t>CarlosRoca 41</t>
  </si>
  <si>
    <t>SimonCarden 61</t>
  </si>
  <si>
    <t>DavidNeville (for 12 59)</t>
  </si>
  <si>
    <t>BenDeegan (for 4 59)</t>
  </si>
  <si>
    <t>KyleJacobs</t>
  </si>
  <si>
    <t>CarlosRoca (for 14 81) 61</t>
  </si>
  <si>
    <t>JosephYoffe (for 12 68)</t>
  </si>
  <si>
    <t>AdrianoRigoglioso (for 9 68)</t>
  </si>
  <si>
    <t>BenDeegan (for 7 81)</t>
  </si>
  <si>
    <t>AdrianoRigoglioso</t>
  </si>
  <si>
    <t>KyleJacobs (for 12 90)</t>
  </si>
  <si>
    <t>AdrianoRigoglioso [SO 20]</t>
  </si>
  <si>
    <t>KyleWilson (for 15 81)</t>
  </si>
  <si>
    <t>PhilMarsh (for 16 70)</t>
  </si>
  <si>
    <t>DavidChadwick (for 2 90)</t>
  </si>
  <si>
    <t>JosephYoffe (for 9 81)</t>
  </si>
  <si>
    <t>KyleWilson (for 14 79)</t>
  </si>
  <si>
    <t>PhilMarsh 77</t>
  </si>
  <si>
    <t>BenDeegan (for 9 79)</t>
  </si>
  <si>
    <t>JamesHolden (for 17 86)</t>
  </si>
  <si>
    <t>CarlosRoca (for 7 66) (for 16 86)</t>
  </si>
  <si>
    <t>AdamCarden (for 14 63)</t>
  </si>
  <si>
    <t>RoryPatterson (for 12 46)</t>
  </si>
  <si>
    <t>StuartRudd (for 11 46) 89</t>
  </si>
  <si>
    <t>JoshHoward (for 7 63)</t>
  </si>
  <si>
    <t>JamieBaguley (for 15 79)</t>
  </si>
  <si>
    <t>AdamCarden (for 14 72)</t>
  </si>
  <si>
    <t>RoryPatterson (for 12 58) 8,50</t>
  </si>
  <si>
    <t>NicRobinson (for 11 58)</t>
  </si>
  <si>
    <t>AdamJones 15</t>
  </si>
  <si>
    <t>MikeNorton 67</t>
  </si>
  <si>
    <t>MatthewWolfenden (for 12 63)</t>
  </si>
  <si>
    <t>RichardBattersby (for 17 74)</t>
  </si>
  <si>
    <t>SteveTorpey (for 10 63) 90</t>
  </si>
  <si>
    <t>DanielGrimshaw (for 4 80) 87</t>
  </si>
  <si>
    <t>MichaelCarr (for 11 74)</t>
  </si>
  <si>
    <t>JakeCottrell (for 14 80)</t>
  </si>
  <si>
    <t>LeeNeville 24</t>
  </si>
  <si>
    <t>DanielGrimshaw (for 12 63)</t>
  </si>
  <si>
    <t>AdamJones 45</t>
  </si>
  <si>
    <t>NickPlatt (for 17 74)</t>
  </si>
  <si>
    <t>CarlosRoca (for 14 84)</t>
  </si>
  <si>
    <t>SteveTorpey (for 4 63) 79pen</t>
  </si>
  <si>
    <t>AdamEdwards (for 7 84)</t>
  </si>
  <si>
    <t>MichaelCarr (for 8 74) 81</t>
  </si>
  <si>
    <t>MatthewWolfenden 89</t>
  </si>
  <si>
    <t>NickPlatt (for 12 60)</t>
  </si>
  <si>
    <t>MatthewWolfenden (for 14 84)</t>
  </si>
  <si>
    <t>RichardBattersby (for 17 84)</t>
  </si>
  <si>
    <t>SteveTorpey (for 8 60)</t>
  </si>
  <si>
    <t>BenDeegan (for 10 84)</t>
  </si>
  <si>
    <t>MichaelCarr (for 11 84)</t>
  </si>
  <si>
    <t>KyleJacobs (for 16 86)</t>
  </si>
  <si>
    <t>CarlosRoca (for 17 78)</t>
  </si>
  <si>
    <t>MatthewWolfenden 47</t>
  </si>
  <si>
    <t>RichardBattersby (for 12 64)</t>
  </si>
  <si>
    <t>SteveTorpey (for 11 64)</t>
  </si>
  <si>
    <t>AdamEdwards (for 7 78)</t>
  </si>
  <si>
    <t>KyleJacobs (for 14 33)</t>
  </si>
  <si>
    <t>AdamEdwards (for 12 49)</t>
  </si>
  <si>
    <t>SteveTorpey (for 16 55)</t>
  </si>
  <si>
    <t>BenDeegan (for 7 49) [SO 90]</t>
  </si>
  <si>
    <t>NickPlatt (for 2 33)</t>
  </si>
  <si>
    <t>DanielGrimshaw (for 10 55)</t>
  </si>
  <si>
    <t>DavidChadwick 78</t>
  </si>
  <si>
    <t>AdamEdwards (for 12 46)</t>
  </si>
  <si>
    <t>BenDeegan (for 7 46)</t>
  </si>
  <si>
    <t>PaulArmstrong (for 12 61)</t>
  </si>
  <si>
    <t>CarlosRoca (for 17 90)</t>
  </si>
  <si>
    <t>BenDeegan (for 16 89)</t>
  </si>
  <si>
    <t>RichardBattersby (for 2 61)</t>
  </si>
  <si>
    <t>TheoKidd (for 10 89)</t>
  </si>
  <si>
    <t>JosephPower</t>
  </si>
  <si>
    <t>JamesBrooks</t>
  </si>
  <si>
    <t>SamuelHowell (for 7 90)</t>
  </si>
  <si>
    <t>AdamJones 54</t>
  </si>
  <si>
    <t>CarlosRoca 28pen</t>
  </si>
  <si>
    <t>NickPlatt (for 14 76)</t>
  </si>
  <si>
    <t>MikeNorton (for 18 84) 81</t>
  </si>
  <si>
    <t>BenDeegan (for 12 60) 50</t>
  </si>
  <si>
    <t>SteveTorpey (for 10 60)</t>
  </si>
  <si>
    <t>DavidChadwick (for 8 76)</t>
  </si>
  <si>
    <t>SamuelHowell</t>
  </si>
  <si>
    <t>TheoKidd (for 9 84)</t>
  </si>
  <si>
    <t>W 3-5</t>
  </si>
  <si>
    <t>RichardBattersby (for 17 63)</t>
  </si>
  <si>
    <t>MichaelCarr (for 12 27)</t>
  </si>
  <si>
    <t>AdamJones 77</t>
  </si>
  <si>
    <t>CarlosRoca 25pen,56</t>
  </si>
  <si>
    <t>MikeNorton 14,18</t>
  </si>
  <si>
    <t>SteveTorpey (for 15 38)</t>
  </si>
  <si>
    <t>RyanMcGreevy (for 10 38)</t>
  </si>
  <si>
    <t>JakeCottrell (for 4 27)</t>
  </si>
  <si>
    <t>RyanMcGreevy</t>
  </si>
  <si>
    <t>TheoKidd</t>
  </si>
  <si>
    <t>KyleJacobs 16</t>
  </si>
  <si>
    <t>CarlosRoca (for 15 84)</t>
  </si>
  <si>
    <t>RichardBattersby (for 12 74)</t>
  </si>
  <si>
    <t>BenDeegan 25,70</t>
  </si>
  <si>
    <t>DanielGrimshaw (for 17 74)</t>
  </si>
  <si>
    <t>NickPlatt (for 8 74)</t>
  </si>
  <si>
    <t>RyanMcGreevy (for 7 84)</t>
  </si>
  <si>
    <t>RichardBattersby (for 17 57)</t>
  </si>
  <si>
    <t>DanielGrimshaw (for 18 57)</t>
  </si>
  <si>
    <t>MichaelCarr (for 8 57)</t>
  </si>
  <si>
    <t>MatthewWolfenden (for 11 57)</t>
  </si>
  <si>
    <t>NickPlatt (for 17 90)</t>
  </si>
  <si>
    <t>MatthewWolfenden (for 12 90) 59</t>
  </si>
  <si>
    <t>MichaelCarr (for 15 90)</t>
  </si>
  <si>
    <t>DanielGrimshaw (for 10 90)</t>
  </si>
  <si>
    <t>RichardBattersby (for 11 90)</t>
  </si>
  <si>
    <t>TheoKidd (for 8 90)</t>
  </si>
  <si>
    <t>KyleJacobs (for 16 71)</t>
  </si>
  <si>
    <t>CarlosRoca (for 17 66)</t>
  </si>
  <si>
    <t>MikeNorton (for 15 79)</t>
  </si>
  <si>
    <t>MatthewWolfenden 55</t>
  </si>
  <si>
    <t>BenDeegan 65</t>
  </si>
  <si>
    <t>DanielGrimshaw (for 9 79)</t>
  </si>
  <si>
    <t>RichardBattersby (for 2 71)</t>
  </si>
  <si>
    <t>AstleyMulholland (for 7 66)</t>
  </si>
  <si>
    <t>AdamJones [SO 62]</t>
  </si>
  <si>
    <t>AstleyMulholland (for 11 82)</t>
  </si>
  <si>
    <t>AstleyMulholland</t>
  </si>
  <si>
    <t>DavidChadwick (for 7 63)</t>
  </si>
  <si>
    <t>CarlosRoca (for 14 63) 32pen,37</t>
  </si>
  <si>
    <t>Own goal 53</t>
  </si>
  <si>
    <t>KyleJacobs (for 2 63)</t>
  </si>
  <si>
    <t>Mossley</t>
  </si>
  <si>
    <t>RichardBattersby [SO 44]</t>
  </si>
  <si>
    <t>JamesHolden (for 7 72)</t>
  </si>
  <si>
    <t>MatthewHampson (for 4 79)</t>
  </si>
  <si>
    <t>JamieBaguley (for 14 86) 49</t>
  </si>
  <si>
    <t>AdamCarden (for 12 53) 41</t>
  </si>
  <si>
    <t>SimonCarden (for 7 53)</t>
  </si>
  <si>
    <t>JamesHolden (for 4 86)</t>
  </si>
  <si>
    <t>ChrisBaguley (for 14 76)</t>
  </si>
  <si>
    <t>StuartRudd (for 12 89)</t>
  </si>
  <si>
    <t>NicRobinson (for 9 89)</t>
  </si>
  <si>
    <t>DavidSwarbrick (for 4 76)</t>
  </si>
  <si>
    <t>LiamFoster (for 12 77)</t>
  </si>
  <si>
    <t>ChrisBaguley (for 15 68)</t>
  </si>
  <si>
    <t>SimonCarden 19</t>
  </si>
  <si>
    <t>NicRobinson (for 2 77)</t>
  </si>
  <si>
    <t>L 3-2</t>
  </si>
  <si>
    <t>JamesHolden (for 14 61)</t>
  </si>
  <si>
    <t>DavidSwarbrick (for 12 61)</t>
  </si>
  <si>
    <t>RoryPatterson (for 7 61)</t>
  </si>
  <si>
    <t>StuartRudd (for 4 61)</t>
  </si>
  <si>
    <t>SimonCarden (for 8 73) 78</t>
  </si>
  <si>
    <t>JamieBaguley (for 14 85)</t>
  </si>
  <si>
    <t>StuartRudd (for 12 72)</t>
  </si>
  <si>
    <t>ChrisBaguley (for 9 72)</t>
  </si>
  <si>
    <t>NicRobinson (for 7 85)</t>
  </si>
  <si>
    <t>LiamFoster (for 14 81)</t>
  </si>
  <si>
    <t>JamieBaguley (for 15 85)</t>
  </si>
  <si>
    <t>ChrisBaguley 83</t>
  </si>
  <si>
    <t>StuartRudd 49,54</t>
  </si>
  <si>
    <t>JeromeWright (for 12 85)</t>
  </si>
  <si>
    <t>NicRobinson (for 10 85)</t>
  </si>
  <si>
    <t>KyleHarrop (for 2 81)</t>
  </si>
  <si>
    <t>DavidSwarbrick (for 7 85)</t>
  </si>
  <si>
    <t>RobNugent 20,70</t>
  </si>
  <si>
    <t>SimonCarden (for 12 65)</t>
  </si>
  <si>
    <t>StuartRudd 14</t>
  </si>
  <si>
    <t>JeromeWright (for 14 65)</t>
  </si>
  <si>
    <t>RoryPatterson (for 15 65) 27,52</t>
  </si>
  <si>
    <t>NicRobinson (for 8 65)</t>
  </si>
  <si>
    <t>DavidSwarbrick (for 10 65)</t>
  </si>
  <si>
    <t>AdamCarden (for 11 65)</t>
  </si>
  <si>
    <t>RobHowarth</t>
  </si>
  <si>
    <t>JamieRother</t>
  </si>
  <si>
    <t>NicRobinson (for 12 46) 14</t>
  </si>
  <si>
    <t>ChrisBaguley (for 14 46) 18</t>
  </si>
  <si>
    <t>DavidSwarbrick (for 15 60)</t>
  </si>
  <si>
    <t>StuartRudd (for 9 46)</t>
  </si>
  <si>
    <t>RoryPatterson (for 10 46)</t>
  </si>
  <si>
    <t>WarrenCollier (for 11 60)</t>
  </si>
  <si>
    <t>JamieBaguley (for 14 87)</t>
  </si>
  <si>
    <t>SimonCarden (for 12 76)</t>
  </si>
  <si>
    <t>ChrisBaguley (for 8 76) 82</t>
  </si>
  <si>
    <t>AdamCarden (for 7 87)</t>
  </si>
  <si>
    <t>BradleyHoward (for 15 78)</t>
  </si>
  <si>
    <t>JamieBaguley (for 12 50)</t>
  </si>
  <si>
    <t>StuartRudd (for 14 70)</t>
  </si>
  <si>
    <t>JeromeWright 49</t>
  </si>
  <si>
    <t>RoryPatterson 39</t>
  </si>
  <si>
    <t>AdamCarden (for 7 50)</t>
  </si>
  <si>
    <t>NicRobinson (for 9 70) 86</t>
  </si>
  <si>
    <t>MicahBleau (for 6 78)</t>
  </si>
  <si>
    <t>NickPlatt (for 14 68)</t>
  </si>
  <si>
    <t>NicRobinson (for 5 46)</t>
  </si>
  <si>
    <t>JamieBaguley (for 4 68)</t>
  </si>
  <si>
    <t>KyleHarrop (for 2 76)</t>
  </si>
  <si>
    <t>NickPlatt 76pen</t>
  </si>
  <si>
    <t>BradleyHoward (for 12 46)</t>
  </si>
  <si>
    <t>ChrisBaguley (for 15 46)</t>
  </si>
  <si>
    <t>StuartRudd (for 14 46)</t>
  </si>
  <si>
    <t>JamieBaguley 54</t>
  </si>
  <si>
    <t>MicahBleau (for 5 46)</t>
  </si>
  <si>
    <t>SimonCarden (for 8 46)</t>
  </si>
  <si>
    <t>ShaunRoscoe (for 14 85)</t>
  </si>
  <si>
    <t>AdamCarden 22</t>
  </si>
  <si>
    <t>StuartRudd (for 15 75)</t>
  </si>
  <si>
    <t>JeromeWright 69</t>
  </si>
  <si>
    <t>TunjiMoses (for 14 75)</t>
  </si>
  <si>
    <t>AdamTong 43</t>
  </si>
  <si>
    <t>CarlosRoca (for 12 83) 70</t>
  </si>
  <si>
    <t>JeromeWright (for 16 83)</t>
  </si>
  <si>
    <t>PhilMarsh 22</t>
  </si>
  <si>
    <t>SimonCarden (for 7 83)</t>
  </si>
  <si>
    <t>DavidNeville (for 4 75)</t>
  </si>
  <si>
    <t>JosephYoffe (for 10 83)</t>
  </si>
  <si>
    <t>JosephYoffe</t>
  </si>
  <si>
    <t>Northwich Victoria</t>
  </si>
  <si>
    <t>RoryPatterson 38</t>
  </si>
  <si>
    <t>JamieBaguley (for 3 85)</t>
  </si>
  <si>
    <t>NicRobinson (for 9 75)</t>
  </si>
  <si>
    <t>NickPlatt 41pen</t>
  </si>
  <si>
    <t>DavidChadwick (for 15 85) 51</t>
  </si>
  <si>
    <t>StuartRudd (for 14 79)</t>
  </si>
  <si>
    <t>RoryPatterson (for 12 74) 63pen</t>
  </si>
  <si>
    <t>ChrisBaguley (for 11 74) 80</t>
  </si>
  <si>
    <t>NicRobinson (for 9 79)</t>
  </si>
  <si>
    <t>MartinCosgrave</t>
  </si>
  <si>
    <t>JamesHolden</t>
  </si>
  <si>
    <t>DanielSelf</t>
  </si>
  <si>
    <t>Venue</t>
  </si>
  <si>
    <t>Matlock Town</t>
  </si>
  <si>
    <t>TULPN</t>
  </si>
  <si>
    <t>H</t>
  </si>
  <si>
    <t>DaleWhitehead (for 15 87)</t>
  </si>
  <si>
    <t>MicahBleau (for 14 78)</t>
  </si>
  <si>
    <t>JamieBaguley (for 12 68)</t>
  </si>
  <si>
    <t>KyleWilson 16pen,19</t>
  </si>
  <si>
    <t>CarlosRoca</t>
  </si>
  <si>
    <t>ShaunWilliams</t>
  </si>
  <si>
    <t>ChrisBaguley (for 7 68) 88</t>
  </si>
  <si>
    <t>NicRobinson (for 6 78)</t>
  </si>
  <si>
    <t>DavidNeville (for 4 87)</t>
  </si>
  <si>
    <t>Cammell Laird</t>
  </si>
  <si>
    <t>A</t>
  </si>
  <si>
    <t>DaleWhitehead (for 16 84)</t>
  </si>
  <si>
    <t>CarlosRoca (for 15 33)</t>
  </si>
  <si>
    <t>JakeCottrell 39</t>
  </si>
  <si>
    <t>CarlosRoca 29</t>
  </si>
  <si>
    <t>ColinLittle (for 7 54) 67,85</t>
  </si>
  <si>
    <t>KyleWilson 20</t>
  </si>
  <si>
    <t>NicRobinson (for 12 63)</t>
  </si>
  <si>
    <t>ChrisBaguley (for 10 63)</t>
  </si>
  <si>
    <t>JamieBaguley (for 7 33)</t>
  </si>
  <si>
    <t>DavidNeville (for 4 84)</t>
  </si>
  <si>
    <t>Buxton</t>
  </si>
  <si>
    <t>DaleWhitehead (for 12 59)</t>
  </si>
  <si>
    <t>JamieBaguley (for 7 79) 64</t>
  </si>
  <si>
    <t>KyleWilson (for 15 90)</t>
  </si>
  <si>
    <t>DavidNeville (for 4 59)</t>
  </si>
  <si>
    <t>DanielSelf (for 7 79)</t>
  </si>
  <si>
    <t>NicRobinson (for 9 90)</t>
  </si>
  <si>
    <t>Boston United</t>
  </si>
  <si>
    <t>JamieBaguley (for 16 74)</t>
  </si>
  <si>
    <t>KyleWilson</t>
  </si>
  <si>
    <t>ChrisBaguley (for 15 79)</t>
  </si>
  <si>
    <t>JeromeWright (for 11 46)</t>
  </si>
  <si>
    <t>DavidNeville (for 10 79)</t>
  </si>
  <si>
    <t>NicRobinson (for 4 74)</t>
  </si>
  <si>
    <t>Whitby Town</t>
  </si>
  <si>
    <t>LiamFoster (for 16 8)</t>
  </si>
  <si>
    <t>KyleWilson (for 15 74) 13,66,68</t>
  </si>
  <si>
    <t>JeromeWright (for 12 62)</t>
  </si>
  <si>
    <t>CarlosRoca (for 10 62)</t>
  </si>
  <si>
    <t>DanielSelf (for 2 8)</t>
  </si>
  <si>
    <t>DavidNeville</t>
  </si>
  <si>
    <t>DanielSelf (for 14 71)</t>
  </si>
  <si>
    <t>JacobWood</t>
  </si>
  <si>
    <t>CarlosRoca (for 7 76)</t>
  </si>
  <si>
    <t>SimonCarden (for 12 71)</t>
  </si>
  <si>
    <t>ChrisBaguley [SO 88]</t>
  </si>
  <si>
    <t>JamieBaguley (for 8 71)</t>
  </si>
  <si>
    <t>AdamCarden (for 2 71)</t>
  </si>
  <si>
    <t>Prescot Cables</t>
  </si>
  <si>
    <t>DanielSelf (for 12 63)</t>
  </si>
  <si>
    <t>BradleyHoward (for 14 63)</t>
  </si>
  <si>
    <t>KyleWilson 70,80pen</t>
  </si>
  <si>
    <t>CarlosRoca (for 16 63)</t>
  </si>
  <si>
    <t>ChrisBaguley (for 2 63) 76</t>
  </si>
  <si>
    <t>JamieBaguley (for 3 63)</t>
  </si>
  <si>
    <t>DannyWarrender</t>
  </si>
  <si>
    <t>SimonGarner (for 14 87)</t>
  </si>
  <si>
    <t>JamieBaguley (for 12 12)</t>
  </si>
  <si>
    <t>CarlosRoca (for 15 65)</t>
  </si>
  <si>
    <t>RobNugent (for 14 64) 7</t>
  </si>
  <si>
    <t>CarlosRoca (for 17 77)</t>
  </si>
  <si>
    <t>BenDeegan 47</t>
  </si>
  <si>
    <t>JeromeWright (for 16 64)</t>
  </si>
  <si>
    <t>DavidChadwick (for 6 64)</t>
  </si>
  <si>
    <t>DannyWilliams (for 10 64)</t>
  </si>
  <si>
    <t>JamieMack (for7 77) 90</t>
  </si>
  <si>
    <t>ChrisBaguley (for 4 12)</t>
  </si>
  <si>
    <t>DavidNeville (for 3 87)</t>
  </si>
  <si>
    <t>AlexSkidmore</t>
  </si>
  <si>
    <t>SimonGarner (for 18 79)</t>
  </si>
  <si>
    <t>AdamCarden (for 14 69)</t>
  </si>
  <si>
    <t>SimonCarden 57</t>
  </si>
  <si>
    <t>KyleWilson 89</t>
  </si>
  <si>
    <t>CarlosRoca (for 11 46)</t>
  </si>
  <si>
    <t>DanielSelf (for 7 69) 73</t>
  </si>
  <si>
    <t>RobNugent (for 3 79)</t>
  </si>
  <si>
    <t>Edwards</t>
  </si>
  <si>
    <t>Worksop Town</t>
  </si>
  <si>
    <t>SimonGarner</t>
  </si>
  <si>
    <t>DavidNeville (for 14 68)</t>
  </si>
  <si>
    <t>DavidChadwick (for 12 62)</t>
  </si>
  <si>
    <t>DanielSelf (for 16 68)</t>
  </si>
  <si>
    <t>RobNugent (for 5 62)</t>
  </si>
  <si>
    <t>AlexSkidmore (for 4 68)</t>
  </si>
  <si>
    <t>RobHowarth (for 11 68)</t>
  </si>
  <si>
    <t>Ossett Town</t>
  </si>
  <si>
    <t>DavidChadwick (for 17 85)</t>
  </si>
  <si>
    <t>AdamCarden (for 12 87)</t>
  </si>
  <si>
    <t>KyleWilson (for 15 88) 33,87pen</t>
  </si>
  <si>
    <t>CarlosRoca 10,84</t>
  </si>
  <si>
    <t>RobHowarth (for 7 87)</t>
  </si>
  <si>
    <t>DavidNeville (for 9 88)</t>
  </si>
  <si>
    <t>RobNugent (for 5 85)</t>
  </si>
  <si>
    <t>Witton Albion</t>
  </si>
  <si>
    <t>ChrisBaguley 12,40</t>
  </si>
  <si>
    <t>DavidChadwick (for 14 70)</t>
  </si>
  <si>
    <t>SimonCarden (for 15 78)</t>
  </si>
  <si>
    <t>KyleWilson 1,4</t>
  </si>
  <si>
    <t>JeromeWright 66</t>
  </si>
  <si>
    <t>CarlosRoca (for 12 75)</t>
  </si>
  <si>
    <t>RobNugent (for 5 70)</t>
  </si>
  <si>
    <t>DavidNeville (for 8 78)</t>
  </si>
  <si>
    <t>Kendal Town</t>
  </si>
  <si>
    <t>SimonGarner [SO 27]</t>
  </si>
  <si>
    <t>ChrisBaguley 43</t>
  </si>
  <si>
    <t>AdamTurner (for 16 61)</t>
  </si>
  <si>
    <t>SimonCarden (for 17 81)</t>
  </si>
  <si>
    <t>CarlosRoca (for 12 73)</t>
  </si>
  <si>
    <t>AlexSkidmore (for 6 61)</t>
  </si>
  <si>
    <t>RobHowarth (for 8 81)</t>
  </si>
  <si>
    <t>N</t>
  </si>
  <si>
    <t>ChrisBaguley (for 14 45)</t>
  </si>
  <si>
    <t>AdamTurner 90</t>
  </si>
  <si>
    <t>CarlosRoca (for 12 72)</t>
  </si>
  <si>
    <t>LiamFoster (for 4 45)</t>
  </si>
  <si>
    <t>Frickley Athletic</t>
  </si>
  <si>
    <t>LiamFoster (for 14 88)</t>
  </si>
  <si>
    <t>SimonGarner 31</t>
  </si>
  <si>
    <t>KyleWilson (for 15 90) 33</t>
  </si>
  <si>
    <t>JeromeWright (for 17 90)</t>
  </si>
  <si>
    <t>RobNugent (for 2 88)</t>
  </si>
  <si>
    <t>AlexSkidmore (for 9 90)</t>
  </si>
  <si>
    <t xml:space="preserve">DavidNeville </t>
  </si>
  <si>
    <t>NicRobinson (for 10 90)</t>
  </si>
  <si>
    <t>DavidNeville (for 15 80)</t>
  </si>
  <si>
    <t>CarlosRoca (for 11 55)</t>
  </si>
  <si>
    <t>AlexSkidmore (for 8 80)</t>
  </si>
  <si>
    <t>Ilkeston Town</t>
  </si>
  <si>
    <t>SimonCarden (for 14 83)</t>
  </si>
  <si>
    <t>KyleWilson 14</t>
  </si>
  <si>
    <t>CarlosRoca (for 12 87) 55,81</t>
  </si>
  <si>
    <t>ChrisBaguley (for 11 87)</t>
  </si>
  <si>
    <t>PapisDieyte (for 8 83)</t>
  </si>
  <si>
    <t>DavidChadwick (for 17 74) 49</t>
  </si>
  <si>
    <t>SimonCarden (for 8 74)</t>
  </si>
  <si>
    <t>KyleWilson 13pen,67</t>
  </si>
  <si>
    <t>CarlosRoca (for 12 74)</t>
  </si>
  <si>
    <t>ChrisBaguley (for 11 74)</t>
  </si>
  <si>
    <t>PapisDieyte (for 8 74)</t>
  </si>
  <si>
    <t>NicRobinson (for 5 74)</t>
  </si>
  <si>
    <t>2-4</t>
  </si>
  <si>
    <t>AlexSkidmore (for 14 67)</t>
  </si>
  <si>
    <t>SimonCarden 20</t>
  </si>
  <si>
    <t>KyleWilson 23,70</t>
  </si>
  <si>
    <t>CarlosRoca (for 15 56)</t>
  </si>
  <si>
    <t>ChrisBaguley  (for 2 56) 80</t>
  </si>
  <si>
    <t>NicRobinson (for 3 67) 89</t>
  </si>
  <si>
    <t>PapisDieyte (for 11 56)</t>
  </si>
  <si>
    <t>Guiseley</t>
  </si>
  <si>
    <t>PapisDieyte (for 14 78)</t>
  </si>
  <si>
    <t>KyleWilson 84</t>
  </si>
  <si>
    <t>ChrisBaguley 15</t>
  </si>
  <si>
    <t>NicRobinson (for 4 78)</t>
  </si>
  <si>
    <t>Eastwood Town</t>
  </si>
  <si>
    <t>PapisDieyte (for 12 76)</t>
  </si>
  <si>
    <t>AdamTurner (for 15 46)</t>
  </si>
  <si>
    <t>ChrisBaguley (for 14 57)</t>
  </si>
  <si>
    <t>CarlosRoca (for 4 76)</t>
  </si>
  <si>
    <t>NicRobinson (for 11 57)</t>
  </si>
  <si>
    <t>RobNugent (for 6 46)</t>
  </si>
  <si>
    <t>SimonGarner (for 12 63)</t>
  </si>
  <si>
    <t>PapisDieyte 69</t>
  </si>
  <si>
    <t>AdamTurner (for 16 42)</t>
  </si>
  <si>
    <t>SimonCarden (for 14 63)</t>
  </si>
  <si>
    <t>NicRobinson (for 3 63)</t>
  </si>
  <si>
    <t>ChrisBaguley (for 8 63)</t>
  </si>
  <si>
    <t>RobNugent (for 6 42)</t>
  </si>
  <si>
    <t>Hednesford Town</t>
  </si>
  <si>
    <t>AdamCarden (for 15 84)</t>
  </si>
  <si>
    <t>SimonCarden (for 14 86)</t>
  </si>
  <si>
    <t>KyleWilson 13,70</t>
  </si>
  <si>
    <t>JeromeWright 85</t>
  </si>
  <si>
    <t>TommyTurner (for 12 76)</t>
  </si>
  <si>
    <t>NicRobinson (for 11 76)</t>
  </si>
  <si>
    <t>PapisDieyte (for 8 86)</t>
  </si>
  <si>
    <t>CarlosRoca (for 7 84)</t>
  </si>
  <si>
    <t>UCC</t>
  </si>
  <si>
    <t>GrantShenton</t>
  </si>
  <si>
    <t>PapisDieyte (for 16 58)</t>
  </si>
  <si>
    <t>NickSwirad</t>
  </si>
  <si>
    <t>ChrisBaguley (for 12 58)</t>
  </si>
  <si>
    <t>TommyTurner</t>
  </si>
  <si>
    <t>SamFreakes (for 14 46)</t>
  </si>
  <si>
    <t>ShaunConnor (for 7 58)</t>
  </si>
  <si>
    <t>JohnBuckley (for 11 46)</t>
  </si>
  <si>
    <t>Reeves</t>
  </si>
  <si>
    <t>JamieMack (for 4 58)</t>
  </si>
  <si>
    <t>AlexSkidmore (for 14 32)</t>
  </si>
  <si>
    <t>PapisDieyte (for 12 46)</t>
  </si>
  <si>
    <t>KyleWilson 90</t>
  </si>
  <si>
    <t>CarlosRoca (for 4 46)</t>
  </si>
  <si>
    <t>NicRobinson (for 3 32)</t>
  </si>
  <si>
    <t>Marine</t>
  </si>
  <si>
    <t>LiamFoster (for 2 66)</t>
  </si>
  <si>
    <t>ChrisBaguley (for 16 88) 36</t>
  </si>
  <si>
    <t>TommyTurner (for 14 73) 20</t>
  </si>
  <si>
    <t>CarlosRoca (for 2 66)</t>
  </si>
  <si>
    <t>15(9)</t>
  </si>
  <si>
    <t>2(1)</t>
  </si>
  <si>
    <t>0(0)</t>
  </si>
  <si>
    <t>1(0)</t>
  </si>
  <si>
    <t>16(9)</t>
  </si>
  <si>
    <t>2(0)</t>
  </si>
  <si>
    <t>18(5)</t>
  </si>
  <si>
    <t>20(5)</t>
  </si>
  <si>
    <t>19(6)</t>
  </si>
  <si>
    <t>17(0)</t>
  </si>
  <si>
    <t>22(6)</t>
  </si>
  <si>
    <t>19(0)</t>
  </si>
  <si>
    <t>27(1)</t>
  </si>
  <si>
    <t>6(0)</t>
  </si>
  <si>
    <t>3(0)</t>
  </si>
  <si>
    <t>30(1)</t>
  </si>
  <si>
    <t>4(8)</t>
  </si>
  <si>
    <t>14(9)</t>
  </si>
  <si>
    <t>4(0)</t>
  </si>
  <si>
    <t>1(1)</t>
  </si>
  <si>
    <t>16(10)</t>
  </si>
  <si>
    <t>5(0)</t>
  </si>
  <si>
    <t>18(1)</t>
  </si>
  <si>
    <t>22(1)</t>
  </si>
  <si>
    <t>28(0)</t>
  </si>
  <si>
    <t>32(0)</t>
  </si>
  <si>
    <t>3(4)</t>
  </si>
  <si>
    <t>4(4)</t>
  </si>
  <si>
    <t>1(3)</t>
  </si>
  <si>
    <t>0(2)</t>
  </si>
  <si>
    <t>16(2)</t>
  </si>
  <si>
    <t>19(2)</t>
  </si>
  <si>
    <t>5(8)</t>
  </si>
  <si>
    <t>6(9)</t>
  </si>
  <si>
    <t>KyleJacobs (for 15 61)</t>
  </si>
  <si>
    <t>ScottMcManus (for 17 84)</t>
  </si>
  <si>
    <t>GlynnHurst (for 7 61) 63</t>
  </si>
  <si>
    <t>NickPlatt (for 2 61)</t>
  </si>
  <si>
    <t>ChrisOvington (for 6 84)</t>
  </si>
  <si>
    <t>GlynnHurst</t>
  </si>
  <si>
    <t>RichardBattersby (for 12 89)</t>
  </si>
  <si>
    <t>MikeNorton 69</t>
  </si>
  <si>
    <t>JamesHolden (for 17 89)</t>
  </si>
  <si>
    <t>GlynnHurst (for 15 68)</t>
  </si>
  <si>
    <t>JakeCottrell (for 7 89)</t>
  </si>
  <si>
    <t>BenDeegan (for 10 68)</t>
  </si>
  <si>
    <t>CarlosRoca (for 11 89)</t>
  </si>
  <si>
    <t>Own goal 71</t>
  </si>
  <si>
    <t>Gainsborough Trinity</t>
  </si>
  <si>
    <t>17(3)</t>
  </si>
  <si>
    <t>20(3)</t>
  </si>
  <si>
    <t>7(0)</t>
  </si>
  <si>
    <t>3(2)</t>
  </si>
  <si>
    <t>4(2)</t>
  </si>
  <si>
    <t>19(5)</t>
  </si>
  <si>
    <t>3(1)</t>
  </si>
  <si>
    <t>21(7)</t>
  </si>
  <si>
    <t>4(1)</t>
  </si>
  <si>
    <t>0(1)</t>
  </si>
  <si>
    <t>31(2)</t>
  </si>
  <si>
    <t>12(1)</t>
  </si>
  <si>
    <t>13(1)</t>
  </si>
  <si>
    <t>22(7)</t>
  </si>
  <si>
    <t>12(3)</t>
  </si>
  <si>
    <t>26(7)</t>
  </si>
  <si>
    <t>15(3)</t>
  </si>
  <si>
    <t>25(5)</t>
  </si>
  <si>
    <t>27(6)</t>
  </si>
  <si>
    <t>17(2)</t>
  </si>
  <si>
    <t>2(2)</t>
  </si>
  <si>
    <t>4(7)</t>
  </si>
  <si>
    <t>10(5)</t>
  </si>
  <si>
    <t>10(6)</t>
  </si>
  <si>
    <t>7(7)</t>
  </si>
  <si>
    <t>1(2)</t>
  </si>
  <si>
    <t>7(8)</t>
  </si>
  <si>
    <t>29(1)</t>
  </si>
  <si>
    <t>32(1)</t>
  </si>
  <si>
    <t>7(2)</t>
  </si>
  <si>
    <t>29(0)</t>
  </si>
  <si>
    <t>13(0)</t>
  </si>
  <si>
    <t>10(1)</t>
  </si>
  <si>
    <t>11(1)</t>
  </si>
  <si>
    <t>40(0)</t>
  </si>
  <si>
    <t>50(0)</t>
  </si>
  <si>
    <t>13(8)</t>
  </si>
  <si>
    <t>14(10)</t>
  </si>
  <si>
    <t>27(7)</t>
  </si>
  <si>
    <t>33(9)</t>
  </si>
  <si>
    <t>15(1)</t>
  </si>
  <si>
    <t>33(3)</t>
  </si>
  <si>
    <t>41(3)</t>
  </si>
  <si>
    <t>5(1)</t>
  </si>
  <si>
    <t>5(3)</t>
  </si>
  <si>
    <t>7(3)</t>
  </si>
  <si>
    <t>6(2)</t>
  </si>
  <si>
    <t>8(2)</t>
  </si>
  <si>
    <t>27(10)</t>
  </si>
  <si>
    <t>11(2)</t>
  </si>
  <si>
    <t>36(11)</t>
  </si>
  <si>
    <t>13(2)</t>
  </si>
  <si>
    <t>24(8)</t>
  </si>
  <si>
    <t>9(0)</t>
  </si>
  <si>
    <t>32(10)</t>
  </si>
  <si>
    <t>12(0)</t>
  </si>
  <si>
    <t>1(4)</t>
  </si>
  <si>
    <t>34(0)</t>
  </si>
  <si>
    <t>42(0)</t>
  </si>
  <si>
    <t>6(1)</t>
  </si>
  <si>
    <t>35(0)</t>
  </si>
  <si>
    <t>8(0)</t>
  </si>
  <si>
    <t>44(0)</t>
  </si>
  <si>
    <t>10(0)</t>
  </si>
  <si>
    <t>2(8)</t>
  </si>
  <si>
    <t>2(9)</t>
  </si>
  <si>
    <t>37(1)</t>
  </si>
  <si>
    <t>33(0)</t>
  </si>
  <si>
    <t>8(1)</t>
  </si>
  <si>
    <t>45(1)</t>
  </si>
  <si>
    <t>39(0)</t>
  </si>
  <si>
    <t>9(1)</t>
  </si>
  <si>
    <t>1(6)</t>
  </si>
  <si>
    <t>1(8)</t>
  </si>
  <si>
    <t>19(7)</t>
  </si>
  <si>
    <t>24(9)</t>
  </si>
  <si>
    <t>0(5)</t>
  </si>
  <si>
    <t>0(6)</t>
  </si>
  <si>
    <t>0(3)</t>
  </si>
  <si>
    <t>10(2)</t>
  </si>
  <si>
    <t>39(1)</t>
  </si>
  <si>
    <t>L 0-4</t>
  </si>
  <si>
    <t>KyleJacobs (for 15 81)</t>
  </si>
  <si>
    <t>LudovicQuistin (for 14 89)</t>
  </si>
  <si>
    <t>ChrisOvington (for 16 59)</t>
  </si>
  <si>
    <t>SimonCarden (for 3 89)</t>
  </si>
  <si>
    <t>RichardBattersby (for 2 81)</t>
  </si>
  <si>
    <t>MatthewWolfenden (for 10 59)</t>
  </si>
  <si>
    <t>KyleJacobs (for 12 50)</t>
  </si>
  <si>
    <t>JeromeWright 31pen</t>
  </si>
  <si>
    <t>JamesHolden (for 2 50)</t>
  </si>
  <si>
    <t>BenDeegan (for 8 68)</t>
  </si>
  <si>
    <t>DylanMoloney</t>
  </si>
  <si>
    <t>LeeNeville (for 3 77)</t>
  </si>
  <si>
    <t>LudovicQuistin (for 16 77)</t>
  </si>
  <si>
    <t>LudovicQuistin (for 17 79)</t>
  </si>
  <si>
    <t>RichardBattersby (for 12 73)</t>
  </si>
  <si>
    <t>MatthewWolfenden 24</t>
  </si>
  <si>
    <t>BenDeegan (for 9 90)</t>
  </si>
  <si>
    <t>LeeNeville (for 3 79)</t>
  </si>
  <si>
    <t>MikeNorton (for 16 90) 18</t>
  </si>
  <si>
    <t>48(1)</t>
  </si>
  <si>
    <t>44(1)</t>
  </si>
  <si>
    <t>7(5)</t>
  </si>
  <si>
    <t>8(9)</t>
  </si>
  <si>
    <t>26(10)</t>
  </si>
  <si>
    <t>36(10)</t>
  </si>
  <si>
    <t>2(12)</t>
  </si>
  <si>
    <t>2(13)</t>
  </si>
  <si>
    <t>6(7)</t>
  </si>
  <si>
    <t>8(7)</t>
  </si>
  <si>
    <t>18(0)</t>
  </si>
  <si>
    <t>46(0)</t>
  </si>
  <si>
    <t>30(8)</t>
  </si>
  <si>
    <t>37(13)</t>
  </si>
  <si>
    <t>14(3)</t>
  </si>
  <si>
    <t>25(7)</t>
  </si>
  <si>
    <t>29(9)</t>
  </si>
  <si>
    <t>5(2)</t>
  </si>
  <si>
    <t>9(2)</t>
  </si>
  <si>
    <t>14(0)</t>
  </si>
  <si>
    <t>13(12)</t>
  </si>
  <si>
    <t>18(13)</t>
  </si>
  <si>
    <t>22(13)</t>
  </si>
  <si>
    <t>30(15)</t>
  </si>
  <si>
    <t>28(2)</t>
  </si>
  <si>
    <t>38(2)</t>
  </si>
  <si>
    <t>3(3)</t>
  </si>
  <si>
    <t>5(6)</t>
  </si>
  <si>
    <t>2(4)</t>
  </si>
  <si>
    <t>3(6)</t>
  </si>
  <si>
    <t>1(5)</t>
  </si>
  <si>
    <t>2(5)</t>
  </si>
  <si>
    <t>25(0)</t>
  </si>
  <si>
    <t>4(3)</t>
  </si>
  <si>
    <t>8(5)</t>
  </si>
  <si>
    <t>36(0)</t>
  </si>
  <si>
    <t>37(3)</t>
  </si>
  <si>
    <t>32(3)</t>
  </si>
  <si>
    <t>11(0)</t>
  </si>
  <si>
    <t>47(3)</t>
  </si>
  <si>
    <t>38(3)</t>
  </si>
  <si>
    <t>15(0)</t>
  </si>
  <si>
    <t>28(4)</t>
  </si>
  <si>
    <t>35(7)</t>
  </si>
  <si>
    <t>7(17)</t>
  </si>
  <si>
    <t>9(17)</t>
  </si>
  <si>
    <t>24(0)</t>
  </si>
  <si>
    <t>31(0)</t>
  </si>
  <si>
    <t>24(3)</t>
  </si>
  <si>
    <t>28(6)</t>
  </si>
  <si>
    <t>6(10)</t>
  </si>
  <si>
    <t>41(0)</t>
  </si>
  <si>
    <t>52(1)</t>
  </si>
  <si>
    <t>30(4)</t>
  </si>
  <si>
    <t>35(4)</t>
  </si>
  <si>
    <t>38(0)</t>
  </si>
  <si>
    <t>43(0)</t>
  </si>
  <si>
    <t>32(7)</t>
  </si>
  <si>
    <t>4(6)</t>
  </si>
  <si>
    <t>5(7)</t>
  </si>
  <si>
    <t>9(8)</t>
  </si>
  <si>
    <t>10(9)</t>
  </si>
  <si>
    <t>21(5)</t>
  </si>
  <si>
    <t>1(11)</t>
  </si>
  <si>
    <t>26(11)</t>
  </si>
  <si>
    <t>31(12)</t>
  </si>
  <si>
    <t>5(4)</t>
  </si>
  <si>
    <t>16(0)</t>
  </si>
  <si>
    <t>24(1)</t>
  </si>
  <si>
    <t>26(0)</t>
  </si>
  <si>
    <t>7(15)</t>
  </si>
  <si>
    <t>8(17)</t>
  </si>
  <si>
    <t>27(0)</t>
  </si>
  <si>
    <t>21(0)</t>
  </si>
  <si>
    <t>36(1)</t>
  </si>
  <si>
    <t>41(1)</t>
  </si>
  <si>
    <t>47(0)</t>
  </si>
  <si>
    <t>13(5)</t>
  </si>
  <si>
    <t>15(8)</t>
  </si>
  <si>
    <t>8(13)</t>
  </si>
  <si>
    <t>9(13)</t>
  </si>
  <si>
    <t>45(0)</t>
  </si>
  <si>
    <t>20(1)</t>
  </si>
  <si>
    <t>32(2)</t>
  </si>
  <si>
    <t>23(3)</t>
  </si>
  <si>
    <t>28(3)</t>
  </si>
  <si>
    <t>23(8)</t>
  </si>
  <si>
    <t>30(10)</t>
  </si>
  <si>
    <t>26(6)</t>
  </si>
  <si>
    <t>34(8)</t>
  </si>
  <si>
    <t>0(4)</t>
  </si>
  <si>
    <t>16(1)</t>
  </si>
  <si>
    <t>25(1)</t>
  </si>
  <si>
    <t>10(4)</t>
  </si>
  <si>
    <t>12(2)</t>
  </si>
  <si>
    <t>1(7)</t>
  </si>
  <si>
    <t>1(10)</t>
  </si>
  <si>
    <t>29(6)</t>
  </si>
  <si>
    <t>37(8)</t>
  </si>
  <si>
    <t>3(5)</t>
  </si>
  <si>
    <t>18(7)</t>
  </si>
  <si>
    <t>6(3)</t>
  </si>
  <si>
    <t>28(7)</t>
  </si>
  <si>
    <t>37(7)</t>
  </si>
  <si>
    <t>19(1)</t>
  </si>
  <si>
    <t>2(6)</t>
  </si>
  <si>
    <t>33(1)</t>
  </si>
  <si>
    <t>42(1)</t>
  </si>
  <si>
    <t>7(13)</t>
  </si>
  <si>
    <t>10(16)</t>
  </si>
  <si>
    <t>RichardBattersby (for 12 78)</t>
  </si>
  <si>
    <t>NicRobinson (for 11 73) 88</t>
  </si>
  <si>
    <t>PapisDieyte</t>
  </si>
  <si>
    <t>DavidNeville (for 4 88)</t>
  </si>
  <si>
    <t>Ashton United</t>
  </si>
  <si>
    <t>DannyWarrender (for 12 29)</t>
  </si>
  <si>
    <t>ChrisBaguley (for 14 70)</t>
  </si>
  <si>
    <t>TommyTurner 90</t>
  </si>
  <si>
    <t>CarlosRoca (for 2 29)</t>
  </si>
  <si>
    <t>NicRobinson (for 4 70)</t>
  </si>
  <si>
    <t>NeilChappell (for 8 70)</t>
  </si>
  <si>
    <t>NickSwirad (for 15 59)</t>
  </si>
  <si>
    <t>PhilMarsh (for 19 59)</t>
  </si>
  <si>
    <t>KyleJacobs (for 6 59)</t>
  </si>
  <si>
    <t>JosephYoffe (for 11 59)</t>
  </si>
  <si>
    <t>JamieMack (for 9 59) 85</t>
  </si>
  <si>
    <t>AngelosTsiaklis (for 19 60)</t>
  </si>
  <si>
    <t>JamieMack (for 15 46)</t>
  </si>
  <si>
    <t>JosephYoffe (for 17 60)</t>
  </si>
  <si>
    <t>ChrisOvington (for 9 46)</t>
  </si>
  <si>
    <t>ScottCheetham (for 11 60)</t>
  </si>
  <si>
    <t>CedricKrou (for 4 60)</t>
  </si>
  <si>
    <t>ScottCheetham</t>
  </si>
  <si>
    <t>L 4-1</t>
  </si>
  <si>
    <t>MarkAyres (for 12 79)</t>
  </si>
  <si>
    <t>CarlosRoca (for 16 78)</t>
  </si>
  <si>
    <t>BenMorris (for 17 70)</t>
  </si>
  <si>
    <t>JosephYoffe (for 6 79)</t>
  </si>
  <si>
    <t>ChrisOvington (for 7 78)</t>
  </si>
  <si>
    <t>JamesHolden (for 11 70)</t>
  </si>
  <si>
    <t>BenMorris (for 12 57)</t>
  </si>
  <si>
    <t>NickSwirad (for 16 68)</t>
  </si>
  <si>
    <t>BenDeegan 73</t>
  </si>
  <si>
    <t>PhilMarsh 20</t>
  </si>
  <si>
    <t>ChrisOvington (for 17 57)</t>
  </si>
  <si>
    <t>JosephYoffe (for 3 57)</t>
  </si>
  <si>
    <t>MarkAyres (for 6 68)</t>
  </si>
  <si>
    <t>DavidNeville (for 16 79)</t>
  </si>
  <si>
    <t>AdamCarden (for 17 79)</t>
  </si>
  <si>
    <t>SimonCarden (for 15 79) 38</t>
  </si>
  <si>
    <t>TommyTurner 68,76</t>
  </si>
  <si>
    <t>PapisDieyte (for 8 79)</t>
  </si>
  <si>
    <t>NeilChappell (for 4 79)</t>
  </si>
  <si>
    <t>JamieBaguley (for 7 79)</t>
  </si>
  <si>
    <t>SimonCarden (for 16 77)</t>
  </si>
  <si>
    <t>KyleWilson 85</t>
  </si>
  <si>
    <t>TommyTurner (for 15 77)</t>
  </si>
  <si>
    <t>TristramWhitman (for 7 67)</t>
  </si>
  <si>
    <t>CarlosRoca (for 11 77)</t>
  </si>
  <si>
    <t>NeilChappell (for 8 77)</t>
  </si>
  <si>
    <t>DannyWarrender (for 17 80)</t>
  </si>
  <si>
    <t>SimonCarden (for 14 80) 49,75</t>
  </si>
  <si>
    <t>TommyTurner (for 12 63)</t>
  </si>
  <si>
    <t>TristramWhitman (for 11 63)</t>
  </si>
  <si>
    <t>CarlosRoca (for 8 80)</t>
  </si>
  <si>
    <t>NeilChappell</t>
  </si>
  <si>
    <t>TunjiMoses (for 2 80)</t>
  </si>
  <si>
    <t>RobNugent (for 17 72)</t>
  </si>
  <si>
    <t>AdamCarden (for 14 68)</t>
  </si>
  <si>
    <t>TristramWhitman 57</t>
  </si>
  <si>
    <t>CarlosRoca (for 7 68)</t>
  </si>
  <si>
    <t>NeilChappell (for 8 79)</t>
  </si>
  <si>
    <t>AdamTurner (for 6 72)</t>
  </si>
  <si>
    <t>Leigh Genesis</t>
  </si>
  <si>
    <t>DavidNeville (for 15 70)</t>
  </si>
  <si>
    <t>SimonCarden (for 14 70)</t>
  </si>
  <si>
    <t>JeromeWright 15</t>
  </si>
  <si>
    <t>TristramWhitman (for 12 70)</t>
  </si>
  <si>
    <t>TommyTurner (for 11 70)</t>
  </si>
  <si>
    <t>TunjiMoses (for 8 70)</t>
  </si>
  <si>
    <t>JamieBaguley (for 4 70) 88</t>
  </si>
  <si>
    <t>SimonGarner (for 14 67)</t>
  </si>
  <si>
    <t>AdamTong</t>
  </si>
  <si>
    <t>SimonCarden (for 17 67)</t>
  </si>
  <si>
    <t>KyleWilson (for 12 22)</t>
  </si>
  <si>
    <t>TommyTurner 88</t>
  </si>
  <si>
    <t>TristramWhitman (for 9 22)</t>
  </si>
  <si>
    <t>JamieBaguley (for 3 67)</t>
  </si>
  <si>
    <t>TunjiMoses</t>
  </si>
  <si>
    <t>CarlosRoca (for 8 67)</t>
  </si>
  <si>
    <t>SimonCarden (for 14 68)</t>
  </si>
  <si>
    <t>TommyTurner (for 15 68)</t>
  </si>
  <si>
    <t>TristramWhitman (for 17 68)</t>
  </si>
  <si>
    <t>JamieBaguley (for 9 68)</t>
  </si>
  <si>
    <t>DavidChadwick (for 11 68)</t>
  </si>
  <si>
    <t>SimonGarner (for 15 75)</t>
  </si>
  <si>
    <t>TunjiMoses (for 17 75)</t>
  </si>
  <si>
    <t>NeilChappell 64</t>
  </si>
  <si>
    <t>CarlLomax 85</t>
  </si>
  <si>
    <t>TristramWhitman</t>
  </si>
  <si>
    <t>JamieBaguley (for 3 75)</t>
  </si>
  <si>
    <t>TommyTurner (for 11 57)</t>
  </si>
  <si>
    <t>AdamCarden (for 4 75)</t>
  </si>
  <si>
    <t>DavidNeville (for 16 66)</t>
  </si>
  <si>
    <t>SimonCarden 28</t>
  </si>
  <si>
    <t>CarlLomax</t>
  </si>
  <si>
    <t>JeromeWright (for 15 90) 13</t>
  </si>
  <si>
    <t>CarlosRoca (for 14 82)</t>
  </si>
  <si>
    <t>JamieBaguley (for 10 90)</t>
  </si>
  <si>
    <t>TunjiMoses (for 4 66)</t>
  </si>
  <si>
    <t>TunjiMoses (for 15 69)</t>
  </si>
  <si>
    <t>AdamTong 52</t>
  </si>
  <si>
    <t>NeilChappell (for 16 69)</t>
  </si>
  <si>
    <t>JeromeWright [SO 90]</t>
  </si>
  <si>
    <t>CarlosRoca (for 14 58)</t>
  </si>
  <si>
    <t>JamieBaguley (for 4 69)</t>
  </si>
  <si>
    <t>AdamCarden (for 7 69)</t>
  </si>
  <si>
    <t>NeilChappell (for 12 78)</t>
  </si>
  <si>
    <t>CarlLomax (for 14 70)</t>
  </si>
  <si>
    <t>CarlosRoca 10</t>
  </si>
  <si>
    <t>PapisDieyte (for 7 78)</t>
  </si>
  <si>
    <t>TristramWhitman (for 8 78)</t>
  </si>
  <si>
    <t>DannyWarrender 29</t>
  </si>
  <si>
    <t>AdamCarden (for 12 79)</t>
  </si>
  <si>
    <t>SimonCarden 44</t>
  </si>
  <si>
    <t>CarlLomax (for 10 63)</t>
  </si>
  <si>
    <t>GaryStopforth (for 10 63)</t>
  </si>
  <si>
    <t>NeilChappell (for 9 79)</t>
  </si>
  <si>
    <t>North Ferriby United</t>
  </si>
  <si>
    <t>TunjiMoses (for 14 80)</t>
  </si>
  <si>
    <t>SimonCarden (for 16 83) 75</t>
  </si>
  <si>
    <t>JamieBaguley (for 15 77)</t>
  </si>
  <si>
    <t>CarlosRoca 62pen</t>
  </si>
  <si>
    <t>PapisDieyte (for 4 80)</t>
  </si>
  <si>
    <t>GaryStopforth (for 9 77)</t>
  </si>
  <si>
    <t>NeilChappell (for 8 83)</t>
  </si>
  <si>
    <t>SimonGarner 90</t>
  </si>
  <si>
    <t>AdamCarden 65</t>
  </si>
  <si>
    <t>TOTAL LEAGUE APPS</t>
  </si>
  <si>
    <t>TOTAL CUP APPS</t>
  </si>
  <si>
    <t>TOTAL LEAGUE Mins Played</t>
  </si>
  <si>
    <t>TOTAL CUP Mins Played</t>
  </si>
  <si>
    <t>TOTAL LEAGUE GOALS</t>
  </si>
  <si>
    <t>TOTAL CUP GOALS</t>
  </si>
  <si>
    <t>JamieBaguley (for 12 78)</t>
  </si>
  <si>
    <t>PhilMarsh</t>
  </si>
  <si>
    <t>CarlLomax (for 8 78)</t>
  </si>
  <si>
    <t>DavidChadwick (for 6 67)</t>
  </si>
  <si>
    <t>RobNugent (for 16 69)</t>
  </si>
  <si>
    <t>CarlosRoca 2,54pen,88</t>
  </si>
  <si>
    <t>SimonCarden (for 8 61)</t>
  </si>
  <si>
    <t>CarlLomax 34</t>
  </si>
  <si>
    <t>JeromeWright (for 14 72)</t>
  </si>
  <si>
    <t>NickPlatt (for 8 61)</t>
  </si>
  <si>
    <t>DavidChadwick (for 6 69)</t>
  </si>
  <si>
    <t>CarlosRoca (for 14 65)</t>
  </si>
  <si>
    <t>SimonCarden (for 17 90) 33</t>
  </si>
  <si>
    <t>CarlLomax 44,62</t>
  </si>
  <si>
    <t>PhilMarsh (for 12 73)</t>
  </si>
  <si>
    <t>NickPlatt (for 11 73)</t>
  </si>
  <si>
    <t>AdamCarden (for 7 65)</t>
  </si>
  <si>
    <t>TunjiMoses (for 14 64)</t>
  </si>
  <si>
    <t>AdamTong 39</t>
  </si>
  <si>
    <t>SimonCarden 66</t>
  </si>
  <si>
    <t>CarlLomax [SO 89]</t>
  </si>
  <si>
    <t>PhilMarsh  (for 15 90) 38</t>
  </si>
  <si>
    <t>NickPlatt (for 4 64)</t>
  </si>
  <si>
    <t>TunjiMoses 20</t>
  </si>
  <si>
    <t>RobNugent (for 12 46)</t>
  </si>
  <si>
    <t>CarlosRoca 71</t>
  </si>
  <si>
    <t>SimonCarden (for 14 46) 27</t>
  </si>
  <si>
    <t>JeromeWright 4</t>
  </si>
  <si>
    <t>PhilMarsh (for 15 61)</t>
  </si>
  <si>
    <t>DavidChadwick (for 6 46)</t>
  </si>
  <si>
    <t>NickPlatt (for 8 46)</t>
  </si>
  <si>
    <t>CarlosRoca (for 15 80)</t>
  </si>
  <si>
    <t>SimonCarden (for 12 85)</t>
  </si>
  <si>
    <t>TunjiMoses (for 17 68)</t>
  </si>
  <si>
    <t>DavidNeville (for 8 85)</t>
  </si>
  <si>
    <t>JamieBaguley (for 7 80)</t>
  </si>
  <si>
    <t>PhilMarsh (for 17 72)</t>
  </si>
  <si>
    <t>TunjiMoses (for 14 60)</t>
  </si>
  <si>
    <t>JamieBaguley (for 8 78)</t>
  </si>
  <si>
    <t>DavidChadwick (for 9 72)</t>
  </si>
  <si>
    <t>AdamTong 8</t>
  </si>
  <si>
    <t>CarlosRoca (for 15 82)</t>
  </si>
  <si>
    <t>SimonCarden (for 17 87)</t>
  </si>
  <si>
    <t>PhilMarsh (for 12 72)</t>
  </si>
  <si>
    <t>CarlLomax (for 9 72)</t>
  </si>
  <si>
    <t>JamieBaguley (for 7 82)</t>
  </si>
  <si>
    <t>DavidChadwick (for 8 87)</t>
  </si>
  <si>
    <t>JohnBuckley</t>
  </si>
  <si>
    <t>ShaunConnor</t>
  </si>
  <si>
    <t>SamFreakes</t>
  </si>
  <si>
    <t>JamieMack</t>
  </si>
  <si>
    <t>GaryStopforth</t>
  </si>
  <si>
    <t>SimonGarner (for 12 76)</t>
  </si>
  <si>
    <t>AdamTong 80</t>
  </si>
  <si>
    <t>CarlLomax (for 17 64)</t>
  </si>
  <si>
    <t>DannyWilliams (for 14 64)</t>
  </si>
  <si>
    <t>JakeCottrell (for 3 76)</t>
  </si>
  <si>
    <t>CarlosRoca (for 11 64)</t>
  </si>
  <si>
    <t>BenMorris</t>
  </si>
  <si>
    <t>BenDeegan (for 9 64)</t>
  </si>
  <si>
    <t>AdamCarden (for 16 74)</t>
  </si>
  <si>
    <t>SimonCarden 68,86</t>
  </si>
  <si>
    <t>BenDeegan</t>
  </si>
  <si>
    <t>JeromeWright (for 12 66)</t>
  </si>
  <si>
    <t>JakeCottrell (for 14 57)</t>
  </si>
  <si>
    <t>CarlLomax (for 10 66)</t>
  </si>
  <si>
    <t>SimonGarner (for 15 73)</t>
  </si>
  <si>
    <t>SimonCarden (for 12 60)</t>
  </si>
  <si>
    <t>PhilMarsh (for 16 68)</t>
  </si>
  <si>
    <t>AdamCarden (for 8 60)</t>
  </si>
  <si>
    <t>DavidNeville (for 3 73)</t>
  </si>
  <si>
    <t>DavidNeville (for 6 12)</t>
  </si>
  <si>
    <t>JamieMack (for 11 68)</t>
  </si>
  <si>
    <t>JakeCottrell (for 15 70) 26</t>
  </si>
  <si>
    <t>BenDeegan (for 16 87)</t>
  </si>
  <si>
    <t>PhilMarsh 8,45</t>
  </si>
  <si>
    <t>SimonGarner (for 7 60)</t>
  </si>
  <si>
    <t>JosephYoffe (for 4 70)</t>
  </si>
  <si>
    <t>JamieMack (for 9 87)</t>
  </si>
  <si>
    <t>Harrogate Town</t>
  </si>
  <si>
    <t>SimonCarden 64,85</t>
  </si>
  <si>
    <t>NickSwirad (for 14 76)</t>
  </si>
  <si>
    <t>BenDeegan (for 12 55)</t>
  </si>
  <si>
    <t>PhilMarsh (for 16 62)</t>
  </si>
  <si>
    <t>JosephYoffe (for 9 55)</t>
  </si>
  <si>
    <t>DannyWarrender (for 6 76)</t>
  </si>
  <si>
    <t>RobNugent (for 11 62)</t>
  </si>
  <si>
    <t>CarlosRoca (for 11 57)</t>
  </si>
  <si>
    <t>JamieMack (for 7 74)</t>
  </si>
  <si>
    <t>DannyWilliams</t>
  </si>
  <si>
    <t>Retford United</t>
  </si>
  <si>
    <t>SimonGarner (for 16 88)</t>
  </si>
  <si>
    <t>AdamTong 57</t>
  </si>
  <si>
    <t>PhilMarsh (for 12 88)</t>
  </si>
  <si>
    <t>BenMorris (for 11 88)</t>
  </si>
  <si>
    <t>ColinLittle (for 7 71)</t>
  </si>
  <si>
    <t>SteveTorpey (for 8 65)</t>
  </si>
  <si>
    <t>KarlMunroe</t>
  </si>
  <si>
    <t>MikeNorton 61</t>
  </si>
  <si>
    <t>JeromeWright [SO 29]</t>
  </si>
  <si>
    <t>ColinLittle (for 17 71)</t>
  </si>
  <si>
    <t>SteveTorpey (for 7 71) (for 16 79)</t>
  </si>
  <si>
    <t>JamesHolden (for 12 79)</t>
  </si>
  <si>
    <t>ChrisOvington (for 11 71)</t>
  </si>
  <si>
    <t>DannyWilliams (for 3 88)</t>
  </si>
  <si>
    <t>JakeCottrell</t>
  </si>
  <si>
    <t>Burscough</t>
  </si>
  <si>
    <t>Stocksbridge Park Steels</t>
  </si>
  <si>
    <t>Hucknall Town</t>
  </si>
  <si>
    <t>Durham City</t>
  </si>
  <si>
    <t>SimonGarner (for 16 67)</t>
  </si>
  <si>
    <t>TunjiMoses (for 17 67)</t>
  </si>
  <si>
    <t>SimonCarden (for 12 67)</t>
  </si>
  <si>
    <t>JeromeWright 36</t>
  </si>
  <si>
    <t>PhilMarsh (for 8 67)</t>
  </si>
  <si>
    <t>BenMorris (for 3 67)</t>
  </si>
  <si>
    <t>JakeCottrell (for 4 67)</t>
  </si>
  <si>
    <t>SimonGarner (for 15 40)</t>
  </si>
  <si>
    <t>PhilMarsh (for 14 40)</t>
  </si>
  <si>
    <t>BenMorris (for 12 76)</t>
  </si>
  <si>
    <t>DannyWilliams (for 11 76)</t>
  </si>
  <si>
    <t>JakeCottrell (for 10 40)</t>
  </si>
  <si>
    <t>AdamTong (for 3 40) 81</t>
  </si>
  <si>
    <t>RobNugent [SO 25]</t>
  </si>
  <si>
    <t>SimonCarden (for 14 61)</t>
  </si>
  <si>
    <t>BenDeegan 66</t>
  </si>
  <si>
    <t>JeromeWright (for 16 90)</t>
  </si>
  <si>
    <t>CarlosRoca (for 15 78)</t>
  </si>
  <si>
    <t>JakeCottrell (for 8 61)</t>
  </si>
  <si>
    <t>PhilMarsh (for 11 78)</t>
  </si>
  <si>
    <t>RobNugent (for 10 90)</t>
  </si>
  <si>
    <t>DannyWarrender (for 12 86)</t>
  </si>
  <si>
    <t>SimonCarden (for 15 62)</t>
  </si>
  <si>
    <t>BenDeegan 51</t>
  </si>
  <si>
    <t>JeromeWright 77</t>
  </si>
  <si>
    <t>CarlosRoca 6pen,90</t>
  </si>
  <si>
    <t>PhilMarsh (for 2 86)</t>
  </si>
  <si>
    <t>JakeCottrell (for 8 62)</t>
  </si>
  <si>
    <t>JamieMack (for 11 71) 84</t>
  </si>
  <si>
    <t>PhilMarsh (for 15 71) 23,31,63</t>
  </si>
  <si>
    <t>JeromeWright (for 16 71)</t>
  </si>
  <si>
    <t>CarlosRoca (for 17 64)</t>
  </si>
  <si>
    <t>DavidNeville (for10 71)</t>
  </si>
  <si>
    <t>AbdirashidIbrahim (for 7 64)</t>
  </si>
  <si>
    <t>Stalybridge Celtic</t>
  </si>
  <si>
    <t>DavidChadwick 50</t>
  </si>
  <si>
    <t>JamesHolden (for 16 54)</t>
  </si>
  <si>
    <t>MartinParker (for 15 74)</t>
  </si>
  <si>
    <t>MatthewWolfenden 78</t>
  </si>
  <si>
    <t>MikeNorton 5</t>
  </si>
  <si>
    <t>JeromeWright 37</t>
  </si>
  <si>
    <t>JakeCottrell 88</t>
  </si>
  <si>
    <t>CarlosRoca (for 8 82)</t>
  </si>
  <si>
    <t>LudovicQuistin (for 5 74)</t>
  </si>
  <si>
    <t>SimonCarden (for 16 79) 42</t>
  </si>
  <si>
    <t>CarlosRoca (for 2 87)</t>
  </si>
  <si>
    <t>BenDeegan (for 8 79)</t>
  </si>
  <si>
    <t>LudovicQuistin (for 15 87)</t>
  </si>
  <si>
    <t>KarlMunroe (for 14 82)</t>
  </si>
  <si>
    <t>NickPlatt (for 12 69)</t>
  </si>
  <si>
    <t>SimonCarden (for 16 86)</t>
  </si>
  <si>
    <t>CarlosRoca (for 4 69)</t>
  </si>
  <si>
    <t>JamesHolden (for 2 82)</t>
  </si>
  <si>
    <t>JamesHolden (for 16 86)</t>
  </si>
  <si>
    <t>SimonCarden (for 15 89) 74</t>
  </si>
  <si>
    <t>MikeNorton 83</t>
  </si>
  <si>
    <t>ChrisOvington (for 8 89)</t>
  </si>
  <si>
    <t>NickPlatt (for 2 86)</t>
  </si>
  <si>
    <t>OliverDevenney</t>
  </si>
  <si>
    <t>MatthewTierney [SO 55]</t>
  </si>
  <si>
    <t>MartinParker (for 15 24)</t>
  </si>
  <si>
    <t>ScottMcManus [SO 74]</t>
  </si>
  <si>
    <t>BenDeegan (for 12 83)</t>
  </si>
  <si>
    <t>DavidChadwick (for 5 24)</t>
  </si>
  <si>
    <t>RichardBattersby (for 16 67)</t>
  </si>
  <si>
    <t>ScottMcManus (for 14 53)</t>
  </si>
  <si>
    <t>MatthewWolfenden 45</t>
  </si>
  <si>
    <t>JamesHolden 16</t>
  </si>
  <si>
    <t>JakeCottrell (for 12 67)</t>
  </si>
  <si>
    <t>CarlosRoca (for 11 67)</t>
  </si>
  <si>
    <t>NickPlatt (for 6 53)</t>
  </si>
  <si>
    <t>OliverDevenney (for 2 67)</t>
  </si>
  <si>
    <t xml:space="preserve"> </t>
  </si>
  <si>
    <t>AdamTong (for 14 60)</t>
  </si>
  <si>
    <t>CarlosRoca 13</t>
  </si>
  <si>
    <t>PhilMarsh 35</t>
  </si>
  <si>
    <t>RobNugent (for 6 60)</t>
  </si>
  <si>
    <t>TunjiMoses (for 12 89)</t>
  </si>
  <si>
    <t>DavidChadwick  (for 14 44)</t>
  </si>
  <si>
    <t>JeromeWright 35</t>
  </si>
  <si>
    <t>PhilMarsh (for 15 90)</t>
  </si>
  <si>
    <t>SimonCarden (for 4 89)</t>
  </si>
  <si>
    <t>RobNugent (for 5 44)</t>
  </si>
  <si>
    <t>JamieMack (for 11 90)</t>
  </si>
  <si>
    <t>AbdirashidIbrahim</t>
  </si>
  <si>
    <t>RaducioKing</t>
  </si>
  <si>
    <t>DanielStott</t>
  </si>
  <si>
    <t>Average Mins Played</t>
  </si>
  <si>
    <t>Average Goals Per App</t>
  </si>
  <si>
    <t>Average Minutes Per Goal</t>
  </si>
  <si>
    <t>Opponents</t>
  </si>
  <si>
    <t>Date</t>
  </si>
  <si>
    <t>Comp</t>
  </si>
  <si>
    <t>FT</t>
  </si>
  <si>
    <t>HT</t>
  </si>
  <si>
    <t>Att</t>
  </si>
  <si>
    <t>Own goals</t>
  </si>
  <si>
    <t>Leek CSOB</t>
  </si>
  <si>
    <t>13.08.05</t>
  </si>
  <si>
    <t>NWCL2</t>
  </si>
  <si>
    <t>W 2-5</t>
  </si>
  <si>
    <t>2-2</t>
  </si>
  <si>
    <t>BarrieGeorge</t>
  </si>
  <si>
    <t>MarkRawlinson</t>
  </si>
  <si>
    <t>GarethOrmes</t>
  </si>
  <si>
    <t>StevenSpencer 20,72</t>
  </si>
  <si>
    <t>RobNugent</t>
  </si>
  <si>
    <t>KevinElvin</t>
  </si>
  <si>
    <t>CraigFleury (for 12 67)</t>
  </si>
  <si>
    <t>TonyCoyne (for 15 67)</t>
  </si>
  <si>
    <t>JozMitten (for 14 67) 30</t>
  </si>
  <si>
    <t>SteveTorpey 80</t>
  </si>
  <si>
    <t xml:space="preserve">RoryPatterson </t>
  </si>
  <si>
    <t>DarrenLyons (for 7 67)</t>
  </si>
  <si>
    <t>AdieOrr (for 9 67) 90</t>
  </si>
  <si>
    <t>WillAhern (for 8 67)</t>
  </si>
  <si>
    <t>Padiham</t>
  </si>
  <si>
    <t>20.08.05</t>
  </si>
  <si>
    <t>W 3-2</t>
  </si>
  <si>
    <t>2-1</t>
  </si>
  <si>
    <t>StevenSpencer (for 14 82)</t>
  </si>
  <si>
    <t>DavidChadwick</t>
  </si>
  <si>
    <t>MarkRawlinson (for 15 66)</t>
  </si>
  <si>
    <t>TonyCoyne</t>
  </si>
  <si>
    <t>JozMitten</t>
  </si>
  <si>
    <t>RoryPatterson 27pen,45</t>
  </si>
  <si>
    <t>AdieOrr (for 12 78) 69</t>
  </si>
  <si>
    <t>WillAhern (for 11 78)</t>
  </si>
  <si>
    <t xml:space="preserve">RyanGilligan (for 4 82) </t>
  </si>
  <si>
    <t>ScottHolt (for 7 66)</t>
  </si>
  <si>
    <t>Eccleshall</t>
  </si>
  <si>
    <t>24.08.05</t>
  </si>
  <si>
    <t>W 7-1</t>
  </si>
  <si>
    <t>3-0</t>
  </si>
  <si>
    <t>StevenSpencer (for 14 68)</t>
  </si>
  <si>
    <t>RobNugent 38</t>
  </si>
  <si>
    <t>MarkRawlinson 6,54</t>
  </si>
  <si>
    <t>TonyCoyne (for 15 68)</t>
  </si>
  <si>
    <t>SteveTorpey (for 12 46) 31</t>
  </si>
  <si>
    <t>RoryPatterson</t>
  </si>
  <si>
    <t xml:space="preserve">AdieOrr (for 10 46) 48,56 </t>
  </si>
  <si>
    <t>RyanGilligan (for 4 68) 89</t>
  </si>
  <si>
    <t>SimonCarden (for 8 68)</t>
  </si>
  <si>
    <t>Winsford</t>
  </si>
  <si>
    <t>31.08.05</t>
  </si>
  <si>
    <t>D 2-2</t>
  </si>
  <si>
    <t>0-0</t>
  </si>
  <si>
    <t>PhilPriestley</t>
  </si>
  <si>
    <t>StevenSpencer</t>
  </si>
  <si>
    <t>SimonCarden</t>
  </si>
  <si>
    <t>AdieOrr 75</t>
  </si>
  <si>
    <t>TonyCoyne (for 12 62)</t>
  </si>
  <si>
    <t>JozMitten (for 14 66)</t>
  </si>
  <si>
    <t>SteveTorpey 72</t>
  </si>
  <si>
    <t>RyanGilligan (for 8 62)</t>
  </si>
  <si>
    <t>ScottHolt (for 9 66)</t>
  </si>
  <si>
    <t>MattHaley</t>
  </si>
  <si>
    <t>Ashton Town</t>
  </si>
  <si>
    <t>03.09.05</t>
  </si>
  <si>
    <t>W 0-4</t>
  </si>
  <si>
    <t>RyanGilligan</t>
  </si>
  <si>
    <t>JozMitten (for 15 61)</t>
  </si>
  <si>
    <t>SteveTorpey (for 12 72) 51</t>
  </si>
  <si>
    <t>RoryPatterson  (for 14 72) 65</t>
  </si>
  <si>
    <t>TonyCullen (for 10 72)</t>
  </si>
  <si>
    <t>ScottHolt (for 11 72) 83,86</t>
  </si>
  <si>
    <t>PhilPower (for 9 61)</t>
  </si>
  <si>
    <t>Blackpool M</t>
  </si>
  <si>
    <t>10.09.05</t>
  </si>
  <si>
    <t>W 4-2</t>
  </si>
  <si>
    <t>2-0</t>
  </si>
  <si>
    <t>StevenSpencer 41</t>
  </si>
  <si>
    <t>RobNugent 52</t>
  </si>
  <si>
    <t>AdieOrr (for 15 85)</t>
  </si>
  <si>
    <t>RyanGilligan (for 12 77)</t>
  </si>
  <si>
    <t>JozMitten (for 14 77) 66</t>
  </si>
  <si>
    <t>SteveTorpey</t>
  </si>
  <si>
    <t>RoryPatterson 25</t>
  </si>
  <si>
    <t>TonyCullen (for 8 77)</t>
  </si>
  <si>
    <t>TonyCoyne (for 9 77)</t>
  </si>
  <si>
    <t>PhilPower (for 7 85)</t>
  </si>
  <si>
    <t>Castleton Gab</t>
  </si>
  <si>
    <t>17.09.05</t>
  </si>
  <si>
    <t>W 0-3</t>
  </si>
  <si>
    <t>0-2</t>
  </si>
  <si>
    <t>RobNugent 46</t>
  </si>
  <si>
    <t>RyanGilligan (for 14 65) 39</t>
  </si>
  <si>
    <t>JozMitten (for 12 65)</t>
  </si>
  <si>
    <t>RoryPatterson (for 15 65) 12</t>
  </si>
  <si>
    <t>AdieOrr</t>
  </si>
  <si>
    <t>TonyCullen (for 9 65)</t>
  </si>
  <si>
    <t>BillyMcCartney (for 8 65)</t>
  </si>
  <si>
    <t>SimonCarden (for 10 65)</t>
  </si>
  <si>
    <t>Norton Utd</t>
  </si>
  <si>
    <t>24.09.05</t>
  </si>
  <si>
    <t>L 1-2</t>
  </si>
  <si>
    <t>1-0</t>
  </si>
  <si>
    <t>MarkRawlinson (for 2 90)</t>
  </si>
  <si>
    <t>BillyMcCartney</t>
  </si>
  <si>
    <t>ScottHolt (for 14 90)</t>
  </si>
  <si>
    <t>DarrenLyons (for 15 64)</t>
  </si>
  <si>
    <t>RoryPatterson 33pen</t>
  </si>
  <si>
    <t>TonyCullen (for 2 90)</t>
  </si>
  <si>
    <t>KevinElvin (for 7 90)</t>
  </si>
  <si>
    <t>JozMitten (for 9 64)</t>
  </si>
  <si>
    <t>Oldham T</t>
  </si>
  <si>
    <t>05.10.05</t>
  </si>
  <si>
    <t>W 1-0</t>
  </si>
  <si>
    <t>KevinElvin (for 12 90)</t>
  </si>
  <si>
    <t>MarkRawlinson (for 14 77)</t>
  </si>
  <si>
    <t>SimonCarden 55</t>
  </si>
  <si>
    <t>SteveTorpey (for 15 63)</t>
  </si>
  <si>
    <t>RobNugent (for 2 90)</t>
  </si>
  <si>
    <t>TonyCullen (for 7 77)</t>
  </si>
  <si>
    <t>TonyCoyne (for 10 63)</t>
  </si>
  <si>
    <t>Daisy Hill</t>
  </si>
  <si>
    <t>08.10.05</t>
  </si>
  <si>
    <t>W 6-0</t>
  </si>
  <si>
    <t>4-0</t>
  </si>
  <si>
    <t>KevinElvin (for 14 59)</t>
  </si>
  <si>
    <t>StevenSpencer (for 15 59)</t>
  </si>
  <si>
    <t>DarrenLyons 28</t>
  </si>
  <si>
    <t>SimonCarden (for 12 59) 33</t>
  </si>
  <si>
    <t>JozMitten 32</t>
  </si>
  <si>
    <t>RoryPatterson 37</t>
  </si>
  <si>
    <t>AdieOrr 54,84</t>
  </si>
  <si>
    <t>MarkRawlinson (for 8 59)</t>
  </si>
  <si>
    <t>TonyCullen (for 2 59)</t>
  </si>
  <si>
    <t>TonyCoyne (for 4 59)</t>
  </si>
  <si>
    <t>Cheadle T</t>
  </si>
  <si>
    <t>17.10.05</t>
  </si>
  <si>
    <t>NWCLCC</t>
  </si>
  <si>
    <t>W 1-5</t>
  </si>
  <si>
    <t>1-1</t>
  </si>
  <si>
    <t>StevenSpencer (for 14 73)</t>
  </si>
  <si>
    <t>DarrenLyons (for 12 78)</t>
  </si>
  <si>
    <t>SimonCarden 84</t>
  </si>
  <si>
    <t>RoryPatterson (for 15 78) 65</t>
  </si>
  <si>
    <t>AdieOrr 45,67,87</t>
  </si>
  <si>
    <t>TonyCullen (for 7 78)</t>
  </si>
  <si>
    <t>PhilMelville</t>
  </si>
  <si>
    <t>MarkRawlinson (for 4 73)</t>
  </si>
  <si>
    <t>PaulMitten (for 10 78)</t>
  </si>
  <si>
    <t>Nelson</t>
  </si>
  <si>
    <t>22.10.05</t>
  </si>
  <si>
    <t>W 5-0</t>
  </si>
  <si>
    <t>KevinElvin (for 14 64)</t>
  </si>
  <si>
    <t>StevenSpencer 61</t>
  </si>
  <si>
    <t>BillyMcCartney (for 15 71)</t>
  </si>
  <si>
    <t>DarrenLyons</t>
  </si>
  <si>
    <t>SimonCarden 90</t>
  </si>
  <si>
    <t>PaulMitten (for 12 48) 18</t>
  </si>
  <si>
    <t>AdieOrr 65,69</t>
  </si>
  <si>
    <t>MarkRawlinson (for 9 48)</t>
  </si>
  <si>
    <t>TonyCullen (for 2 64)</t>
  </si>
  <si>
    <t>DaveBrown (for 6 71)</t>
  </si>
  <si>
    <t>05.11.05</t>
  </si>
  <si>
    <t>D 0-0</t>
  </si>
  <si>
    <t>TonyCullen</t>
  </si>
  <si>
    <t>MarkRawlinson (for 12 65)</t>
  </si>
  <si>
    <t>JozMitten (for 15 82)</t>
  </si>
  <si>
    <t>RyanGilligan (for 4 65)</t>
  </si>
  <si>
    <t>PhilPower (for 9 82)</t>
  </si>
  <si>
    <t>Colne</t>
  </si>
  <si>
    <t>13.11.05</t>
  </si>
  <si>
    <t>L 2-1</t>
  </si>
  <si>
    <t>TonyCullen (for 15 89)</t>
  </si>
  <si>
    <t>JoshHoward</t>
  </si>
  <si>
    <t>SteveTorpey 90</t>
  </si>
  <si>
    <t>RoryPatterson (for 12 80)</t>
  </si>
  <si>
    <t>JozMitten (for 11 80)</t>
  </si>
  <si>
    <t>DarrenLyons (for 2 89)</t>
  </si>
  <si>
    <t>Darwen</t>
  </si>
  <si>
    <t>19.11.05</t>
  </si>
  <si>
    <t>0-1</t>
  </si>
  <si>
    <t>DaveBrown 22</t>
  </si>
  <si>
    <t>WillAhern (for 14 85)</t>
  </si>
  <si>
    <t>SimonCarden 76</t>
  </si>
  <si>
    <t>SteveTorpey (for 15 90)</t>
  </si>
  <si>
    <t>AdieOrr (for 9 65)</t>
  </si>
  <si>
    <t>MarkRawlinson (for 7 85)</t>
  </si>
  <si>
    <t>DarrenLyons (for 10 90)</t>
  </si>
  <si>
    <t>New Mills</t>
  </si>
  <si>
    <t>23.11.05</t>
  </si>
  <si>
    <t>W 6-1</t>
  </si>
  <si>
    <t>3-1</t>
  </si>
  <si>
    <t>DavidChadwick 27</t>
  </si>
  <si>
    <t>DaveBrown (for 14 72)</t>
  </si>
  <si>
    <t>WillAhern</t>
  </si>
  <si>
    <t>SimonCarden  (for 15 68) 35,37,53</t>
  </si>
  <si>
    <t>AdieOrr (for 12 63) 62</t>
  </si>
  <si>
    <t>RoryPatterson (for 11 63) 78</t>
  </si>
  <si>
    <t>BillyMcCartney (for 6 72)</t>
  </si>
  <si>
    <t>MarkRawlinson (for 8 68)</t>
  </si>
  <si>
    <t>26.11.05</t>
  </si>
  <si>
    <t>D 3-3</t>
  </si>
  <si>
    <t>1-2</t>
  </si>
  <si>
    <t>DavidChadwick 90</t>
  </si>
  <si>
    <t>DaveBrown</t>
  </si>
  <si>
    <t>WillAhern (for 14 71)</t>
  </si>
  <si>
    <t>SimonCarden 33</t>
  </si>
  <si>
    <t>JozMitten (for 12 62)</t>
  </si>
  <si>
    <t>SteveTorpey 27</t>
  </si>
  <si>
    <t>RoryPatterson (for 9 62)</t>
  </si>
  <si>
    <t>MarkRawlinson (for 7 71)</t>
  </si>
  <si>
    <t>PaulMitten</t>
  </si>
  <si>
    <t>03.12.05</t>
  </si>
  <si>
    <t>NWCL2T</t>
  </si>
  <si>
    <t>W 0-5</t>
  </si>
  <si>
    <t>SimonCarden (for 14 60) 8</t>
  </si>
  <si>
    <t>JozMitten (for 12 46)</t>
  </si>
  <si>
    <t>SteveTorpey 37,60,67</t>
  </si>
  <si>
    <t>AdieOrr (for 15 60)</t>
  </si>
  <si>
    <t>RoryPatterson (for 9 46)</t>
  </si>
  <si>
    <t>PaulMitten (for 8 60)</t>
  </si>
  <si>
    <t>PhilPower (for 11 60) 90</t>
  </si>
  <si>
    <t>10.12.05</t>
  </si>
  <si>
    <t>6-1</t>
  </si>
  <si>
    <t>StevenSpencer (for 15 51)</t>
  </si>
  <si>
    <t>DavidChadwick (for 14 51)</t>
  </si>
  <si>
    <t>JoshHoward 17</t>
  </si>
  <si>
    <t>SimonCarden 1,24,44,73,84</t>
  </si>
  <si>
    <t>TunjiMoses (for 7 61)</t>
  </si>
  <si>
    <t>JozMitten [SO 87] 63,79</t>
  </si>
  <si>
    <t>SteveTorpey 37</t>
  </si>
  <si>
    <t>AdieOrr (for 12 51) 33</t>
  </si>
  <si>
    <t>RoryPatterson (for 11 51)</t>
  </si>
  <si>
    <t>PaulMitten (for 5 51)</t>
  </si>
  <si>
    <t>TonyCoyne (for 4 51)</t>
  </si>
  <si>
    <t>Holker O B</t>
  </si>
  <si>
    <t>17.12.05</t>
  </si>
  <si>
    <t>W 0-2</t>
  </si>
  <si>
    <t>SimonCarden (for 12 87) 64</t>
  </si>
  <si>
    <t>RoryPatterson (for 15 75)</t>
  </si>
  <si>
    <t>AdieOrr (for 14 90) 67</t>
  </si>
  <si>
    <t>TonyCoyne (for 8 87)</t>
  </si>
  <si>
    <t>WillAhern (for 11 90)</t>
  </si>
  <si>
    <t>PhilPower (for 9 75)</t>
  </si>
  <si>
    <t>Flixton</t>
  </si>
  <si>
    <t>26.12.05</t>
  </si>
  <si>
    <t>D 1-1</t>
  </si>
  <si>
    <t>JozMitten (for 14 75)</t>
  </si>
  <si>
    <t>SteveTorpey (for 12 26)</t>
  </si>
  <si>
    <t>AdieOrr 14</t>
  </si>
  <si>
    <t>RoryPatterson (for 10 26)</t>
  </si>
  <si>
    <t>ChrisSimms (for 9 75)</t>
  </si>
  <si>
    <t>02.01.06</t>
  </si>
  <si>
    <t>W 2-1</t>
  </si>
  <si>
    <t>SimonCarden 64</t>
  </si>
  <si>
    <t>LeonMike (for 15 68)</t>
  </si>
  <si>
    <t>SteveTorpey (for 14 90)</t>
  </si>
  <si>
    <t>AdieOrr (for 12 89)</t>
  </si>
  <si>
    <t>ChrisSimms (for 11 89)</t>
  </si>
  <si>
    <t>WillAhern (for 10 90)</t>
  </si>
  <si>
    <t>RoryPatterson (for 9 68) 83</t>
  </si>
  <si>
    <t>07.01.06</t>
  </si>
  <si>
    <t>W 2-0</t>
  </si>
  <si>
    <t>JoshHoward 56</t>
  </si>
  <si>
    <t>SimonCarden (for 14 67) 22</t>
  </si>
  <si>
    <t>RoryPatterson (for 15 87)</t>
  </si>
  <si>
    <t>SteveTorpey (for 12 87)</t>
  </si>
  <si>
    <t>WillAhern (for 10 87)</t>
  </si>
  <si>
    <t>ChrisSimms (for 8 67)</t>
  </si>
  <si>
    <t>PhilPower (for 9 87)</t>
  </si>
  <si>
    <t>15.01.06</t>
  </si>
  <si>
    <t>W 1-3</t>
  </si>
  <si>
    <t>0-3</t>
  </si>
  <si>
    <t>JeromeWright 21</t>
  </si>
  <si>
    <t>MartinParker 2</t>
  </si>
  <si>
    <t>ChrisSimms (for 15 83)</t>
  </si>
  <si>
    <t>JozMitten (for 14 78) 3</t>
  </si>
  <si>
    <t>SteveTorpey 27,45</t>
  </si>
  <si>
    <t>AdieOrr (for 12 66)</t>
  </si>
  <si>
    <t>WillAhern (for 11 66)</t>
  </si>
  <si>
    <t>TonyCullen (for 9 78)</t>
  </si>
  <si>
    <t>TonyCoyne (for 8 83)</t>
  </si>
  <si>
    <t>21.01.06</t>
  </si>
  <si>
    <t>StevenSpencer (for 12 63)</t>
  </si>
  <si>
    <t>JozMitten (for 15 46)</t>
  </si>
  <si>
    <t>SteveTorpey (for 14 88) 73</t>
  </si>
  <si>
    <t>AdieOrr 21</t>
  </si>
  <si>
    <t>TonyCoyne (for 4 63)</t>
  </si>
  <si>
    <t>ChrisSimms (for 10 88)</t>
  </si>
  <si>
    <t>LeonMike (for 9 46)</t>
  </si>
  <si>
    <t>04.02.06</t>
  </si>
  <si>
    <t>L 0-1</t>
  </si>
  <si>
    <t>KevinElvin (for 12 46)</t>
  </si>
  <si>
    <t>LeonMike (for 15 73)</t>
  </si>
  <si>
    <t>SteveTorpey (for 14 100)</t>
  </si>
  <si>
    <t>RobNugent (for 3 46)</t>
  </si>
  <si>
    <t>ChrisSimms (for 10 100)</t>
  </si>
  <si>
    <t>JozMitten (for 9 73)</t>
  </si>
  <si>
    <t>11.02.06</t>
  </si>
  <si>
    <t>ChrisSimms</t>
  </si>
  <si>
    <t>DavidChadwick 57</t>
  </si>
  <si>
    <t>JoshHoward 45</t>
  </si>
  <si>
    <t>SimonBand (for 14 76)</t>
  </si>
  <si>
    <t>LeonMike (for 12 61)</t>
  </si>
  <si>
    <t>AdieOrr (for 15 66)</t>
  </si>
  <si>
    <t>TonyCoyne (for 10 61)</t>
  </si>
  <si>
    <t>DaveBrown (for 9 76)</t>
  </si>
  <si>
    <t>MikeNorton 56</t>
  </si>
  <si>
    <t>Own goal 90</t>
  </si>
  <si>
    <t>RichardBattersby [SO 43]</t>
  </si>
  <si>
    <t>MatthewTierney (for 15 89)</t>
  </si>
  <si>
    <t>MatthewWolfenden 87</t>
  </si>
  <si>
    <t>MikeNorton (for 17 90) 66,77</t>
  </si>
  <si>
    <t>JakeCottrell 45</t>
  </si>
  <si>
    <t>JamesHolden (for 14 66)</t>
  </si>
  <si>
    <t>SimonCarden (for 12 66)</t>
  </si>
  <si>
    <t>MikeNorton 55</t>
  </si>
  <si>
    <t>JakeCottrell (for 16 82)</t>
  </si>
  <si>
    <t>CarlosRoca (for 8 66) 89</t>
  </si>
  <si>
    <t>NickPlatt (for 4 66)</t>
  </si>
  <si>
    <t>OliverDevenney (for 11 82)</t>
  </si>
  <si>
    <t>JamesHolden (for 12 61)</t>
  </si>
  <si>
    <t>CarlosRoca (for 17 80)</t>
  </si>
  <si>
    <t>JeromeWright (for 14 40)</t>
  </si>
  <si>
    <t>MatthewWolfenden 31,41</t>
  </si>
  <si>
    <t>BenDeegan (for 10 40)</t>
  </si>
  <si>
    <t>OliverDevenney (for 7 80)</t>
  </si>
  <si>
    <t>RichardBattersby (for 14 73)</t>
  </si>
  <si>
    <t>CarlosRoca 63</t>
  </si>
  <si>
    <t>SimonCarden (for 17 79)</t>
  </si>
  <si>
    <t>JamesHolden (for 2 73)</t>
  </si>
  <si>
    <t>JakeHaslam (for 10 83)</t>
  </si>
  <si>
    <t>JordanDainty</t>
  </si>
  <si>
    <t>OliverDevenney (for 8 79)</t>
  </si>
  <si>
    <t>MatthewWolfenden (for 15 83) 45,60,76</t>
  </si>
  <si>
    <t>MatthewTierney (for 12 80)</t>
  </si>
  <si>
    <t>BenDeegan (for 4 80)</t>
  </si>
  <si>
    <t>SimonCarden (for 8 86)</t>
  </si>
  <si>
    <t>NickPlatt (for 17 86)</t>
  </si>
  <si>
    <t>CarlosRoca (for 14 66)</t>
  </si>
  <si>
    <t>MikeNorton (for 16 76) 44</t>
  </si>
  <si>
    <t>MatthewWolfenden (for 15 89)</t>
  </si>
  <si>
    <t>JeromeWright (for 7 66)</t>
  </si>
  <si>
    <t>SimonCarden (for 10 89)</t>
  </si>
  <si>
    <t>BenDeegan (for 9 76)</t>
  </si>
  <si>
    <t>Own goal 62</t>
  </si>
  <si>
    <t>MatthewWolfenden (for 12 89)</t>
  </si>
  <si>
    <t>SimonCarden (for 16 89)</t>
  </si>
  <si>
    <t>CarlosRoca (for 7 89)</t>
  </si>
  <si>
    <t>JamesHolden (for 4 66)</t>
  </si>
  <si>
    <t>OliverDevenney (for 8 89)</t>
  </si>
  <si>
    <t>JamesHolden (for 17 58)</t>
  </si>
  <si>
    <t>SimonCarden (for 12 77)</t>
  </si>
  <si>
    <t>MikeNorton 65,90</t>
  </si>
  <si>
    <t>RichardBattersby (for 14 58)</t>
  </si>
  <si>
    <t>NickPlatt (for 8 77)</t>
  </si>
  <si>
    <t>KyleJacobs (for 2 58)</t>
  </si>
  <si>
    <t>BenDeegan (for 4 58)</t>
  </si>
  <si>
    <t>JamesHolden (for 14 46)</t>
  </si>
  <si>
    <t>MikeNorton 77</t>
  </si>
  <si>
    <t>NickPlatt (for 7 82)</t>
  </si>
  <si>
    <t>BenDeegan (for 4 46)</t>
  </si>
  <si>
    <t>OliverDevenney (for 8 88)</t>
  </si>
  <si>
    <t>MatthewWolfenden (for 12 82)</t>
  </si>
  <si>
    <t>NickPlatt (for 14 58)</t>
  </si>
  <si>
    <t>SimonCarden (for 12 83)</t>
  </si>
  <si>
    <t>MikeNorton 66,81</t>
  </si>
  <si>
    <t>RichardBattersby (for 8 83)</t>
  </si>
  <si>
    <t>SteveTorpey (for 7 69)</t>
  </si>
  <si>
    <t>ScottMcManus (for 16 64)</t>
  </si>
  <si>
    <t>CarlosRoca (for 12 57)</t>
  </si>
  <si>
    <t>SimonCarden (for 17 57)</t>
  </si>
  <si>
    <t>MikeNorton 71</t>
  </si>
  <si>
    <t>JeromeWright 90pen</t>
  </si>
  <si>
    <t>MatthewWolfenden (for 7 57)</t>
  </si>
  <si>
    <t>BenDeegan (for 8 57)</t>
  </si>
  <si>
    <t>CarlosRoca (for 12 62)</t>
  </si>
  <si>
    <t>SimonCarden (for 14 67)</t>
  </si>
  <si>
    <t>JeromeWright (for 15 77)</t>
  </si>
  <si>
    <t>BenDeegan (for 7 62)</t>
  </si>
  <si>
    <t>MatthewWolfenden (for 8 67)</t>
  </si>
  <si>
    <t>SteveTorpey (for 10 77)</t>
  </si>
  <si>
    <t>SamAshton [SO 61]</t>
  </si>
  <si>
    <t>KarlMunroe [SO 22]</t>
  </si>
  <si>
    <t>MatthewWolfenden (for 12 75)</t>
  </si>
  <si>
    <t>SimonCarden (for 16 25)</t>
  </si>
  <si>
    <t>ScottMcManus 52</t>
  </si>
  <si>
    <t>MikeNorton (for 17 71) 63</t>
  </si>
  <si>
    <t>SteveTorpey (for 7 75)</t>
  </si>
  <si>
    <t>KyleJacobs (for 8 25)</t>
  </si>
  <si>
    <t>BenDeegan (for 9 71) 90</t>
  </si>
  <si>
    <t>Own goal 38</t>
  </si>
  <si>
    <t>NickPlatt (for 16 81)</t>
  </si>
  <si>
    <t>MatthewWolfenden (for 15 64)</t>
  </si>
  <si>
    <t>SimonCarden (for 17 52)</t>
  </si>
  <si>
    <t>MikeNorton [SO 78]</t>
  </si>
  <si>
    <t>JeromeWright [SO 89]</t>
  </si>
  <si>
    <t>SteveTorpey (for 7 64)</t>
  </si>
  <si>
    <t>JamesHolden (for 4 81)</t>
  </si>
  <si>
    <t>BenDeegan (for 8 52)</t>
  </si>
  <si>
    <t>MatthewTierney (for 12 76)</t>
  </si>
  <si>
    <t>MikeNorton 42</t>
  </si>
  <si>
    <t>SimonCarden (for 8 76)</t>
  </si>
  <si>
    <t>BenDeegan (for 4 37) 73</t>
  </si>
  <si>
    <t>MatthewTierney (for 12 71)</t>
  </si>
  <si>
    <t>MatthewWolfenden (for 17 87) 37</t>
  </si>
  <si>
    <t>JeromeWright 53</t>
  </si>
  <si>
    <t>JakeCottrell (for 16 90)</t>
  </si>
  <si>
    <t>NickPlatt (for 4 71)</t>
  </si>
  <si>
    <t>CarlosRoca (for 7 87)</t>
  </si>
  <si>
    <t>KyleJacobs (for 14 52)</t>
  </si>
  <si>
    <t>CarlosRoca (for 12 52)</t>
  </si>
  <si>
    <t>MikeNorton 41</t>
  </si>
  <si>
    <t>JamesHolden (for 15 71)</t>
  </si>
  <si>
    <t>SteveTorpey (for 7 52)</t>
  </si>
  <si>
    <t>NickPlatt (for 2 52)</t>
  </si>
  <si>
    <t>MatthewTierney (for 11 71)</t>
  </si>
  <si>
    <t>SimonCarden (for 12 88)</t>
  </si>
  <si>
    <t>NickPlatt (for 17 37)</t>
  </si>
  <si>
    <t>KarlMunroe (for 6 64)</t>
  </si>
  <si>
    <t>RichardBattersby (for 16 54)</t>
  </si>
  <si>
    <t>MatthewWolfenden (for 15 86) 8</t>
  </si>
  <si>
    <t>MatthewTierney (for 14 68)</t>
  </si>
  <si>
    <t>JeromeWright 47</t>
  </si>
  <si>
    <t>SteveTorpey (for 7 86)</t>
  </si>
  <si>
    <t>NickPlatt (for 4 54)</t>
  </si>
  <si>
    <t>NickPlatt (for 15 85)</t>
  </si>
  <si>
    <t>CarlosRoca (for 17 88)</t>
  </si>
  <si>
    <t>MatthewTierney (for 12 79)</t>
  </si>
  <si>
    <t>SimonCarden (for 8 79)</t>
  </si>
  <si>
    <t>MartinParker (for 4 85)</t>
  </si>
  <si>
    <t>JayWalcott (for 7 88)</t>
  </si>
  <si>
    <t>JayWalcott</t>
  </si>
  <si>
    <t>Stafford Rangers</t>
  </si>
  <si>
    <t>JamesSpencer</t>
  </si>
  <si>
    <t>PaulArmstrong</t>
  </si>
  <si>
    <t>AdamJones</t>
  </si>
  <si>
    <t>DeanStott</t>
  </si>
  <si>
    <t>MichaelCarr</t>
  </si>
  <si>
    <t>AdamEdwards</t>
  </si>
  <si>
    <t>DanielGrimshaw</t>
  </si>
  <si>
    <t>ChrisHorne</t>
  </si>
  <si>
    <t>ScottMetcalfe</t>
  </si>
  <si>
    <t>DeanStott 45</t>
  </si>
  <si>
    <t>CarlosRoca (for 12 79)</t>
  </si>
  <si>
    <t>KyleJacobs (for 16 13)</t>
  </si>
  <si>
    <t>MatthewWolfenden (for 14 85) 1</t>
  </si>
  <si>
    <t>MichaelCarr (for 2 13)</t>
  </si>
  <si>
    <t>AdamEdwards (for 10 85)</t>
  </si>
  <si>
    <t>SteveTorpey (for 7 79)</t>
  </si>
  <si>
    <t>W 6-3</t>
  </si>
  <si>
    <t>AdamEdwards (for 7 90)</t>
  </si>
  <si>
    <t>DanielGrimshaw (for 4 90)</t>
  </si>
  <si>
    <t>Own goal 47, 83</t>
  </si>
  <si>
    <t>SteveTorpey (for 10 82) 89</t>
  </si>
  <si>
    <t>MatthewWolfenden (for 12 82) 26</t>
  </si>
  <si>
    <t>BenDeegan 56</t>
  </si>
  <si>
    <t>CarlosRoca (for 14 90) 86pen</t>
  </si>
  <si>
    <t>Chester FC</t>
  </si>
  <si>
    <t>Rushall Olympic</t>
  </si>
  <si>
    <t>CarlosRoca (for 12 63)</t>
  </si>
  <si>
    <t>BenDeegan (for 15 63)</t>
  </si>
  <si>
    <t>MatthewWolfenden 1</t>
  </si>
  <si>
    <t>SteveTorpey (for 7 63)</t>
  </si>
  <si>
    <t>MikeNorton (for 9 63)</t>
  </si>
  <si>
    <t>BenDeegan (for 17 37)</t>
  </si>
  <si>
    <t>NickPlatt (for 16 74)</t>
  </si>
  <si>
    <t>MikeNorton 79</t>
  </si>
  <si>
    <t>SteveTorpey (for 11 37)</t>
  </si>
  <si>
    <t>MichaelCarr (for 12 37)</t>
  </si>
  <si>
    <t>DanielGrimshaw (for 8 74)</t>
  </si>
  <si>
    <t>CarlosRoca (for 7 37)</t>
  </si>
  <si>
    <t>DarrenLyons (for 11 66) 69</t>
  </si>
  <si>
    <t>18.02.06</t>
  </si>
  <si>
    <t>W 2-4</t>
  </si>
  <si>
    <t>Clean Sheets</t>
  </si>
  <si>
    <t>CarlosRoca (for 16 65)</t>
  </si>
  <si>
    <t>SimonCarden (for 14 65)</t>
  </si>
  <si>
    <t>JeromeWright (for 17 65) 44</t>
  </si>
  <si>
    <t>PhilMarsh 58</t>
  </si>
  <si>
    <t>JakeCottrell (for 8 65)</t>
  </si>
  <si>
    <t>DannyWilliams (for 7 65)</t>
  </si>
  <si>
    <t>BenMorris (for 10 65)</t>
  </si>
  <si>
    <t>CarlosRoca (for 17 79)</t>
  </si>
  <si>
    <t>SimonCarden (for 14 66)</t>
  </si>
  <si>
    <t>BenDeegan 59</t>
  </si>
  <si>
    <t>JeromeWright (for 16 77)</t>
  </si>
  <si>
    <t>JakeCottrell (for 8 66)</t>
  </si>
  <si>
    <t>DannyWilliams (for 10 77)</t>
  </si>
  <si>
    <t>BenMorris (for 7 79)</t>
  </si>
  <si>
    <t>DavidChadwick 58</t>
  </si>
  <si>
    <t>JoshHoward (for 12 90)</t>
  </si>
  <si>
    <t>WillAhern 66</t>
  </si>
  <si>
    <t>SimonBand (for 15 46)</t>
  </si>
  <si>
    <t>SteveTorpey (for 14 88)</t>
  </si>
  <si>
    <t>RoryPatterson 54pen,90pen</t>
  </si>
  <si>
    <t>DarrenLyons (for 7 90)</t>
  </si>
  <si>
    <t>DaveBrown (for 10 88)</t>
  </si>
  <si>
    <t>PhilPower (for 9 46)</t>
  </si>
  <si>
    <t>25.02.06</t>
  </si>
  <si>
    <t>W 4-1</t>
  </si>
  <si>
    <t>GarethOrmes (for 15 77)</t>
  </si>
  <si>
    <t>ChrisSimms 61</t>
  </si>
  <si>
    <t>DavidChadwick (for 14 73)</t>
  </si>
  <si>
    <t>JoshHoward 44</t>
  </si>
  <si>
    <t>PhilPower</t>
  </si>
  <si>
    <t>WillAhern 80</t>
  </si>
  <si>
    <t>SteveTorpey (for 12 81)</t>
  </si>
  <si>
    <t>RoryPatterson 88</t>
  </si>
  <si>
    <t xml:space="preserve">AdieOrr (for 10 81) </t>
  </si>
  <si>
    <t>DaveBrown (for 5 73)</t>
  </si>
  <si>
    <t>TonyCullen (for 3 77)</t>
  </si>
  <si>
    <t>Great Harwood</t>
  </si>
  <si>
    <t>27.02.06</t>
  </si>
  <si>
    <t>ChrisSimms (for 12 81)</t>
  </si>
  <si>
    <t>RoryPatterson 12pen</t>
  </si>
  <si>
    <t>DaveBrown (for 4 81)</t>
  </si>
  <si>
    <t>LeonMike (for 9 85)</t>
  </si>
  <si>
    <t>15.03.06</t>
  </si>
  <si>
    <t>ChrisSimms (for 14 57)</t>
  </si>
  <si>
    <t>DavidChadwick 86</t>
  </si>
  <si>
    <t>BillyMcCartney (for 15 57)</t>
  </si>
  <si>
    <t>JoshHoward (for 12 49)</t>
  </si>
  <si>
    <t>DavidSwarbrick (for 7 49)</t>
  </si>
  <si>
    <t>SimonCarden (for 4 57)</t>
  </si>
  <si>
    <t>StevenSpencer (for 6 57)</t>
  </si>
  <si>
    <t>18.03.06</t>
  </si>
  <si>
    <t>W 8-1</t>
  </si>
  <si>
    <t>5-1</t>
  </si>
  <si>
    <t>DavidChadwick (for 14 46)</t>
  </si>
  <si>
    <t>PhilPower (for 12 60) 4,36</t>
  </si>
  <si>
    <t>WillAhern (for 15 56)</t>
  </si>
  <si>
    <t>DavidSwarbrick 58</t>
  </si>
  <si>
    <t>SteveTorpey 22</t>
  </si>
  <si>
    <t>RoryPatterson 8,19,83</t>
  </si>
  <si>
    <t>DarrenLyons (for 7 60)</t>
  </si>
  <si>
    <t>ChrisSimms (for 5 46) 87</t>
  </si>
  <si>
    <t>JozMitten (for 8 56)</t>
  </si>
  <si>
    <t>22.03.06</t>
  </si>
  <si>
    <t>W 0-1</t>
  </si>
  <si>
    <t>DavidChadwick 56</t>
  </si>
  <si>
    <t>PhilPower (for 15 80)</t>
  </si>
  <si>
    <t>DavidSwarbrick (for 12 90)</t>
  </si>
  <si>
    <t>SteveTorpey (for 14 86)</t>
  </si>
  <si>
    <t>DarrenLyons (for 9 90)</t>
  </si>
  <si>
    <t>SimonCarden (for 10 86)</t>
  </si>
  <si>
    <t>MarkAyres (for 17 46)</t>
  </si>
  <si>
    <t>CarlosRoca (for 12 61)</t>
  </si>
  <si>
    <t>JosephYoffe (for 14 61)</t>
  </si>
  <si>
    <t>AdrianoRigoglioso (for 7 61)</t>
  </si>
  <si>
    <t>AngelosTsiaklis (for 9 61)</t>
  </si>
  <si>
    <t>AdamKarim (for 6 46)</t>
  </si>
  <si>
    <t>KyleJacobs (for 19 9)</t>
  </si>
  <si>
    <t>CarlosRoca 9</t>
  </si>
  <si>
    <t>AdrianoRigoglioso (for 16 55)</t>
  </si>
  <si>
    <t>MarkAyres (for 6 9)</t>
  </si>
  <si>
    <t>JamesHolden (for 12 89)</t>
  </si>
  <si>
    <t>DavidChadwick 15</t>
  </si>
  <si>
    <t>NickSwirad (for 15 73)</t>
  </si>
  <si>
    <t>PhilMarsh 48</t>
  </si>
  <si>
    <t>StephanosIoannou</t>
  </si>
  <si>
    <t>CedricKrou (for 6 73)</t>
  </si>
  <si>
    <t>StephanosIoannou (for 2 89)</t>
  </si>
  <si>
    <t>CedricKrou</t>
  </si>
  <si>
    <t>CarlosRoca (for 15 75) 10</t>
  </si>
  <si>
    <t>SimonCarden (for 16 84)</t>
  </si>
  <si>
    <t>PhilMarsh (for 17 84)</t>
  </si>
  <si>
    <t>ChrisOvington (for 7 75)</t>
  </si>
  <si>
    <t>CedricKrou (for 8 84)</t>
  </si>
  <si>
    <t>GageEme (for 9 84)</t>
  </si>
  <si>
    <t>GageEme</t>
  </si>
  <si>
    <t>ChrisOvington</t>
  </si>
  <si>
    <t>L 1-5</t>
  </si>
  <si>
    <t>RobNugent (for 19 83)</t>
  </si>
  <si>
    <t>CarlosRoca (for 17 73)</t>
  </si>
  <si>
    <t>SimonCarden (for 16 80)</t>
  </si>
  <si>
    <t>BenDeegan [SO 86]</t>
  </si>
  <si>
    <t>GageEme (for 8 80)</t>
  </si>
  <si>
    <t>AngelosTsiaklis (for 7 73)</t>
  </si>
  <si>
    <t>JamieMack (for 5 83)</t>
  </si>
  <si>
    <t>JakeCottrell (for 12 68)</t>
  </si>
  <si>
    <t>Durham</t>
  </si>
  <si>
    <t>DeanStott (for 12 74)</t>
  </si>
  <si>
    <t>MikeNorton 44</t>
  </si>
  <si>
    <t>MatthewWolfenden (for 14 34)</t>
  </si>
  <si>
    <t>BenDeegan (for 2 74)</t>
  </si>
  <si>
    <t>AstleyMulholland (for 10 34)</t>
  </si>
  <si>
    <t>NickPlatt (for 8 90)</t>
  </si>
  <si>
    <t>DeanStott (for 12 75)</t>
  </si>
  <si>
    <t>MikeNorton 30</t>
  </si>
  <si>
    <t>BenDeegan (for 15 75)</t>
  </si>
  <si>
    <t>AstleyMulholland (for 2 75) 120</t>
  </si>
  <si>
    <t>JamesHolden (for 10 75) 93</t>
  </si>
  <si>
    <t>DanielGrimshaw (for 7 105)</t>
  </si>
  <si>
    <t>CarlosRoca (for 16 105)</t>
  </si>
  <si>
    <t>NickPlatt (for 16 84)</t>
  </si>
  <si>
    <t>AstleyMulholland (for 14 84) 26,28</t>
  </si>
  <si>
    <t>JamesHolden (for 11 84)</t>
  </si>
  <si>
    <t>DanielGrimshaw (for 8 84)</t>
  </si>
  <si>
    <t>JayWalcott (for 7 75)</t>
  </si>
  <si>
    <t>CarlosRoca (for 17 75)</t>
  </si>
  <si>
    <t>LeeNeville 37</t>
  </si>
  <si>
    <t>AdamJones (for 14 54)</t>
  </si>
  <si>
    <t>NickPlatt (for 15 89) 26</t>
  </si>
  <si>
    <t>AstleyMulholland (for 12 71)</t>
  </si>
  <si>
    <t>BenDeegan (for 11 71)</t>
  </si>
  <si>
    <t>JamesHolden (for 5 54)</t>
  </si>
  <si>
    <t>MichaelCarr (for 8 89)</t>
  </si>
  <si>
    <t>Altrincham</t>
  </si>
  <si>
    <t>Home matches in bold</t>
  </si>
  <si>
    <t>* after extra time</t>
  </si>
  <si>
    <t>CarlosRoca (for 14 90)</t>
  </si>
  <si>
    <t>MikeNorton (for 12 90) 6</t>
  </si>
  <si>
    <t>JamesHolden [SO 55]</t>
  </si>
  <si>
    <t>AstleyMulholland (for 15 72)</t>
  </si>
  <si>
    <t>MichaelCarr (for 7 90)</t>
  </si>
  <si>
    <t>DanielGrimshaw (for 11 72)</t>
  </si>
  <si>
    <t>JakeCottrell (for 12 81)</t>
  </si>
  <si>
    <t>CarlosRoca 45</t>
  </si>
  <si>
    <t>MikeNorton 78</t>
  </si>
  <si>
    <t>AstleyMulholland (for 17 81)</t>
  </si>
  <si>
    <t>MichaelCarr (for 8 81)</t>
  </si>
  <si>
    <t>MatthewWolfenden (for 11 81)</t>
  </si>
  <si>
    <t>Own goal 70</t>
  </si>
  <si>
    <t>MichaelCarr (for 15 66)</t>
  </si>
  <si>
    <t>BenDeegan (for 12 70)</t>
  </si>
  <si>
    <t>StephenJohnson</t>
  </si>
  <si>
    <t>MikeNorton (for 9 70) 81</t>
  </si>
  <si>
    <t>MatthewWolfenden (for 8 66)</t>
  </si>
  <si>
    <t>DanielGrimshaw(for 4 66)</t>
  </si>
  <si>
    <t>JakeCottrell (for 12 69)</t>
  </si>
  <si>
    <t>AstleyMulholland (for 16 69)</t>
  </si>
  <si>
    <t>StephenJohnson (for 4 69)</t>
  </si>
  <si>
    <t>MatthewTierney (for 7 79)</t>
  </si>
  <si>
    <t>MatthewWolfenden (for 11 69)</t>
  </si>
  <si>
    <t>KyleJacobs [SO 90]</t>
  </si>
  <si>
    <t>NickPlatt (for 14 80)</t>
  </si>
  <si>
    <t>DanielGrimshaw (for 16 83)</t>
  </si>
  <si>
    <t>MatthewWolfenden (for 7 61)</t>
  </si>
  <si>
    <t>MatthewTierney (for 4 80)</t>
  </si>
  <si>
    <t>BenDeegan (for 8 83)</t>
  </si>
  <si>
    <t>MatthewBoland</t>
  </si>
  <si>
    <t>LeeNeville [SO 43]</t>
  </si>
  <si>
    <t>MatthewWolfenden (for 12 53)</t>
  </si>
  <si>
    <t>CarlosRoca (for 17 86)</t>
  </si>
  <si>
    <t>DanielGrimshaw 38</t>
  </si>
  <si>
    <t>AstleyMulholland (for 4 53) 90pen</t>
  </si>
  <si>
    <t>BenDeegan (for 7 86)</t>
  </si>
  <si>
    <t>DanielGrimshaw (for 12 70)</t>
  </si>
  <si>
    <t>AstleyMulholland (for 14 56)</t>
  </si>
  <si>
    <t>StephenJohnson (for 10 70)</t>
  </si>
  <si>
    <t>AndrewFarrimond</t>
  </si>
  <si>
    <t>MatthewWolfenden (for 11 56)</t>
  </si>
  <si>
    <t>BenDeegan (for 7 79)</t>
  </si>
  <si>
    <t>PaulArmstrong (for 14 64)</t>
  </si>
  <si>
    <t>LeeNeville 49</t>
  </si>
  <si>
    <t>CarlosRoca (for 15 77)</t>
  </si>
  <si>
    <t>StephenJohnson (for 12 83)</t>
  </si>
  <si>
    <t>DanielGrimshaw (for 11 83)</t>
  </si>
  <si>
    <t>MatthewTierney (for 2 64)</t>
  </si>
  <si>
    <t>AstleyMulholland (for 7 77)</t>
  </si>
  <si>
    <t>MikeNorton 3</t>
  </si>
  <si>
    <t>PaulArmstrong (for 14 70) 36</t>
  </si>
  <si>
    <t>DanielGrimshaw (for 16 70)</t>
  </si>
  <si>
    <t>AdamJones 63</t>
  </si>
  <si>
    <t>MatthewWolfenden 68</t>
  </si>
  <si>
    <t>NickPlatt 32</t>
  </si>
  <si>
    <t>MikeNorton (for 17 80) 37</t>
  </si>
  <si>
    <t>RichardBattersby (for 2 70)</t>
  </si>
  <si>
    <t>MatthewTierney (for 3 70)</t>
  </si>
  <si>
    <t>BenDeegan (for 9 80)</t>
  </si>
  <si>
    <t>PaulArmstrong (for 15 54)</t>
  </si>
  <si>
    <t>MatthewWolfenden (for 17 65)</t>
  </si>
  <si>
    <t>JakeCottrell (for 16 65)</t>
  </si>
  <si>
    <t>MikeNorton 75</t>
  </si>
  <si>
    <t>CarlosRoca (for 2 54)</t>
  </si>
  <si>
    <t>MatthewTierney (for 8 65)</t>
  </si>
  <si>
    <t>BenDeegan (for 7 65)</t>
  </si>
  <si>
    <t>MatthewTierney (for 14 75)</t>
  </si>
  <si>
    <t>CarlosRoca (for 15 90)</t>
  </si>
  <si>
    <t>MikeNorton 19</t>
  </si>
  <si>
    <t>DeanStott 78pen</t>
  </si>
  <si>
    <t>DanielGrimshaw (for 4 75)</t>
  </si>
  <si>
    <t>RichardBattersby (for 7 90)</t>
  </si>
  <si>
    <t>BenDeegan (for 11 81)</t>
  </si>
  <si>
    <t>MatthewTierney (for 17 69)</t>
  </si>
  <si>
    <t>StephenJohnson (for 14 81)</t>
  </si>
  <si>
    <t>AstleyMulholland (for 7 63)</t>
  </si>
  <si>
    <t>DanielGrimshaw (for 11 81)</t>
  </si>
  <si>
    <t>LeeNeville (for 4 69) [SO 87]</t>
  </si>
  <si>
    <t>KyleJacobs (for 15 68)</t>
  </si>
  <si>
    <t>MatthewWolfenden 90</t>
  </si>
  <si>
    <t>MikeNorton 25</t>
  </si>
  <si>
    <t>DeanStott 59pen</t>
  </si>
  <si>
    <t>AstleyMulholland (12 82)</t>
  </si>
  <si>
    <t>StephenJohnson (for 17 68)</t>
  </si>
  <si>
    <t>CarlosRoca (for 11 82)</t>
  </si>
  <si>
    <t>NickPlatt (for 2 68)</t>
  </si>
  <si>
    <t>MatthewTierney (for 7 68)</t>
  </si>
  <si>
    <t>CarlosRoca (for 12 70)</t>
  </si>
  <si>
    <t>MatthewWolfenden (for 15 82) 52</t>
  </si>
  <si>
    <t>MikeNorton 81</t>
  </si>
  <si>
    <t>StephenJohnson (for 17 87)</t>
  </si>
  <si>
    <t>AstleyMulholland (for 7 70)</t>
  </si>
  <si>
    <t>NickPlatt (for 8 82)</t>
  </si>
  <si>
    <t>MatthewBoland (for 11 87)</t>
  </si>
  <si>
    <t>RichardBattersby (for 15 46)</t>
  </si>
  <si>
    <t>CarlosRoca (for 14 72)</t>
  </si>
  <si>
    <t>MikeNorton 7</t>
  </si>
  <si>
    <t>NickPlatt (for 4 82)</t>
  </si>
  <si>
    <t>DanielGrimshaw (for 7 72)</t>
  </si>
  <si>
    <t>DannyWarrender (for 3 46)</t>
  </si>
  <si>
    <t>KyleJacobs (for 15 85)</t>
  </si>
  <si>
    <t>CarlosRoca 61</t>
  </si>
  <si>
    <t>StephenJohnson (for 16 78)</t>
  </si>
  <si>
    <t>NickPlatt (for 3 78) 90</t>
  </si>
  <si>
    <t>DannyWarrender (for 2 85)</t>
  </si>
  <si>
    <t>AstleyMulholland (for 11 78)</t>
  </si>
  <si>
    <t>AdamJones 89</t>
  </si>
  <si>
    <t>CarlosRoca (for 16 70)</t>
  </si>
  <si>
    <t>MatthewWolfenden (for 12 90) 53</t>
  </si>
  <si>
    <t>CarlosRoca (for 16 87)</t>
  </si>
  <si>
    <t>MatthewWolfenden (for 12 56) 31</t>
  </si>
  <si>
    <t>StephenJohnson (for 17 90)</t>
  </si>
  <si>
    <t>NickPlatt (for 8 56)</t>
  </si>
  <si>
    <t>AstleyMulholland (for 7 87)</t>
  </si>
  <si>
    <t>LeeNeville (for 11 90)</t>
  </si>
  <si>
    <t>Own goal 12</t>
  </si>
  <si>
    <t>KyleJacobs (for 12 81)</t>
  </si>
  <si>
    <t>RichardBattersby (for 16 61)</t>
  </si>
  <si>
    <t>StephenJohnson (for 15 87)</t>
  </si>
  <si>
    <t>NickPlatt (for 2 81)</t>
  </si>
  <si>
    <t>DannyWarrender (for 11 87)</t>
  </si>
  <si>
    <t>AstleyMulholland (for 3 61)</t>
  </si>
  <si>
    <t>JakeCottrell (for 12 76)</t>
  </si>
  <si>
    <t>CarlosRoca (for 16 72)</t>
  </si>
  <si>
    <t>MatthewWolfenden (for 14 86) 39,49,84</t>
  </si>
  <si>
    <t>NickPlatt (for 4 76)</t>
  </si>
  <si>
    <t>DanielGrimshaw (for 8 86)</t>
  </si>
  <si>
    <t>AstleyMulholland (for 7 72)</t>
  </si>
  <si>
    <t>LeeNeville 13</t>
  </si>
  <si>
    <t>AdamJones 2</t>
  </si>
  <si>
    <t>AstleyMulholland (for 12 62)</t>
  </si>
  <si>
    <t>MatthewWolfenden (for 15 90)</t>
  </si>
  <si>
    <t>StephenJohnson (for 14 90)</t>
  </si>
  <si>
    <t>NickPlatt (for 7 62)</t>
  </si>
  <si>
    <t>DanielGrimshaw (for 11 90)</t>
  </si>
  <si>
    <t>RichardBattersby (for 8 90)</t>
  </si>
  <si>
    <t>KyleJacobs (for 15 89)</t>
  </si>
  <si>
    <t>LeeNeville 58</t>
  </si>
  <si>
    <t>CarlosRoca (for 16 68)</t>
  </si>
  <si>
    <t>MatthewWolfenden [SO 64] 35</t>
  </si>
  <si>
    <t>MikeNorton [SO 44] 16</t>
  </si>
  <si>
    <t>StephenJohnson (for 12 79)</t>
  </si>
  <si>
    <t>RichardBattersby (for 2 89)</t>
  </si>
  <si>
    <t>AstleyMulholland (for 7 68)</t>
  </si>
  <si>
    <t>JakeCottrell (for 12 71)</t>
  </si>
  <si>
    <t>CarlosRoca (for 16 61)</t>
  </si>
  <si>
    <t>AstleyMulholland (for 7 61)</t>
  </si>
  <si>
    <t>AdamJones (for 14 83) 59</t>
  </si>
  <si>
    <t>GregStones (for 15 22)</t>
  </si>
  <si>
    <t>MikeNorton (for 12 69) 21</t>
  </si>
  <si>
    <t>NickPlatt (for 9 69) 77</t>
  </si>
  <si>
    <t>DanielGrimshaw (for 5 83)</t>
  </si>
  <si>
    <t>RichardBattersby (for 6 22)</t>
  </si>
  <si>
    <t>MatthewWolfenden 6</t>
  </si>
  <si>
    <t>RichardBattersby (for 16 57)</t>
  </si>
  <si>
    <t>CedricKrou (for 10 80)</t>
  </si>
  <si>
    <t>AstleyMulholland (for 9 57)</t>
  </si>
  <si>
    <t>DanielGrimshaw (for 16 62)</t>
  </si>
  <si>
    <t>TheoKidd (for 11 83)</t>
  </si>
  <si>
    <t>AstleyMulholland (for 9 62)</t>
  </si>
  <si>
    <t>CarlosRoca (for 15 85)</t>
  </si>
  <si>
    <t>DanielGrimshaw (for 14 80)</t>
  </si>
  <si>
    <t>RichardBattersby (for 9 80)</t>
  </si>
  <si>
    <t>CedricKrou (for 7 85)</t>
  </si>
  <si>
    <t>JonWorsnop</t>
  </si>
  <si>
    <t>Own goal 29</t>
  </si>
  <si>
    <t>CarlosRoca (for 16 71)</t>
  </si>
  <si>
    <t>DeanStott 44pen</t>
  </si>
  <si>
    <t>AstleyMulholland (for 7 71)</t>
  </si>
  <si>
    <t>MatthewWolfenden 49,61</t>
  </si>
  <si>
    <t>StephenJohnson (for 12 72) 34</t>
  </si>
  <si>
    <t>ScottCheetham (for 11 72)</t>
  </si>
  <si>
    <t>DanielGrimshaw (for 4 88)</t>
  </si>
  <si>
    <t>RichardBattersby (for 10 78)</t>
  </si>
  <si>
    <t>CarlosRoca (for 16 76)</t>
  </si>
  <si>
    <t>MikeNorton 63</t>
  </si>
  <si>
    <t>StephenJohnson (for 12 86)</t>
  </si>
  <si>
    <t>NickPlatt (for 11 86)</t>
  </si>
  <si>
    <t>AstleyMulholland (for 7 76) 79</t>
  </si>
  <si>
    <t>GregStones (for 14 120)</t>
  </si>
  <si>
    <t>StephenJohnson (for 16 71)</t>
  </si>
  <si>
    <t>NickPlatt (for 7 71)</t>
  </si>
  <si>
    <t>DanielGrimshaw (for 6 120)</t>
  </si>
  <si>
    <t>AstleyMulholland (for 11 71)</t>
  </si>
  <si>
    <t>NickPlatt (for 15 80)</t>
  </si>
  <si>
    <t>DeanStott [SO 64]</t>
  </si>
  <si>
    <t>NickPlatt (for 16 78)</t>
  </si>
  <si>
    <t>JakeCottrell (for 15 88) 24</t>
  </si>
  <si>
    <t>CharlieAnderson</t>
  </si>
  <si>
    <t>DaveBirch</t>
  </si>
  <si>
    <t>Grantham Town</t>
  </si>
  <si>
    <t>DaveBirch (for 15 71)</t>
  </si>
  <si>
    <t>StephenJohnson (for 7 56)</t>
  </si>
  <si>
    <t>ScottCheetham (for 4 71)</t>
  </si>
  <si>
    <t>AdamJones 39</t>
  </si>
  <si>
    <t>CarlosRoca (for 12 56) 52</t>
  </si>
  <si>
    <t>JeromeWright 50</t>
  </si>
  <si>
    <t>MikeNorton (for 16 79) 68</t>
  </si>
  <si>
    <t>JakeCottrell 63</t>
  </si>
  <si>
    <t>LeeNeville (for 14 87)</t>
  </si>
  <si>
    <t>CarlosRoca (for 12 69)</t>
  </si>
  <si>
    <t>MikeNorton 6</t>
  </si>
  <si>
    <t>MatthewWolfenden 54</t>
  </si>
  <si>
    <t>StephenJohnson (for 7 69)</t>
  </si>
  <si>
    <t>DanielGrimshaw (for 3 87)</t>
  </si>
  <si>
    <t>DaveBirch (for 17 71)</t>
  </si>
  <si>
    <t>CarlosRoca (for 12 63) 51</t>
  </si>
  <si>
    <t>KyleJacobs 75,84</t>
  </si>
  <si>
    <t>MatthewWolfenden (for 15 53)</t>
  </si>
  <si>
    <t>StephenJohnson (for 7 63)</t>
  </si>
  <si>
    <t>NickPlatt (for 11 53)</t>
  </si>
  <si>
    <t>Ilkeston</t>
  </si>
  <si>
    <t>AFC Fylde</t>
  </si>
  <si>
    <t>Blyth Spartans</t>
  </si>
  <si>
    <t>StephenJohnson (for 17 85)</t>
  </si>
  <si>
    <t>JeromeWright (for 12 77)</t>
  </si>
  <si>
    <t>CarlosRoca (for 10 77)</t>
  </si>
  <si>
    <t>MatthewWolfenden (for 11 70)</t>
  </si>
  <si>
    <t>NickPlatt (for 14 70) 26</t>
  </si>
  <si>
    <t>CarlosRoca (for 12 66) 32</t>
  </si>
  <si>
    <t>NickPlatt (for 15 81)</t>
  </si>
  <si>
    <t>MatthewWolfenden (for 16 66)</t>
  </si>
  <si>
    <t>StephenJohnson (for 7 66)</t>
  </si>
  <si>
    <t>DanielGrimshaw (for 8 81)</t>
  </si>
  <si>
    <t>ChrisAmadi (for 11 66)</t>
  </si>
  <si>
    <t>ChrisAmadi (for 9 79)</t>
  </si>
  <si>
    <t>ChrisAmadi</t>
  </si>
  <si>
    <t>JakeCottrell (for 14 90)</t>
  </si>
  <si>
    <t>MatthewWolfenden 58</t>
  </si>
  <si>
    <t>StephenJohnson (for 16 87)</t>
  </si>
  <si>
    <t>NickPlatt (for 7 63)</t>
  </si>
  <si>
    <t>DanielGrimshaw (for 3 90)</t>
  </si>
  <si>
    <t>ChrisAmadi (for 11 87)</t>
  </si>
  <si>
    <t>LeeNeville 28</t>
  </si>
  <si>
    <t>AdamJones (for 17 46)</t>
  </si>
  <si>
    <t>MikeNorton 43,67</t>
  </si>
  <si>
    <t>JeromeWright (for 12 58) 33</t>
  </si>
  <si>
    <t>CarlosRoca (for 10 58)</t>
  </si>
  <si>
    <t>ScottCheetham (for 5 46)</t>
  </si>
  <si>
    <t>CharlieAnderson (for 2 8)</t>
  </si>
  <si>
    <t>KyleJacobs (for 18 8)</t>
  </si>
  <si>
    <t>Own goal 47</t>
  </si>
  <si>
    <t>ScottCheetham (for 14 72)</t>
  </si>
  <si>
    <t>AdamJones (for 15 60)</t>
  </si>
  <si>
    <t>NickPlatt (for 4 72)</t>
  </si>
  <si>
    <t>MatthewWolfenden (for 17 84) 53</t>
  </si>
  <si>
    <t>CharlieAnderson (for 5 60)</t>
  </si>
  <si>
    <t>ChrisAmadi (for 11 84)</t>
  </si>
  <si>
    <t>NickPlatt (for 16 85)</t>
  </si>
  <si>
    <t>CarlosRoca (for 14 73)</t>
  </si>
  <si>
    <t>JeromeWright 16</t>
  </si>
  <si>
    <t>ChrisAmadi (for 7 73)</t>
  </si>
  <si>
    <t>CedricKrou (for 5 85)</t>
  </si>
  <si>
    <t>NickPlatt (for 17 74) 30,47,68</t>
  </si>
  <si>
    <t>AdamJones (for 15 63)</t>
  </si>
  <si>
    <t>MatthewWolfenden (for 12 48)</t>
  </si>
  <si>
    <t>LeeNeville (for 11 48)</t>
  </si>
  <si>
    <t>ChrisAmadi (for 5 63)</t>
  </si>
  <si>
    <t>CedricKrou (for 3 74)</t>
  </si>
  <si>
    <t>JamesSpencer [SO 89]</t>
  </si>
  <si>
    <t>LeeNeville (for 16 71)</t>
  </si>
  <si>
    <t>ScottCheetham (for 12 46)</t>
  </si>
  <si>
    <t>MatthewWolfenden (for 15 34)</t>
  </si>
  <si>
    <t>ChrisAmadi 73,78</t>
  </si>
  <si>
    <t>MikeNorton (for 4 46)</t>
  </si>
  <si>
    <t>PhilMcGrath (for 3 71)</t>
  </si>
  <si>
    <t>DaveBirch 82</t>
  </si>
  <si>
    <t>JakeCottrell (for 16 72) 19</t>
  </si>
  <si>
    <t>NickPlatt 59</t>
  </si>
  <si>
    <t>JeromeWright (for 14 76)</t>
  </si>
  <si>
    <t>CarlosRoca (for 11 60)</t>
  </si>
  <si>
    <t>ChrisAmadi (for 10 76)</t>
  </si>
  <si>
    <t>CedricKrou (for 8 72)</t>
  </si>
  <si>
    <t>GregDaniels</t>
  </si>
  <si>
    <t>PhilMcGrath (for 12 60)</t>
  </si>
  <si>
    <t>PhilMcGrath</t>
  </si>
  <si>
    <t>AdamJones 71</t>
  </si>
  <si>
    <t>DeanStott 61pen,87pen</t>
  </si>
  <si>
    <t>JakeCottrell (for 12 55)</t>
  </si>
  <si>
    <t>MikeNorton (for 16 89)</t>
  </si>
  <si>
    <t>NickPlatt (for 14 72)</t>
  </si>
  <si>
    <t>ChrisAmadi (for 8 55)</t>
  </si>
  <si>
    <t>RyanHowley</t>
  </si>
  <si>
    <t>CedricKrou (for 11 72)</t>
  </si>
  <si>
    <t>GregDaniels (for 9 89)</t>
  </si>
  <si>
    <t>MathewCarr</t>
  </si>
  <si>
    <t>CarlosRoca (for 7 34)</t>
  </si>
  <si>
    <t>TomFisher</t>
  </si>
  <si>
    <t>ConnorNaughton</t>
  </si>
  <si>
    <t>CharlieAnderson (for 12 46)</t>
  </si>
  <si>
    <t>ChrisAmadi 83,86pen</t>
  </si>
  <si>
    <t>SamuelHowell (for 14 60)</t>
  </si>
  <si>
    <t>MikeNorton (for 6 46)</t>
  </si>
  <si>
    <t>PhilMcGrath (for 11 60)</t>
  </si>
  <si>
    <t>KyleJacobs (for 14 67)</t>
  </si>
  <si>
    <t>JakeCottrell (for 12 57)</t>
  </si>
  <si>
    <t>MikeNorton 37</t>
  </si>
  <si>
    <t>NickPlatt (for 16 75)</t>
  </si>
  <si>
    <t>ChrisAmadi (for 8 57)</t>
  </si>
  <si>
    <t>GregDaniels (for 2 67) 84</t>
  </si>
  <si>
    <t>CedricKrou (for 11 75)</t>
  </si>
  <si>
    <t>Hereford United</t>
  </si>
  <si>
    <t>L 0-2</t>
  </si>
  <si>
    <t>DaveBirch (for 12 85)</t>
  </si>
  <si>
    <t>JeromeWright [SO 78]</t>
  </si>
  <si>
    <t>NickPlatt (for 14 82)</t>
  </si>
  <si>
    <t>GregDaniels (for 4 85)</t>
  </si>
  <si>
    <t>ChrisAmadi (for 11 82)</t>
  </si>
  <si>
    <t>ChrisAmadi (for 14 79)</t>
  </si>
  <si>
    <t>GregDaniels (for 11 79)</t>
  </si>
  <si>
    <t>Stamford AFC</t>
  </si>
  <si>
    <t>JamesSpencer (for 17 64)</t>
  </si>
  <si>
    <t>JakeCottrell (for 12 45)</t>
  </si>
  <si>
    <t>MikeNorton 9</t>
  </si>
  <si>
    <t>ChrisAmadi (for 15 62)</t>
  </si>
  <si>
    <t>DaveBirch (for 8 45)</t>
  </si>
  <si>
    <t>GregDaniels (for 11 62)</t>
  </si>
  <si>
    <t>ScottCheetham (for 1 64)</t>
  </si>
  <si>
    <t>MatthewWolfenden 9,19</t>
  </si>
  <si>
    <t>GregDaniels (for 17 68)</t>
  </si>
  <si>
    <t>MikeNorton (for 12 90)</t>
  </si>
  <si>
    <t>TomFisher (for 9 90)</t>
  </si>
  <si>
    <t>MatthewTierney (for 11 82)</t>
  </si>
  <si>
    <t>CedricKrou (for 8 68)</t>
  </si>
  <si>
    <t>DeanStott 42pen</t>
  </si>
  <si>
    <t>AdamJones (for 17 66) 19</t>
  </si>
  <si>
    <t>MikeNorton (for 16 82) 16,28</t>
  </si>
  <si>
    <t>TomFisher (for 9 82)</t>
  </si>
  <si>
    <t>KyleJacobs (for 5 66)</t>
  </si>
  <si>
    <t>DaveBirch (for 15 84)</t>
  </si>
  <si>
    <t>ChrisAmadi (for 12 67)</t>
  </si>
  <si>
    <t>NickPlatt 10</t>
  </si>
  <si>
    <t>KyleJacobs (for 7 67)</t>
  </si>
  <si>
    <t>LouisHorne</t>
  </si>
  <si>
    <t>CedricKrou (for 4 84)</t>
  </si>
  <si>
    <t>MathewCarr (for 12 46)</t>
  </si>
  <si>
    <t>NickPlatt (for 17 63)</t>
  </si>
  <si>
    <t>GregDaniels (for 14 46)</t>
  </si>
  <si>
    <t>MatthewTierney (for 6 46)</t>
  </si>
  <si>
    <t>AdamDawson (for 10 46)</t>
  </si>
  <si>
    <t>LewisChalmers</t>
  </si>
  <si>
    <t>TomFisher (for 8 63)</t>
  </si>
  <si>
    <t>LeeNeville (for 14 63)</t>
  </si>
  <si>
    <t>MatthewWolfenden (for 12 72)</t>
  </si>
  <si>
    <t>GregDaniels (for 7 72)</t>
  </si>
  <si>
    <t>CarlosRoca (for 3 63)</t>
  </si>
  <si>
    <t>TomFisher (for 11 81)</t>
  </si>
  <si>
    <t>DaveBirch (for 16 72)</t>
  </si>
  <si>
    <t>MatthewWolfenden (for 14 81)</t>
  </si>
  <si>
    <t>MatthewTierney 87</t>
  </si>
  <si>
    <t>MikeNorton 36</t>
  </si>
  <si>
    <t>AdamDawson (for 12 53)</t>
  </si>
  <si>
    <t>GregDaniels (for 11 53)</t>
  </si>
  <si>
    <t>CedricKrou (for 7 81)</t>
  </si>
  <si>
    <t>JakeCottrell (for 4 72)</t>
  </si>
  <si>
    <t>DaveBirch (for 14 67)</t>
  </si>
  <si>
    <t>DeanStott 13</t>
  </si>
  <si>
    <t>MikeNorton 50</t>
  </si>
  <si>
    <t>LewisChalmers (for 4 67)</t>
  </si>
  <si>
    <t>JakeCottrell (for 16 88)</t>
  </si>
  <si>
    <t>CedricKrou (for 11 23) (for 15 88)</t>
  </si>
  <si>
    <t>LewisChalmers (for 12 76)</t>
  </si>
  <si>
    <t>GregDaniels (for 4 76)</t>
  </si>
  <si>
    <t>TomFisher (for 2 85)</t>
  </si>
  <si>
    <t>DaveBirch (for 4 59)</t>
  </si>
  <si>
    <t>CarlosRoca (for 16 77)</t>
  </si>
  <si>
    <t>AdamDawson (for 14 69)</t>
  </si>
  <si>
    <t>MatthewTierney (for 4 59)</t>
  </si>
  <si>
    <t>GregDaniels (for 11 69)</t>
  </si>
  <si>
    <t>RhodriGiggs (for 7 77)</t>
  </si>
  <si>
    <t>NickPlatt (for 16 23)</t>
  </si>
  <si>
    <t>AdamJones 9</t>
  </si>
  <si>
    <t>LewisChalmers (for 12 78)</t>
  </si>
  <si>
    <t>MatthewWolfenden (for 17 65) 4</t>
  </si>
  <si>
    <t>RhodriGiggs (for 8 78)</t>
  </si>
  <si>
    <t>AstleyMulholland (for 7 65)</t>
  </si>
  <si>
    <t>TomGreaves</t>
  </si>
  <si>
    <t>CedricKrou (for 11 65)</t>
  </si>
  <si>
    <t>GregDaniels 82</t>
  </si>
  <si>
    <t>LouisHorne (for 14 46)</t>
  </si>
  <si>
    <t>AstleyMulholland (for 12 74)</t>
  </si>
  <si>
    <t>MatthewTierney (for 16 65)</t>
  </si>
  <si>
    <t>TomGreaves 76</t>
  </si>
  <si>
    <t>MatthewWolfenden 72</t>
  </si>
  <si>
    <t>RhodriGiggs (for 7 74)</t>
  </si>
  <si>
    <t>DaveBirch (for 6 46)</t>
  </si>
  <si>
    <t>AdamJones 49</t>
  </si>
  <si>
    <t>LewisLacy</t>
  </si>
  <si>
    <t>CedricKrou (for 12 65)</t>
  </si>
  <si>
    <t>MikeNorton 23</t>
  </si>
  <si>
    <t>JeromeWright (for 14 60)</t>
  </si>
  <si>
    <t>TomFisher (for 15 71)</t>
  </si>
  <si>
    <t>LeeNeville (for 10 60)</t>
  </si>
  <si>
    <t>TomGreaves (for 11 71)</t>
  </si>
  <si>
    <t>RichardSmith</t>
  </si>
  <si>
    <t>MatthewWolfenden 10</t>
  </si>
  <si>
    <t>MikeNorton (for 15 69) 52,65</t>
  </si>
  <si>
    <t>TomGreaves (for 12 72)</t>
  </si>
  <si>
    <t>GregDaniels (for 11 72)</t>
  </si>
  <si>
    <t>AstleyMulholland (for 10 76)</t>
  </si>
  <si>
    <t>RhodriGiggs (for 9 69)</t>
  </si>
  <si>
    <t>MikeNorton (for 14 90)</t>
  </si>
  <si>
    <t>TomGreaves (for 12 85)</t>
  </si>
  <si>
    <t>GregDaniels (for 11 85)</t>
  </si>
  <si>
    <t>AstleyMulholland (for 9 90)</t>
  </si>
  <si>
    <t>MatthewWolfenden (for 15 83) 47,69</t>
  </si>
  <si>
    <t>LeeNeville 12</t>
  </si>
  <si>
    <t>MatthewTierney [SO 90]</t>
  </si>
  <si>
    <t>AdamJones (for 12 55)</t>
  </si>
  <si>
    <t>MatthewWolfenden 14</t>
  </si>
  <si>
    <t>TomGreaves (for 16 89) 47</t>
  </si>
  <si>
    <t>MikeNorton (for 15 71) 35</t>
  </si>
  <si>
    <t>DaveBirch (for 5 55)</t>
  </si>
  <si>
    <t>RhodriGiggs (for 9 71)</t>
  </si>
  <si>
    <t>CedricKrou (for 11 89)</t>
  </si>
  <si>
    <t>MatthewTierney (for 17 81)</t>
  </si>
  <si>
    <t>MikeNorton (for 15 71)</t>
  </si>
  <si>
    <t>TomGreaves (for 12 59) 20,29,55</t>
  </si>
  <si>
    <t>GregDaniels (for 11 59)</t>
  </si>
  <si>
    <t>ScottCheetham (for 8 81)</t>
  </si>
  <si>
    <t>MichaelTaylor</t>
  </si>
  <si>
    <t>TravisGray</t>
  </si>
  <si>
    <t>DeanStott 14,90</t>
  </si>
  <si>
    <t>RhodriGiggs (for 17 77) 71</t>
  </si>
  <si>
    <t>CedricKrou (for 15 55)</t>
  </si>
  <si>
    <t>MatthewWalwyn (for 16 64)</t>
  </si>
  <si>
    <t>JakeCottrell (for 8 55)</t>
  </si>
  <si>
    <t>JeromeWright (for 11 64)</t>
  </si>
  <si>
    <t>MikeNorton (for 9 77)</t>
  </si>
  <si>
    <t>MatthewWalwyn</t>
  </si>
  <si>
    <t>MatthewTierney (for 12 56)</t>
  </si>
  <si>
    <t>AdamJones 82</t>
  </si>
  <si>
    <t>MatthewWolfenden (for 16 86)</t>
  </si>
  <si>
    <t>JeromeWright (for 14 14)</t>
  </si>
  <si>
    <t>DaveBirch (for 4 56)</t>
  </si>
  <si>
    <t>AstleyMulholland (for 10 14)</t>
  </si>
  <si>
    <t>GregDaniels (for 7 86)</t>
  </si>
  <si>
    <t>AdamDawson</t>
  </si>
  <si>
    <t>MatthewWolfenden (for 15 88)</t>
  </si>
  <si>
    <t>MikeNorton (for 12 81)</t>
  </si>
  <si>
    <t>TomGreaves 45</t>
  </si>
  <si>
    <t>GregDaniels (for 9 81)</t>
  </si>
  <si>
    <t>RhodriGiggs (for 7 88)</t>
  </si>
  <si>
    <t>SamFitzgerald</t>
  </si>
  <si>
    <t>MatthewWalwyn (for 10 90)</t>
  </si>
  <si>
    <t>LeeNeville (for 14 64)</t>
  </si>
  <si>
    <t>DaveBirch (for 15 79)</t>
  </si>
  <si>
    <t>AdamJones 51,59</t>
  </si>
  <si>
    <t>MikeNorton (for 12 79)</t>
  </si>
  <si>
    <t>GregDaniels (for 9 79)</t>
  </si>
  <si>
    <t>JeromeWright (for 3 64)</t>
  </si>
  <si>
    <t>RhodriGiggs (for 4 79)</t>
  </si>
  <si>
    <t>SamuelFitzgerald</t>
  </si>
  <si>
    <t>KyleJacobs (for 16 83)</t>
  </si>
  <si>
    <t>GregDaniels (for 12 68)</t>
  </si>
  <si>
    <t>TomGreaves (for 15 73)</t>
  </si>
  <si>
    <t>MatthewWolfenden 38</t>
  </si>
  <si>
    <t>MikeNorton (for 8 68)</t>
  </si>
  <si>
    <t>RhodriGiggs (for 9 73)</t>
  </si>
  <si>
    <t>MatthewWalwyn (for 2 83)</t>
  </si>
  <si>
    <t>LeeNeville (for 15 75)</t>
  </si>
  <si>
    <t>MatthewWolfenden 7</t>
  </si>
  <si>
    <t>MatthewWalwyn (for 3 75)</t>
  </si>
  <si>
    <t>SergioRodriguez</t>
  </si>
  <si>
    <t>KyleJacobs (for 16 74)</t>
  </si>
  <si>
    <t>MatthewWolfenden 39</t>
  </si>
  <si>
    <t>MikeNorton (for 15 74)</t>
  </si>
  <si>
    <t>JeromeWright (for 14 74)</t>
  </si>
  <si>
    <t>AstleyMulholland (for 10 74)</t>
  </si>
  <si>
    <t>RhodriGiggs (for 9 74)</t>
  </si>
  <si>
    <t>LeeNeville (for 2 74)</t>
  </si>
  <si>
    <t>TravisGray (for 16 60)</t>
  </si>
  <si>
    <t>AstleyMulholland (for 12 72)</t>
  </si>
  <si>
    <t>SamFitzgerald (for 15 81)</t>
  </si>
  <si>
    <t>TomGreaves (for 7 72) 83</t>
  </si>
  <si>
    <t>RhodriGiggs (for 8 81)</t>
  </si>
  <si>
    <t>CarlosRoca (for 6 60)</t>
  </si>
  <si>
    <t>DaveBirch (for 12 60)</t>
  </si>
  <si>
    <t>DeanStott 54pen</t>
  </si>
  <si>
    <t>SergioRodriguez (for 15 69)</t>
  </si>
  <si>
    <t>MikeNorton (for 16 60) 8</t>
  </si>
  <si>
    <t>JeromeWright 16,20</t>
  </si>
  <si>
    <t>TomGreaves 65</t>
  </si>
  <si>
    <t>OliverBanks (for 4 60)</t>
  </si>
  <si>
    <t>RhodriGiggs (for 8 69)</t>
  </si>
  <si>
    <t>CarlosRoca (for 9 60)</t>
  </si>
  <si>
    <t>DaveBirch (for 15 69) 17</t>
  </si>
  <si>
    <t>MikeNorton (for 12 69) 49</t>
  </si>
  <si>
    <t>OliverBanks 63</t>
  </si>
  <si>
    <t>JeromeWright (for 16 57)</t>
  </si>
  <si>
    <t>GregDaniels (for 9 69) 73</t>
  </si>
  <si>
    <t>RhodriGiggs (for 4 69)</t>
  </si>
  <si>
    <t>CarlosRoca (for 10 57)</t>
  </si>
  <si>
    <t>OliverBanks</t>
  </si>
  <si>
    <t>DaveBirch (for 12 73)</t>
  </si>
  <si>
    <t>JakeCottrell (for 16 59)</t>
  </si>
  <si>
    <t>TomGreaves (for 17 78)</t>
  </si>
  <si>
    <t>JeromeWright (for 4 73)</t>
  </si>
  <si>
    <t>CarlosRoca (for 8 59)</t>
  </si>
  <si>
    <t>GregDaniels (for 11 78)</t>
  </si>
  <si>
    <t>GregDaniels 9,73,85</t>
  </si>
  <si>
    <t>AdamJones (for 14 50)</t>
  </si>
  <si>
    <t>CarlosRoca (for 16 73)</t>
  </si>
  <si>
    <t>RhodriGiggs 25</t>
  </si>
  <si>
    <t>MatthewWolfenden (for 17 64) 4</t>
  </si>
  <si>
    <t>LeeNeville (for 5 50)</t>
  </si>
  <si>
    <t>AstleyMulholland (for 11 64)</t>
  </si>
  <si>
    <t>MatthewWolfenden (for 15 73)</t>
  </si>
  <si>
    <t>OliverBanks 45</t>
  </si>
  <si>
    <t>MatthewWalwyn (for 14 62)</t>
  </si>
  <si>
    <t>MikeNorton (for 9 62)</t>
  </si>
  <si>
    <t>TomGreaves (for 11 62) 89</t>
  </si>
  <si>
    <t>DaveBirch (for 7 73)</t>
  </si>
  <si>
    <t>AdamJones 48</t>
  </si>
  <si>
    <t>TomGreaves (for 11 89)</t>
  </si>
  <si>
    <t>RhodriGiggs (for 9 89)</t>
  </si>
  <si>
    <t>AstleyMulholland (for 7 84)</t>
  </si>
  <si>
    <t>TomGreaves (for 7 73) 79</t>
  </si>
  <si>
    <t>AdamJones (for 16 45)</t>
  </si>
  <si>
    <t>OliverBanks (for 15 84)</t>
  </si>
  <si>
    <t>DaveBirch (for 7 57)</t>
  </si>
  <si>
    <t>JakeCottrell (for 5 45)</t>
  </si>
  <si>
    <t>RhodriGiggs (for 8 84)</t>
  </si>
  <si>
    <t>DaveBirch (for 17 73)</t>
  </si>
  <si>
    <t>MatthewWolfenden (for 12 46) 44</t>
  </si>
  <si>
    <t>GregDaniels 13</t>
  </si>
  <si>
    <t>DeanStott 33</t>
  </si>
  <si>
    <t>AstleyMulholland (for 16 78)</t>
  </si>
  <si>
    <t>CarlosRoca (for 7 46)</t>
  </si>
  <si>
    <t>TomGreaves (for 11 78)</t>
  </si>
  <si>
    <t>MatthewTierney (for 4 73)</t>
  </si>
  <si>
    <t>ScottCheetham (for 14 67)</t>
  </si>
  <si>
    <t>KevinMasirika</t>
  </si>
  <si>
    <t>MikeNorton (for 12 46)</t>
  </si>
  <si>
    <t>JeromeWright (for 16 80)</t>
  </si>
  <si>
    <t>TomGreaves (for 9 46)</t>
  </si>
  <si>
    <t>LeeNeville (for 3 67)</t>
  </si>
  <si>
    <t>AstleyMulholland (for 10 80)</t>
  </si>
  <si>
    <t>GregDaniels (for 12 54)</t>
  </si>
  <si>
    <t>SergioRodriguez (for 15 62)</t>
  </si>
  <si>
    <t>TomGreaves (for 17 51) 10</t>
  </si>
  <si>
    <t>MatthewWalwyn 39</t>
  </si>
  <si>
    <t>MatthewWolfenden (for 3 54)</t>
  </si>
  <si>
    <t>OliverBanks (for 4 62)</t>
  </si>
  <si>
    <t>MikeNorton (for 9 51) 71</t>
  </si>
  <si>
    <t>GregDaniels (for 14 89) 59</t>
  </si>
  <si>
    <t>MatthewWolfenden (for 17 84)</t>
  </si>
  <si>
    <t>AdamDawson (for 15 81)</t>
  </si>
  <si>
    <t>LiamBrownhill</t>
  </si>
  <si>
    <t>CavellCoo</t>
  </si>
  <si>
    <t>TomDavies</t>
  </si>
  <si>
    <t>SamHibbert</t>
  </si>
  <si>
    <t>CharlieRaglan</t>
  </si>
  <si>
    <t>ChrisWorsley</t>
  </si>
  <si>
    <t>King's Lynn Town</t>
  </si>
  <si>
    <t>Barwell FC</t>
  </si>
  <si>
    <t>OliverBanks (for 14 83)</t>
  </si>
  <si>
    <t>GregDaniels (for 16 75)</t>
  </si>
  <si>
    <t>JeromeWright (for 12 75)</t>
  </si>
  <si>
    <t>MikeNorton (for 9 75)</t>
  </si>
  <si>
    <t>TomGreaves (for 7 83)</t>
  </si>
  <si>
    <t>MatthewWalwyn (for 9 75)</t>
  </si>
  <si>
    <t>MikeNorton (for 14 57)</t>
  </si>
  <si>
    <t>LiamBrownhill (for 16 80)</t>
  </si>
  <si>
    <t>JeromeWright (for 17 74)</t>
  </si>
  <si>
    <t>TomGreaves (for 9 57)</t>
  </si>
  <si>
    <t>AndyPearson</t>
  </si>
  <si>
    <t>DaveBirch (for 2 80)</t>
  </si>
  <si>
    <t>MatthewWalwyn (for 10 74)</t>
  </si>
  <si>
    <t>OliverBanks (for 17 65)</t>
  </si>
  <si>
    <t>TomGreaves 9,30,54</t>
  </si>
  <si>
    <t>MatthewWolfenden (for 16 60) 29</t>
  </si>
  <si>
    <t>AndyPearson (for 3 64)</t>
  </si>
  <si>
    <t>AstleyMulholland (for 7 60)</t>
  </si>
  <si>
    <t>MatthewWalwyn (for 8 65) 80,90</t>
  </si>
  <si>
    <t>TomDavies (for 15 60)</t>
  </si>
  <si>
    <t>OliverBanks (for 12 66)</t>
  </si>
  <si>
    <t>AstleyMulholland (for 17 66) 33</t>
  </si>
  <si>
    <t>TomGreaves (for 8 66) 90</t>
  </si>
  <si>
    <t>CavellCoo (for 5 60)</t>
  </si>
  <si>
    <t>MatthewWalwyn (for 10 66) 77</t>
  </si>
  <si>
    <t>LeeNeville 29</t>
  </si>
  <si>
    <t>MatthewWolfenden (for 15 78)</t>
  </si>
  <si>
    <t>OliverBanks (for 12 67)</t>
  </si>
  <si>
    <t>TomGreaves (for 14 81) 40</t>
  </si>
  <si>
    <t>MatthewWalwyn (for 8 67) 69,84</t>
  </si>
  <si>
    <t>MikeNorton (for 9 81)</t>
  </si>
  <si>
    <t>GregDaniels (for 7 78)</t>
  </si>
  <si>
    <t>DeanStott 60</t>
  </si>
  <si>
    <t>MatthewWolfenden (for 7 65)</t>
  </si>
  <si>
    <t>OliverBanks (for 15 39) 13pen</t>
  </si>
  <si>
    <t>TomGreaves (for 17 72) 32</t>
  </si>
  <si>
    <t>ChrisWorsley [SO 50]</t>
  </si>
  <si>
    <t>GregDaniels (for 8 39)</t>
  </si>
  <si>
    <t>RhodriGiggs (for 9 72)</t>
  </si>
  <si>
    <t>LiamBrownhill (for 14 78)</t>
  </si>
  <si>
    <t>AstleyMulholland (for 15 60)</t>
  </si>
  <si>
    <t>TomGreaves (for 12 60)</t>
  </si>
  <si>
    <t>MikeNorton (for 9 60)</t>
  </si>
  <si>
    <t>TomDavies (for 2 78)</t>
  </si>
  <si>
    <t>RhodriGiggs (for 8 60)</t>
  </si>
  <si>
    <t>CharlieRaglan (for 14 8)</t>
  </si>
  <si>
    <t>TomGreaves 51,70</t>
  </si>
  <si>
    <t>ChrisWorsley (for 15 83)</t>
  </si>
  <si>
    <t>MikeNorton (for 10 67) [SO 90]</t>
  </si>
  <si>
    <t>TomDavies (for 6 8)</t>
  </si>
  <si>
    <t>DaveBirch (for 11 83)</t>
  </si>
  <si>
    <t>LeeNeville (for 16 76)</t>
  </si>
  <si>
    <t>TomDavies [SO 54]</t>
  </si>
  <si>
    <t>GregDaniels (for 14 63)</t>
  </si>
  <si>
    <t>TomGreaves (for 12 76)</t>
  </si>
  <si>
    <t>MikeNorton (for 9 76)</t>
  </si>
  <si>
    <t>DaveBirch (for 8 63)</t>
  </si>
  <si>
    <t>MatthewWalwyn (for 3 76)</t>
  </si>
  <si>
    <t>CallumByrne</t>
  </si>
  <si>
    <t>DeanStott 66pen</t>
  </si>
  <si>
    <t>MatthewWolfenden (for 15 42)</t>
  </si>
  <si>
    <t>DaveBirch (for 12 81)</t>
  </si>
  <si>
    <t>CallumByrne (for 17 66)</t>
  </si>
  <si>
    <t>MikeNorton (for 3 81)</t>
  </si>
  <si>
    <t>RhodriGiggs (for 7 42)</t>
  </si>
  <si>
    <t>GregDaniels (for 8 66)</t>
  </si>
  <si>
    <t>L 3-3</t>
  </si>
  <si>
    <t>DaveBirch (for 12 90)</t>
  </si>
  <si>
    <t>AstleyMulholland 38</t>
  </si>
  <si>
    <t>FrankVanGils 48</t>
  </si>
  <si>
    <t>GregDaniels 51</t>
  </si>
  <si>
    <t>MatthewBoland (for 14 59)</t>
  </si>
  <si>
    <t>JonathanPoizer (for 4 90)</t>
  </si>
  <si>
    <t>MichaelTaylor (for 11 59)</t>
  </si>
  <si>
    <t>CharlieDoyle</t>
  </si>
  <si>
    <t>JasonFowles</t>
  </si>
  <si>
    <t>DannyCook</t>
  </si>
  <si>
    <t>JonathanPoizer</t>
  </si>
  <si>
    <t>FrankVanGils</t>
  </si>
  <si>
    <t>MatthewWolfenden (for 14 80)</t>
  </si>
  <si>
    <t>CallumByrne (for 12 52)</t>
  </si>
  <si>
    <t>JeromeWright 79</t>
  </si>
  <si>
    <t>MatthewWalwyn (for 8 52)</t>
  </si>
  <si>
    <t>RhodriGiggs (for 7 80)</t>
  </si>
  <si>
    <t>GregDaniels 58</t>
  </si>
  <si>
    <t>AstleyMulholland (for 16 85)</t>
  </si>
  <si>
    <t>CallumByrne (for 9 90)</t>
  </si>
  <si>
    <t>MatthewWalwyn (for 7 60)</t>
  </si>
  <si>
    <t>SergioRodriguez (for 11 85)</t>
  </si>
  <si>
    <t>TomGreaves (for 12 90)</t>
  </si>
  <si>
    <t>MatthewWolfenden (for 14 60)</t>
  </si>
  <si>
    <t>DaveBirch (for 16 77)</t>
  </si>
  <si>
    <t>AndyPearson 45</t>
  </si>
  <si>
    <t>TomGreaves (for 14 88)</t>
  </si>
  <si>
    <t>AstleyMulholland (for 17 77)</t>
  </si>
  <si>
    <t>CallumByrne (for 9 88)</t>
  </si>
  <si>
    <t>MikeNorton (for 4 77)</t>
  </si>
  <si>
    <t>MatthewWalwyn (for 11 77)</t>
  </si>
  <si>
    <t>GregDaniels (for 16 84)</t>
  </si>
  <si>
    <t>MatthewWolfenden (for 14 78)</t>
  </si>
  <si>
    <t>AstleyMulholland (for 17 58)</t>
  </si>
  <si>
    <t>SergioRodriguez (for 7 78)</t>
  </si>
  <si>
    <t>CallumByrne (for 3 84)</t>
  </si>
  <si>
    <t>MatthewWalwyn (for 11 58)</t>
  </si>
  <si>
    <t>DeanStott [SO 73]</t>
  </si>
  <si>
    <t>ChrisWorsley (for 15 35)</t>
  </si>
  <si>
    <t>JeromeWright (for 17 38)</t>
  </si>
  <si>
    <t>AstleyMulholland (for 16 61)</t>
  </si>
  <si>
    <t>TomGreaves (for 11 61)</t>
  </si>
  <si>
    <t>SergioRodriguez (for 10 38)</t>
  </si>
  <si>
    <t>MatthewWalwyn (for 8 35) 80</t>
  </si>
  <si>
    <t>SergioRodriguez (for 15 46)</t>
  </si>
  <si>
    <t>AmjadIqbal (for 14 80)</t>
  </si>
  <si>
    <t>LeeNeville (for 17 48)</t>
  </si>
  <si>
    <t>MatthewWolfenden 81</t>
  </si>
  <si>
    <t>MatthewWalwyn 60</t>
  </si>
  <si>
    <t>TomDavies (for 6 80)</t>
  </si>
  <si>
    <t>DaveBirch (for 4 46)</t>
  </si>
  <si>
    <t>DeanStott (for 3 48)</t>
  </si>
  <si>
    <t>AmjadIqbal</t>
  </si>
  <si>
    <t>GregDaniels 82,89</t>
  </si>
  <si>
    <t>MikeNorton 4,65</t>
  </si>
  <si>
    <t>TomGreaves (for 12 56)</t>
  </si>
  <si>
    <t>MatthewWolfenden (for 15 75)</t>
  </si>
  <si>
    <t>MatthewWalwyn (for 14 70) 34</t>
  </si>
  <si>
    <t>CallumByrne (for 10 56)</t>
  </si>
  <si>
    <t>AstleyMulholland (for 11 70) 74</t>
  </si>
  <si>
    <t>RhodriGiggs (for 7 75)</t>
  </si>
  <si>
    <t>LiamBrownhill (for 15 60)</t>
  </si>
  <si>
    <t>DeanStott (for 17 54)</t>
  </si>
  <si>
    <t>GregDaniels (for 14 69)</t>
  </si>
  <si>
    <t>TomGreaves (for 4 54) 70</t>
  </si>
  <si>
    <t>MatthewWalwyn (for 10 69)</t>
  </si>
  <si>
    <t>AndyPearson (for 2 60)</t>
  </si>
  <si>
    <t>LeeNeville [SO 57]</t>
  </si>
  <si>
    <t>MikeNorton [SO 29]</t>
  </si>
  <si>
    <t>LeeNeville (for 14 58)</t>
  </si>
  <si>
    <t>GregDaniels (for 17 73)</t>
  </si>
  <si>
    <t>LewisLacy (for 3 58)</t>
  </si>
  <si>
    <t>RhodriGiggs (for 10 73)</t>
  </si>
  <si>
    <t>DeanStott (for 12 72)</t>
  </si>
  <si>
    <t>TomGreaves (for 16 72)</t>
  </si>
  <si>
    <t>MikeNorton 65</t>
  </si>
  <si>
    <t>AstleyMulholland 10</t>
  </si>
  <si>
    <t>CallumByrne (for 4 72)</t>
  </si>
  <si>
    <t>RhodriGiggs (for 7 72)</t>
  </si>
  <si>
    <t>TomDavies 61</t>
  </si>
  <si>
    <t>RhodriGiggs (for 15 59)</t>
  </si>
  <si>
    <t>GregDaniels (for 12 62)</t>
  </si>
  <si>
    <t>TomGreaves 90</t>
  </si>
  <si>
    <t>AstleyMulholland (for 14 67)</t>
  </si>
  <si>
    <t>MikeNorton (for 8 62)</t>
  </si>
  <si>
    <t>MatthewWalwyn (for 11 67)</t>
  </si>
  <si>
    <t>MatthewWolfenden (for 7 59)</t>
  </si>
  <si>
    <t>Own goal 55</t>
  </si>
  <si>
    <t>RhodriGiggs (for 14 57)</t>
  </si>
  <si>
    <t>TomGreaves 54</t>
  </si>
  <si>
    <t>CallumByrne (for 16 46)</t>
  </si>
  <si>
    <t>MatthewWalwyn (for 7 57)</t>
  </si>
  <si>
    <t>SergioRodriguez (for 16 76)</t>
  </si>
  <si>
    <t>ChrisWorsley (for 10 46) (for 15 76)</t>
  </si>
  <si>
    <t>DaveBirch (for 14 74)</t>
  </si>
  <si>
    <t>GregDaniels (for 15 67)</t>
  </si>
  <si>
    <t>TomGreaves (for 17 84) 14,56,76</t>
  </si>
  <si>
    <t>SergioRodriguez (for 4 74)</t>
  </si>
  <si>
    <t>JoeFox (for 8 67)</t>
  </si>
  <si>
    <t>LewisLacy (for 9 84)</t>
  </si>
  <si>
    <t>JoeFox</t>
  </si>
  <si>
    <t>TomDavies 34</t>
  </si>
  <si>
    <t>GregDaniels 63</t>
  </si>
  <si>
    <t>TomGreaves (for 14 87) 85</t>
  </si>
  <si>
    <t>AstleyMulholland (for 16 73)</t>
  </si>
  <si>
    <t>JoeFox (for 7 82)</t>
  </si>
  <si>
    <t>RhodriGiggs (for 9 87)</t>
  </si>
  <si>
    <t>NelsonMota (for 11 73)</t>
  </si>
  <si>
    <t>NelsonMota</t>
  </si>
  <si>
    <t>DeanStott (for 14 48)</t>
  </si>
  <si>
    <t>LewisLacy (for 15 74)</t>
  </si>
  <si>
    <t>SergioRodriguez (for 12 68)</t>
  </si>
  <si>
    <t>GregDaniels 88</t>
  </si>
  <si>
    <t>TomGreaves (for 8 68)</t>
  </si>
  <si>
    <t>DaveBirch (for 4 48)</t>
  </si>
  <si>
    <t>LiamBrownhill (for 6 74) 81</t>
  </si>
  <si>
    <t>MatthewWolfenden 80</t>
  </si>
  <si>
    <t>GregDaniels (for 12 63) 50</t>
  </si>
  <si>
    <t>TomGreaves 51,66</t>
  </si>
  <si>
    <t xml:space="preserve">CallumByrne </t>
  </si>
  <si>
    <t>AstleyMulholland (for 14 63)</t>
  </si>
  <si>
    <t>NelsonMota (for 11 63)</t>
  </si>
  <si>
    <t>MikeNorton (for 8 63)</t>
  </si>
  <si>
    <t>JamesSpencer (for 12 45)</t>
  </si>
  <si>
    <t>GregDaniels 35</t>
  </si>
  <si>
    <t>TomGreaves (for 17 90)</t>
  </si>
  <si>
    <t>CallumByrne 65</t>
  </si>
  <si>
    <t>AstleyMulholland (for 15 90)</t>
  </si>
  <si>
    <t>MikeNorton (for 1 45)</t>
  </si>
  <si>
    <t>JoeFox (for 9 90)</t>
  </si>
  <si>
    <t>EdWilczynski</t>
  </si>
  <si>
    <t>TomDavies 86</t>
  </si>
  <si>
    <t>MatthewWolfenden 75</t>
  </si>
  <si>
    <t>GregDaniels (for 12 56)</t>
  </si>
  <si>
    <t>AstleyMulholland (for 15 58)</t>
  </si>
  <si>
    <t>MikeNorton (for 8 56)</t>
  </si>
  <si>
    <t>NelsonMota (for 11 58)</t>
  </si>
  <si>
    <t>MatthewWalwyn (for 9 76)</t>
  </si>
  <si>
    <t>TomGreaves (for 17 76)</t>
  </si>
  <si>
    <t>TomDavies [SO 78]</t>
  </si>
  <si>
    <t>JoeFox (for 12 62)</t>
  </si>
  <si>
    <t>MikeNorton (for 15 80) 39</t>
  </si>
  <si>
    <t>TomGreaves (for 16 62)</t>
  </si>
  <si>
    <t>GregDaniels (for 8 62)</t>
  </si>
  <si>
    <t>LeeNeville (for 9 80)</t>
  </si>
  <si>
    <t>DeanStott 75pen</t>
  </si>
  <si>
    <t>LewisLacy (for 17 26)</t>
  </si>
  <si>
    <t>MatthewWolfenden (for 14 85) 9</t>
  </si>
  <si>
    <t>AstleyMulholland (for 16 78) 35</t>
  </si>
  <si>
    <t>MatthewTierney (for 7 85)</t>
  </si>
  <si>
    <t>JakeCottrell (for 11 78)</t>
  </si>
  <si>
    <t>GregDaniels (for 6 26)</t>
  </si>
  <si>
    <t>Witton Albion (Play Off)</t>
  </si>
  <si>
    <t>Hednesford Town (Play Off)</t>
  </si>
  <si>
    <t>DaveBirch (for 14 80)</t>
  </si>
  <si>
    <t>KevinMasirika (for 16 41)</t>
  </si>
  <si>
    <t>AstleyMulholland (for 12 41)</t>
  </si>
  <si>
    <t>TomGreaves (for 11 41)</t>
  </si>
  <si>
    <t>JakeCottrell (for 6 41)</t>
  </si>
  <si>
    <t>MatthewWolfenden (for 16 82) 51</t>
  </si>
  <si>
    <t>GregDaniels (for 17 59)</t>
  </si>
  <si>
    <t>MikeNorton (for 12 79) 53</t>
  </si>
  <si>
    <t>TomGreaves (for 9 79)</t>
  </si>
  <si>
    <t>MatthewWalwyn (for 7 82)</t>
  </si>
  <si>
    <t>JoeFox (for 8 59)</t>
  </si>
  <si>
    <t>MikeNorton 66 (for 12 90) 66</t>
  </si>
  <si>
    <t>DaveCarnell</t>
  </si>
  <si>
    <t>MatthewWolfenden (for 15 71)</t>
  </si>
  <si>
    <t>GregDaniels 39</t>
  </si>
  <si>
    <t>AstleyMulholland (for 16 77)</t>
  </si>
  <si>
    <t>TomGreaves (for 9 46) 73,90</t>
  </si>
  <si>
    <t>NelsonMota (for 7 71)</t>
  </si>
  <si>
    <t>CharlieRaglan (for 17 33)</t>
  </si>
  <si>
    <t>GregDaniels (for 15 75)</t>
  </si>
  <si>
    <t>RhodriGiggs [SO 45] 18</t>
  </si>
  <si>
    <t>MatthewWalwyn (for 12 46)</t>
  </si>
  <si>
    <t>MikeNorton (for 11 46) 66</t>
  </si>
  <si>
    <t>MatthewWolfenden (for 10 75)</t>
  </si>
  <si>
    <t>JeromeWright (for 5 33)</t>
  </si>
  <si>
    <t>MatthewWalwyn (for 11 62)</t>
  </si>
  <si>
    <t>DaveBirch (for 12 79)</t>
  </si>
  <si>
    <t>AdamJones 30</t>
  </si>
  <si>
    <t>TomGreaves 59</t>
  </si>
  <si>
    <t>CallumByrne (for 14 74)</t>
  </si>
  <si>
    <t>NelsonMota (for 15 74)</t>
  </si>
  <si>
    <t>MikeNorton (for 4 79)</t>
  </si>
  <si>
    <t>ChrisWorsley (for 10 74)</t>
  </si>
  <si>
    <t>JoeFox (for 11 74)</t>
  </si>
  <si>
    <t>GregDaniels (for 14 88)</t>
  </si>
  <si>
    <t>ChrisWorsley (for 15 76)</t>
  </si>
  <si>
    <t>CallumByrne 5</t>
  </si>
  <si>
    <t>MatthewWalwyn (for 3 88)</t>
  </si>
  <si>
    <t>AstleyMulholland (for 7 76)</t>
  </si>
  <si>
    <t>LeeNeville (for 11 70)</t>
  </si>
  <si>
    <t>NelsonMota (for 17 70)</t>
  </si>
  <si>
    <t>DaveBirch (for 12 11)</t>
  </si>
  <si>
    <t>TomDavies 35</t>
  </si>
  <si>
    <t>GregDaniels (for 14 65)</t>
  </si>
  <si>
    <t>JeromeWright 83pen</t>
  </si>
  <si>
    <t>CallumByrne (for 17 86)</t>
  </si>
  <si>
    <t>DeanStott (for 4 11)</t>
  </si>
  <si>
    <t>ChrisWorsley (for 7 65)</t>
  </si>
  <si>
    <t>JoeFox (for 8 86)</t>
  </si>
  <si>
    <t>Carlton Town</t>
  </si>
  <si>
    <t>AdamJones (for 12 72)</t>
  </si>
  <si>
    <t>JoeFox (for 15 65)</t>
  </si>
  <si>
    <t>MikeNorton (for 17 83) 54</t>
  </si>
  <si>
    <t>TomGreaves 29</t>
  </si>
  <si>
    <t>LeeNeville (for 3 72)</t>
  </si>
  <si>
    <t>MatthewWalwyn (for 9 83)</t>
  </si>
  <si>
    <t>CharlieRaglan (for 12 66)</t>
  </si>
  <si>
    <t>MatthewWolfenden (for 16 84)</t>
  </si>
  <si>
    <t>MikeNorton (for 14 79)</t>
  </si>
  <si>
    <t>JeromeWright 48,79pen</t>
  </si>
  <si>
    <t>TomGreaves 36,51</t>
  </si>
  <si>
    <t>LeeNeville (for 6 66)</t>
  </si>
  <si>
    <t>AstleyMulholland (for 9 79)</t>
  </si>
  <si>
    <t>AstleyMulholland (for 12 87)</t>
  </si>
  <si>
    <t>MatthewWolfenden (for 17 77)</t>
  </si>
  <si>
    <t>TomGreaves 12</t>
  </si>
  <si>
    <t>MikeNorton (for 6 87)</t>
  </si>
  <si>
    <t>MatthewWalwyn (for 11 59)</t>
  </si>
  <si>
    <t>NelsonMota (for 7 84)</t>
  </si>
  <si>
    <t>ConnorBower (for 7 77)</t>
  </si>
  <si>
    <t>ConnorBower</t>
  </si>
  <si>
    <t>LiamBrownhill 57</t>
  </si>
  <si>
    <t>AdamJones (for 12 46) 33</t>
  </si>
  <si>
    <t>MatthewWolfenden 34</t>
  </si>
  <si>
    <t>MikeNorton (for 15 46)</t>
  </si>
  <si>
    <t>JeromeWright 44</t>
  </si>
  <si>
    <t>LeeNeville (for 3 46)</t>
  </si>
  <si>
    <t>MatthewWalwyn (for 9 46) (for 14 67)</t>
  </si>
  <si>
    <t>AstleyMulholland (for 15 67)</t>
  </si>
  <si>
    <t>AdamJones (for 12 90)</t>
  </si>
  <si>
    <t>TomGreaves 90+3</t>
  </si>
  <si>
    <t>LeeNeville (for 3 90)</t>
  </si>
  <si>
    <t>AdamJones (for 12 46)</t>
  </si>
  <si>
    <t>MatthewWolfenden (for 15 84)</t>
  </si>
  <si>
    <t>CharlieRaglan 2,34</t>
  </si>
  <si>
    <t>JeromeWright (for 14 73)</t>
  </si>
  <si>
    <t>LeeNeville (for 3 46) 52</t>
  </si>
  <si>
    <t>AstleyMulholland (for 10 73) 89</t>
  </si>
  <si>
    <t>CallumByrne (for 15 87)</t>
  </si>
  <si>
    <t>MikeNorton 25,90</t>
  </si>
  <si>
    <t>TomGreaves (for 14 72)</t>
  </si>
  <si>
    <t>AstleyMulholland (for 11 72)</t>
  </si>
  <si>
    <t>JoeFox (for 8 87)</t>
  </si>
  <si>
    <t>CharlieRaglan 45</t>
  </si>
  <si>
    <t>CallumByrne (for 16 49)</t>
  </si>
  <si>
    <t>TomGreaves (for 17 63) 7,59</t>
  </si>
  <si>
    <t>JoeFox (for 8 49)</t>
  </si>
  <si>
    <t>GregDaniels (for 17 69) 74</t>
  </si>
  <si>
    <t>LiamBrownhill 85</t>
  </si>
  <si>
    <t>MatthewWolfenden (for 17 87)</t>
  </si>
  <si>
    <t>CallumByrne (for 16 90)</t>
  </si>
  <si>
    <t>TomGreaves (for 12 90) 77</t>
  </si>
  <si>
    <t>AstleyMulholland (for 11 90)</t>
  </si>
  <si>
    <t>GregDaniels (for 7 87)</t>
  </si>
  <si>
    <t>JoeFox (for 8 90)</t>
  </si>
  <si>
    <t>1-4</t>
  </si>
  <si>
    <t>CharlieRaglan 15</t>
  </si>
  <si>
    <t>MatthewWolfenden (for 16 76) 66</t>
  </si>
  <si>
    <t>CallumByrne (for 12 76)</t>
  </si>
  <si>
    <t>MikeNorton 45</t>
  </si>
  <si>
    <t>DaveBirch (for 8 76)</t>
  </si>
  <si>
    <t>TomGreaves (for 17 65) 28,31</t>
  </si>
  <si>
    <t>GregDaniels (for 11 65)</t>
  </si>
  <si>
    <t>CharlieRaglan (for 12 31)</t>
  </si>
  <si>
    <t>CallumByrne (for 15 88)</t>
  </si>
  <si>
    <t>TomGreaves (for 16 83) 48,64</t>
  </si>
  <si>
    <t>AdamJones (for 6 31)</t>
  </si>
  <si>
    <t>JoeFox (for 8 88)</t>
  </si>
  <si>
    <t>GregDaniels (for 11 83)</t>
  </si>
  <si>
    <t>JacobHazel</t>
  </si>
  <si>
    <t>AdamJones (for 12 47)</t>
  </si>
  <si>
    <t>MatthewWolfenden 63</t>
  </si>
  <si>
    <t>CallumByrne (for 14 78)</t>
  </si>
  <si>
    <t>LewisLacy (for 6 47)</t>
  </si>
  <si>
    <t>JoeFox (for 8 78)</t>
  </si>
  <si>
    <t>GregDaniels (for 9 84)</t>
  </si>
  <si>
    <t>MikeNorton (for 15 84)</t>
  </si>
  <si>
    <t>LeeNeville (for 15 69)</t>
  </si>
  <si>
    <t>CharlieRaglan 83</t>
  </si>
  <si>
    <t>CallumByrne (for 14 79)</t>
  </si>
  <si>
    <t>JeromeWright (for 12 63)</t>
  </si>
  <si>
    <t>TomGreaves 86</t>
  </si>
  <si>
    <t>AstleyMulholland (for 10 63)</t>
  </si>
  <si>
    <t>JoeFox (for 8 79)</t>
  </si>
  <si>
    <t>GregDaniels (for 3 69)[SO 90]</t>
  </si>
  <si>
    <t>NickCulkin</t>
  </si>
  <si>
    <t>MatthewWalwyn (for 11 63) (for 15 69)</t>
  </si>
  <si>
    <t>MikeNorton (for 14 63)</t>
  </si>
  <si>
    <t>CallumByrne (for 15 63)</t>
  </si>
  <si>
    <t>TomGreaves 3</t>
  </si>
  <si>
    <t>GregDaniels (for 9 63)</t>
  </si>
  <si>
    <t>JoeFox (for 8 63)</t>
  </si>
  <si>
    <t>MatthewWolfenden 65,88</t>
  </si>
  <si>
    <t>JoeFox (for 15 71)</t>
  </si>
  <si>
    <t>GregDaniels (for 17 61)</t>
  </si>
  <si>
    <t>AstleyMulholland (for 16 82)</t>
  </si>
  <si>
    <t>TomGreaves 69</t>
  </si>
  <si>
    <t>JeromeWright (for 8 71)</t>
  </si>
  <si>
    <t>JacobHazel (for 10 82)</t>
  </si>
  <si>
    <t>MikeNorton (for 9 61)</t>
  </si>
  <si>
    <t>LeeNeville (for 16 46)</t>
  </si>
  <si>
    <t>DeanStott (for 14 46)</t>
  </si>
  <si>
    <t>MikeNorton 36,84</t>
  </si>
  <si>
    <t>AstleyMulholland (for 12 46)</t>
  </si>
  <si>
    <t>JeromeWright (for 10 46)</t>
  </si>
  <si>
    <t>CallumByrne (for 4 46)</t>
  </si>
  <si>
    <t>LewisLacy (for 3 46)</t>
  </si>
  <si>
    <t>AdamJones (for 17 40)</t>
  </si>
  <si>
    <t>CallumByrne (for 12 89)</t>
  </si>
  <si>
    <t>TomGreaves 62</t>
  </si>
  <si>
    <t>LewisLacy (for 8 89)</t>
  </si>
  <si>
    <t>GregDaniels (for 9 84) 90+1</t>
  </si>
  <si>
    <t>AstleyMulholland (for 3 40)</t>
  </si>
  <si>
    <t>MikeNorton (for 15 84) 72</t>
  </si>
  <si>
    <t>TomDavies 22</t>
  </si>
  <si>
    <t>MikeNorton (for 16 89) 31</t>
  </si>
  <si>
    <t>TomGreaves (for 17 77)</t>
  </si>
  <si>
    <t>CallumByrne (for 7 72) 88</t>
  </si>
  <si>
    <t>AstleyMulholland (for 9 89)</t>
  </si>
  <si>
    <t>JacobHazel (for 11 77)</t>
  </si>
  <si>
    <t>JeromeWright (for 12 76) 59pen</t>
  </si>
  <si>
    <t>TomGreaves (for 15 67)</t>
  </si>
  <si>
    <t>GregDaniels (for 11 67)</t>
  </si>
  <si>
    <t>RhodriGiggs (for 9 88)</t>
  </si>
  <si>
    <t>MikeNorton (for 17 88)</t>
  </si>
  <si>
    <t>MatthewWalwyn (for 11 90)</t>
  </si>
  <si>
    <t>JamesKnowles</t>
  </si>
  <si>
    <t>CraigLindfield</t>
  </si>
  <si>
    <t>Belper Town</t>
  </si>
  <si>
    <t>Halesowen Town</t>
  </si>
  <si>
    <t>Ilkeston FC</t>
  </si>
  <si>
    <t>Stourbridge</t>
  </si>
  <si>
    <t>Workington AFC</t>
  </si>
  <si>
    <t>GregDaniels (for 17 78)</t>
  </si>
  <si>
    <t>ShaunConnor (for 14 13)</t>
  </si>
  <si>
    <t>CallumByrne (for 12 73)</t>
  </si>
  <si>
    <t>JoeFox (for 8 73)</t>
  </si>
  <si>
    <t>JamesKnowles (for 6 13)</t>
  </si>
  <si>
    <t>ConnorBower (for 3 78)</t>
  </si>
  <si>
    <t>LeeNeville (for 14 85)</t>
  </si>
  <si>
    <t>AndyPearson [SO 77]</t>
  </si>
  <si>
    <t>GregDaniels (for 12 70)</t>
  </si>
  <si>
    <t>TomGreaves (for 9 70)</t>
  </si>
  <si>
    <t>AstleyMulholland (for 3 85)</t>
  </si>
  <si>
    <t>ChrisLynch</t>
  </si>
  <si>
    <t>MikeNorton 57</t>
  </si>
  <si>
    <t>LiamBrownhill (for 4 65)</t>
  </si>
  <si>
    <t>DaveBirch (for 15 65)</t>
  </si>
  <si>
    <t>AndyPearson (for 17 75)</t>
  </si>
  <si>
    <t>TomGreaves (for 11 65) 90</t>
  </si>
  <si>
    <t>JohnPritchard (for 3 75)</t>
  </si>
  <si>
    <t>JamesKnowles 30</t>
  </si>
  <si>
    <t>JohnPritchard</t>
  </si>
  <si>
    <t>TomGreaves (for 11 56)</t>
  </si>
  <si>
    <t>NelsonMota (for 12 56)</t>
  </si>
  <si>
    <t>GregDaniels (for 7 73)</t>
  </si>
  <si>
    <t>AstleyMulholland (for 14 73)</t>
  </si>
  <si>
    <t>JoeFox (for 9 84)</t>
  </si>
  <si>
    <t>LukeAshworth</t>
  </si>
  <si>
    <t>ChrisLynch 63</t>
  </si>
  <si>
    <t>CallumByrne (for 14 61)</t>
  </si>
  <si>
    <t>ConnorBower (for 12 61)</t>
  </si>
  <si>
    <t>TomGreaves (for 15 68) 33,45</t>
  </si>
  <si>
    <t>JoeFox (for 8 61)</t>
  </si>
  <si>
    <t>GregDaniels (for 11 68)</t>
  </si>
  <si>
    <t>GregDaniels (for 16 65)</t>
  </si>
  <si>
    <t xml:space="preserve">ChrisLynch </t>
  </si>
  <si>
    <t>JoeFox (for 12 77) 34</t>
  </si>
  <si>
    <t>MatthewWolfenden (for 15 65)</t>
  </si>
  <si>
    <t>CallumByrne (for 8 77)</t>
  </si>
  <si>
    <t>GregDaniels (for 7 65)</t>
  </si>
  <si>
    <t>ConnorBower (for 9 86)</t>
  </si>
  <si>
    <t>MikeNorton (for 16 86)</t>
  </si>
  <si>
    <t>DaveBirch (for 14 65)</t>
  </si>
  <si>
    <t>CallumByrne (for 12 53)</t>
  </si>
  <si>
    <t>ChrisLynch (for 15 81)</t>
  </si>
  <si>
    <t>GregDaniels (for 8 53)</t>
  </si>
  <si>
    <t>ConnorBower (for 4 65)</t>
  </si>
  <si>
    <t>TomBrown (for 6 81)</t>
  </si>
  <si>
    <t>MikeNorton (for 16 69)</t>
  </si>
  <si>
    <t>JeromeWright (for 17 81)</t>
  </si>
  <si>
    <t>TomBrown</t>
  </si>
  <si>
    <t>GregDaniels (for 9 69)</t>
  </si>
  <si>
    <t>MatthewWalwyn (for 10 81)</t>
  </si>
  <si>
    <t>TomGreaves (for 12 63) 31,39</t>
  </si>
  <si>
    <t>AndyWelsh (for 18 72)</t>
  </si>
  <si>
    <t>MatthewWalwyn (for 11 72) 88</t>
  </si>
  <si>
    <t>ChrisLynch (for 15 55) 49</t>
  </si>
  <si>
    <t>AndyWelsh</t>
  </si>
  <si>
    <t>CallumByrne (for 17 79)</t>
  </si>
  <si>
    <t>MikeNorton (for 12 64) 36</t>
  </si>
  <si>
    <t>GregDaniels (for 15 64)</t>
  </si>
  <si>
    <t>TomGreaves (for 9 64)</t>
  </si>
  <si>
    <t>ConnorBower (for 10 64)</t>
  </si>
  <si>
    <t>MatthewWalwyn (for 8 79)</t>
  </si>
  <si>
    <t>MatthewWolfenden 3,63</t>
  </si>
  <si>
    <t>CallumByrne 89</t>
  </si>
  <si>
    <t>GregDaniels (for 17 64)</t>
  </si>
  <si>
    <t>AndyWelsh (for 16 73)</t>
  </si>
  <si>
    <t>MikeNorton (for 9 90)</t>
  </si>
  <si>
    <t>ConnorBower (for 11 73)</t>
  </si>
  <si>
    <t>StephenJohnson (for 10 64)</t>
  </si>
  <si>
    <t>TomGreaves (for 14 57)</t>
  </si>
  <si>
    <t>AndyWelsh (for 17 66)</t>
  </si>
  <si>
    <t>MikeNorton (for 10 56)</t>
  </si>
  <si>
    <t>MatthewWalwyn (for 9 57)</t>
  </si>
  <si>
    <t>JeromeWright (for 11 66)</t>
  </si>
  <si>
    <t>ChrisLynch (for 17 83)</t>
  </si>
  <si>
    <t>JoeFox (for 16 75)</t>
  </si>
  <si>
    <t>AndyWelsh (for 15 80) 10</t>
  </si>
  <si>
    <t>MatthewWalwyn (for 11 80)</t>
  </si>
  <si>
    <t>CallumByrne (for 8 75)</t>
  </si>
  <si>
    <t>AndyPearson (for 3 83)</t>
  </si>
  <si>
    <t>Own goal 35</t>
  </si>
  <si>
    <t>L 1-1</t>
  </si>
  <si>
    <t>CallumByrne (for 14 83)</t>
  </si>
  <si>
    <t>MichaelBrewster 35</t>
  </si>
  <si>
    <t>ConnorBower (for 11 71)</t>
  </si>
  <si>
    <t>TomBrown (for 8 83)</t>
  </si>
  <si>
    <t>LewisLacy (for 4 65)</t>
  </si>
  <si>
    <t>DeanHope</t>
  </si>
  <si>
    <t>MatthewWalwyn (for 12 71)</t>
  </si>
  <si>
    <t>MichaelBrewster</t>
  </si>
  <si>
    <t>JoeFox (for 15 83)</t>
  </si>
  <si>
    <t>MikeNorton (for 16 90)</t>
  </si>
  <si>
    <t>TomGreaves (for 11 72) 75</t>
  </si>
  <si>
    <t>TomBrown (for 8 83) 88</t>
  </si>
  <si>
    <t>MichaelBrewster (for 9 90)</t>
  </si>
  <si>
    <t>MatthewWolfenden (for 12 62)</t>
  </si>
  <si>
    <t>JoeFox (for 16 88)</t>
  </si>
  <si>
    <t>TomGreaves (for 7 62)</t>
  </si>
  <si>
    <t>TomBrown (for 11 84)</t>
  </si>
  <si>
    <t>JamesKnowles (for 16 83)</t>
  </si>
  <si>
    <t>JoeFox (for 15 50)</t>
  </si>
  <si>
    <t>JeromeWright 53pen</t>
  </si>
  <si>
    <t>GregDaniels (for 8 50)</t>
  </si>
  <si>
    <t>CallumByrne (for 5 83)</t>
  </si>
  <si>
    <t>GregDaniels (for 6 55)</t>
  </si>
  <si>
    <t>MatthewKay (for 11 78)</t>
  </si>
  <si>
    <t>LukeAshworth (for 15 55)</t>
  </si>
  <si>
    <t>TomGreaves (for 12 38)</t>
  </si>
  <si>
    <t>JoeFox (for 16 78)</t>
  </si>
  <si>
    <t>MatthewKay</t>
  </si>
  <si>
    <t>ScottCheetham [SO 75]</t>
  </si>
  <si>
    <t>JamesKnowles (for 16 23)</t>
  </si>
  <si>
    <t>CraigLindfield (for 15 77)</t>
  </si>
  <si>
    <t>JoeFox (for 12 64)</t>
  </si>
  <si>
    <t>JeromeWright (for 10 77)</t>
  </si>
  <si>
    <t>MatthewKay (for 5 23) 69</t>
  </si>
  <si>
    <t>ScottCheetham (for 16 54)</t>
  </si>
  <si>
    <t>MikeNorton (for 17 45)</t>
  </si>
  <si>
    <t>JoeFox (for 14 65)</t>
  </si>
  <si>
    <t>MatthewKay (for 11 65)</t>
  </si>
  <si>
    <t>JeromeWright (for 3 54)</t>
  </si>
  <si>
    <t>GregDaniels (for 9 45)</t>
  </si>
  <si>
    <t>ChrisLynch (for 14 71)</t>
  </si>
  <si>
    <t>JeromeWright (for 12 62) 60</t>
  </si>
  <si>
    <t>MatthewKay (for 17 78)</t>
  </si>
  <si>
    <t>MatthewWolfenden (for 10 62)</t>
  </si>
  <si>
    <t>GregDaniels (for 5 71)</t>
  </si>
  <si>
    <t>MatthewWalwyn (for 11 78) 83</t>
  </si>
  <si>
    <t>JamesKnowles (for 14 46)</t>
  </si>
  <si>
    <t>MatthewWolfenden [SO 39]</t>
  </si>
  <si>
    <t>TomGreaves (for 12 78)</t>
  </si>
  <si>
    <t>MatthewKay (for 17 63)</t>
  </si>
  <si>
    <t>CallumByrne (for 9 78)</t>
  </si>
  <si>
    <t>GregDaniels (for 5 46)</t>
  </si>
  <si>
    <t>JoeFox (for 11 63)</t>
  </si>
  <si>
    <t>LewisLacy (for 15 46)</t>
  </si>
  <si>
    <t>LukeAshworth 9</t>
  </si>
  <si>
    <t>DaveBirch (for 17 64)</t>
  </si>
  <si>
    <t>MatthewWolfenden 3,5</t>
  </si>
  <si>
    <t>JeromeWright 32</t>
  </si>
  <si>
    <t>CraigLindfield (for 14 52)</t>
  </si>
  <si>
    <t>MatthewWalwyn (for 11 52)</t>
  </si>
  <si>
    <t>ChrisLynch (for 3 46)</t>
  </si>
  <si>
    <t>TomBrown (for 4 64)</t>
  </si>
  <si>
    <t>L 0-0</t>
  </si>
  <si>
    <t>DeanStott (for 12 73)</t>
  </si>
  <si>
    <t>MatthewKay (for 17 65)</t>
  </si>
  <si>
    <t>MatthewWalwyn (for 14 65)</t>
  </si>
  <si>
    <t>JeromeWright (for 2 73)</t>
  </si>
  <si>
    <t>TomGreaves (for 11 65)</t>
  </si>
  <si>
    <t>MatthewWolfenden (for 10 65)</t>
  </si>
  <si>
    <t>MatthewWolfenden (for 14 83) 50,62</t>
  </si>
  <si>
    <t>GregDaniels (for 17 90)</t>
  </si>
  <si>
    <t>JoeFox (for 7 83)</t>
  </si>
  <si>
    <t>MatthewKay (for 6 88)</t>
  </si>
  <si>
    <t>MatthewWalwyn (for 8 88)</t>
  </si>
  <si>
    <t>FrankVanGils (for 8 90)</t>
  </si>
  <si>
    <t>LukeAshworth (for 12 46)</t>
  </si>
  <si>
    <t>CallumByrne (for 14 41)</t>
  </si>
  <si>
    <t>FrankVanGils (for 15 68)</t>
  </si>
  <si>
    <t>TomGreaves 87</t>
  </si>
  <si>
    <t>CraigLindfield [SO 90] 44</t>
  </si>
  <si>
    <t>JamesKnowles (for 5 46) 77</t>
  </si>
  <si>
    <t>JoeFox (for 6 41)</t>
  </si>
  <si>
    <t>MatthewKay (for 7 68)</t>
  </si>
  <si>
    <t>AndyWelsh (for 12 72)</t>
  </si>
  <si>
    <t>AndyWelsh (for 15 84)</t>
  </si>
  <si>
    <t>AndyWelsh (for 12 50)</t>
  </si>
  <si>
    <t>AndyWelsh (for 10 38)</t>
  </si>
  <si>
    <t>AndyWelsh (for 11 64)</t>
  </si>
  <si>
    <t>TomGreaves (for 11 50)</t>
  </si>
  <si>
    <t>JoeFox (for 15 62)</t>
  </si>
  <si>
    <t>GregDaniels (for 17 76)</t>
  </si>
  <si>
    <t>TomGreaves 80</t>
  </si>
  <si>
    <t>MatthewKay (for 6 62)</t>
  </si>
  <si>
    <t>MatthewWalwyn (for 8 76)</t>
  </si>
  <si>
    <t>CallumByrne 75</t>
  </si>
  <si>
    <t>FrankVanGils (for 17 65)</t>
  </si>
  <si>
    <t>CraigLindfield (for 16 88)</t>
  </si>
  <si>
    <t>MatthewWalwyn (for 11 88)</t>
  </si>
  <si>
    <t>ScottCheetham (for 7 65)</t>
  </si>
  <si>
    <t>ChrisLynch [SO 42]</t>
  </si>
  <si>
    <t>JoeFox (for 14 55)</t>
  </si>
  <si>
    <t>LukeAshworth (for 16 87))</t>
  </si>
  <si>
    <t>CallumByrne 77</t>
  </si>
  <si>
    <t>TomBrown (for 4 55)</t>
  </si>
  <si>
    <t>MatthewWalwyn (for 6 87) 90+5</t>
  </si>
  <si>
    <t>Own goal 90+3</t>
  </si>
  <si>
    <t>DeanStott 7,22pen</t>
  </si>
  <si>
    <t>GregDaniels (for 18 83) 82</t>
  </si>
  <si>
    <t>MatthewWolfenden 48</t>
  </si>
  <si>
    <t>DaveBirch (for 16 74)</t>
  </si>
  <si>
    <t>TomGreaves (for 12 86)</t>
  </si>
  <si>
    <t>MatthewWalwyn (for 9 86)</t>
  </si>
  <si>
    <t>JoeFox (for 8 74)</t>
  </si>
  <si>
    <t>TomBrown (for 4 83)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</si>
</sst>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59">
    <xf numFmtId="0" fontId="0" fillId="0" borderId="0"/>
    <xf numFmtId="0" fontId="10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6" borderId="0" applyNumberFormat="0" applyBorder="0" applyAlignment="0" applyProtection="0"/>
    <xf numFmtId="0" fontId="2" fillId="6" borderId="0" applyNumberFormat="0" applyBorder="0" applyAlignment="0" applyProtection="0"/>
    <xf numFmtId="0" fontId="10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9" borderId="0" applyNumberFormat="0" applyBorder="0" applyAlignment="0" applyProtection="0"/>
    <xf numFmtId="0" fontId="2" fillId="9" borderId="0" applyNumberFormat="0" applyBorder="0" applyAlignment="0" applyProtection="0"/>
    <xf numFmtId="0" fontId="10" fillId="10" borderId="0" applyNumberFormat="0" applyBorder="0" applyAlignment="0" applyProtection="0"/>
    <xf numFmtId="0" fontId="2" fillId="10" borderId="0" applyNumberFormat="0" applyBorder="0" applyAlignment="0" applyProtection="0"/>
    <xf numFmtId="0" fontId="10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8" borderId="0" applyNumberFormat="0" applyBorder="0" applyAlignment="0" applyProtection="0"/>
    <xf numFmtId="0" fontId="2" fillId="8" borderId="0" applyNumberFormat="0" applyBorder="0" applyAlignment="0" applyProtection="0"/>
    <xf numFmtId="0" fontId="10" fillId="11" borderId="0" applyNumberFormat="0" applyBorder="0" applyAlignment="0" applyProtection="0"/>
    <xf numFmtId="0" fontId="2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2" fillId="3" borderId="0" applyNumberFormat="0" applyBorder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43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1" applyNumberFormat="0" applyAlignment="0" applyProtection="0"/>
    <xf numFmtId="0" fontId="21" fillId="0" borderId="6" applyNumberFormat="0" applyFill="0" applyAlignment="0" applyProtection="0"/>
    <xf numFmtId="0" fontId="22" fillId="22" borderId="0" applyNumberFormat="0" applyBorder="0" applyAlignment="0" applyProtection="0"/>
    <xf numFmtId="0" fontId="3" fillId="0" borderId="0"/>
    <xf numFmtId="0" fontId="6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1" fillId="0" borderId="0"/>
  </cellStyleXfs>
  <cellXfs count="135">
    <xf numFmtId="0" fontId="0" fillId="0" borderId="0" xfId="0"/>
    <xf numFmtId="0" fontId="4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/>
    <xf numFmtId="14" fontId="4" fillId="0" borderId="0" xfId="0" applyNumberFormat="1" applyFont="1" applyAlignment="1">
      <alignment horizontal="right"/>
    </xf>
    <xf numFmtId="49" fontId="4" fillId="0" borderId="0" xfId="0" applyNumberFormat="1" applyFont="1"/>
    <xf numFmtId="0" fontId="4" fillId="24" borderId="0" xfId="0" applyFont="1" applyFill="1"/>
    <xf numFmtId="0" fontId="5" fillId="0" borderId="0" xfId="0" applyFont="1"/>
    <xf numFmtId="49" fontId="5" fillId="0" borderId="0" xfId="0" applyNumberFormat="1" applyFont="1"/>
    <xf numFmtId="0" fontId="5" fillId="24" borderId="0" xfId="0" applyFont="1" applyFill="1"/>
    <xf numFmtId="0" fontId="5" fillId="0" borderId="0" xfId="0" applyFont="1" applyAlignment="1">
      <alignment horizontal="left"/>
    </xf>
    <xf numFmtId="0" fontId="4" fillId="0" borderId="0" xfId="0" applyFont="1" applyFill="1"/>
    <xf numFmtId="0" fontId="4" fillId="25" borderId="0" xfId="0" applyFont="1" applyFill="1"/>
    <xf numFmtId="0" fontId="5" fillId="25" borderId="0" xfId="0" applyFont="1" applyFill="1"/>
    <xf numFmtId="0" fontId="5" fillId="0" borderId="0" xfId="0" applyFont="1" applyFill="1"/>
    <xf numFmtId="14" fontId="5" fillId="0" borderId="0" xfId="0" applyNumberFormat="1" applyFont="1" applyAlignment="1">
      <alignment horizontal="right"/>
    </xf>
    <xf numFmtId="14" fontId="4" fillId="0" borderId="0" xfId="0" applyNumberFormat="1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center" textRotation="90"/>
    </xf>
    <xf numFmtId="0" fontId="7" fillId="0" borderId="0" xfId="0" applyFont="1" applyAlignment="1">
      <alignment horizontal="center" textRotation="90"/>
    </xf>
    <xf numFmtId="49" fontId="6" fillId="0" borderId="0" xfId="0" applyNumberFormat="1" applyFont="1" applyAlignment="1">
      <alignment horizontal="center" textRotation="90"/>
    </xf>
    <xf numFmtId="49" fontId="7" fillId="0" borderId="0" xfId="0" applyNumberFormat="1" applyFont="1" applyAlignment="1">
      <alignment horizontal="center" textRotation="90"/>
    </xf>
    <xf numFmtId="49" fontId="0" fillId="0" borderId="0" xfId="0" applyNumberFormat="1" applyAlignment="1">
      <alignment horizontal="center" textRotation="90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6" fillId="0" borderId="0" xfId="0" applyFont="1"/>
    <xf numFmtId="0" fontId="7" fillId="0" borderId="0" xfId="0" applyFont="1"/>
    <xf numFmtId="49" fontId="0" fillId="24" borderId="0" xfId="0" applyNumberFormat="1" applyFill="1" applyAlignment="1">
      <alignment horizontal="center"/>
    </xf>
    <xf numFmtId="0" fontId="0" fillId="0" borderId="0" xfId="0" applyNumberFormat="1" applyAlignment="1">
      <alignment horizontal="center"/>
    </xf>
    <xf numFmtId="49" fontId="0" fillId="25" borderId="0" xfId="0" applyNumberFormat="1" applyFill="1" applyAlignment="1">
      <alignment horizontal="center"/>
    </xf>
    <xf numFmtId="49" fontId="6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4" fillId="0" borderId="0" xfId="0" applyFont="1" applyFill="1" applyAlignment="1">
      <alignment horizontal="left"/>
    </xf>
    <xf numFmtId="49" fontId="4" fillId="0" borderId="0" xfId="0" applyNumberFormat="1" applyFont="1" applyAlignment="1">
      <alignment horizontal="left"/>
    </xf>
    <xf numFmtId="0" fontId="5" fillId="0" borderId="0" xfId="0" applyFont="1" applyFill="1" applyAlignment="1">
      <alignment horizontal="left"/>
    </xf>
    <xf numFmtId="49" fontId="5" fillId="0" borderId="0" xfId="0" applyNumberFormat="1" applyFont="1" applyAlignment="1">
      <alignment horizontal="left"/>
    </xf>
    <xf numFmtId="49" fontId="4" fillId="24" borderId="0" xfId="0" applyNumberFormat="1" applyFont="1" applyFill="1" applyAlignment="1">
      <alignment horizontal="left"/>
    </xf>
    <xf numFmtId="0" fontId="5" fillId="0" borderId="0" xfId="0" applyFont="1" applyAlignment="1">
      <alignment horizontal="right"/>
    </xf>
    <xf numFmtId="0" fontId="4" fillId="24" borderId="0" xfId="0" applyFont="1" applyFill="1" applyAlignment="1">
      <alignment horizontal="left"/>
    </xf>
    <xf numFmtId="0" fontId="5" fillId="24" borderId="0" xfId="0" applyFont="1" applyFill="1" applyAlignment="1">
      <alignment horizontal="left"/>
    </xf>
    <xf numFmtId="0" fontId="5" fillId="0" borderId="0" xfId="0" applyFont="1" applyAlignment="1">
      <alignment wrapText="1"/>
    </xf>
    <xf numFmtId="49" fontId="4" fillId="0" borderId="0" xfId="0" applyNumberFormat="1" applyFont="1" applyFill="1" applyAlignment="1">
      <alignment horizontal="left"/>
    </xf>
    <xf numFmtId="14" fontId="4" fillId="0" borderId="0" xfId="0" applyNumberFormat="1" applyFont="1" applyFill="1" applyAlignment="1">
      <alignment horizontal="right"/>
    </xf>
    <xf numFmtId="49" fontId="4" fillId="0" borderId="0" xfId="0" applyNumberFormat="1" applyFont="1" applyFill="1"/>
    <xf numFmtId="0" fontId="4" fillId="0" borderId="0" xfId="0" applyFont="1" applyFill="1" applyAlignment="1">
      <alignment horizontal="right"/>
    </xf>
    <xf numFmtId="0" fontId="9" fillId="0" borderId="0" xfId="0" applyFont="1" applyFill="1"/>
    <xf numFmtId="0" fontId="4" fillId="0" borderId="0" xfId="0" applyFont="1" applyAlignment="1">
      <alignment wrapText="1"/>
    </xf>
    <xf numFmtId="49" fontId="7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left"/>
    </xf>
    <xf numFmtId="0" fontId="4" fillId="25" borderId="0" xfId="0" applyFont="1" applyFill="1" applyAlignment="1">
      <alignment horizontal="left"/>
    </xf>
    <xf numFmtId="14" fontId="5" fillId="0" borderId="0" xfId="0" applyNumberFormat="1" applyFont="1" applyAlignment="1">
      <alignment horizontal="left"/>
    </xf>
    <xf numFmtId="0" fontId="4" fillId="0" borderId="0" xfId="0" applyFont="1" applyBorder="1" applyAlignment="1">
      <alignment horizontal="left"/>
    </xf>
    <xf numFmtId="14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24" borderId="0" xfId="0" applyFont="1" applyFill="1" applyBorder="1"/>
    <xf numFmtId="0" fontId="4" fillId="0" borderId="0" xfId="0" applyFont="1" applyFill="1" applyBorder="1" applyAlignment="1">
      <alignment horizontal="left"/>
    </xf>
    <xf numFmtId="0" fontId="4" fillId="25" borderId="0" xfId="0" applyFont="1" applyFill="1" applyBorder="1"/>
    <xf numFmtId="0" fontId="4" fillId="0" borderId="0" xfId="0" applyFont="1" applyBorder="1"/>
    <xf numFmtId="0" fontId="4" fillId="24" borderId="0" xfId="0" applyFont="1" applyFill="1" applyBorder="1" applyAlignment="1">
      <alignment horizontal="left"/>
    </xf>
    <xf numFmtId="0" fontId="5" fillId="0" borderId="0" xfId="0" applyFont="1" applyBorder="1"/>
    <xf numFmtId="9" fontId="4" fillId="24" borderId="0" xfId="54" applyFont="1" applyFill="1" applyBorder="1" applyAlignment="1">
      <alignment horizontal="left"/>
    </xf>
    <xf numFmtId="0" fontId="6" fillId="0" borderId="0" xfId="0" applyFont="1" applyAlignment="1">
      <alignment horizontal="center"/>
    </xf>
    <xf numFmtId="43" fontId="4" fillId="24" borderId="0" xfId="40" applyFont="1" applyFill="1"/>
    <xf numFmtId="0" fontId="5" fillId="0" borderId="0" xfId="0" applyFont="1" applyAlignment="1">
      <alignment horizontal="center"/>
    </xf>
    <xf numFmtId="1" fontId="7" fillId="0" borderId="0" xfId="0" applyNumberFormat="1" applyFont="1"/>
    <xf numFmtId="1" fontId="7" fillId="0" borderId="0" xfId="0" applyNumberFormat="1" applyFont="1" applyAlignment="1">
      <alignment horizontal="center"/>
    </xf>
    <xf numFmtId="0" fontId="28" fillId="0" borderId="0" xfId="0" applyFont="1"/>
    <xf numFmtId="0" fontId="7" fillId="0" borderId="10" xfId="0" applyFont="1" applyBorder="1" applyAlignment="1">
      <alignment horizontal="center" textRotation="90"/>
    </xf>
    <xf numFmtId="0" fontId="7" fillId="0" borderId="10" xfId="0" applyFont="1" applyBorder="1"/>
    <xf numFmtId="49" fontId="7" fillId="0" borderId="10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 textRotation="90"/>
    </xf>
    <xf numFmtId="0" fontId="7" fillId="0" borderId="11" xfId="0" applyFont="1" applyBorder="1"/>
    <xf numFmtId="49" fontId="7" fillId="0" borderId="11" xfId="0" applyNumberFormat="1" applyFont="1" applyBorder="1" applyAlignment="1">
      <alignment horizontal="center"/>
    </xf>
    <xf numFmtId="0" fontId="7" fillId="0" borderId="12" xfId="0" applyFont="1" applyBorder="1" applyAlignment="1">
      <alignment horizontal="center" textRotation="90"/>
    </xf>
    <xf numFmtId="0" fontId="7" fillId="0" borderId="12" xfId="0" applyFont="1" applyBorder="1"/>
    <xf numFmtId="49" fontId="6" fillId="0" borderId="12" xfId="0" applyNumberFormat="1" applyFont="1" applyBorder="1" applyAlignment="1">
      <alignment horizontal="center"/>
    </xf>
    <xf numFmtId="0" fontId="28" fillId="0" borderId="12" xfId="0" applyFont="1" applyBorder="1"/>
    <xf numFmtId="49" fontId="0" fillId="0" borderId="12" xfId="0" applyNumberFormat="1" applyBorder="1" applyAlignment="1">
      <alignment horizontal="center"/>
    </xf>
    <xf numFmtId="0" fontId="6" fillId="0" borderId="12" xfId="0" applyFont="1" applyBorder="1" applyAlignment="1">
      <alignment horizontal="center" textRotation="90"/>
    </xf>
    <xf numFmtId="0" fontId="6" fillId="0" borderId="12" xfId="0" applyFont="1" applyBorder="1"/>
    <xf numFmtId="0" fontId="7" fillId="0" borderId="0" xfId="0" applyFont="1" applyBorder="1"/>
    <xf numFmtId="0" fontId="6" fillId="0" borderId="0" xfId="0" applyFont="1" applyBorder="1"/>
    <xf numFmtId="49" fontId="7" fillId="0" borderId="12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 textRotation="90"/>
    </xf>
    <xf numFmtId="49" fontId="7" fillId="0" borderId="0" xfId="0" applyNumberFormat="1" applyFon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9" fontId="4" fillId="25" borderId="0" xfId="54" applyFont="1" applyFill="1"/>
    <xf numFmtId="9" fontId="4" fillId="0" borderId="0" xfId="54" applyFont="1" applyFill="1"/>
    <xf numFmtId="14" fontId="5" fillId="0" borderId="0" xfId="0" applyNumberFormat="1" applyFont="1"/>
    <xf numFmtId="9" fontId="4" fillId="24" borderId="0" xfId="54" applyFont="1" applyFill="1"/>
    <xf numFmtId="49" fontId="0" fillId="0" borderId="0" xfId="0" applyNumberForma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0" fontId="27" fillId="0" borderId="0" xfId="0" applyFont="1"/>
    <xf numFmtId="0" fontId="27" fillId="24" borderId="0" xfId="0" applyFont="1" applyFill="1"/>
    <xf numFmtId="0" fontId="6" fillId="0" borderId="10" xfId="0" applyFont="1" applyBorder="1" applyAlignment="1">
      <alignment horizontal="center" textRotation="90"/>
    </xf>
    <xf numFmtId="49" fontId="6" fillId="0" borderId="10" xfId="0" applyNumberFormat="1" applyFont="1" applyBorder="1" applyAlignment="1">
      <alignment horizontal="center"/>
    </xf>
    <xf numFmtId="0" fontId="27" fillId="0" borderId="0" xfId="0" applyFont="1" applyFill="1"/>
    <xf numFmtId="0" fontId="27" fillId="25" borderId="0" xfId="0" applyFont="1" applyFill="1"/>
    <xf numFmtId="0" fontId="27" fillId="0" borderId="0" xfId="0" applyFont="1" applyAlignment="1">
      <alignment horizontal="left"/>
    </xf>
    <xf numFmtId="0" fontId="4" fillId="26" borderId="0" xfId="0" applyFont="1" applyFill="1"/>
    <xf numFmtId="43" fontId="4" fillId="26" borderId="0" xfId="40" applyFont="1" applyFill="1"/>
    <xf numFmtId="0" fontId="3" fillId="0" borderId="0" xfId="0" applyFont="1" applyAlignment="1">
      <alignment horizontal="center" textRotation="90"/>
    </xf>
    <xf numFmtId="0" fontId="3" fillId="0" borderId="0" xfId="0" applyFont="1" applyAlignment="1">
      <alignment horizontal="center"/>
    </xf>
    <xf numFmtId="0" fontId="4" fillId="27" borderId="0" xfId="0" applyFont="1" applyFill="1"/>
    <xf numFmtId="0" fontId="4" fillId="28" borderId="0" xfId="0" applyFont="1" applyFill="1"/>
    <xf numFmtId="9" fontId="4" fillId="27" borderId="0" xfId="54" applyFont="1" applyFill="1"/>
    <xf numFmtId="43" fontId="4" fillId="27" borderId="0" xfId="40" applyFont="1" applyFill="1"/>
    <xf numFmtId="43" fontId="4" fillId="0" borderId="0" xfId="40" applyFont="1" applyFill="1"/>
    <xf numFmtId="49" fontId="3" fillId="0" borderId="0" xfId="0" applyNumberFormat="1" applyFont="1" applyAlignment="1">
      <alignment horizontal="center"/>
    </xf>
    <xf numFmtId="0" fontId="4" fillId="0" borderId="0" xfId="50" applyFont="1" applyAlignment="1">
      <alignment horizontal="center"/>
    </xf>
    <xf numFmtId="0" fontId="4" fillId="0" borderId="0" xfId="50" applyFont="1"/>
    <xf numFmtId="14" fontId="4" fillId="0" borderId="0" xfId="50" applyNumberFormat="1" applyFont="1"/>
    <xf numFmtId="49" fontId="4" fillId="0" borderId="0" xfId="50" applyNumberFormat="1" applyFont="1"/>
    <xf numFmtId="0" fontId="4" fillId="0" borderId="0" xfId="50" applyFont="1" applyFill="1"/>
    <xf numFmtId="0" fontId="4" fillId="27" borderId="0" xfId="50" applyFont="1" applyFill="1"/>
    <xf numFmtId="0" fontId="4" fillId="27" borderId="0" xfId="0" applyFont="1" applyFill="1"/>
    <xf numFmtId="0" fontId="5" fillId="0" borderId="0" xfId="50" applyFont="1" applyAlignment="1">
      <alignment horizontal="center"/>
    </xf>
    <xf numFmtId="0" fontId="4" fillId="29" borderId="0" xfId="0" applyFont="1" applyFill="1"/>
    <xf numFmtId="0" fontId="4" fillId="29" borderId="0" xfId="0" applyFont="1" applyFill="1" applyAlignment="1">
      <alignment horizontal="center"/>
    </xf>
    <xf numFmtId="49" fontId="4" fillId="29" borderId="0" xfId="0" applyNumberFormat="1" applyFont="1" applyFill="1"/>
    <xf numFmtId="0" fontId="4" fillId="29" borderId="0" xfId="50" applyFont="1" applyFill="1"/>
    <xf numFmtId="0" fontId="4" fillId="29" borderId="0" xfId="50" applyFont="1" applyFill="1" applyAlignment="1">
      <alignment horizontal="center"/>
    </xf>
    <xf numFmtId="49" fontId="4" fillId="29" borderId="0" xfId="50" applyNumberFormat="1" applyFont="1" applyFill="1"/>
    <xf numFmtId="0" fontId="27" fillId="29" borderId="0" xfId="0" applyFont="1" applyFill="1"/>
    <xf numFmtId="0" fontId="5" fillId="29" borderId="0" xfId="50" applyFont="1" applyFill="1" applyAlignment="1">
      <alignment horizontal="center"/>
    </xf>
    <xf numFmtId="0" fontId="4" fillId="29" borderId="0" xfId="0" applyNumberFormat="1" applyFont="1" applyFill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</cellXfs>
  <cellStyles count="59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Calculation" xfId="38" builtinId="22" customBuiltin="1"/>
    <cellStyle name="Check Cell" xfId="39" builtinId="23" customBuiltin="1"/>
    <cellStyle name="Comma" xfId="40" builtinId="3"/>
    <cellStyle name="Explanatory Text" xfId="41" builtinId="53" customBuiltin="1"/>
    <cellStyle name="Good" xfId="42" builtinId="26" customBuiltin="1"/>
    <cellStyle name="Heading 1" xfId="43" builtinId="16" customBuiltin="1"/>
    <cellStyle name="Heading 2" xfId="44" builtinId="17" customBuiltin="1"/>
    <cellStyle name="Heading 3" xfId="45" builtinId="18" customBuiltin="1"/>
    <cellStyle name="Heading 4" xfId="46" builtinId="19" customBuiltin="1"/>
    <cellStyle name="Input" xfId="47" builtinId="20" customBuiltin="1"/>
    <cellStyle name="Linked Cell" xfId="48" builtinId="24" customBuiltin="1"/>
    <cellStyle name="Neutral" xfId="49" builtinId="28" customBuiltin="1"/>
    <cellStyle name="Normal" xfId="0" builtinId="0"/>
    <cellStyle name="Normal 2" xfId="50"/>
    <cellStyle name="Normal 3" xfId="58"/>
    <cellStyle name="Note" xfId="51" builtinId="10" customBuiltin="1"/>
    <cellStyle name="Note 2" xfId="52"/>
    <cellStyle name="Output" xfId="53" builtinId="21" customBuiltin="1"/>
    <cellStyle name="Percent" xfId="54" builtinId="5"/>
    <cellStyle name="Title" xfId="55" builtinId="15" customBuiltin="1"/>
    <cellStyle name="Total" xfId="56" builtinId="25" customBuiltin="1"/>
    <cellStyle name="Warning Text" xfId="57" builtinId="11" customBuiltin="1"/>
  </cellStyles>
  <dxfs count="68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6/relationships/vbaProject" Target="vbaProject.bin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X67"/>
  <sheetViews>
    <sheetView workbookViewId="0">
      <pane xSplit="7" ySplit="1" topLeftCell="P14" activePane="bottomRight" state="frozenSplit"/>
      <selection pane="topRight"/>
      <selection pane="bottomLeft"/>
      <selection pane="bottomRight" activeCell="A30" sqref="A30:XFD30"/>
    </sheetView>
  </sheetViews>
  <sheetFormatPr defaultColWidth="9.140625" defaultRowHeight="11.25" x14ac:dyDescent="0.2"/>
  <cols>
    <col min="1" max="1" width="15.7109375" style="4" bestFit="1" customWidth="1"/>
    <col min="2" max="2" width="11.5703125" style="17" bestFit="1" customWidth="1"/>
    <col min="3" max="3" width="8.7109375" style="4" bestFit="1" customWidth="1"/>
    <col min="4" max="4" width="5.5703125" style="4" bestFit="1" customWidth="1"/>
    <col min="5" max="5" width="6.5703125" style="4" bestFit="1" customWidth="1"/>
    <col min="6" max="6" width="4.42578125" style="6" bestFit="1" customWidth="1"/>
    <col min="7" max="7" width="5.85546875" style="6" bestFit="1" customWidth="1"/>
    <col min="8" max="8" width="11.5703125" style="18" bestFit="1" customWidth="1"/>
    <col min="9" max="9" width="20.7109375" style="4" bestFit="1" customWidth="1"/>
    <col min="10" max="10" width="20.140625" style="4" bestFit="1" customWidth="1"/>
    <col min="11" max="11" width="20.42578125" style="4" bestFit="1" customWidth="1"/>
    <col min="12" max="12" width="21.42578125" style="4" bestFit="1" customWidth="1"/>
    <col min="13" max="13" width="21" style="4" bestFit="1" customWidth="1"/>
    <col min="14" max="14" width="21.7109375" style="4" bestFit="1" customWidth="1"/>
    <col min="15" max="15" width="27.28515625" style="4" bestFit="1" customWidth="1"/>
    <col min="16" max="16" width="20.7109375" style="4" bestFit="1" customWidth="1"/>
    <col min="17" max="18" width="21.7109375" style="4" bestFit="1" customWidth="1"/>
    <col min="19" max="19" width="23" style="4" bestFit="1" customWidth="1"/>
    <col min="20" max="20" width="8.140625" style="4" bestFit="1" customWidth="1"/>
    <col min="21" max="21" width="21.5703125" style="4" bestFit="1" customWidth="1"/>
    <col min="22" max="22" width="22.140625" style="19" bestFit="1" customWidth="1"/>
    <col min="23" max="23" width="8.5703125" style="4" bestFit="1" customWidth="1"/>
    <col min="24" max="24" width="13.42578125" style="4" bestFit="1" customWidth="1"/>
    <col min="25" max="25" width="8.5703125" style="4" bestFit="1" customWidth="1"/>
    <col min="26" max="16384" width="9.140625" style="4"/>
  </cols>
  <sheetData>
    <row r="1" spans="1:24" s="1" customFormat="1" x14ac:dyDescent="0.2">
      <c r="A1" s="1" t="s">
        <v>2227</v>
      </c>
      <c r="B1" s="2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 t="s">
        <v>2233</v>
      </c>
    </row>
    <row r="2" spans="1:24" x14ac:dyDescent="0.2">
      <c r="A2" s="4" t="s">
        <v>2234</v>
      </c>
      <c r="B2" s="5" t="s">
        <v>2235</v>
      </c>
      <c r="C2" s="4" t="s">
        <v>2236</v>
      </c>
      <c r="D2" s="19" t="s">
        <v>1445</v>
      </c>
      <c r="E2" s="6" t="s">
        <v>2237</v>
      </c>
      <c r="F2" s="6" t="s">
        <v>2238</v>
      </c>
      <c r="G2" s="4">
        <v>2590</v>
      </c>
      <c r="H2" s="4" t="s">
        <v>2239</v>
      </c>
      <c r="I2" s="4" t="s">
        <v>2240</v>
      </c>
      <c r="J2" s="4" t="s">
        <v>2241</v>
      </c>
      <c r="K2" s="4" t="s">
        <v>2242</v>
      </c>
      <c r="L2" s="4" t="s">
        <v>2243</v>
      </c>
      <c r="M2" s="4" t="s">
        <v>2244</v>
      </c>
      <c r="N2" s="4" t="s">
        <v>2245</v>
      </c>
      <c r="O2" s="4" t="s">
        <v>2246</v>
      </c>
      <c r="P2" s="7" t="s">
        <v>2247</v>
      </c>
      <c r="Q2" s="4" t="s">
        <v>2248</v>
      </c>
      <c r="R2" s="4" t="s">
        <v>2249</v>
      </c>
      <c r="S2" s="4" t="s">
        <v>2250</v>
      </c>
      <c r="U2" s="4" t="s">
        <v>2251</v>
      </c>
      <c r="V2" s="4" t="s">
        <v>2252</v>
      </c>
    </row>
    <row r="3" spans="1:24" s="8" customFormat="1" x14ac:dyDescent="0.2">
      <c r="A3" s="8" t="s">
        <v>2253</v>
      </c>
      <c r="B3" s="5" t="s">
        <v>2254</v>
      </c>
      <c r="C3" s="4" t="s">
        <v>2236</v>
      </c>
      <c r="D3" s="19" t="s">
        <v>1434</v>
      </c>
      <c r="E3" s="9" t="s">
        <v>2255</v>
      </c>
      <c r="F3" s="9" t="s">
        <v>2256</v>
      </c>
      <c r="G3" s="8">
        <v>2498</v>
      </c>
      <c r="H3" s="8" t="s">
        <v>2239</v>
      </c>
      <c r="I3" s="8" t="s">
        <v>2244</v>
      </c>
      <c r="J3" s="8" t="s">
        <v>2241</v>
      </c>
      <c r="K3" s="8" t="s">
        <v>2257</v>
      </c>
      <c r="L3" s="8" t="s">
        <v>2258</v>
      </c>
      <c r="M3" s="8" t="s">
        <v>2243</v>
      </c>
      <c r="N3" s="8" t="s">
        <v>2259</v>
      </c>
      <c r="O3" s="10" t="s">
        <v>2260</v>
      </c>
      <c r="P3" s="8" t="s">
        <v>2261</v>
      </c>
      <c r="Q3" s="8" t="s">
        <v>2262</v>
      </c>
      <c r="R3" s="10" t="s">
        <v>2263</v>
      </c>
      <c r="S3" s="8" t="s">
        <v>2264</v>
      </c>
      <c r="U3" s="8" t="s">
        <v>2265</v>
      </c>
      <c r="V3" s="8" t="s">
        <v>2266</v>
      </c>
      <c r="X3" s="11"/>
    </row>
    <row r="4" spans="1:24" s="8" customFormat="1" x14ac:dyDescent="0.2">
      <c r="A4" s="8" t="s">
        <v>2267</v>
      </c>
      <c r="B4" s="5" t="s">
        <v>2268</v>
      </c>
      <c r="C4" s="4" t="s">
        <v>2236</v>
      </c>
      <c r="D4" s="19" t="s">
        <v>1434</v>
      </c>
      <c r="E4" s="9" t="s">
        <v>2269</v>
      </c>
      <c r="F4" s="9" t="s">
        <v>2270</v>
      </c>
      <c r="G4" s="8">
        <v>1978</v>
      </c>
      <c r="H4" s="8" t="s">
        <v>2239</v>
      </c>
      <c r="I4" s="8" t="s">
        <v>2244</v>
      </c>
      <c r="J4" s="8" t="s">
        <v>2241</v>
      </c>
      <c r="K4" s="8" t="s">
        <v>2271</v>
      </c>
      <c r="L4" s="8" t="s">
        <v>2258</v>
      </c>
      <c r="M4" s="8" t="s">
        <v>2272</v>
      </c>
      <c r="N4" s="8" t="s">
        <v>2273</v>
      </c>
      <c r="O4" s="8" t="s">
        <v>2274</v>
      </c>
      <c r="P4" s="8" t="s">
        <v>2261</v>
      </c>
      <c r="Q4" s="8" t="s">
        <v>2275</v>
      </c>
      <c r="R4" s="8" t="s">
        <v>2276</v>
      </c>
      <c r="S4" s="8" t="s">
        <v>2277</v>
      </c>
      <c r="U4" s="8" t="s">
        <v>2278</v>
      </c>
      <c r="V4" s="10" t="s">
        <v>2279</v>
      </c>
    </row>
    <row r="5" spans="1:24" x14ac:dyDescent="0.2">
      <c r="A5" s="4" t="s">
        <v>2280</v>
      </c>
      <c r="B5" s="5" t="s">
        <v>2281</v>
      </c>
      <c r="C5" s="4" t="s">
        <v>2236</v>
      </c>
      <c r="D5" s="19" t="s">
        <v>1445</v>
      </c>
      <c r="E5" s="6" t="s">
        <v>2282</v>
      </c>
      <c r="F5" s="6" t="s">
        <v>2283</v>
      </c>
      <c r="G5" s="4">
        <v>2220</v>
      </c>
      <c r="H5" s="4" t="s">
        <v>2284</v>
      </c>
      <c r="I5" s="4" t="s">
        <v>2240</v>
      </c>
      <c r="J5" s="7" t="s">
        <v>2285</v>
      </c>
      <c r="K5" s="4" t="s">
        <v>2286</v>
      </c>
      <c r="L5" s="4" t="s">
        <v>2258</v>
      </c>
      <c r="M5" s="4" t="s">
        <v>2243</v>
      </c>
      <c r="N5" s="4" t="s">
        <v>2287</v>
      </c>
      <c r="O5" s="7" t="s">
        <v>2288</v>
      </c>
      <c r="P5" s="4" t="s">
        <v>2289</v>
      </c>
      <c r="Q5" s="4" t="s">
        <v>2290</v>
      </c>
      <c r="R5" s="4" t="s">
        <v>2276</v>
      </c>
      <c r="S5" s="7" t="s">
        <v>2291</v>
      </c>
      <c r="U5" s="4" t="s">
        <v>2292</v>
      </c>
      <c r="V5" s="4" t="s">
        <v>2293</v>
      </c>
    </row>
    <row r="6" spans="1:24" x14ac:dyDescent="0.2">
      <c r="A6" s="4" t="s">
        <v>2294</v>
      </c>
      <c r="B6" s="5" t="s">
        <v>2295</v>
      </c>
      <c r="C6" s="4" t="s">
        <v>2236</v>
      </c>
      <c r="D6" s="19" t="s">
        <v>1445</v>
      </c>
      <c r="E6" s="6" t="s">
        <v>2296</v>
      </c>
      <c r="F6" s="6" t="s">
        <v>2283</v>
      </c>
      <c r="G6" s="4">
        <v>1424</v>
      </c>
      <c r="H6" s="4" t="s">
        <v>2239</v>
      </c>
      <c r="I6" s="4" t="s">
        <v>2240</v>
      </c>
      <c r="J6" s="7" t="s">
        <v>2244</v>
      </c>
      <c r="K6" s="4" t="s">
        <v>2285</v>
      </c>
      <c r="L6" s="4" t="s">
        <v>2258</v>
      </c>
      <c r="M6" s="4" t="s">
        <v>2243</v>
      </c>
      <c r="N6" s="4" t="s">
        <v>2297</v>
      </c>
      <c r="O6" s="4" t="s">
        <v>2286</v>
      </c>
      <c r="P6" s="4" t="s">
        <v>2298</v>
      </c>
      <c r="Q6" s="4" t="s">
        <v>2299</v>
      </c>
      <c r="R6" s="4" t="s">
        <v>2300</v>
      </c>
      <c r="S6" s="4" t="s">
        <v>2301</v>
      </c>
      <c r="U6" s="4" t="s">
        <v>2302</v>
      </c>
      <c r="V6" s="7" t="s">
        <v>2303</v>
      </c>
    </row>
    <row r="7" spans="1:24" s="8" customFormat="1" x14ac:dyDescent="0.2">
      <c r="A7" s="8" t="s">
        <v>2304</v>
      </c>
      <c r="B7" s="5" t="s">
        <v>2305</v>
      </c>
      <c r="C7" s="4" t="s">
        <v>2236</v>
      </c>
      <c r="D7" s="19" t="s">
        <v>1434</v>
      </c>
      <c r="E7" s="9" t="s">
        <v>2306</v>
      </c>
      <c r="F7" s="9" t="s">
        <v>2307</v>
      </c>
      <c r="G7" s="8">
        <v>2266</v>
      </c>
      <c r="H7" s="8" t="s">
        <v>2239</v>
      </c>
      <c r="I7" s="8" t="s">
        <v>2240</v>
      </c>
      <c r="J7" s="8" t="s">
        <v>2244</v>
      </c>
      <c r="K7" s="8" t="s">
        <v>2308</v>
      </c>
      <c r="L7" s="8" t="s">
        <v>2258</v>
      </c>
      <c r="M7" s="8" t="s">
        <v>2309</v>
      </c>
      <c r="N7" s="8" t="s">
        <v>2310</v>
      </c>
      <c r="O7" s="10" t="s">
        <v>2311</v>
      </c>
      <c r="P7" s="8" t="s">
        <v>2312</v>
      </c>
      <c r="Q7" s="8" t="s">
        <v>2313</v>
      </c>
      <c r="R7" s="8" t="s">
        <v>2314</v>
      </c>
      <c r="S7" s="8" t="s">
        <v>2315</v>
      </c>
      <c r="U7" s="8" t="s">
        <v>2316</v>
      </c>
      <c r="V7" s="8" t="s">
        <v>2317</v>
      </c>
    </row>
    <row r="8" spans="1:24" s="8" customFormat="1" x14ac:dyDescent="0.2">
      <c r="A8" s="4" t="s">
        <v>2318</v>
      </c>
      <c r="B8" s="5" t="s">
        <v>2319</v>
      </c>
      <c r="C8" s="4" t="s">
        <v>2236</v>
      </c>
      <c r="D8" s="19" t="s">
        <v>1445</v>
      </c>
      <c r="E8" s="6" t="s">
        <v>2320</v>
      </c>
      <c r="F8" s="6" t="s">
        <v>2321</v>
      </c>
      <c r="G8" s="4">
        <v>2473</v>
      </c>
      <c r="H8" s="4" t="s">
        <v>2239</v>
      </c>
      <c r="I8" s="4" t="s">
        <v>2244</v>
      </c>
      <c r="J8" s="4" t="s">
        <v>2241</v>
      </c>
      <c r="K8" s="4" t="s">
        <v>2285</v>
      </c>
      <c r="L8" s="4" t="s">
        <v>2258</v>
      </c>
      <c r="M8" s="4" t="s">
        <v>2322</v>
      </c>
      <c r="N8" s="4" t="s">
        <v>2240</v>
      </c>
      <c r="O8" s="7" t="s">
        <v>2323</v>
      </c>
      <c r="P8" s="4" t="s">
        <v>2324</v>
      </c>
      <c r="Q8" s="4" t="s">
        <v>2325</v>
      </c>
      <c r="R8" s="4" t="s">
        <v>2326</v>
      </c>
      <c r="S8" s="4" t="s">
        <v>2327</v>
      </c>
      <c r="U8" s="4" t="s">
        <v>2328</v>
      </c>
      <c r="V8" s="4" t="s">
        <v>2329</v>
      </c>
    </row>
    <row r="9" spans="1:24" x14ac:dyDescent="0.2">
      <c r="A9" s="8" t="s">
        <v>2330</v>
      </c>
      <c r="B9" s="5" t="s">
        <v>2331</v>
      </c>
      <c r="C9" s="4" t="s">
        <v>2236</v>
      </c>
      <c r="D9" s="19" t="s">
        <v>1445</v>
      </c>
      <c r="E9" s="9" t="s">
        <v>2332</v>
      </c>
      <c r="F9" s="9" t="s">
        <v>2333</v>
      </c>
      <c r="G9" s="8">
        <v>2435</v>
      </c>
      <c r="H9" s="10" t="s">
        <v>2239</v>
      </c>
      <c r="I9" s="8" t="s">
        <v>2334</v>
      </c>
      <c r="J9" s="8" t="s">
        <v>2241</v>
      </c>
      <c r="K9" s="8" t="s">
        <v>2285</v>
      </c>
      <c r="L9" s="8" t="s">
        <v>2335</v>
      </c>
      <c r="M9" s="10" t="s">
        <v>2243</v>
      </c>
      <c r="N9" s="8" t="s">
        <v>2336</v>
      </c>
      <c r="O9" s="8" t="s">
        <v>2286</v>
      </c>
      <c r="P9" s="8" t="s">
        <v>2337</v>
      </c>
      <c r="Q9" s="10" t="s">
        <v>2313</v>
      </c>
      <c r="R9" s="8" t="s">
        <v>2338</v>
      </c>
      <c r="S9" s="8" t="s">
        <v>2339</v>
      </c>
      <c r="U9" s="8" t="s">
        <v>2340</v>
      </c>
      <c r="V9" s="10" t="s">
        <v>2341</v>
      </c>
    </row>
    <row r="10" spans="1:24" s="8" customFormat="1" x14ac:dyDescent="0.2">
      <c r="A10" s="8" t="s">
        <v>2342</v>
      </c>
      <c r="B10" s="5" t="s">
        <v>2343</v>
      </c>
      <c r="C10" s="4" t="s">
        <v>2236</v>
      </c>
      <c r="D10" s="19" t="s">
        <v>1434</v>
      </c>
      <c r="E10" s="9" t="s">
        <v>2344</v>
      </c>
      <c r="F10" s="9" t="s">
        <v>2283</v>
      </c>
      <c r="G10" s="8">
        <v>3110</v>
      </c>
      <c r="H10" s="8" t="s">
        <v>2239</v>
      </c>
      <c r="I10" s="8" t="s">
        <v>2345</v>
      </c>
      <c r="J10" s="8" t="s">
        <v>2241</v>
      </c>
      <c r="K10" s="8" t="s">
        <v>2285</v>
      </c>
      <c r="L10" s="8" t="s">
        <v>2258</v>
      </c>
      <c r="M10" s="10" t="s">
        <v>2335</v>
      </c>
      <c r="N10" s="8" t="s">
        <v>2346</v>
      </c>
      <c r="O10" s="8" t="s">
        <v>2347</v>
      </c>
      <c r="P10" s="8" t="s">
        <v>2276</v>
      </c>
      <c r="Q10" s="8" t="s">
        <v>2348</v>
      </c>
      <c r="R10" s="8" t="s">
        <v>2326</v>
      </c>
      <c r="S10" s="8" t="s">
        <v>2349</v>
      </c>
      <c r="U10" s="8" t="s">
        <v>2350</v>
      </c>
      <c r="V10" s="8" t="s">
        <v>2351</v>
      </c>
    </row>
    <row r="11" spans="1:24" x14ac:dyDescent="0.2">
      <c r="A11" s="8" t="s">
        <v>2352</v>
      </c>
      <c r="B11" s="5" t="s">
        <v>2353</v>
      </c>
      <c r="C11" s="4" t="s">
        <v>2236</v>
      </c>
      <c r="D11" s="19" t="s">
        <v>1434</v>
      </c>
      <c r="E11" s="9" t="s">
        <v>2354</v>
      </c>
      <c r="F11" s="9" t="s">
        <v>2355</v>
      </c>
      <c r="G11" s="8">
        <v>3808</v>
      </c>
      <c r="H11" s="8" t="s">
        <v>2239</v>
      </c>
      <c r="I11" s="8" t="s">
        <v>2356</v>
      </c>
      <c r="J11" s="8" t="s">
        <v>2241</v>
      </c>
      <c r="K11" s="8" t="s">
        <v>2357</v>
      </c>
      <c r="L11" s="8" t="s">
        <v>2258</v>
      </c>
      <c r="M11" s="8" t="s">
        <v>2335</v>
      </c>
      <c r="N11" s="8" t="s">
        <v>2358</v>
      </c>
      <c r="O11" s="8" t="s">
        <v>2359</v>
      </c>
      <c r="P11" s="8" t="s">
        <v>2360</v>
      </c>
      <c r="Q11" s="8" t="s">
        <v>2361</v>
      </c>
      <c r="R11" s="8" t="s">
        <v>2362</v>
      </c>
      <c r="S11" s="8" t="s">
        <v>2363</v>
      </c>
      <c r="U11" s="8" t="s">
        <v>2364</v>
      </c>
      <c r="V11" s="8" t="s">
        <v>2365</v>
      </c>
      <c r="W11" s="8"/>
      <c r="X11" s="8"/>
    </row>
    <row r="12" spans="1:24" x14ac:dyDescent="0.2">
      <c r="A12" s="4" t="s">
        <v>2366</v>
      </c>
      <c r="B12" s="5" t="s">
        <v>2367</v>
      </c>
      <c r="C12" s="4" t="s">
        <v>2368</v>
      </c>
      <c r="D12" s="19" t="s">
        <v>1445</v>
      </c>
      <c r="E12" s="6" t="s">
        <v>2369</v>
      </c>
      <c r="F12" s="6" t="s">
        <v>2370</v>
      </c>
      <c r="G12" s="4">
        <v>2200</v>
      </c>
      <c r="H12" s="4" t="s">
        <v>2239</v>
      </c>
      <c r="I12" s="4" t="s">
        <v>2244</v>
      </c>
      <c r="J12" s="4" t="s">
        <v>2241</v>
      </c>
      <c r="K12" s="4" t="s">
        <v>2371</v>
      </c>
      <c r="L12" s="4" t="s">
        <v>2258</v>
      </c>
      <c r="M12" s="4" t="s">
        <v>2335</v>
      </c>
      <c r="N12" s="4" t="s">
        <v>2372</v>
      </c>
      <c r="O12" s="4" t="s">
        <v>2373</v>
      </c>
      <c r="P12" s="4" t="s">
        <v>2261</v>
      </c>
      <c r="Q12" s="4" t="s">
        <v>2374</v>
      </c>
      <c r="R12" s="7" t="s">
        <v>2375</v>
      </c>
      <c r="S12" s="4" t="s">
        <v>2376</v>
      </c>
      <c r="T12" s="4" t="s">
        <v>2377</v>
      </c>
      <c r="U12" s="4" t="s">
        <v>2378</v>
      </c>
      <c r="V12" s="4" t="s">
        <v>2379</v>
      </c>
      <c r="W12" s="4" t="s">
        <v>2243</v>
      </c>
    </row>
    <row r="13" spans="1:24" s="12" customFormat="1" x14ac:dyDescent="0.2">
      <c r="A13" s="8" t="s">
        <v>2380</v>
      </c>
      <c r="B13" s="5" t="s">
        <v>2381</v>
      </c>
      <c r="C13" s="4" t="s">
        <v>2236</v>
      </c>
      <c r="D13" s="19" t="s">
        <v>1434</v>
      </c>
      <c r="E13" s="9" t="s">
        <v>2382</v>
      </c>
      <c r="F13" s="9" t="s">
        <v>2333</v>
      </c>
      <c r="G13" s="8">
        <v>3093</v>
      </c>
      <c r="H13" s="8" t="s">
        <v>2239</v>
      </c>
      <c r="I13" s="8" t="s">
        <v>2383</v>
      </c>
      <c r="J13" s="8" t="s">
        <v>2241</v>
      </c>
      <c r="K13" s="8" t="s">
        <v>2384</v>
      </c>
      <c r="L13" s="8" t="s">
        <v>2258</v>
      </c>
      <c r="M13" s="8" t="s">
        <v>2385</v>
      </c>
      <c r="N13" s="8" t="s">
        <v>2386</v>
      </c>
      <c r="O13" s="8" t="s">
        <v>2387</v>
      </c>
      <c r="P13" s="8" t="s">
        <v>2388</v>
      </c>
      <c r="Q13" s="10" t="s">
        <v>2276</v>
      </c>
      <c r="R13" s="8" t="s">
        <v>2389</v>
      </c>
      <c r="S13" s="8" t="s">
        <v>2390</v>
      </c>
      <c r="U13" s="8" t="s">
        <v>2391</v>
      </c>
      <c r="V13" s="8" t="s">
        <v>2392</v>
      </c>
      <c r="W13" s="4"/>
      <c r="X13" s="4"/>
    </row>
    <row r="14" spans="1:24" s="8" customFormat="1" x14ac:dyDescent="0.2">
      <c r="A14" s="4" t="s">
        <v>2267</v>
      </c>
      <c r="B14" s="5" t="s">
        <v>2393</v>
      </c>
      <c r="C14" s="4" t="s">
        <v>2236</v>
      </c>
      <c r="D14" s="19" t="s">
        <v>1445</v>
      </c>
      <c r="E14" s="6" t="s">
        <v>2394</v>
      </c>
      <c r="F14" s="6" t="s">
        <v>2283</v>
      </c>
      <c r="G14" s="4">
        <v>2011</v>
      </c>
      <c r="H14" s="4" t="s">
        <v>2239</v>
      </c>
      <c r="I14" s="4" t="s">
        <v>2395</v>
      </c>
      <c r="J14" s="4" t="s">
        <v>2244</v>
      </c>
      <c r="K14" s="4" t="s">
        <v>2396</v>
      </c>
      <c r="L14" s="4" t="s">
        <v>2258</v>
      </c>
      <c r="M14" s="4" t="s">
        <v>2335</v>
      </c>
      <c r="N14" s="4" t="s">
        <v>2386</v>
      </c>
      <c r="O14" s="4" t="s">
        <v>2286</v>
      </c>
      <c r="P14" s="4" t="s">
        <v>2397</v>
      </c>
      <c r="Q14" s="4" t="s">
        <v>2276</v>
      </c>
      <c r="R14" s="4" t="s">
        <v>2326</v>
      </c>
      <c r="S14" s="4" t="s">
        <v>2398</v>
      </c>
      <c r="U14" s="4" t="s">
        <v>2243</v>
      </c>
      <c r="V14" s="4" t="s">
        <v>2399</v>
      </c>
    </row>
    <row r="15" spans="1:24" s="8" customFormat="1" x14ac:dyDescent="0.2">
      <c r="A15" s="4" t="s">
        <v>2400</v>
      </c>
      <c r="B15" s="5" t="s">
        <v>2401</v>
      </c>
      <c r="C15" s="4" t="s">
        <v>2368</v>
      </c>
      <c r="D15" s="19" t="s">
        <v>1445</v>
      </c>
      <c r="E15" s="6" t="s">
        <v>2402</v>
      </c>
      <c r="F15" s="6" t="s">
        <v>2283</v>
      </c>
      <c r="G15" s="4">
        <v>2762</v>
      </c>
      <c r="H15" s="4" t="s">
        <v>2239</v>
      </c>
      <c r="I15" s="7" t="s">
        <v>2403</v>
      </c>
      <c r="J15" s="4" t="s">
        <v>2244</v>
      </c>
      <c r="K15" s="4" t="s">
        <v>2297</v>
      </c>
      <c r="L15" s="4" t="s">
        <v>2258</v>
      </c>
      <c r="M15" s="7" t="s">
        <v>2335</v>
      </c>
      <c r="N15" s="4" t="s">
        <v>2404</v>
      </c>
      <c r="O15" s="4" t="s">
        <v>2286</v>
      </c>
      <c r="P15" s="4" t="s">
        <v>2326</v>
      </c>
      <c r="Q15" s="4" t="s">
        <v>2405</v>
      </c>
      <c r="R15" s="13" t="s">
        <v>2406</v>
      </c>
      <c r="S15" s="7" t="s">
        <v>2407</v>
      </c>
      <c r="U15" s="4" t="s">
        <v>2243</v>
      </c>
      <c r="V15" s="4" t="s">
        <v>2408</v>
      </c>
      <c r="W15" s="4"/>
      <c r="X15" s="4"/>
    </row>
    <row r="16" spans="1:24" x14ac:dyDescent="0.2">
      <c r="A16" s="4" t="s">
        <v>2409</v>
      </c>
      <c r="B16" s="5" t="s">
        <v>2410</v>
      </c>
      <c r="C16" s="4" t="s">
        <v>2236</v>
      </c>
      <c r="D16" s="19" t="s">
        <v>1445</v>
      </c>
      <c r="E16" s="6" t="s">
        <v>127</v>
      </c>
      <c r="F16" s="6" t="s">
        <v>2411</v>
      </c>
      <c r="G16" s="4">
        <v>1715</v>
      </c>
      <c r="H16" s="4" t="s">
        <v>2239</v>
      </c>
      <c r="I16" s="4" t="s">
        <v>2395</v>
      </c>
      <c r="J16" s="4" t="s">
        <v>2243</v>
      </c>
      <c r="K16" s="4" t="s">
        <v>2285</v>
      </c>
      <c r="L16" s="4" t="s">
        <v>2258</v>
      </c>
      <c r="M16" s="4" t="s">
        <v>2412</v>
      </c>
      <c r="N16" s="4" t="s">
        <v>2413</v>
      </c>
      <c r="O16" s="4" t="s">
        <v>2414</v>
      </c>
      <c r="P16" s="4" t="s">
        <v>2324</v>
      </c>
      <c r="Q16" s="4" t="s">
        <v>2415</v>
      </c>
      <c r="R16" s="4" t="s">
        <v>2244</v>
      </c>
      <c r="S16" s="4" t="s">
        <v>2416</v>
      </c>
      <c r="U16" s="4" t="s">
        <v>2417</v>
      </c>
      <c r="V16" s="4" t="s">
        <v>2418</v>
      </c>
    </row>
    <row r="17" spans="1:24" x14ac:dyDescent="0.2">
      <c r="A17" s="8" t="s">
        <v>2419</v>
      </c>
      <c r="B17" s="5" t="s">
        <v>2420</v>
      </c>
      <c r="C17" s="4" t="s">
        <v>2236</v>
      </c>
      <c r="D17" s="19" t="s">
        <v>1434</v>
      </c>
      <c r="E17" s="9" t="s">
        <v>2421</v>
      </c>
      <c r="F17" s="9" t="s">
        <v>2422</v>
      </c>
      <c r="G17" s="8">
        <v>2297</v>
      </c>
      <c r="H17" s="8" t="s">
        <v>2239</v>
      </c>
      <c r="I17" s="8" t="s">
        <v>2395</v>
      </c>
      <c r="J17" s="8" t="s">
        <v>2243</v>
      </c>
      <c r="K17" s="8" t="s">
        <v>2285</v>
      </c>
      <c r="L17" s="8" t="s">
        <v>2423</v>
      </c>
      <c r="M17" s="8" t="s">
        <v>2424</v>
      </c>
      <c r="N17" s="8" t="s">
        <v>2425</v>
      </c>
      <c r="O17" s="8" t="s">
        <v>2426</v>
      </c>
      <c r="P17" s="8" t="s">
        <v>2261</v>
      </c>
      <c r="Q17" s="8" t="s">
        <v>2313</v>
      </c>
      <c r="R17" s="8" t="s">
        <v>2427</v>
      </c>
      <c r="S17" s="8" t="s">
        <v>2428</v>
      </c>
      <c r="U17" s="8" t="s">
        <v>2429</v>
      </c>
      <c r="V17" s="8" t="s">
        <v>2430</v>
      </c>
      <c r="W17" s="8"/>
      <c r="X17" s="8"/>
    </row>
    <row r="18" spans="1:24" s="8" customFormat="1" x14ac:dyDescent="0.2">
      <c r="A18" s="4" t="s">
        <v>2366</v>
      </c>
      <c r="B18" s="5" t="s">
        <v>2431</v>
      </c>
      <c r="C18" s="4" t="s">
        <v>2236</v>
      </c>
      <c r="D18" s="19" t="s">
        <v>1445</v>
      </c>
      <c r="E18" s="6" t="s">
        <v>2432</v>
      </c>
      <c r="F18" s="6" t="s">
        <v>2433</v>
      </c>
      <c r="G18" s="4">
        <v>3373</v>
      </c>
      <c r="H18" s="4" t="s">
        <v>2239</v>
      </c>
      <c r="I18" s="7" t="s">
        <v>2395</v>
      </c>
      <c r="J18" s="4" t="s">
        <v>2243</v>
      </c>
      <c r="K18" s="4" t="s">
        <v>2285</v>
      </c>
      <c r="L18" s="4" t="s">
        <v>2434</v>
      </c>
      <c r="M18" s="4" t="s">
        <v>2435</v>
      </c>
      <c r="N18" s="4" t="s">
        <v>2436</v>
      </c>
      <c r="O18" s="4" t="s">
        <v>2437</v>
      </c>
      <c r="P18" s="4" t="s">
        <v>2438</v>
      </c>
      <c r="Q18" s="7" t="s">
        <v>2439</v>
      </c>
      <c r="R18" s="4" t="s">
        <v>2326</v>
      </c>
      <c r="S18" s="4" t="s">
        <v>2440</v>
      </c>
      <c r="U18" s="4" t="s">
        <v>2441</v>
      </c>
      <c r="V18" s="4" t="s">
        <v>2442</v>
      </c>
    </row>
    <row r="19" spans="1:24" s="8" customFormat="1" x14ac:dyDescent="0.2">
      <c r="A19" s="4" t="s">
        <v>2419</v>
      </c>
      <c r="B19" s="5" t="s">
        <v>2443</v>
      </c>
      <c r="C19" s="4" t="s">
        <v>2444</v>
      </c>
      <c r="D19" s="19" t="s">
        <v>1445</v>
      </c>
      <c r="E19" s="6" t="s">
        <v>2445</v>
      </c>
      <c r="F19" s="6" t="s">
        <v>2321</v>
      </c>
      <c r="G19" s="4">
        <v>1473</v>
      </c>
      <c r="H19" s="4" t="s">
        <v>2239</v>
      </c>
      <c r="I19" s="4" t="s">
        <v>2243</v>
      </c>
      <c r="J19" s="4" t="s">
        <v>2244</v>
      </c>
      <c r="K19" s="4" t="s">
        <v>2285</v>
      </c>
      <c r="L19" s="4" t="s">
        <v>2258</v>
      </c>
      <c r="M19" s="4" t="s">
        <v>2435</v>
      </c>
      <c r="N19" s="4" t="s">
        <v>2404</v>
      </c>
      <c r="O19" s="4" t="s">
        <v>2446</v>
      </c>
      <c r="P19" s="4" t="s">
        <v>2447</v>
      </c>
      <c r="Q19" s="4" t="s">
        <v>2448</v>
      </c>
      <c r="R19" s="4" t="s">
        <v>2449</v>
      </c>
      <c r="S19" s="4" t="s">
        <v>2450</v>
      </c>
      <c r="U19" s="4" t="s">
        <v>2451</v>
      </c>
      <c r="V19" s="4" t="s">
        <v>2452</v>
      </c>
      <c r="W19" s="4"/>
      <c r="X19" s="4"/>
    </row>
    <row r="20" spans="1:24" x14ac:dyDescent="0.2">
      <c r="A20" s="8" t="s">
        <v>2318</v>
      </c>
      <c r="B20" s="5" t="s">
        <v>2453</v>
      </c>
      <c r="C20" s="4" t="s">
        <v>2236</v>
      </c>
      <c r="D20" s="19" t="s">
        <v>1434</v>
      </c>
      <c r="E20" s="9" t="s">
        <v>793</v>
      </c>
      <c r="F20" s="9" t="s">
        <v>2454</v>
      </c>
      <c r="G20" s="8">
        <v>3154</v>
      </c>
      <c r="H20" s="8" t="s">
        <v>2239</v>
      </c>
      <c r="I20" s="8" t="s">
        <v>2243</v>
      </c>
      <c r="J20" s="8" t="s">
        <v>2244</v>
      </c>
      <c r="K20" s="8" t="s">
        <v>2455</v>
      </c>
      <c r="L20" s="8" t="s">
        <v>2456</v>
      </c>
      <c r="M20" s="8" t="s">
        <v>2435</v>
      </c>
      <c r="N20" s="8" t="s">
        <v>2457</v>
      </c>
      <c r="O20" s="8" t="s">
        <v>2458</v>
      </c>
      <c r="P20" s="14" t="s">
        <v>2460</v>
      </c>
      <c r="Q20" s="8" t="s">
        <v>2461</v>
      </c>
      <c r="R20" s="8" t="s">
        <v>2462</v>
      </c>
      <c r="S20" s="8" t="s">
        <v>2463</v>
      </c>
      <c r="U20" s="8" t="s">
        <v>2464</v>
      </c>
      <c r="V20" s="8" t="s">
        <v>2465</v>
      </c>
      <c r="W20" s="8"/>
      <c r="X20" s="8"/>
    </row>
    <row r="21" spans="1:24" x14ac:dyDescent="0.2">
      <c r="A21" s="4" t="s">
        <v>2466</v>
      </c>
      <c r="B21" s="5" t="s">
        <v>2467</v>
      </c>
      <c r="C21" s="4" t="s">
        <v>2236</v>
      </c>
      <c r="D21" s="19" t="s">
        <v>1445</v>
      </c>
      <c r="E21" s="6" t="s">
        <v>2468</v>
      </c>
      <c r="F21" s="6" t="s">
        <v>2283</v>
      </c>
      <c r="G21" s="4">
        <v>2303</v>
      </c>
      <c r="H21" s="4" t="s">
        <v>2239</v>
      </c>
      <c r="I21" s="7" t="s">
        <v>2243</v>
      </c>
      <c r="J21" s="4" t="s">
        <v>2244</v>
      </c>
      <c r="K21" s="4" t="s">
        <v>2285</v>
      </c>
      <c r="L21" s="4" t="s">
        <v>2335</v>
      </c>
      <c r="M21" s="4" t="s">
        <v>2435</v>
      </c>
      <c r="N21" s="7" t="s">
        <v>2404</v>
      </c>
      <c r="O21" s="4" t="s">
        <v>2469</v>
      </c>
      <c r="P21" s="4" t="s">
        <v>2470</v>
      </c>
      <c r="Q21" s="4" t="s">
        <v>2313</v>
      </c>
      <c r="R21" s="4" t="s">
        <v>2471</v>
      </c>
      <c r="S21" s="4" t="s">
        <v>2472</v>
      </c>
      <c r="U21" s="4" t="s">
        <v>2473</v>
      </c>
      <c r="V21" s="4" t="s">
        <v>2474</v>
      </c>
    </row>
    <row r="22" spans="1:24" s="8" customFormat="1" x14ac:dyDescent="0.2">
      <c r="A22" s="4" t="s">
        <v>2475</v>
      </c>
      <c r="B22" s="5" t="s">
        <v>2476</v>
      </c>
      <c r="C22" s="4" t="s">
        <v>2236</v>
      </c>
      <c r="D22" s="19" t="s">
        <v>1445</v>
      </c>
      <c r="E22" s="6" t="s">
        <v>2477</v>
      </c>
      <c r="F22" s="6" t="s">
        <v>2411</v>
      </c>
      <c r="G22" s="4">
        <v>2050</v>
      </c>
      <c r="H22" s="7" t="s">
        <v>2239</v>
      </c>
      <c r="I22" s="4" t="s">
        <v>2243</v>
      </c>
      <c r="J22" s="4" t="s">
        <v>2244</v>
      </c>
      <c r="K22" s="4" t="s">
        <v>2285</v>
      </c>
      <c r="L22" s="7" t="s">
        <v>2258</v>
      </c>
      <c r="M22" s="4" t="s">
        <v>2435</v>
      </c>
      <c r="N22" s="4" t="s">
        <v>2404</v>
      </c>
      <c r="O22" s="4" t="s">
        <v>2286</v>
      </c>
      <c r="P22" s="4" t="s">
        <v>2478</v>
      </c>
      <c r="Q22" s="4" t="s">
        <v>2479</v>
      </c>
      <c r="R22" s="4" t="s">
        <v>2480</v>
      </c>
      <c r="S22" s="4" t="s">
        <v>2481</v>
      </c>
      <c r="U22" s="4" t="s">
        <v>2482</v>
      </c>
      <c r="V22" s="4" t="s">
        <v>2335</v>
      </c>
      <c r="W22" s="4"/>
      <c r="X22" s="4"/>
    </row>
    <row r="23" spans="1:24" x14ac:dyDescent="0.2">
      <c r="A23" s="8" t="s">
        <v>2280</v>
      </c>
      <c r="B23" s="5" t="s">
        <v>2483</v>
      </c>
      <c r="C23" s="4" t="s">
        <v>2236</v>
      </c>
      <c r="D23" s="19" t="s">
        <v>1434</v>
      </c>
      <c r="E23" s="9" t="s">
        <v>2484</v>
      </c>
      <c r="F23" s="9" t="s">
        <v>2283</v>
      </c>
      <c r="G23" s="8">
        <v>4328</v>
      </c>
      <c r="H23" s="8" t="s">
        <v>2239</v>
      </c>
      <c r="I23" s="8" t="s">
        <v>2243</v>
      </c>
      <c r="J23" s="8" t="s">
        <v>2244</v>
      </c>
      <c r="K23" s="8" t="s">
        <v>2285</v>
      </c>
      <c r="L23" s="8" t="s">
        <v>2335</v>
      </c>
      <c r="M23" s="8" t="s">
        <v>2435</v>
      </c>
      <c r="N23" s="8" t="s">
        <v>2404</v>
      </c>
      <c r="O23" s="8" t="s">
        <v>2485</v>
      </c>
      <c r="P23" s="8" t="s">
        <v>2486</v>
      </c>
      <c r="Q23" s="8" t="s">
        <v>2487</v>
      </c>
      <c r="R23" s="10" t="s">
        <v>2488</v>
      </c>
      <c r="S23" s="8" t="s">
        <v>2489</v>
      </c>
      <c r="U23" s="8" t="s">
        <v>2490</v>
      </c>
      <c r="V23" s="10" t="s">
        <v>2491</v>
      </c>
    </row>
    <row r="24" spans="1:24" s="8" customFormat="1" x14ac:dyDescent="0.2">
      <c r="A24" s="8" t="s">
        <v>2409</v>
      </c>
      <c r="B24" s="5" t="s">
        <v>2492</v>
      </c>
      <c r="C24" s="4" t="s">
        <v>2236</v>
      </c>
      <c r="D24" s="19" t="s">
        <v>1434</v>
      </c>
      <c r="E24" s="9" t="s">
        <v>2493</v>
      </c>
      <c r="F24" s="9" t="s">
        <v>2333</v>
      </c>
      <c r="G24" s="8">
        <v>3371</v>
      </c>
      <c r="H24" s="8" t="s">
        <v>2239</v>
      </c>
      <c r="I24" s="8" t="s">
        <v>2243</v>
      </c>
      <c r="J24" s="8" t="s">
        <v>2244</v>
      </c>
      <c r="K24" s="8" t="s">
        <v>2285</v>
      </c>
      <c r="L24" s="8" t="s">
        <v>2335</v>
      </c>
      <c r="M24" s="8" t="s">
        <v>2435</v>
      </c>
      <c r="N24" s="8" t="s">
        <v>2494</v>
      </c>
      <c r="O24" s="8" t="s">
        <v>2495</v>
      </c>
      <c r="P24" s="8" t="s">
        <v>2496</v>
      </c>
      <c r="Q24" s="8" t="s">
        <v>2497</v>
      </c>
      <c r="R24" s="8" t="s">
        <v>2326</v>
      </c>
      <c r="S24" s="8" t="s">
        <v>2498</v>
      </c>
      <c r="U24" s="8" t="s">
        <v>2499</v>
      </c>
      <c r="V24" s="10" t="s">
        <v>2500</v>
      </c>
    </row>
    <row r="25" spans="1:24" x14ac:dyDescent="0.2">
      <c r="A25" s="4" t="s">
        <v>2380</v>
      </c>
      <c r="B25" s="5" t="s">
        <v>2501</v>
      </c>
      <c r="C25" s="4" t="s">
        <v>2236</v>
      </c>
      <c r="D25" s="19" t="s">
        <v>1445</v>
      </c>
      <c r="E25" s="6" t="s">
        <v>2502</v>
      </c>
      <c r="F25" s="6" t="s">
        <v>2503</v>
      </c>
      <c r="G25" s="4">
        <v>2011</v>
      </c>
      <c r="H25" s="7" t="s">
        <v>2239</v>
      </c>
      <c r="I25" s="4" t="s">
        <v>2243</v>
      </c>
      <c r="J25" s="4" t="s">
        <v>2244</v>
      </c>
      <c r="K25" s="4" t="s">
        <v>2285</v>
      </c>
      <c r="L25" s="4" t="s">
        <v>2335</v>
      </c>
      <c r="M25" s="4" t="s">
        <v>2435</v>
      </c>
      <c r="N25" s="7" t="s">
        <v>2404</v>
      </c>
      <c r="O25" s="4" t="s">
        <v>2506</v>
      </c>
      <c r="P25" s="7" t="s">
        <v>2507</v>
      </c>
      <c r="Q25" s="4" t="s">
        <v>2508</v>
      </c>
      <c r="R25" s="4" t="s">
        <v>2509</v>
      </c>
      <c r="S25" s="4" t="s">
        <v>2510</v>
      </c>
      <c r="U25" s="4" t="s">
        <v>2511</v>
      </c>
      <c r="V25" s="4" t="s">
        <v>2512</v>
      </c>
      <c r="W25" s="8"/>
      <c r="X25" s="8"/>
    </row>
    <row r="26" spans="1:24" s="8" customFormat="1" x14ac:dyDescent="0.2">
      <c r="A26" s="8" t="s">
        <v>2294</v>
      </c>
      <c r="B26" s="5" t="s">
        <v>2513</v>
      </c>
      <c r="C26" s="8" t="s">
        <v>2236</v>
      </c>
      <c r="D26" s="19" t="s">
        <v>1434</v>
      </c>
      <c r="E26" s="9" t="s">
        <v>2484</v>
      </c>
      <c r="F26" s="9" t="s">
        <v>2370</v>
      </c>
      <c r="G26" s="8">
        <v>3549</v>
      </c>
      <c r="H26" s="8" t="s">
        <v>2239</v>
      </c>
      <c r="I26" s="10" t="s">
        <v>2395</v>
      </c>
      <c r="J26" s="8" t="s">
        <v>2244</v>
      </c>
      <c r="K26" s="8" t="s">
        <v>2514</v>
      </c>
      <c r="L26" s="8" t="s">
        <v>2335</v>
      </c>
      <c r="M26" s="8" t="s">
        <v>2435</v>
      </c>
      <c r="N26" s="8" t="s">
        <v>2404</v>
      </c>
      <c r="O26" s="8" t="s">
        <v>2425</v>
      </c>
      <c r="P26" s="8" t="s">
        <v>2515</v>
      </c>
      <c r="Q26" s="8" t="s">
        <v>2516</v>
      </c>
      <c r="R26" s="8" t="s">
        <v>2517</v>
      </c>
      <c r="S26" s="10" t="s">
        <v>2518</v>
      </c>
      <c r="U26" s="8" t="s">
        <v>2519</v>
      </c>
      <c r="V26" s="8" t="s">
        <v>2520</v>
      </c>
      <c r="W26" s="4"/>
      <c r="X26" s="4"/>
    </row>
    <row r="27" spans="1:24" x14ac:dyDescent="0.2">
      <c r="A27" s="8" t="s">
        <v>2380</v>
      </c>
      <c r="B27" s="5" t="s">
        <v>2521</v>
      </c>
      <c r="C27" s="8" t="s">
        <v>2444</v>
      </c>
      <c r="D27" s="19" t="s">
        <v>1434</v>
      </c>
      <c r="E27" s="9" t="s">
        <v>2522</v>
      </c>
      <c r="F27" s="9" t="s">
        <v>2283</v>
      </c>
      <c r="G27" s="8">
        <v>3007</v>
      </c>
      <c r="H27" s="10" t="s">
        <v>2239</v>
      </c>
      <c r="I27" s="15" t="s">
        <v>2395</v>
      </c>
      <c r="J27" s="8" t="s">
        <v>2523</v>
      </c>
      <c r="K27" s="8" t="s">
        <v>2285</v>
      </c>
      <c r="L27" s="8" t="s">
        <v>2335</v>
      </c>
      <c r="M27" s="8" t="s">
        <v>2435</v>
      </c>
      <c r="N27" s="8" t="s">
        <v>2404</v>
      </c>
      <c r="O27" s="8" t="s">
        <v>2425</v>
      </c>
      <c r="P27" s="8" t="s">
        <v>2524</v>
      </c>
      <c r="Q27" s="8" t="s">
        <v>2525</v>
      </c>
      <c r="R27" s="8" t="s">
        <v>2326</v>
      </c>
      <c r="S27" s="15" t="s">
        <v>2526</v>
      </c>
      <c r="U27" s="8" t="s">
        <v>2527</v>
      </c>
      <c r="V27" s="8" t="s">
        <v>2528</v>
      </c>
      <c r="W27" s="8"/>
      <c r="X27" s="8"/>
    </row>
    <row r="28" spans="1:24" x14ac:dyDescent="0.2">
      <c r="A28" s="4" t="s">
        <v>2352</v>
      </c>
      <c r="B28" s="5" t="s">
        <v>2529</v>
      </c>
      <c r="C28" s="4" t="s">
        <v>2236</v>
      </c>
      <c r="D28" s="19" t="s">
        <v>1445</v>
      </c>
      <c r="E28" s="6" t="s">
        <v>2320</v>
      </c>
      <c r="F28" s="6" t="s">
        <v>2411</v>
      </c>
      <c r="G28" s="4">
        <v>1682</v>
      </c>
      <c r="H28" s="4" t="s">
        <v>2239</v>
      </c>
      <c r="I28" s="12" t="s">
        <v>2243</v>
      </c>
      <c r="J28" s="4" t="s">
        <v>2241</v>
      </c>
      <c r="K28" s="4" t="s">
        <v>2530</v>
      </c>
      <c r="L28" s="4" t="s">
        <v>2335</v>
      </c>
      <c r="M28" s="4" t="s">
        <v>2531</v>
      </c>
      <c r="N28" s="4" t="s">
        <v>2532</v>
      </c>
      <c r="O28" s="4" t="s">
        <v>2425</v>
      </c>
      <c r="P28" s="4" t="s">
        <v>2533</v>
      </c>
      <c r="Q28" s="4" t="s">
        <v>2534</v>
      </c>
      <c r="R28" s="4" t="s">
        <v>2535</v>
      </c>
      <c r="S28" s="12" t="s">
        <v>2536</v>
      </c>
      <c r="U28" s="4" t="s">
        <v>2537</v>
      </c>
      <c r="V28" s="4" t="s">
        <v>2703</v>
      </c>
    </row>
    <row r="29" spans="1:24" s="8" customFormat="1" x14ac:dyDescent="0.2">
      <c r="A29" s="4" t="s">
        <v>2304</v>
      </c>
      <c r="B29" s="5" t="s">
        <v>2704</v>
      </c>
      <c r="C29" s="4" t="s">
        <v>2236</v>
      </c>
      <c r="D29" s="19" t="s">
        <v>1445</v>
      </c>
      <c r="E29" s="6" t="s">
        <v>2705</v>
      </c>
      <c r="F29" s="6" t="s">
        <v>2333</v>
      </c>
      <c r="G29" s="4">
        <v>4300</v>
      </c>
      <c r="H29" s="4" t="s">
        <v>2239</v>
      </c>
      <c r="I29" s="12" t="s">
        <v>2243</v>
      </c>
      <c r="J29" s="4" t="s">
        <v>2241</v>
      </c>
      <c r="K29" s="4" t="s">
        <v>2530</v>
      </c>
      <c r="L29" s="7" t="s">
        <v>2335</v>
      </c>
      <c r="M29" s="4" t="s">
        <v>2721</v>
      </c>
      <c r="N29" s="4" t="s">
        <v>2722</v>
      </c>
      <c r="O29" s="4" t="s">
        <v>2723</v>
      </c>
      <c r="P29" s="4" t="s">
        <v>2724</v>
      </c>
      <c r="Q29" s="4" t="s">
        <v>2725</v>
      </c>
      <c r="R29" s="4" t="s">
        <v>2726</v>
      </c>
      <c r="S29" s="12" t="s">
        <v>2727</v>
      </c>
      <c r="U29" s="4" t="s">
        <v>2728</v>
      </c>
      <c r="V29" s="4" t="s">
        <v>2729</v>
      </c>
    </row>
    <row r="30" spans="1:24" s="8" customFormat="1" x14ac:dyDescent="0.2">
      <c r="A30" s="8" t="s">
        <v>2466</v>
      </c>
      <c r="B30" s="5" t="s">
        <v>2730</v>
      </c>
      <c r="C30" s="8" t="s">
        <v>2236</v>
      </c>
      <c r="D30" s="19" t="s">
        <v>1434</v>
      </c>
      <c r="E30" s="9" t="s">
        <v>2731</v>
      </c>
      <c r="F30" s="9" t="s">
        <v>2333</v>
      </c>
      <c r="G30" s="8">
        <v>3159</v>
      </c>
      <c r="H30" s="8" t="s">
        <v>2239</v>
      </c>
      <c r="I30" s="15" t="s">
        <v>2243</v>
      </c>
      <c r="J30" s="8" t="s">
        <v>2732</v>
      </c>
      <c r="K30" s="8" t="s">
        <v>2733</v>
      </c>
      <c r="L30" s="15" t="s">
        <v>2734</v>
      </c>
      <c r="M30" s="8" t="s">
        <v>2335</v>
      </c>
      <c r="N30" s="8" t="s">
        <v>2735</v>
      </c>
      <c r="O30" s="8" t="s">
        <v>2736</v>
      </c>
      <c r="P30" s="8" t="s">
        <v>2737</v>
      </c>
      <c r="Q30" s="8" t="s">
        <v>2738</v>
      </c>
      <c r="R30" s="8" t="s">
        <v>2739</v>
      </c>
      <c r="S30" s="15" t="s">
        <v>2740</v>
      </c>
      <c r="U30" s="8" t="s">
        <v>2741</v>
      </c>
      <c r="V30" s="8" t="s">
        <v>2742</v>
      </c>
    </row>
    <row r="31" spans="1:24" s="12" customFormat="1" x14ac:dyDescent="0.2">
      <c r="A31" s="4" t="s">
        <v>2743</v>
      </c>
      <c r="B31" s="5" t="s">
        <v>2744</v>
      </c>
      <c r="C31" s="4" t="s">
        <v>2236</v>
      </c>
      <c r="D31" s="19" t="s">
        <v>1445</v>
      </c>
      <c r="E31" s="6" t="s">
        <v>2477</v>
      </c>
      <c r="F31" s="6" t="s">
        <v>2411</v>
      </c>
      <c r="G31" s="4">
        <v>1028</v>
      </c>
      <c r="H31" s="4" t="s">
        <v>2239</v>
      </c>
      <c r="I31" s="12" t="s">
        <v>2243</v>
      </c>
      <c r="J31" s="4" t="s">
        <v>2395</v>
      </c>
      <c r="K31" s="4" t="s">
        <v>2745</v>
      </c>
      <c r="L31" s="7" t="s">
        <v>2258</v>
      </c>
      <c r="M31" s="4" t="s">
        <v>2335</v>
      </c>
      <c r="N31" s="4" t="s">
        <v>2404</v>
      </c>
      <c r="O31" s="4" t="s">
        <v>2425</v>
      </c>
      <c r="P31" s="7" t="s">
        <v>2310</v>
      </c>
      <c r="Q31" s="4" t="s">
        <v>2313</v>
      </c>
      <c r="R31" s="4" t="s">
        <v>2746</v>
      </c>
      <c r="S31" s="12" t="s">
        <v>2747</v>
      </c>
      <c r="U31" s="4" t="s">
        <v>2386</v>
      </c>
      <c r="V31" s="4" t="s">
        <v>2748</v>
      </c>
      <c r="W31" s="4"/>
      <c r="X31" s="4"/>
    </row>
    <row r="32" spans="1:24" s="8" customFormat="1" x14ac:dyDescent="0.2">
      <c r="A32" s="8" t="s">
        <v>2475</v>
      </c>
      <c r="B32" s="16" t="s">
        <v>2749</v>
      </c>
      <c r="C32" s="8" t="s">
        <v>2236</v>
      </c>
      <c r="D32" s="19" t="s">
        <v>1434</v>
      </c>
      <c r="E32" s="9" t="s">
        <v>2332</v>
      </c>
      <c r="F32" s="9" t="s">
        <v>2411</v>
      </c>
      <c r="G32" s="8">
        <v>1924</v>
      </c>
      <c r="H32" s="8" t="s">
        <v>2239</v>
      </c>
      <c r="I32" s="15" t="s">
        <v>2243</v>
      </c>
      <c r="J32" s="8" t="s">
        <v>2241</v>
      </c>
      <c r="K32" s="8" t="s">
        <v>2750</v>
      </c>
      <c r="L32" s="15" t="s">
        <v>2751</v>
      </c>
      <c r="M32" s="10" t="s">
        <v>2752</v>
      </c>
      <c r="N32" s="8" t="s">
        <v>2753</v>
      </c>
      <c r="O32" s="8" t="s">
        <v>2425</v>
      </c>
      <c r="P32" s="15" t="s">
        <v>2326</v>
      </c>
      <c r="Q32" s="8" t="s">
        <v>2313</v>
      </c>
      <c r="R32" s="8" t="s">
        <v>2276</v>
      </c>
      <c r="S32" s="15" t="s">
        <v>2754</v>
      </c>
      <c r="U32" s="8" t="s">
        <v>2755</v>
      </c>
      <c r="V32" s="8" t="s">
        <v>2756</v>
      </c>
      <c r="W32" s="4"/>
      <c r="X32" s="4"/>
    </row>
    <row r="33" spans="1:24" s="8" customFormat="1" x14ac:dyDescent="0.2">
      <c r="A33" s="8" t="s">
        <v>2234</v>
      </c>
      <c r="B33" s="5" t="s">
        <v>2757</v>
      </c>
      <c r="C33" s="8" t="s">
        <v>2236</v>
      </c>
      <c r="D33" s="19" t="s">
        <v>1434</v>
      </c>
      <c r="E33" s="9" t="s">
        <v>2758</v>
      </c>
      <c r="F33" s="9" t="s">
        <v>2759</v>
      </c>
      <c r="G33" s="8">
        <v>2559</v>
      </c>
      <c r="H33" s="8" t="s">
        <v>2377</v>
      </c>
      <c r="I33" s="15" t="s">
        <v>2243</v>
      </c>
      <c r="J33" s="8" t="s">
        <v>2395</v>
      </c>
      <c r="K33" s="8" t="s">
        <v>2285</v>
      </c>
      <c r="L33" s="15" t="s">
        <v>2760</v>
      </c>
      <c r="M33" s="8" t="s">
        <v>2435</v>
      </c>
      <c r="N33" s="8" t="s">
        <v>2761</v>
      </c>
      <c r="O33" s="8" t="s">
        <v>2762</v>
      </c>
      <c r="P33" s="15" t="s">
        <v>2763</v>
      </c>
      <c r="Q33" s="8" t="s">
        <v>2764</v>
      </c>
      <c r="R33" s="8" t="s">
        <v>2765</v>
      </c>
      <c r="S33" s="15" t="s">
        <v>2766</v>
      </c>
      <c r="U33" s="8" t="s">
        <v>2767</v>
      </c>
      <c r="V33" s="8" t="s">
        <v>2768</v>
      </c>
      <c r="W33" s="4"/>
      <c r="X33" s="4"/>
    </row>
    <row r="34" spans="1:24" x14ac:dyDescent="0.2">
      <c r="A34" s="4" t="s">
        <v>2342</v>
      </c>
      <c r="B34" s="5" t="s">
        <v>2769</v>
      </c>
      <c r="C34" s="4" t="s">
        <v>2236</v>
      </c>
      <c r="D34" s="19" t="s">
        <v>1445</v>
      </c>
      <c r="E34" s="6" t="s">
        <v>2770</v>
      </c>
      <c r="F34" s="6" t="s">
        <v>2283</v>
      </c>
      <c r="G34" s="4">
        <v>1767</v>
      </c>
      <c r="H34" s="4" t="s">
        <v>2377</v>
      </c>
      <c r="I34" s="12" t="s">
        <v>2243</v>
      </c>
      <c r="J34" s="4" t="s">
        <v>2395</v>
      </c>
      <c r="K34" s="4" t="s">
        <v>2285</v>
      </c>
      <c r="L34" s="12" t="s">
        <v>2771</v>
      </c>
      <c r="M34" s="4" t="s">
        <v>2435</v>
      </c>
      <c r="N34" s="4" t="s">
        <v>2772</v>
      </c>
      <c r="O34" s="4" t="s">
        <v>2425</v>
      </c>
      <c r="P34" s="12" t="s">
        <v>2773</v>
      </c>
      <c r="Q34" s="4" t="s">
        <v>2774</v>
      </c>
      <c r="R34" s="4" t="s">
        <v>2276</v>
      </c>
      <c r="S34" s="12" t="s">
        <v>2775</v>
      </c>
      <c r="U34" s="4" t="s">
        <v>2776</v>
      </c>
      <c r="V34" s="4" t="s">
        <v>43</v>
      </c>
    </row>
    <row r="35" spans="1:24" x14ac:dyDescent="0.2">
      <c r="A35" s="4" t="s">
        <v>2419</v>
      </c>
      <c r="B35" s="5" t="s">
        <v>64</v>
      </c>
      <c r="C35" s="4" t="s">
        <v>2236</v>
      </c>
      <c r="D35" s="19" t="s">
        <v>1445</v>
      </c>
      <c r="E35" s="6" t="s">
        <v>2468</v>
      </c>
      <c r="F35" s="6" t="s">
        <v>2321</v>
      </c>
      <c r="G35" s="4">
        <v>1952</v>
      </c>
      <c r="H35" s="4" t="s">
        <v>2377</v>
      </c>
      <c r="I35" s="7" t="s">
        <v>2243</v>
      </c>
      <c r="J35" s="4" t="s">
        <v>2395</v>
      </c>
      <c r="K35" s="4" t="s">
        <v>2285</v>
      </c>
      <c r="L35" s="12" t="s">
        <v>2258</v>
      </c>
      <c r="M35" s="4" t="s">
        <v>2435</v>
      </c>
      <c r="N35" s="4" t="s">
        <v>65</v>
      </c>
      <c r="O35" s="4" t="s">
        <v>2425</v>
      </c>
      <c r="P35" s="12" t="s">
        <v>66</v>
      </c>
      <c r="Q35" s="4" t="s">
        <v>67</v>
      </c>
      <c r="R35" s="13" t="s">
        <v>68</v>
      </c>
      <c r="S35" s="12" t="s">
        <v>69</v>
      </c>
      <c r="U35" s="4" t="s">
        <v>70</v>
      </c>
      <c r="V35" s="4" t="s">
        <v>71</v>
      </c>
      <c r="W35" s="8"/>
      <c r="X35" s="8"/>
    </row>
    <row r="36" spans="1:24" s="8" customFormat="1" x14ac:dyDescent="0.2">
      <c r="A36" s="8" t="s">
        <v>2366</v>
      </c>
      <c r="B36" s="5" t="s">
        <v>72</v>
      </c>
      <c r="C36" s="8" t="s">
        <v>2236</v>
      </c>
      <c r="D36" s="19" t="s">
        <v>1434</v>
      </c>
      <c r="E36" s="9" t="s">
        <v>2477</v>
      </c>
      <c r="F36" s="9" t="s">
        <v>2411</v>
      </c>
      <c r="G36" s="8">
        <v>2713</v>
      </c>
      <c r="H36" s="8" t="s">
        <v>2377</v>
      </c>
      <c r="I36" s="15" t="s">
        <v>2243</v>
      </c>
      <c r="J36" s="8" t="s">
        <v>2395</v>
      </c>
      <c r="K36" s="10" t="s">
        <v>2285</v>
      </c>
      <c r="L36" s="10" t="s">
        <v>2258</v>
      </c>
      <c r="M36" s="8" t="s">
        <v>2435</v>
      </c>
      <c r="N36" s="8" t="s">
        <v>73</v>
      </c>
      <c r="O36" s="8" t="s">
        <v>2425</v>
      </c>
      <c r="P36" s="15" t="s">
        <v>2447</v>
      </c>
      <c r="Q36" s="8" t="s">
        <v>74</v>
      </c>
      <c r="R36" s="8" t="s">
        <v>75</v>
      </c>
      <c r="S36" s="15" t="s">
        <v>76</v>
      </c>
      <c r="U36" s="8" t="s">
        <v>77</v>
      </c>
      <c r="V36" s="8" t="s">
        <v>78</v>
      </c>
      <c r="W36" s="4"/>
      <c r="X36" s="4"/>
    </row>
    <row r="37" spans="1:24" s="8" customFormat="1" x14ac:dyDescent="0.2">
      <c r="A37" s="4" t="s">
        <v>2330</v>
      </c>
      <c r="B37" s="5" t="s">
        <v>79</v>
      </c>
      <c r="C37" s="4" t="s">
        <v>2236</v>
      </c>
      <c r="D37" s="19" t="s">
        <v>1445</v>
      </c>
      <c r="E37" s="6" t="s">
        <v>2502</v>
      </c>
      <c r="F37" s="6" t="s">
        <v>2411</v>
      </c>
      <c r="G37" s="4">
        <v>1284</v>
      </c>
      <c r="H37" s="4" t="s">
        <v>2377</v>
      </c>
      <c r="I37" s="12" t="s">
        <v>2243</v>
      </c>
      <c r="J37" s="4" t="s">
        <v>2395</v>
      </c>
      <c r="K37" s="7" t="s">
        <v>2285</v>
      </c>
      <c r="L37" s="12" t="s">
        <v>80</v>
      </c>
      <c r="M37" s="4" t="s">
        <v>2435</v>
      </c>
      <c r="N37" s="4" t="s">
        <v>81</v>
      </c>
      <c r="O37" s="4" t="s">
        <v>2286</v>
      </c>
      <c r="P37" s="12" t="s">
        <v>82</v>
      </c>
      <c r="Q37" s="4" t="s">
        <v>83</v>
      </c>
      <c r="R37" s="4" t="s">
        <v>84</v>
      </c>
      <c r="S37" s="12" t="s">
        <v>85</v>
      </c>
      <c r="U37" s="4" t="s">
        <v>86</v>
      </c>
      <c r="V37" s="4" t="s">
        <v>87</v>
      </c>
      <c r="X37" s="4" t="s">
        <v>88</v>
      </c>
    </row>
    <row r="38" spans="1:24" s="8" customFormat="1" x14ac:dyDescent="0.2">
      <c r="A38" s="8" t="s">
        <v>89</v>
      </c>
      <c r="B38" s="5" t="s">
        <v>90</v>
      </c>
      <c r="C38" s="8" t="s">
        <v>2236</v>
      </c>
      <c r="D38" s="53" t="s">
        <v>1434</v>
      </c>
      <c r="E38" s="9" t="s">
        <v>91</v>
      </c>
      <c r="F38" s="9" t="s">
        <v>2307</v>
      </c>
      <c r="G38" s="8">
        <v>2788</v>
      </c>
      <c r="H38" s="8" t="s">
        <v>2377</v>
      </c>
      <c r="I38" s="15" t="s">
        <v>92</v>
      </c>
      <c r="J38" s="10" t="s">
        <v>2395</v>
      </c>
      <c r="K38" s="8" t="s">
        <v>93</v>
      </c>
      <c r="L38" s="15" t="s">
        <v>2335</v>
      </c>
      <c r="M38" s="8" t="s">
        <v>2435</v>
      </c>
      <c r="N38" s="8" t="s">
        <v>2404</v>
      </c>
      <c r="O38" s="8" t="s">
        <v>94</v>
      </c>
      <c r="P38" s="15" t="s">
        <v>73</v>
      </c>
      <c r="Q38" s="8" t="s">
        <v>95</v>
      </c>
      <c r="R38" s="8" t="s">
        <v>96</v>
      </c>
      <c r="S38" s="15" t="s">
        <v>104</v>
      </c>
      <c r="U38" s="8" t="s">
        <v>105</v>
      </c>
      <c r="V38" s="8" t="s">
        <v>106</v>
      </c>
      <c r="W38" s="4"/>
      <c r="X38" s="4"/>
    </row>
    <row r="39" spans="1:24" x14ac:dyDescent="0.2">
      <c r="A39" s="4" t="s">
        <v>89</v>
      </c>
      <c r="B39" s="5" t="s">
        <v>107</v>
      </c>
      <c r="C39" s="4" t="s">
        <v>2236</v>
      </c>
      <c r="D39" s="19" t="s">
        <v>1445</v>
      </c>
      <c r="E39" s="6" t="s">
        <v>108</v>
      </c>
      <c r="F39" s="6" t="s">
        <v>2370</v>
      </c>
      <c r="G39" s="4">
        <v>2352</v>
      </c>
      <c r="H39" s="4" t="s">
        <v>2239</v>
      </c>
      <c r="I39" s="12" t="s">
        <v>109</v>
      </c>
      <c r="J39" s="4" t="s">
        <v>2395</v>
      </c>
      <c r="K39" s="4" t="s">
        <v>2425</v>
      </c>
      <c r="L39" s="7" t="s">
        <v>2335</v>
      </c>
      <c r="M39" s="4" t="s">
        <v>110</v>
      </c>
      <c r="N39" s="4" t="s">
        <v>111</v>
      </c>
      <c r="O39" s="4" t="s">
        <v>112</v>
      </c>
      <c r="P39" s="12" t="s">
        <v>2261</v>
      </c>
      <c r="Q39" s="4" t="s">
        <v>2530</v>
      </c>
      <c r="R39" s="4" t="s">
        <v>113</v>
      </c>
      <c r="S39" s="12" t="s">
        <v>114</v>
      </c>
      <c r="U39" s="4" t="s">
        <v>115</v>
      </c>
      <c r="V39" s="4" t="s">
        <v>116</v>
      </c>
    </row>
    <row r="40" spans="1:24" s="8" customFormat="1" x14ac:dyDescent="0.2">
      <c r="A40" s="8" t="s">
        <v>117</v>
      </c>
      <c r="B40" s="5" t="s">
        <v>118</v>
      </c>
      <c r="C40" s="8" t="s">
        <v>2236</v>
      </c>
      <c r="D40" s="19" t="s">
        <v>1434</v>
      </c>
      <c r="E40" s="9" t="s">
        <v>2522</v>
      </c>
      <c r="F40" s="9" t="s">
        <v>2283</v>
      </c>
      <c r="G40" s="8">
        <v>6023</v>
      </c>
      <c r="H40" s="8" t="s">
        <v>2377</v>
      </c>
      <c r="I40" s="15" t="s">
        <v>2243</v>
      </c>
      <c r="J40" s="10" t="s">
        <v>2395</v>
      </c>
      <c r="K40" s="10" t="s">
        <v>2285</v>
      </c>
      <c r="L40" s="15" t="s">
        <v>2258</v>
      </c>
      <c r="M40" s="8" t="s">
        <v>2435</v>
      </c>
      <c r="N40" s="14" t="s">
        <v>119</v>
      </c>
      <c r="O40" s="8" t="s">
        <v>120</v>
      </c>
      <c r="P40" s="15" t="s">
        <v>121</v>
      </c>
      <c r="Q40" s="8" t="s">
        <v>122</v>
      </c>
      <c r="R40" s="8" t="s">
        <v>2276</v>
      </c>
      <c r="S40" s="15" t="s">
        <v>123</v>
      </c>
      <c r="U40" s="8" t="s">
        <v>124</v>
      </c>
      <c r="V40" s="8" t="s">
        <v>125</v>
      </c>
      <c r="W40" s="4"/>
      <c r="X40" s="4"/>
    </row>
    <row r="41" spans="1:24" x14ac:dyDescent="0.2">
      <c r="A41" s="4" t="s">
        <v>2253</v>
      </c>
      <c r="B41" s="5" t="s">
        <v>126</v>
      </c>
      <c r="C41" s="4" t="s">
        <v>2236</v>
      </c>
      <c r="D41" s="19" t="s">
        <v>1445</v>
      </c>
      <c r="E41" s="6" t="s">
        <v>127</v>
      </c>
      <c r="F41" s="6" t="s">
        <v>2321</v>
      </c>
      <c r="G41" s="4">
        <v>1905</v>
      </c>
      <c r="H41" s="4" t="s">
        <v>2239</v>
      </c>
      <c r="I41" s="7" t="s">
        <v>2243</v>
      </c>
      <c r="J41" s="4" t="s">
        <v>73</v>
      </c>
      <c r="K41" s="4" t="s">
        <v>128</v>
      </c>
      <c r="L41" s="12" t="s">
        <v>2258</v>
      </c>
      <c r="M41" s="4" t="s">
        <v>129</v>
      </c>
      <c r="N41" s="4" t="s">
        <v>130</v>
      </c>
      <c r="O41" s="4" t="s">
        <v>131</v>
      </c>
      <c r="P41" s="12" t="s">
        <v>2425</v>
      </c>
      <c r="Q41" s="4" t="s">
        <v>132</v>
      </c>
      <c r="R41" s="4" t="s">
        <v>2326</v>
      </c>
      <c r="S41" s="12" t="s">
        <v>133</v>
      </c>
      <c r="U41" s="4" t="s">
        <v>134</v>
      </c>
      <c r="V41" s="4" t="s">
        <v>135</v>
      </c>
    </row>
    <row r="42" spans="1:24" x14ac:dyDescent="0.2">
      <c r="D42" s="19"/>
      <c r="G42" s="18"/>
      <c r="H42" s="4"/>
      <c r="O42" s="12"/>
      <c r="T42" s="19"/>
      <c r="V42" s="4"/>
    </row>
    <row r="43" spans="1:24" x14ac:dyDescent="0.2">
      <c r="D43" s="19"/>
      <c r="G43" s="18"/>
      <c r="H43" s="4"/>
      <c r="O43" s="12"/>
      <c r="T43" s="19"/>
      <c r="V43" s="4"/>
    </row>
    <row r="44" spans="1:24" x14ac:dyDescent="0.2">
      <c r="A44" s="4" t="s">
        <v>138</v>
      </c>
      <c r="D44" s="19"/>
      <c r="E44" s="6"/>
      <c r="G44" s="18"/>
      <c r="H44" s="4"/>
      <c r="T44" s="19"/>
      <c r="V44" s="4"/>
    </row>
    <row r="45" spans="1:24" x14ac:dyDescent="0.2">
      <c r="A45" s="133" t="s">
        <v>139</v>
      </c>
      <c r="B45" s="133"/>
      <c r="C45" s="19"/>
      <c r="D45" s="19"/>
      <c r="E45" s="6"/>
      <c r="G45" s="18"/>
      <c r="H45" s="4"/>
      <c r="T45" s="19"/>
      <c r="V45" s="4"/>
    </row>
    <row r="46" spans="1:24" x14ac:dyDescent="0.2">
      <c r="A46" s="134" t="s">
        <v>159</v>
      </c>
      <c r="B46" s="134"/>
      <c r="C46" s="11"/>
      <c r="D46" s="19"/>
      <c r="E46" s="6"/>
      <c r="G46" s="18"/>
      <c r="H46" s="4"/>
      <c r="T46" s="19"/>
      <c r="V46" s="4"/>
    </row>
    <row r="47" spans="1:24" x14ac:dyDescent="0.2">
      <c r="A47" s="4" t="s">
        <v>160</v>
      </c>
      <c r="D47" s="19"/>
      <c r="E47" s="6"/>
      <c r="G47" s="18"/>
      <c r="H47" s="4"/>
      <c r="T47" s="19"/>
      <c r="V47" s="4"/>
    </row>
    <row r="48" spans="1:24" x14ac:dyDescent="0.2">
      <c r="D48" s="19"/>
    </row>
    <row r="49" spans="4:4" x14ac:dyDescent="0.2">
      <c r="D49" s="19"/>
    </row>
    <row r="50" spans="4:4" x14ac:dyDescent="0.2">
      <c r="D50" s="19"/>
    </row>
    <row r="51" spans="4:4" x14ac:dyDescent="0.2">
      <c r="D51" s="19"/>
    </row>
    <row r="52" spans="4:4" x14ac:dyDescent="0.2">
      <c r="D52" s="19"/>
    </row>
    <row r="53" spans="4:4" x14ac:dyDescent="0.2">
      <c r="D53" s="19"/>
    </row>
    <row r="54" spans="4:4" x14ac:dyDescent="0.2">
      <c r="D54" s="19"/>
    </row>
    <row r="55" spans="4:4" x14ac:dyDescent="0.2">
      <c r="D55" s="19"/>
    </row>
    <row r="56" spans="4:4" x14ac:dyDescent="0.2">
      <c r="D56" s="19"/>
    </row>
    <row r="57" spans="4:4" x14ac:dyDescent="0.2">
      <c r="D57" s="19"/>
    </row>
    <row r="58" spans="4:4" x14ac:dyDescent="0.2">
      <c r="D58" s="19"/>
    </row>
    <row r="59" spans="4:4" x14ac:dyDescent="0.2">
      <c r="D59" s="19"/>
    </row>
    <row r="60" spans="4:4" x14ac:dyDescent="0.2">
      <c r="D60" s="19"/>
    </row>
    <row r="61" spans="4:4" x14ac:dyDescent="0.2">
      <c r="D61" s="19"/>
    </row>
    <row r="62" spans="4:4" x14ac:dyDescent="0.2">
      <c r="D62" s="19"/>
    </row>
    <row r="63" spans="4:4" x14ac:dyDescent="0.2">
      <c r="D63" s="19"/>
    </row>
    <row r="66" spans="4:4" x14ac:dyDescent="0.2">
      <c r="D66" s="19"/>
    </row>
    <row r="67" spans="4:4" x14ac:dyDescent="0.2">
      <c r="D67" s="11"/>
    </row>
  </sheetData>
  <mergeCells count="2">
    <mergeCell ref="A45:B45"/>
    <mergeCell ref="A46:B46"/>
  </mergeCells>
  <phoneticPr fontId="0" type="noConversion"/>
  <conditionalFormatting sqref="T42:V44 T12 Y2:Y44 W2:W44 A2:C44 E2:S44">
    <cfRule type="expression" dxfId="67" priority="1" stopIfTrue="1">
      <formula>$E2="H"</formula>
    </cfRule>
  </conditionalFormatting>
  <conditionalFormatting sqref="D2:D63">
    <cfRule type="expression" dxfId="66" priority="3" stopIfTrue="1">
      <formula>$D2="H"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43"/>
  <sheetViews>
    <sheetView zoomScaleNormal="100" workbookViewId="0">
      <pane ySplit="1" topLeftCell="A2" activePane="bottomLeft" state="frozenSplit"/>
      <selection activeCell="A2" sqref="A2:IV49"/>
      <selection pane="bottomLeft" activeCell="A2" sqref="A2"/>
    </sheetView>
  </sheetViews>
  <sheetFormatPr defaultRowHeight="12.75" x14ac:dyDescent="0.2"/>
  <cols>
    <col min="1" max="1" width="15.85546875" style="26" bestFit="1" customWidth="1"/>
    <col min="2" max="2" width="5.140625" style="32" bestFit="1" customWidth="1"/>
    <col min="3" max="3" width="4.140625" style="32" bestFit="1" customWidth="1"/>
    <col min="4" max="4" width="3.28515625" style="32" bestFit="1" customWidth="1"/>
    <col min="5" max="5" width="4.140625" style="32" bestFit="1" customWidth="1"/>
    <col min="6" max="6" width="5" style="32" bestFit="1" customWidth="1"/>
    <col min="7" max="8" width="4.140625" style="32" bestFit="1" customWidth="1"/>
    <col min="9" max="9" width="3.28515625" style="32" bestFit="1" customWidth="1"/>
    <col min="10" max="10" width="4.140625" style="32" bestFit="1" customWidth="1"/>
    <col min="11" max="11" width="3.28515625" style="32" bestFit="1" customWidth="1"/>
    <col min="12" max="13" width="4.140625" style="32" bestFit="1" customWidth="1"/>
    <col min="14" max="14" width="3.28515625" style="32" bestFit="1" customWidth="1"/>
    <col min="15" max="15" width="4.140625" style="32" bestFit="1" customWidth="1"/>
    <col min="16" max="16" width="4" style="32" bestFit="1" customWidth="1"/>
    <col min="17" max="18" width="4.140625" style="32" bestFit="1" customWidth="1"/>
    <col min="19" max="19" width="3.28515625" style="32" bestFit="1" customWidth="1"/>
    <col min="20" max="20" width="4.140625" style="32" bestFit="1" customWidth="1"/>
    <col min="21" max="21" width="4" style="32" bestFit="1" customWidth="1"/>
    <col min="22" max="22" width="6.140625" style="32" bestFit="1" customWidth="1"/>
    <col min="23" max="23" width="4" style="33" bestFit="1" customWidth="1"/>
    <col min="24" max="24" width="5.140625" style="32" bestFit="1" customWidth="1"/>
    <col min="25" max="26" width="3.28515625" style="33" bestFit="1" customWidth="1"/>
    <col min="27" max="27" width="5.140625" style="33" bestFit="1" customWidth="1"/>
    <col min="28" max="28" width="6" style="32" bestFit="1" customWidth="1"/>
    <col min="29" max="29" width="3.85546875" style="26" customWidth="1"/>
    <col min="30" max="30" width="5.5703125" style="26" customWidth="1"/>
    <col min="31" max="31" width="6.28515625" style="26" customWidth="1"/>
    <col min="32" max="32" width="9.140625" style="26"/>
    <col min="33" max="33" width="6.42578125" style="26" bestFit="1" customWidth="1"/>
    <col min="34" max="34" width="9" style="26" bestFit="1" customWidth="1"/>
  </cols>
  <sheetData>
    <row r="1" spans="1:34" s="25" customFormat="1" ht="132" x14ac:dyDescent="0.2">
      <c r="A1" s="1"/>
      <c r="B1" s="20" t="s">
        <v>1433</v>
      </c>
      <c r="C1" s="20" t="s">
        <v>161</v>
      </c>
      <c r="D1" s="20" t="s">
        <v>2706</v>
      </c>
      <c r="E1" s="20" t="s">
        <v>162</v>
      </c>
      <c r="F1" s="20" t="s">
        <v>163</v>
      </c>
      <c r="G1" s="20" t="s">
        <v>1612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902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840</v>
      </c>
      <c r="R1" s="20" t="s">
        <v>161</v>
      </c>
      <c r="S1" s="20" t="s">
        <v>2706</v>
      </c>
      <c r="T1" s="20" t="s">
        <v>162</v>
      </c>
      <c r="U1" s="20" t="s">
        <v>163</v>
      </c>
      <c r="V1" s="20" t="s">
        <v>164</v>
      </c>
      <c r="W1" s="21" t="s">
        <v>165</v>
      </c>
      <c r="X1" s="22" t="s">
        <v>166</v>
      </c>
      <c r="Y1" s="23" t="s">
        <v>167</v>
      </c>
      <c r="Z1" s="21" t="s">
        <v>329</v>
      </c>
      <c r="AA1" s="21" t="s">
        <v>168</v>
      </c>
      <c r="AB1" s="21" t="s">
        <v>169</v>
      </c>
      <c r="AC1" s="21" t="s">
        <v>2224</v>
      </c>
      <c r="AD1" s="21" t="s">
        <v>2225</v>
      </c>
      <c r="AE1" s="21" t="s">
        <v>2226</v>
      </c>
      <c r="AF1" s="24"/>
      <c r="AG1" s="24"/>
      <c r="AH1" s="24" t="s">
        <v>170</v>
      </c>
    </row>
    <row r="2" spans="1:34" x14ac:dyDescent="0.2">
      <c r="A2" s="25" t="s">
        <v>182</v>
      </c>
      <c r="B2" s="27" t="s">
        <v>1742</v>
      </c>
      <c r="C2" s="27" t="s">
        <v>1635</v>
      </c>
      <c r="D2" s="27">
        <v>8</v>
      </c>
      <c r="E2" s="27" t="s">
        <v>1651</v>
      </c>
      <c r="F2" s="27">
        <v>3150</v>
      </c>
      <c r="G2" s="27" t="s">
        <v>1636</v>
      </c>
      <c r="H2" s="27" t="s">
        <v>1635</v>
      </c>
      <c r="I2" s="27">
        <v>0</v>
      </c>
      <c r="J2" s="27" t="s">
        <v>1635</v>
      </c>
      <c r="K2" s="27">
        <v>90</v>
      </c>
      <c r="L2" s="27" t="s">
        <v>1651</v>
      </c>
      <c r="M2" s="27" t="s">
        <v>1635</v>
      </c>
      <c r="N2" s="27">
        <v>1</v>
      </c>
      <c r="O2" s="27" t="s">
        <v>1635</v>
      </c>
      <c r="P2" s="27">
        <v>390</v>
      </c>
      <c r="Q2" s="27" t="s">
        <v>1654</v>
      </c>
      <c r="R2" s="27" t="s">
        <v>1635</v>
      </c>
      <c r="S2" s="27">
        <v>2</v>
      </c>
      <c r="T2" s="27" t="s">
        <v>1635</v>
      </c>
      <c r="U2" s="27">
        <v>450</v>
      </c>
      <c r="V2" s="27" t="s">
        <v>1864</v>
      </c>
      <c r="W2" s="28">
        <v>45</v>
      </c>
      <c r="X2" s="27" t="s">
        <v>1635</v>
      </c>
      <c r="Y2" s="28">
        <v>0</v>
      </c>
      <c r="Z2" s="28">
        <v>11</v>
      </c>
      <c r="AA2" s="28" t="s">
        <v>1651</v>
      </c>
      <c r="AB2" s="28">
        <v>4080</v>
      </c>
      <c r="AC2" s="28">
        <v>90.666666666666671</v>
      </c>
      <c r="AD2" s="28">
        <v>0</v>
      </c>
      <c r="AE2" s="28">
        <v>0</v>
      </c>
      <c r="AG2" s="29" t="s">
        <v>172</v>
      </c>
      <c r="AH2" s="30">
        <v>10092543</v>
      </c>
    </row>
    <row r="3" spans="1:34" x14ac:dyDescent="0.2">
      <c r="A3" s="25" t="s">
        <v>559</v>
      </c>
      <c r="B3" s="27" t="s">
        <v>1816</v>
      </c>
      <c r="C3" s="27" t="s">
        <v>1635</v>
      </c>
      <c r="D3" s="27">
        <v>0</v>
      </c>
      <c r="E3" s="27" t="s">
        <v>1635</v>
      </c>
      <c r="F3" s="27">
        <v>369</v>
      </c>
      <c r="G3" s="27" t="s">
        <v>1635</v>
      </c>
      <c r="H3" s="27" t="s">
        <v>1635</v>
      </c>
      <c r="I3" s="27">
        <v>0</v>
      </c>
      <c r="J3" s="27" t="s">
        <v>1635</v>
      </c>
      <c r="K3" s="27">
        <v>0</v>
      </c>
      <c r="L3" s="27" t="s">
        <v>1635</v>
      </c>
      <c r="M3" s="27" t="s">
        <v>1635</v>
      </c>
      <c r="N3" s="27">
        <v>0</v>
      </c>
      <c r="O3" s="27" t="s">
        <v>1635</v>
      </c>
      <c r="P3" s="27">
        <v>0</v>
      </c>
      <c r="Q3" s="27" t="s">
        <v>1635</v>
      </c>
      <c r="R3" s="27" t="s">
        <v>1635</v>
      </c>
      <c r="S3" s="27">
        <v>0</v>
      </c>
      <c r="T3" s="27" t="s">
        <v>1635</v>
      </c>
      <c r="U3" s="27">
        <v>0</v>
      </c>
      <c r="V3" s="27" t="s">
        <v>1816</v>
      </c>
      <c r="W3" s="28">
        <v>7</v>
      </c>
      <c r="X3" s="27" t="s">
        <v>1635</v>
      </c>
      <c r="Y3" s="28">
        <v>0</v>
      </c>
      <c r="Z3" s="28">
        <v>0</v>
      </c>
      <c r="AA3" s="28" t="s">
        <v>1635</v>
      </c>
      <c r="AB3" s="28">
        <v>369</v>
      </c>
      <c r="AC3" s="28">
        <v>52.714285714285715</v>
      </c>
      <c r="AD3" s="28">
        <v>0</v>
      </c>
      <c r="AE3" s="28">
        <v>0</v>
      </c>
      <c r="AG3" s="31" t="s">
        <v>173</v>
      </c>
      <c r="AH3" s="30">
        <v>255</v>
      </c>
    </row>
    <row r="4" spans="1:34" x14ac:dyDescent="0.2">
      <c r="A4" s="25" t="s">
        <v>2074</v>
      </c>
      <c r="B4" s="27" t="s">
        <v>1635</v>
      </c>
      <c r="C4" s="27" t="s">
        <v>1635</v>
      </c>
      <c r="D4" s="27">
        <v>0</v>
      </c>
      <c r="E4" s="27" t="s">
        <v>1635</v>
      </c>
      <c r="F4" s="27">
        <v>0</v>
      </c>
      <c r="G4" s="27" t="s">
        <v>1635</v>
      </c>
      <c r="H4" s="27" t="s">
        <v>1635</v>
      </c>
      <c r="I4" s="27">
        <v>0</v>
      </c>
      <c r="J4" s="27" t="s">
        <v>1635</v>
      </c>
      <c r="K4" s="27">
        <v>0</v>
      </c>
      <c r="L4" s="27" t="s">
        <v>1635</v>
      </c>
      <c r="M4" s="27" t="s">
        <v>1635</v>
      </c>
      <c r="N4" s="27">
        <v>0</v>
      </c>
      <c r="O4" s="27" t="s">
        <v>1635</v>
      </c>
      <c r="P4" s="27">
        <v>0</v>
      </c>
      <c r="Q4" s="27" t="s">
        <v>1635</v>
      </c>
      <c r="R4" s="27" t="s">
        <v>1635</v>
      </c>
      <c r="S4" s="27">
        <v>0</v>
      </c>
      <c r="T4" s="27" t="s">
        <v>1635</v>
      </c>
      <c r="U4" s="27">
        <v>0</v>
      </c>
      <c r="V4" s="27" t="s">
        <v>1635</v>
      </c>
      <c r="W4" s="28">
        <v>0</v>
      </c>
      <c r="X4" s="27" t="s">
        <v>1635</v>
      </c>
      <c r="Y4" s="28">
        <v>0</v>
      </c>
      <c r="Z4" s="28">
        <v>0</v>
      </c>
      <c r="AA4" s="28" t="s">
        <v>1635</v>
      </c>
      <c r="AB4" s="28">
        <v>0</v>
      </c>
      <c r="AC4" s="28">
        <v>0</v>
      </c>
      <c r="AD4" s="28">
        <v>0</v>
      </c>
      <c r="AE4" s="28">
        <v>0</v>
      </c>
    </row>
    <row r="5" spans="1:34" x14ac:dyDescent="0.2">
      <c r="A5" s="25" t="s">
        <v>878</v>
      </c>
      <c r="B5" s="27" t="s">
        <v>1694</v>
      </c>
      <c r="C5" s="27" t="s">
        <v>1635</v>
      </c>
      <c r="D5" s="27">
        <v>0</v>
      </c>
      <c r="E5" s="27" t="s">
        <v>1654</v>
      </c>
      <c r="F5" s="27">
        <v>1167</v>
      </c>
      <c r="G5" s="27" t="s">
        <v>1635</v>
      </c>
      <c r="H5" s="27" t="s">
        <v>1635</v>
      </c>
      <c r="I5" s="27">
        <v>0</v>
      </c>
      <c r="J5" s="27" t="s">
        <v>1635</v>
      </c>
      <c r="K5" s="27">
        <v>0</v>
      </c>
      <c r="L5" s="27" t="s">
        <v>1638</v>
      </c>
      <c r="M5" s="27" t="s">
        <v>1635</v>
      </c>
      <c r="N5" s="27">
        <v>0</v>
      </c>
      <c r="O5" s="27" t="s">
        <v>1635</v>
      </c>
      <c r="P5" s="27">
        <v>180</v>
      </c>
      <c r="Q5" s="27" t="s">
        <v>1654</v>
      </c>
      <c r="R5" s="27" t="s">
        <v>1635</v>
      </c>
      <c r="S5" s="27">
        <v>0</v>
      </c>
      <c r="T5" s="27" t="s">
        <v>1691</v>
      </c>
      <c r="U5" s="27">
        <v>450</v>
      </c>
      <c r="V5" s="27" t="s">
        <v>1865</v>
      </c>
      <c r="W5" s="28">
        <v>21</v>
      </c>
      <c r="X5" s="27" t="s">
        <v>1635</v>
      </c>
      <c r="Y5" s="28">
        <v>0</v>
      </c>
      <c r="Z5" s="28">
        <v>0</v>
      </c>
      <c r="AA5" s="28" t="s">
        <v>1725</v>
      </c>
      <c r="AB5" s="28">
        <v>1797</v>
      </c>
      <c r="AC5" s="28">
        <v>85.571428571428569</v>
      </c>
      <c r="AD5" s="28">
        <v>0</v>
      </c>
      <c r="AE5" s="28">
        <v>0</v>
      </c>
      <c r="AG5"/>
      <c r="AH5" s="30"/>
    </row>
    <row r="6" spans="1:34" x14ac:dyDescent="0.2">
      <c r="A6" s="25" t="s">
        <v>2286</v>
      </c>
      <c r="B6" s="27" t="s">
        <v>1866</v>
      </c>
      <c r="C6" s="27" t="s">
        <v>1646</v>
      </c>
      <c r="D6" s="27">
        <v>0</v>
      </c>
      <c r="E6" s="27" t="s">
        <v>1646</v>
      </c>
      <c r="F6" s="27">
        <v>2735</v>
      </c>
      <c r="G6" s="27" t="s">
        <v>1691</v>
      </c>
      <c r="H6" s="27" t="s">
        <v>1635</v>
      </c>
      <c r="I6" s="27">
        <v>0</v>
      </c>
      <c r="J6" s="27" t="s">
        <v>1635</v>
      </c>
      <c r="K6" s="27">
        <v>17</v>
      </c>
      <c r="L6" s="27" t="s">
        <v>1707</v>
      </c>
      <c r="M6" s="27" t="s">
        <v>1638</v>
      </c>
      <c r="N6" s="27">
        <v>0</v>
      </c>
      <c r="O6" s="27" t="s">
        <v>1636</v>
      </c>
      <c r="P6" s="27">
        <v>146</v>
      </c>
      <c r="Q6" s="27" t="s">
        <v>1702</v>
      </c>
      <c r="R6" s="27" t="s">
        <v>1635</v>
      </c>
      <c r="S6" s="27">
        <v>0</v>
      </c>
      <c r="T6" s="27" t="s">
        <v>1635</v>
      </c>
      <c r="U6" s="27">
        <v>158</v>
      </c>
      <c r="V6" s="27" t="s">
        <v>1826</v>
      </c>
      <c r="W6" s="28">
        <v>42</v>
      </c>
      <c r="X6" s="27" t="s">
        <v>1743</v>
      </c>
      <c r="Y6" s="28">
        <v>8</v>
      </c>
      <c r="Z6" s="28">
        <v>0</v>
      </c>
      <c r="AA6" s="28" t="s">
        <v>1684</v>
      </c>
      <c r="AB6" s="28">
        <v>3056</v>
      </c>
      <c r="AC6" s="28">
        <v>72.761904761904759</v>
      </c>
      <c r="AD6" s="28">
        <v>0.19047619047619047</v>
      </c>
      <c r="AE6" s="28">
        <v>382</v>
      </c>
      <c r="AG6"/>
      <c r="AH6" s="30"/>
    </row>
    <row r="7" spans="1:34" x14ac:dyDescent="0.2">
      <c r="A7" s="25" t="s">
        <v>2258</v>
      </c>
      <c r="B7" s="27" t="s">
        <v>1867</v>
      </c>
      <c r="C7" s="27" t="s">
        <v>1654</v>
      </c>
      <c r="D7" s="27">
        <v>0</v>
      </c>
      <c r="E7" s="27" t="s">
        <v>1654</v>
      </c>
      <c r="F7" s="27">
        <v>2125</v>
      </c>
      <c r="G7" s="27" t="s">
        <v>1635</v>
      </c>
      <c r="H7" s="27" t="s">
        <v>1635</v>
      </c>
      <c r="I7" s="27">
        <v>0</v>
      </c>
      <c r="J7" s="27" t="s">
        <v>1635</v>
      </c>
      <c r="K7" s="27">
        <v>0</v>
      </c>
      <c r="L7" s="27" t="s">
        <v>1635</v>
      </c>
      <c r="M7" s="27" t="s">
        <v>1635</v>
      </c>
      <c r="N7" s="27">
        <v>0</v>
      </c>
      <c r="O7" s="27" t="s">
        <v>1635</v>
      </c>
      <c r="P7" s="27">
        <v>0</v>
      </c>
      <c r="Q7" s="27" t="s">
        <v>1654</v>
      </c>
      <c r="R7" s="27" t="s">
        <v>1636</v>
      </c>
      <c r="S7" s="27">
        <v>0</v>
      </c>
      <c r="T7" s="27" t="s">
        <v>1636</v>
      </c>
      <c r="U7" s="27">
        <v>404</v>
      </c>
      <c r="V7" s="27" t="s">
        <v>1868</v>
      </c>
      <c r="W7" s="28">
        <v>31</v>
      </c>
      <c r="X7" s="27" t="s">
        <v>1646</v>
      </c>
      <c r="Y7" s="28">
        <v>6</v>
      </c>
      <c r="Z7" s="28">
        <v>0</v>
      </c>
      <c r="AA7" s="28" t="s">
        <v>1646</v>
      </c>
      <c r="AB7" s="28">
        <v>2529</v>
      </c>
      <c r="AC7" s="28">
        <v>81.58064516129032</v>
      </c>
      <c r="AD7" s="28">
        <v>0.19354838709677419</v>
      </c>
      <c r="AE7" s="28">
        <v>421.5</v>
      </c>
    </row>
    <row r="8" spans="1:34" x14ac:dyDescent="0.2">
      <c r="A8" s="25" t="s">
        <v>1915</v>
      </c>
      <c r="B8" s="27" t="s">
        <v>1691</v>
      </c>
      <c r="C8" s="27" t="s">
        <v>1635</v>
      </c>
      <c r="D8" s="27">
        <v>0</v>
      </c>
      <c r="E8" s="27" t="s">
        <v>1635</v>
      </c>
      <c r="F8" s="27">
        <v>30</v>
      </c>
      <c r="G8" s="27" t="s">
        <v>1635</v>
      </c>
      <c r="H8" s="27" t="s">
        <v>1635</v>
      </c>
      <c r="I8" s="27">
        <v>0</v>
      </c>
      <c r="J8" s="27" t="s">
        <v>1635</v>
      </c>
      <c r="K8" s="27">
        <v>0</v>
      </c>
      <c r="L8" s="27" t="s">
        <v>1635</v>
      </c>
      <c r="M8" s="27" t="s">
        <v>1635</v>
      </c>
      <c r="N8" s="27">
        <v>0</v>
      </c>
      <c r="O8" s="27" t="s">
        <v>1635</v>
      </c>
      <c r="P8" s="27">
        <v>0</v>
      </c>
      <c r="Q8" s="27" t="s">
        <v>1635</v>
      </c>
      <c r="R8" s="27" t="s">
        <v>1635</v>
      </c>
      <c r="S8" s="27">
        <v>0</v>
      </c>
      <c r="T8" s="27" t="s">
        <v>1635</v>
      </c>
      <c r="U8" s="27">
        <v>0</v>
      </c>
      <c r="V8" s="27" t="s">
        <v>1691</v>
      </c>
      <c r="W8" s="28">
        <v>1</v>
      </c>
      <c r="X8" s="27" t="s">
        <v>1635</v>
      </c>
      <c r="Y8" s="28">
        <v>0</v>
      </c>
      <c r="Z8" s="28">
        <v>0</v>
      </c>
      <c r="AA8" s="28" t="s">
        <v>1635</v>
      </c>
      <c r="AB8" s="28">
        <v>30</v>
      </c>
      <c r="AC8" s="28">
        <v>30</v>
      </c>
      <c r="AD8" s="28">
        <v>0</v>
      </c>
      <c r="AE8" s="28">
        <v>0</v>
      </c>
    </row>
    <row r="9" spans="1:34" x14ac:dyDescent="0.2">
      <c r="A9" s="25" t="s">
        <v>2132</v>
      </c>
      <c r="B9" s="27" t="s">
        <v>1869</v>
      </c>
      <c r="C9" s="27" t="s">
        <v>1636</v>
      </c>
      <c r="D9" s="27">
        <v>0</v>
      </c>
      <c r="E9" s="27" t="s">
        <v>1654</v>
      </c>
      <c r="F9" s="27">
        <v>2213</v>
      </c>
      <c r="G9" s="27" t="s">
        <v>1636</v>
      </c>
      <c r="H9" s="27" t="s">
        <v>1635</v>
      </c>
      <c r="I9" s="27">
        <v>0</v>
      </c>
      <c r="J9" s="27" t="s">
        <v>1636</v>
      </c>
      <c r="K9" s="27">
        <v>90</v>
      </c>
      <c r="L9" s="27" t="s">
        <v>1647</v>
      </c>
      <c r="M9" s="27" t="s">
        <v>1635</v>
      </c>
      <c r="N9" s="27">
        <v>0</v>
      </c>
      <c r="O9" s="27" t="s">
        <v>1635</v>
      </c>
      <c r="P9" s="27">
        <v>300</v>
      </c>
      <c r="Q9" s="27" t="s">
        <v>1685</v>
      </c>
      <c r="R9" s="27" t="s">
        <v>1635</v>
      </c>
      <c r="S9" s="27">
        <v>0</v>
      </c>
      <c r="T9" s="27" t="s">
        <v>1636</v>
      </c>
      <c r="U9" s="27">
        <v>323</v>
      </c>
      <c r="V9" s="27" t="s">
        <v>1870</v>
      </c>
      <c r="W9" s="28">
        <v>40</v>
      </c>
      <c r="X9" s="27" t="s">
        <v>1636</v>
      </c>
      <c r="Y9" s="28">
        <v>1</v>
      </c>
      <c r="Z9" s="28">
        <v>0</v>
      </c>
      <c r="AA9" s="28" t="s">
        <v>1684</v>
      </c>
      <c r="AB9" s="28">
        <v>2926</v>
      </c>
      <c r="AC9" s="28">
        <v>73.150000000000006</v>
      </c>
      <c r="AD9" s="28">
        <v>2.5000000000000001E-2</v>
      </c>
      <c r="AE9" s="28">
        <v>2926</v>
      </c>
    </row>
    <row r="10" spans="1:34" x14ac:dyDescent="0.2">
      <c r="A10" s="25" t="s">
        <v>2089</v>
      </c>
      <c r="B10" s="27" t="s">
        <v>1871</v>
      </c>
      <c r="C10" s="27" t="s">
        <v>1735</v>
      </c>
      <c r="D10" s="27">
        <v>0</v>
      </c>
      <c r="E10" s="27" t="s">
        <v>1729</v>
      </c>
      <c r="F10" s="27">
        <v>2372</v>
      </c>
      <c r="G10" s="27" t="s">
        <v>1636</v>
      </c>
      <c r="H10" s="27" t="s">
        <v>1635</v>
      </c>
      <c r="I10" s="27">
        <v>0</v>
      </c>
      <c r="J10" s="27" t="s">
        <v>1636</v>
      </c>
      <c r="K10" s="27">
        <v>73</v>
      </c>
      <c r="L10" s="27" t="s">
        <v>1702</v>
      </c>
      <c r="M10" s="27" t="s">
        <v>1691</v>
      </c>
      <c r="N10" s="27">
        <v>0</v>
      </c>
      <c r="O10" s="27" t="s">
        <v>1635</v>
      </c>
      <c r="P10" s="27">
        <v>227</v>
      </c>
      <c r="Q10" s="27" t="s">
        <v>1654</v>
      </c>
      <c r="R10" s="27" t="s">
        <v>1638</v>
      </c>
      <c r="S10" s="27">
        <v>0</v>
      </c>
      <c r="T10" s="27" t="s">
        <v>1638</v>
      </c>
      <c r="U10" s="27">
        <v>442</v>
      </c>
      <c r="V10" s="27" t="s">
        <v>1872</v>
      </c>
      <c r="W10" s="28">
        <v>42</v>
      </c>
      <c r="X10" s="27" t="s">
        <v>1715</v>
      </c>
      <c r="Y10" s="28">
        <v>12</v>
      </c>
      <c r="Z10" s="28">
        <v>0</v>
      </c>
      <c r="AA10" s="28" t="s">
        <v>1731</v>
      </c>
      <c r="AB10" s="28">
        <v>3114</v>
      </c>
      <c r="AC10" s="28">
        <v>74.142857142857139</v>
      </c>
      <c r="AD10" s="28">
        <v>0.2857142857142857</v>
      </c>
      <c r="AE10" s="28">
        <v>259.5</v>
      </c>
    </row>
    <row r="11" spans="1:34" x14ac:dyDescent="0.2">
      <c r="A11" s="25" t="s">
        <v>2801</v>
      </c>
      <c r="B11" s="27" t="s">
        <v>1873</v>
      </c>
      <c r="C11" s="27" t="s">
        <v>1635</v>
      </c>
      <c r="D11" s="27">
        <v>0</v>
      </c>
      <c r="E11" s="27" t="s">
        <v>1635</v>
      </c>
      <c r="F11" s="27">
        <v>45</v>
      </c>
      <c r="G11" s="27" t="s">
        <v>1635</v>
      </c>
      <c r="H11" s="27" t="s">
        <v>1635</v>
      </c>
      <c r="I11" s="27">
        <v>0</v>
      </c>
      <c r="J11" s="27" t="s">
        <v>1635</v>
      </c>
      <c r="K11" s="27">
        <v>0</v>
      </c>
      <c r="L11" s="27" t="s">
        <v>1635</v>
      </c>
      <c r="M11" s="27" t="s">
        <v>1635</v>
      </c>
      <c r="N11" s="27">
        <v>0</v>
      </c>
      <c r="O11" s="27" t="s">
        <v>1635</v>
      </c>
      <c r="P11" s="27">
        <v>0</v>
      </c>
      <c r="Q11" s="27" t="s">
        <v>1635</v>
      </c>
      <c r="R11" s="27" t="s">
        <v>1635</v>
      </c>
      <c r="S11" s="27">
        <v>0</v>
      </c>
      <c r="T11" s="27" t="s">
        <v>1635</v>
      </c>
      <c r="U11" s="27">
        <v>0</v>
      </c>
      <c r="V11" s="27" t="s">
        <v>1873</v>
      </c>
      <c r="W11" s="28">
        <v>4</v>
      </c>
      <c r="X11" s="27" t="s">
        <v>1635</v>
      </c>
      <c r="Y11" s="28">
        <v>0</v>
      </c>
      <c r="Z11" s="28">
        <v>0</v>
      </c>
      <c r="AA11" s="28" t="s">
        <v>1635</v>
      </c>
      <c r="AB11" s="28">
        <v>45</v>
      </c>
      <c r="AC11" s="28">
        <v>11.25</v>
      </c>
      <c r="AD11" s="28">
        <v>0</v>
      </c>
      <c r="AE11" s="28">
        <v>0</v>
      </c>
    </row>
    <row r="12" spans="1:34" x14ac:dyDescent="0.2">
      <c r="A12" s="25" t="s">
        <v>1514</v>
      </c>
      <c r="B12" s="27" t="s">
        <v>1874</v>
      </c>
      <c r="C12" s="27" t="s">
        <v>1635</v>
      </c>
      <c r="D12" s="27">
        <v>0</v>
      </c>
      <c r="E12" s="27" t="s">
        <v>1638</v>
      </c>
      <c r="F12" s="27">
        <v>1364</v>
      </c>
      <c r="G12" s="27" t="s">
        <v>1636</v>
      </c>
      <c r="H12" s="27" t="s">
        <v>1635</v>
      </c>
      <c r="I12" s="27">
        <v>0</v>
      </c>
      <c r="J12" s="27" t="s">
        <v>1636</v>
      </c>
      <c r="K12" s="27">
        <v>90</v>
      </c>
      <c r="L12" s="27" t="s">
        <v>1647</v>
      </c>
      <c r="M12" s="27" t="s">
        <v>1635</v>
      </c>
      <c r="N12" s="27">
        <v>0</v>
      </c>
      <c r="O12" s="27" t="s">
        <v>1636</v>
      </c>
      <c r="P12" s="27">
        <v>300</v>
      </c>
      <c r="Q12" s="27" t="s">
        <v>1654</v>
      </c>
      <c r="R12" s="27" t="s">
        <v>1635</v>
      </c>
      <c r="S12" s="27">
        <v>0</v>
      </c>
      <c r="T12" s="27" t="s">
        <v>1638</v>
      </c>
      <c r="U12" s="27">
        <v>437</v>
      </c>
      <c r="V12" s="27" t="s">
        <v>1875</v>
      </c>
      <c r="W12" s="28">
        <v>26</v>
      </c>
      <c r="X12" s="27" t="s">
        <v>1635</v>
      </c>
      <c r="Y12" s="28">
        <v>0</v>
      </c>
      <c r="Z12" s="28">
        <v>0</v>
      </c>
      <c r="AA12" s="28" t="s">
        <v>1646</v>
      </c>
      <c r="AB12" s="28">
        <v>2191</v>
      </c>
      <c r="AC12" s="28">
        <v>84.269230769230774</v>
      </c>
      <c r="AD12" s="28">
        <v>0</v>
      </c>
      <c r="AE12" s="28">
        <v>0</v>
      </c>
    </row>
    <row r="13" spans="1:34" x14ac:dyDescent="0.2">
      <c r="A13" s="25" t="s">
        <v>1429</v>
      </c>
      <c r="B13" s="27" t="s">
        <v>1876</v>
      </c>
      <c r="C13" s="27" t="s">
        <v>1635</v>
      </c>
      <c r="D13" s="27">
        <v>0</v>
      </c>
      <c r="E13" s="27" t="s">
        <v>1636</v>
      </c>
      <c r="F13" s="27">
        <v>909</v>
      </c>
      <c r="G13" s="27" t="s">
        <v>1635</v>
      </c>
      <c r="H13" s="27" t="s">
        <v>1635</v>
      </c>
      <c r="I13" s="27">
        <v>0</v>
      </c>
      <c r="J13" s="27" t="s">
        <v>1635</v>
      </c>
      <c r="K13" s="27">
        <v>0</v>
      </c>
      <c r="L13" s="27" t="s">
        <v>1635</v>
      </c>
      <c r="M13" s="27" t="s">
        <v>1635</v>
      </c>
      <c r="N13" s="27">
        <v>0</v>
      </c>
      <c r="O13" s="27" t="s">
        <v>1635</v>
      </c>
      <c r="P13" s="27">
        <v>0</v>
      </c>
      <c r="Q13" s="27" t="s">
        <v>1635</v>
      </c>
      <c r="R13" s="27" t="s">
        <v>1635</v>
      </c>
      <c r="S13" s="27">
        <v>0</v>
      </c>
      <c r="T13" s="27" t="s">
        <v>1635</v>
      </c>
      <c r="U13" s="27">
        <v>0</v>
      </c>
      <c r="V13" s="27" t="s">
        <v>1876</v>
      </c>
      <c r="W13" s="28">
        <v>14</v>
      </c>
      <c r="X13" s="27" t="s">
        <v>1635</v>
      </c>
      <c r="Y13" s="28">
        <v>0</v>
      </c>
      <c r="Z13" s="28">
        <v>0</v>
      </c>
      <c r="AA13" s="28" t="s">
        <v>1636</v>
      </c>
      <c r="AB13" s="28">
        <v>909</v>
      </c>
      <c r="AC13" s="28">
        <v>64.928571428571431</v>
      </c>
      <c r="AD13" s="28">
        <v>0</v>
      </c>
      <c r="AE13" s="28">
        <v>0</v>
      </c>
    </row>
    <row r="14" spans="1:34" x14ac:dyDescent="0.2">
      <c r="A14" s="25" t="s">
        <v>2221</v>
      </c>
      <c r="B14" s="27" t="s">
        <v>1652</v>
      </c>
      <c r="C14" s="27" t="s">
        <v>1635</v>
      </c>
      <c r="D14" s="27">
        <v>0</v>
      </c>
      <c r="E14" s="27" t="s">
        <v>1635</v>
      </c>
      <c r="F14" s="27">
        <v>64</v>
      </c>
      <c r="G14" s="27" t="s">
        <v>1691</v>
      </c>
      <c r="H14" s="27" t="s">
        <v>1635</v>
      </c>
      <c r="I14" s="27">
        <v>0</v>
      </c>
      <c r="J14" s="27" t="s">
        <v>1635</v>
      </c>
      <c r="K14" s="27">
        <v>17</v>
      </c>
      <c r="L14" s="27" t="s">
        <v>1635</v>
      </c>
      <c r="M14" s="27" t="s">
        <v>1635</v>
      </c>
      <c r="N14" s="27">
        <v>0</v>
      </c>
      <c r="O14" s="27" t="s">
        <v>1635</v>
      </c>
      <c r="P14" s="27">
        <v>0</v>
      </c>
      <c r="Q14" s="27" t="s">
        <v>1691</v>
      </c>
      <c r="R14" s="27" t="s">
        <v>1635</v>
      </c>
      <c r="S14" s="27">
        <v>0</v>
      </c>
      <c r="T14" s="27" t="s">
        <v>1635</v>
      </c>
      <c r="U14" s="27">
        <v>8</v>
      </c>
      <c r="V14" s="27" t="s">
        <v>1661</v>
      </c>
      <c r="W14" s="28">
        <v>4</v>
      </c>
      <c r="X14" s="27" t="s">
        <v>1635</v>
      </c>
      <c r="Y14" s="28">
        <v>0</v>
      </c>
      <c r="Z14" s="28">
        <v>0</v>
      </c>
      <c r="AA14" s="28" t="s">
        <v>1635</v>
      </c>
      <c r="AB14" s="28">
        <v>89</v>
      </c>
      <c r="AC14" s="28">
        <v>22.25</v>
      </c>
      <c r="AD14" s="28">
        <v>0</v>
      </c>
      <c r="AE14" s="28">
        <v>0</v>
      </c>
    </row>
    <row r="15" spans="1:34" x14ac:dyDescent="0.2">
      <c r="A15" s="25" t="s">
        <v>2791</v>
      </c>
      <c r="B15" s="27" t="s">
        <v>1662</v>
      </c>
      <c r="C15" s="27" t="s">
        <v>1635</v>
      </c>
      <c r="D15" s="27">
        <v>0</v>
      </c>
      <c r="E15" s="27" t="s">
        <v>1635</v>
      </c>
      <c r="F15" s="27">
        <v>19</v>
      </c>
      <c r="G15" s="27" t="s">
        <v>1635</v>
      </c>
      <c r="H15" s="27" t="s">
        <v>1635</v>
      </c>
      <c r="I15" s="27">
        <v>0</v>
      </c>
      <c r="J15" s="27" t="s">
        <v>1635</v>
      </c>
      <c r="K15" s="27">
        <v>0</v>
      </c>
      <c r="L15" s="27" t="s">
        <v>1635</v>
      </c>
      <c r="M15" s="27" t="s">
        <v>1635</v>
      </c>
      <c r="N15" s="27">
        <v>0</v>
      </c>
      <c r="O15" s="27" t="s">
        <v>1635</v>
      </c>
      <c r="P15" s="27">
        <v>0</v>
      </c>
      <c r="Q15" s="27" t="s">
        <v>1635</v>
      </c>
      <c r="R15" s="27" t="s">
        <v>1635</v>
      </c>
      <c r="S15" s="27">
        <v>0</v>
      </c>
      <c r="T15" s="27" t="s">
        <v>1635</v>
      </c>
      <c r="U15" s="27">
        <v>0</v>
      </c>
      <c r="V15" s="27" t="s">
        <v>1662</v>
      </c>
      <c r="W15" s="28">
        <v>2</v>
      </c>
      <c r="X15" s="27" t="s">
        <v>1635</v>
      </c>
      <c r="Y15" s="28">
        <v>0</v>
      </c>
      <c r="Z15" s="28">
        <v>0</v>
      </c>
      <c r="AA15" s="28" t="s">
        <v>1635</v>
      </c>
      <c r="AB15" s="28">
        <v>19</v>
      </c>
      <c r="AC15" s="28">
        <v>9.5</v>
      </c>
      <c r="AD15" s="28">
        <v>0</v>
      </c>
      <c r="AE15" s="28">
        <v>0</v>
      </c>
    </row>
    <row r="16" spans="1:34" x14ac:dyDescent="0.2">
      <c r="A16" s="25" t="s">
        <v>1209</v>
      </c>
      <c r="B16" s="27" t="s">
        <v>1877</v>
      </c>
      <c r="C16" s="27" t="s">
        <v>1635</v>
      </c>
      <c r="D16" s="27">
        <v>0</v>
      </c>
      <c r="E16" s="27" t="s">
        <v>1635</v>
      </c>
      <c r="F16" s="27">
        <v>1043</v>
      </c>
      <c r="G16" s="27" t="s">
        <v>1635</v>
      </c>
      <c r="H16" s="27" t="s">
        <v>1635</v>
      </c>
      <c r="I16" s="27">
        <v>0</v>
      </c>
      <c r="J16" s="27" t="s">
        <v>1635</v>
      </c>
      <c r="K16" s="27">
        <v>0</v>
      </c>
      <c r="L16" s="27" t="s">
        <v>1635</v>
      </c>
      <c r="M16" s="27" t="s">
        <v>1635</v>
      </c>
      <c r="N16" s="27">
        <v>0</v>
      </c>
      <c r="O16" s="27" t="s">
        <v>1635</v>
      </c>
      <c r="P16" s="27">
        <v>0</v>
      </c>
      <c r="Q16" s="27" t="s">
        <v>1635</v>
      </c>
      <c r="R16" s="27" t="s">
        <v>1635</v>
      </c>
      <c r="S16" s="27">
        <v>0</v>
      </c>
      <c r="T16" s="27" t="s">
        <v>1635</v>
      </c>
      <c r="U16" s="27">
        <v>0</v>
      </c>
      <c r="V16" s="27" t="s">
        <v>1877</v>
      </c>
      <c r="W16" s="28">
        <v>14</v>
      </c>
      <c r="X16" s="27" t="s">
        <v>1635</v>
      </c>
      <c r="Y16" s="28">
        <v>0</v>
      </c>
      <c r="Z16" s="28">
        <v>0</v>
      </c>
      <c r="AA16" s="28" t="s">
        <v>1635</v>
      </c>
      <c r="AB16" s="28">
        <v>1043</v>
      </c>
      <c r="AC16" s="28">
        <v>74.5</v>
      </c>
      <c r="AD16" s="28">
        <v>0</v>
      </c>
      <c r="AE16" s="28">
        <v>0</v>
      </c>
    </row>
    <row r="17" spans="1:31" x14ac:dyDescent="0.2">
      <c r="A17" s="25" t="s">
        <v>568</v>
      </c>
      <c r="B17" s="27" t="s">
        <v>1691</v>
      </c>
      <c r="C17" s="27" t="s">
        <v>1635</v>
      </c>
      <c r="D17" s="27">
        <v>0</v>
      </c>
      <c r="E17" s="27" t="s">
        <v>1635</v>
      </c>
      <c r="F17" s="27">
        <v>44</v>
      </c>
      <c r="G17" s="27" t="s">
        <v>1635</v>
      </c>
      <c r="H17" s="27" t="s">
        <v>1635</v>
      </c>
      <c r="I17" s="27">
        <v>0</v>
      </c>
      <c r="J17" s="27" t="s">
        <v>1635</v>
      </c>
      <c r="K17" s="27">
        <v>0</v>
      </c>
      <c r="L17" s="27" t="s">
        <v>1635</v>
      </c>
      <c r="M17" s="27" t="s">
        <v>1635</v>
      </c>
      <c r="N17" s="27">
        <v>0</v>
      </c>
      <c r="O17" s="27" t="s">
        <v>1635</v>
      </c>
      <c r="P17" s="27">
        <v>0</v>
      </c>
      <c r="Q17" s="27" t="s">
        <v>1635</v>
      </c>
      <c r="R17" s="27" t="s">
        <v>1635</v>
      </c>
      <c r="S17" s="27">
        <v>0</v>
      </c>
      <c r="T17" s="27" t="s">
        <v>1635</v>
      </c>
      <c r="U17" s="27">
        <v>0</v>
      </c>
      <c r="V17" s="27" t="s">
        <v>1691</v>
      </c>
      <c r="W17" s="28">
        <v>1</v>
      </c>
      <c r="X17" s="27" t="s">
        <v>1635</v>
      </c>
      <c r="Y17" s="28">
        <v>0</v>
      </c>
      <c r="Z17" s="28">
        <v>0</v>
      </c>
      <c r="AA17" s="28" t="s">
        <v>1635</v>
      </c>
      <c r="AB17" s="28">
        <v>44</v>
      </c>
      <c r="AC17" s="28">
        <v>44</v>
      </c>
      <c r="AD17" s="28">
        <v>0</v>
      </c>
      <c r="AE17" s="28">
        <v>0</v>
      </c>
    </row>
    <row r="18" spans="1:31" x14ac:dyDescent="0.2">
      <c r="A18" s="25" t="s">
        <v>2222</v>
      </c>
      <c r="B18" s="27" t="s">
        <v>1635</v>
      </c>
      <c r="C18" s="27" t="s">
        <v>1635</v>
      </c>
      <c r="D18" s="27">
        <v>0</v>
      </c>
      <c r="E18" s="27" t="s">
        <v>1635</v>
      </c>
      <c r="F18" s="27">
        <v>0</v>
      </c>
      <c r="G18" s="27" t="s">
        <v>1635</v>
      </c>
      <c r="H18" s="27" t="s">
        <v>1635</v>
      </c>
      <c r="I18" s="27">
        <v>0</v>
      </c>
      <c r="J18" s="27" t="s">
        <v>1635</v>
      </c>
      <c r="K18" s="27">
        <v>0</v>
      </c>
      <c r="L18" s="27" t="s">
        <v>1635</v>
      </c>
      <c r="M18" s="27" t="s">
        <v>1635</v>
      </c>
      <c r="N18" s="27">
        <v>0</v>
      </c>
      <c r="O18" s="27" t="s">
        <v>1635</v>
      </c>
      <c r="P18" s="27">
        <v>0</v>
      </c>
      <c r="Q18" s="27" t="s">
        <v>1635</v>
      </c>
      <c r="R18" s="27" t="s">
        <v>1635</v>
      </c>
      <c r="S18" s="27">
        <v>0</v>
      </c>
      <c r="T18" s="27" t="s">
        <v>1635</v>
      </c>
      <c r="U18" s="27">
        <v>0</v>
      </c>
      <c r="V18" s="27" t="s">
        <v>1635</v>
      </c>
      <c r="W18" s="28">
        <v>0</v>
      </c>
      <c r="X18" s="27" t="s">
        <v>1635</v>
      </c>
      <c r="Y18" s="28">
        <v>0</v>
      </c>
      <c r="Z18" s="28">
        <v>0</v>
      </c>
      <c r="AA18" s="28" t="s">
        <v>1635</v>
      </c>
      <c r="AB18" s="28">
        <v>0</v>
      </c>
      <c r="AC18" s="28">
        <v>0</v>
      </c>
      <c r="AD18" s="28">
        <v>0</v>
      </c>
      <c r="AE18" s="28">
        <v>0</v>
      </c>
    </row>
    <row r="19" spans="1:31" x14ac:dyDescent="0.2">
      <c r="A19" s="25" t="s">
        <v>2794</v>
      </c>
      <c r="B19" s="27" t="s">
        <v>1809</v>
      </c>
      <c r="C19" s="27" t="s">
        <v>1635</v>
      </c>
      <c r="D19" s="27">
        <v>0</v>
      </c>
      <c r="E19" s="27" t="s">
        <v>1635</v>
      </c>
      <c r="F19" s="27">
        <v>317</v>
      </c>
      <c r="G19" s="27" t="s">
        <v>1635</v>
      </c>
      <c r="H19" s="27" t="s">
        <v>1635</v>
      </c>
      <c r="I19" s="27">
        <v>0</v>
      </c>
      <c r="J19" s="27" t="s">
        <v>1635</v>
      </c>
      <c r="K19" s="27">
        <v>0</v>
      </c>
      <c r="L19" s="27" t="s">
        <v>1635</v>
      </c>
      <c r="M19" s="27" t="s">
        <v>1635</v>
      </c>
      <c r="N19" s="27">
        <v>0</v>
      </c>
      <c r="O19" s="27" t="s">
        <v>1635</v>
      </c>
      <c r="P19" s="27">
        <v>0</v>
      </c>
      <c r="Q19" s="27" t="s">
        <v>1635</v>
      </c>
      <c r="R19" s="27" t="s">
        <v>1635</v>
      </c>
      <c r="S19" s="27">
        <v>0</v>
      </c>
      <c r="T19" s="27" t="s">
        <v>1635</v>
      </c>
      <c r="U19" s="27">
        <v>0</v>
      </c>
      <c r="V19" s="27" t="s">
        <v>1809</v>
      </c>
      <c r="W19" s="28">
        <v>6</v>
      </c>
      <c r="X19" s="27" t="s">
        <v>1635</v>
      </c>
      <c r="Y19" s="28">
        <v>0</v>
      </c>
      <c r="Z19" s="28">
        <v>0</v>
      </c>
      <c r="AA19" s="28" t="s">
        <v>1635</v>
      </c>
      <c r="AB19" s="28">
        <v>317</v>
      </c>
      <c r="AC19" s="28">
        <v>52.833333333333336</v>
      </c>
      <c r="AD19" s="28">
        <v>0</v>
      </c>
      <c r="AE19" s="28">
        <v>0</v>
      </c>
    </row>
    <row r="20" spans="1:31" x14ac:dyDescent="0.2">
      <c r="A20" s="25" t="s">
        <v>1988</v>
      </c>
      <c r="B20" s="27" t="s">
        <v>1652</v>
      </c>
      <c r="C20" s="27" t="s">
        <v>1635</v>
      </c>
      <c r="D20" s="27">
        <v>0</v>
      </c>
      <c r="E20" s="27" t="s">
        <v>1635</v>
      </c>
      <c r="F20" s="27">
        <v>88</v>
      </c>
      <c r="G20" s="27" t="s">
        <v>1635</v>
      </c>
      <c r="H20" s="27" t="s">
        <v>1635</v>
      </c>
      <c r="I20" s="27">
        <v>0</v>
      </c>
      <c r="J20" s="27" t="s">
        <v>1635</v>
      </c>
      <c r="K20" s="27">
        <v>0</v>
      </c>
      <c r="L20" s="27" t="s">
        <v>1635</v>
      </c>
      <c r="M20" s="27" t="s">
        <v>1635</v>
      </c>
      <c r="N20" s="27">
        <v>0</v>
      </c>
      <c r="O20" s="27" t="s">
        <v>1635</v>
      </c>
      <c r="P20" s="27">
        <v>0</v>
      </c>
      <c r="Q20" s="27" t="s">
        <v>1635</v>
      </c>
      <c r="R20" s="27" t="s">
        <v>1635</v>
      </c>
      <c r="S20" s="27">
        <v>0</v>
      </c>
      <c r="T20" s="27" t="s">
        <v>1635</v>
      </c>
      <c r="U20" s="27">
        <v>0</v>
      </c>
      <c r="V20" s="27" t="s">
        <v>1652</v>
      </c>
      <c r="W20" s="28">
        <v>2</v>
      </c>
      <c r="X20" s="27" t="s">
        <v>1635</v>
      </c>
      <c r="Y20" s="28">
        <v>0</v>
      </c>
      <c r="Z20" s="28">
        <v>0</v>
      </c>
      <c r="AA20" s="28" t="s">
        <v>1635</v>
      </c>
      <c r="AB20" s="28">
        <v>88</v>
      </c>
      <c r="AC20" s="28">
        <v>44</v>
      </c>
      <c r="AD20" s="28">
        <v>0</v>
      </c>
      <c r="AE20" s="28">
        <v>0</v>
      </c>
    </row>
    <row r="21" spans="1:31" x14ac:dyDescent="0.2">
      <c r="A21" s="25" t="s">
        <v>2077</v>
      </c>
      <c r="B21" s="27" t="s">
        <v>1878</v>
      </c>
      <c r="C21" s="27" t="s">
        <v>1760</v>
      </c>
      <c r="D21" s="27">
        <v>0</v>
      </c>
      <c r="E21" s="27" t="s">
        <v>1635</v>
      </c>
      <c r="F21" s="27">
        <v>157</v>
      </c>
      <c r="G21" s="27" t="s">
        <v>1635</v>
      </c>
      <c r="H21" s="27" t="s">
        <v>1635</v>
      </c>
      <c r="I21" s="27">
        <v>0</v>
      </c>
      <c r="J21" s="27" t="s">
        <v>1635</v>
      </c>
      <c r="K21" s="27">
        <v>0</v>
      </c>
      <c r="L21" s="27" t="s">
        <v>1662</v>
      </c>
      <c r="M21" s="27" t="s">
        <v>1635</v>
      </c>
      <c r="N21" s="27">
        <v>0</v>
      </c>
      <c r="O21" s="27" t="s">
        <v>1636</v>
      </c>
      <c r="P21" s="27">
        <v>27</v>
      </c>
      <c r="Q21" s="27" t="s">
        <v>1691</v>
      </c>
      <c r="R21" s="27" t="s">
        <v>1635</v>
      </c>
      <c r="S21" s="27">
        <v>0</v>
      </c>
      <c r="T21" s="27" t="s">
        <v>1635</v>
      </c>
      <c r="U21" s="27">
        <v>0</v>
      </c>
      <c r="V21" s="27" t="s">
        <v>1879</v>
      </c>
      <c r="W21" s="28">
        <v>11</v>
      </c>
      <c r="X21" s="27" t="s">
        <v>1760</v>
      </c>
      <c r="Y21" s="28">
        <v>3</v>
      </c>
      <c r="Z21" s="28">
        <v>0</v>
      </c>
      <c r="AA21" s="28" t="s">
        <v>1636</v>
      </c>
      <c r="AB21" s="28">
        <v>184</v>
      </c>
      <c r="AC21" s="28">
        <v>16.727272727272727</v>
      </c>
      <c r="AD21" s="28">
        <v>0.27272727272727271</v>
      </c>
      <c r="AE21" s="28">
        <v>61.333333333333336</v>
      </c>
    </row>
    <row r="22" spans="1:31" x14ac:dyDescent="0.2">
      <c r="A22" s="25" t="s">
        <v>2028</v>
      </c>
      <c r="B22" s="27" t="s">
        <v>1880</v>
      </c>
      <c r="C22" s="27" t="s">
        <v>1745</v>
      </c>
      <c r="D22" s="27">
        <v>0</v>
      </c>
      <c r="E22" s="27" t="s">
        <v>1635</v>
      </c>
      <c r="F22" s="27">
        <v>2550</v>
      </c>
      <c r="G22" s="27" t="s">
        <v>1636</v>
      </c>
      <c r="H22" s="27" t="s">
        <v>1635</v>
      </c>
      <c r="I22" s="27">
        <v>0</v>
      </c>
      <c r="J22" s="27" t="s">
        <v>1635</v>
      </c>
      <c r="K22" s="27">
        <v>60</v>
      </c>
      <c r="L22" s="27" t="s">
        <v>1651</v>
      </c>
      <c r="M22" s="27" t="s">
        <v>1636</v>
      </c>
      <c r="N22" s="27">
        <v>0</v>
      </c>
      <c r="O22" s="27" t="s">
        <v>1635</v>
      </c>
      <c r="P22" s="27">
        <v>280</v>
      </c>
      <c r="Q22" s="27" t="s">
        <v>1685</v>
      </c>
      <c r="R22" s="27" t="s">
        <v>1636</v>
      </c>
      <c r="S22" s="27">
        <v>0</v>
      </c>
      <c r="T22" s="27" t="s">
        <v>1635</v>
      </c>
      <c r="U22" s="27">
        <v>293</v>
      </c>
      <c r="V22" s="27" t="s">
        <v>1881</v>
      </c>
      <c r="W22" s="28">
        <v>45</v>
      </c>
      <c r="X22" s="27" t="s">
        <v>1737</v>
      </c>
      <c r="Y22" s="28">
        <v>12</v>
      </c>
      <c r="Z22" s="28">
        <v>0</v>
      </c>
      <c r="AA22" s="28" t="s">
        <v>1635</v>
      </c>
      <c r="AB22" s="28">
        <v>3183</v>
      </c>
      <c r="AC22" s="28">
        <v>70.733333333333334</v>
      </c>
      <c r="AD22" s="28">
        <v>0.26666666666666666</v>
      </c>
      <c r="AE22" s="28">
        <v>265.25</v>
      </c>
    </row>
    <row r="23" spans="1:31" x14ac:dyDescent="0.2">
      <c r="A23" s="25" t="s">
        <v>2085</v>
      </c>
      <c r="B23" s="27" t="s">
        <v>1882</v>
      </c>
      <c r="C23" s="27" t="s">
        <v>1635</v>
      </c>
      <c r="D23" s="27">
        <v>0</v>
      </c>
      <c r="E23" s="27" t="s">
        <v>1635</v>
      </c>
      <c r="F23" s="27">
        <v>268</v>
      </c>
      <c r="G23" s="27" t="s">
        <v>1635</v>
      </c>
      <c r="H23" s="27" t="s">
        <v>1635</v>
      </c>
      <c r="I23" s="27">
        <v>0</v>
      </c>
      <c r="J23" s="27" t="s">
        <v>1635</v>
      </c>
      <c r="K23" s="27">
        <v>0</v>
      </c>
      <c r="L23" s="27" t="s">
        <v>1635</v>
      </c>
      <c r="M23" s="27" t="s">
        <v>1635</v>
      </c>
      <c r="N23" s="27">
        <v>0</v>
      </c>
      <c r="O23" s="27" t="s">
        <v>1635</v>
      </c>
      <c r="P23" s="27">
        <v>0</v>
      </c>
      <c r="Q23" s="27" t="s">
        <v>1635</v>
      </c>
      <c r="R23" s="27" t="s">
        <v>1635</v>
      </c>
      <c r="S23" s="27">
        <v>0</v>
      </c>
      <c r="T23" s="27" t="s">
        <v>1635</v>
      </c>
      <c r="U23" s="27">
        <v>0</v>
      </c>
      <c r="V23" s="27" t="s">
        <v>1882</v>
      </c>
      <c r="W23" s="28">
        <v>8</v>
      </c>
      <c r="X23" s="27" t="s">
        <v>1635</v>
      </c>
      <c r="Y23" s="28">
        <v>0</v>
      </c>
      <c r="Z23" s="28">
        <v>0</v>
      </c>
      <c r="AA23" s="28" t="s">
        <v>1635</v>
      </c>
      <c r="AB23" s="28">
        <v>268</v>
      </c>
      <c r="AC23" s="28">
        <v>33.5</v>
      </c>
      <c r="AD23" s="28">
        <v>0</v>
      </c>
      <c r="AE23" s="28">
        <v>0</v>
      </c>
    </row>
    <row r="24" spans="1:31" x14ac:dyDescent="0.2">
      <c r="A24" s="25" t="s">
        <v>1971</v>
      </c>
      <c r="B24" s="27" t="s">
        <v>1729</v>
      </c>
      <c r="C24" s="27" t="s">
        <v>1635</v>
      </c>
      <c r="D24" s="27">
        <v>0</v>
      </c>
      <c r="E24" s="27" t="s">
        <v>1636</v>
      </c>
      <c r="F24" s="27">
        <v>713</v>
      </c>
      <c r="G24" s="27" t="s">
        <v>1635</v>
      </c>
      <c r="H24" s="27" t="s">
        <v>1635</v>
      </c>
      <c r="I24" s="27">
        <v>0</v>
      </c>
      <c r="J24" s="27" t="s">
        <v>1635</v>
      </c>
      <c r="K24" s="27">
        <v>0</v>
      </c>
      <c r="L24" s="27" t="s">
        <v>1651</v>
      </c>
      <c r="M24" s="27" t="s">
        <v>1635</v>
      </c>
      <c r="N24" s="27">
        <v>0</v>
      </c>
      <c r="O24" s="27" t="s">
        <v>1635</v>
      </c>
      <c r="P24" s="27">
        <v>326</v>
      </c>
      <c r="Q24" s="27" t="s">
        <v>1654</v>
      </c>
      <c r="R24" s="27" t="s">
        <v>1635</v>
      </c>
      <c r="S24" s="27">
        <v>0</v>
      </c>
      <c r="T24" s="27" t="s">
        <v>1635</v>
      </c>
      <c r="U24" s="27">
        <v>408</v>
      </c>
      <c r="V24" s="27" t="s">
        <v>1701</v>
      </c>
      <c r="W24" s="28">
        <v>19</v>
      </c>
      <c r="X24" s="27" t="s">
        <v>1635</v>
      </c>
      <c r="Y24" s="28">
        <v>0</v>
      </c>
      <c r="Z24" s="28">
        <v>0</v>
      </c>
      <c r="AA24" s="28" t="s">
        <v>1636</v>
      </c>
      <c r="AB24" s="28">
        <v>1447</v>
      </c>
      <c r="AC24" s="28">
        <v>76.15789473684211</v>
      </c>
      <c r="AD24" s="28">
        <v>0</v>
      </c>
      <c r="AE24" s="28">
        <v>0</v>
      </c>
    </row>
    <row r="25" spans="1:31" x14ac:dyDescent="0.2">
      <c r="A25" s="25" t="s">
        <v>1476</v>
      </c>
      <c r="B25" s="27" t="s">
        <v>1702</v>
      </c>
      <c r="C25" s="27" t="s">
        <v>1635</v>
      </c>
      <c r="D25" s="27">
        <v>0</v>
      </c>
      <c r="E25" s="27" t="s">
        <v>1691</v>
      </c>
      <c r="F25" s="27">
        <v>185</v>
      </c>
      <c r="G25" s="27" t="s">
        <v>1636</v>
      </c>
      <c r="H25" s="27" t="s">
        <v>1635</v>
      </c>
      <c r="I25" s="27">
        <v>0</v>
      </c>
      <c r="J25" s="27" t="s">
        <v>1636</v>
      </c>
      <c r="K25" s="27">
        <v>90</v>
      </c>
      <c r="L25" s="27" t="s">
        <v>1662</v>
      </c>
      <c r="M25" s="27" t="s">
        <v>1635</v>
      </c>
      <c r="N25" s="27">
        <v>0</v>
      </c>
      <c r="O25" s="27" t="s">
        <v>1635</v>
      </c>
      <c r="P25" s="27">
        <v>93</v>
      </c>
      <c r="Q25" s="27" t="s">
        <v>1635</v>
      </c>
      <c r="R25" s="27" t="s">
        <v>1635</v>
      </c>
      <c r="S25" s="27">
        <v>0</v>
      </c>
      <c r="T25" s="27" t="s">
        <v>1635</v>
      </c>
      <c r="U25" s="27">
        <v>0</v>
      </c>
      <c r="V25" s="27" t="s">
        <v>1659</v>
      </c>
      <c r="W25" s="28">
        <v>7</v>
      </c>
      <c r="X25" s="27" t="s">
        <v>1635</v>
      </c>
      <c r="Y25" s="28">
        <v>0</v>
      </c>
      <c r="Z25" s="28">
        <v>0</v>
      </c>
      <c r="AA25" s="28" t="s">
        <v>1652</v>
      </c>
      <c r="AB25" s="28">
        <v>368</v>
      </c>
      <c r="AC25" s="28">
        <v>52.571428571428569</v>
      </c>
      <c r="AD25" s="28">
        <v>0</v>
      </c>
      <c r="AE25" s="28">
        <v>0</v>
      </c>
    </row>
    <row r="26" spans="1:31" x14ac:dyDescent="0.2">
      <c r="A26" s="25" t="s">
        <v>2243</v>
      </c>
      <c r="B26" s="27" t="s">
        <v>1874</v>
      </c>
      <c r="C26" s="27" t="s">
        <v>1636</v>
      </c>
      <c r="D26" s="27">
        <v>0</v>
      </c>
      <c r="E26" s="27" t="s">
        <v>1800</v>
      </c>
      <c r="F26" s="27">
        <v>1353</v>
      </c>
      <c r="G26" s="27" t="s">
        <v>1691</v>
      </c>
      <c r="H26" s="27" t="s">
        <v>1635</v>
      </c>
      <c r="I26" s="27">
        <v>0</v>
      </c>
      <c r="J26" s="27" t="s">
        <v>1635</v>
      </c>
      <c r="K26" s="27">
        <v>30</v>
      </c>
      <c r="L26" s="27" t="s">
        <v>1634</v>
      </c>
      <c r="M26" s="27" t="s">
        <v>1635</v>
      </c>
      <c r="N26" s="27">
        <v>0</v>
      </c>
      <c r="O26" s="27" t="s">
        <v>1636</v>
      </c>
      <c r="P26" s="27">
        <v>130</v>
      </c>
      <c r="Q26" s="27" t="s">
        <v>1873</v>
      </c>
      <c r="R26" s="27" t="s">
        <v>1635</v>
      </c>
      <c r="S26" s="27">
        <v>0</v>
      </c>
      <c r="T26" s="27" t="s">
        <v>1635</v>
      </c>
      <c r="U26" s="27">
        <v>81</v>
      </c>
      <c r="V26" s="27" t="s">
        <v>1883</v>
      </c>
      <c r="W26" s="28">
        <v>25</v>
      </c>
      <c r="X26" s="27" t="s">
        <v>1636</v>
      </c>
      <c r="Y26" s="28">
        <v>1</v>
      </c>
      <c r="Z26" s="28">
        <v>0</v>
      </c>
      <c r="AA26" s="28" t="s">
        <v>1728</v>
      </c>
      <c r="AB26" s="28">
        <v>1594</v>
      </c>
      <c r="AC26" s="28">
        <v>63.76</v>
      </c>
      <c r="AD26" s="28">
        <v>0.04</v>
      </c>
      <c r="AE26" s="28">
        <v>1594</v>
      </c>
    </row>
    <row r="27" spans="1:31" x14ac:dyDescent="0.2">
      <c r="A27" s="25" t="s">
        <v>2802</v>
      </c>
      <c r="B27" s="27" t="s">
        <v>1884</v>
      </c>
      <c r="C27" s="27" t="s">
        <v>1635</v>
      </c>
      <c r="D27" s="27">
        <v>0</v>
      </c>
      <c r="E27" s="27" t="s">
        <v>1635</v>
      </c>
      <c r="F27" s="27">
        <v>531</v>
      </c>
      <c r="G27" s="27" t="s">
        <v>1635</v>
      </c>
      <c r="H27" s="27" t="s">
        <v>1635</v>
      </c>
      <c r="I27" s="27">
        <v>0</v>
      </c>
      <c r="J27" s="27" t="s">
        <v>1635</v>
      </c>
      <c r="K27" s="27">
        <v>0</v>
      </c>
      <c r="L27" s="27" t="s">
        <v>1635</v>
      </c>
      <c r="M27" s="27" t="s">
        <v>1635</v>
      </c>
      <c r="N27" s="27">
        <v>0</v>
      </c>
      <c r="O27" s="27" t="s">
        <v>1635</v>
      </c>
      <c r="P27" s="27">
        <v>0</v>
      </c>
      <c r="Q27" s="27" t="s">
        <v>1635</v>
      </c>
      <c r="R27" s="27" t="s">
        <v>1635</v>
      </c>
      <c r="S27" s="27">
        <v>0</v>
      </c>
      <c r="T27" s="27" t="s">
        <v>1635</v>
      </c>
      <c r="U27" s="27">
        <v>0</v>
      </c>
      <c r="V27" s="27" t="s">
        <v>1884</v>
      </c>
      <c r="W27" s="28">
        <v>9</v>
      </c>
      <c r="X27" s="27" t="s">
        <v>1635</v>
      </c>
      <c r="Y27" s="28">
        <v>0</v>
      </c>
      <c r="Z27" s="28">
        <v>0</v>
      </c>
      <c r="AA27" s="28" t="s">
        <v>1635</v>
      </c>
      <c r="AB27" s="28">
        <v>531</v>
      </c>
      <c r="AC27" s="28">
        <v>59</v>
      </c>
      <c r="AD27" s="28">
        <v>0</v>
      </c>
      <c r="AE27" s="28">
        <v>0</v>
      </c>
    </row>
    <row r="28" spans="1:31" x14ac:dyDescent="0.2">
      <c r="A28" s="25" t="s">
        <v>140</v>
      </c>
      <c r="B28" s="27" t="s">
        <v>1829</v>
      </c>
      <c r="C28" s="27" t="s">
        <v>1635</v>
      </c>
      <c r="D28" s="27">
        <v>0</v>
      </c>
      <c r="E28" s="27" t="s">
        <v>1690</v>
      </c>
      <c r="F28" s="27">
        <v>2130</v>
      </c>
      <c r="G28" s="27" t="s">
        <v>1636</v>
      </c>
      <c r="H28" s="27" t="s">
        <v>1635</v>
      </c>
      <c r="I28" s="27">
        <v>0</v>
      </c>
      <c r="J28" s="27" t="s">
        <v>1635</v>
      </c>
      <c r="K28" s="27">
        <v>90</v>
      </c>
      <c r="L28" s="27" t="s">
        <v>1647</v>
      </c>
      <c r="M28" s="27" t="s">
        <v>1635</v>
      </c>
      <c r="N28" s="27">
        <v>0</v>
      </c>
      <c r="O28" s="27" t="s">
        <v>1636</v>
      </c>
      <c r="P28" s="27">
        <v>300</v>
      </c>
      <c r="Q28" s="27" t="s">
        <v>1635</v>
      </c>
      <c r="R28" s="27" t="s">
        <v>1635</v>
      </c>
      <c r="S28" s="27">
        <v>0</v>
      </c>
      <c r="T28" s="27" t="s">
        <v>1635</v>
      </c>
      <c r="U28" s="27">
        <v>0</v>
      </c>
      <c r="V28" s="27" t="s">
        <v>1657</v>
      </c>
      <c r="W28" s="28">
        <v>28</v>
      </c>
      <c r="X28" s="27" t="s">
        <v>1635</v>
      </c>
      <c r="Y28" s="28">
        <v>0</v>
      </c>
      <c r="Z28" s="28">
        <v>0</v>
      </c>
      <c r="AA28" s="28" t="s">
        <v>1725</v>
      </c>
      <c r="AB28" s="28">
        <v>2520</v>
      </c>
      <c r="AC28" s="28">
        <v>90</v>
      </c>
      <c r="AD28" s="28">
        <v>0</v>
      </c>
      <c r="AE28" s="28">
        <v>0</v>
      </c>
    </row>
    <row r="29" spans="1:31" x14ac:dyDescent="0.2">
      <c r="A29" s="25" t="s">
        <v>1214</v>
      </c>
      <c r="B29" s="27" t="s">
        <v>1809</v>
      </c>
      <c r="C29" s="27" t="s">
        <v>1635</v>
      </c>
      <c r="D29" s="27">
        <v>0</v>
      </c>
      <c r="E29" s="27" t="s">
        <v>1691</v>
      </c>
      <c r="F29" s="27">
        <v>240</v>
      </c>
      <c r="G29" s="27" t="s">
        <v>1635</v>
      </c>
      <c r="H29" s="27" t="s">
        <v>1635</v>
      </c>
      <c r="I29" s="27">
        <v>0</v>
      </c>
      <c r="J29" s="27" t="s">
        <v>1635</v>
      </c>
      <c r="K29" s="27">
        <v>0</v>
      </c>
      <c r="L29" s="27" t="s">
        <v>1635</v>
      </c>
      <c r="M29" s="27" t="s">
        <v>1635</v>
      </c>
      <c r="N29" s="27">
        <v>0</v>
      </c>
      <c r="O29" s="27" t="s">
        <v>1635</v>
      </c>
      <c r="P29" s="27">
        <v>0</v>
      </c>
      <c r="Q29" s="27" t="s">
        <v>1635</v>
      </c>
      <c r="R29" s="27" t="s">
        <v>1635</v>
      </c>
      <c r="S29" s="27">
        <v>0</v>
      </c>
      <c r="T29" s="27" t="s">
        <v>1635</v>
      </c>
      <c r="U29" s="27">
        <v>0</v>
      </c>
      <c r="V29" s="27" t="s">
        <v>1809</v>
      </c>
      <c r="W29" s="28">
        <v>6</v>
      </c>
      <c r="X29" s="27" t="s">
        <v>1635</v>
      </c>
      <c r="Y29" s="28">
        <v>0</v>
      </c>
      <c r="Z29" s="28">
        <v>0</v>
      </c>
      <c r="AA29" s="28" t="s">
        <v>1691</v>
      </c>
      <c r="AB29" s="28">
        <v>240</v>
      </c>
      <c r="AC29" s="28">
        <v>40</v>
      </c>
      <c r="AD29" s="28">
        <v>0</v>
      </c>
      <c r="AE29" s="28">
        <v>0</v>
      </c>
    </row>
    <row r="30" spans="1:31" x14ac:dyDescent="0.2">
      <c r="A30" s="25" t="s">
        <v>1439</v>
      </c>
      <c r="B30" s="27" t="s">
        <v>1885</v>
      </c>
      <c r="C30" s="27" t="s">
        <v>1743</v>
      </c>
      <c r="D30" s="27">
        <v>0</v>
      </c>
      <c r="E30" s="27" t="s">
        <v>1638</v>
      </c>
      <c r="F30" s="27">
        <v>2381</v>
      </c>
      <c r="G30" s="27" t="s">
        <v>1635</v>
      </c>
      <c r="H30" s="27" t="s">
        <v>1635</v>
      </c>
      <c r="I30" s="27">
        <v>0</v>
      </c>
      <c r="J30" s="27" t="s">
        <v>1635</v>
      </c>
      <c r="K30" s="27">
        <v>0</v>
      </c>
      <c r="L30" s="27" t="s">
        <v>1651</v>
      </c>
      <c r="M30" s="27" t="s">
        <v>1638</v>
      </c>
      <c r="N30" s="27">
        <v>0</v>
      </c>
      <c r="O30" s="27" t="s">
        <v>1636</v>
      </c>
      <c r="P30" s="27">
        <v>378</v>
      </c>
      <c r="Q30" s="27" t="s">
        <v>1654</v>
      </c>
      <c r="R30" s="27" t="s">
        <v>1647</v>
      </c>
      <c r="S30" s="27">
        <v>0</v>
      </c>
      <c r="T30" s="27" t="s">
        <v>1635</v>
      </c>
      <c r="U30" s="27">
        <v>438</v>
      </c>
      <c r="V30" s="27" t="s">
        <v>1886</v>
      </c>
      <c r="W30" s="28">
        <v>44</v>
      </c>
      <c r="X30" s="27" t="s">
        <v>1713</v>
      </c>
      <c r="Y30" s="28">
        <v>13</v>
      </c>
      <c r="Z30" s="28">
        <v>0</v>
      </c>
      <c r="AA30" s="28" t="s">
        <v>1647</v>
      </c>
      <c r="AB30" s="28">
        <v>3197</v>
      </c>
      <c r="AC30" s="28">
        <v>72.659090909090907</v>
      </c>
      <c r="AD30" s="28">
        <v>0.29545454545454547</v>
      </c>
      <c r="AE30" s="28">
        <v>245.92307692307693</v>
      </c>
    </row>
    <row r="31" spans="1:31" x14ac:dyDescent="0.2">
      <c r="A31" s="25" t="s">
        <v>1613</v>
      </c>
      <c r="B31" s="27" t="s">
        <v>1647</v>
      </c>
      <c r="C31" s="27" t="s">
        <v>1635</v>
      </c>
      <c r="D31" s="27">
        <v>0</v>
      </c>
      <c r="E31" s="27" t="s">
        <v>1635</v>
      </c>
      <c r="F31" s="27">
        <v>270</v>
      </c>
      <c r="G31" s="27" t="s">
        <v>1635</v>
      </c>
      <c r="H31" s="27" t="s">
        <v>1635</v>
      </c>
      <c r="I31" s="27">
        <v>0</v>
      </c>
      <c r="J31" s="27" t="s">
        <v>1635</v>
      </c>
      <c r="K31" s="27">
        <v>0</v>
      </c>
      <c r="L31" s="27" t="s">
        <v>1635</v>
      </c>
      <c r="M31" s="27" t="s">
        <v>1635</v>
      </c>
      <c r="N31" s="27">
        <v>0</v>
      </c>
      <c r="O31" s="27" t="s">
        <v>1635</v>
      </c>
      <c r="P31" s="27">
        <v>0</v>
      </c>
      <c r="Q31" s="27" t="s">
        <v>1635</v>
      </c>
      <c r="R31" s="27" t="s">
        <v>1635</v>
      </c>
      <c r="S31" s="27">
        <v>0</v>
      </c>
      <c r="T31" s="27" t="s">
        <v>1635</v>
      </c>
      <c r="U31" s="27">
        <v>0</v>
      </c>
      <c r="V31" s="27" t="s">
        <v>1647</v>
      </c>
      <c r="W31" s="28">
        <v>3</v>
      </c>
      <c r="X31" s="27" t="s">
        <v>1635</v>
      </c>
      <c r="Y31" s="28">
        <v>0</v>
      </c>
      <c r="Z31" s="28">
        <v>0</v>
      </c>
      <c r="AA31" s="28" t="s">
        <v>1635</v>
      </c>
      <c r="AB31" s="28">
        <v>270</v>
      </c>
      <c r="AC31" s="28">
        <v>90</v>
      </c>
      <c r="AD31" s="28">
        <v>0</v>
      </c>
      <c r="AE31" s="28">
        <v>0</v>
      </c>
    </row>
    <row r="32" spans="1:31" x14ac:dyDescent="0.2">
      <c r="A32" s="25" t="s">
        <v>2223</v>
      </c>
      <c r="B32" s="27" t="s">
        <v>1635</v>
      </c>
      <c r="C32" s="27" t="s">
        <v>1635</v>
      </c>
      <c r="D32" s="27">
        <v>0</v>
      </c>
      <c r="E32" s="27" t="s">
        <v>1635</v>
      </c>
      <c r="F32" s="27">
        <v>0</v>
      </c>
      <c r="G32" s="27" t="s">
        <v>1635</v>
      </c>
      <c r="H32" s="27" t="s">
        <v>1635</v>
      </c>
      <c r="I32" s="27">
        <v>0</v>
      </c>
      <c r="J32" s="27" t="s">
        <v>1635</v>
      </c>
      <c r="K32" s="27">
        <v>0</v>
      </c>
      <c r="L32" s="27" t="s">
        <v>1635</v>
      </c>
      <c r="M32" s="27" t="s">
        <v>1635</v>
      </c>
      <c r="N32" s="27">
        <v>0</v>
      </c>
      <c r="O32" s="27" t="s">
        <v>1635</v>
      </c>
      <c r="P32" s="27">
        <v>0</v>
      </c>
      <c r="Q32" s="27" t="s">
        <v>1635</v>
      </c>
      <c r="R32" s="27" t="s">
        <v>1635</v>
      </c>
      <c r="S32" s="27">
        <v>0</v>
      </c>
      <c r="T32" s="27" t="s">
        <v>1635</v>
      </c>
      <c r="U32" s="27">
        <v>0</v>
      </c>
      <c r="V32" s="27" t="s">
        <v>1635</v>
      </c>
      <c r="W32" s="28">
        <v>0</v>
      </c>
      <c r="X32" s="27" t="s">
        <v>1635</v>
      </c>
      <c r="Y32" s="28">
        <v>0</v>
      </c>
      <c r="Z32" s="28">
        <v>0</v>
      </c>
      <c r="AA32" s="28" t="s">
        <v>1635</v>
      </c>
      <c r="AB32" s="28">
        <v>0</v>
      </c>
      <c r="AC32" s="28">
        <v>0</v>
      </c>
      <c r="AD32" s="28">
        <v>0</v>
      </c>
      <c r="AE32" s="28">
        <v>0</v>
      </c>
    </row>
    <row r="33" spans="1:31" x14ac:dyDescent="0.2">
      <c r="A33" s="25" t="s">
        <v>1615</v>
      </c>
      <c r="B33" s="27" t="s">
        <v>1693</v>
      </c>
      <c r="C33" s="27" t="s">
        <v>1635</v>
      </c>
      <c r="D33" s="27">
        <v>0</v>
      </c>
      <c r="E33" s="27" t="s">
        <v>1635</v>
      </c>
      <c r="F33" s="27">
        <v>992</v>
      </c>
      <c r="G33" s="27" t="s">
        <v>1636</v>
      </c>
      <c r="H33" s="27" t="s">
        <v>1635</v>
      </c>
      <c r="I33" s="27">
        <v>0</v>
      </c>
      <c r="J33" s="27" t="s">
        <v>1635</v>
      </c>
      <c r="K33" s="27">
        <v>90</v>
      </c>
      <c r="L33" s="27" t="s">
        <v>1638</v>
      </c>
      <c r="M33" s="27" t="s">
        <v>1635</v>
      </c>
      <c r="N33" s="27">
        <v>0</v>
      </c>
      <c r="O33" s="27" t="s">
        <v>1635</v>
      </c>
      <c r="P33" s="27">
        <v>196</v>
      </c>
      <c r="Q33" s="27" t="s">
        <v>1635</v>
      </c>
      <c r="R33" s="27" t="s">
        <v>1635</v>
      </c>
      <c r="S33" s="27">
        <v>0</v>
      </c>
      <c r="T33" s="27" t="s">
        <v>1635</v>
      </c>
      <c r="U33" s="27">
        <v>0</v>
      </c>
      <c r="V33" s="27" t="s">
        <v>1722</v>
      </c>
      <c r="W33" s="28">
        <v>16</v>
      </c>
      <c r="X33" s="27" t="s">
        <v>1635</v>
      </c>
      <c r="Y33" s="28">
        <v>0</v>
      </c>
      <c r="Z33" s="28">
        <v>0</v>
      </c>
      <c r="AA33" s="28" t="s">
        <v>1635</v>
      </c>
      <c r="AB33" s="28">
        <v>1278</v>
      </c>
      <c r="AC33" s="28">
        <v>79.875</v>
      </c>
      <c r="AD33" s="28">
        <v>0</v>
      </c>
      <c r="AE33" s="28">
        <v>0</v>
      </c>
    </row>
    <row r="34" spans="1:31" x14ac:dyDescent="0.2">
      <c r="A34" s="25" t="s">
        <v>1965</v>
      </c>
      <c r="B34" s="27" t="s">
        <v>1887</v>
      </c>
      <c r="C34" s="27" t="s">
        <v>1634</v>
      </c>
      <c r="D34" s="27">
        <v>0</v>
      </c>
      <c r="E34" s="27" t="s">
        <v>1638</v>
      </c>
      <c r="F34" s="27">
        <v>1760</v>
      </c>
      <c r="G34" s="27" t="s">
        <v>1636</v>
      </c>
      <c r="H34" s="27" t="s">
        <v>1636</v>
      </c>
      <c r="I34" s="27">
        <v>0</v>
      </c>
      <c r="J34" s="27" t="s">
        <v>1635</v>
      </c>
      <c r="K34" s="27">
        <v>90</v>
      </c>
      <c r="L34" s="27" t="s">
        <v>1651</v>
      </c>
      <c r="M34" s="27" t="s">
        <v>1636</v>
      </c>
      <c r="N34" s="27">
        <v>0</v>
      </c>
      <c r="O34" s="27" t="s">
        <v>1635</v>
      </c>
      <c r="P34" s="27">
        <v>390</v>
      </c>
      <c r="Q34" s="27" t="s">
        <v>1654</v>
      </c>
      <c r="R34" s="27" t="s">
        <v>1635</v>
      </c>
      <c r="S34" s="27">
        <v>0</v>
      </c>
      <c r="T34" s="27" t="s">
        <v>1636</v>
      </c>
      <c r="U34" s="27">
        <v>415</v>
      </c>
      <c r="V34" s="27" t="s">
        <v>1709</v>
      </c>
      <c r="W34" s="28">
        <v>30</v>
      </c>
      <c r="X34" s="27" t="s">
        <v>1690</v>
      </c>
      <c r="Y34" s="28">
        <v>5</v>
      </c>
      <c r="Z34" s="28">
        <v>0</v>
      </c>
      <c r="AA34" s="28" t="s">
        <v>1647</v>
      </c>
      <c r="AB34" s="28">
        <v>2655</v>
      </c>
      <c r="AC34" s="28">
        <v>88.5</v>
      </c>
      <c r="AD34" s="28">
        <v>0.16666666666666666</v>
      </c>
      <c r="AE34" s="28">
        <v>531</v>
      </c>
    </row>
    <row r="35" spans="1:31" x14ac:dyDescent="0.2">
      <c r="A35" s="25" t="s">
        <v>567</v>
      </c>
      <c r="B35" s="27" t="s">
        <v>1660</v>
      </c>
      <c r="C35" s="27" t="s">
        <v>1635</v>
      </c>
      <c r="D35" s="27">
        <v>0</v>
      </c>
      <c r="E35" s="27" t="s">
        <v>1635</v>
      </c>
      <c r="F35" s="27">
        <v>414</v>
      </c>
      <c r="G35" s="27" t="s">
        <v>1635</v>
      </c>
      <c r="H35" s="27" t="s">
        <v>1635</v>
      </c>
      <c r="I35" s="27">
        <v>0</v>
      </c>
      <c r="J35" s="27" t="s">
        <v>1635</v>
      </c>
      <c r="K35" s="27">
        <v>0</v>
      </c>
      <c r="L35" s="27" t="s">
        <v>1635</v>
      </c>
      <c r="M35" s="27" t="s">
        <v>1635</v>
      </c>
      <c r="N35" s="27">
        <v>0</v>
      </c>
      <c r="O35" s="27" t="s">
        <v>1635</v>
      </c>
      <c r="P35" s="27">
        <v>0</v>
      </c>
      <c r="Q35" s="27" t="s">
        <v>1635</v>
      </c>
      <c r="R35" s="27" t="s">
        <v>1635</v>
      </c>
      <c r="S35" s="27">
        <v>0</v>
      </c>
      <c r="T35" s="27" t="s">
        <v>1635</v>
      </c>
      <c r="U35" s="27">
        <v>0</v>
      </c>
      <c r="V35" s="27" t="s">
        <v>1660</v>
      </c>
      <c r="W35" s="28">
        <v>8</v>
      </c>
      <c r="X35" s="27" t="s">
        <v>1635</v>
      </c>
      <c r="Y35" s="28">
        <v>0</v>
      </c>
      <c r="Z35" s="28">
        <v>0</v>
      </c>
      <c r="AA35" s="28" t="s">
        <v>1635</v>
      </c>
      <c r="AB35" s="28">
        <v>414</v>
      </c>
      <c r="AC35" s="28">
        <v>51.75</v>
      </c>
      <c r="AD35" s="28">
        <v>0</v>
      </c>
      <c r="AE35" s="28">
        <v>0</v>
      </c>
    </row>
    <row r="36" spans="1:31" x14ac:dyDescent="0.2">
      <c r="A36" s="25" t="s">
        <v>1491</v>
      </c>
      <c r="B36" s="27" t="s">
        <v>1737</v>
      </c>
      <c r="C36" s="27" t="s">
        <v>1635</v>
      </c>
      <c r="D36" s="27">
        <v>0</v>
      </c>
      <c r="E36" s="27" t="s">
        <v>1654</v>
      </c>
      <c r="F36" s="27">
        <v>1049</v>
      </c>
      <c r="G36" s="27" t="s">
        <v>1636</v>
      </c>
      <c r="H36" s="27" t="s">
        <v>1635</v>
      </c>
      <c r="I36" s="27">
        <v>0</v>
      </c>
      <c r="J36" s="27" t="s">
        <v>1635</v>
      </c>
      <c r="K36" s="27">
        <v>73</v>
      </c>
      <c r="L36" s="27" t="s">
        <v>1691</v>
      </c>
      <c r="M36" s="27" t="s">
        <v>1635</v>
      </c>
      <c r="N36" s="27">
        <v>0</v>
      </c>
      <c r="O36" s="27" t="s">
        <v>1635</v>
      </c>
      <c r="P36" s="27">
        <v>14</v>
      </c>
      <c r="Q36" s="27" t="s">
        <v>1638</v>
      </c>
      <c r="R36" s="27" t="s">
        <v>1635</v>
      </c>
      <c r="S36" s="27">
        <v>0</v>
      </c>
      <c r="T36" s="27" t="s">
        <v>1635</v>
      </c>
      <c r="U36" s="27">
        <v>180</v>
      </c>
      <c r="V36" s="27" t="s">
        <v>1722</v>
      </c>
      <c r="W36" s="28">
        <v>16</v>
      </c>
      <c r="X36" s="27" t="s">
        <v>1635</v>
      </c>
      <c r="Y36" s="28">
        <v>0</v>
      </c>
      <c r="Z36" s="28">
        <v>0</v>
      </c>
      <c r="AA36" s="28" t="s">
        <v>1654</v>
      </c>
      <c r="AB36" s="28">
        <v>1316</v>
      </c>
      <c r="AC36" s="28">
        <v>82.25</v>
      </c>
      <c r="AD36" s="28">
        <v>0</v>
      </c>
      <c r="AE36" s="28">
        <v>0</v>
      </c>
    </row>
    <row r="37" spans="1:31" x14ac:dyDescent="0.2">
      <c r="A37" s="25" t="s">
        <v>2116</v>
      </c>
      <c r="B37" s="27" t="s">
        <v>1888</v>
      </c>
      <c r="C37" s="27" t="s">
        <v>1635</v>
      </c>
      <c r="D37" s="27">
        <v>0</v>
      </c>
      <c r="E37" s="27" t="s">
        <v>1638</v>
      </c>
      <c r="F37" s="27">
        <v>224</v>
      </c>
      <c r="G37" s="27" t="s">
        <v>1635</v>
      </c>
      <c r="H37" s="27" t="s">
        <v>1635</v>
      </c>
      <c r="I37" s="27">
        <v>0</v>
      </c>
      <c r="J37" s="27" t="s">
        <v>1635</v>
      </c>
      <c r="K37" s="27">
        <v>0</v>
      </c>
      <c r="L37" s="27" t="s">
        <v>1635</v>
      </c>
      <c r="M37" s="27" t="s">
        <v>1635</v>
      </c>
      <c r="N37" s="27">
        <v>0</v>
      </c>
      <c r="O37" s="27" t="s">
        <v>1635</v>
      </c>
      <c r="P37" s="27">
        <v>0</v>
      </c>
      <c r="Q37" s="27" t="s">
        <v>1635</v>
      </c>
      <c r="R37" s="27" t="s">
        <v>1635</v>
      </c>
      <c r="S37" s="27">
        <v>0</v>
      </c>
      <c r="T37" s="27" t="s">
        <v>1635</v>
      </c>
      <c r="U37" s="27">
        <v>0</v>
      </c>
      <c r="V37" s="27" t="s">
        <v>1888</v>
      </c>
      <c r="W37" s="28">
        <v>8</v>
      </c>
      <c r="X37" s="27" t="s">
        <v>1635</v>
      </c>
      <c r="Y37" s="28">
        <v>0</v>
      </c>
      <c r="Z37" s="28">
        <v>0</v>
      </c>
      <c r="AA37" s="28" t="s">
        <v>1638</v>
      </c>
      <c r="AB37" s="28">
        <v>224</v>
      </c>
      <c r="AC37" s="28">
        <v>28</v>
      </c>
      <c r="AD37" s="28">
        <v>0</v>
      </c>
      <c r="AE37" s="28">
        <v>0</v>
      </c>
    </row>
    <row r="38" spans="1:31" x14ac:dyDescent="0.2">
      <c r="A38" s="25" t="s">
        <v>1440</v>
      </c>
      <c r="B38" s="27" t="s">
        <v>1635</v>
      </c>
      <c r="C38" s="27" t="s">
        <v>1635</v>
      </c>
      <c r="D38" s="27">
        <v>0</v>
      </c>
      <c r="E38" s="27" t="s">
        <v>1635</v>
      </c>
      <c r="F38" s="27">
        <v>0</v>
      </c>
      <c r="G38" s="27" t="s">
        <v>1635</v>
      </c>
      <c r="H38" s="27" t="s">
        <v>1635</v>
      </c>
      <c r="I38" s="27">
        <v>0</v>
      </c>
      <c r="J38" s="27" t="s">
        <v>1635</v>
      </c>
      <c r="K38" s="27">
        <v>0</v>
      </c>
      <c r="L38" s="27" t="s">
        <v>1635</v>
      </c>
      <c r="M38" s="27" t="s">
        <v>1635</v>
      </c>
      <c r="N38" s="27">
        <v>0</v>
      </c>
      <c r="O38" s="27" t="s">
        <v>1635</v>
      </c>
      <c r="P38" s="27">
        <v>0</v>
      </c>
      <c r="Q38" s="27" t="s">
        <v>1635</v>
      </c>
      <c r="R38" s="27" t="s">
        <v>1635</v>
      </c>
      <c r="S38" s="27">
        <v>0</v>
      </c>
      <c r="T38" s="27" t="s">
        <v>1635</v>
      </c>
      <c r="U38" s="27">
        <v>0</v>
      </c>
      <c r="V38" s="27" t="s">
        <v>1635</v>
      </c>
      <c r="W38" s="28">
        <v>0</v>
      </c>
      <c r="X38" s="27" t="s">
        <v>1635</v>
      </c>
      <c r="Y38" s="28">
        <v>0</v>
      </c>
      <c r="Z38" s="28">
        <v>0</v>
      </c>
      <c r="AA38" s="28" t="s">
        <v>1635</v>
      </c>
      <c r="AB38" s="28">
        <v>0</v>
      </c>
      <c r="AC38" s="28">
        <v>0</v>
      </c>
      <c r="AD38" s="28">
        <v>0</v>
      </c>
      <c r="AE38" s="28">
        <v>0</v>
      </c>
    </row>
    <row r="39" spans="1:31" x14ac:dyDescent="0.2">
      <c r="A39" s="25" t="s">
        <v>1465</v>
      </c>
      <c r="B39" s="27" t="s">
        <v>1684</v>
      </c>
      <c r="C39" s="27" t="s">
        <v>1651</v>
      </c>
      <c r="D39" s="27">
        <v>0</v>
      </c>
      <c r="E39" s="27" t="s">
        <v>1635</v>
      </c>
      <c r="F39" s="27">
        <v>562</v>
      </c>
      <c r="G39" s="27" t="s">
        <v>1635</v>
      </c>
      <c r="H39" s="27" t="s">
        <v>1635</v>
      </c>
      <c r="I39" s="27">
        <v>0</v>
      </c>
      <c r="J39" s="27" t="s">
        <v>1635</v>
      </c>
      <c r="K39" s="27">
        <v>0</v>
      </c>
      <c r="L39" s="27" t="s">
        <v>1635</v>
      </c>
      <c r="M39" s="27" t="s">
        <v>1635</v>
      </c>
      <c r="N39" s="27">
        <v>0</v>
      </c>
      <c r="O39" s="27" t="s">
        <v>1635</v>
      </c>
      <c r="P39" s="27">
        <v>0</v>
      </c>
      <c r="Q39" s="27" t="s">
        <v>1635</v>
      </c>
      <c r="R39" s="27" t="s">
        <v>1635</v>
      </c>
      <c r="S39" s="27">
        <v>0</v>
      </c>
      <c r="T39" s="27" t="s">
        <v>1635</v>
      </c>
      <c r="U39" s="27">
        <v>0</v>
      </c>
      <c r="V39" s="27" t="s">
        <v>1684</v>
      </c>
      <c r="W39" s="28">
        <v>7</v>
      </c>
      <c r="X39" s="27" t="s">
        <v>1651</v>
      </c>
      <c r="Y39" s="28">
        <v>4</v>
      </c>
      <c r="Z39" s="28">
        <v>0</v>
      </c>
      <c r="AA39" s="28" t="s">
        <v>1635</v>
      </c>
      <c r="AB39" s="28">
        <v>562</v>
      </c>
      <c r="AC39" s="28">
        <v>80.285714285714292</v>
      </c>
      <c r="AD39" s="28">
        <v>0.5714285714285714</v>
      </c>
      <c r="AE39" s="28">
        <v>140.5</v>
      </c>
    </row>
    <row r="40" spans="1:31" x14ac:dyDescent="0.2">
      <c r="A40" s="64" t="s">
        <v>579</v>
      </c>
      <c r="B40" s="27" t="s">
        <v>1889</v>
      </c>
      <c r="C40" s="27" t="s">
        <v>1750</v>
      </c>
      <c r="D40" s="27">
        <v>0</v>
      </c>
      <c r="E40" s="27" t="s">
        <v>1654</v>
      </c>
      <c r="F40" s="27">
        <v>2846</v>
      </c>
      <c r="G40" s="27" t="s">
        <v>1635</v>
      </c>
      <c r="H40" s="27" t="s">
        <v>1635</v>
      </c>
      <c r="I40" s="27">
        <v>0</v>
      </c>
      <c r="J40" s="27" t="s">
        <v>1635</v>
      </c>
      <c r="K40" s="27">
        <v>0</v>
      </c>
      <c r="L40" s="27" t="s">
        <v>1651</v>
      </c>
      <c r="M40" s="27" t="s">
        <v>1635</v>
      </c>
      <c r="N40" s="27">
        <v>0</v>
      </c>
      <c r="O40" s="27" t="s">
        <v>1636</v>
      </c>
      <c r="P40" s="27">
        <v>383</v>
      </c>
      <c r="Q40" s="27" t="s">
        <v>1654</v>
      </c>
      <c r="R40" s="27" t="s">
        <v>1636</v>
      </c>
      <c r="S40" s="27">
        <v>0</v>
      </c>
      <c r="T40" s="27" t="s">
        <v>1636</v>
      </c>
      <c r="U40" s="27">
        <v>450</v>
      </c>
      <c r="V40" s="27" t="s">
        <v>1890</v>
      </c>
      <c r="W40" s="28">
        <v>43</v>
      </c>
      <c r="X40" s="27" t="s">
        <v>1753</v>
      </c>
      <c r="Y40" s="28">
        <v>10</v>
      </c>
      <c r="Z40" s="28">
        <v>0</v>
      </c>
      <c r="AA40" s="28" t="s">
        <v>1684</v>
      </c>
      <c r="AB40" s="28">
        <v>3679</v>
      </c>
      <c r="AC40" s="28">
        <v>85.558139534883722</v>
      </c>
      <c r="AD40" s="28">
        <v>0.23255813953488372</v>
      </c>
      <c r="AE40" s="28">
        <v>367.9</v>
      </c>
    </row>
    <row r="41" spans="1:31" x14ac:dyDescent="0.2">
      <c r="A41" s="64" t="s">
        <v>1417</v>
      </c>
      <c r="B41" s="27" t="s">
        <v>1891</v>
      </c>
      <c r="C41" s="27" t="s">
        <v>1638</v>
      </c>
      <c r="D41" s="27">
        <v>0</v>
      </c>
      <c r="E41" s="27" t="s">
        <v>1635</v>
      </c>
      <c r="F41" s="27">
        <v>778</v>
      </c>
      <c r="G41" s="27" t="s">
        <v>1636</v>
      </c>
      <c r="H41" s="27" t="s">
        <v>1635</v>
      </c>
      <c r="I41" s="27">
        <v>0</v>
      </c>
      <c r="J41" s="27" t="s">
        <v>1635</v>
      </c>
      <c r="K41" s="27">
        <v>90</v>
      </c>
      <c r="L41" s="27" t="s">
        <v>1702</v>
      </c>
      <c r="M41" s="27" t="s">
        <v>1638</v>
      </c>
      <c r="N41" s="27">
        <v>0</v>
      </c>
      <c r="O41" s="27" t="s">
        <v>1636</v>
      </c>
      <c r="P41" s="27">
        <v>230</v>
      </c>
      <c r="Q41" s="27" t="s">
        <v>1691</v>
      </c>
      <c r="R41" s="27" t="s">
        <v>1635</v>
      </c>
      <c r="S41" s="27">
        <v>0</v>
      </c>
      <c r="T41" s="27" t="s">
        <v>1635</v>
      </c>
      <c r="U41" s="27">
        <v>13</v>
      </c>
      <c r="V41" s="27" t="s">
        <v>1892</v>
      </c>
      <c r="W41" s="28">
        <v>26</v>
      </c>
      <c r="X41" s="27" t="s">
        <v>1651</v>
      </c>
      <c r="Y41" s="28">
        <v>4</v>
      </c>
      <c r="Z41" s="28">
        <v>0</v>
      </c>
      <c r="AA41" s="28" t="s">
        <v>1636</v>
      </c>
      <c r="AB41" s="28">
        <v>1111</v>
      </c>
      <c r="AC41" s="28">
        <v>42.730769230769234</v>
      </c>
      <c r="AD41" s="28">
        <v>0.15384615384615385</v>
      </c>
      <c r="AE41" s="28">
        <v>277.75</v>
      </c>
    </row>
    <row r="42" spans="1:31" x14ac:dyDescent="0.2">
      <c r="A42" s="26" t="s">
        <v>179</v>
      </c>
      <c r="D42" s="27"/>
      <c r="I42" s="27"/>
      <c r="N42" s="27"/>
      <c r="S42" s="27"/>
      <c r="Y42" s="28">
        <v>1</v>
      </c>
      <c r="Z42" s="28"/>
    </row>
    <row r="43" spans="1:31" x14ac:dyDescent="0.2">
      <c r="A43" s="33" t="s">
        <v>951</v>
      </c>
      <c r="W43" s="68">
        <v>661</v>
      </c>
      <c r="Y43" s="68">
        <v>80</v>
      </c>
      <c r="Z43" s="68">
        <v>11</v>
      </c>
      <c r="AB43" s="68">
        <v>47687</v>
      </c>
      <c r="AC43" s="68">
        <v>54.304439171972589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83"/>
  <sheetViews>
    <sheetView zoomScaleNormal="100" workbookViewId="0">
      <pane xSplit="7" ySplit="1" topLeftCell="S29" activePane="bottomRight" state="frozenSplit"/>
      <selection activeCell="H2" sqref="H2"/>
      <selection pane="topRight" activeCell="H2" sqref="H2"/>
      <selection pane="bottomLeft" activeCell="H2" sqref="H2"/>
      <selection pane="bottomRight" activeCell="H52" sqref="H52"/>
    </sheetView>
  </sheetViews>
  <sheetFormatPr defaultColWidth="9.140625" defaultRowHeight="11.25" x14ac:dyDescent="0.2"/>
  <cols>
    <col min="1" max="1" width="21.42578125" style="4" bestFit="1" customWidth="1"/>
    <col min="2" max="2" width="8.7109375" style="4" bestFit="1" customWidth="1"/>
    <col min="3" max="3" width="6" style="4" bestFit="1" customWidth="1"/>
    <col min="4" max="4" width="5.5703125" style="1" bestFit="1" customWidth="1"/>
    <col min="5" max="5" width="5.140625" style="6" bestFit="1" customWidth="1"/>
    <col min="6" max="6" width="3.28515625" style="6" bestFit="1" customWidth="1"/>
    <col min="7" max="7" width="4.42578125" style="18" bestFit="1" customWidth="1"/>
    <col min="8" max="8" width="14.7109375" style="4" bestFit="1" customWidth="1"/>
    <col min="9" max="9" width="22.7109375" style="4" bestFit="1" customWidth="1"/>
    <col min="10" max="11" width="21.140625" style="4" bestFit="1" customWidth="1"/>
    <col min="12" max="12" width="20.28515625" style="4" bestFit="1" customWidth="1"/>
    <col min="13" max="13" width="19.28515625" style="4" bestFit="1" customWidth="1"/>
    <col min="14" max="14" width="24.85546875" style="4" bestFit="1" customWidth="1"/>
    <col min="15" max="15" width="24.140625" style="4" bestFit="1" customWidth="1"/>
    <col min="16" max="16" width="23" style="4" customWidth="1"/>
    <col min="17" max="17" width="28.85546875" style="4" bestFit="1" customWidth="1"/>
    <col min="18" max="18" width="23.85546875" style="4" bestFit="1" customWidth="1"/>
    <col min="19" max="19" width="25.140625" style="4" bestFit="1" customWidth="1"/>
    <col min="20" max="20" width="11.85546875" style="4" bestFit="1" customWidth="1"/>
    <col min="21" max="21" width="21.85546875" style="19" bestFit="1" customWidth="1"/>
    <col min="22" max="22" width="21.85546875" style="4" bestFit="1" customWidth="1"/>
    <col min="23" max="23" width="22.7109375" style="4" bestFit="1" customWidth="1"/>
    <col min="24" max="24" width="24.28515625" style="4" bestFit="1" customWidth="1"/>
    <col min="25" max="25" width="17.7109375" style="4" bestFit="1" customWidth="1"/>
    <col min="26" max="26" width="18.85546875" style="4" customWidth="1"/>
    <col min="27" max="27" width="9.85546875" style="4" bestFit="1" customWidth="1"/>
    <col min="28" max="16384" width="9.140625" style="4"/>
  </cols>
  <sheetData>
    <row r="1" spans="1:27" s="1" customFormat="1" x14ac:dyDescent="0.2">
      <c r="A1" s="1" t="s">
        <v>2227</v>
      </c>
      <c r="B1" s="1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>
        <v>17</v>
      </c>
      <c r="Y1" s="1">
        <v>18</v>
      </c>
      <c r="Z1" s="1">
        <v>19</v>
      </c>
      <c r="AA1" s="1" t="s">
        <v>2233</v>
      </c>
    </row>
    <row r="2" spans="1:27" x14ac:dyDescent="0.2">
      <c r="A2" s="4" t="s">
        <v>1628</v>
      </c>
      <c r="B2" s="17">
        <v>40412</v>
      </c>
      <c r="C2" s="4" t="s">
        <v>1433</v>
      </c>
      <c r="D2" s="1" t="s">
        <v>1445</v>
      </c>
      <c r="E2" s="4" t="s">
        <v>2468</v>
      </c>
      <c r="F2" s="6" t="s">
        <v>2411</v>
      </c>
      <c r="G2" s="4">
        <v>933</v>
      </c>
      <c r="H2" s="96" t="s">
        <v>182</v>
      </c>
      <c r="I2" s="96" t="s">
        <v>1209</v>
      </c>
      <c r="J2" s="96" t="s">
        <v>52</v>
      </c>
      <c r="K2" s="96" t="s">
        <v>55</v>
      </c>
      <c r="L2" s="96" t="s">
        <v>54</v>
      </c>
      <c r="M2" s="96" t="s">
        <v>51</v>
      </c>
      <c r="N2" s="96" t="s">
        <v>56</v>
      </c>
      <c r="O2" s="96" t="s">
        <v>2132</v>
      </c>
      <c r="P2" s="97" t="s">
        <v>57</v>
      </c>
      <c r="Q2" s="96" t="s">
        <v>579</v>
      </c>
      <c r="R2" s="97" t="s">
        <v>58</v>
      </c>
      <c r="S2" s="96" t="s">
        <v>59</v>
      </c>
      <c r="T2" s="96"/>
      <c r="U2" s="96" t="s">
        <v>559</v>
      </c>
      <c r="V2" s="96" t="s">
        <v>60</v>
      </c>
      <c r="W2" s="96" t="s">
        <v>61</v>
      </c>
      <c r="X2" s="96" t="s">
        <v>2258</v>
      </c>
      <c r="Y2" s="96"/>
      <c r="Z2" s="96"/>
      <c r="AA2" s="96"/>
    </row>
    <row r="3" spans="1:27" s="8" customFormat="1" x14ac:dyDescent="0.2">
      <c r="A3" s="4" t="s">
        <v>200</v>
      </c>
      <c r="B3" s="17">
        <v>40415</v>
      </c>
      <c r="C3" s="4" t="s">
        <v>1433</v>
      </c>
      <c r="D3" s="1" t="s">
        <v>1434</v>
      </c>
      <c r="E3" s="4" t="s">
        <v>2344</v>
      </c>
      <c r="F3" s="6" t="s">
        <v>2333</v>
      </c>
      <c r="G3" s="4">
        <v>1866</v>
      </c>
      <c r="H3" s="96" t="s">
        <v>182</v>
      </c>
      <c r="I3" s="96" t="s">
        <v>1209</v>
      </c>
      <c r="J3" s="96" t="s">
        <v>52</v>
      </c>
      <c r="K3" s="96" t="s">
        <v>1893</v>
      </c>
      <c r="L3" s="96" t="s">
        <v>54</v>
      </c>
      <c r="M3" s="96" t="s">
        <v>51</v>
      </c>
      <c r="N3" s="96" t="s">
        <v>759</v>
      </c>
      <c r="O3" s="96" t="s">
        <v>2132</v>
      </c>
      <c r="P3" s="100" t="s">
        <v>53</v>
      </c>
      <c r="Q3" s="96" t="s">
        <v>2504</v>
      </c>
      <c r="R3" s="100" t="s">
        <v>758</v>
      </c>
      <c r="S3" s="96" t="s">
        <v>755</v>
      </c>
      <c r="T3" s="96"/>
      <c r="U3" s="96" t="s">
        <v>1429</v>
      </c>
      <c r="V3" s="96" t="s">
        <v>756</v>
      </c>
      <c r="W3" s="96" t="s">
        <v>559</v>
      </c>
      <c r="X3" s="96" t="s">
        <v>757</v>
      </c>
      <c r="Y3" s="96"/>
      <c r="Z3" s="96"/>
      <c r="AA3" s="96"/>
    </row>
    <row r="4" spans="1:27" s="8" customFormat="1" x14ac:dyDescent="0.2">
      <c r="A4" s="4" t="s">
        <v>2117</v>
      </c>
      <c r="B4" s="17">
        <v>40418</v>
      </c>
      <c r="C4" s="4" t="s">
        <v>1433</v>
      </c>
      <c r="D4" s="1" t="s">
        <v>1434</v>
      </c>
      <c r="E4" s="4" t="s">
        <v>524</v>
      </c>
      <c r="F4" s="6" t="s">
        <v>2270</v>
      </c>
      <c r="G4" s="4">
        <v>1785</v>
      </c>
      <c r="H4" s="96" t="s">
        <v>182</v>
      </c>
      <c r="I4" s="96" t="s">
        <v>761</v>
      </c>
      <c r="J4" s="96" t="s">
        <v>52</v>
      </c>
      <c r="K4" s="96" t="s">
        <v>760</v>
      </c>
      <c r="L4" s="96" t="s">
        <v>2505</v>
      </c>
      <c r="M4" s="96" t="s">
        <v>51</v>
      </c>
      <c r="N4" s="96" t="s">
        <v>762</v>
      </c>
      <c r="O4" s="96" t="s">
        <v>1448</v>
      </c>
      <c r="P4" s="100" t="s">
        <v>53</v>
      </c>
      <c r="Q4" s="96" t="s">
        <v>579</v>
      </c>
      <c r="R4" s="100" t="s">
        <v>1449</v>
      </c>
      <c r="S4" s="96" t="s">
        <v>763</v>
      </c>
      <c r="T4" s="96"/>
      <c r="U4" s="96" t="s">
        <v>1429</v>
      </c>
      <c r="V4" s="96" t="s">
        <v>2286</v>
      </c>
      <c r="W4" s="96" t="s">
        <v>764</v>
      </c>
      <c r="X4" s="96" t="s">
        <v>1450</v>
      </c>
      <c r="Y4" s="96"/>
      <c r="Z4" s="96"/>
      <c r="AA4" s="96"/>
    </row>
    <row r="5" spans="1:27" x14ac:dyDescent="0.2">
      <c r="A5" s="4" t="s">
        <v>1897</v>
      </c>
      <c r="B5" s="17">
        <v>40420</v>
      </c>
      <c r="C5" s="4" t="s">
        <v>1433</v>
      </c>
      <c r="D5" s="1" t="s">
        <v>1445</v>
      </c>
      <c r="E5" s="4" t="s">
        <v>330</v>
      </c>
      <c r="F5" s="6" t="s">
        <v>2333</v>
      </c>
      <c r="G5" s="4">
        <v>1069</v>
      </c>
      <c r="H5" s="96" t="s">
        <v>49</v>
      </c>
      <c r="I5" s="96" t="s">
        <v>1209</v>
      </c>
      <c r="J5" s="96" t="s">
        <v>52</v>
      </c>
      <c r="K5" s="96" t="s">
        <v>451</v>
      </c>
      <c r="L5" s="96" t="s">
        <v>54</v>
      </c>
      <c r="M5" s="96" t="s">
        <v>51</v>
      </c>
      <c r="N5" s="96" t="s">
        <v>1131</v>
      </c>
      <c r="O5" s="96" t="s">
        <v>2708</v>
      </c>
      <c r="P5" s="96" t="s">
        <v>53</v>
      </c>
      <c r="Q5" s="97" t="s">
        <v>579</v>
      </c>
      <c r="R5" s="96" t="s">
        <v>2132</v>
      </c>
      <c r="S5" s="96" t="s">
        <v>2122</v>
      </c>
      <c r="T5" s="96"/>
      <c r="U5" s="96" t="s">
        <v>2123</v>
      </c>
      <c r="V5" s="96" t="s">
        <v>559</v>
      </c>
      <c r="W5" s="96" t="s">
        <v>1429</v>
      </c>
      <c r="X5" s="96" t="s">
        <v>2124</v>
      </c>
      <c r="Y5" s="96"/>
      <c r="Z5" s="96"/>
      <c r="AA5" s="96"/>
    </row>
    <row r="6" spans="1:27" x14ac:dyDescent="0.2">
      <c r="A6" s="4" t="s">
        <v>1432</v>
      </c>
      <c r="B6" s="17">
        <v>40426</v>
      </c>
      <c r="C6" s="4" t="s">
        <v>1433</v>
      </c>
      <c r="D6" s="1" t="s">
        <v>1434</v>
      </c>
      <c r="E6" s="4" t="s">
        <v>2803</v>
      </c>
      <c r="F6" s="6" t="s">
        <v>2411</v>
      </c>
      <c r="G6" s="4">
        <v>1801</v>
      </c>
      <c r="H6" s="96" t="s">
        <v>49</v>
      </c>
      <c r="I6" s="96" t="s">
        <v>1209</v>
      </c>
      <c r="J6" s="96" t="s">
        <v>52</v>
      </c>
      <c r="K6" s="96" t="s">
        <v>2132</v>
      </c>
      <c r="L6" s="96" t="s">
        <v>54</v>
      </c>
      <c r="M6" s="96" t="s">
        <v>51</v>
      </c>
      <c r="N6" s="96" t="s">
        <v>1131</v>
      </c>
      <c r="O6" s="96" t="s">
        <v>451</v>
      </c>
      <c r="P6" s="96" t="s">
        <v>2125</v>
      </c>
      <c r="Q6" s="101" t="s">
        <v>2126</v>
      </c>
      <c r="R6" s="96" t="s">
        <v>2127</v>
      </c>
      <c r="S6" s="96" t="s">
        <v>2128</v>
      </c>
      <c r="T6" s="96"/>
      <c r="U6" s="96" t="s">
        <v>2286</v>
      </c>
      <c r="V6" s="96" t="s">
        <v>559</v>
      </c>
      <c r="W6" s="96" t="s">
        <v>2129</v>
      </c>
      <c r="X6" s="96" t="s">
        <v>2130</v>
      </c>
      <c r="Y6" s="96"/>
      <c r="Z6" s="96"/>
      <c r="AA6" s="96"/>
    </row>
    <row r="7" spans="1:27" s="8" customFormat="1" x14ac:dyDescent="0.2">
      <c r="A7" s="4" t="s">
        <v>901</v>
      </c>
      <c r="B7" s="17">
        <v>40429</v>
      </c>
      <c r="C7" s="4" t="s">
        <v>1433</v>
      </c>
      <c r="D7" s="1" t="s">
        <v>1445</v>
      </c>
      <c r="E7" s="4" t="s">
        <v>1916</v>
      </c>
      <c r="F7" s="6" t="s">
        <v>2370</v>
      </c>
      <c r="G7" s="4">
        <v>990</v>
      </c>
      <c r="H7" s="96" t="s">
        <v>182</v>
      </c>
      <c r="I7" s="96" t="s">
        <v>1209</v>
      </c>
      <c r="J7" s="97" t="s">
        <v>52</v>
      </c>
      <c r="K7" s="96" t="s">
        <v>2132</v>
      </c>
      <c r="L7" s="96" t="s">
        <v>54</v>
      </c>
      <c r="M7" s="96" t="s">
        <v>51</v>
      </c>
      <c r="N7" s="96" t="s">
        <v>2778</v>
      </c>
      <c r="O7" s="96" t="s">
        <v>48</v>
      </c>
      <c r="P7" s="96" t="s">
        <v>53</v>
      </c>
      <c r="Q7" s="97" t="s">
        <v>999</v>
      </c>
      <c r="R7" s="96" t="s">
        <v>1000</v>
      </c>
      <c r="S7" s="96" t="s">
        <v>1001</v>
      </c>
      <c r="T7" s="96"/>
      <c r="U7" s="96" t="s">
        <v>559</v>
      </c>
      <c r="V7" s="96" t="s">
        <v>1002</v>
      </c>
      <c r="W7" s="96" t="s">
        <v>2124</v>
      </c>
      <c r="X7" s="96" t="s">
        <v>1003</v>
      </c>
      <c r="Y7" s="96"/>
      <c r="Z7" s="96"/>
      <c r="AA7" s="96"/>
    </row>
    <row r="8" spans="1:27" x14ac:dyDescent="0.2">
      <c r="A8" s="4" t="s">
        <v>1004</v>
      </c>
      <c r="B8" s="17">
        <v>40432</v>
      </c>
      <c r="C8" s="4" t="s">
        <v>840</v>
      </c>
      <c r="D8" s="1" t="s">
        <v>1434</v>
      </c>
      <c r="E8" s="4" t="s">
        <v>289</v>
      </c>
      <c r="F8" s="6" t="s">
        <v>2333</v>
      </c>
      <c r="G8" s="4">
        <v>1144</v>
      </c>
      <c r="H8" s="96" t="s">
        <v>49</v>
      </c>
      <c r="I8" s="96" t="s">
        <v>1209</v>
      </c>
      <c r="J8" s="96" t="s">
        <v>52</v>
      </c>
      <c r="K8" s="96" t="s">
        <v>48</v>
      </c>
      <c r="L8" s="96" t="s">
        <v>97</v>
      </c>
      <c r="M8" s="96" t="s">
        <v>51</v>
      </c>
      <c r="N8" s="96" t="s">
        <v>103</v>
      </c>
      <c r="O8" s="96" t="s">
        <v>99</v>
      </c>
      <c r="P8" s="96" t="s">
        <v>98</v>
      </c>
      <c r="Q8" s="97" t="s">
        <v>579</v>
      </c>
      <c r="R8" s="96" t="s">
        <v>2132</v>
      </c>
      <c r="S8" s="96" t="s">
        <v>100</v>
      </c>
      <c r="T8" s="96"/>
      <c r="U8" s="96" t="s">
        <v>101</v>
      </c>
      <c r="V8" s="96" t="s">
        <v>451</v>
      </c>
      <c r="W8" s="96" t="s">
        <v>559</v>
      </c>
      <c r="X8" s="96" t="s">
        <v>102</v>
      </c>
      <c r="Y8" s="96" t="s">
        <v>2286</v>
      </c>
      <c r="Z8" s="96" t="s">
        <v>1915</v>
      </c>
      <c r="AA8" s="96"/>
    </row>
    <row r="9" spans="1:27" x14ac:dyDescent="0.2">
      <c r="A9" s="4" t="s">
        <v>2134</v>
      </c>
      <c r="B9" s="17">
        <v>40439</v>
      </c>
      <c r="C9" s="4" t="s">
        <v>1433</v>
      </c>
      <c r="D9" s="1" t="s">
        <v>1434</v>
      </c>
      <c r="E9" s="4" t="s">
        <v>800</v>
      </c>
      <c r="F9" s="6" t="s">
        <v>2321</v>
      </c>
      <c r="G9" s="4">
        <v>1793</v>
      </c>
      <c r="H9" s="96" t="s">
        <v>49</v>
      </c>
      <c r="I9" s="96" t="s">
        <v>1667</v>
      </c>
      <c r="J9" s="96" t="s">
        <v>52</v>
      </c>
      <c r="K9" s="96" t="s">
        <v>48</v>
      </c>
      <c r="L9" s="96" t="s">
        <v>54</v>
      </c>
      <c r="M9" s="97" t="s">
        <v>1668</v>
      </c>
      <c r="N9" s="96" t="s">
        <v>2778</v>
      </c>
      <c r="O9" s="96" t="s">
        <v>2132</v>
      </c>
      <c r="P9" s="96" t="s">
        <v>53</v>
      </c>
      <c r="Q9" s="96" t="s">
        <v>579</v>
      </c>
      <c r="R9" s="96" t="s">
        <v>2089</v>
      </c>
      <c r="S9" s="96" t="s">
        <v>1669</v>
      </c>
      <c r="T9" s="96"/>
      <c r="U9" s="96" t="s">
        <v>2286</v>
      </c>
      <c r="V9" s="96" t="s">
        <v>1670</v>
      </c>
      <c r="W9" s="96" t="s">
        <v>1429</v>
      </c>
      <c r="X9" s="96" t="s">
        <v>1671</v>
      </c>
      <c r="Y9" s="96"/>
      <c r="Z9" s="96"/>
      <c r="AA9" s="96"/>
    </row>
    <row r="10" spans="1:27" x14ac:dyDescent="0.2">
      <c r="A10" s="4" t="s">
        <v>2133</v>
      </c>
      <c r="B10" s="17">
        <v>40442</v>
      </c>
      <c r="C10" s="4" t="s">
        <v>1433</v>
      </c>
      <c r="D10" s="1" t="s">
        <v>1445</v>
      </c>
      <c r="E10" s="4" t="s">
        <v>2468</v>
      </c>
      <c r="F10" s="6" t="s">
        <v>2283</v>
      </c>
      <c r="G10" s="4">
        <v>468</v>
      </c>
      <c r="H10" s="96" t="s">
        <v>49</v>
      </c>
      <c r="I10" s="96" t="s">
        <v>1209</v>
      </c>
      <c r="J10" s="96" t="s">
        <v>52</v>
      </c>
      <c r="K10" s="96" t="s">
        <v>451</v>
      </c>
      <c r="L10" s="96" t="s">
        <v>2124</v>
      </c>
      <c r="M10" s="97" t="s">
        <v>51</v>
      </c>
      <c r="N10" s="96" t="s">
        <v>1673</v>
      </c>
      <c r="O10" s="96" t="s">
        <v>2286</v>
      </c>
      <c r="P10" s="96" t="s">
        <v>1674</v>
      </c>
      <c r="Q10" s="96" t="s">
        <v>1676</v>
      </c>
      <c r="R10" s="97" t="s">
        <v>1675</v>
      </c>
      <c r="S10" s="96" t="s">
        <v>1677</v>
      </c>
      <c r="T10" s="96"/>
      <c r="U10" s="96" t="s">
        <v>54</v>
      </c>
      <c r="V10" s="96" t="s">
        <v>1678</v>
      </c>
      <c r="W10" s="96" t="s">
        <v>2802</v>
      </c>
      <c r="X10" s="96" t="s">
        <v>1679</v>
      </c>
      <c r="Y10" s="96"/>
      <c r="Z10" s="96"/>
      <c r="AA10" s="102" t="s">
        <v>1680</v>
      </c>
    </row>
    <row r="11" spans="1:27" x14ac:dyDescent="0.2">
      <c r="A11" s="4" t="s">
        <v>1681</v>
      </c>
      <c r="B11" s="17">
        <v>40446</v>
      </c>
      <c r="C11" s="4" t="s">
        <v>840</v>
      </c>
      <c r="D11" s="1" t="s">
        <v>1434</v>
      </c>
      <c r="E11" s="4" t="s">
        <v>2484</v>
      </c>
      <c r="F11" s="6" t="s">
        <v>2256</v>
      </c>
      <c r="G11" s="4">
        <v>1037</v>
      </c>
      <c r="H11" s="96" t="s">
        <v>49</v>
      </c>
      <c r="I11" s="96" t="s">
        <v>1209</v>
      </c>
      <c r="J11" s="96" t="s">
        <v>52</v>
      </c>
      <c r="K11" s="96" t="s">
        <v>451</v>
      </c>
      <c r="L11" s="97" t="s">
        <v>2124</v>
      </c>
      <c r="M11" s="97" t="s">
        <v>51</v>
      </c>
      <c r="N11" s="96" t="s">
        <v>48</v>
      </c>
      <c r="O11" s="96" t="s">
        <v>660</v>
      </c>
      <c r="P11" s="96" t="s">
        <v>53</v>
      </c>
      <c r="Q11" s="97" t="s">
        <v>661</v>
      </c>
      <c r="R11" s="96" t="s">
        <v>1429</v>
      </c>
      <c r="S11" s="96" t="s">
        <v>662</v>
      </c>
      <c r="T11" s="96" t="s">
        <v>182</v>
      </c>
      <c r="U11" s="96" t="s">
        <v>663</v>
      </c>
      <c r="V11" s="96" t="s">
        <v>54</v>
      </c>
      <c r="W11" s="96" t="s">
        <v>2802</v>
      </c>
      <c r="X11" s="96" t="s">
        <v>1439</v>
      </c>
      <c r="Y11" s="96"/>
      <c r="Z11" s="96"/>
      <c r="AA11" s="96"/>
    </row>
    <row r="12" spans="1:27" x14ac:dyDescent="0.2">
      <c r="A12" s="4" t="s">
        <v>1456</v>
      </c>
      <c r="B12" s="17">
        <v>40450</v>
      </c>
      <c r="C12" s="4" t="s">
        <v>1433</v>
      </c>
      <c r="D12" s="1" t="s">
        <v>1434</v>
      </c>
      <c r="E12" s="4" t="s">
        <v>2332</v>
      </c>
      <c r="F12" s="6" t="s">
        <v>2333</v>
      </c>
      <c r="G12" s="4">
        <v>1761</v>
      </c>
      <c r="H12" s="96" t="s">
        <v>49</v>
      </c>
      <c r="I12" s="96" t="s">
        <v>1209</v>
      </c>
      <c r="J12" s="96" t="s">
        <v>52</v>
      </c>
      <c r="K12" s="96" t="s">
        <v>451</v>
      </c>
      <c r="L12" s="96" t="s">
        <v>2124</v>
      </c>
      <c r="M12" s="97" t="s">
        <v>51</v>
      </c>
      <c r="N12" s="96" t="s">
        <v>1136</v>
      </c>
      <c r="O12" s="96" t="s">
        <v>1137</v>
      </c>
      <c r="P12" s="97" t="s">
        <v>53</v>
      </c>
      <c r="Q12" s="96" t="s">
        <v>1138</v>
      </c>
      <c r="R12" s="96" t="s">
        <v>1139</v>
      </c>
      <c r="S12" s="96" t="s">
        <v>1140</v>
      </c>
      <c r="T12" s="96"/>
      <c r="U12" s="96" t="s">
        <v>54</v>
      </c>
      <c r="V12" s="96" t="s">
        <v>1141</v>
      </c>
      <c r="W12" s="96" t="s">
        <v>2802</v>
      </c>
      <c r="X12" s="96" t="s">
        <v>1142</v>
      </c>
      <c r="Y12" s="96"/>
      <c r="Z12" s="96"/>
      <c r="AA12" s="96"/>
    </row>
    <row r="13" spans="1:27" x14ac:dyDescent="0.2">
      <c r="A13" s="4" t="s">
        <v>44</v>
      </c>
      <c r="B13" s="17">
        <v>40453</v>
      </c>
      <c r="C13" s="4" t="s">
        <v>1433</v>
      </c>
      <c r="D13" s="1" t="s">
        <v>1445</v>
      </c>
      <c r="E13" s="4" t="s">
        <v>1006</v>
      </c>
      <c r="F13" s="6" t="s">
        <v>2283</v>
      </c>
      <c r="G13" s="4">
        <v>1074</v>
      </c>
      <c r="H13" s="96" t="s">
        <v>49</v>
      </c>
      <c r="I13" s="96" t="s">
        <v>1209</v>
      </c>
      <c r="J13" s="97" t="s">
        <v>52</v>
      </c>
      <c r="K13" s="96" t="s">
        <v>451</v>
      </c>
      <c r="L13" s="96" t="s">
        <v>2124</v>
      </c>
      <c r="M13" s="96" t="s">
        <v>51</v>
      </c>
      <c r="N13" s="96" t="s">
        <v>1143</v>
      </c>
      <c r="O13" s="96" t="s">
        <v>1144</v>
      </c>
      <c r="P13" s="96" t="s">
        <v>53</v>
      </c>
      <c r="Q13" s="96" t="s">
        <v>1672</v>
      </c>
      <c r="R13" s="97" t="s">
        <v>1145</v>
      </c>
      <c r="S13" s="96" t="s">
        <v>1146</v>
      </c>
      <c r="T13" s="96"/>
      <c r="U13" s="96" t="s">
        <v>54</v>
      </c>
      <c r="V13" s="96" t="s">
        <v>2089</v>
      </c>
      <c r="W13" s="96" t="s">
        <v>1147</v>
      </c>
      <c r="X13" s="96" t="s">
        <v>1148</v>
      </c>
      <c r="Y13" s="96"/>
      <c r="Z13" s="96"/>
      <c r="AA13" s="96"/>
    </row>
    <row r="14" spans="1:27" x14ac:dyDescent="0.2">
      <c r="A14" s="4" t="s">
        <v>1521</v>
      </c>
      <c r="B14" s="17">
        <v>40457</v>
      </c>
      <c r="C14" s="4" t="s">
        <v>1433</v>
      </c>
      <c r="D14" s="1" t="s">
        <v>1434</v>
      </c>
      <c r="E14" s="4" t="s">
        <v>2731</v>
      </c>
      <c r="F14" s="6" t="s">
        <v>2307</v>
      </c>
      <c r="G14" s="4">
        <v>1333</v>
      </c>
      <c r="H14" s="4" t="s">
        <v>182</v>
      </c>
      <c r="I14" s="4" t="s">
        <v>1209</v>
      </c>
      <c r="J14" s="4" t="s">
        <v>52</v>
      </c>
      <c r="K14" s="7" t="s">
        <v>1149</v>
      </c>
      <c r="L14" s="4" t="s">
        <v>2124</v>
      </c>
      <c r="M14" s="4" t="s">
        <v>51</v>
      </c>
      <c r="N14" s="4" t="s">
        <v>1150</v>
      </c>
      <c r="O14" s="4" t="s">
        <v>2132</v>
      </c>
      <c r="P14" s="4" t="s">
        <v>1151</v>
      </c>
      <c r="Q14" s="7" t="s">
        <v>1152</v>
      </c>
      <c r="R14" s="4" t="s">
        <v>1153</v>
      </c>
      <c r="S14" s="4" t="s">
        <v>2286</v>
      </c>
      <c r="T14" s="96"/>
      <c r="U14" s="4" t="s">
        <v>1154</v>
      </c>
      <c r="V14" s="4" t="s">
        <v>1155</v>
      </c>
      <c r="W14" s="4" t="s">
        <v>54</v>
      </c>
      <c r="X14" s="7" t="s">
        <v>1156</v>
      </c>
      <c r="Y14" s="96"/>
      <c r="Z14" s="96"/>
      <c r="AA14" s="96"/>
    </row>
    <row r="15" spans="1:27" x14ac:dyDescent="0.2">
      <c r="A15" s="4" t="s">
        <v>1157</v>
      </c>
      <c r="B15" s="17">
        <v>40460</v>
      </c>
      <c r="C15" s="4" t="s">
        <v>840</v>
      </c>
      <c r="D15" s="1" t="s">
        <v>1445</v>
      </c>
      <c r="E15" s="4" t="s">
        <v>2237</v>
      </c>
      <c r="F15" s="6" t="s">
        <v>2370</v>
      </c>
      <c r="G15" s="4">
        <v>1526</v>
      </c>
      <c r="H15" s="4" t="s">
        <v>182</v>
      </c>
      <c r="I15" s="4" t="s">
        <v>1209</v>
      </c>
      <c r="J15" s="7" t="s">
        <v>1158</v>
      </c>
      <c r="K15" s="4" t="s">
        <v>451</v>
      </c>
      <c r="L15" s="4" t="s">
        <v>54</v>
      </c>
      <c r="M15" s="4" t="s">
        <v>51</v>
      </c>
      <c r="N15" s="4" t="s">
        <v>1159</v>
      </c>
      <c r="O15" s="4" t="s">
        <v>2132</v>
      </c>
      <c r="P15" s="4" t="s">
        <v>1160</v>
      </c>
      <c r="Q15" s="4" t="s">
        <v>579</v>
      </c>
      <c r="R15" s="4" t="s">
        <v>1164</v>
      </c>
      <c r="S15" s="4" t="s">
        <v>1161</v>
      </c>
      <c r="T15" s="4" t="s">
        <v>49</v>
      </c>
      <c r="U15" s="4" t="s">
        <v>1162</v>
      </c>
      <c r="V15" s="4" t="s">
        <v>1163</v>
      </c>
      <c r="W15" s="4" t="s">
        <v>2802</v>
      </c>
      <c r="X15" s="96"/>
      <c r="Y15" s="96"/>
      <c r="Z15" s="96"/>
      <c r="AA15" s="96"/>
    </row>
    <row r="16" spans="1:27" x14ac:dyDescent="0.2">
      <c r="A16" s="4" t="s">
        <v>421</v>
      </c>
      <c r="B16" s="17">
        <v>40467</v>
      </c>
      <c r="C16" s="4" t="s">
        <v>902</v>
      </c>
      <c r="D16" s="1" t="s">
        <v>1434</v>
      </c>
      <c r="E16" s="4" t="s">
        <v>2382</v>
      </c>
      <c r="F16" s="6" t="s">
        <v>2307</v>
      </c>
      <c r="G16" s="4">
        <v>1035</v>
      </c>
      <c r="H16" s="4" t="s">
        <v>182</v>
      </c>
      <c r="I16" s="4" t="s">
        <v>1209</v>
      </c>
      <c r="J16" s="4" t="s">
        <v>52</v>
      </c>
      <c r="K16" s="4" t="s">
        <v>1429</v>
      </c>
      <c r="L16" s="4" t="s">
        <v>1166</v>
      </c>
      <c r="M16" s="4" t="s">
        <v>51</v>
      </c>
      <c r="N16" s="4" t="s">
        <v>1167</v>
      </c>
      <c r="O16" s="4" t="s">
        <v>1169</v>
      </c>
      <c r="P16" s="4" t="s">
        <v>1168</v>
      </c>
      <c r="Q16" s="4" t="s">
        <v>579</v>
      </c>
      <c r="R16" s="7" t="s">
        <v>1170</v>
      </c>
      <c r="S16" s="4" t="s">
        <v>1171</v>
      </c>
      <c r="T16" s="96"/>
      <c r="U16" s="4" t="s">
        <v>451</v>
      </c>
      <c r="V16" s="4" t="s">
        <v>1172</v>
      </c>
      <c r="W16" s="4" t="s">
        <v>1672</v>
      </c>
      <c r="X16" s="4" t="s">
        <v>1173</v>
      </c>
      <c r="Y16" s="96"/>
      <c r="Z16" s="96"/>
      <c r="AA16" s="96"/>
    </row>
    <row r="17" spans="1:27" x14ac:dyDescent="0.2">
      <c r="A17" s="4" t="s">
        <v>1165</v>
      </c>
      <c r="B17" s="17">
        <v>40475</v>
      </c>
      <c r="C17" s="4" t="s">
        <v>840</v>
      </c>
      <c r="D17" s="1" t="s">
        <v>1434</v>
      </c>
      <c r="E17" s="4" t="s">
        <v>2344</v>
      </c>
      <c r="F17" s="6" t="s">
        <v>2283</v>
      </c>
      <c r="G17" s="4">
        <v>3263</v>
      </c>
      <c r="H17" s="4" t="s">
        <v>182</v>
      </c>
      <c r="I17" s="4" t="s">
        <v>1209</v>
      </c>
      <c r="J17" s="4" t="s">
        <v>52</v>
      </c>
      <c r="K17" s="4" t="s">
        <v>1429</v>
      </c>
      <c r="L17" s="4" t="s">
        <v>2124</v>
      </c>
      <c r="M17" s="4" t="s">
        <v>51</v>
      </c>
      <c r="N17" s="4" t="s">
        <v>1193</v>
      </c>
      <c r="O17" s="4" t="s">
        <v>2132</v>
      </c>
      <c r="P17" s="4" t="s">
        <v>53</v>
      </c>
      <c r="Q17" s="4" t="s">
        <v>579</v>
      </c>
      <c r="R17" s="4" t="s">
        <v>1175</v>
      </c>
      <c r="S17" s="4" t="s">
        <v>1176</v>
      </c>
      <c r="T17" s="4" t="s">
        <v>49</v>
      </c>
      <c r="U17" s="4" t="s">
        <v>2286</v>
      </c>
      <c r="V17" s="4" t="s">
        <v>1177</v>
      </c>
      <c r="W17" s="4" t="s">
        <v>1194</v>
      </c>
      <c r="X17" s="4" t="s">
        <v>2258</v>
      </c>
      <c r="Y17" s="4" t="s">
        <v>1915</v>
      </c>
      <c r="Z17" s="96"/>
      <c r="AA17" s="96"/>
    </row>
    <row r="18" spans="1:27" x14ac:dyDescent="0.2">
      <c r="A18" s="4" t="s">
        <v>1521</v>
      </c>
      <c r="B18" s="17">
        <v>40477</v>
      </c>
      <c r="C18" s="4" t="s">
        <v>1433</v>
      </c>
      <c r="D18" s="1" t="s">
        <v>1445</v>
      </c>
      <c r="E18" s="4" t="s">
        <v>2320</v>
      </c>
      <c r="F18" s="6" t="s">
        <v>2283</v>
      </c>
      <c r="G18" s="4">
        <v>387</v>
      </c>
      <c r="H18" s="4" t="s">
        <v>182</v>
      </c>
      <c r="I18" s="7" t="s">
        <v>1209</v>
      </c>
      <c r="J18" s="4" t="s">
        <v>52</v>
      </c>
      <c r="K18" s="4" t="s">
        <v>451</v>
      </c>
      <c r="L18" s="4" t="s">
        <v>559</v>
      </c>
      <c r="M18" s="4" t="s">
        <v>51</v>
      </c>
      <c r="N18" s="4" t="s">
        <v>1178</v>
      </c>
      <c r="O18" s="4" t="s">
        <v>1179</v>
      </c>
      <c r="P18" s="4" t="s">
        <v>53</v>
      </c>
      <c r="Q18" s="4" t="s">
        <v>1180</v>
      </c>
      <c r="R18" s="4" t="s">
        <v>1181</v>
      </c>
      <c r="S18" s="4" t="s">
        <v>1182</v>
      </c>
      <c r="T18" s="4" t="s">
        <v>49</v>
      </c>
      <c r="U18" s="4" t="s">
        <v>1183</v>
      </c>
      <c r="V18" s="4" t="s">
        <v>1184</v>
      </c>
      <c r="W18" s="96"/>
      <c r="X18" s="96"/>
      <c r="Y18" s="96"/>
      <c r="Z18" s="96"/>
      <c r="AA18" s="96"/>
    </row>
    <row r="19" spans="1:27" x14ac:dyDescent="0.2">
      <c r="A19" s="4" t="s">
        <v>45</v>
      </c>
      <c r="B19" s="17">
        <v>40481</v>
      </c>
      <c r="C19" s="4" t="s">
        <v>902</v>
      </c>
      <c r="D19" s="1" t="s">
        <v>1434</v>
      </c>
      <c r="E19" s="4" t="s">
        <v>2484</v>
      </c>
      <c r="F19" s="6" t="s">
        <v>2307</v>
      </c>
      <c r="G19" s="4">
        <v>1259</v>
      </c>
      <c r="H19" s="4" t="s">
        <v>182</v>
      </c>
      <c r="I19" s="4" t="s">
        <v>1209</v>
      </c>
      <c r="J19" s="4" t="s">
        <v>1185</v>
      </c>
      <c r="K19" s="7" t="s">
        <v>451</v>
      </c>
      <c r="L19" s="7" t="s">
        <v>559</v>
      </c>
      <c r="M19" s="4" t="s">
        <v>51</v>
      </c>
      <c r="N19" s="4" t="s">
        <v>1186</v>
      </c>
      <c r="O19" s="4" t="s">
        <v>2132</v>
      </c>
      <c r="P19" s="4" t="s">
        <v>53</v>
      </c>
      <c r="Q19" s="4" t="s">
        <v>1187</v>
      </c>
      <c r="R19" s="4" t="s">
        <v>1188</v>
      </c>
      <c r="S19" s="4" t="s">
        <v>2286</v>
      </c>
      <c r="T19" s="96"/>
      <c r="U19" s="4" t="s">
        <v>1189</v>
      </c>
      <c r="V19" s="4" t="s">
        <v>54</v>
      </c>
      <c r="W19" s="7" t="s">
        <v>1190</v>
      </c>
      <c r="X19" s="4" t="s">
        <v>1191</v>
      </c>
      <c r="Y19" s="96"/>
      <c r="Z19" s="96"/>
      <c r="AA19" s="96"/>
    </row>
    <row r="20" spans="1:27" x14ac:dyDescent="0.2">
      <c r="A20" s="4" t="s">
        <v>1174</v>
      </c>
      <c r="B20" s="17">
        <v>40487</v>
      </c>
      <c r="C20" s="4" t="s">
        <v>840</v>
      </c>
      <c r="D20" s="1" t="s">
        <v>1445</v>
      </c>
      <c r="E20" s="4" t="s">
        <v>108</v>
      </c>
      <c r="F20" s="6" t="s">
        <v>2411</v>
      </c>
      <c r="G20" s="4">
        <v>7048</v>
      </c>
      <c r="H20" s="4" t="s">
        <v>182</v>
      </c>
      <c r="I20" s="4" t="s">
        <v>1209</v>
      </c>
      <c r="J20" s="4" t="s">
        <v>229</v>
      </c>
      <c r="K20" s="4" t="s">
        <v>230</v>
      </c>
      <c r="L20" s="4" t="s">
        <v>2124</v>
      </c>
      <c r="M20" s="4" t="s">
        <v>51</v>
      </c>
      <c r="N20" s="4" t="s">
        <v>231</v>
      </c>
      <c r="O20" s="4" t="s">
        <v>232</v>
      </c>
      <c r="P20" s="4" t="s">
        <v>233</v>
      </c>
      <c r="Q20" s="4" t="s">
        <v>579</v>
      </c>
      <c r="R20" s="7" t="s">
        <v>236</v>
      </c>
      <c r="S20" s="4" t="s">
        <v>234</v>
      </c>
      <c r="T20" s="4" t="s">
        <v>49</v>
      </c>
      <c r="U20" s="4" t="s">
        <v>681</v>
      </c>
      <c r="V20" s="4" t="s">
        <v>1672</v>
      </c>
      <c r="W20" s="4" t="s">
        <v>235</v>
      </c>
      <c r="X20" s="4" t="s">
        <v>54</v>
      </c>
      <c r="Y20" s="4" t="s">
        <v>559</v>
      </c>
      <c r="Z20" s="96"/>
      <c r="AA20" s="96"/>
    </row>
    <row r="21" spans="1:27" s="8" customFormat="1" x14ac:dyDescent="0.2">
      <c r="A21" s="4" t="s">
        <v>1418</v>
      </c>
      <c r="B21" s="17">
        <v>40495</v>
      </c>
      <c r="C21" s="4" t="s">
        <v>1433</v>
      </c>
      <c r="D21" s="1" t="s">
        <v>1445</v>
      </c>
      <c r="E21" s="4" t="s">
        <v>330</v>
      </c>
      <c r="F21" s="6" t="s">
        <v>2283</v>
      </c>
      <c r="G21" s="4">
        <v>1663</v>
      </c>
      <c r="H21" s="4" t="s">
        <v>182</v>
      </c>
      <c r="I21" s="4" t="s">
        <v>237</v>
      </c>
      <c r="J21" s="7" t="s">
        <v>48</v>
      </c>
      <c r="K21" s="4" t="s">
        <v>451</v>
      </c>
      <c r="L21" s="7" t="s">
        <v>2124</v>
      </c>
      <c r="M21" s="4" t="s">
        <v>51</v>
      </c>
      <c r="N21" s="4" t="s">
        <v>1439</v>
      </c>
      <c r="O21" s="4" t="s">
        <v>2132</v>
      </c>
      <c r="P21" s="4" t="s">
        <v>238</v>
      </c>
      <c r="Q21" s="4" t="s">
        <v>579</v>
      </c>
      <c r="R21" s="7" t="s">
        <v>239</v>
      </c>
      <c r="S21" s="4" t="s">
        <v>240</v>
      </c>
      <c r="T21" s="96"/>
      <c r="U21" s="4" t="s">
        <v>276</v>
      </c>
      <c r="V21" s="4" t="s">
        <v>1192</v>
      </c>
      <c r="W21" s="4" t="s">
        <v>241</v>
      </c>
      <c r="X21" s="4" t="s">
        <v>54</v>
      </c>
      <c r="Y21" s="96"/>
      <c r="Z21" s="96"/>
      <c r="AA21" s="96"/>
    </row>
    <row r="22" spans="1:27" s="8" customFormat="1" x14ac:dyDescent="0.2">
      <c r="A22" s="4" t="s">
        <v>45</v>
      </c>
      <c r="B22" s="17">
        <v>40498</v>
      </c>
      <c r="C22" s="4" t="s">
        <v>1433</v>
      </c>
      <c r="D22" s="1" t="s">
        <v>1445</v>
      </c>
      <c r="E22" s="4" t="s">
        <v>894</v>
      </c>
      <c r="F22" s="6" t="s">
        <v>2411</v>
      </c>
      <c r="G22" s="4">
        <v>1003</v>
      </c>
      <c r="H22" s="4" t="s">
        <v>182</v>
      </c>
      <c r="I22" s="4" t="s">
        <v>48</v>
      </c>
      <c r="J22" s="4" t="s">
        <v>242</v>
      </c>
      <c r="K22" s="4" t="s">
        <v>451</v>
      </c>
      <c r="L22" s="4" t="s">
        <v>2124</v>
      </c>
      <c r="M22" s="4" t="s">
        <v>51</v>
      </c>
      <c r="N22" s="7" t="s">
        <v>243</v>
      </c>
      <c r="O22" s="4" t="s">
        <v>2132</v>
      </c>
      <c r="P22" s="4" t="s">
        <v>244</v>
      </c>
      <c r="Q22" s="7" t="s">
        <v>579</v>
      </c>
      <c r="R22" s="4" t="s">
        <v>1672</v>
      </c>
      <c r="S22" s="4" t="s">
        <v>1429</v>
      </c>
      <c r="T22" s="96"/>
      <c r="U22" s="4" t="s">
        <v>2286</v>
      </c>
      <c r="V22" s="4" t="s">
        <v>245</v>
      </c>
      <c r="W22" s="4" t="s">
        <v>246</v>
      </c>
      <c r="X22" s="4" t="s">
        <v>247</v>
      </c>
      <c r="Y22" s="96"/>
      <c r="Z22" s="96"/>
      <c r="AA22" s="96"/>
    </row>
    <row r="23" spans="1:27" s="8" customFormat="1" x14ac:dyDescent="0.2">
      <c r="A23" s="4" t="s">
        <v>248</v>
      </c>
      <c r="B23" s="17">
        <v>40502</v>
      </c>
      <c r="C23" s="4" t="s">
        <v>902</v>
      </c>
      <c r="D23" s="1" t="s">
        <v>1434</v>
      </c>
      <c r="E23" s="4" t="s">
        <v>2332</v>
      </c>
      <c r="F23" s="6" t="s">
        <v>2321</v>
      </c>
      <c r="G23" s="4">
        <v>1249</v>
      </c>
      <c r="H23" s="4" t="s">
        <v>182</v>
      </c>
      <c r="I23" s="7" t="s">
        <v>48</v>
      </c>
      <c r="J23" s="4" t="s">
        <v>249</v>
      </c>
      <c r="K23" s="4" t="s">
        <v>451</v>
      </c>
      <c r="L23" s="4" t="s">
        <v>2124</v>
      </c>
      <c r="M23" s="7" t="s">
        <v>51</v>
      </c>
      <c r="N23" s="4" t="s">
        <v>250</v>
      </c>
      <c r="O23" s="7" t="s">
        <v>2132</v>
      </c>
      <c r="P23" s="4" t="s">
        <v>53</v>
      </c>
      <c r="Q23" s="4" t="s">
        <v>1016</v>
      </c>
      <c r="R23" s="4" t="s">
        <v>251</v>
      </c>
      <c r="S23" s="4" t="s">
        <v>252</v>
      </c>
      <c r="T23" s="96"/>
      <c r="U23" s="4" t="s">
        <v>2286</v>
      </c>
      <c r="V23" s="4" t="s">
        <v>559</v>
      </c>
      <c r="W23" s="4" t="s">
        <v>253</v>
      </c>
      <c r="X23" s="4" t="s">
        <v>254</v>
      </c>
      <c r="Y23" s="96"/>
      <c r="Z23" s="96"/>
      <c r="AA23" s="96"/>
    </row>
    <row r="24" spans="1:27" s="8" customFormat="1" x14ac:dyDescent="0.2">
      <c r="A24" s="4" t="s">
        <v>1897</v>
      </c>
      <c r="B24" s="17">
        <v>40504</v>
      </c>
      <c r="C24" s="4" t="s">
        <v>1612</v>
      </c>
      <c r="D24" s="1" t="s">
        <v>1445</v>
      </c>
      <c r="E24" s="4" t="s">
        <v>894</v>
      </c>
      <c r="F24" s="6" t="s">
        <v>2307</v>
      </c>
      <c r="G24" s="4">
        <v>332</v>
      </c>
      <c r="H24" s="7" t="s">
        <v>1613</v>
      </c>
      <c r="I24" s="12" t="s">
        <v>1429</v>
      </c>
      <c r="J24" s="4" t="s">
        <v>257</v>
      </c>
      <c r="K24" s="4" t="s">
        <v>258</v>
      </c>
      <c r="L24" s="4" t="s">
        <v>2258</v>
      </c>
      <c r="M24" s="12" t="s">
        <v>559</v>
      </c>
      <c r="N24" s="4" t="s">
        <v>2802</v>
      </c>
      <c r="O24" s="12" t="s">
        <v>2286</v>
      </c>
      <c r="P24" s="4" t="s">
        <v>260</v>
      </c>
      <c r="Q24" s="4" t="s">
        <v>1192</v>
      </c>
      <c r="R24" s="4" t="s">
        <v>259</v>
      </c>
      <c r="S24" s="4" t="s">
        <v>261</v>
      </c>
      <c r="T24" s="96"/>
      <c r="U24" s="4" t="s">
        <v>262</v>
      </c>
      <c r="V24" s="4" t="s">
        <v>263</v>
      </c>
      <c r="W24" s="4"/>
      <c r="X24" s="4"/>
      <c r="Y24" s="96"/>
      <c r="Z24" s="96"/>
      <c r="AA24" s="96"/>
    </row>
    <row r="25" spans="1:27" s="8" customFormat="1" x14ac:dyDescent="0.2">
      <c r="A25" s="4" t="s">
        <v>256</v>
      </c>
      <c r="B25" s="17">
        <v>40509</v>
      </c>
      <c r="C25" s="4" t="s">
        <v>840</v>
      </c>
      <c r="D25" s="1" t="s">
        <v>1445</v>
      </c>
      <c r="E25" s="4" t="s">
        <v>2477</v>
      </c>
      <c r="F25" s="6" t="s">
        <v>2411</v>
      </c>
      <c r="G25" s="4">
        <v>5362</v>
      </c>
      <c r="H25" s="4" t="s">
        <v>182</v>
      </c>
      <c r="I25" s="12" t="s">
        <v>264</v>
      </c>
      <c r="J25" s="4" t="s">
        <v>266</v>
      </c>
      <c r="K25" s="4" t="s">
        <v>265</v>
      </c>
      <c r="L25" s="7" t="s">
        <v>2124</v>
      </c>
      <c r="M25" s="13" t="s">
        <v>267</v>
      </c>
      <c r="N25" s="4" t="s">
        <v>1439</v>
      </c>
      <c r="O25" s="12" t="s">
        <v>2132</v>
      </c>
      <c r="P25" s="4" t="s">
        <v>53</v>
      </c>
      <c r="Q25" s="7" t="s">
        <v>579</v>
      </c>
      <c r="R25" s="7" t="s">
        <v>268</v>
      </c>
      <c r="S25" s="4" t="s">
        <v>271</v>
      </c>
      <c r="T25" s="4" t="s">
        <v>49</v>
      </c>
      <c r="U25" s="4" t="s">
        <v>2286</v>
      </c>
      <c r="V25" s="4" t="s">
        <v>269</v>
      </c>
      <c r="W25" s="4" t="s">
        <v>559</v>
      </c>
      <c r="X25" s="4" t="s">
        <v>255</v>
      </c>
      <c r="Y25" s="4" t="s">
        <v>270</v>
      </c>
      <c r="Z25" s="96"/>
      <c r="AA25" s="96"/>
    </row>
    <row r="26" spans="1:27" x14ac:dyDescent="0.2">
      <c r="A26" s="4" t="s">
        <v>256</v>
      </c>
      <c r="B26" s="17">
        <v>40520</v>
      </c>
      <c r="C26" s="4" t="s">
        <v>840</v>
      </c>
      <c r="D26" s="1" t="s">
        <v>1434</v>
      </c>
      <c r="E26" s="4" t="s">
        <v>1763</v>
      </c>
      <c r="F26" s="6" t="s">
        <v>2321</v>
      </c>
      <c r="G26" s="4">
        <v>6731</v>
      </c>
      <c r="H26" s="4" t="s">
        <v>182</v>
      </c>
      <c r="I26" s="4" t="s">
        <v>1764</v>
      </c>
      <c r="J26" s="4" t="s">
        <v>1765</v>
      </c>
      <c r="K26" s="4" t="s">
        <v>451</v>
      </c>
      <c r="L26" s="4" t="s">
        <v>2124</v>
      </c>
      <c r="M26" s="4" t="s">
        <v>54</v>
      </c>
      <c r="N26" s="4" t="s">
        <v>1439</v>
      </c>
      <c r="O26" s="4" t="s">
        <v>2132</v>
      </c>
      <c r="P26" s="4" t="s">
        <v>53</v>
      </c>
      <c r="Q26" s="4" t="s">
        <v>1766</v>
      </c>
      <c r="R26" s="4" t="s">
        <v>2089</v>
      </c>
      <c r="S26" s="4" t="s">
        <v>1429</v>
      </c>
      <c r="T26" s="4" t="s">
        <v>49</v>
      </c>
      <c r="U26" s="4" t="s">
        <v>1767</v>
      </c>
      <c r="V26" s="4" t="s">
        <v>1768</v>
      </c>
      <c r="W26" s="4" t="s">
        <v>1769</v>
      </c>
      <c r="X26" s="4" t="s">
        <v>255</v>
      </c>
      <c r="Y26" s="4" t="s">
        <v>559</v>
      </c>
      <c r="Z26" s="96"/>
      <c r="AA26" s="96"/>
    </row>
    <row r="27" spans="1:27" x14ac:dyDescent="0.2">
      <c r="A27" s="4" t="s">
        <v>47</v>
      </c>
      <c r="B27" s="17">
        <v>40523</v>
      </c>
      <c r="C27" s="4" t="s">
        <v>1433</v>
      </c>
      <c r="D27" s="1" t="s">
        <v>1434</v>
      </c>
      <c r="E27" s="4" t="s">
        <v>2522</v>
      </c>
      <c r="F27" s="6" t="s">
        <v>2283</v>
      </c>
      <c r="G27" s="4">
        <v>2805</v>
      </c>
      <c r="H27" s="4" t="s">
        <v>182</v>
      </c>
      <c r="I27" s="4" t="s">
        <v>1209</v>
      </c>
      <c r="J27" s="4" t="s">
        <v>140</v>
      </c>
      <c r="K27" s="4" t="s">
        <v>451</v>
      </c>
      <c r="L27" s="7" t="s">
        <v>2124</v>
      </c>
      <c r="M27" s="4" t="s">
        <v>54</v>
      </c>
      <c r="N27" s="4" t="s">
        <v>1439</v>
      </c>
      <c r="O27" s="4" t="s">
        <v>2132</v>
      </c>
      <c r="P27" s="4" t="s">
        <v>53</v>
      </c>
      <c r="Q27" s="4" t="s">
        <v>579</v>
      </c>
      <c r="R27" s="4" t="s">
        <v>1192</v>
      </c>
      <c r="S27" s="4" t="s">
        <v>1429</v>
      </c>
      <c r="T27" s="96"/>
      <c r="U27" s="4" t="s">
        <v>2286</v>
      </c>
      <c r="V27" s="4" t="s">
        <v>48</v>
      </c>
      <c r="W27" s="4" t="s">
        <v>2802</v>
      </c>
      <c r="X27" s="4" t="s">
        <v>52</v>
      </c>
      <c r="Y27" s="96"/>
      <c r="Z27" s="96"/>
      <c r="AA27" s="96"/>
    </row>
    <row r="28" spans="1:27" s="8" customFormat="1" x14ac:dyDescent="0.2">
      <c r="A28" s="4" t="s">
        <v>47</v>
      </c>
      <c r="B28" s="17">
        <v>40544</v>
      </c>
      <c r="C28" s="4" t="s">
        <v>1433</v>
      </c>
      <c r="D28" s="1" t="s">
        <v>1445</v>
      </c>
      <c r="E28" s="4" t="s">
        <v>1916</v>
      </c>
      <c r="F28" s="6" t="s">
        <v>2370</v>
      </c>
      <c r="G28" s="4">
        <v>4023</v>
      </c>
      <c r="H28" s="4" t="s">
        <v>182</v>
      </c>
      <c r="I28" s="4" t="s">
        <v>1770</v>
      </c>
      <c r="J28" s="4" t="s">
        <v>1776</v>
      </c>
      <c r="K28" s="4" t="s">
        <v>451</v>
      </c>
      <c r="L28" s="4" t="s">
        <v>2258</v>
      </c>
      <c r="M28" s="4" t="s">
        <v>54</v>
      </c>
      <c r="N28" s="4" t="s">
        <v>1192</v>
      </c>
      <c r="O28" s="7" t="s">
        <v>1973</v>
      </c>
      <c r="P28" s="4" t="s">
        <v>53</v>
      </c>
      <c r="Q28" s="4" t="s">
        <v>1771</v>
      </c>
      <c r="R28" s="4" t="s">
        <v>48</v>
      </c>
      <c r="S28" s="4" t="s">
        <v>1772</v>
      </c>
      <c r="T28" s="4" t="s">
        <v>49</v>
      </c>
      <c r="U28" s="7" t="s">
        <v>1773</v>
      </c>
      <c r="V28" s="4" t="s">
        <v>1774</v>
      </c>
      <c r="W28" s="4" t="s">
        <v>1775</v>
      </c>
      <c r="X28" s="96"/>
      <c r="Y28" s="96"/>
      <c r="Z28" s="96"/>
      <c r="AA28" s="96"/>
    </row>
    <row r="29" spans="1:27" s="8" customFormat="1" x14ac:dyDescent="0.2">
      <c r="A29" s="4" t="s">
        <v>1897</v>
      </c>
      <c r="B29" s="17">
        <v>40546</v>
      </c>
      <c r="C29" s="4" t="s">
        <v>1433</v>
      </c>
      <c r="D29" s="1" t="s">
        <v>1434</v>
      </c>
      <c r="E29" s="4" t="s">
        <v>2484</v>
      </c>
      <c r="F29" s="6" t="s">
        <v>2256</v>
      </c>
      <c r="G29" s="4">
        <v>2062</v>
      </c>
      <c r="H29" s="4" t="s">
        <v>182</v>
      </c>
      <c r="I29" s="4" t="s">
        <v>1778</v>
      </c>
      <c r="J29" s="4" t="s">
        <v>1777</v>
      </c>
      <c r="K29" s="4" t="s">
        <v>451</v>
      </c>
      <c r="L29" s="4" t="s">
        <v>2258</v>
      </c>
      <c r="M29" s="4" t="s">
        <v>54</v>
      </c>
      <c r="N29" s="4" t="s">
        <v>1779</v>
      </c>
      <c r="O29" s="4" t="s">
        <v>2132</v>
      </c>
      <c r="P29" s="4" t="s">
        <v>1782</v>
      </c>
      <c r="Q29" s="4" t="s">
        <v>579</v>
      </c>
      <c r="R29" s="4" t="s">
        <v>1429</v>
      </c>
      <c r="S29" s="93" t="s">
        <v>1202</v>
      </c>
      <c r="T29" s="96"/>
      <c r="U29" s="4" t="s">
        <v>2124</v>
      </c>
      <c r="V29" s="4" t="s">
        <v>1774</v>
      </c>
      <c r="W29" s="4" t="s">
        <v>1780</v>
      </c>
      <c r="X29" s="4" t="s">
        <v>1781</v>
      </c>
      <c r="Y29" s="96"/>
      <c r="Z29" s="96"/>
      <c r="AA29" s="96"/>
    </row>
    <row r="30" spans="1:27" x14ac:dyDescent="0.2">
      <c r="A30" s="4" t="s">
        <v>901</v>
      </c>
      <c r="B30" s="17">
        <v>40551</v>
      </c>
      <c r="C30" s="4" t="s">
        <v>1433</v>
      </c>
      <c r="D30" s="1" t="s">
        <v>1434</v>
      </c>
      <c r="E30" s="4" t="s">
        <v>2493</v>
      </c>
      <c r="F30" s="6" t="s">
        <v>2283</v>
      </c>
      <c r="G30" s="4">
        <v>1962</v>
      </c>
      <c r="H30" s="4" t="s">
        <v>182</v>
      </c>
      <c r="I30" s="4" t="s">
        <v>48</v>
      </c>
      <c r="J30" s="4" t="s">
        <v>52</v>
      </c>
      <c r="K30" s="4" t="s">
        <v>1429</v>
      </c>
      <c r="L30" s="7" t="s">
        <v>2124</v>
      </c>
      <c r="M30" s="4" t="s">
        <v>54</v>
      </c>
      <c r="N30" s="4" t="s">
        <v>633</v>
      </c>
      <c r="O30" s="4" t="s">
        <v>2286</v>
      </c>
      <c r="P30" s="4" t="s">
        <v>53</v>
      </c>
      <c r="Q30" s="4" t="s">
        <v>791</v>
      </c>
      <c r="R30" s="4" t="s">
        <v>2132</v>
      </c>
      <c r="S30" s="4" t="s">
        <v>51</v>
      </c>
      <c r="T30" s="96"/>
      <c r="U30" s="4" t="s">
        <v>2089</v>
      </c>
      <c r="V30" s="4" t="s">
        <v>634</v>
      </c>
      <c r="W30" s="4" t="s">
        <v>2802</v>
      </c>
      <c r="X30" s="4" t="s">
        <v>140</v>
      </c>
      <c r="Y30" s="96"/>
      <c r="Z30" s="96"/>
      <c r="AA30" s="96"/>
    </row>
    <row r="31" spans="1:27" x14ac:dyDescent="0.2">
      <c r="A31" s="4" t="s">
        <v>2117</v>
      </c>
      <c r="B31" s="17">
        <v>40558</v>
      </c>
      <c r="C31" s="4" t="s">
        <v>1433</v>
      </c>
      <c r="D31" s="1" t="s">
        <v>1445</v>
      </c>
      <c r="E31" s="4" t="s">
        <v>2296</v>
      </c>
      <c r="F31" s="6" t="s">
        <v>2321</v>
      </c>
      <c r="G31" s="4">
        <v>544</v>
      </c>
      <c r="H31" s="4" t="s">
        <v>635</v>
      </c>
      <c r="I31" s="4" t="s">
        <v>48</v>
      </c>
      <c r="J31" s="4" t="s">
        <v>52</v>
      </c>
      <c r="K31" s="4" t="s">
        <v>636</v>
      </c>
      <c r="L31" s="4" t="s">
        <v>54</v>
      </c>
      <c r="M31" s="4" t="s">
        <v>51</v>
      </c>
      <c r="N31" s="4" t="s">
        <v>637</v>
      </c>
      <c r="O31" s="4" t="s">
        <v>2286</v>
      </c>
      <c r="P31" s="4" t="s">
        <v>638</v>
      </c>
      <c r="Q31" s="4" t="s">
        <v>2504</v>
      </c>
      <c r="R31" s="7" t="s">
        <v>639</v>
      </c>
      <c r="S31" s="4" t="s">
        <v>640</v>
      </c>
      <c r="T31" s="96"/>
      <c r="U31" s="4" t="s">
        <v>2258</v>
      </c>
      <c r="V31" s="4" t="s">
        <v>1611</v>
      </c>
      <c r="W31" s="4" t="s">
        <v>641</v>
      </c>
      <c r="X31" s="4" t="s">
        <v>140</v>
      </c>
      <c r="Y31" s="96"/>
      <c r="Z31" s="96"/>
      <c r="AA31" s="96"/>
    </row>
    <row r="32" spans="1:27" x14ac:dyDescent="0.2">
      <c r="A32" s="4" t="s">
        <v>2135</v>
      </c>
      <c r="B32" s="17">
        <v>40565</v>
      </c>
      <c r="C32" s="4" t="s">
        <v>1433</v>
      </c>
      <c r="D32" s="1" t="s">
        <v>1434</v>
      </c>
      <c r="E32" s="4" t="s">
        <v>2731</v>
      </c>
      <c r="F32" s="6" t="s">
        <v>2256</v>
      </c>
      <c r="G32" s="4">
        <v>1883</v>
      </c>
      <c r="H32" s="4" t="s">
        <v>182</v>
      </c>
      <c r="I32" s="4" t="s">
        <v>2173</v>
      </c>
      <c r="J32" s="4" t="s">
        <v>52</v>
      </c>
      <c r="K32" s="4" t="s">
        <v>451</v>
      </c>
      <c r="L32" s="4" t="s">
        <v>2174</v>
      </c>
      <c r="M32" s="4" t="s">
        <v>51</v>
      </c>
      <c r="N32" s="4" t="s">
        <v>2175</v>
      </c>
      <c r="O32" s="4" t="s">
        <v>120</v>
      </c>
      <c r="P32" s="4" t="s">
        <v>2176</v>
      </c>
      <c r="Q32" s="4" t="s">
        <v>2177</v>
      </c>
      <c r="R32" s="4" t="s">
        <v>2178</v>
      </c>
      <c r="S32" s="4" t="s">
        <v>2179</v>
      </c>
      <c r="T32" s="96"/>
      <c r="U32" s="4" t="s">
        <v>2802</v>
      </c>
      <c r="V32" s="4" t="s">
        <v>2180</v>
      </c>
      <c r="W32" s="4" t="s">
        <v>971</v>
      </c>
      <c r="X32" s="4" t="s">
        <v>2089</v>
      </c>
      <c r="Y32" s="96"/>
      <c r="Z32" s="96"/>
      <c r="AA32" s="96"/>
    </row>
    <row r="33" spans="1:27" x14ac:dyDescent="0.2">
      <c r="A33" s="4" t="s">
        <v>1538</v>
      </c>
      <c r="B33" s="17">
        <v>40568</v>
      </c>
      <c r="C33" s="4" t="s">
        <v>1433</v>
      </c>
      <c r="D33" s="1" t="s">
        <v>1445</v>
      </c>
      <c r="E33" s="4" t="s">
        <v>1348</v>
      </c>
      <c r="F33" s="6" t="s">
        <v>2370</v>
      </c>
      <c r="G33" s="4">
        <v>508</v>
      </c>
      <c r="H33" s="4" t="s">
        <v>182</v>
      </c>
      <c r="I33" s="4" t="s">
        <v>2184</v>
      </c>
      <c r="J33" s="4" t="s">
        <v>52</v>
      </c>
      <c r="K33" s="4" t="s">
        <v>451</v>
      </c>
      <c r="L33" s="4" t="s">
        <v>2124</v>
      </c>
      <c r="M33" s="4" t="s">
        <v>51</v>
      </c>
      <c r="N33" s="4" t="s">
        <v>1192</v>
      </c>
      <c r="O33" s="4" t="s">
        <v>2181</v>
      </c>
      <c r="P33" s="4" t="s">
        <v>53</v>
      </c>
      <c r="Q33" s="4" t="s">
        <v>1389</v>
      </c>
      <c r="R33" s="7" t="s">
        <v>2132</v>
      </c>
      <c r="S33" s="4" t="s">
        <v>1429</v>
      </c>
      <c r="T33" s="96"/>
      <c r="U33" s="4" t="s">
        <v>2802</v>
      </c>
      <c r="V33" s="4" t="s">
        <v>2182</v>
      </c>
      <c r="W33" s="4" t="s">
        <v>2183</v>
      </c>
      <c r="X33" s="4" t="s">
        <v>2258</v>
      </c>
      <c r="Y33" s="96"/>
      <c r="Z33" s="96"/>
      <c r="AA33" s="96"/>
    </row>
    <row r="34" spans="1:27" s="8" customFormat="1" x14ac:dyDescent="0.2">
      <c r="A34" s="4" t="s">
        <v>45</v>
      </c>
      <c r="B34" s="17">
        <v>40576</v>
      </c>
      <c r="C34" s="4" t="s">
        <v>1433</v>
      </c>
      <c r="D34" s="1" t="s">
        <v>1434</v>
      </c>
      <c r="E34" s="4" t="s">
        <v>2522</v>
      </c>
      <c r="F34" s="6" t="s">
        <v>2411</v>
      </c>
      <c r="G34" s="4">
        <v>1560</v>
      </c>
      <c r="H34" s="4" t="s">
        <v>182</v>
      </c>
      <c r="I34" s="4" t="s">
        <v>2185</v>
      </c>
      <c r="J34" s="7" t="s">
        <v>52</v>
      </c>
      <c r="K34" s="4" t="s">
        <v>2186</v>
      </c>
      <c r="L34" s="4" t="s">
        <v>54</v>
      </c>
      <c r="M34" s="4" t="s">
        <v>51</v>
      </c>
      <c r="N34" s="4" t="s">
        <v>1192</v>
      </c>
      <c r="O34" s="4" t="s">
        <v>2187</v>
      </c>
      <c r="P34" s="7" t="s">
        <v>53</v>
      </c>
      <c r="Q34" s="7" t="s">
        <v>579</v>
      </c>
      <c r="R34" s="4" t="s">
        <v>2132</v>
      </c>
      <c r="S34" s="4" t="s">
        <v>2188</v>
      </c>
      <c r="T34" s="96"/>
      <c r="U34" s="4" t="s">
        <v>2189</v>
      </c>
      <c r="V34" s="4" t="s">
        <v>2802</v>
      </c>
      <c r="W34" s="4" t="s">
        <v>972</v>
      </c>
      <c r="X34" s="4" t="s">
        <v>140</v>
      </c>
      <c r="Y34" s="96"/>
      <c r="Z34" s="96"/>
      <c r="AA34" s="96"/>
    </row>
    <row r="35" spans="1:27" s="8" customFormat="1" x14ac:dyDescent="0.2">
      <c r="A35" s="4" t="s">
        <v>2135</v>
      </c>
      <c r="B35" s="17">
        <v>40579</v>
      </c>
      <c r="C35" s="4" t="s">
        <v>1433</v>
      </c>
      <c r="D35" s="1" t="s">
        <v>1445</v>
      </c>
      <c r="E35" s="4" t="s">
        <v>127</v>
      </c>
      <c r="F35" s="6" t="s">
        <v>2283</v>
      </c>
      <c r="G35" s="4">
        <v>432</v>
      </c>
      <c r="H35" s="4" t="s">
        <v>182</v>
      </c>
      <c r="I35" s="4" t="s">
        <v>2190</v>
      </c>
      <c r="J35" s="4" t="s">
        <v>52</v>
      </c>
      <c r="K35" s="13" t="s">
        <v>2196</v>
      </c>
      <c r="L35" s="4" t="s">
        <v>54</v>
      </c>
      <c r="M35" s="4" t="s">
        <v>51</v>
      </c>
      <c r="N35" s="4" t="s">
        <v>1192</v>
      </c>
      <c r="O35" s="4" t="s">
        <v>2191</v>
      </c>
      <c r="P35" s="4" t="s">
        <v>2192</v>
      </c>
      <c r="Q35" s="4" t="s">
        <v>579</v>
      </c>
      <c r="R35" s="7" t="s">
        <v>2132</v>
      </c>
      <c r="S35" s="4" t="s">
        <v>1439</v>
      </c>
      <c r="T35" s="96"/>
      <c r="U35" s="4" t="s">
        <v>2124</v>
      </c>
      <c r="V35" s="4" t="s">
        <v>2193</v>
      </c>
      <c r="W35" s="4" t="s">
        <v>2194</v>
      </c>
      <c r="X35" s="4" t="s">
        <v>2195</v>
      </c>
      <c r="Y35" s="96"/>
      <c r="Z35" s="96"/>
      <c r="AA35" s="96"/>
    </row>
    <row r="36" spans="1:27" s="8" customFormat="1" x14ac:dyDescent="0.2">
      <c r="A36" s="4" t="s">
        <v>1551</v>
      </c>
      <c r="B36" s="17">
        <v>40582</v>
      </c>
      <c r="C36" s="4" t="s">
        <v>1433</v>
      </c>
      <c r="D36" s="1" t="s">
        <v>1445</v>
      </c>
      <c r="E36" s="4" t="s">
        <v>2394</v>
      </c>
      <c r="F36" s="6" t="s">
        <v>2283</v>
      </c>
      <c r="G36" s="4">
        <v>487</v>
      </c>
      <c r="H36" s="4" t="s">
        <v>182</v>
      </c>
      <c r="I36" s="65" t="s">
        <v>1429</v>
      </c>
      <c r="J36" s="4" t="s">
        <v>52</v>
      </c>
      <c r="K36" s="4" t="s">
        <v>2186</v>
      </c>
      <c r="L36" s="4" t="s">
        <v>2197</v>
      </c>
      <c r="M36" s="13" t="s">
        <v>2198</v>
      </c>
      <c r="N36" s="4" t="s">
        <v>1192</v>
      </c>
      <c r="O36" s="4" t="s">
        <v>2286</v>
      </c>
      <c r="P36" s="4" t="s">
        <v>53</v>
      </c>
      <c r="Q36" s="4" t="s">
        <v>579</v>
      </c>
      <c r="R36" s="4" t="s">
        <v>2132</v>
      </c>
      <c r="S36" s="4" t="s">
        <v>973</v>
      </c>
      <c r="T36" s="96"/>
      <c r="U36" s="4" t="s">
        <v>2199</v>
      </c>
      <c r="V36" s="4" t="s">
        <v>2200</v>
      </c>
      <c r="W36" s="4" t="s">
        <v>2195</v>
      </c>
      <c r="X36" s="96"/>
      <c r="Y36" s="96"/>
      <c r="Z36" s="96"/>
      <c r="AA36" s="96"/>
    </row>
    <row r="37" spans="1:27" s="8" customFormat="1" x14ac:dyDescent="0.2">
      <c r="A37" s="4" t="s">
        <v>1470</v>
      </c>
      <c r="B37" s="17">
        <v>40586</v>
      </c>
      <c r="C37" s="4" t="s">
        <v>1433</v>
      </c>
      <c r="D37" s="1" t="s">
        <v>1434</v>
      </c>
      <c r="E37" s="4" t="s">
        <v>91</v>
      </c>
      <c r="F37" s="6" t="s">
        <v>2307</v>
      </c>
      <c r="G37" s="4">
        <v>1662</v>
      </c>
      <c r="H37" s="4" t="s">
        <v>182</v>
      </c>
      <c r="I37" s="4" t="s">
        <v>2201</v>
      </c>
      <c r="J37" s="4" t="s">
        <v>52</v>
      </c>
      <c r="K37" s="4" t="s">
        <v>255</v>
      </c>
      <c r="L37" s="4" t="s">
        <v>2258</v>
      </c>
      <c r="M37" s="4" t="s">
        <v>2202</v>
      </c>
      <c r="N37" s="4" t="s">
        <v>2203</v>
      </c>
      <c r="O37" s="7" t="s">
        <v>2204</v>
      </c>
      <c r="P37" s="4" t="s">
        <v>2538</v>
      </c>
      <c r="Q37" s="4" t="s">
        <v>579</v>
      </c>
      <c r="R37" s="7" t="s">
        <v>2205</v>
      </c>
      <c r="S37" s="4" t="s">
        <v>2206</v>
      </c>
      <c r="T37" s="96"/>
      <c r="U37" s="4" t="s">
        <v>2207</v>
      </c>
      <c r="V37" s="4" t="s">
        <v>2286</v>
      </c>
      <c r="W37" s="4" t="s">
        <v>2208</v>
      </c>
      <c r="X37" s="4" t="s">
        <v>2209</v>
      </c>
      <c r="Y37" s="96"/>
      <c r="Z37" s="96"/>
      <c r="AA37" s="4" t="s">
        <v>2539</v>
      </c>
    </row>
    <row r="38" spans="1:27" s="8" customFormat="1" x14ac:dyDescent="0.2">
      <c r="A38" s="4" t="s">
        <v>46</v>
      </c>
      <c r="B38" s="17">
        <v>40590</v>
      </c>
      <c r="C38" s="4" t="s">
        <v>1433</v>
      </c>
      <c r="D38" s="1" t="s">
        <v>1434</v>
      </c>
      <c r="E38" s="4" t="s">
        <v>2306</v>
      </c>
      <c r="F38" s="6" t="s">
        <v>2370</v>
      </c>
      <c r="G38" s="4">
        <v>1445</v>
      </c>
      <c r="H38" s="4" t="s">
        <v>182</v>
      </c>
      <c r="I38" s="13" t="s">
        <v>2540</v>
      </c>
      <c r="J38" s="7" t="s">
        <v>52</v>
      </c>
      <c r="K38" s="4" t="s">
        <v>2541</v>
      </c>
      <c r="L38" s="4" t="s">
        <v>2258</v>
      </c>
      <c r="M38" s="4" t="s">
        <v>51</v>
      </c>
      <c r="N38" s="4" t="s">
        <v>2542</v>
      </c>
      <c r="O38" s="4" t="s">
        <v>1429</v>
      </c>
      <c r="P38" s="4" t="s">
        <v>2543</v>
      </c>
      <c r="Q38" s="7" t="s">
        <v>579</v>
      </c>
      <c r="R38" s="4" t="s">
        <v>2544</v>
      </c>
      <c r="S38" s="4" t="s">
        <v>1439</v>
      </c>
      <c r="T38" s="96"/>
      <c r="U38" s="4" t="s">
        <v>2195</v>
      </c>
      <c r="V38" s="4" t="s">
        <v>2218</v>
      </c>
      <c r="W38" s="4" t="s">
        <v>451</v>
      </c>
      <c r="X38" s="4" t="s">
        <v>1780</v>
      </c>
      <c r="Y38" s="96"/>
      <c r="Z38" s="96"/>
      <c r="AA38" s="96"/>
    </row>
    <row r="39" spans="1:27" s="8" customFormat="1" x14ac:dyDescent="0.2">
      <c r="A39" s="4" t="s">
        <v>2133</v>
      </c>
      <c r="B39" s="17">
        <v>40593</v>
      </c>
      <c r="C39" s="4" t="s">
        <v>1433</v>
      </c>
      <c r="D39" s="1" t="s">
        <v>1434</v>
      </c>
      <c r="E39" s="4" t="s">
        <v>358</v>
      </c>
      <c r="F39" s="6" t="s">
        <v>2283</v>
      </c>
      <c r="G39" s="4">
        <v>2030</v>
      </c>
      <c r="H39" s="4" t="s">
        <v>182</v>
      </c>
      <c r="I39" s="4" t="s">
        <v>48</v>
      </c>
      <c r="J39" s="7" t="s">
        <v>52</v>
      </c>
      <c r="K39" s="4" t="s">
        <v>2545</v>
      </c>
      <c r="L39" s="4" t="s">
        <v>2258</v>
      </c>
      <c r="M39" s="7" t="s">
        <v>51</v>
      </c>
      <c r="N39" s="4" t="s">
        <v>1192</v>
      </c>
      <c r="O39" s="7" t="s">
        <v>2546</v>
      </c>
      <c r="P39" s="4" t="s">
        <v>2547</v>
      </c>
      <c r="Q39" s="4" t="s">
        <v>2161</v>
      </c>
      <c r="R39" s="4" t="s">
        <v>2548</v>
      </c>
      <c r="S39" s="4" t="s">
        <v>2549</v>
      </c>
      <c r="T39" s="96"/>
      <c r="U39" s="4" t="s">
        <v>2550</v>
      </c>
      <c r="V39" s="4" t="s">
        <v>2124</v>
      </c>
      <c r="W39" s="4" t="s">
        <v>2551</v>
      </c>
      <c r="X39" s="4" t="s">
        <v>2089</v>
      </c>
      <c r="Y39" s="96"/>
      <c r="Z39" s="96"/>
      <c r="AA39" s="96"/>
    </row>
    <row r="40" spans="1:27" s="8" customFormat="1" x14ac:dyDescent="0.2">
      <c r="A40" s="4" t="s">
        <v>2134</v>
      </c>
      <c r="B40" s="17">
        <v>40600</v>
      </c>
      <c r="C40" s="4" t="s">
        <v>1433</v>
      </c>
      <c r="D40" s="1" t="s">
        <v>1445</v>
      </c>
      <c r="E40" s="4" t="s">
        <v>127</v>
      </c>
      <c r="F40" s="6" t="s">
        <v>2433</v>
      </c>
      <c r="G40" s="4">
        <v>837</v>
      </c>
      <c r="H40" s="4" t="s">
        <v>182</v>
      </c>
      <c r="I40" s="4" t="s">
        <v>48</v>
      </c>
      <c r="J40" s="4" t="s">
        <v>52</v>
      </c>
      <c r="K40" s="7" t="s">
        <v>2552</v>
      </c>
      <c r="L40" s="4" t="s">
        <v>2258</v>
      </c>
      <c r="M40" s="4" t="s">
        <v>2124</v>
      </c>
      <c r="N40" s="4" t="s">
        <v>2553</v>
      </c>
      <c r="O40" s="4" t="s">
        <v>2286</v>
      </c>
      <c r="P40" s="7" t="s">
        <v>53</v>
      </c>
      <c r="Q40" s="4" t="s">
        <v>2554</v>
      </c>
      <c r="R40" s="4" t="s">
        <v>2555</v>
      </c>
      <c r="S40" s="4" t="s">
        <v>409</v>
      </c>
      <c r="T40" s="96"/>
      <c r="U40" s="4" t="s">
        <v>2556</v>
      </c>
      <c r="V40" s="4" t="s">
        <v>1209</v>
      </c>
      <c r="W40" s="4" t="s">
        <v>273</v>
      </c>
      <c r="X40" s="4" t="s">
        <v>2557</v>
      </c>
      <c r="Y40" s="96"/>
      <c r="Z40" s="96"/>
      <c r="AA40" s="96"/>
    </row>
    <row r="41" spans="1:27" x14ac:dyDescent="0.2">
      <c r="A41" s="4" t="s">
        <v>200</v>
      </c>
      <c r="B41" s="17">
        <v>40603</v>
      </c>
      <c r="C41" s="4" t="s">
        <v>1433</v>
      </c>
      <c r="D41" s="1" t="s">
        <v>1445</v>
      </c>
      <c r="E41" s="4" t="s">
        <v>794</v>
      </c>
      <c r="F41" s="6" t="s">
        <v>2370</v>
      </c>
      <c r="G41" s="4">
        <v>616</v>
      </c>
      <c r="H41" s="4" t="s">
        <v>182</v>
      </c>
      <c r="I41" s="4" t="s">
        <v>2558</v>
      </c>
      <c r="J41" s="4" t="s">
        <v>52</v>
      </c>
      <c r="K41" s="4" t="s">
        <v>451</v>
      </c>
      <c r="L41" s="4" t="s">
        <v>2258</v>
      </c>
      <c r="M41" s="4" t="s">
        <v>2124</v>
      </c>
      <c r="N41" s="4" t="s">
        <v>2559</v>
      </c>
      <c r="O41" s="4" t="s">
        <v>2560</v>
      </c>
      <c r="P41" s="4" t="s">
        <v>53</v>
      </c>
      <c r="Q41" s="4" t="s">
        <v>2565</v>
      </c>
      <c r="R41" s="4" t="s">
        <v>2132</v>
      </c>
      <c r="S41" s="4" t="s">
        <v>2089</v>
      </c>
      <c r="T41" s="96"/>
      <c r="U41" s="4" t="s">
        <v>2561</v>
      </c>
      <c r="V41" s="4" t="s">
        <v>2562</v>
      </c>
      <c r="W41" s="4" t="s">
        <v>2563</v>
      </c>
      <c r="X41" s="4" t="s">
        <v>2564</v>
      </c>
      <c r="Y41" s="96"/>
      <c r="Z41" s="96"/>
      <c r="AA41" s="96"/>
    </row>
    <row r="42" spans="1:27" x14ac:dyDescent="0.2">
      <c r="A42" s="4" t="s">
        <v>44</v>
      </c>
      <c r="B42" s="17">
        <v>40607</v>
      </c>
      <c r="C42" s="4" t="s">
        <v>1433</v>
      </c>
      <c r="D42" s="1" t="s">
        <v>1434</v>
      </c>
      <c r="E42" s="4" t="s">
        <v>2394</v>
      </c>
      <c r="F42" s="6" t="s">
        <v>2283</v>
      </c>
      <c r="G42" s="4">
        <v>2155</v>
      </c>
      <c r="H42" s="4" t="s">
        <v>182</v>
      </c>
      <c r="I42" s="4" t="s">
        <v>1429</v>
      </c>
      <c r="J42" s="4" t="s">
        <v>52</v>
      </c>
      <c r="K42" s="4" t="s">
        <v>2566</v>
      </c>
      <c r="L42" s="7" t="s">
        <v>2258</v>
      </c>
      <c r="M42" s="4" t="s">
        <v>51</v>
      </c>
      <c r="N42" s="4" t="s">
        <v>1439</v>
      </c>
      <c r="O42" s="4" t="s">
        <v>2569</v>
      </c>
      <c r="P42" s="4" t="s">
        <v>53</v>
      </c>
      <c r="Q42" s="4" t="s">
        <v>1192</v>
      </c>
      <c r="R42" s="7" t="s">
        <v>2132</v>
      </c>
      <c r="S42" s="4" t="s">
        <v>2567</v>
      </c>
      <c r="T42" s="96"/>
      <c r="U42" s="4" t="s">
        <v>2195</v>
      </c>
      <c r="V42" s="4" t="s">
        <v>1209</v>
      </c>
      <c r="W42" s="4" t="s">
        <v>275</v>
      </c>
      <c r="X42" s="4" t="s">
        <v>2568</v>
      </c>
      <c r="Y42" s="96"/>
      <c r="Z42" s="96"/>
      <c r="AA42" s="96"/>
    </row>
    <row r="43" spans="1:27" x14ac:dyDescent="0.2">
      <c r="A43" s="4" t="s">
        <v>1513</v>
      </c>
      <c r="B43" s="17">
        <v>40614</v>
      </c>
      <c r="C43" s="4" t="s">
        <v>1433</v>
      </c>
      <c r="D43" s="1" t="s">
        <v>1434</v>
      </c>
      <c r="E43" s="4" t="s">
        <v>2484</v>
      </c>
      <c r="F43" s="6" t="s">
        <v>2333</v>
      </c>
      <c r="G43" s="4">
        <v>1886</v>
      </c>
      <c r="H43" s="4" t="s">
        <v>182</v>
      </c>
      <c r="I43" s="4" t="s">
        <v>48</v>
      </c>
      <c r="J43" s="4" t="s">
        <v>52</v>
      </c>
      <c r="K43" s="7" t="s">
        <v>255</v>
      </c>
      <c r="L43" s="4" t="s">
        <v>2258</v>
      </c>
      <c r="M43" s="4" t="s">
        <v>51</v>
      </c>
      <c r="N43" s="4" t="s">
        <v>2570</v>
      </c>
      <c r="O43" s="4" t="s">
        <v>451</v>
      </c>
      <c r="P43" s="4" t="s">
        <v>2571</v>
      </c>
      <c r="Q43" s="4" t="s">
        <v>2572</v>
      </c>
      <c r="R43" s="4" t="s">
        <v>2132</v>
      </c>
      <c r="S43" s="4" t="s">
        <v>1429</v>
      </c>
      <c r="T43" s="96"/>
      <c r="U43" s="4" t="s">
        <v>2573</v>
      </c>
      <c r="V43" s="4" t="s">
        <v>2574</v>
      </c>
      <c r="W43" s="4" t="s">
        <v>2575</v>
      </c>
      <c r="X43" s="4" t="s">
        <v>2124</v>
      </c>
      <c r="Y43" s="96"/>
      <c r="Z43" s="96"/>
      <c r="AA43" s="4" t="s">
        <v>2576</v>
      </c>
    </row>
    <row r="44" spans="1:27" x14ac:dyDescent="0.2">
      <c r="A44" s="4" t="s">
        <v>2011</v>
      </c>
      <c r="B44" s="17">
        <v>40617</v>
      </c>
      <c r="C44" s="4" t="s">
        <v>1433</v>
      </c>
      <c r="D44" s="1" t="s">
        <v>1445</v>
      </c>
      <c r="E44" s="4" t="s">
        <v>2477</v>
      </c>
      <c r="F44" s="6" t="s">
        <v>2411</v>
      </c>
      <c r="G44" s="4">
        <v>472</v>
      </c>
      <c r="H44" s="4" t="s">
        <v>182</v>
      </c>
      <c r="I44" s="7" t="s">
        <v>48</v>
      </c>
      <c r="J44" s="7" t="s">
        <v>52</v>
      </c>
      <c r="K44" s="4" t="s">
        <v>488</v>
      </c>
      <c r="L44" s="7" t="s">
        <v>2258</v>
      </c>
      <c r="M44" s="4" t="s">
        <v>51</v>
      </c>
      <c r="N44" s="4" t="s">
        <v>2577</v>
      </c>
      <c r="O44" s="4" t="s">
        <v>2578</v>
      </c>
      <c r="P44" s="4" t="s">
        <v>53</v>
      </c>
      <c r="Q44" s="4" t="s">
        <v>579</v>
      </c>
      <c r="R44" s="4" t="s">
        <v>2132</v>
      </c>
      <c r="S44" s="4" t="s">
        <v>2579</v>
      </c>
      <c r="T44" s="96"/>
      <c r="U44" s="4" t="s">
        <v>2580</v>
      </c>
      <c r="V44" s="4" t="s">
        <v>2089</v>
      </c>
      <c r="W44" s="4" t="s">
        <v>2581</v>
      </c>
      <c r="X44" s="4" t="s">
        <v>1209</v>
      </c>
      <c r="Y44" s="96"/>
      <c r="Z44" s="96"/>
      <c r="AA44" s="4" t="s">
        <v>2622</v>
      </c>
    </row>
    <row r="45" spans="1:27" s="62" customFormat="1" x14ac:dyDescent="0.2">
      <c r="A45" s="4" t="s">
        <v>1456</v>
      </c>
      <c r="B45" s="17">
        <v>40621</v>
      </c>
      <c r="C45" s="4" t="s">
        <v>1433</v>
      </c>
      <c r="D45" s="1" t="s">
        <v>1445</v>
      </c>
      <c r="E45" s="4" t="s">
        <v>2282</v>
      </c>
      <c r="F45" s="6" t="s">
        <v>2333</v>
      </c>
      <c r="G45" s="4">
        <v>1726</v>
      </c>
      <c r="H45" s="4" t="s">
        <v>182</v>
      </c>
      <c r="I45" s="7" t="s">
        <v>2585</v>
      </c>
      <c r="J45" s="4" t="s">
        <v>52</v>
      </c>
      <c r="K45" s="4" t="s">
        <v>2582</v>
      </c>
      <c r="L45" s="4" t="s">
        <v>2258</v>
      </c>
      <c r="M45" s="4" t="s">
        <v>51</v>
      </c>
      <c r="N45" s="4" t="s">
        <v>1192</v>
      </c>
      <c r="O45" s="4" t="s">
        <v>2583</v>
      </c>
      <c r="P45" s="4" t="s">
        <v>2584</v>
      </c>
      <c r="Q45" s="4" t="s">
        <v>579</v>
      </c>
      <c r="R45" s="7" t="s">
        <v>2132</v>
      </c>
      <c r="S45" s="4" t="s">
        <v>2586</v>
      </c>
      <c r="T45" s="96"/>
      <c r="U45" s="4" t="s">
        <v>2587</v>
      </c>
      <c r="V45" s="4" t="s">
        <v>2195</v>
      </c>
      <c r="W45" s="4" t="s">
        <v>2313</v>
      </c>
      <c r="X45" s="4" t="s">
        <v>2588</v>
      </c>
      <c r="Y45" s="96"/>
      <c r="Z45" s="96"/>
      <c r="AA45" s="96"/>
    </row>
    <row r="46" spans="1:27" s="62" customFormat="1" x14ac:dyDescent="0.2">
      <c r="A46" s="4" t="s">
        <v>1470</v>
      </c>
      <c r="B46" s="17">
        <v>40625</v>
      </c>
      <c r="C46" s="4" t="s">
        <v>1433</v>
      </c>
      <c r="D46" s="1" t="s">
        <v>1445</v>
      </c>
      <c r="E46" s="4" t="s">
        <v>2770</v>
      </c>
      <c r="F46" s="6" t="s">
        <v>2283</v>
      </c>
      <c r="G46" s="4">
        <v>588</v>
      </c>
      <c r="H46" s="4" t="s">
        <v>182</v>
      </c>
      <c r="I46" s="4" t="s">
        <v>1209</v>
      </c>
      <c r="J46" s="4" t="s">
        <v>52</v>
      </c>
      <c r="K46" s="4" t="s">
        <v>2589</v>
      </c>
      <c r="L46" s="4" t="s">
        <v>2258</v>
      </c>
      <c r="M46" s="4" t="s">
        <v>51</v>
      </c>
      <c r="N46" s="4" t="s">
        <v>2594</v>
      </c>
      <c r="O46" s="7" t="s">
        <v>2648</v>
      </c>
      <c r="P46" s="4" t="s">
        <v>2590</v>
      </c>
      <c r="Q46" s="4" t="s">
        <v>579</v>
      </c>
      <c r="R46" s="7" t="s">
        <v>2132</v>
      </c>
      <c r="S46" s="4" t="s">
        <v>2591</v>
      </c>
      <c r="T46" s="96"/>
      <c r="U46" s="4" t="s">
        <v>2592</v>
      </c>
      <c r="V46" s="4" t="s">
        <v>2593</v>
      </c>
      <c r="W46" s="96"/>
      <c r="X46" s="4" t="s">
        <v>2124</v>
      </c>
      <c r="Y46" s="96"/>
      <c r="Z46" s="96"/>
      <c r="AA46" s="96"/>
    </row>
    <row r="47" spans="1:27" s="62" customFormat="1" x14ac:dyDescent="0.2">
      <c r="A47" s="4" t="s">
        <v>2011</v>
      </c>
      <c r="B47" s="17">
        <v>40628</v>
      </c>
      <c r="C47" s="4" t="s">
        <v>1433</v>
      </c>
      <c r="D47" s="1" t="s">
        <v>1434</v>
      </c>
      <c r="E47" s="4" t="s">
        <v>2493</v>
      </c>
      <c r="F47" s="6" t="s">
        <v>2283</v>
      </c>
      <c r="G47" s="4">
        <v>2827</v>
      </c>
      <c r="H47" s="7" t="s">
        <v>182</v>
      </c>
      <c r="I47" s="7" t="s">
        <v>1209</v>
      </c>
      <c r="J47" s="4" t="s">
        <v>52</v>
      </c>
      <c r="K47" s="4" t="s">
        <v>2595</v>
      </c>
      <c r="L47" s="4" t="s">
        <v>2258</v>
      </c>
      <c r="M47" s="4" t="s">
        <v>51</v>
      </c>
      <c r="N47" s="4" t="s">
        <v>243</v>
      </c>
      <c r="O47" s="4" t="s">
        <v>2596</v>
      </c>
      <c r="P47" s="4" t="s">
        <v>2597</v>
      </c>
      <c r="Q47" s="4" t="s">
        <v>579</v>
      </c>
      <c r="R47" s="4" t="s">
        <v>2132</v>
      </c>
      <c r="S47" s="4" t="s">
        <v>2598</v>
      </c>
      <c r="T47" s="96"/>
      <c r="U47" s="7" t="s">
        <v>2588</v>
      </c>
      <c r="V47" s="4" t="s">
        <v>2195</v>
      </c>
      <c r="W47" s="4" t="s">
        <v>2599</v>
      </c>
      <c r="X47" s="4" t="s">
        <v>2124</v>
      </c>
      <c r="Y47" s="96"/>
      <c r="Z47" s="96"/>
      <c r="AA47" s="96"/>
    </row>
    <row r="48" spans="1:27" s="62" customFormat="1" x14ac:dyDescent="0.2">
      <c r="A48" s="4" t="s">
        <v>1513</v>
      </c>
      <c r="B48" s="17">
        <v>40635</v>
      </c>
      <c r="C48" s="4" t="s">
        <v>1433</v>
      </c>
      <c r="D48" s="1" t="s">
        <v>1445</v>
      </c>
      <c r="E48" s="4" t="s">
        <v>127</v>
      </c>
      <c r="F48" s="6" t="s">
        <v>2333</v>
      </c>
      <c r="G48" s="4">
        <v>892</v>
      </c>
      <c r="H48" s="7" t="s">
        <v>182</v>
      </c>
      <c r="I48" s="4" t="s">
        <v>1209</v>
      </c>
      <c r="J48" s="7" t="s">
        <v>52</v>
      </c>
      <c r="K48" s="4" t="s">
        <v>451</v>
      </c>
      <c r="L48" s="4" t="s">
        <v>2258</v>
      </c>
      <c r="M48" s="4" t="s">
        <v>2600</v>
      </c>
      <c r="N48" s="4" t="s">
        <v>2601</v>
      </c>
      <c r="O48" s="4" t="s">
        <v>2602</v>
      </c>
      <c r="P48" s="4" t="s">
        <v>2603</v>
      </c>
      <c r="Q48" s="4" t="s">
        <v>2604</v>
      </c>
      <c r="R48" s="4" t="s">
        <v>2132</v>
      </c>
      <c r="S48" s="4" t="s">
        <v>2605</v>
      </c>
      <c r="T48" s="96"/>
      <c r="U48" s="4" t="s">
        <v>2313</v>
      </c>
      <c r="V48" s="4" t="s">
        <v>48</v>
      </c>
      <c r="W48" s="7" t="s">
        <v>2650</v>
      </c>
      <c r="X48" s="4" t="s">
        <v>2606</v>
      </c>
      <c r="Y48" s="96"/>
      <c r="Z48" s="96"/>
      <c r="AA48" s="96"/>
    </row>
    <row r="49" spans="1:27" s="62" customFormat="1" x14ac:dyDescent="0.2">
      <c r="A49" s="4" t="s">
        <v>1418</v>
      </c>
      <c r="B49" s="17">
        <v>40642</v>
      </c>
      <c r="C49" s="4" t="s">
        <v>1433</v>
      </c>
      <c r="D49" s="1" t="s">
        <v>1434</v>
      </c>
      <c r="E49" s="4" t="s">
        <v>2344</v>
      </c>
      <c r="F49" s="6" t="s">
        <v>2283</v>
      </c>
      <c r="G49" s="4">
        <v>2250</v>
      </c>
      <c r="H49" s="13" t="s">
        <v>2613</v>
      </c>
      <c r="I49" s="4" t="s">
        <v>1209</v>
      </c>
      <c r="J49" s="4" t="s">
        <v>52</v>
      </c>
      <c r="K49" s="4" t="s">
        <v>451</v>
      </c>
      <c r="L49" s="4" t="s">
        <v>2258</v>
      </c>
      <c r="M49" s="4" t="s">
        <v>51</v>
      </c>
      <c r="N49" s="4" t="s">
        <v>2607</v>
      </c>
      <c r="O49" s="4" t="s">
        <v>2608</v>
      </c>
      <c r="P49" s="4" t="s">
        <v>2590</v>
      </c>
      <c r="Q49" s="4" t="s">
        <v>2609</v>
      </c>
      <c r="R49" s="7" t="s">
        <v>2132</v>
      </c>
      <c r="S49" s="4" t="s">
        <v>2610</v>
      </c>
      <c r="T49" s="96"/>
      <c r="U49" s="4" t="s">
        <v>2611</v>
      </c>
      <c r="V49" s="4" t="s">
        <v>2612</v>
      </c>
      <c r="W49" s="4" t="s">
        <v>48</v>
      </c>
      <c r="X49" s="4" t="s">
        <v>1429</v>
      </c>
      <c r="Y49" s="96"/>
      <c r="Z49" s="96"/>
      <c r="AA49" s="96"/>
    </row>
    <row r="50" spans="1:27" s="62" customFormat="1" x14ac:dyDescent="0.2">
      <c r="A50" s="4" t="s">
        <v>1551</v>
      </c>
      <c r="B50" s="17">
        <v>40646</v>
      </c>
      <c r="C50" s="4" t="s">
        <v>1433</v>
      </c>
      <c r="D50" s="1" t="s">
        <v>1434</v>
      </c>
      <c r="E50" s="4" t="s">
        <v>2731</v>
      </c>
      <c r="F50" s="6" t="s">
        <v>2370</v>
      </c>
      <c r="G50" s="4">
        <v>1731</v>
      </c>
      <c r="H50" s="4" t="s">
        <v>182</v>
      </c>
      <c r="I50" s="4" t="s">
        <v>48</v>
      </c>
      <c r="J50" s="4" t="s">
        <v>52</v>
      </c>
      <c r="K50" s="4" t="s">
        <v>451</v>
      </c>
      <c r="L50" s="13" t="s">
        <v>2614</v>
      </c>
      <c r="M50" s="4" t="s">
        <v>2617</v>
      </c>
      <c r="N50" s="4" t="s">
        <v>2615</v>
      </c>
      <c r="O50" s="4" t="s">
        <v>2616</v>
      </c>
      <c r="P50" s="4" t="s">
        <v>2618</v>
      </c>
      <c r="Q50" s="7" t="s">
        <v>2177</v>
      </c>
      <c r="R50" s="4" t="s">
        <v>2132</v>
      </c>
      <c r="S50" s="4" t="s">
        <v>2619</v>
      </c>
      <c r="T50" s="96"/>
      <c r="U50" s="4" t="s">
        <v>1429</v>
      </c>
      <c r="V50" s="4" t="s">
        <v>1439</v>
      </c>
      <c r="W50" s="4" t="s">
        <v>2620</v>
      </c>
      <c r="X50" s="4" t="s">
        <v>2621</v>
      </c>
      <c r="Y50" s="96"/>
      <c r="Z50" s="96"/>
      <c r="AA50" s="96"/>
    </row>
    <row r="51" spans="1:27" s="8" customFormat="1" x14ac:dyDescent="0.2">
      <c r="A51" s="4" t="s">
        <v>46</v>
      </c>
      <c r="B51" s="17">
        <v>40649</v>
      </c>
      <c r="C51" s="4" t="s">
        <v>1433</v>
      </c>
      <c r="D51" s="1" t="s">
        <v>1445</v>
      </c>
      <c r="E51" s="4" t="s">
        <v>1006</v>
      </c>
      <c r="F51" s="6" t="s">
        <v>2333</v>
      </c>
      <c r="G51" s="4">
        <v>1089</v>
      </c>
      <c r="H51" s="4" t="s">
        <v>182</v>
      </c>
      <c r="I51" s="4" t="s">
        <v>1209</v>
      </c>
      <c r="J51" s="7" t="s">
        <v>52</v>
      </c>
      <c r="K51" s="4" t="s">
        <v>2623</v>
      </c>
      <c r="L51" s="7" t="s">
        <v>2258</v>
      </c>
      <c r="M51" s="4" t="s">
        <v>51</v>
      </c>
      <c r="N51" s="4" t="s">
        <v>2624</v>
      </c>
      <c r="O51" s="4" t="s">
        <v>2625</v>
      </c>
      <c r="P51" s="13" t="s">
        <v>2626</v>
      </c>
      <c r="Q51" s="13" t="s">
        <v>2627</v>
      </c>
      <c r="R51" s="7" t="s">
        <v>2132</v>
      </c>
      <c r="S51" s="4" t="s">
        <v>48</v>
      </c>
      <c r="T51" s="96"/>
      <c r="U51" s="4" t="s">
        <v>1439</v>
      </c>
      <c r="V51" s="4" t="s">
        <v>2628</v>
      </c>
      <c r="W51" s="4" t="s">
        <v>2629</v>
      </c>
      <c r="X51" s="4" t="s">
        <v>2630</v>
      </c>
      <c r="Y51" s="96"/>
      <c r="Z51" s="96"/>
      <c r="AA51" s="96"/>
    </row>
    <row r="52" spans="1:27" s="8" customFormat="1" x14ac:dyDescent="0.2">
      <c r="A52" s="4" t="s">
        <v>1628</v>
      </c>
      <c r="B52" s="17">
        <v>40653</v>
      </c>
      <c r="C52" s="4" t="s">
        <v>1433</v>
      </c>
      <c r="D52" s="1" t="s">
        <v>1434</v>
      </c>
      <c r="E52" s="4" t="s">
        <v>2484</v>
      </c>
      <c r="F52" s="6" t="s">
        <v>2370</v>
      </c>
      <c r="G52" s="4">
        <v>1848</v>
      </c>
      <c r="H52" s="4" t="s">
        <v>182</v>
      </c>
      <c r="I52" s="4" t="s">
        <v>1209</v>
      </c>
      <c r="J52" s="4" t="s">
        <v>52</v>
      </c>
      <c r="K52" s="4" t="s">
        <v>2649</v>
      </c>
      <c r="L52" s="4" t="s">
        <v>2258</v>
      </c>
      <c r="M52" s="4" t="s">
        <v>51</v>
      </c>
      <c r="N52" s="4" t="s">
        <v>1192</v>
      </c>
      <c r="O52" s="4" t="s">
        <v>2631</v>
      </c>
      <c r="P52" s="7" t="s">
        <v>2632</v>
      </c>
      <c r="Q52" s="4" t="s">
        <v>579</v>
      </c>
      <c r="R52" s="4" t="s">
        <v>2132</v>
      </c>
      <c r="S52" s="4" t="s">
        <v>2633</v>
      </c>
      <c r="T52" s="96"/>
      <c r="U52" s="4" t="s">
        <v>1429</v>
      </c>
      <c r="V52" s="4" t="s">
        <v>2313</v>
      </c>
      <c r="W52" s="4" t="s">
        <v>1439</v>
      </c>
      <c r="X52" s="4" t="s">
        <v>2634</v>
      </c>
      <c r="Y52" s="96"/>
      <c r="Z52" s="96"/>
      <c r="AA52" s="96"/>
    </row>
    <row r="53" spans="1:27" s="8" customFormat="1" x14ac:dyDescent="0.2">
      <c r="A53" s="4" t="s">
        <v>1432</v>
      </c>
      <c r="B53" s="17">
        <v>40656</v>
      </c>
      <c r="C53" s="4" t="s">
        <v>1433</v>
      </c>
      <c r="D53" s="1" t="s">
        <v>1445</v>
      </c>
      <c r="E53" s="4" t="s">
        <v>127</v>
      </c>
      <c r="F53" s="6" t="s">
        <v>2411</v>
      </c>
      <c r="G53" s="4">
        <v>1249</v>
      </c>
      <c r="H53" s="4" t="s">
        <v>2089</v>
      </c>
      <c r="I53" s="4" t="s">
        <v>1209</v>
      </c>
      <c r="J53" s="4" t="s">
        <v>52</v>
      </c>
      <c r="K53" s="4" t="s">
        <v>2635</v>
      </c>
      <c r="L53" s="4" t="s">
        <v>2124</v>
      </c>
      <c r="M53" s="4" t="s">
        <v>51</v>
      </c>
      <c r="N53" s="4" t="s">
        <v>2636</v>
      </c>
      <c r="O53" s="4" t="s">
        <v>48</v>
      </c>
      <c r="P53" s="4" t="s">
        <v>53</v>
      </c>
      <c r="Q53" s="4" t="s">
        <v>2637</v>
      </c>
      <c r="R53" s="4" t="s">
        <v>2638</v>
      </c>
      <c r="S53" s="4" t="s">
        <v>2639</v>
      </c>
      <c r="T53" s="96"/>
      <c r="U53" s="4" t="s">
        <v>1429</v>
      </c>
      <c r="V53" s="4" t="s">
        <v>2313</v>
      </c>
      <c r="W53" s="4" t="s">
        <v>756</v>
      </c>
      <c r="X53" s="4" t="s">
        <v>2640</v>
      </c>
      <c r="Y53" s="96"/>
      <c r="Z53" s="96"/>
      <c r="AA53" s="96"/>
    </row>
    <row r="54" spans="1:27" s="8" customFormat="1" x14ac:dyDescent="0.2">
      <c r="A54" s="4" t="s">
        <v>1538</v>
      </c>
      <c r="B54" s="17">
        <v>40658</v>
      </c>
      <c r="C54" s="4" t="s">
        <v>1433</v>
      </c>
      <c r="D54" s="1" t="s">
        <v>1434</v>
      </c>
      <c r="E54" s="4" t="s">
        <v>2332</v>
      </c>
      <c r="F54" s="6" t="s">
        <v>2370</v>
      </c>
      <c r="G54" s="4">
        <v>2839</v>
      </c>
      <c r="H54" s="4" t="s">
        <v>1613</v>
      </c>
      <c r="I54" s="4" t="s">
        <v>2641</v>
      </c>
      <c r="J54" s="4" t="s">
        <v>52</v>
      </c>
      <c r="K54" s="65" t="s">
        <v>48</v>
      </c>
      <c r="L54" s="7" t="s">
        <v>2124</v>
      </c>
      <c r="M54" s="4" t="s">
        <v>51</v>
      </c>
      <c r="N54" s="4" t="s">
        <v>2642</v>
      </c>
      <c r="O54" s="7" t="s">
        <v>2286</v>
      </c>
      <c r="P54" s="4" t="s">
        <v>2643</v>
      </c>
      <c r="Q54" s="4" t="s">
        <v>579</v>
      </c>
      <c r="R54" s="4" t="s">
        <v>2644</v>
      </c>
      <c r="S54" s="4" t="s">
        <v>2645</v>
      </c>
      <c r="T54" s="96"/>
      <c r="U54" s="4" t="s">
        <v>2646</v>
      </c>
      <c r="V54" s="4" t="s">
        <v>2647</v>
      </c>
      <c r="W54" s="4" t="s">
        <v>1192</v>
      </c>
      <c r="X54" s="4" t="s">
        <v>2089</v>
      </c>
      <c r="Y54" s="96"/>
      <c r="Z54" s="96"/>
      <c r="AA54" s="96"/>
    </row>
    <row r="55" spans="1:27" s="8" customFormat="1" x14ac:dyDescent="0.2">
      <c r="A55" s="4" t="s">
        <v>901</v>
      </c>
      <c r="B55" s="17">
        <v>40661</v>
      </c>
      <c r="C55" s="4" t="s">
        <v>1433</v>
      </c>
      <c r="D55" s="1" t="s">
        <v>1445</v>
      </c>
      <c r="E55" s="4" t="s">
        <v>2468</v>
      </c>
      <c r="F55" s="6" t="s">
        <v>2411</v>
      </c>
      <c r="G55" s="4">
        <v>2785</v>
      </c>
      <c r="H55" s="4" t="s">
        <v>1613</v>
      </c>
      <c r="I55" s="7" t="s">
        <v>1209</v>
      </c>
      <c r="J55" s="4" t="s">
        <v>52</v>
      </c>
      <c r="K55" s="4" t="s">
        <v>2651</v>
      </c>
      <c r="L55" s="4" t="s">
        <v>2258</v>
      </c>
      <c r="M55" s="4" t="s">
        <v>51</v>
      </c>
      <c r="N55" s="4" t="s">
        <v>2652</v>
      </c>
      <c r="O55" s="4" t="s">
        <v>2653</v>
      </c>
      <c r="P55" s="4" t="s">
        <v>53</v>
      </c>
      <c r="Q55" s="4" t="s">
        <v>2654</v>
      </c>
      <c r="R55" s="4" t="s">
        <v>2132</v>
      </c>
      <c r="S55" s="4" t="s">
        <v>2089</v>
      </c>
      <c r="T55" s="4"/>
      <c r="U55" s="4" t="s">
        <v>2279</v>
      </c>
      <c r="V55" s="4" t="s">
        <v>2655</v>
      </c>
      <c r="W55" s="4" t="s">
        <v>2656</v>
      </c>
      <c r="X55" s="4" t="s">
        <v>1439</v>
      </c>
      <c r="Y55" s="4"/>
      <c r="Z55" s="4"/>
      <c r="AA55" s="4"/>
    </row>
    <row r="56" spans="1:27" s="8" customFormat="1" x14ac:dyDescent="0.2">
      <c r="A56" s="4" t="s">
        <v>45</v>
      </c>
      <c r="B56" s="17">
        <v>40665</v>
      </c>
      <c r="C56" s="4" t="s">
        <v>1433</v>
      </c>
      <c r="D56" s="1" t="s">
        <v>1445</v>
      </c>
      <c r="E56" s="4" t="s">
        <v>330</v>
      </c>
      <c r="F56" s="6" t="s">
        <v>2283</v>
      </c>
      <c r="G56" s="4">
        <v>2000</v>
      </c>
      <c r="H56" s="4" t="s">
        <v>182</v>
      </c>
      <c r="I56" s="4" t="s">
        <v>1209</v>
      </c>
      <c r="J56" s="4" t="s">
        <v>52</v>
      </c>
      <c r="K56" s="4" t="s">
        <v>2657</v>
      </c>
      <c r="L56" s="7" t="s">
        <v>2258</v>
      </c>
      <c r="M56" s="4" t="s">
        <v>51</v>
      </c>
      <c r="N56" s="4" t="s">
        <v>2658</v>
      </c>
      <c r="O56" s="4" t="s">
        <v>2659</v>
      </c>
      <c r="P56" s="4" t="s">
        <v>2089</v>
      </c>
      <c r="Q56" s="4" t="s">
        <v>1192</v>
      </c>
      <c r="R56" s="4" t="s">
        <v>2132</v>
      </c>
      <c r="S56" s="4" t="s">
        <v>2660</v>
      </c>
      <c r="T56" s="4"/>
      <c r="U56" s="4" t="s">
        <v>48</v>
      </c>
      <c r="V56" s="4" t="s">
        <v>2661</v>
      </c>
      <c r="W56" s="4" t="s">
        <v>1429</v>
      </c>
      <c r="X56" s="4" t="s">
        <v>2662</v>
      </c>
      <c r="Y56" s="4"/>
      <c r="Z56" s="4"/>
      <c r="AA56" s="4"/>
    </row>
    <row r="57" spans="1:27" s="8" customFormat="1" ht="12.75" x14ac:dyDescent="0.2">
      <c r="A57" s="4"/>
      <c r="B57" s="17"/>
      <c r="C57" s="4"/>
      <c r="D57" s="1"/>
      <c r="E57" s="4"/>
      <c r="F57" s="6"/>
      <c r="G57" s="4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ht="12.75" x14ac:dyDescent="0.2">
      <c r="B58" s="17"/>
      <c r="E58" s="4"/>
      <c r="G58" s="4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1:27" s="8" customFormat="1" x14ac:dyDescent="0.2">
      <c r="A59" s="4"/>
      <c r="B59" s="4"/>
      <c r="C59" s="4"/>
      <c r="D59" s="1"/>
      <c r="E59" s="4"/>
      <c r="F59" s="6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s="8" customFormat="1" x14ac:dyDescent="0.2">
      <c r="A60" s="4"/>
      <c r="B60" s="4"/>
      <c r="C60" s="4"/>
      <c r="D60" s="1"/>
      <c r="E60" s="4"/>
      <c r="F60" s="6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x14ac:dyDescent="0.2">
      <c r="E61" s="4"/>
      <c r="G61" s="4"/>
      <c r="U61" s="4"/>
    </row>
    <row r="62" spans="1:27" x14ac:dyDescent="0.2">
      <c r="E62" s="4"/>
      <c r="G62" s="4"/>
      <c r="U62" s="4"/>
    </row>
    <row r="63" spans="1:27" s="8" customFormat="1" x14ac:dyDescent="0.2">
      <c r="A63" s="4"/>
      <c r="B63" s="4"/>
      <c r="C63" s="4"/>
      <c r="D63" s="1"/>
      <c r="E63" s="4"/>
      <c r="F63" s="6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s="8" customFormat="1" x14ac:dyDescent="0.2">
      <c r="A64" s="4"/>
      <c r="B64" s="4"/>
      <c r="C64" s="4"/>
      <c r="D64" s="1"/>
      <c r="E64" s="4"/>
      <c r="F64" s="6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x14ac:dyDescent="0.2">
      <c r="A65" s="19"/>
      <c r="B65" s="50"/>
      <c r="C65" s="19"/>
      <c r="E65" s="19"/>
      <c r="F65" s="35"/>
      <c r="U65" s="4"/>
    </row>
    <row r="66" spans="1:27" x14ac:dyDescent="0.2">
      <c r="A66" s="19"/>
      <c r="B66" s="50"/>
      <c r="C66" s="19"/>
      <c r="E66" s="19"/>
      <c r="F66" s="35"/>
      <c r="U66" s="4"/>
    </row>
    <row r="67" spans="1:27" x14ac:dyDescent="0.2">
      <c r="A67" s="19"/>
      <c r="B67" s="50"/>
      <c r="C67" s="19"/>
      <c r="E67" s="19"/>
      <c r="F67" s="35"/>
      <c r="U67" s="4"/>
    </row>
    <row r="68" spans="1:27" x14ac:dyDescent="0.2">
      <c r="A68" s="19"/>
      <c r="B68" s="50"/>
      <c r="C68" s="19"/>
      <c r="E68" s="19"/>
      <c r="F68" s="35"/>
      <c r="U68" s="4"/>
    </row>
    <row r="69" spans="1:27" x14ac:dyDescent="0.2">
      <c r="A69" s="19"/>
      <c r="B69" s="50"/>
      <c r="C69" s="19"/>
      <c r="E69" s="19"/>
      <c r="F69" s="35"/>
      <c r="U69" s="4"/>
    </row>
    <row r="70" spans="1:27" s="8" customFormat="1" x14ac:dyDescent="0.2">
      <c r="A70" s="19"/>
      <c r="B70" s="50"/>
      <c r="C70" s="19"/>
      <c r="D70" s="1"/>
      <c r="E70" s="19"/>
      <c r="F70" s="35"/>
      <c r="G70" s="18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AA70" s="4"/>
    </row>
    <row r="71" spans="1:27" x14ac:dyDescent="0.2">
      <c r="A71" s="19"/>
      <c r="B71" s="50"/>
      <c r="C71" s="19"/>
      <c r="E71" s="19"/>
      <c r="F71" s="35"/>
      <c r="U71" s="4"/>
    </row>
    <row r="72" spans="1:27" x14ac:dyDescent="0.2">
      <c r="A72" s="19"/>
      <c r="B72" s="50"/>
      <c r="C72" s="19"/>
      <c r="E72" s="19"/>
      <c r="F72" s="35"/>
      <c r="U72" s="4"/>
    </row>
    <row r="73" spans="1:27" x14ac:dyDescent="0.2">
      <c r="A73" s="19"/>
      <c r="B73" s="50"/>
      <c r="C73" s="19"/>
      <c r="E73" s="19"/>
      <c r="F73" s="35"/>
      <c r="U73" s="4"/>
    </row>
    <row r="74" spans="1:27" s="8" customFormat="1" x14ac:dyDescent="0.2">
      <c r="A74" s="19"/>
      <c r="B74" s="50"/>
      <c r="C74" s="19"/>
      <c r="D74" s="1"/>
      <c r="E74" s="19"/>
      <c r="F74" s="35"/>
      <c r="G74" s="18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AA74" s="4"/>
    </row>
    <row r="75" spans="1:27" x14ac:dyDescent="0.2">
      <c r="A75" s="19"/>
      <c r="B75" s="50"/>
      <c r="C75" s="19"/>
      <c r="E75" s="19"/>
      <c r="F75" s="35"/>
      <c r="U75" s="4"/>
    </row>
    <row r="76" spans="1:27" s="8" customFormat="1" x14ac:dyDescent="0.2">
      <c r="A76" s="19"/>
      <c r="B76" s="50"/>
      <c r="C76" s="19"/>
      <c r="D76" s="1"/>
      <c r="E76" s="19"/>
      <c r="F76" s="35"/>
      <c r="G76" s="18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AA76" s="4"/>
    </row>
    <row r="77" spans="1:27" s="8" customFormat="1" x14ac:dyDescent="0.2">
      <c r="A77" s="19"/>
      <c r="B77" s="50"/>
      <c r="C77" s="19"/>
      <c r="D77" s="1"/>
      <c r="E77" s="19"/>
      <c r="F77" s="35"/>
      <c r="G77" s="18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AA77" s="4"/>
    </row>
    <row r="78" spans="1:27" x14ac:dyDescent="0.2">
      <c r="A78" s="19"/>
      <c r="B78" s="50"/>
      <c r="C78" s="19"/>
      <c r="E78" s="19"/>
      <c r="F78" s="35"/>
      <c r="U78" s="4"/>
    </row>
    <row r="79" spans="1:27" x14ac:dyDescent="0.2">
      <c r="E79" s="4"/>
      <c r="O79" s="12"/>
    </row>
    <row r="80" spans="1:27" x14ac:dyDescent="0.2">
      <c r="A80" s="4" t="s">
        <v>138</v>
      </c>
    </row>
    <row r="81" spans="1:4" x14ac:dyDescent="0.2">
      <c r="A81" s="133" t="s">
        <v>139</v>
      </c>
      <c r="B81" s="133"/>
      <c r="C81" s="19"/>
    </row>
    <row r="82" spans="1:4" x14ac:dyDescent="0.2">
      <c r="A82" s="134" t="s">
        <v>159</v>
      </c>
      <c r="B82" s="134"/>
      <c r="C82" s="11"/>
      <c r="D82" s="66"/>
    </row>
    <row r="83" spans="1:4" x14ac:dyDescent="0.2">
      <c r="A83" s="4" t="s">
        <v>160</v>
      </c>
    </row>
  </sheetData>
  <mergeCells count="2">
    <mergeCell ref="A81:B81"/>
    <mergeCell ref="A82:B82"/>
  </mergeCells>
  <phoneticPr fontId="0" type="noConversion"/>
  <conditionalFormatting sqref="H59:AA78 A2:G11 C12:C29 A44:G44 C34:C78 A12:B78 D12:G78">
    <cfRule type="expression" dxfId="56" priority="1" stopIfTrue="1">
      <formula>$D2="H"</formula>
    </cfRule>
  </conditionalFormatting>
  <conditionalFormatting sqref="C30">
    <cfRule type="expression" dxfId="55" priority="3" stopIfTrue="1">
      <formula>#REF!="H"</formula>
    </cfRule>
  </conditionalFormatting>
  <conditionalFormatting sqref="C31:C33">
    <cfRule type="expression" dxfId="54" priority="4" stopIfTrue="1">
      <formula>$D31="H"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37"/>
  <sheetViews>
    <sheetView zoomScale="90" zoomScaleNormal="90" workbookViewId="0">
      <pane ySplit="1" topLeftCell="A2" activePane="bottomLeft" state="frozenSplit"/>
      <selection activeCell="H2" sqref="H2"/>
      <selection pane="bottomLeft" activeCell="V34" sqref="V34"/>
    </sheetView>
  </sheetViews>
  <sheetFormatPr defaultRowHeight="12.75" x14ac:dyDescent="0.2"/>
  <cols>
    <col min="1" max="1" width="17.7109375" style="26" bestFit="1" customWidth="1"/>
    <col min="2" max="2" width="6.85546875" style="32" bestFit="1" customWidth="1"/>
    <col min="3" max="3" width="5.7109375" style="32" bestFit="1" customWidth="1"/>
    <col min="4" max="4" width="3.5703125" style="32" bestFit="1" customWidth="1"/>
    <col min="5" max="5" width="4.5703125" style="32" bestFit="1" customWidth="1"/>
    <col min="6" max="6" width="5.5703125" style="32" bestFit="1" customWidth="1"/>
    <col min="7" max="8" width="4.5703125" style="32" bestFit="1" customWidth="1"/>
    <col min="9" max="9" width="3.5703125" style="32" bestFit="1" customWidth="1"/>
    <col min="10" max="10" width="4.5703125" style="32" bestFit="1" customWidth="1"/>
    <col min="11" max="11" width="3.5703125" style="32" bestFit="1" customWidth="1"/>
    <col min="12" max="13" width="4.5703125" style="32" bestFit="1" customWidth="1"/>
    <col min="14" max="14" width="3.5703125" style="32" bestFit="1" customWidth="1"/>
    <col min="15" max="15" width="4.5703125" style="32" bestFit="1" customWidth="1"/>
    <col min="16" max="16" width="4.42578125" style="32" bestFit="1" customWidth="1"/>
    <col min="17" max="18" width="4.5703125" style="32" bestFit="1" customWidth="1"/>
    <col min="19" max="19" width="3.5703125" style="32" bestFit="1" customWidth="1"/>
    <col min="20" max="20" width="4.5703125" style="32" bestFit="1" customWidth="1"/>
    <col min="21" max="21" width="4.42578125" style="32" bestFit="1" customWidth="1"/>
    <col min="22" max="22" width="6.85546875" style="32" bestFit="1" customWidth="1"/>
    <col min="23" max="23" width="4.42578125" style="33" bestFit="1" customWidth="1"/>
    <col min="24" max="24" width="5.7109375" style="32" bestFit="1" customWidth="1"/>
    <col min="25" max="25" width="4.42578125" style="33" bestFit="1" customWidth="1"/>
    <col min="26" max="26" width="3.5703125" style="33" bestFit="1" customWidth="1"/>
    <col min="27" max="27" width="4.5703125" style="33" bestFit="1" customWidth="1"/>
    <col min="28" max="28" width="6.7109375" style="32" bestFit="1" customWidth="1"/>
    <col min="29" max="29" width="3.85546875" style="26" customWidth="1"/>
    <col min="30" max="30" width="5.7109375" style="26" customWidth="1"/>
    <col min="31" max="31" width="6" style="26" customWidth="1"/>
    <col min="32" max="32" width="9.140625" style="26"/>
    <col min="33" max="33" width="6.85546875" style="26" bestFit="1" customWidth="1"/>
    <col min="34" max="34" width="10" style="26" bestFit="1" customWidth="1"/>
  </cols>
  <sheetData>
    <row r="1" spans="1:34" s="25" customFormat="1" ht="132" x14ac:dyDescent="0.2">
      <c r="A1" s="1"/>
      <c r="B1" s="20" t="s">
        <v>1433</v>
      </c>
      <c r="C1" s="20" t="s">
        <v>161</v>
      </c>
      <c r="D1" s="20" t="s">
        <v>2706</v>
      </c>
      <c r="E1" s="20" t="s">
        <v>162</v>
      </c>
      <c r="F1" s="20" t="s">
        <v>163</v>
      </c>
      <c r="G1" s="20" t="s">
        <v>1612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902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840</v>
      </c>
      <c r="R1" s="20" t="s">
        <v>161</v>
      </c>
      <c r="S1" s="20" t="s">
        <v>2706</v>
      </c>
      <c r="T1" s="20" t="s">
        <v>162</v>
      </c>
      <c r="U1" s="20" t="s">
        <v>163</v>
      </c>
      <c r="V1" s="20" t="s">
        <v>164</v>
      </c>
      <c r="W1" s="21" t="s">
        <v>165</v>
      </c>
      <c r="X1" s="22" t="s">
        <v>166</v>
      </c>
      <c r="Y1" s="23" t="s">
        <v>167</v>
      </c>
      <c r="Z1" s="21" t="s">
        <v>329</v>
      </c>
      <c r="AA1" s="21" t="s">
        <v>168</v>
      </c>
      <c r="AB1" s="21" t="s">
        <v>169</v>
      </c>
      <c r="AC1" s="21" t="s">
        <v>2224</v>
      </c>
      <c r="AD1" s="21" t="s">
        <v>2225</v>
      </c>
      <c r="AE1" s="21" t="s">
        <v>2226</v>
      </c>
      <c r="AF1" s="24"/>
      <c r="AG1" s="24"/>
      <c r="AH1" s="24" t="s">
        <v>170</v>
      </c>
    </row>
    <row r="2" spans="1:34" x14ac:dyDescent="0.2">
      <c r="A2" s="25" t="s">
        <v>182</v>
      </c>
      <c r="B2" s="27" t="str">
        <f>APPS('10-11 Teamsheets'!$H$2:$R$107,$A2,'10-11 Teamsheets'!$C$2:$C$107,B$1) &amp; "(" &amp; SUBS('10-11 Teamsheets'!$S$2:$Z$107,$A2,'10-11 Teamsheets'!$C$2:$C$107,B$1) &amp; ")"</f>
        <v>35(0)</v>
      </c>
      <c r="C2" s="27" t="str">
        <f>GOALS('10-11 Teamsheets'!$H$2:$R$107,$A2,'10-11 Teamsheets'!$C$2:$C$107,B$1) &amp; "(" &amp; GOALS('10-11 Teamsheets'!$S$2:$Z$107,$A2,'10-11 Teamsheets'!$C$2:$C$107,B$1) &amp; ")"</f>
        <v>1(0)</v>
      </c>
      <c r="D2" s="27">
        <f>Clean_sheet('10-11 Teamsheets'!$C$2:$H$107,$A2,B$1)</f>
        <v>11</v>
      </c>
      <c r="E2" s="27" t="str">
        <f>CARDS('10-11 Teamsheets'!$H$2:$Z$107,$A2,$AH$2,'10-11 Teamsheets'!$C$2:$C$107,B$1) &amp; "(" &amp; CARDS('10-11 Teamsheets'!$H$2:$Z$107,$A2,$AH$3,'10-11 Teamsheets'!$C$2:$C$107,B$1) &amp; ")"</f>
        <v>2(1)</v>
      </c>
      <c r="F2" s="27">
        <f>MINS_PLAYED('10-11 Teamsheets'!$H$2:$R$107,$A2,'10-11 Teamsheets'!$C$2:$C$107,B$1) + MINS_AS_SUB('10-11 Teamsheets'!$S$2:$Z$107,$A2,'10-11 Teamsheets'!$C$2:$C$107,B$1)</f>
        <v>3121</v>
      </c>
      <c r="G2" s="27" t="str">
        <f>APPS('10-11 Teamsheets'!$H$2:$R$107,$A2,'10-11 Teamsheets'!$C$2:$C$107,G$1) &amp; "(" &amp; SUBS('10-11 Teamsheets'!$S$2:$Z$107,$A2,'10-11 Teamsheets'!$C$2:$C$107,G$1) &amp; ")"</f>
        <v>0(0)</v>
      </c>
      <c r="H2" s="27" t="str">
        <f>GOALS('10-11 Teamsheets'!$H$2:$R$107,$A2,'10-11 Teamsheets'!$C$2:$C$107,G$1) &amp; "(" &amp; GOALS('10-11 Teamsheets'!$S$2:$Z$107,$A2,'10-11 Teamsheets'!$C$2:$C$107,G$1) &amp; ")"</f>
        <v>0(0)</v>
      </c>
      <c r="I2" s="27">
        <f>Clean_sheet('10-11 Teamsheets'!$C$2:$H$107,$A2,G$1)</f>
        <v>0</v>
      </c>
      <c r="J2" s="27" t="str">
        <f>CARDS('10-11 Teamsheets'!$H$2:$Z$107,$A2,$AH$2,'10-11 Teamsheets'!$C$2:$C$107,G$1) &amp; "(" &amp; CARDS('10-11 Teamsheets'!$H$2:$Z$107,$A2,$AH$3,'10-11 Teamsheets'!$C$2:$C$107,G$1) &amp; ")"</f>
        <v>0(0)</v>
      </c>
      <c r="K2" s="27">
        <f>MINS_PLAYED('10-11 Teamsheets'!$H$2:$R$107,$A2,'10-11 Teamsheets'!$C$2:$C$107,G$1) + MINS_AS_SUB('10-11 Teamsheets'!$S$2:$Z$107,$A2,'10-11 Teamsheets'!$C$2:$C$107,G$1)</f>
        <v>0</v>
      </c>
      <c r="L2" s="27" t="str">
        <f>APPS('10-11 Teamsheets'!$H$2:$R$107,$A2,'10-11 Teamsheets'!$C$2:$C$107,L$1) &amp; "(" &amp; SUBS('10-11 Teamsheets'!$S$2:$Z$107,$A2,'10-11 Teamsheets'!$C$2:$C$107,L$1) &amp; ")"</f>
        <v>3(0)</v>
      </c>
      <c r="M2" s="27" t="str">
        <f>GOALS('10-11 Teamsheets'!$H$2:$R$107,$A2,'10-11 Teamsheets'!$C$2:$C$107,L$1) &amp; "(" &amp; GOALS('10-11 Teamsheets'!$S$2:$Z$107,$A2,'10-11 Teamsheets'!$C$2:$C$107,L$1) &amp; ")"</f>
        <v>0(0)</v>
      </c>
      <c r="N2" s="27">
        <f>Clean_sheet('10-11 Teamsheets'!$C$2:$H$107,$A2,L$1)</f>
        <v>1</v>
      </c>
      <c r="O2" s="27" t="str">
        <f>CARDS('10-11 Teamsheets'!$H$2:$Z$107,$A2,$AH$2,'10-11 Teamsheets'!$C$2:$C$107,L$1) &amp; "(" &amp; CARDS('10-11 Teamsheets'!$H$2:$Z$107,$A2,$AH$3,'10-11 Teamsheets'!$C$2:$C$107,L$1) &amp; ")"</f>
        <v>0(0)</v>
      </c>
      <c r="P2" s="27">
        <f>MINS_PLAYED('10-11 Teamsheets'!$H$2:$R$107,$A2,'10-11 Teamsheets'!$C$2:$C$107,L$1) + MINS_AS_SUB('10-11 Teamsheets'!$S$2:$Z$107,$A2,'10-11 Teamsheets'!$C$2:$C$107,L$1)</f>
        <v>270</v>
      </c>
      <c r="Q2" s="27" t="str">
        <f>APPS('10-11 Teamsheets'!$H$2:$R$107,$A2,'10-11 Teamsheets'!$C$2:$C$107,Q$1) &amp; "(" &amp; SUBS('10-11 Teamsheets'!$S$2:$Z$107,$A2,'10-11 Teamsheets'!$C$2:$C$107,Q$1) &amp; ")"</f>
        <v>5(0)</v>
      </c>
      <c r="R2" s="27" t="str">
        <f>GOALS('10-11 Teamsheets'!$H$2:$R$107,$A2,'10-11 Teamsheets'!$C$2:$C$107,Q$1) &amp; "(" &amp; GOALS('10-11 Teamsheets'!$S$2:$Z$107,$A2,'10-11 Teamsheets'!$C$2:$C$107,Q$1) &amp; ")"</f>
        <v>0(0)</v>
      </c>
      <c r="S2" s="27">
        <f>Clean_sheet('10-11 Teamsheets'!$C$2:$H$107,$A2,Q$1)</f>
        <v>1</v>
      </c>
      <c r="T2" s="27" t="str">
        <f>CARDS('10-11 Teamsheets'!$H$2:$Z$107,$A2,$AH$2,'10-11 Teamsheets'!$C$2:$C$107,Q$1) &amp; "(" &amp; CARDS('10-11 Teamsheets'!$H$2:$Z$107,$A2,$AH$3,'10-11 Teamsheets'!$C$2:$C$107,Q$1) &amp; ")"</f>
        <v>0(0)</v>
      </c>
      <c r="U2" s="27">
        <f>MINS_PLAYED('10-11 Teamsheets'!$H$2:$R$107,$A2,'10-11 Teamsheets'!$C$2:$C$107,Q$1) + MINS_AS_SUB('10-11 Teamsheets'!$S$2:$Z$107,$A2,'10-11 Teamsheets'!$C$2:$C$107,Q$1)</f>
        <v>450</v>
      </c>
      <c r="V2" s="27" t="str">
        <f>APPS('10-11 Teamsheets'!$H$2:$R$107,$A2) &amp; "(" &amp; SUBS('10-11 Teamsheets'!$S$2:$Z$107,$A2) &amp; ")"</f>
        <v>43(0)</v>
      </c>
      <c r="W2" s="28">
        <f>APPS('10-11 Teamsheets'!$H$2:$R$107,$A2) + SUBS('10-11 Teamsheets'!$S$2:$Z$107,$A2)</f>
        <v>43</v>
      </c>
      <c r="X2" s="27" t="str">
        <f>GOALS('10-11 Teamsheets'!$H$2:$R$107,$A2) &amp; "(" &amp; GOALS('10-11 Teamsheets'!$S$2:$Z$107,$A2) &amp; ")"</f>
        <v>1(0)</v>
      </c>
      <c r="Y2" s="28">
        <f>GOALS('10-11 Teamsheets'!$H$2:$Z$107,$A2)</f>
        <v>1</v>
      </c>
      <c r="Z2" s="28">
        <f>Clean_sheet('10-11 Teamsheets'!$C$2:$H$107,$A2)</f>
        <v>13</v>
      </c>
      <c r="AA2" s="28" t="str">
        <f>CARDS('10-11 Teamsheets'!$H$2:$Z$107,$A2,$AH$2) &amp; "(" &amp; CARDS('10-11 Teamsheets'!$H$2:$Z$107,$A2,$AH$3) &amp; ")"</f>
        <v>2(1)</v>
      </c>
      <c r="AB2" s="28">
        <f>MINS_PLAYED('10-11 Teamsheets'!$H$2:$R$107,$A2) + MINS_AS_SUB('10-11 Teamsheets'!$S$2:$Z$107,$A2)</f>
        <v>3841</v>
      </c>
      <c r="AC2" s="28">
        <f t="shared" ref="AC2:AC35" si="0">IF(AND(AB2&lt;&gt;0, W2&lt;&gt;0),AB2/W2,0)</f>
        <v>89.325581395348834</v>
      </c>
      <c r="AD2" s="28">
        <f t="shared" ref="AD2:AD35" si="1">IF(Y2&lt;&gt;0,Y2/W2,0)</f>
        <v>2.3255813953488372E-2</v>
      </c>
      <c r="AE2" s="28">
        <f t="shared" ref="AE2:AE35" si="2">IF(Y2&lt;&gt;0,AB2/Y2,0)</f>
        <v>3841</v>
      </c>
      <c r="AG2" s="29" t="s">
        <v>172</v>
      </c>
      <c r="AH2" s="30">
        <v>10092543</v>
      </c>
    </row>
    <row r="3" spans="1:34" x14ac:dyDescent="0.2">
      <c r="A3" s="25" t="s">
        <v>559</v>
      </c>
      <c r="B3" s="27" t="str">
        <f>APPS('10-11 Teamsheets'!$H$2:$R$107,$A3,'10-11 Teamsheets'!$C$2:$C$107,B$1) &amp; "(" &amp; SUBS('10-11 Teamsheets'!$S$2:$Z$107,$A3,'10-11 Teamsheets'!$C$2:$C$107,B$1) &amp; ")"</f>
        <v>1(2)</v>
      </c>
      <c r="C3" s="27" t="str">
        <f>GOALS('10-11 Teamsheets'!$H$2:$R$107,$A3,'10-11 Teamsheets'!$C$2:$C$107,B$1) &amp; "(" &amp; GOALS('10-11 Teamsheets'!$S$2:$Z$107,$A3,'10-11 Teamsheets'!$C$2:$C$107,B$1) &amp; ")"</f>
        <v>0(0)</v>
      </c>
      <c r="D3" s="27">
        <f>Clean_sheet('10-11 Teamsheets'!$C$2:$H$107,$A3,B$1)</f>
        <v>0</v>
      </c>
      <c r="E3" s="27" t="str">
        <f>CARDS('10-11 Teamsheets'!$H$2:$Z$107,$A3,$AH$2,'10-11 Teamsheets'!$C$2:$C$107,B$1) &amp; "(" &amp; CARDS('10-11 Teamsheets'!$H$2:$Z$107,$A3,$AH$3,'10-11 Teamsheets'!$C$2:$C$107,B$1) &amp; ")"</f>
        <v>0(0)</v>
      </c>
      <c r="F3" s="27">
        <f>MINS_PLAYED('10-11 Teamsheets'!$H$2:$R$107,$A3,'10-11 Teamsheets'!$C$2:$C$107,B$1) + MINS_AS_SUB('10-11 Teamsheets'!$S$2:$Z$107,$A3,'10-11 Teamsheets'!$C$2:$C$107,B$1)</f>
        <v>135</v>
      </c>
      <c r="G3" s="27" t="str">
        <f>APPS('10-11 Teamsheets'!$H$2:$R$107,$A3,'10-11 Teamsheets'!$C$2:$C$107,G$1) &amp; "(" &amp; SUBS('10-11 Teamsheets'!$S$2:$Z$107,$A3,'10-11 Teamsheets'!$C$2:$C$107,G$1) &amp; ")"</f>
        <v>1(0)</v>
      </c>
      <c r="H3" s="27" t="str">
        <f>GOALS('10-11 Teamsheets'!$H$2:$R$107,$A3,'10-11 Teamsheets'!$C$2:$C$107,G$1) &amp; "(" &amp; GOALS('10-11 Teamsheets'!$S$2:$Z$107,$A3,'10-11 Teamsheets'!$C$2:$C$107,G$1) &amp; ")"</f>
        <v>0(0)</v>
      </c>
      <c r="I3" s="27">
        <f>Clean_sheet('10-11 Teamsheets'!$C$2:$H$107,$A3,G$1)</f>
        <v>0</v>
      </c>
      <c r="J3" s="27" t="str">
        <f>CARDS('10-11 Teamsheets'!$H$2:$Z$107,$A3,$AH$2,'10-11 Teamsheets'!$C$2:$C$107,G$1) &amp; "(" &amp; CARDS('10-11 Teamsheets'!$H$2:$Z$107,$A3,$AH$3,'10-11 Teamsheets'!$C$2:$C$107,G$1) &amp; ")"</f>
        <v>0(0)</v>
      </c>
      <c r="K3" s="27">
        <f>MINS_PLAYED('10-11 Teamsheets'!$H$2:$R$107,$A3,'10-11 Teamsheets'!$C$2:$C$107,G$1) + MINS_AS_SUB('10-11 Teamsheets'!$S$2:$Z$107,$A3,'10-11 Teamsheets'!$C$2:$C$107,G$1)</f>
        <v>90</v>
      </c>
      <c r="L3" s="27" t="str">
        <f>APPS('10-11 Teamsheets'!$H$2:$R$107,$A3,'10-11 Teamsheets'!$C$2:$C$107,L$1) &amp; "(" &amp; SUBS('10-11 Teamsheets'!$S$2:$Z$107,$A3,'10-11 Teamsheets'!$C$2:$C$107,L$1) &amp; ")"</f>
        <v>1(0)</v>
      </c>
      <c r="M3" s="27" t="str">
        <f>GOALS('10-11 Teamsheets'!$H$2:$R$107,$A3,'10-11 Teamsheets'!$C$2:$C$107,L$1) &amp; "(" &amp; GOALS('10-11 Teamsheets'!$S$2:$Z$107,$A3,'10-11 Teamsheets'!$C$2:$C$107,L$1) &amp; ")"</f>
        <v>0(0)</v>
      </c>
      <c r="N3" s="27">
        <f>Clean_sheet('10-11 Teamsheets'!$C$2:$H$107,$A3,L$1)</f>
        <v>0</v>
      </c>
      <c r="O3" s="27" t="str">
        <f>CARDS('10-11 Teamsheets'!$H$2:$Z$107,$A3,$AH$2,'10-11 Teamsheets'!$C$2:$C$107,L$1) &amp; "(" &amp; CARDS('10-11 Teamsheets'!$H$2:$Z$107,$A3,$AH$3,'10-11 Teamsheets'!$C$2:$C$107,L$1) &amp; ")"</f>
        <v>1(0)</v>
      </c>
      <c r="P3" s="27">
        <f>MINS_PLAYED('10-11 Teamsheets'!$H$2:$R$107,$A3,'10-11 Teamsheets'!$C$2:$C$107,L$1) + MINS_AS_SUB('10-11 Teamsheets'!$S$2:$Z$107,$A3,'10-11 Teamsheets'!$C$2:$C$107,L$1)</f>
        <v>90</v>
      </c>
      <c r="Q3" s="27" t="str">
        <f>APPS('10-11 Teamsheets'!$H$2:$R$107,$A3,'10-11 Teamsheets'!$C$2:$C$107,Q$1) &amp; "(" &amp; SUBS('10-11 Teamsheets'!$S$2:$Z$107,$A3,'10-11 Teamsheets'!$C$2:$C$107,Q$1) &amp; ")"</f>
        <v>0(0)</v>
      </c>
      <c r="R3" s="27" t="str">
        <f>GOALS('10-11 Teamsheets'!$H$2:$R$107,$A3,'10-11 Teamsheets'!$C$2:$C$107,Q$1) &amp; "(" &amp; GOALS('10-11 Teamsheets'!$S$2:$Z$107,$A3,'10-11 Teamsheets'!$C$2:$C$107,Q$1) &amp; ")"</f>
        <v>0(0)</v>
      </c>
      <c r="S3" s="27">
        <f>Clean_sheet('10-11 Teamsheets'!$C$2:$H$107,$A3,Q$1)</f>
        <v>0</v>
      </c>
      <c r="T3" s="27" t="str">
        <f>CARDS('10-11 Teamsheets'!$H$2:$Z$107,$A3,$AH$2,'10-11 Teamsheets'!$C$2:$C$107,Q$1) &amp; "(" &amp; CARDS('10-11 Teamsheets'!$H$2:$Z$107,$A3,$AH$3,'10-11 Teamsheets'!$C$2:$C$107,Q$1) &amp; ")"</f>
        <v>0(0)</v>
      </c>
      <c r="U3" s="27">
        <f>MINS_PLAYED('10-11 Teamsheets'!$H$2:$R$107,$A3,'10-11 Teamsheets'!$C$2:$C$107,Q$1) + MINS_AS_SUB('10-11 Teamsheets'!$S$2:$Z$107,$A3,'10-11 Teamsheets'!$C$2:$C$107,Q$1)</f>
        <v>0</v>
      </c>
      <c r="V3" s="27" t="str">
        <f>APPS('10-11 Teamsheets'!$H$2:$R$107,$A3) &amp; "(" &amp; SUBS('10-11 Teamsheets'!$S$2:$Z$107,$A3) &amp; ")"</f>
        <v>3(2)</v>
      </c>
      <c r="W3" s="28">
        <f>APPS('10-11 Teamsheets'!$H$2:$R$107,$A3) + SUBS('10-11 Teamsheets'!$S$2:$Z$107,$A3)</f>
        <v>5</v>
      </c>
      <c r="X3" s="27" t="str">
        <f>GOALS('10-11 Teamsheets'!$H$2:$R$107,$A3) &amp; "(" &amp; GOALS('10-11 Teamsheets'!$S$2:$Z$107,$A3) &amp; ")"</f>
        <v>0(0)</v>
      </c>
      <c r="Y3" s="28">
        <f>GOALS('10-11 Teamsheets'!$H$2:$Z$107,$A3)</f>
        <v>0</v>
      </c>
      <c r="Z3" s="28">
        <f>Clean_sheet('10-11 Teamsheets'!$C$2:$H$107,$A3)</f>
        <v>0</v>
      </c>
      <c r="AA3" s="28" t="str">
        <f>CARDS('10-11 Teamsheets'!$H$2:$Z$107,$A3,$AH$2) &amp; "(" &amp; CARDS('10-11 Teamsheets'!$H$2:$Z$107,$A3,$AH$3) &amp; ")"</f>
        <v>1(0)</v>
      </c>
      <c r="AB3" s="28">
        <f>MINS_PLAYED('10-11 Teamsheets'!$H$2:$R$107,$A3) + MINS_AS_SUB('10-11 Teamsheets'!$S$2:$Z$107,$A3)</f>
        <v>315</v>
      </c>
      <c r="AC3" s="28">
        <f t="shared" si="0"/>
        <v>63</v>
      </c>
      <c r="AD3" s="28">
        <f t="shared" si="1"/>
        <v>0</v>
      </c>
      <c r="AE3" s="28">
        <f t="shared" si="2"/>
        <v>0</v>
      </c>
      <c r="AG3" s="31" t="s">
        <v>173</v>
      </c>
      <c r="AH3" s="30">
        <v>255</v>
      </c>
    </row>
    <row r="4" spans="1:34" x14ac:dyDescent="0.2">
      <c r="A4" s="25" t="s">
        <v>48</v>
      </c>
      <c r="B4" s="27" t="str">
        <f>APPS('10-11 Teamsheets'!$H$2:$R$107,$A4,'10-11 Teamsheets'!$C$2:$C$107,B$1) &amp; "(" &amp; SUBS('10-11 Teamsheets'!$S$2:$Z$107,$A4,'10-11 Teamsheets'!$C$2:$C$107,B$1) &amp; ")"</f>
        <v>27(1)</v>
      </c>
      <c r="C4" s="27" t="str">
        <f>GOALS('10-11 Teamsheets'!$H$2:$R$107,$A4,'10-11 Teamsheets'!$C$2:$C$107,B$1) &amp; "(" &amp; GOALS('10-11 Teamsheets'!$S$2:$Z$107,$A4,'10-11 Teamsheets'!$C$2:$C$107,B$1) &amp; ")"</f>
        <v>0(0)</v>
      </c>
      <c r="D4" s="27">
        <f>Clean_sheet('10-11 Teamsheets'!$C$2:$H$107,$A4,B$1)</f>
        <v>0</v>
      </c>
      <c r="E4" s="27" t="str">
        <f>CARDS('10-11 Teamsheets'!$H$2:$Z$107,$A4,$AH$2,'10-11 Teamsheets'!$C$2:$C$107,B$1) &amp; "(" &amp; CARDS('10-11 Teamsheets'!$H$2:$Z$107,$A4,$AH$3,'10-11 Teamsheets'!$C$2:$C$107,B$1) &amp; ")"</f>
        <v>5(1)</v>
      </c>
      <c r="F4" s="27">
        <f>MINS_PLAYED('10-11 Teamsheets'!$H$2:$R$107,$A4,'10-11 Teamsheets'!$C$2:$C$107,B$1) + MINS_AS_SUB('10-11 Teamsheets'!$S$2:$Z$107,$A4,'10-11 Teamsheets'!$C$2:$C$107,B$1)</f>
        <v>2145</v>
      </c>
      <c r="G4" s="27" t="str">
        <f>APPS('10-11 Teamsheets'!$H$2:$R$107,$A4,'10-11 Teamsheets'!$C$2:$C$107,G$1) &amp; "(" &amp; SUBS('10-11 Teamsheets'!$S$2:$Z$107,$A4,'10-11 Teamsheets'!$C$2:$C$107,G$1) &amp; ")"</f>
        <v>0(0)</v>
      </c>
      <c r="H4" s="27" t="str">
        <f>GOALS('10-11 Teamsheets'!$H$2:$R$107,$A4,'10-11 Teamsheets'!$C$2:$C$107,G$1) &amp; "(" &amp; GOALS('10-11 Teamsheets'!$S$2:$Z$107,$A4,'10-11 Teamsheets'!$C$2:$C$107,G$1) &amp; ")"</f>
        <v>0(0)</v>
      </c>
      <c r="I4" s="27">
        <f>Clean_sheet('10-11 Teamsheets'!$C$2:$H$107,$A4,G$1)</f>
        <v>0</v>
      </c>
      <c r="J4" s="27" t="str">
        <f>CARDS('10-11 Teamsheets'!$H$2:$Z$107,$A4,$AH$2,'10-11 Teamsheets'!$C$2:$C$107,G$1) &amp; "(" &amp; CARDS('10-11 Teamsheets'!$H$2:$Z$107,$A4,$AH$3,'10-11 Teamsheets'!$C$2:$C$107,G$1) &amp; ")"</f>
        <v>0(0)</v>
      </c>
      <c r="K4" s="27">
        <f>MINS_PLAYED('10-11 Teamsheets'!$H$2:$R$107,$A4,'10-11 Teamsheets'!$C$2:$C$107,G$1) + MINS_AS_SUB('10-11 Teamsheets'!$S$2:$Z$107,$A4,'10-11 Teamsheets'!$C$2:$C$107,G$1)</f>
        <v>0</v>
      </c>
      <c r="L4" s="27" t="str">
        <f>APPS('10-11 Teamsheets'!$H$2:$R$107,$A4,'10-11 Teamsheets'!$C$2:$C$107,L$1) &amp; "(" &amp; SUBS('10-11 Teamsheets'!$S$2:$Z$107,$A4,'10-11 Teamsheets'!$C$2:$C$107,L$1) &amp; ")"</f>
        <v>1(0)</v>
      </c>
      <c r="M4" s="27" t="str">
        <f>GOALS('10-11 Teamsheets'!$H$2:$R$107,$A4,'10-11 Teamsheets'!$C$2:$C$107,L$1) &amp; "(" &amp; GOALS('10-11 Teamsheets'!$S$2:$Z$107,$A4,'10-11 Teamsheets'!$C$2:$C$107,L$1) &amp; ")"</f>
        <v>0(0)</v>
      </c>
      <c r="N4" s="27">
        <f>Clean_sheet('10-11 Teamsheets'!$C$2:$H$107,$A4,L$1)</f>
        <v>0</v>
      </c>
      <c r="O4" s="27" t="str">
        <f>CARDS('10-11 Teamsheets'!$H$2:$Z$107,$A4,$AH$2,'10-11 Teamsheets'!$C$2:$C$107,L$1) &amp; "(" &amp; CARDS('10-11 Teamsheets'!$H$2:$Z$107,$A4,$AH$3,'10-11 Teamsheets'!$C$2:$C$107,L$1) &amp; ")"</f>
        <v>1(0)</v>
      </c>
      <c r="P4" s="27">
        <f>MINS_PLAYED('10-11 Teamsheets'!$H$2:$R$107,$A4,'10-11 Teamsheets'!$C$2:$C$107,L$1) + MINS_AS_SUB('10-11 Teamsheets'!$S$2:$Z$107,$A4,'10-11 Teamsheets'!$C$2:$C$107,L$1)</f>
        <v>90</v>
      </c>
      <c r="Q4" s="27" t="str">
        <f>APPS('10-11 Teamsheets'!$H$2:$R$107,$A4,'10-11 Teamsheets'!$C$2:$C$107,Q$1) &amp; "(" &amp; SUBS('10-11 Teamsheets'!$S$2:$Z$107,$A4,'10-11 Teamsheets'!$C$2:$C$107,Q$1) &amp; ")"</f>
        <v>3(1)</v>
      </c>
      <c r="R4" s="27" t="str">
        <f>GOALS('10-11 Teamsheets'!$H$2:$R$107,$A4,'10-11 Teamsheets'!$C$2:$C$107,Q$1) &amp; "(" &amp; GOALS('10-11 Teamsheets'!$S$2:$Z$107,$A4,'10-11 Teamsheets'!$C$2:$C$107,Q$1) &amp; ")"</f>
        <v>0(0)</v>
      </c>
      <c r="S4" s="27">
        <f>Clean_sheet('10-11 Teamsheets'!$C$2:$H$107,$A4,Q$1)</f>
        <v>0</v>
      </c>
      <c r="T4" s="27" t="str">
        <f>CARDS('10-11 Teamsheets'!$H$2:$Z$107,$A4,$AH$2,'10-11 Teamsheets'!$C$2:$C$107,Q$1) &amp; "(" &amp; CARDS('10-11 Teamsheets'!$H$2:$Z$107,$A4,$AH$3,'10-11 Teamsheets'!$C$2:$C$107,Q$1) &amp; ")"</f>
        <v>0(0)</v>
      </c>
      <c r="U4" s="27">
        <f>MINS_PLAYED('10-11 Teamsheets'!$H$2:$R$107,$A4,'10-11 Teamsheets'!$C$2:$C$107,Q$1) + MINS_AS_SUB('10-11 Teamsheets'!$S$2:$Z$107,$A4,'10-11 Teamsheets'!$C$2:$C$107,Q$1)</f>
        <v>277</v>
      </c>
      <c r="V4" s="27" t="str">
        <f>APPS('10-11 Teamsheets'!$H$2:$R$107,$A4) &amp; "(" &amp; SUBS('10-11 Teamsheets'!$S$2:$Z$107,$A4) &amp; ")"</f>
        <v>31(2)</v>
      </c>
      <c r="W4" s="28">
        <f>APPS('10-11 Teamsheets'!$H$2:$R$107,$A4) + SUBS('10-11 Teamsheets'!$S$2:$Z$107,$A4)</f>
        <v>33</v>
      </c>
      <c r="X4" s="27" t="str">
        <f>GOALS('10-11 Teamsheets'!$H$2:$R$107,$A4) &amp; "(" &amp; GOALS('10-11 Teamsheets'!$S$2:$Z$107,$A4) &amp; ")"</f>
        <v>0(0)</v>
      </c>
      <c r="Y4" s="28">
        <f>GOALS('10-11 Teamsheets'!$H$2:$Z$107,$A4)</f>
        <v>0</v>
      </c>
      <c r="Z4" s="28">
        <f>Clean_sheet('10-11 Teamsheets'!$C$2:$H$107,$A4)</f>
        <v>0</v>
      </c>
      <c r="AA4" s="28" t="str">
        <f>CARDS('10-11 Teamsheets'!$H$2:$Z$107,$A4,$AH$2) &amp; "(" &amp; CARDS('10-11 Teamsheets'!$H$2:$Z$107,$A4,$AH$3) &amp; ")"</f>
        <v>6(1)</v>
      </c>
      <c r="AB4" s="28">
        <f>MINS_PLAYED('10-11 Teamsheets'!$H$2:$R$107,$A4) + MINS_AS_SUB('10-11 Teamsheets'!$S$2:$Z$107,$A4)</f>
        <v>2512</v>
      </c>
      <c r="AC4" s="28">
        <f t="shared" si="0"/>
        <v>76.121212121212125</v>
      </c>
      <c r="AD4" s="28">
        <f t="shared" si="1"/>
        <v>0</v>
      </c>
      <c r="AE4" s="28">
        <f t="shared" si="2"/>
        <v>0</v>
      </c>
    </row>
    <row r="5" spans="1:34" x14ac:dyDescent="0.2">
      <c r="A5" s="25" t="s">
        <v>274</v>
      </c>
      <c r="B5" s="27" t="str">
        <f>APPS('10-11 Teamsheets'!$H$2:$R$107,$A5,'10-11 Teamsheets'!$C$2:$C$107,B$1) &amp; "(" &amp; SUBS('10-11 Teamsheets'!$S$2:$Z$107,$A5,'10-11 Teamsheets'!$C$2:$C$107,B$1) &amp; ")"</f>
        <v>0(0)</v>
      </c>
      <c r="C5" s="27" t="str">
        <f>GOALS('10-11 Teamsheets'!$H$2:$R$107,$A5,'10-11 Teamsheets'!$C$2:$C$107,B$1) &amp; "(" &amp; GOALS('10-11 Teamsheets'!$S$2:$Z$107,$A5,'10-11 Teamsheets'!$C$2:$C$107,B$1) &amp; ")"</f>
        <v>0(0)</v>
      </c>
      <c r="D5" s="27">
        <f>Clean_sheet('10-11 Teamsheets'!$C$2:$H$107,$A5,B$1)</f>
        <v>0</v>
      </c>
      <c r="E5" s="27" t="str">
        <f>CARDS('10-11 Teamsheets'!$H$2:$Z$107,$A5,$AH$2,'10-11 Teamsheets'!$C$2:$C$107,B$1) &amp; "(" &amp; CARDS('10-11 Teamsheets'!$H$2:$Z$107,$A5,$AH$3,'10-11 Teamsheets'!$C$2:$C$107,B$1) &amp; ")"</f>
        <v>0(0)</v>
      </c>
      <c r="F5" s="27">
        <f>MINS_PLAYED('10-11 Teamsheets'!$H$2:$R$107,$A5,'10-11 Teamsheets'!$C$2:$C$107,B$1) + MINS_AS_SUB('10-11 Teamsheets'!$S$2:$Z$107,$A5,'10-11 Teamsheets'!$C$2:$C$107,B$1)</f>
        <v>0</v>
      </c>
      <c r="G5" s="27" t="str">
        <f>APPS('10-11 Teamsheets'!$H$2:$R$107,$A5,'10-11 Teamsheets'!$C$2:$C$107,G$1) &amp; "(" &amp; SUBS('10-11 Teamsheets'!$S$2:$Z$107,$A5,'10-11 Teamsheets'!$C$2:$C$107,G$1) &amp; ")"</f>
        <v>0(1)</v>
      </c>
      <c r="H5" s="27" t="str">
        <f>GOALS('10-11 Teamsheets'!$H$2:$R$107,$A5,'10-11 Teamsheets'!$C$2:$C$107,G$1) &amp; "(" &amp; GOALS('10-11 Teamsheets'!$S$2:$Z$107,$A5,'10-11 Teamsheets'!$C$2:$C$107,G$1) &amp; ")"</f>
        <v>0(0)</v>
      </c>
      <c r="I5" s="27">
        <f>Clean_sheet('10-11 Teamsheets'!$C$2:$H$107,$A5,G$1)</f>
        <v>0</v>
      </c>
      <c r="J5" s="27" t="str">
        <f>CARDS('10-11 Teamsheets'!$H$2:$Z$107,$A5,$AH$2,'10-11 Teamsheets'!$C$2:$C$107,G$1) &amp; "(" &amp; CARDS('10-11 Teamsheets'!$H$2:$Z$107,$A5,$AH$3,'10-11 Teamsheets'!$C$2:$C$107,G$1) &amp; ")"</f>
        <v>0(0)</v>
      </c>
      <c r="K5" s="27">
        <f>MINS_PLAYED('10-11 Teamsheets'!$H$2:$R$107,$A5,'10-11 Teamsheets'!$C$2:$C$107,G$1) + MINS_AS_SUB('10-11 Teamsheets'!$S$2:$Z$107,$A5,'10-11 Teamsheets'!$C$2:$C$107,G$1)</f>
        <v>32</v>
      </c>
      <c r="L5" s="27" t="str">
        <f>APPS('10-11 Teamsheets'!$H$2:$R$107,$A5,'10-11 Teamsheets'!$C$2:$C$107,L$1) &amp; "(" &amp; SUBS('10-11 Teamsheets'!$S$2:$Z$107,$A5,'10-11 Teamsheets'!$C$2:$C$107,L$1) &amp; ")"</f>
        <v>0(0)</v>
      </c>
      <c r="M5" s="27" t="str">
        <f>GOALS('10-11 Teamsheets'!$H$2:$R$107,$A5,'10-11 Teamsheets'!$C$2:$C$107,L$1) &amp; "(" &amp; GOALS('10-11 Teamsheets'!$S$2:$Z$107,$A5,'10-11 Teamsheets'!$C$2:$C$107,L$1) &amp; ")"</f>
        <v>0(0)</v>
      </c>
      <c r="N5" s="27">
        <f>Clean_sheet('10-11 Teamsheets'!$C$2:$H$107,$A5,L$1)</f>
        <v>0</v>
      </c>
      <c r="O5" s="27" t="str">
        <f>CARDS('10-11 Teamsheets'!$H$2:$Z$107,$A5,$AH$2,'10-11 Teamsheets'!$C$2:$C$107,L$1) &amp; "(" &amp; CARDS('10-11 Teamsheets'!$H$2:$Z$107,$A5,$AH$3,'10-11 Teamsheets'!$C$2:$C$107,L$1) &amp; ")"</f>
        <v>0(0)</v>
      </c>
      <c r="P5" s="27">
        <f>MINS_PLAYED('10-11 Teamsheets'!$H$2:$R$107,$A5,'10-11 Teamsheets'!$C$2:$C$107,L$1) + MINS_AS_SUB('10-11 Teamsheets'!$S$2:$Z$107,$A5,'10-11 Teamsheets'!$C$2:$C$107,L$1)</f>
        <v>0</v>
      </c>
      <c r="Q5" s="27" t="str">
        <f>APPS('10-11 Teamsheets'!$H$2:$R$107,$A5,'10-11 Teamsheets'!$C$2:$C$107,Q$1) &amp; "(" &amp; SUBS('10-11 Teamsheets'!$S$2:$Z$107,$A5,'10-11 Teamsheets'!$C$2:$C$107,Q$1) &amp; ")"</f>
        <v>0(0)</v>
      </c>
      <c r="R5" s="27" t="str">
        <f>GOALS('10-11 Teamsheets'!$H$2:$R$107,$A5,'10-11 Teamsheets'!$C$2:$C$107,Q$1) &amp; "(" &amp; GOALS('10-11 Teamsheets'!$S$2:$Z$107,$A5,'10-11 Teamsheets'!$C$2:$C$107,Q$1) &amp; ")"</f>
        <v>0(0)</v>
      </c>
      <c r="S5" s="27">
        <f>Clean_sheet('10-11 Teamsheets'!$C$2:$H$107,$A5,Q$1)</f>
        <v>0</v>
      </c>
      <c r="T5" s="27" t="str">
        <f>CARDS('10-11 Teamsheets'!$H$2:$Z$107,$A5,$AH$2,'10-11 Teamsheets'!$C$2:$C$107,Q$1) &amp; "(" &amp; CARDS('10-11 Teamsheets'!$H$2:$Z$107,$A5,$AH$3,'10-11 Teamsheets'!$C$2:$C$107,Q$1) &amp; ")"</f>
        <v>0(0)</v>
      </c>
      <c r="U5" s="27">
        <f>MINS_PLAYED('10-11 Teamsheets'!$H$2:$R$107,$A5,'10-11 Teamsheets'!$C$2:$C$107,Q$1) + MINS_AS_SUB('10-11 Teamsheets'!$S$2:$Z$107,$A5,'10-11 Teamsheets'!$C$2:$C$107,Q$1)</f>
        <v>0</v>
      </c>
      <c r="V5" s="27" t="str">
        <f>APPS('10-11 Teamsheets'!$H$2:$R$107,$A5) &amp; "(" &amp; SUBS('10-11 Teamsheets'!$S$2:$Z$107,$A5) &amp; ")"</f>
        <v>0(1)</v>
      </c>
      <c r="W5" s="28">
        <f>APPS('10-11 Teamsheets'!$H$2:$R$107,$A5) + SUBS('10-11 Teamsheets'!$S$2:$Z$107,$A5)</f>
        <v>1</v>
      </c>
      <c r="X5" s="27" t="str">
        <f>GOALS('10-11 Teamsheets'!$H$2:$R$107,$A5) &amp; "(" &amp; GOALS('10-11 Teamsheets'!$S$2:$Z$107,$A5) &amp; ")"</f>
        <v>0(0)</v>
      </c>
      <c r="Y5" s="28">
        <f>GOALS('10-11 Teamsheets'!$H$2:$Z$107,$A5)</f>
        <v>0</v>
      </c>
      <c r="Z5" s="28">
        <f>Clean_sheet('10-11 Teamsheets'!$C$2:$H$107,$A5)</f>
        <v>0</v>
      </c>
      <c r="AA5" s="28" t="str">
        <f>CARDS('10-11 Teamsheets'!$H$2:$Z$107,$A5,$AH$2) &amp; "(" &amp; CARDS('10-11 Teamsheets'!$H$2:$Z$107,$A5,$AH$3) &amp; ")"</f>
        <v>0(0)</v>
      </c>
      <c r="AB5" s="28">
        <f>MINS_PLAYED('10-11 Teamsheets'!$H$2:$R$107,$A5) + MINS_AS_SUB('10-11 Teamsheets'!$S$2:$Z$107,$A5)</f>
        <v>32</v>
      </c>
      <c r="AC5" s="28">
        <f>IF(AND(AB5&lt;&gt;0, W5&lt;&gt;0),AB5/W5,0)</f>
        <v>32</v>
      </c>
      <c r="AD5" s="28">
        <f>IF(Y5&lt;&gt;0,Y5/W5,0)</f>
        <v>0</v>
      </c>
      <c r="AE5" s="28">
        <f>IF(Y5&lt;&gt;0,AB5/Y5,0)</f>
        <v>0</v>
      </c>
    </row>
    <row r="6" spans="1:34" x14ac:dyDescent="0.2">
      <c r="A6" s="25" t="s">
        <v>2286</v>
      </c>
      <c r="B6" s="27" t="str">
        <f>APPS('10-11 Teamsheets'!$H$2:$R$107,$A6,'10-11 Teamsheets'!$C$2:$C$107,B$1) &amp; "(" &amp; SUBS('10-11 Teamsheets'!$S$2:$Z$107,$A6,'10-11 Teamsheets'!$C$2:$C$107,B$1) &amp; ")"</f>
        <v>25(12)</v>
      </c>
      <c r="C6" s="27" t="str">
        <f>GOALS('10-11 Teamsheets'!$H$2:$R$107,$A6,'10-11 Teamsheets'!$C$2:$C$107,B$1) &amp; "(" &amp; GOALS('10-11 Teamsheets'!$S$2:$Z$107,$A6,'10-11 Teamsheets'!$C$2:$C$107,B$1) &amp; ")"</f>
        <v>3(0)</v>
      </c>
      <c r="D6" s="27">
        <f>Clean_sheet('10-11 Teamsheets'!$C$2:$H$107,$A6,B$1)</f>
        <v>0</v>
      </c>
      <c r="E6" s="27" t="str">
        <f>CARDS('10-11 Teamsheets'!$H$2:$Z$107,$A6,$AH$2,'10-11 Teamsheets'!$C$2:$C$107,B$1) &amp; "(" &amp; CARDS('10-11 Teamsheets'!$H$2:$Z$107,$A6,$AH$3,'10-11 Teamsheets'!$C$2:$C$107,B$1) &amp; ")"</f>
        <v>5(0)</v>
      </c>
      <c r="F6" s="27">
        <f>MINS_PLAYED('10-11 Teamsheets'!$H$2:$R$107,$A6,'10-11 Teamsheets'!$C$2:$C$107,B$1) + MINS_AS_SUB('10-11 Teamsheets'!$S$2:$Z$107,$A6,'10-11 Teamsheets'!$C$2:$C$107,B$1)</f>
        <v>2012</v>
      </c>
      <c r="G6" s="27" t="str">
        <f>APPS('10-11 Teamsheets'!$H$2:$R$107,$A6,'10-11 Teamsheets'!$C$2:$C$107,G$1) &amp; "(" &amp; SUBS('10-11 Teamsheets'!$S$2:$Z$107,$A6,'10-11 Teamsheets'!$C$2:$C$107,G$1) &amp; ")"</f>
        <v>1(0)</v>
      </c>
      <c r="H6" s="27" t="str">
        <f>GOALS('10-11 Teamsheets'!$H$2:$R$107,$A6,'10-11 Teamsheets'!$C$2:$C$107,G$1) &amp; "(" &amp; GOALS('10-11 Teamsheets'!$S$2:$Z$107,$A6,'10-11 Teamsheets'!$C$2:$C$107,G$1) &amp; ")"</f>
        <v>0(0)</v>
      </c>
      <c r="I6" s="27">
        <f>Clean_sheet('10-11 Teamsheets'!$C$2:$H$107,$A6,G$1)</f>
        <v>0</v>
      </c>
      <c r="J6" s="27" t="str">
        <f>CARDS('10-11 Teamsheets'!$H$2:$Z$107,$A6,$AH$2,'10-11 Teamsheets'!$C$2:$C$107,G$1) &amp; "(" &amp; CARDS('10-11 Teamsheets'!$H$2:$Z$107,$A6,$AH$3,'10-11 Teamsheets'!$C$2:$C$107,G$1) &amp; ")"</f>
        <v>0(0)</v>
      </c>
      <c r="K6" s="27">
        <f>MINS_PLAYED('10-11 Teamsheets'!$H$2:$R$107,$A6,'10-11 Teamsheets'!$C$2:$C$107,G$1) + MINS_AS_SUB('10-11 Teamsheets'!$S$2:$Z$107,$A6,'10-11 Teamsheets'!$C$2:$C$107,G$1)</f>
        <v>90</v>
      </c>
      <c r="L6" s="27" t="str">
        <f>APPS('10-11 Teamsheets'!$H$2:$R$107,$A6,'10-11 Teamsheets'!$C$2:$C$107,L$1) &amp; "(" &amp; SUBS('10-11 Teamsheets'!$S$2:$Z$107,$A6,'10-11 Teamsheets'!$C$2:$C$107,L$1) &amp; ")"</f>
        <v>0(1)</v>
      </c>
      <c r="M6" s="27" t="str">
        <f>GOALS('10-11 Teamsheets'!$H$2:$R$107,$A6,'10-11 Teamsheets'!$C$2:$C$107,L$1) &amp; "(" &amp; GOALS('10-11 Teamsheets'!$S$2:$Z$107,$A6,'10-11 Teamsheets'!$C$2:$C$107,L$1) &amp; ")"</f>
        <v>0(0)</v>
      </c>
      <c r="N6" s="27">
        <f>Clean_sheet('10-11 Teamsheets'!$C$2:$H$107,$A6,L$1)</f>
        <v>0</v>
      </c>
      <c r="O6" s="27" t="str">
        <f>CARDS('10-11 Teamsheets'!$H$2:$Z$107,$A6,$AH$2,'10-11 Teamsheets'!$C$2:$C$107,L$1) &amp; "(" &amp; CARDS('10-11 Teamsheets'!$H$2:$Z$107,$A6,$AH$3,'10-11 Teamsheets'!$C$2:$C$107,L$1) &amp; ")"</f>
        <v>0(0)</v>
      </c>
      <c r="P6" s="27">
        <f>MINS_PLAYED('10-11 Teamsheets'!$H$2:$R$107,$A6,'10-11 Teamsheets'!$C$2:$C$107,L$1) + MINS_AS_SUB('10-11 Teamsheets'!$S$2:$Z$107,$A6,'10-11 Teamsheets'!$C$2:$C$107,L$1)</f>
        <v>8</v>
      </c>
      <c r="Q6" s="27" t="str">
        <f>APPS('10-11 Teamsheets'!$H$2:$R$107,$A6,'10-11 Teamsheets'!$C$2:$C$107,Q$1) &amp; "(" &amp; SUBS('10-11 Teamsheets'!$S$2:$Z$107,$A6,'10-11 Teamsheets'!$C$2:$C$107,Q$1) &amp; ")"</f>
        <v>1(3)</v>
      </c>
      <c r="R6" s="27" t="str">
        <f>GOALS('10-11 Teamsheets'!$H$2:$R$107,$A6,'10-11 Teamsheets'!$C$2:$C$107,Q$1) &amp; "(" &amp; GOALS('10-11 Teamsheets'!$S$2:$Z$107,$A6,'10-11 Teamsheets'!$C$2:$C$107,Q$1) &amp; ")"</f>
        <v>0(0)</v>
      </c>
      <c r="S6" s="27">
        <f>Clean_sheet('10-11 Teamsheets'!$C$2:$H$107,$A6,Q$1)</f>
        <v>0</v>
      </c>
      <c r="T6" s="27" t="str">
        <f>CARDS('10-11 Teamsheets'!$H$2:$Z$107,$A6,$AH$2,'10-11 Teamsheets'!$C$2:$C$107,Q$1) &amp; "(" &amp; CARDS('10-11 Teamsheets'!$H$2:$Z$107,$A6,$AH$3,'10-11 Teamsheets'!$C$2:$C$107,Q$1) &amp; ")"</f>
        <v>0(0)</v>
      </c>
      <c r="U6" s="27">
        <f>MINS_PLAYED('10-11 Teamsheets'!$H$2:$R$107,$A6,'10-11 Teamsheets'!$C$2:$C$107,Q$1) + MINS_AS_SUB('10-11 Teamsheets'!$S$2:$Z$107,$A6,'10-11 Teamsheets'!$C$2:$C$107,Q$1)</f>
        <v>87</v>
      </c>
      <c r="V6" s="27" t="str">
        <f>APPS('10-11 Teamsheets'!$H$2:$R$107,$A6) &amp; "(" &amp; SUBS('10-11 Teamsheets'!$S$2:$Z$107,$A6) &amp; ")"</f>
        <v>27(16)</v>
      </c>
      <c r="W6" s="28">
        <f>APPS('10-11 Teamsheets'!$H$2:$R$107,$A6) + SUBS('10-11 Teamsheets'!$S$2:$Z$107,$A6)</f>
        <v>43</v>
      </c>
      <c r="X6" s="27" t="str">
        <f>GOALS('10-11 Teamsheets'!$H$2:$R$107,$A6) &amp; "(" &amp; GOALS('10-11 Teamsheets'!$S$2:$Z$107,$A6) &amp; ")"</f>
        <v>3(0)</v>
      </c>
      <c r="Y6" s="28">
        <f>GOALS('10-11 Teamsheets'!$H$2:$Z$107,$A6)</f>
        <v>3</v>
      </c>
      <c r="Z6" s="28">
        <f>Clean_sheet('10-11 Teamsheets'!$C$2:$H$107,$A6)</f>
        <v>0</v>
      </c>
      <c r="AA6" s="28" t="str">
        <f>CARDS('10-11 Teamsheets'!$H$2:$Z$107,$A6,$AH$2) &amp; "(" &amp; CARDS('10-11 Teamsheets'!$H$2:$Z$107,$A6,$AH$3) &amp; ")"</f>
        <v>5(0)</v>
      </c>
      <c r="AB6" s="28">
        <f>MINS_PLAYED('10-11 Teamsheets'!$H$2:$R$107,$A6) + MINS_AS_SUB('10-11 Teamsheets'!$S$2:$Z$107,$A6)</f>
        <v>2197</v>
      </c>
      <c r="AC6" s="28">
        <f t="shared" si="0"/>
        <v>51.093023255813954</v>
      </c>
      <c r="AD6" s="28">
        <f t="shared" si="1"/>
        <v>6.9767441860465115E-2</v>
      </c>
      <c r="AE6" s="28">
        <f t="shared" si="2"/>
        <v>732.33333333333337</v>
      </c>
      <c r="AG6"/>
      <c r="AH6" s="30"/>
    </row>
    <row r="7" spans="1:34" x14ac:dyDescent="0.2">
      <c r="A7" s="25" t="s">
        <v>2258</v>
      </c>
      <c r="B7" s="27" t="str">
        <f>APPS('10-11 Teamsheets'!$H$2:$R$107,$A7,'10-11 Teamsheets'!$C$2:$C$107,B$1) &amp; "(" &amp; SUBS('10-11 Teamsheets'!$S$2:$Z$107,$A7,'10-11 Teamsheets'!$C$2:$C$107,B$1) &amp; ")"</f>
        <v>19(3)</v>
      </c>
      <c r="C7" s="27" t="str">
        <f>GOALS('10-11 Teamsheets'!$H$2:$R$107,$A7,'10-11 Teamsheets'!$C$2:$C$107,B$1) &amp; "(" &amp; GOALS('10-11 Teamsheets'!$S$2:$Z$107,$A7,'10-11 Teamsheets'!$C$2:$C$107,B$1) &amp; ")"</f>
        <v>0(0)</v>
      </c>
      <c r="D7" s="27">
        <f>Clean_sheet('10-11 Teamsheets'!$C$2:$H$107,$A7,B$1)</f>
        <v>0</v>
      </c>
      <c r="E7" s="27" t="str">
        <f>CARDS('10-11 Teamsheets'!$H$2:$Z$107,$A7,$AH$2,'10-11 Teamsheets'!$C$2:$C$107,B$1) &amp; "(" &amp; CARDS('10-11 Teamsheets'!$H$2:$Z$107,$A7,$AH$3,'10-11 Teamsheets'!$C$2:$C$107,B$1) &amp; ")"</f>
        <v>4(0)</v>
      </c>
      <c r="F7" s="27">
        <f>MINS_PLAYED('10-11 Teamsheets'!$H$2:$R$107,$A7,'10-11 Teamsheets'!$C$2:$C$107,B$1) + MINS_AS_SUB('10-11 Teamsheets'!$S$2:$Z$107,$A7,'10-11 Teamsheets'!$C$2:$C$107,B$1)</f>
        <v>1787</v>
      </c>
      <c r="G7" s="27" t="str">
        <f>APPS('10-11 Teamsheets'!$H$2:$R$107,$A7,'10-11 Teamsheets'!$C$2:$C$107,G$1) &amp; "(" &amp; SUBS('10-11 Teamsheets'!$S$2:$Z$107,$A7,'10-11 Teamsheets'!$C$2:$C$107,G$1) &amp; ")"</f>
        <v>1(0)</v>
      </c>
      <c r="H7" s="27" t="str">
        <f>GOALS('10-11 Teamsheets'!$H$2:$R$107,$A7,'10-11 Teamsheets'!$C$2:$C$107,G$1) &amp; "(" &amp; GOALS('10-11 Teamsheets'!$S$2:$Z$107,$A7,'10-11 Teamsheets'!$C$2:$C$107,G$1) &amp; ")"</f>
        <v>0(0)</v>
      </c>
      <c r="I7" s="27">
        <f>Clean_sheet('10-11 Teamsheets'!$C$2:$H$107,$A7,G$1)</f>
        <v>0</v>
      </c>
      <c r="J7" s="27" t="str">
        <f>CARDS('10-11 Teamsheets'!$H$2:$Z$107,$A7,$AH$2,'10-11 Teamsheets'!$C$2:$C$107,G$1) &amp; "(" &amp; CARDS('10-11 Teamsheets'!$H$2:$Z$107,$A7,$AH$3,'10-11 Teamsheets'!$C$2:$C$107,G$1) &amp; ")"</f>
        <v>0(0)</v>
      </c>
      <c r="K7" s="27">
        <f>MINS_PLAYED('10-11 Teamsheets'!$H$2:$R$107,$A7,'10-11 Teamsheets'!$C$2:$C$107,G$1) + MINS_AS_SUB('10-11 Teamsheets'!$S$2:$Z$107,$A7,'10-11 Teamsheets'!$C$2:$C$107,G$1)</f>
        <v>90</v>
      </c>
      <c r="L7" s="27" t="str">
        <f>APPS('10-11 Teamsheets'!$H$2:$R$107,$A7,'10-11 Teamsheets'!$C$2:$C$107,L$1) &amp; "(" &amp; SUBS('10-11 Teamsheets'!$S$2:$Z$107,$A7,'10-11 Teamsheets'!$C$2:$C$107,L$1) &amp; ")"</f>
        <v>0(1)</v>
      </c>
      <c r="M7" s="27" t="str">
        <f>GOALS('10-11 Teamsheets'!$H$2:$R$107,$A7,'10-11 Teamsheets'!$C$2:$C$107,L$1) &amp; "(" &amp; GOALS('10-11 Teamsheets'!$S$2:$Z$107,$A7,'10-11 Teamsheets'!$C$2:$C$107,L$1) &amp; ")"</f>
        <v>0(0)</v>
      </c>
      <c r="N7" s="27">
        <f>Clean_sheet('10-11 Teamsheets'!$C$2:$H$107,$A7,L$1)</f>
        <v>0</v>
      </c>
      <c r="O7" s="27" t="str">
        <f>CARDS('10-11 Teamsheets'!$H$2:$Z$107,$A7,$AH$2,'10-11 Teamsheets'!$C$2:$C$107,L$1) &amp; "(" &amp; CARDS('10-11 Teamsheets'!$H$2:$Z$107,$A7,$AH$3,'10-11 Teamsheets'!$C$2:$C$107,L$1) &amp; ")"</f>
        <v>1(0)</v>
      </c>
      <c r="P7" s="27">
        <f>MINS_PLAYED('10-11 Teamsheets'!$H$2:$R$107,$A7,'10-11 Teamsheets'!$C$2:$C$107,L$1) + MINS_AS_SUB('10-11 Teamsheets'!$S$2:$Z$107,$A7,'10-11 Teamsheets'!$C$2:$C$107,L$1)</f>
        <v>23</v>
      </c>
      <c r="Q7" s="27" t="str">
        <f>APPS('10-11 Teamsheets'!$H$2:$R$107,$A7,'10-11 Teamsheets'!$C$2:$C$107,Q$1) &amp; "(" &amp; SUBS('10-11 Teamsheets'!$S$2:$Z$107,$A7,'10-11 Teamsheets'!$C$2:$C$107,Q$1) &amp; ")"</f>
        <v>0(0)</v>
      </c>
      <c r="R7" s="27" t="str">
        <f>GOALS('10-11 Teamsheets'!$H$2:$R$107,$A7,'10-11 Teamsheets'!$C$2:$C$107,Q$1) &amp; "(" &amp; GOALS('10-11 Teamsheets'!$S$2:$Z$107,$A7,'10-11 Teamsheets'!$C$2:$C$107,Q$1) &amp; ")"</f>
        <v>0(0)</v>
      </c>
      <c r="S7" s="27">
        <f>Clean_sheet('10-11 Teamsheets'!$C$2:$H$107,$A7,Q$1)</f>
        <v>0</v>
      </c>
      <c r="T7" s="27" t="str">
        <f>CARDS('10-11 Teamsheets'!$H$2:$Z$107,$A7,$AH$2,'10-11 Teamsheets'!$C$2:$C$107,Q$1) &amp; "(" &amp; CARDS('10-11 Teamsheets'!$H$2:$Z$107,$A7,$AH$3,'10-11 Teamsheets'!$C$2:$C$107,Q$1) &amp; ")"</f>
        <v>0(0)</v>
      </c>
      <c r="U7" s="27">
        <f>MINS_PLAYED('10-11 Teamsheets'!$H$2:$R$107,$A7,'10-11 Teamsheets'!$C$2:$C$107,Q$1) + MINS_AS_SUB('10-11 Teamsheets'!$S$2:$Z$107,$A7,'10-11 Teamsheets'!$C$2:$C$107,Q$1)</f>
        <v>0</v>
      </c>
      <c r="V7" s="27" t="str">
        <f>APPS('10-11 Teamsheets'!$H$2:$R$107,$A7) &amp; "(" &amp; SUBS('10-11 Teamsheets'!$S$2:$Z$107,$A7) &amp; ")"</f>
        <v>20(4)</v>
      </c>
      <c r="W7" s="28">
        <f>APPS('10-11 Teamsheets'!$H$2:$R$107,$A7) + SUBS('10-11 Teamsheets'!$S$2:$Z$107,$A7)</f>
        <v>24</v>
      </c>
      <c r="X7" s="27" t="str">
        <f>GOALS('10-11 Teamsheets'!$H$2:$R$107,$A7) &amp; "(" &amp; GOALS('10-11 Teamsheets'!$S$2:$Z$107,$A7) &amp; ")"</f>
        <v>0(0)</v>
      </c>
      <c r="Y7" s="28">
        <f>GOALS('10-11 Teamsheets'!$H$2:$Z$107,$A7)</f>
        <v>0</v>
      </c>
      <c r="Z7" s="28">
        <f>Clean_sheet('10-11 Teamsheets'!$C$2:$H$107,$A7)</f>
        <v>0</v>
      </c>
      <c r="AA7" s="28" t="str">
        <f>CARDS('10-11 Teamsheets'!$H$2:$Z$107,$A7,$AH$2) &amp; "(" &amp; CARDS('10-11 Teamsheets'!$H$2:$Z$107,$A7,$AH$3) &amp; ")"</f>
        <v>5(0)</v>
      </c>
      <c r="AB7" s="28">
        <f>MINS_PLAYED('10-11 Teamsheets'!$H$2:$R$107,$A7) + MINS_AS_SUB('10-11 Teamsheets'!$S$2:$Z$107,$A7)</f>
        <v>1900</v>
      </c>
      <c r="AC7" s="28">
        <f t="shared" si="0"/>
        <v>79.166666666666671</v>
      </c>
      <c r="AD7" s="28">
        <f t="shared" si="1"/>
        <v>0</v>
      </c>
      <c r="AE7" s="28">
        <f t="shared" si="2"/>
        <v>0</v>
      </c>
      <c r="AG7"/>
      <c r="AH7" s="30"/>
    </row>
    <row r="8" spans="1:34" x14ac:dyDescent="0.2">
      <c r="A8" s="25" t="s">
        <v>1915</v>
      </c>
      <c r="B8" s="27" t="str">
        <f>APPS('10-11 Teamsheets'!$H$2:$R$107,$A8,'10-11 Teamsheets'!$C$2:$C$107,B$1) &amp; "(" &amp; SUBS('10-11 Teamsheets'!$S$2:$Z$107,$A8,'10-11 Teamsheets'!$C$2:$C$107,B$1) &amp; ")"</f>
        <v>0(0)</v>
      </c>
      <c r="C8" s="27" t="str">
        <f>GOALS('10-11 Teamsheets'!$H$2:$R$107,$A8,'10-11 Teamsheets'!$C$2:$C$107,B$1) &amp; "(" &amp; GOALS('10-11 Teamsheets'!$S$2:$Z$107,$A8,'10-11 Teamsheets'!$C$2:$C$107,B$1) &amp; ")"</f>
        <v>0(0)</v>
      </c>
      <c r="D8" s="27">
        <f>Clean_sheet('10-11 Teamsheets'!$C$2:$H$107,$A8,B$1)</f>
        <v>0</v>
      </c>
      <c r="E8" s="27" t="str">
        <f>CARDS('10-11 Teamsheets'!$H$2:$Z$107,$A8,$AH$2,'10-11 Teamsheets'!$C$2:$C$107,B$1) &amp; "(" &amp; CARDS('10-11 Teamsheets'!$H$2:$Z$107,$A8,$AH$3,'10-11 Teamsheets'!$C$2:$C$107,B$1) &amp; ")"</f>
        <v>0(0)</v>
      </c>
      <c r="F8" s="27">
        <f>MINS_PLAYED('10-11 Teamsheets'!$H$2:$R$107,$A8,'10-11 Teamsheets'!$C$2:$C$107,B$1) + MINS_AS_SUB('10-11 Teamsheets'!$S$2:$Z$107,$A8,'10-11 Teamsheets'!$C$2:$C$107,B$1)</f>
        <v>0</v>
      </c>
      <c r="G8" s="27" t="str">
        <f>APPS('10-11 Teamsheets'!$H$2:$R$107,$A8,'10-11 Teamsheets'!$C$2:$C$107,G$1) &amp; "(" &amp; SUBS('10-11 Teamsheets'!$S$2:$Z$107,$A8,'10-11 Teamsheets'!$C$2:$C$107,G$1) &amp; ")"</f>
        <v>1(0)</v>
      </c>
      <c r="H8" s="27" t="str">
        <f>GOALS('10-11 Teamsheets'!$H$2:$R$107,$A8,'10-11 Teamsheets'!$C$2:$C$107,G$1) &amp; "(" &amp; GOALS('10-11 Teamsheets'!$S$2:$Z$107,$A8,'10-11 Teamsheets'!$C$2:$C$107,G$1) &amp; ")"</f>
        <v>0(0)</v>
      </c>
      <c r="I8" s="27">
        <f>Clean_sheet('10-11 Teamsheets'!$C$2:$H$107,$A8,G$1)</f>
        <v>0</v>
      </c>
      <c r="J8" s="27" t="str">
        <f>CARDS('10-11 Teamsheets'!$H$2:$Z$107,$A8,$AH$2,'10-11 Teamsheets'!$C$2:$C$107,G$1) &amp; "(" &amp; CARDS('10-11 Teamsheets'!$H$2:$Z$107,$A8,$AH$3,'10-11 Teamsheets'!$C$2:$C$107,G$1) &amp; ")"</f>
        <v>0(0)</v>
      </c>
      <c r="K8" s="27">
        <f>MINS_PLAYED('10-11 Teamsheets'!$H$2:$R$107,$A8,'10-11 Teamsheets'!$C$2:$C$107,G$1) + MINS_AS_SUB('10-11 Teamsheets'!$S$2:$Z$107,$A8,'10-11 Teamsheets'!$C$2:$C$107,G$1)</f>
        <v>58</v>
      </c>
      <c r="L8" s="27" t="str">
        <f>APPS('10-11 Teamsheets'!$H$2:$R$107,$A8,'10-11 Teamsheets'!$C$2:$C$107,L$1) &amp; "(" &amp; SUBS('10-11 Teamsheets'!$S$2:$Z$107,$A8,'10-11 Teamsheets'!$C$2:$C$107,L$1) &amp; ")"</f>
        <v>0(0)</v>
      </c>
      <c r="M8" s="27" t="str">
        <f>GOALS('10-11 Teamsheets'!$H$2:$R$107,$A8,'10-11 Teamsheets'!$C$2:$C$107,L$1) &amp; "(" &amp; GOALS('10-11 Teamsheets'!$S$2:$Z$107,$A8,'10-11 Teamsheets'!$C$2:$C$107,L$1) &amp; ")"</f>
        <v>0(0)</v>
      </c>
      <c r="N8" s="27">
        <f>Clean_sheet('10-11 Teamsheets'!$C$2:$H$107,$A8,L$1)</f>
        <v>0</v>
      </c>
      <c r="O8" s="27" t="str">
        <f>CARDS('10-11 Teamsheets'!$H$2:$Z$107,$A8,$AH$2,'10-11 Teamsheets'!$C$2:$C$107,L$1) &amp; "(" &amp; CARDS('10-11 Teamsheets'!$H$2:$Z$107,$A8,$AH$3,'10-11 Teamsheets'!$C$2:$C$107,L$1) &amp; ")"</f>
        <v>0(0)</v>
      </c>
      <c r="P8" s="27">
        <f>MINS_PLAYED('10-11 Teamsheets'!$H$2:$R$107,$A8,'10-11 Teamsheets'!$C$2:$C$107,L$1) + MINS_AS_SUB('10-11 Teamsheets'!$S$2:$Z$107,$A8,'10-11 Teamsheets'!$C$2:$C$107,L$1)</f>
        <v>0</v>
      </c>
      <c r="Q8" s="27" t="str">
        <f>APPS('10-11 Teamsheets'!$H$2:$R$107,$A8,'10-11 Teamsheets'!$C$2:$C$107,Q$1) &amp; "(" &amp; SUBS('10-11 Teamsheets'!$S$2:$Z$107,$A8,'10-11 Teamsheets'!$C$2:$C$107,Q$1) &amp; ")"</f>
        <v>0(0)</v>
      </c>
      <c r="R8" s="27" t="str">
        <f>GOALS('10-11 Teamsheets'!$H$2:$R$107,$A8,'10-11 Teamsheets'!$C$2:$C$107,Q$1) &amp; "(" &amp; GOALS('10-11 Teamsheets'!$S$2:$Z$107,$A8,'10-11 Teamsheets'!$C$2:$C$107,Q$1) &amp; ")"</f>
        <v>0(0)</v>
      </c>
      <c r="S8" s="27">
        <f>Clean_sheet('10-11 Teamsheets'!$C$2:$H$107,$A8,Q$1)</f>
        <v>0</v>
      </c>
      <c r="T8" s="27" t="str">
        <f>CARDS('10-11 Teamsheets'!$H$2:$Z$107,$A8,$AH$2,'10-11 Teamsheets'!$C$2:$C$107,Q$1) &amp; "(" &amp; CARDS('10-11 Teamsheets'!$H$2:$Z$107,$A8,$AH$3,'10-11 Teamsheets'!$C$2:$C$107,Q$1) &amp; ")"</f>
        <v>0(0)</v>
      </c>
      <c r="U8" s="27">
        <f>MINS_PLAYED('10-11 Teamsheets'!$H$2:$R$107,$A8,'10-11 Teamsheets'!$C$2:$C$107,Q$1) + MINS_AS_SUB('10-11 Teamsheets'!$S$2:$Z$107,$A8,'10-11 Teamsheets'!$C$2:$C$107,Q$1)</f>
        <v>0</v>
      </c>
      <c r="V8" s="27" t="str">
        <f>APPS('10-11 Teamsheets'!$H$2:$R$107,$A8) &amp; "(" &amp; SUBS('10-11 Teamsheets'!$S$2:$Z$107,$A8) &amp; ")"</f>
        <v>1(0)</v>
      </c>
      <c r="W8" s="28">
        <f>APPS('10-11 Teamsheets'!$H$2:$R$107,$A8) + SUBS('10-11 Teamsheets'!$S$2:$Z$107,$A8)</f>
        <v>1</v>
      </c>
      <c r="X8" s="27" t="str">
        <f>GOALS('10-11 Teamsheets'!$H$2:$R$107,$A8) &amp; "(" &amp; GOALS('10-11 Teamsheets'!$S$2:$Z$107,$A8) &amp; ")"</f>
        <v>0(0)</v>
      </c>
      <c r="Y8" s="28">
        <f>GOALS('10-11 Teamsheets'!$H$2:$Z$107,$A8)</f>
        <v>0</v>
      </c>
      <c r="Z8" s="28">
        <f>Clean_sheet('10-11 Teamsheets'!$C$2:$H$107,$A8)</f>
        <v>0</v>
      </c>
      <c r="AA8" s="28" t="str">
        <f>CARDS('10-11 Teamsheets'!$H$2:$Z$107,$A8,$AH$2) &amp; "(" &amp; CARDS('10-11 Teamsheets'!$H$2:$Z$107,$A8,$AH$3) &amp; ")"</f>
        <v>0(0)</v>
      </c>
      <c r="AB8" s="28">
        <f>MINS_PLAYED('10-11 Teamsheets'!$H$2:$R$107,$A8) + MINS_AS_SUB('10-11 Teamsheets'!$S$2:$Z$107,$A8)</f>
        <v>58</v>
      </c>
      <c r="AC8" s="28">
        <f>IF(AND(AB8&lt;&gt;0, W8&lt;&gt;0),AB8/W8,0)</f>
        <v>58</v>
      </c>
      <c r="AD8" s="28">
        <f>IF(Y8&lt;&gt;0,Y8/W8,0)</f>
        <v>0</v>
      </c>
      <c r="AE8" s="28">
        <f>IF(Y8&lt;&gt;0,AB8/Y8,0)</f>
        <v>0</v>
      </c>
      <c r="AG8"/>
      <c r="AH8" s="30"/>
    </row>
    <row r="9" spans="1:34" x14ac:dyDescent="0.2">
      <c r="A9" s="25" t="s">
        <v>2132</v>
      </c>
      <c r="B9" s="27" t="str">
        <f>APPS('10-11 Teamsheets'!$H$2:$R$107,$A9,'10-11 Teamsheets'!$C$2:$C$107,B$1) &amp; "(" &amp; SUBS('10-11 Teamsheets'!$S$2:$Z$107,$A9,'10-11 Teamsheets'!$C$2:$C$107,B$1) &amp; ")"</f>
        <v>38(3)</v>
      </c>
      <c r="C9" s="27" t="str">
        <f>GOALS('10-11 Teamsheets'!$H$2:$R$107,$A9,'10-11 Teamsheets'!$C$2:$C$107,B$1) &amp; "(" &amp; GOALS('10-11 Teamsheets'!$S$2:$Z$107,$A9,'10-11 Teamsheets'!$C$2:$C$107,B$1) &amp; ")"</f>
        <v>4(0)</v>
      </c>
      <c r="D9" s="27">
        <f>Clean_sheet('10-11 Teamsheets'!$C$2:$H$107,$A9,B$1)</f>
        <v>0</v>
      </c>
      <c r="E9" s="27" t="str">
        <f>CARDS('10-11 Teamsheets'!$H$2:$Z$107,$A9,$AH$2,'10-11 Teamsheets'!$C$2:$C$107,B$1) &amp; "(" &amp; CARDS('10-11 Teamsheets'!$H$2:$Z$107,$A9,$AH$3,'10-11 Teamsheets'!$C$2:$C$107,B$1) &amp; ")"</f>
        <v>9(0)</v>
      </c>
      <c r="F9" s="27">
        <f>MINS_PLAYED('10-11 Teamsheets'!$H$2:$R$107,$A9,'10-11 Teamsheets'!$C$2:$C$107,B$1) + MINS_AS_SUB('10-11 Teamsheets'!$S$2:$Z$107,$A9,'10-11 Teamsheets'!$C$2:$C$107,B$1)</f>
        <v>3427</v>
      </c>
      <c r="G9" s="27" t="str">
        <f>APPS('10-11 Teamsheets'!$H$2:$R$107,$A9,'10-11 Teamsheets'!$C$2:$C$107,G$1) &amp; "(" &amp; SUBS('10-11 Teamsheets'!$S$2:$Z$107,$A9,'10-11 Teamsheets'!$C$2:$C$107,G$1) &amp; ")"</f>
        <v>0(0)</v>
      </c>
      <c r="H9" s="27" t="str">
        <f>GOALS('10-11 Teamsheets'!$H$2:$R$107,$A9,'10-11 Teamsheets'!$C$2:$C$107,G$1) &amp; "(" &amp; GOALS('10-11 Teamsheets'!$S$2:$Z$107,$A9,'10-11 Teamsheets'!$C$2:$C$107,G$1) &amp; ")"</f>
        <v>0(0)</v>
      </c>
      <c r="I9" s="27">
        <f>Clean_sheet('10-11 Teamsheets'!$C$2:$H$107,$A9,G$1)</f>
        <v>0</v>
      </c>
      <c r="J9" s="27" t="str">
        <f>CARDS('10-11 Teamsheets'!$H$2:$Z$107,$A9,$AH$2,'10-11 Teamsheets'!$C$2:$C$107,G$1) &amp; "(" &amp; CARDS('10-11 Teamsheets'!$H$2:$Z$107,$A9,$AH$3,'10-11 Teamsheets'!$C$2:$C$107,G$1) &amp; ")"</f>
        <v>0(0)</v>
      </c>
      <c r="K9" s="27">
        <f>MINS_PLAYED('10-11 Teamsheets'!$H$2:$R$107,$A9,'10-11 Teamsheets'!$C$2:$C$107,G$1) + MINS_AS_SUB('10-11 Teamsheets'!$S$2:$Z$107,$A9,'10-11 Teamsheets'!$C$2:$C$107,G$1)</f>
        <v>0</v>
      </c>
      <c r="L9" s="27" t="str">
        <f>APPS('10-11 Teamsheets'!$H$2:$R$107,$A9,'10-11 Teamsheets'!$C$2:$C$107,L$1) &amp; "(" &amp; SUBS('10-11 Teamsheets'!$S$2:$Z$107,$A9,'10-11 Teamsheets'!$C$2:$C$107,L$1) &amp; ")"</f>
        <v>3(0)</v>
      </c>
      <c r="M9" s="27" t="str">
        <f>GOALS('10-11 Teamsheets'!$H$2:$R$107,$A9,'10-11 Teamsheets'!$C$2:$C$107,L$1) &amp; "(" &amp; GOALS('10-11 Teamsheets'!$S$2:$Z$107,$A9,'10-11 Teamsheets'!$C$2:$C$107,L$1) &amp; ")"</f>
        <v>0(0)</v>
      </c>
      <c r="N9" s="27">
        <f>Clean_sheet('10-11 Teamsheets'!$C$2:$H$107,$A9,L$1)</f>
        <v>0</v>
      </c>
      <c r="O9" s="27" t="str">
        <f>CARDS('10-11 Teamsheets'!$H$2:$Z$107,$A9,$AH$2,'10-11 Teamsheets'!$C$2:$C$107,L$1) &amp; "(" &amp; CARDS('10-11 Teamsheets'!$H$2:$Z$107,$A9,$AH$3,'10-11 Teamsheets'!$C$2:$C$107,L$1) &amp; ")"</f>
        <v>1(0)</v>
      </c>
      <c r="P9" s="27">
        <f>MINS_PLAYED('10-11 Teamsheets'!$H$2:$R$107,$A9,'10-11 Teamsheets'!$C$2:$C$107,L$1) + MINS_AS_SUB('10-11 Teamsheets'!$S$2:$Z$107,$A9,'10-11 Teamsheets'!$C$2:$C$107,L$1)</f>
        <v>262</v>
      </c>
      <c r="Q9" s="27" t="str">
        <f>APPS('10-11 Teamsheets'!$H$2:$R$107,$A9,'10-11 Teamsheets'!$C$2:$C$107,Q$1) &amp; "(" &amp; SUBS('10-11 Teamsheets'!$S$2:$Z$107,$A9,'10-11 Teamsheets'!$C$2:$C$107,Q$1) &amp; ")"</f>
        <v>6(1)</v>
      </c>
      <c r="R9" s="27" t="str">
        <f>GOALS('10-11 Teamsheets'!$H$2:$R$107,$A9,'10-11 Teamsheets'!$C$2:$C$107,Q$1) &amp; "(" &amp; GOALS('10-11 Teamsheets'!$S$2:$Z$107,$A9,'10-11 Teamsheets'!$C$2:$C$107,Q$1) &amp; ")"</f>
        <v>1(0)</v>
      </c>
      <c r="S9" s="27">
        <f>Clean_sheet('10-11 Teamsheets'!$C$2:$H$107,$A9,Q$1)</f>
        <v>0</v>
      </c>
      <c r="T9" s="27" t="str">
        <f>CARDS('10-11 Teamsheets'!$H$2:$Z$107,$A9,$AH$2,'10-11 Teamsheets'!$C$2:$C$107,Q$1) &amp; "(" &amp; CARDS('10-11 Teamsheets'!$H$2:$Z$107,$A9,$AH$3,'10-11 Teamsheets'!$C$2:$C$107,Q$1) &amp; ")"</f>
        <v>0(0)</v>
      </c>
      <c r="U9" s="27">
        <f>MINS_PLAYED('10-11 Teamsheets'!$H$2:$R$107,$A9,'10-11 Teamsheets'!$C$2:$C$107,Q$1) + MINS_AS_SUB('10-11 Teamsheets'!$S$2:$Z$107,$A9,'10-11 Teamsheets'!$C$2:$C$107,Q$1)</f>
        <v>551</v>
      </c>
      <c r="V9" s="27" t="str">
        <f>APPS('10-11 Teamsheets'!$H$2:$R$107,$A9) &amp; "(" &amp; SUBS('10-11 Teamsheets'!$S$2:$Z$107,$A9) &amp; ")"</f>
        <v>47(4)</v>
      </c>
      <c r="W9" s="28">
        <f>APPS('10-11 Teamsheets'!$H$2:$R$107,$A9) + SUBS('10-11 Teamsheets'!$S$2:$Z$107,$A9)</f>
        <v>51</v>
      </c>
      <c r="X9" s="27" t="str">
        <f>GOALS('10-11 Teamsheets'!$H$2:$R$107,$A9) &amp; "(" &amp; GOALS('10-11 Teamsheets'!$S$2:$Z$107,$A9) &amp; ")"</f>
        <v>5(0)</v>
      </c>
      <c r="Y9" s="28">
        <f>GOALS('10-11 Teamsheets'!$H$2:$Z$107,$A9)</f>
        <v>5</v>
      </c>
      <c r="Z9" s="28">
        <f>Clean_sheet('10-11 Teamsheets'!$C$2:$H$107,$A9)</f>
        <v>0</v>
      </c>
      <c r="AA9" s="28" t="str">
        <f>CARDS('10-11 Teamsheets'!$H$2:$Z$107,$A9,$AH$2) &amp; "(" &amp; CARDS('10-11 Teamsheets'!$H$2:$Z$107,$A9,$AH$3) &amp; ")"</f>
        <v>10(0)</v>
      </c>
      <c r="AB9" s="28">
        <f>MINS_PLAYED('10-11 Teamsheets'!$H$2:$R$107,$A9) + MINS_AS_SUB('10-11 Teamsheets'!$S$2:$Z$107,$A9)</f>
        <v>4240</v>
      </c>
      <c r="AC9" s="28">
        <f t="shared" si="0"/>
        <v>83.137254901960787</v>
      </c>
      <c r="AD9" s="28">
        <f t="shared" si="1"/>
        <v>9.8039215686274508E-2</v>
      </c>
      <c r="AE9" s="28">
        <f t="shared" si="2"/>
        <v>848</v>
      </c>
    </row>
    <row r="10" spans="1:34" x14ac:dyDescent="0.2">
      <c r="A10" s="25" t="s">
        <v>2089</v>
      </c>
      <c r="B10" s="27" t="str">
        <f>APPS('10-11 Teamsheets'!$H$2:$R$107,$A10,'10-11 Teamsheets'!$C$2:$C$107,B$1) &amp; "(" &amp; SUBS('10-11 Teamsheets'!$S$2:$Z$107,$A10,'10-11 Teamsheets'!$C$2:$C$107,B$1) &amp; ")"</f>
        <v>6(20)</v>
      </c>
      <c r="C10" s="27" t="str">
        <f>GOALS('10-11 Teamsheets'!$H$2:$R$107,$A10,'10-11 Teamsheets'!$C$2:$C$107,B$1) &amp; "(" &amp; GOALS('10-11 Teamsheets'!$S$2:$Z$107,$A10,'10-11 Teamsheets'!$C$2:$C$107,B$1) &amp; ")"</f>
        <v>0(2)</v>
      </c>
      <c r="D10" s="27">
        <f>Clean_sheet('10-11 Teamsheets'!$C$2:$H$107,$A10,B$1)</f>
        <v>0</v>
      </c>
      <c r="E10" s="27" t="str">
        <f>CARDS('10-11 Teamsheets'!$H$2:$Z$107,$A10,$AH$2,'10-11 Teamsheets'!$C$2:$C$107,B$1) &amp; "(" &amp; CARDS('10-11 Teamsheets'!$H$2:$Z$107,$A10,$AH$3,'10-11 Teamsheets'!$C$2:$C$107,B$1) &amp; ")"</f>
        <v>4(0)</v>
      </c>
      <c r="F10" s="27">
        <f>MINS_PLAYED('10-11 Teamsheets'!$H$2:$R$107,$A10,'10-11 Teamsheets'!$C$2:$C$107,B$1) + MINS_AS_SUB('10-11 Teamsheets'!$S$2:$Z$107,$A10,'10-11 Teamsheets'!$C$2:$C$107,B$1)</f>
        <v>953</v>
      </c>
      <c r="G10" s="27" t="str">
        <f>APPS('10-11 Teamsheets'!$H$2:$R$107,$A10,'10-11 Teamsheets'!$C$2:$C$107,G$1) &amp; "(" &amp; SUBS('10-11 Teamsheets'!$S$2:$Z$107,$A10,'10-11 Teamsheets'!$C$2:$C$107,G$1) &amp; ")"</f>
        <v>1(0)</v>
      </c>
      <c r="H10" s="27" t="str">
        <f>GOALS('10-11 Teamsheets'!$H$2:$R$107,$A10,'10-11 Teamsheets'!$C$2:$C$107,G$1) &amp; "(" &amp; GOALS('10-11 Teamsheets'!$S$2:$Z$107,$A10,'10-11 Teamsheets'!$C$2:$C$107,G$1) &amp; ")"</f>
        <v>0(0)</v>
      </c>
      <c r="I10" s="27">
        <f>Clean_sheet('10-11 Teamsheets'!$C$2:$H$107,$A10,G$1)</f>
        <v>0</v>
      </c>
      <c r="J10" s="27" t="str">
        <f>CARDS('10-11 Teamsheets'!$H$2:$Z$107,$A10,$AH$2,'10-11 Teamsheets'!$C$2:$C$107,G$1) &amp; "(" &amp; CARDS('10-11 Teamsheets'!$H$2:$Z$107,$A10,$AH$3,'10-11 Teamsheets'!$C$2:$C$107,G$1) &amp; ")"</f>
        <v>0(0)</v>
      </c>
      <c r="K10" s="27">
        <f>MINS_PLAYED('10-11 Teamsheets'!$H$2:$R$107,$A10,'10-11 Teamsheets'!$C$2:$C$107,G$1) + MINS_AS_SUB('10-11 Teamsheets'!$S$2:$Z$107,$A10,'10-11 Teamsheets'!$C$2:$C$107,G$1)</f>
        <v>46</v>
      </c>
      <c r="L10" s="27" t="str">
        <f>APPS('10-11 Teamsheets'!$H$2:$R$107,$A10,'10-11 Teamsheets'!$C$2:$C$107,L$1) &amp; "(" &amp; SUBS('10-11 Teamsheets'!$S$2:$Z$107,$A10,'10-11 Teamsheets'!$C$2:$C$107,L$1) &amp; ")"</f>
        <v>1(0)</v>
      </c>
      <c r="M10" s="27" t="str">
        <f>GOALS('10-11 Teamsheets'!$H$2:$R$107,$A10,'10-11 Teamsheets'!$C$2:$C$107,L$1) &amp; "(" &amp; GOALS('10-11 Teamsheets'!$S$2:$Z$107,$A10,'10-11 Teamsheets'!$C$2:$C$107,L$1) &amp; ")"</f>
        <v>3(0)</v>
      </c>
      <c r="N10" s="27">
        <f>Clean_sheet('10-11 Teamsheets'!$C$2:$H$107,$A10,L$1)</f>
        <v>0</v>
      </c>
      <c r="O10" s="27" t="str">
        <f>CARDS('10-11 Teamsheets'!$H$2:$Z$107,$A10,$AH$2,'10-11 Teamsheets'!$C$2:$C$107,L$1) &amp; "(" &amp; CARDS('10-11 Teamsheets'!$H$2:$Z$107,$A10,$AH$3,'10-11 Teamsheets'!$C$2:$C$107,L$1) &amp; ")"</f>
        <v>1(0)</v>
      </c>
      <c r="P10" s="27">
        <f>MINS_PLAYED('10-11 Teamsheets'!$H$2:$R$107,$A10,'10-11 Teamsheets'!$C$2:$C$107,L$1) + MINS_AS_SUB('10-11 Teamsheets'!$S$2:$Z$107,$A10,'10-11 Teamsheets'!$C$2:$C$107,L$1)</f>
        <v>90</v>
      </c>
      <c r="Q10" s="27" t="str">
        <f>APPS('10-11 Teamsheets'!$H$2:$R$107,$A10,'10-11 Teamsheets'!$C$2:$C$107,Q$1) &amp; "(" &amp; SUBS('10-11 Teamsheets'!$S$2:$Z$107,$A10,'10-11 Teamsheets'!$C$2:$C$107,Q$1) &amp; ")"</f>
        <v>4(3)</v>
      </c>
      <c r="R10" s="27" t="str">
        <f>GOALS('10-11 Teamsheets'!$H$2:$R$107,$A10,'10-11 Teamsheets'!$C$2:$C$107,Q$1) &amp; "(" &amp; GOALS('10-11 Teamsheets'!$S$2:$Z$107,$A10,'10-11 Teamsheets'!$C$2:$C$107,Q$1) &amp; ")"</f>
        <v>0(1)</v>
      </c>
      <c r="S10" s="27">
        <f>Clean_sheet('10-11 Teamsheets'!$C$2:$H$107,$A10,Q$1)</f>
        <v>0</v>
      </c>
      <c r="T10" s="27" t="str">
        <f>CARDS('10-11 Teamsheets'!$H$2:$Z$107,$A10,$AH$2,'10-11 Teamsheets'!$C$2:$C$107,Q$1) &amp; "(" &amp; CARDS('10-11 Teamsheets'!$H$2:$Z$107,$A10,$AH$3,'10-11 Teamsheets'!$C$2:$C$107,Q$1) &amp; ")"</f>
        <v>2(0)</v>
      </c>
      <c r="U10" s="27">
        <f>MINS_PLAYED('10-11 Teamsheets'!$H$2:$R$107,$A10,'10-11 Teamsheets'!$C$2:$C$107,Q$1) + MINS_AS_SUB('10-11 Teamsheets'!$S$2:$Z$107,$A10,'10-11 Teamsheets'!$C$2:$C$107,Q$1)</f>
        <v>330</v>
      </c>
      <c r="V10" s="27" t="str">
        <f>APPS('10-11 Teamsheets'!$H$2:$R$107,$A10) &amp; "(" &amp; SUBS('10-11 Teamsheets'!$S$2:$Z$107,$A10) &amp; ")"</f>
        <v>12(23)</v>
      </c>
      <c r="W10" s="28">
        <f>APPS('10-11 Teamsheets'!$H$2:$R$107,$A10) + SUBS('10-11 Teamsheets'!$S$2:$Z$107,$A10)</f>
        <v>35</v>
      </c>
      <c r="X10" s="27" t="str">
        <f>GOALS('10-11 Teamsheets'!$H$2:$R$107,$A10) &amp; "(" &amp; GOALS('10-11 Teamsheets'!$S$2:$Z$107,$A10) &amp; ")"</f>
        <v>3(3)</v>
      </c>
      <c r="Y10" s="28">
        <f>GOALS('10-11 Teamsheets'!$H$2:$Z$107,$A10)</f>
        <v>6</v>
      </c>
      <c r="Z10" s="28">
        <f>Clean_sheet('10-11 Teamsheets'!$C$2:$H$107,$A10)</f>
        <v>0</v>
      </c>
      <c r="AA10" s="28" t="str">
        <f>CARDS('10-11 Teamsheets'!$H$2:$Z$107,$A10,$AH$2) &amp; "(" &amp; CARDS('10-11 Teamsheets'!$H$2:$Z$107,$A10,$AH$3) &amp; ")"</f>
        <v>7(0)</v>
      </c>
      <c r="AB10" s="28">
        <f>MINS_PLAYED('10-11 Teamsheets'!$H$2:$R$107,$A10) + MINS_AS_SUB('10-11 Teamsheets'!$S$2:$Z$107,$A10)</f>
        <v>1419</v>
      </c>
      <c r="AC10" s="28">
        <f t="shared" si="0"/>
        <v>40.542857142857144</v>
      </c>
      <c r="AD10" s="28">
        <f t="shared" si="1"/>
        <v>0.17142857142857143</v>
      </c>
      <c r="AE10" s="28">
        <f t="shared" si="2"/>
        <v>236.5</v>
      </c>
    </row>
    <row r="11" spans="1:34" x14ac:dyDescent="0.2">
      <c r="A11" s="25" t="s">
        <v>2195</v>
      </c>
      <c r="B11" s="27" t="str">
        <f>APPS('10-11 Teamsheets'!$H$2:$R$107,$A11,'10-11 Teamsheets'!$C$2:$C$107,B$1) &amp; "(" &amp; SUBS('10-11 Teamsheets'!$S$2:$Z$107,$A11,'10-11 Teamsheets'!$C$2:$C$107,B$1) &amp; ")"</f>
        <v>0(6)</v>
      </c>
      <c r="C11" s="27" t="str">
        <f>GOALS('10-11 Teamsheets'!$H$2:$R$107,$A11,'10-11 Teamsheets'!$C$2:$C$107,B$1) &amp; "(" &amp; GOALS('10-11 Teamsheets'!$S$2:$Z$107,$A11,'10-11 Teamsheets'!$C$2:$C$107,B$1) &amp; ")"</f>
        <v>0(0)</v>
      </c>
      <c r="D11" s="27">
        <f>Clean_sheet('10-11 Teamsheets'!$C$2:$H$107,$A11,B$1)</f>
        <v>0</v>
      </c>
      <c r="E11" s="27" t="str">
        <f>CARDS('10-11 Teamsheets'!$H$2:$Z$107,$A11,$AH$2,'10-11 Teamsheets'!$C$2:$C$107,B$1) &amp; "(" &amp; CARDS('10-11 Teamsheets'!$H$2:$Z$107,$A11,$AH$3,'10-11 Teamsheets'!$C$2:$C$107,B$1) &amp; ")"</f>
        <v>0(0)</v>
      </c>
      <c r="F11" s="27">
        <f>MINS_PLAYED('10-11 Teamsheets'!$H$2:$R$107,$A11,'10-11 Teamsheets'!$C$2:$C$107,B$1) + MINS_AS_SUB('10-11 Teamsheets'!$S$2:$Z$107,$A11,'10-11 Teamsheets'!$C$2:$C$107,B$1)</f>
        <v>55</v>
      </c>
      <c r="G11" s="27" t="str">
        <f>APPS('10-11 Teamsheets'!$H$2:$R$107,$A11,'10-11 Teamsheets'!$C$2:$C$107,G$1) &amp; "(" &amp; SUBS('10-11 Teamsheets'!$S$2:$Z$107,$A11,'10-11 Teamsheets'!$C$2:$C$107,G$1) &amp; ")"</f>
        <v>0(0)</v>
      </c>
      <c r="H11" s="27" t="str">
        <f>GOALS('10-11 Teamsheets'!$H$2:$R$107,$A11,'10-11 Teamsheets'!$C$2:$C$107,G$1) &amp; "(" &amp; GOALS('10-11 Teamsheets'!$S$2:$Z$107,$A11,'10-11 Teamsheets'!$C$2:$C$107,G$1) &amp; ")"</f>
        <v>0(0)</v>
      </c>
      <c r="I11" s="27">
        <f>Clean_sheet('10-11 Teamsheets'!$C$2:$H$107,$A11,G$1)</f>
        <v>0</v>
      </c>
      <c r="J11" s="27" t="str">
        <f>CARDS('10-11 Teamsheets'!$H$2:$Z$107,$A11,$AH$2,'10-11 Teamsheets'!$C$2:$C$107,G$1) &amp; "(" &amp; CARDS('10-11 Teamsheets'!$H$2:$Z$107,$A11,$AH$3,'10-11 Teamsheets'!$C$2:$C$107,G$1) &amp; ")"</f>
        <v>0(0)</v>
      </c>
      <c r="K11" s="27">
        <f>MINS_PLAYED('10-11 Teamsheets'!$H$2:$R$107,$A11,'10-11 Teamsheets'!$C$2:$C$107,G$1) + MINS_AS_SUB('10-11 Teamsheets'!$S$2:$Z$107,$A11,'10-11 Teamsheets'!$C$2:$C$107,G$1)</f>
        <v>0</v>
      </c>
      <c r="L11" s="27" t="str">
        <f>APPS('10-11 Teamsheets'!$H$2:$R$107,$A11,'10-11 Teamsheets'!$C$2:$C$107,L$1) &amp; "(" &amp; SUBS('10-11 Teamsheets'!$S$2:$Z$107,$A11,'10-11 Teamsheets'!$C$2:$C$107,L$1) &amp; ")"</f>
        <v>0(0)</v>
      </c>
      <c r="M11" s="27" t="str">
        <f>GOALS('10-11 Teamsheets'!$H$2:$R$107,$A11,'10-11 Teamsheets'!$C$2:$C$107,L$1) &amp; "(" &amp; GOALS('10-11 Teamsheets'!$S$2:$Z$107,$A11,'10-11 Teamsheets'!$C$2:$C$107,L$1) &amp; ")"</f>
        <v>0(0)</v>
      </c>
      <c r="N11" s="27">
        <f>Clean_sheet('10-11 Teamsheets'!$C$2:$H$107,$A11,L$1)</f>
        <v>0</v>
      </c>
      <c r="O11" s="27" t="str">
        <f>CARDS('10-11 Teamsheets'!$H$2:$Z$107,$A11,$AH$2,'10-11 Teamsheets'!$C$2:$C$107,L$1) &amp; "(" &amp; CARDS('10-11 Teamsheets'!$H$2:$Z$107,$A11,$AH$3,'10-11 Teamsheets'!$C$2:$C$107,L$1) &amp; ")"</f>
        <v>0(0)</v>
      </c>
      <c r="P11" s="27">
        <f>MINS_PLAYED('10-11 Teamsheets'!$H$2:$R$107,$A11,'10-11 Teamsheets'!$C$2:$C$107,L$1) + MINS_AS_SUB('10-11 Teamsheets'!$S$2:$Z$107,$A11,'10-11 Teamsheets'!$C$2:$C$107,L$1)</f>
        <v>0</v>
      </c>
      <c r="Q11" s="27" t="str">
        <f>APPS('10-11 Teamsheets'!$H$2:$R$107,$A11,'10-11 Teamsheets'!$C$2:$C$107,Q$1) &amp; "(" &amp; SUBS('10-11 Teamsheets'!$S$2:$Z$107,$A11,'10-11 Teamsheets'!$C$2:$C$107,Q$1) &amp; ")"</f>
        <v>0(0)</v>
      </c>
      <c r="R11" s="27" t="str">
        <f>GOALS('10-11 Teamsheets'!$H$2:$R$107,$A11,'10-11 Teamsheets'!$C$2:$C$107,Q$1) &amp; "(" &amp; GOALS('10-11 Teamsheets'!$S$2:$Z$107,$A11,'10-11 Teamsheets'!$C$2:$C$107,Q$1) &amp; ")"</f>
        <v>0(0)</v>
      </c>
      <c r="S11" s="27">
        <f>Clean_sheet('10-11 Teamsheets'!$C$2:$H$107,$A11,Q$1)</f>
        <v>0</v>
      </c>
      <c r="T11" s="27" t="str">
        <f>CARDS('10-11 Teamsheets'!$H$2:$Z$107,$A11,$AH$2,'10-11 Teamsheets'!$C$2:$C$107,Q$1) &amp; "(" &amp; CARDS('10-11 Teamsheets'!$H$2:$Z$107,$A11,$AH$3,'10-11 Teamsheets'!$C$2:$C$107,Q$1) &amp; ")"</f>
        <v>0(0)</v>
      </c>
      <c r="U11" s="27">
        <f>MINS_PLAYED('10-11 Teamsheets'!$H$2:$R$107,$A11,'10-11 Teamsheets'!$C$2:$C$107,Q$1) + MINS_AS_SUB('10-11 Teamsheets'!$S$2:$Z$107,$A11,'10-11 Teamsheets'!$C$2:$C$107,Q$1)</f>
        <v>0</v>
      </c>
      <c r="V11" s="27" t="str">
        <f>APPS('10-11 Teamsheets'!$H$2:$R$107,$A11) &amp; "(" &amp; SUBS('10-11 Teamsheets'!$S$2:$Z$107,$A11) &amp; ")"</f>
        <v>0(6)</v>
      </c>
      <c r="W11" s="28">
        <f>APPS('10-11 Teamsheets'!$H$2:$R$107,$A11) + SUBS('10-11 Teamsheets'!$S$2:$Z$107,$A11)</f>
        <v>6</v>
      </c>
      <c r="X11" s="27" t="str">
        <f>GOALS('10-11 Teamsheets'!$H$2:$R$107,$A11) &amp; "(" &amp; GOALS('10-11 Teamsheets'!$S$2:$Z$107,$A11) &amp; ")"</f>
        <v>0(0)</v>
      </c>
      <c r="Y11" s="28">
        <f>GOALS('10-11 Teamsheets'!$H$2:$Z$107,$A11)</f>
        <v>0</v>
      </c>
      <c r="Z11" s="28">
        <f>Clean_sheet('10-11 Teamsheets'!$C$2:$H$107,$A11)</f>
        <v>0</v>
      </c>
      <c r="AA11" s="28" t="str">
        <f>CARDS('10-11 Teamsheets'!$H$2:$Z$107,$A11,$AH$2) &amp; "(" &amp; CARDS('10-11 Teamsheets'!$H$2:$Z$107,$A11,$AH$3) &amp; ")"</f>
        <v>0(0)</v>
      </c>
      <c r="AB11" s="28">
        <f>MINS_PLAYED('10-11 Teamsheets'!$H$2:$R$107,$A11) + MINS_AS_SUB('10-11 Teamsheets'!$S$2:$Z$107,$A11)</f>
        <v>55</v>
      </c>
      <c r="AC11" s="28">
        <f>IF(AND(AB11&lt;&gt;0, W11&lt;&gt;0),AB11/W11,0)</f>
        <v>9.1666666666666661</v>
      </c>
      <c r="AD11" s="28">
        <f>IF(Y11&lt;&gt;0,Y11/W11,0)</f>
        <v>0</v>
      </c>
      <c r="AE11" s="28">
        <f>IF(Y11&lt;&gt;0,AB11/Y11,0)</f>
        <v>0</v>
      </c>
    </row>
    <row r="12" spans="1:34" x14ac:dyDescent="0.2">
      <c r="A12" s="25" t="s">
        <v>272</v>
      </c>
      <c r="B12" s="27" t="str">
        <f>APPS('10-11 Teamsheets'!$H$2:$R$107,$A12,'10-11 Teamsheets'!$C$2:$C$107,B$1) &amp; "(" &amp; SUBS('10-11 Teamsheets'!$S$2:$Z$107,$A12,'10-11 Teamsheets'!$C$2:$C$107,B$1) &amp; ")"</f>
        <v>0(0)</v>
      </c>
      <c r="C12" s="27" t="str">
        <f>GOALS('10-11 Teamsheets'!$H$2:$R$107,$A12,'10-11 Teamsheets'!$C$2:$C$107,B$1) &amp; "(" &amp; GOALS('10-11 Teamsheets'!$S$2:$Z$107,$A12,'10-11 Teamsheets'!$C$2:$C$107,B$1) &amp; ")"</f>
        <v>0(0)</v>
      </c>
      <c r="D12" s="27">
        <f>Clean_sheet('10-11 Teamsheets'!$C$2:$H$107,$A12,B$1)</f>
        <v>0</v>
      </c>
      <c r="E12" s="27" t="str">
        <f>CARDS('10-11 Teamsheets'!$H$2:$Z$107,$A12,$AH$2,'10-11 Teamsheets'!$C$2:$C$107,B$1) &amp; "(" &amp; CARDS('10-11 Teamsheets'!$H$2:$Z$107,$A12,$AH$3,'10-11 Teamsheets'!$C$2:$C$107,B$1) &amp; ")"</f>
        <v>0(0)</v>
      </c>
      <c r="F12" s="27">
        <f>MINS_PLAYED('10-11 Teamsheets'!$H$2:$R$107,$A12,'10-11 Teamsheets'!$C$2:$C$107,B$1) + MINS_AS_SUB('10-11 Teamsheets'!$S$2:$Z$107,$A12,'10-11 Teamsheets'!$C$2:$C$107,B$1)</f>
        <v>0</v>
      </c>
      <c r="G12" s="27" t="str">
        <f>APPS('10-11 Teamsheets'!$H$2:$R$107,$A12,'10-11 Teamsheets'!$C$2:$C$107,G$1) &amp; "(" &amp; SUBS('10-11 Teamsheets'!$S$2:$Z$107,$A12,'10-11 Teamsheets'!$C$2:$C$107,G$1) &amp; ")"</f>
        <v>1(0)</v>
      </c>
      <c r="H12" s="27" t="str">
        <f>GOALS('10-11 Teamsheets'!$H$2:$R$107,$A12,'10-11 Teamsheets'!$C$2:$C$107,G$1) &amp; "(" &amp; GOALS('10-11 Teamsheets'!$S$2:$Z$107,$A12,'10-11 Teamsheets'!$C$2:$C$107,G$1) &amp; ")"</f>
        <v>0(0)</v>
      </c>
      <c r="I12" s="27">
        <f>Clean_sheet('10-11 Teamsheets'!$C$2:$H$107,$A12,G$1)</f>
        <v>0</v>
      </c>
      <c r="J12" s="27" t="str">
        <f>CARDS('10-11 Teamsheets'!$H$2:$Z$107,$A12,$AH$2,'10-11 Teamsheets'!$C$2:$C$107,G$1) &amp; "(" &amp; CARDS('10-11 Teamsheets'!$H$2:$Z$107,$A12,$AH$3,'10-11 Teamsheets'!$C$2:$C$107,G$1) &amp; ")"</f>
        <v>0(0)</v>
      </c>
      <c r="K12" s="27">
        <f>MINS_PLAYED('10-11 Teamsheets'!$H$2:$R$107,$A12,'10-11 Teamsheets'!$C$2:$C$107,G$1) + MINS_AS_SUB('10-11 Teamsheets'!$S$2:$Z$107,$A12,'10-11 Teamsheets'!$C$2:$C$107,G$1)</f>
        <v>58</v>
      </c>
      <c r="L12" s="27" t="str">
        <f>APPS('10-11 Teamsheets'!$H$2:$R$107,$A12,'10-11 Teamsheets'!$C$2:$C$107,L$1) &amp; "(" &amp; SUBS('10-11 Teamsheets'!$S$2:$Z$107,$A12,'10-11 Teamsheets'!$C$2:$C$107,L$1) &amp; ")"</f>
        <v>0(0)</v>
      </c>
      <c r="M12" s="27" t="str">
        <f>GOALS('10-11 Teamsheets'!$H$2:$R$107,$A12,'10-11 Teamsheets'!$C$2:$C$107,L$1) &amp; "(" &amp; GOALS('10-11 Teamsheets'!$S$2:$Z$107,$A12,'10-11 Teamsheets'!$C$2:$C$107,L$1) &amp; ")"</f>
        <v>0(0)</v>
      </c>
      <c r="N12" s="27">
        <f>Clean_sheet('10-11 Teamsheets'!$C$2:$H$107,$A12,L$1)</f>
        <v>0</v>
      </c>
      <c r="O12" s="27" t="str">
        <f>CARDS('10-11 Teamsheets'!$H$2:$Z$107,$A12,$AH$2,'10-11 Teamsheets'!$C$2:$C$107,L$1) &amp; "(" &amp; CARDS('10-11 Teamsheets'!$H$2:$Z$107,$A12,$AH$3,'10-11 Teamsheets'!$C$2:$C$107,L$1) &amp; ")"</f>
        <v>0(0)</v>
      </c>
      <c r="P12" s="27">
        <f>MINS_PLAYED('10-11 Teamsheets'!$H$2:$R$107,$A12,'10-11 Teamsheets'!$C$2:$C$107,L$1) + MINS_AS_SUB('10-11 Teamsheets'!$S$2:$Z$107,$A12,'10-11 Teamsheets'!$C$2:$C$107,L$1)</f>
        <v>0</v>
      </c>
      <c r="Q12" s="27" t="str">
        <f>APPS('10-11 Teamsheets'!$H$2:$R$107,$A12,'10-11 Teamsheets'!$C$2:$C$107,Q$1) &amp; "(" &amp; SUBS('10-11 Teamsheets'!$S$2:$Z$107,$A12,'10-11 Teamsheets'!$C$2:$C$107,Q$1) &amp; ")"</f>
        <v>0(0)</v>
      </c>
      <c r="R12" s="27" t="str">
        <f>GOALS('10-11 Teamsheets'!$H$2:$R$107,$A12,'10-11 Teamsheets'!$C$2:$C$107,Q$1) &amp; "(" &amp; GOALS('10-11 Teamsheets'!$S$2:$Z$107,$A12,'10-11 Teamsheets'!$C$2:$C$107,Q$1) &amp; ")"</f>
        <v>0(0)</v>
      </c>
      <c r="S12" s="27">
        <f>Clean_sheet('10-11 Teamsheets'!$C$2:$H$107,$A12,Q$1)</f>
        <v>0</v>
      </c>
      <c r="T12" s="27" t="str">
        <f>CARDS('10-11 Teamsheets'!$H$2:$Z$107,$A12,$AH$2,'10-11 Teamsheets'!$C$2:$C$107,Q$1) &amp; "(" &amp; CARDS('10-11 Teamsheets'!$H$2:$Z$107,$A12,$AH$3,'10-11 Teamsheets'!$C$2:$C$107,Q$1) &amp; ")"</f>
        <v>0(0)</v>
      </c>
      <c r="U12" s="27">
        <f>MINS_PLAYED('10-11 Teamsheets'!$H$2:$R$107,$A12,'10-11 Teamsheets'!$C$2:$C$107,Q$1) + MINS_AS_SUB('10-11 Teamsheets'!$S$2:$Z$107,$A12,'10-11 Teamsheets'!$C$2:$C$107,Q$1)</f>
        <v>0</v>
      </c>
      <c r="V12" s="27" t="str">
        <f>APPS('10-11 Teamsheets'!$H$2:$R$107,$A12) &amp; "(" &amp; SUBS('10-11 Teamsheets'!$S$2:$Z$107,$A12) &amp; ")"</f>
        <v>1(0)</v>
      </c>
      <c r="W12" s="28">
        <f>APPS('10-11 Teamsheets'!$H$2:$R$107,$A12) + SUBS('10-11 Teamsheets'!$S$2:$Z$107,$A12)</f>
        <v>1</v>
      </c>
      <c r="X12" s="27" t="str">
        <f>GOALS('10-11 Teamsheets'!$H$2:$R$107,$A12) &amp; "(" &amp; GOALS('10-11 Teamsheets'!$S$2:$Z$107,$A12) &amp; ")"</f>
        <v>0(0)</v>
      </c>
      <c r="Y12" s="28">
        <f>GOALS('10-11 Teamsheets'!$H$2:$Z$107,$A12)</f>
        <v>0</v>
      </c>
      <c r="Z12" s="28">
        <f>Clean_sheet('10-11 Teamsheets'!$C$2:$H$107,$A12)</f>
        <v>0</v>
      </c>
      <c r="AA12" s="28" t="str">
        <f>CARDS('10-11 Teamsheets'!$H$2:$Z$107,$A12,$AH$2) &amp; "(" &amp; CARDS('10-11 Teamsheets'!$H$2:$Z$107,$A12,$AH$3) &amp; ")"</f>
        <v>0(0)</v>
      </c>
      <c r="AB12" s="28">
        <f>MINS_PLAYED('10-11 Teamsheets'!$H$2:$R$107,$A12) + MINS_AS_SUB('10-11 Teamsheets'!$S$2:$Z$107,$A12)</f>
        <v>58</v>
      </c>
      <c r="AC12" s="28">
        <f>IF(AND(AB12&lt;&gt;0, W12&lt;&gt;0),AB12/W12,0)</f>
        <v>58</v>
      </c>
      <c r="AD12" s="28">
        <f>IF(Y12&lt;&gt;0,Y12/W12,0)</f>
        <v>0</v>
      </c>
      <c r="AE12" s="28">
        <f>IF(Y12&lt;&gt;0,AB12/Y12,0)</f>
        <v>0</v>
      </c>
    </row>
    <row r="13" spans="1:34" x14ac:dyDescent="0.2">
      <c r="A13" s="25" t="s">
        <v>273</v>
      </c>
      <c r="B13" s="27" t="str">
        <f>APPS('10-11 Teamsheets'!$H$2:$R$107,$A13,'10-11 Teamsheets'!$C$2:$C$107,B$1) &amp; "(" &amp; SUBS('10-11 Teamsheets'!$S$2:$Z$107,$A13,'10-11 Teamsheets'!$C$2:$C$107,B$1) &amp; ")"</f>
        <v>0(1)</v>
      </c>
      <c r="C13" s="27" t="str">
        <f>GOALS('10-11 Teamsheets'!$H$2:$R$107,$A13,'10-11 Teamsheets'!$C$2:$C$107,B$1) &amp; "(" &amp; GOALS('10-11 Teamsheets'!$S$2:$Z$107,$A13,'10-11 Teamsheets'!$C$2:$C$107,B$1) &amp; ")"</f>
        <v>0(0)</v>
      </c>
      <c r="D13" s="27">
        <f>Clean_sheet('10-11 Teamsheets'!$C$2:$H$107,$A13,B$1)</f>
        <v>0</v>
      </c>
      <c r="E13" s="27" t="str">
        <f>CARDS('10-11 Teamsheets'!$H$2:$Z$107,$A13,$AH$2,'10-11 Teamsheets'!$C$2:$C$107,B$1) &amp; "(" &amp; CARDS('10-11 Teamsheets'!$H$2:$Z$107,$A13,$AH$3,'10-11 Teamsheets'!$C$2:$C$107,B$1) &amp; ")"</f>
        <v>0(0)</v>
      </c>
      <c r="F13" s="27">
        <f>MINS_PLAYED('10-11 Teamsheets'!$H$2:$R$107,$A13,'10-11 Teamsheets'!$C$2:$C$107,B$1) + MINS_AS_SUB('10-11 Teamsheets'!$S$2:$Z$107,$A13,'10-11 Teamsheets'!$C$2:$C$107,B$1)</f>
        <v>7</v>
      </c>
      <c r="G13" s="27" t="str">
        <f>APPS('10-11 Teamsheets'!$H$2:$R$107,$A13,'10-11 Teamsheets'!$C$2:$C$107,G$1) &amp; "(" &amp; SUBS('10-11 Teamsheets'!$S$2:$Z$107,$A13,'10-11 Teamsheets'!$C$2:$C$107,G$1) &amp; ")"</f>
        <v>0(1)</v>
      </c>
      <c r="H13" s="27" t="str">
        <f>GOALS('10-11 Teamsheets'!$H$2:$R$107,$A13,'10-11 Teamsheets'!$C$2:$C$107,G$1) &amp; "(" &amp; GOALS('10-11 Teamsheets'!$S$2:$Z$107,$A13,'10-11 Teamsheets'!$C$2:$C$107,G$1) &amp; ")"</f>
        <v>0(0)</v>
      </c>
      <c r="I13" s="27">
        <f>Clean_sheet('10-11 Teamsheets'!$C$2:$H$107,$A13,G$1)</f>
        <v>0</v>
      </c>
      <c r="J13" s="27" t="str">
        <f>CARDS('10-11 Teamsheets'!$H$2:$Z$107,$A13,$AH$2,'10-11 Teamsheets'!$C$2:$C$107,G$1) &amp; "(" &amp; CARDS('10-11 Teamsheets'!$H$2:$Z$107,$A13,$AH$3,'10-11 Teamsheets'!$C$2:$C$107,G$1) &amp; ")"</f>
        <v>0(0)</v>
      </c>
      <c r="K13" s="27">
        <f>MINS_PLAYED('10-11 Teamsheets'!$H$2:$R$107,$A13,'10-11 Teamsheets'!$C$2:$C$107,G$1) + MINS_AS_SUB('10-11 Teamsheets'!$S$2:$Z$107,$A13,'10-11 Teamsheets'!$C$2:$C$107,G$1)</f>
        <v>32</v>
      </c>
      <c r="L13" s="27" t="str">
        <f>APPS('10-11 Teamsheets'!$H$2:$R$107,$A13,'10-11 Teamsheets'!$C$2:$C$107,L$1) &amp; "(" &amp; SUBS('10-11 Teamsheets'!$S$2:$Z$107,$A13,'10-11 Teamsheets'!$C$2:$C$107,L$1) &amp; ")"</f>
        <v>0(0)</v>
      </c>
      <c r="M13" s="27" t="str">
        <f>GOALS('10-11 Teamsheets'!$H$2:$R$107,$A13,'10-11 Teamsheets'!$C$2:$C$107,L$1) &amp; "(" &amp; GOALS('10-11 Teamsheets'!$S$2:$Z$107,$A13,'10-11 Teamsheets'!$C$2:$C$107,L$1) &amp; ")"</f>
        <v>0(0)</v>
      </c>
      <c r="N13" s="27">
        <f>Clean_sheet('10-11 Teamsheets'!$C$2:$H$107,$A13,L$1)</f>
        <v>0</v>
      </c>
      <c r="O13" s="27" t="str">
        <f>CARDS('10-11 Teamsheets'!$H$2:$Z$107,$A13,$AH$2,'10-11 Teamsheets'!$C$2:$C$107,L$1) &amp; "(" &amp; CARDS('10-11 Teamsheets'!$H$2:$Z$107,$A13,$AH$3,'10-11 Teamsheets'!$C$2:$C$107,L$1) &amp; ")"</f>
        <v>0(0)</v>
      </c>
      <c r="P13" s="27">
        <f>MINS_PLAYED('10-11 Teamsheets'!$H$2:$R$107,$A13,'10-11 Teamsheets'!$C$2:$C$107,L$1) + MINS_AS_SUB('10-11 Teamsheets'!$S$2:$Z$107,$A13,'10-11 Teamsheets'!$C$2:$C$107,L$1)</f>
        <v>0</v>
      </c>
      <c r="Q13" s="27" t="str">
        <f>APPS('10-11 Teamsheets'!$H$2:$R$107,$A13,'10-11 Teamsheets'!$C$2:$C$107,Q$1) &amp; "(" &amp; SUBS('10-11 Teamsheets'!$S$2:$Z$107,$A13,'10-11 Teamsheets'!$C$2:$C$107,Q$1) &amp; ")"</f>
        <v>0(0)</v>
      </c>
      <c r="R13" s="27" t="str">
        <f>GOALS('10-11 Teamsheets'!$H$2:$R$107,$A13,'10-11 Teamsheets'!$C$2:$C$107,Q$1) &amp; "(" &amp; GOALS('10-11 Teamsheets'!$S$2:$Z$107,$A13,'10-11 Teamsheets'!$C$2:$C$107,Q$1) &amp; ")"</f>
        <v>0(0)</v>
      </c>
      <c r="S13" s="27">
        <f>Clean_sheet('10-11 Teamsheets'!$C$2:$H$107,$A13,Q$1)</f>
        <v>0</v>
      </c>
      <c r="T13" s="27" t="str">
        <f>CARDS('10-11 Teamsheets'!$H$2:$Z$107,$A13,$AH$2,'10-11 Teamsheets'!$C$2:$C$107,Q$1) &amp; "(" &amp; CARDS('10-11 Teamsheets'!$H$2:$Z$107,$A13,$AH$3,'10-11 Teamsheets'!$C$2:$C$107,Q$1) &amp; ")"</f>
        <v>0(0)</v>
      </c>
      <c r="U13" s="27">
        <f>MINS_PLAYED('10-11 Teamsheets'!$H$2:$R$107,$A13,'10-11 Teamsheets'!$C$2:$C$107,Q$1) + MINS_AS_SUB('10-11 Teamsheets'!$S$2:$Z$107,$A13,'10-11 Teamsheets'!$C$2:$C$107,Q$1)</f>
        <v>0</v>
      </c>
      <c r="V13" s="27" t="str">
        <f>APPS('10-11 Teamsheets'!$H$2:$R$107,$A13) &amp; "(" &amp; SUBS('10-11 Teamsheets'!$S$2:$Z$107,$A13) &amp; ")"</f>
        <v>0(2)</v>
      </c>
      <c r="W13" s="28">
        <f>APPS('10-11 Teamsheets'!$H$2:$R$107,$A13) + SUBS('10-11 Teamsheets'!$S$2:$Z$107,$A13)</f>
        <v>2</v>
      </c>
      <c r="X13" s="27" t="str">
        <f>GOALS('10-11 Teamsheets'!$H$2:$R$107,$A13) &amp; "(" &amp; GOALS('10-11 Teamsheets'!$S$2:$Z$107,$A13) &amp; ")"</f>
        <v>0(0)</v>
      </c>
      <c r="Y13" s="28">
        <f>GOALS('10-11 Teamsheets'!$H$2:$Z$107,$A13)</f>
        <v>0</v>
      </c>
      <c r="Z13" s="28">
        <f>Clean_sheet('10-11 Teamsheets'!$C$2:$H$107,$A13)</f>
        <v>0</v>
      </c>
      <c r="AA13" s="28" t="str">
        <f>CARDS('10-11 Teamsheets'!$H$2:$Z$107,$A13,$AH$2) &amp; "(" &amp; CARDS('10-11 Teamsheets'!$H$2:$Z$107,$A13,$AH$3) &amp; ")"</f>
        <v>0(0)</v>
      </c>
      <c r="AB13" s="28">
        <f>MINS_PLAYED('10-11 Teamsheets'!$H$2:$R$107,$A13) + MINS_AS_SUB('10-11 Teamsheets'!$S$2:$Z$107,$A13)</f>
        <v>39</v>
      </c>
      <c r="AC13" s="28">
        <f>IF(AND(AB13&lt;&gt;0, W13&lt;&gt;0),AB13/W13,0)</f>
        <v>19.5</v>
      </c>
      <c r="AD13" s="28">
        <f>IF(Y13&lt;&gt;0,Y13/W13,0)</f>
        <v>0</v>
      </c>
      <c r="AE13" s="28">
        <f>IF(Y13&lt;&gt;0,AB13/Y13,0)</f>
        <v>0</v>
      </c>
    </row>
    <row r="14" spans="1:34" x14ac:dyDescent="0.2">
      <c r="A14" s="25" t="s">
        <v>49</v>
      </c>
      <c r="B14" s="27" t="str">
        <f>APPS('10-11 Teamsheets'!$H$2:$R$107,$A14,'10-11 Teamsheets'!$C$2:$C$107,B$1) &amp; "(" &amp; SUBS('10-11 Teamsheets'!$S$2:$Z$107,$A14,'10-11 Teamsheets'!$C$2:$C$107,B$1) &amp; ")"</f>
        <v>6(0)</v>
      </c>
      <c r="C14" s="27" t="str">
        <f>GOALS('10-11 Teamsheets'!$H$2:$R$107,$A14,'10-11 Teamsheets'!$C$2:$C$107,B$1) &amp; "(" &amp; GOALS('10-11 Teamsheets'!$S$2:$Z$107,$A14,'10-11 Teamsheets'!$C$2:$C$107,B$1) &amp; ")"</f>
        <v>0(0)</v>
      </c>
      <c r="D14" s="27">
        <f>Clean_sheet('10-11 Teamsheets'!$C$2:$H$107,$A14,B$1)</f>
        <v>1</v>
      </c>
      <c r="E14" s="27" t="str">
        <f>CARDS('10-11 Teamsheets'!$H$2:$Z$107,$A14,$AH$2,'10-11 Teamsheets'!$C$2:$C$107,B$1) &amp; "(" &amp; CARDS('10-11 Teamsheets'!$H$2:$Z$107,$A14,$AH$3,'10-11 Teamsheets'!$C$2:$C$107,B$1) &amp; ")"</f>
        <v>0(0)</v>
      </c>
      <c r="F14" s="27">
        <f>MINS_PLAYED('10-11 Teamsheets'!$H$2:$R$107,$A14,'10-11 Teamsheets'!$C$2:$C$107,B$1) + MINS_AS_SUB('10-11 Teamsheets'!$S$2:$Z$107,$A14,'10-11 Teamsheets'!$C$2:$C$107,B$1)</f>
        <v>540</v>
      </c>
      <c r="G14" s="27" t="str">
        <f>APPS('10-11 Teamsheets'!$H$2:$R$107,$A14,'10-11 Teamsheets'!$C$2:$C$107,G$1) &amp; "(" &amp; SUBS('10-11 Teamsheets'!$S$2:$Z$107,$A14,'10-11 Teamsheets'!$C$2:$C$107,G$1) &amp; ")"</f>
        <v>0(0)</v>
      </c>
      <c r="H14" s="27" t="str">
        <f>GOALS('10-11 Teamsheets'!$H$2:$R$107,$A14,'10-11 Teamsheets'!$C$2:$C$107,G$1) &amp; "(" &amp; GOALS('10-11 Teamsheets'!$S$2:$Z$107,$A14,'10-11 Teamsheets'!$C$2:$C$107,G$1) &amp; ")"</f>
        <v>0(0)</v>
      </c>
      <c r="I14" s="27">
        <f>Clean_sheet('10-11 Teamsheets'!$C$2:$H$107,$A14,G$1)</f>
        <v>0</v>
      </c>
      <c r="J14" s="27" t="str">
        <f>CARDS('10-11 Teamsheets'!$H$2:$Z$107,$A14,$AH$2,'10-11 Teamsheets'!$C$2:$C$107,G$1) &amp; "(" &amp; CARDS('10-11 Teamsheets'!$H$2:$Z$107,$A14,$AH$3,'10-11 Teamsheets'!$C$2:$C$107,G$1) &amp; ")"</f>
        <v>0(0)</v>
      </c>
      <c r="K14" s="27">
        <f>MINS_PLAYED('10-11 Teamsheets'!$H$2:$R$107,$A14,'10-11 Teamsheets'!$C$2:$C$107,G$1) + MINS_AS_SUB('10-11 Teamsheets'!$S$2:$Z$107,$A14,'10-11 Teamsheets'!$C$2:$C$107,G$1)</f>
        <v>0</v>
      </c>
      <c r="L14" s="27" t="str">
        <f>APPS('10-11 Teamsheets'!$H$2:$R$107,$A14,'10-11 Teamsheets'!$C$2:$C$107,L$1) &amp; "(" &amp; SUBS('10-11 Teamsheets'!$S$2:$Z$107,$A14,'10-11 Teamsheets'!$C$2:$C$107,L$1) &amp; ")"</f>
        <v>0(0)</v>
      </c>
      <c r="M14" s="27" t="str">
        <f>GOALS('10-11 Teamsheets'!$H$2:$R$107,$A14,'10-11 Teamsheets'!$C$2:$C$107,L$1) &amp; "(" &amp; GOALS('10-11 Teamsheets'!$S$2:$Z$107,$A14,'10-11 Teamsheets'!$C$2:$C$107,L$1) &amp; ")"</f>
        <v>0(0)</v>
      </c>
      <c r="N14" s="27">
        <f>Clean_sheet('10-11 Teamsheets'!$C$2:$H$107,$A14,L$1)</f>
        <v>0</v>
      </c>
      <c r="O14" s="27" t="str">
        <f>CARDS('10-11 Teamsheets'!$H$2:$Z$107,$A14,$AH$2,'10-11 Teamsheets'!$C$2:$C$107,L$1) &amp; "(" &amp; CARDS('10-11 Teamsheets'!$H$2:$Z$107,$A14,$AH$3,'10-11 Teamsheets'!$C$2:$C$107,L$1) &amp; ")"</f>
        <v>0(0)</v>
      </c>
      <c r="P14" s="27">
        <f>MINS_PLAYED('10-11 Teamsheets'!$H$2:$R$107,$A14,'10-11 Teamsheets'!$C$2:$C$107,L$1) + MINS_AS_SUB('10-11 Teamsheets'!$S$2:$Z$107,$A14,'10-11 Teamsheets'!$C$2:$C$107,L$1)</f>
        <v>0</v>
      </c>
      <c r="Q14" s="27" t="str">
        <f>APPS('10-11 Teamsheets'!$H$2:$R$107,$A14,'10-11 Teamsheets'!$C$2:$C$107,Q$1) &amp; "(" &amp; SUBS('10-11 Teamsheets'!$S$2:$Z$107,$A14,'10-11 Teamsheets'!$C$2:$C$107,Q$1) &amp; ")"</f>
        <v>2(0)</v>
      </c>
      <c r="R14" s="27" t="str">
        <f>GOALS('10-11 Teamsheets'!$H$2:$R$107,$A14,'10-11 Teamsheets'!$C$2:$C$107,Q$1) &amp; "(" &amp; GOALS('10-11 Teamsheets'!$S$2:$Z$107,$A14,'10-11 Teamsheets'!$C$2:$C$107,Q$1) &amp; ")"</f>
        <v>0(0)</v>
      </c>
      <c r="S14" s="27">
        <f>Clean_sheet('10-11 Teamsheets'!$C$2:$H$107,$A14,Q$1)</f>
        <v>1</v>
      </c>
      <c r="T14" s="27" t="str">
        <f>CARDS('10-11 Teamsheets'!$H$2:$Z$107,$A14,$AH$2,'10-11 Teamsheets'!$C$2:$C$107,Q$1) &amp; "(" &amp; CARDS('10-11 Teamsheets'!$H$2:$Z$107,$A14,$AH$3,'10-11 Teamsheets'!$C$2:$C$107,Q$1) &amp; ")"</f>
        <v>0(0)</v>
      </c>
      <c r="U14" s="27">
        <f>MINS_PLAYED('10-11 Teamsheets'!$H$2:$R$107,$A14,'10-11 Teamsheets'!$C$2:$C$107,Q$1) + MINS_AS_SUB('10-11 Teamsheets'!$S$2:$Z$107,$A14,'10-11 Teamsheets'!$C$2:$C$107,Q$1)</f>
        <v>180</v>
      </c>
      <c r="V14" s="27" t="str">
        <f>APPS('10-11 Teamsheets'!$H$2:$R$107,$A14) &amp; "(" &amp; SUBS('10-11 Teamsheets'!$S$2:$Z$107,$A14) &amp; ")"</f>
        <v>8(0)</v>
      </c>
      <c r="W14" s="28">
        <f>APPS('10-11 Teamsheets'!$H$2:$R$107,$A14) + SUBS('10-11 Teamsheets'!$S$2:$Z$107,$A14)</f>
        <v>8</v>
      </c>
      <c r="X14" s="27" t="str">
        <f>GOALS('10-11 Teamsheets'!$H$2:$R$107,$A14) &amp; "(" &amp; GOALS('10-11 Teamsheets'!$S$2:$Z$107,$A14) &amp; ")"</f>
        <v>0(0)</v>
      </c>
      <c r="Y14" s="28">
        <f>GOALS('10-11 Teamsheets'!$H$2:$Z$107,$A14)</f>
        <v>0</v>
      </c>
      <c r="Z14" s="28">
        <f>Clean_sheet('10-11 Teamsheets'!$C$2:$H$107,$A14)</f>
        <v>2</v>
      </c>
      <c r="AA14" s="28" t="str">
        <f>CARDS('10-11 Teamsheets'!$H$2:$Z$107,$A14,$AH$2) &amp; "(" &amp; CARDS('10-11 Teamsheets'!$H$2:$Z$107,$A14,$AH$3) &amp; ")"</f>
        <v>0(0)</v>
      </c>
      <c r="AB14" s="28">
        <f>MINS_PLAYED('10-11 Teamsheets'!$H$2:$R$107,$A14) + MINS_AS_SUB('10-11 Teamsheets'!$S$2:$Z$107,$A14)</f>
        <v>720</v>
      </c>
      <c r="AC14" s="28">
        <f t="shared" si="0"/>
        <v>90</v>
      </c>
      <c r="AD14" s="28">
        <f t="shared" si="1"/>
        <v>0</v>
      </c>
      <c r="AE14" s="28">
        <f t="shared" si="2"/>
        <v>0</v>
      </c>
    </row>
    <row r="15" spans="1:34" x14ac:dyDescent="0.2">
      <c r="A15" s="25" t="s">
        <v>1429</v>
      </c>
      <c r="B15" s="27" t="str">
        <f>APPS('10-11 Teamsheets'!$H$2:$R$107,$A15,'10-11 Teamsheets'!$C$2:$C$107,B$1) &amp; "(" &amp; SUBS('10-11 Teamsheets'!$S$2:$Z$107,$A15,'10-11 Teamsheets'!$C$2:$C$107,B$1) &amp; ")"</f>
        <v>17(11)</v>
      </c>
      <c r="C15" s="27" t="str">
        <f>GOALS('10-11 Teamsheets'!$H$2:$R$107,$A15,'10-11 Teamsheets'!$C$2:$C$107,B$1) &amp; "(" &amp; GOALS('10-11 Teamsheets'!$S$2:$Z$107,$A15,'10-11 Teamsheets'!$C$2:$C$107,B$1) &amp; ")"</f>
        <v>1(0)</v>
      </c>
      <c r="D15" s="27">
        <f>Clean_sheet('10-11 Teamsheets'!$C$2:$H$107,$A15,B$1)</f>
        <v>0</v>
      </c>
      <c r="E15" s="27" t="str">
        <f>CARDS('10-11 Teamsheets'!$H$2:$Z$107,$A15,$AH$2,'10-11 Teamsheets'!$C$2:$C$107,B$1) &amp; "(" &amp; CARDS('10-11 Teamsheets'!$H$2:$Z$107,$A15,$AH$3,'10-11 Teamsheets'!$C$2:$C$107,B$1) &amp; ")"</f>
        <v>6(0)</v>
      </c>
      <c r="F15" s="27">
        <f>MINS_PLAYED('10-11 Teamsheets'!$H$2:$R$107,$A15,'10-11 Teamsheets'!$C$2:$C$107,B$1) + MINS_AS_SUB('10-11 Teamsheets'!$S$2:$Z$107,$A15,'10-11 Teamsheets'!$C$2:$C$107,B$1)</f>
        <v>1540</v>
      </c>
      <c r="G15" s="27" t="str">
        <f>APPS('10-11 Teamsheets'!$H$2:$R$107,$A15,'10-11 Teamsheets'!$C$2:$C$107,G$1) &amp; "(" &amp; SUBS('10-11 Teamsheets'!$S$2:$Z$107,$A15,'10-11 Teamsheets'!$C$2:$C$107,G$1) &amp; ")"</f>
        <v>1(0)</v>
      </c>
      <c r="H15" s="27" t="str">
        <f>GOALS('10-11 Teamsheets'!$H$2:$R$107,$A15,'10-11 Teamsheets'!$C$2:$C$107,G$1) &amp; "(" &amp; GOALS('10-11 Teamsheets'!$S$2:$Z$107,$A15,'10-11 Teamsheets'!$C$2:$C$107,G$1) &amp; ")"</f>
        <v>0(0)</v>
      </c>
      <c r="I15" s="27">
        <f>Clean_sheet('10-11 Teamsheets'!$C$2:$H$107,$A15,G$1)</f>
        <v>0</v>
      </c>
      <c r="J15" s="27" t="str">
        <f>CARDS('10-11 Teamsheets'!$H$2:$Z$107,$A15,$AH$2,'10-11 Teamsheets'!$C$2:$C$107,G$1) &amp; "(" &amp; CARDS('10-11 Teamsheets'!$H$2:$Z$107,$A15,$AH$3,'10-11 Teamsheets'!$C$2:$C$107,G$1) &amp; ")"</f>
        <v>0(0)</v>
      </c>
      <c r="K15" s="27">
        <f>MINS_PLAYED('10-11 Teamsheets'!$H$2:$R$107,$A15,'10-11 Teamsheets'!$C$2:$C$107,G$1) + MINS_AS_SUB('10-11 Teamsheets'!$S$2:$Z$107,$A15,'10-11 Teamsheets'!$C$2:$C$107,G$1)</f>
        <v>90</v>
      </c>
      <c r="L15" s="27" t="str">
        <f>APPS('10-11 Teamsheets'!$H$2:$R$107,$A15,'10-11 Teamsheets'!$C$2:$C$107,L$1) &amp; "(" &amp; SUBS('10-11 Teamsheets'!$S$2:$Z$107,$A15,'10-11 Teamsheets'!$C$2:$C$107,L$1) &amp; ")"</f>
        <v>1(2)</v>
      </c>
      <c r="M15" s="27" t="str">
        <f>GOALS('10-11 Teamsheets'!$H$2:$R$107,$A15,'10-11 Teamsheets'!$C$2:$C$107,L$1) &amp; "(" &amp; GOALS('10-11 Teamsheets'!$S$2:$Z$107,$A15,'10-11 Teamsheets'!$C$2:$C$107,L$1) &amp; ")"</f>
        <v>0(0)</v>
      </c>
      <c r="N15" s="27">
        <f>Clean_sheet('10-11 Teamsheets'!$C$2:$H$107,$A15,L$1)</f>
        <v>0</v>
      </c>
      <c r="O15" s="27" t="str">
        <f>CARDS('10-11 Teamsheets'!$H$2:$Z$107,$A15,$AH$2,'10-11 Teamsheets'!$C$2:$C$107,L$1) &amp; "(" &amp; CARDS('10-11 Teamsheets'!$H$2:$Z$107,$A15,$AH$3,'10-11 Teamsheets'!$C$2:$C$107,L$1) &amp; ")"</f>
        <v>0(0)</v>
      </c>
      <c r="P15" s="27">
        <f>MINS_PLAYED('10-11 Teamsheets'!$H$2:$R$107,$A15,'10-11 Teamsheets'!$C$2:$C$107,L$1) + MINS_AS_SUB('10-11 Teamsheets'!$S$2:$Z$107,$A15,'10-11 Teamsheets'!$C$2:$C$107,L$1)</f>
        <v>114</v>
      </c>
      <c r="Q15" s="27" t="str">
        <f>APPS('10-11 Teamsheets'!$H$2:$R$107,$A15,'10-11 Teamsheets'!$C$2:$C$107,Q$1) &amp; "(" &amp; SUBS('10-11 Teamsheets'!$S$2:$Z$107,$A15,'10-11 Teamsheets'!$C$2:$C$107,Q$1) &amp; ")"</f>
        <v>3(3)</v>
      </c>
      <c r="R15" s="27" t="str">
        <f>GOALS('10-11 Teamsheets'!$H$2:$R$107,$A15,'10-11 Teamsheets'!$C$2:$C$107,Q$1) &amp; "(" &amp; GOALS('10-11 Teamsheets'!$S$2:$Z$107,$A15,'10-11 Teamsheets'!$C$2:$C$107,Q$1) &amp; ")"</f>
        <v>1(0)</v>
      </c>
      <c r="S15" s="27">
        <f>Clean_sheet('10-11 Teamsheets'!$C$2:$H$107,$A15,Q$1)</f>
        <v>0</v>
      </c>
      <c r="T15" s="27" t="str">
        <f>CARDS('10-11 Teamsheets'!$H$2:$Z$107,$A15,$AH$2,'10-11 Teamsheets'!$C$2:$C$107,Q$1) &amp; "(" &amp; CARDS('10-11 Teamsheets'!$H$2:$Z$107,$A15,$AH$3,'10-11 Teamsheets'!$C$2:$C$107,Q$1) &amp; ")"</f>
        <v>0(0)</v>
      </c>
      <c r="U15" s="27">
        <f>MINS_PLAYED('10-11 Teamsheets'!$H$2:$R$107,$A15,'10-11 Teamsheets'!$C$2:$C$107,Q$1) + MINS_AS_SUB('10-11 Teamsheets'!$S$2:$Z$107,$A15,'10-11 Teamsheets'!$C$2:$C$107,Q$1)</f>
        <v>269</v>
      </c>
      <c r="V15" s="27" t="str">
        <f>APPS('10-11 Teamsheets'!$H$2:$R$107,$A15) &amp; "(" &amp; SUBS('10-11 Teamsheets'!$S$2:$Z$107,$A15) &amp; ")"</f>
        <v>22(16)</v>
      </c>
      <c r="W15" s="28">
        <f>APPS('10-11 Teamsheets'!$H$2:$R$107,$A15) + SUBS('10-11 Teamsheets'!$S$2:$Z$107,$A15)</f>
        <v>38</v>
      </c>
      <c r="X15" s="27" t="str">
        <f>GOALS('10-11 Teamsheets'!$H$2:$R$107,$A15) &amp; "(" &amp; GOALS('10-11 Teamsheets'!$S$2:$Z$107,$A15) &amp; ")"</f>
        <v>2(0)</v>
      </c>
      <c r="Y15" s="28">
        <f>GOALS('10-11 Teamsheets'!$H$2:$Z$107,$A15)</f>
        <v>2</v>
      </c>
      <c r="Z15" s="28">
        <f>Clean_sheet('10-11 Teamsheets'!$C$2:$H$107,$A15)</f>
        <v>0</v>
      </c>
      <c r="AA15" s="28" t="str">
        <f>CARDS('10-11 Teamsheets'!$H$2:$Z$107,$A15,$AH$2) &amp; "(" &amp; CARDS('10-11 Teamsheets'!$H$2:$Z$107,$A15,$AH$3) &amp; ")"</f>
        <v>6(0)</v>
      </c>
      <c r="AB15" s="28">
        <f>MINS_PLAYED('10-11 Teamsheets'!$H$2:$R$107,$A15) + MINS_AS_SUB('10-11 Teamsheets'!$S$2:$Z$107,$A15)</f>
        <v>2013</v>
      </c>
      <c r="AC15" s="28">
        <f t="shared" si="0"/>
        <v>52.973684210526315</v>
      </c>
      <c r="AD15" s="28">
        <f t="shared" si="1"/>
        <v>5.2631578947368418E-2</v>
      </c>
      <c r="AE15" s="28">
        <f t="shared" si="2"/>
        <v>1006.5</v>
      </c>
    </row>
    <row r="16" spans="1:34" x14ac:dyDescent="0.2">
      <c r="A16" s="25" t="s">
        <v>1672</v>
      </c>
      <c r="B16" s="27" t="str">
        <f>APPS('10-11 Teamsheets'!$H$2:$R$107,$A16,'10-11 Teamsheets'!$C$2:$C$107,B$1) &amp; "(" &amp; SUBS('10-11 Teamsheets'!$S$2:$Z$107,$A16,'10-11 Teamsheets'!$C$2:$C$107,B$1) &amp; ")"</f>
        <v>6(1)</v>
      </c>
      <c r="C16" s="27" t="str">
        <f>GOALS('10-11 Teamsheets'!$H$2:$R$107,$A16,'10-11 Teamsheets'!$C$2:$C$107,B$1) &amp; "(" &amp; GOALS('10-11 Teamsheets'!$S$2:$Z$107,$A16,'10-11 Teamsheets'!$C$2:$C$107,B$1) &amp; ")"</f>
        <v>1(1)</v>
      </c>
      <c r="D16" s="27">
        <f>Clean_sheet('10-11 Teamsheets'!$C$2:$H$107,$A16,B$1)</f>
        <v>0</v>
      </c>
      <c r="E16" s="27" t="str">
        <f>CARDS('10-11 Teamsheets'!$H$2:$Z$107,$A16,$AH$2,'10-11 Teamsheets'!$C$2:$C$107,B$1) &amp; "(" &amp; CARDS('10-11 Teamsheets'!$H$2:$Z$107,$A16,$AH$3,'10-11 Teamsheets'!$C$2:$C$107,B$1) &amp; ")"</f>
        <v>0(0)</v>
      </c>
      <c r="F16" s="27">
        <f>MINS_PLAYED('10-11 Teamsheets'!$H$2:$R$107,$A16,'10-11 Teamsheets'!$C$2:$C$107,B$1) + MINS_AS_SUB('10-11 Teamsheets'!$S$2:$Z$107,$A16,'10-11 Teamsheets'!$C$2:$C$107,B$1)</f>
        <v>524</v>
      </c>
      <c r="G16" s="27" t="str">
        <f>APPS('10-11 Teamsheets'!$H$2:$R$107,$A16,'10-11 Teamsheets'!$C$2:$C$107,G$1) &amp; "(" &amp; SUBS('10-11 Teamsheets'!$S$2:$Z$107,$A16,'10-11 Teamsheets'!$C$2:$C$107,G$1) &amp; ")"</f>
        <v>0(0)</v>
      </c>
      <c r="H16" s="27" t="str">
        <f>GOALS('10-11 Teamsheets'!$H$2:$R$107,$A16,'10-11 Teamsheets'!$C$2:$C$107,G$1) &amp; "(" &amp; GOALS('10-11 Teamsheets'!$S$2:$Z$107,$A16,'10-11 Teamsheets'!$C$2:$C$107,G$1) &amp; ")"</f>
        <v>0(0)</v>
      </c>
      <c r="I16" s="27">
        <f>Clean_sheet('10-11 Teamsheets'!$C$2:$H$107,$A16,G$1)</f>
        <v>0</v>
      </c>
      <c r="J16" s="27" t="str">
        <f>CARDS('10-11 Teamsheets'!$H$2:$Z$107,$A16,$AH$2,'10-11 Teamsheets'!$C$2:$C$107,G$1) &amp; "(" &amp; CARDS('10-11 Teamsheets'!$H$2:$Z$107,$A16,$AH$3,'10-11 Teamsheets'!$C$2:$C$107,G$1) &amp; ")"</f>
        <v>0(0)</v>
      </c>
      <c r="K16" s="27">
        <f>MINS_PLAYED('10-11 Teamsheets'!$H$2:$R$107,$A16,'10-11 Teamsheets'!$C$2:$C$107,G$1) + MINS_AS_SUB('10-11 Teamsheets'!$S$2:$Z$107,$A16,'10-11 Teamsheets'!$C$2:$C$107,G$1)</f>
        <v>0</v>
      </c>
      <c r="L16" s="27" t="str">
        <f>APPS('10-11 Teamsheets'!$H$2:$R$107,$A16,'10-11 Teamsheets'!$C$2:$C$107,L$1) &amp; "(" &amp; SUBS('10-11 Teamsheets'!$S$2:$Z$107,$A16,'10-11 Teamsheets'!$C$2:$C$107,L$1) &amp; ")"</f>
        <v>1(0)</v>
      </c>
      <c r="M16" s="27" t="str">
        <f>GOALS('10-11 Teamsheets'!$H$2:$R$107,$A16,'10-11 Teamsheets'!$C$2:$C$107,L$1) &amp; "(" &amp; GOALS('10-11 Teamsheets'!$S$2:$Z$107,$A16,'10-11 Teamsheets'!$C$2:$C$107,L$1) &amp; ")"</f>
        <v>0(0)</v>
      </c>
      <c r="N16" s="27">
        <f>Clean_sheet('10-11 Teamsheets'!$C$2:$H$107,$A16,L$1)</f>
        <v>0</v>
      </c>
      <c r="O16" s="27" t="str">
        <f>CARDS('10-11 Teamsheets'!$H$2:$Z$107,$A16,$AH$2,'10-11 Teamsheets'!$C$2:$C$107,L$1) &amp; "(" &amp; CARDS('10-11 Teamsheets'!$H$2:$Z$107,$A16,$AH$3,'10-11 Teamsheets'!$C$2:$C$107,L$1) &amp; ")"</f>
        <v>0(0)</v>
      </c>
      <c r="P16" s="27">
        <f>MINS_PLAYED('10-11 Teamsheets'!$H$2:$R$107,$A16,'10-11 Teamsheets'!$C$2:$C$107,L$1) + MINS_AS_SUB('10-11 Teamsheets'!$S$2:$Z$107,$A16,'10-11 Teamsheets'!$C$2:$C$107,L$1)</f>
        <v>63</v>
      </c>
      <c r="Q16" s="27" t="str">
        <f>APPS('10-11 Teamsheets'!$H$2:$R$107,$A16,'10-11 Teamsheets'!$C$2:$C$107,Q$1) &amp; "(" &amp; SUBS('10-11 Teamsheets'!$S$2:$Z$107,$A16,'10-11 Teamsheets'!$C$2:$C$107,Q$1) &amp; ")"</f>
        <v>2(1)</v>
      </c>
      <c r="R16" s="27" t="str">
        <f>GOALS('10-11 Teamsheets'!$H$2:$R$107,$A16,'10-11 Teamsheets'!$C$2:$C$107,Q$1) &amp; "(" &amp; GOALS('10-11 Teamsheets'!$S$2:$Z$107,$A16,'10-11 Teamsheets'!$C$2:$C$107,Q$1) &amp; ")"</f>
        <v>3(0)</v>
      </c>
      <c r="S16" s="27">
        <f>Clean_sheet('10-11 Teamsheets'!$C$2:$H$107,$A16,Q$1)</f>
        <v>0</v>
      </c>
      <c r="T16" s="27" t="str">
        <f>CARDS('10-11 Teamsheets'!$H$2:$Z$107,$A16,$AH$2,'10-11 Teamsheets'!$C$2:$C$107,Q$1) &amp; "(" &amp; CARDS('10-11 Teamsheets'!$H$2:$Z$107,$A16,$AH$3,'10-11 Teamsheets'!$C$2:$C$107,Q$1) &amp; ")"</f>
        <v>1(0)</v>
      </c>
      <c r="U16" s="27">
        <f>MINS_PLAYED('10-11 Teamsheets'!$H$2:$R$107,$A16,'10-11 Teamsheets'!$C$2:$C$107,Q$1) + MINS_AS_SUB('10-11 Teamsheets'!$S$2:$Z$107,$A16,'10-11 Teamsheets'!$C$2:$C$107,Q$1)</f>
        <v>191</v>
      </c>
      <c r="V16" s="27" t="str">
        <f>APPS('10-11 Teamsheets'!$H$2:$R$107,$A16) &amp; "(" &amp; SUBS('10-11 Teamsheets'!$S$2:$Z$107,$A16) &amp; ")"</f>
        <v>9(2)</v>
      </c>
      <c r="W16" s="28">
        <f>APPS('10-11 Teamsheets'!$H$2:$R$107,$A16) + SUBS('10-11 Teamsheets'!$S$2:$Z$107,$A16)</f>
        <v>11</v>
      </c>
      <c r="X16" s="27" t="str">
        <f>GOALS('10-11 Teamsheets'!$H$2:$R$107,$A16) &amp; "(" &amp; GOALS('10-11 Teamsheets'!$S$2:$Z$107,$A16) &amp; ")"</f>
        <v>4(1)</v>
      </c>
      <c r="Y16" s="28">
        <f>GOALS('10-11 Teamsheets'!$H$2:$Z$107,$A16)</f>
        <v>5</v>
      </c>
      <c r="Z16" s="28">
        <f>Clean_sheet('10-11 Teamsheets'!$C$2:$H$107,$A16)</f>
        <v>0</v>
      </c>
      <c r="AA16" s="28" t="str">
        <f>CARDS('10-11 Teamsheets'!$H$2:$Z$107,$A16,$AH$2) &amp; "(" &amp; CARDS('10-11 Teamsheets'!$H$2:$Z$107,$A16,$AH$3) &amp; ")"</f>
        <v>1(0)</v>
      </c>
      <c r="AB16" s="28">
        <f>MINS_PLAYED('10-11 Teamsheets'!$H$2:$R$107,$A16) + MINS_AS_SUB('10-11 Teamsheets'!$S$2:$Z$107,$A16)</f>
        <v>778</v>
      </c>
      <c r="AC16" s="28">
        <f>IF(AND(AB16&lt;&gt;0, W16&lt;&gt;0),AB16/W16,0)</f>
        <v>70.727272727272734</v>
      </c>
      <c r="AD16" s="28">
        <f>IF(Y16&lt;&gt;0,Y16/W16,0)</f>
        <v>0.45454545454545453</v>
      </c>
      <c r="AE16" s="28">
        <f>IF(Y16&lt;&gt;0,AB16/Y16,0)</f>
        <v>155.6</v>
      </c>
    </row>
    <row r="17" spans="1:31" x14ac:dyDescent="0.2">
      <c r="A17" s="25" t="s">
        <v>1209</v>
      </c>
      <c r="B17" s="27" t="str">
        <f>APPS('10-11 Teamsheets'!$H$2:$R$107,$A17,'10-11 Teamsheets'!$C$2:$C$107,B$1) &amp; "(" &amp; SUBS('10-11 Teamsheets'!$S$2:$Z$107,$A17,'10-11 Teamsheets'!$C$2:$C$107,B$1) &amp; ")"</f>
        <v>25(2)</v>
      </c>
      <c r="C17" s="27" t="str">
        <f>GOALS('10-11 Teamsheets'!$H$2:$R$107,$A17,'10-11 Teamsheets'!$C$2:$C$107,B$1) &amp; "(" &amp; GOALS('10-11 Teamsheets'!$S$2:$Z$107,$A17,'10-11 Teamsheets'!$C$2:$C$107,B$1) &amp; ")"</f>
        <v>0(0)</v>
      </c>
      <c r="D17" s="27">
        <f>Clean_sheet('10-11 Teamsheets'!$C$2:$H$107,$A17,B$1)</f>
        <v>0</v>
      </c>
      <c r="E17" s="27" t="str">
        <f>CARDS('10-11 Teamsheets'!$H$2:$Z$107,$A17,$AH$2,'10-11 Teamsheets'!$C$2:$C$107,B$1) &amp; "(" &amp; CARDS('10-11 Teamsheets'!$H$2:$Z$107,$A17,$AH$3,'10-11 Teamsheets'!$C$2:$C$107,B$1) &amp; ")"</f>
        <v>3(0)</v>
      </c>
      <c r="F17" s="27">
        <f>MINS_PLAYED('10-11 Teamsheets'!$H$2:$R$107,$A17,'10-11 Teamsheets'!$C$2:$C$107,B$1) + MINS_AS_SUB('10-11 Teamsheets'!$S$2:$Z$107,$A17,'10-11 Teamsheets'!$C$2:$C$107,B$1)</f>
        <v>2143</v>
      </c>
      <c r="G17" s="27" t="str">
        <f>APPS('10-11 Teamsheets'!$H$2:$R$107,$A17,'10-11 Teamsheets'!$C$2:$C$107,G$1) &amp; "(" &amp; SUBS('10-11 Teamsheets'!$S$2:$Z$107,$A17,'10-11 Teamsheets'!$C$2:$C$107,G$1) &amp; ")"</f>
        <v>0(0)</v>
      </c>
      <c r="H17" s="27" t="str">
        <f>GOALS('10-11 Teamsheets'!$H$2:$R$107,$A17,'10-11 Teamsheets'!$C$2:$C$107,G$1) &amp; "(" &amp; GOALS('10-11 Teamsheets'!$S$2:$Z$107,$A17,'10-11 Teamsheets'!$C$2:$C$107,G$1) &amp; ")"</f>
        <v>0(0)</v>
      </c>
      <c r="I17" s="27">
        <f>Clean_sheet('10-11 Teamsheets'!$C$2:$H$107,$A17,G$1)</f>
        <v>0</v>
      </c>
      <c r="J17" s="27" t="str">
        <f>CARDS('10-11 Teamsheets'!$H$2:$Z$107,$A17,$AH$2,'10-11 Teamsheets'!$C$2:$C$107,G$1) &amp; "(" &amp; CARDS('10-11 Teamsheets'!$H$2:$Z$107,$A17,$AH$3,'10-11 Teamsheets'!$C$2:$C$107,G$1) &amp; ")"</f>
        <v>0(0)</v>
      </c>
      <c r="K17" s="27">
        <f>MINS_PLAYED('10-11 Teamsheets'!$H$2:$R$107,$A17,'10-11 Teamsheets'!$C$2:$C$107,G$1) + MINS_AS_SUB('10-11 Teamsheets'!$S$2:$Z$107,$A17,'10-11 Teamsheets'!$C$2:$C$107,G$1)</f>
        <v>0</v>
      </c>
      <c r="L17" s="27" t="str">
        <f>APPS('10-11 Teamsheets'!$H$2:$R$107,$A17,'10-11 Teamsheets'!$C$2:$C$107,L$1) &amp; "(" &amp; SUBS('10-11 Teamsheets'!$S$2:$Z$107,$A17,'10-11 Teamsheets'!$C$2:$C$107,L$1) &amp; ")"</f>
        <v>2(0)</v>
      </c>
      <c r="M17" s="27" t="str">
        <f>GOALS('10-11 Teamsheets'!$H$2:$R$107,$A17,'10-11 Teamsheets'!$C$2:$C$107,L$1) &amp; "(" &amp; GOALS('10-11 Teamsheets'!$S$2:$Z$107,$A17,'10-11 Teamsheets'!$C$2:$C$107,L$1) &amp; ")"</f>
        <v>0(0)</v>
      </c>
      <c r="N17" s="27">
        <f>Clean_sheet('10-11 Teamsheets'!$C$2:$H$107,$A17,L$1)</f>
        <v>0</v>
      </c>
      <c r="O17" s="27" t="str">
        <f>CARDS('10-11 Teamsheets'!$H$2:$Z$107,$A17,$AH$2,'10-11 Teamsheets'!$C$2:$C$107,L$1) &amp; "(" &amp; CARDS('10-11 Teamsheets'!$H$2:$Z$107,$A17,$AH$3,'10-11 Teamsheets'!$C$2:$C$107,L$1) &amp; ")"</f>
        <v>0(0)</v>
      </c>
      <c r="P17" s="27">
        <f>MINS_PLAYED('10-11 Teamsheets'!$H$2:$R$107,$A17,'10-11 Teamsheets'!$C$2:$C$107,L$1) + MINS_AS_SUB('10-11 Teamsheets'!$S$2:$Z$107,$A17,'10-11 Teamsheets'!$C$2:$C$107,L$1)</f>
        <v>180</v>
      </c>
      <c r="Q17" s="27" t="str">
        <f>APPS('10-11 Teamsheets'!$H$2:$R$107,$A17,'10-11 Teamsheets'!$C$2:$C$107,Q$1) &amp; "(" &amp; SUBS('10-11 Teamsheets'!$S$2:$Z$107,$A17,'10-11 Teamsheets'!$C$2:$C$107,Q$1) &amp; ")"</f>
        <v>7(0)</v>
      </c>
      <c r="R17" s="27" t="str">
        <f>GOALS('10-11 Teamsheets'!$H$2:$R$107,$A17,'10-11 Teamsheets'!$C$2:$C$107,Q$1) &amp; "(" &amp; GOALS('10-11 Teamsheets'!$S$2:$Z$107,$A17,'10-11 Teamsheets'!$C$2:$C$107,Q$1) &amp; ")"</f>
        <v>0(0)</v>
      </c>
      <c r="S17" s="27">
        <f>Clean_sheet('10-11 Teamsheets'!$C$2:$H$107,$A17,Q$1)</f>
        <v>0</v>
      </c>
      <c r="T17" s="27" t="str">
        <f>CARDS('10-11 Teamsheets'!$H$2:$Z$107,$A17,$AH$2,'10-11 Teamsheets'!$C$2:$C$107,Q$1) &amp; "(" &amp; CARDS('10-11 Teamsheets'!$H$2:$Z$107,$A17,$AH$3,'10-11 Teamsheets'!$C$2:$C$107,Q$1) &amp; ")"</f>
        <v>0(0)</v>
      </c>
      <c r="U17" s="27">
        <f>MINS_PLAYED('10-11 Teamsheets'!$H$2:$R$107,$A17,'10-11 Teamsheets'!$C$2:$C$107,Q$1) + MINS_AS_SUB('10-11 Teamsheets'!$S$2:$Z$107,$A17,'10-11 Teamsheets'!$C$2:$C$107,Q$1)</f>
        <v>596</v>
      </c>
      <c r="V17" s="27" t="str">
        <f>APPS('10-11 Teamsheets'!$H$2:$R$107,$A17) &amp; "(" &amp; SUBS('10-11 Teamsheets'!$S$2:$Z$107,$A17) &amp; ")"</f>
        <v>34(2)</v>
      </c>
      <c r="W17" s="28">
        <f>APPS('10-11 Teamsheets'!$H$2:$R$107,$A17) + SUBS('10-11 Teamsheets'!$S$2:$Z$107,$A17)</f>
        <v>36</v>
      </c>
      <c r="X17" s="27" t="str">
        <f>GOALS('10-11 Teamsheets'!$H$2:$R$107,$A17) &amp; "(" &amp; GOALS('10-11 Teamsheets'!$S$2:$Z$107,$A17) &amp; ")"</f>
        <v>0(0)</v>
      </c>
      <c r="Y17" s="28">
        <f>GOALS('10-11 Teamsheets'!$H$2:$Z$107,$A17)</f>
        <v>0</v>
      </c>
      <c r="Z17" s="28">
        <f>Clean_sheet('10-11 Teamsheets'!$C$2:$H$107,$A17)</f>
        <v>0</v>
      </c>
      <c r="AA17" s="28" t="str">
        <f>CARDS('10-11 Teamsheets'!$H$2:$Z$107,$A17,$AH$2) &amp; "(" &amp; CARDS('10-11 Teamsheets'!$H$2:$Z$107,$A17,$AH$3) &amp; ")"</f>
        <v>3(0)</v>
      </c>
      <c r="AB17" s="28">
        <f>MINS_PLAYED('10-11 Teamsheets'!$H$2:$R$107,$A17) + MINS_AS_SUB('10-11 Teamsheets'!$S$2:$Z$107,$A17)</f>
        <v>2919</v>
      </c>
      <c r="AC17" s="28">
        <f t="shared" si="0"/>
        <v>81.083333333333329</v>
      </c>
      <c r="AD17" s="28">
        <f t="shared" si="1"/>
        <v>0</v>
      </c>
      <c r="AE17" s="28">
        <f t="shared" si="2"/>
        <v>0</v>
      </c>
    </row>
    <row r="18" spans="1:31" x14ac:dyDescent="0.2">
      <c r="A18" s="25" t="s">
        <v>50</v>
      </c>
      <c r="B18" s="27" t="str">
        <f>APPS('10-11 Teamsheets'!$H$2:$R$107,$A18,'10-11 Teamsheets'!$C$2:$C$107,B$1) &amp; "(" &amp; SUBS('10-11 Teamsheets'!$S$2:$Z$107,$A18,'10-11 Teamsheets'!$C$2:$C$107,B$1) &amp; ")"</f>
        <v>1(2)</v>
      </c>
      <c r="C18" s="27" t="str">
        <f>GOALS('10-11 Teamsheets'!$H$2:$R$107,$A18,'10-11 Teamsheets'!$C$2:$C$107,B$1) &amp; "(" &amp; GOALS('10-11 Teamsheets'!$S$2:$Z$107,$A18,'10-11 Teamsheets'!$C$2:$C$107,B$1) &amp; ")"</f>
        <v>0(2)</v>
      </c>
      <c r="D18" s="27">
        <f>Clean_sheet('10-11 Teamsheets'!$C$2:$H$107,$A18,B$1)</f>
        <v>0</v>
      </c>
      <c r="E18" s="27" t="str">
        <f>CARDS('10-11 Teamsheets'!$H$2:$Z$107,$A18,$AH$2,'10-11 Teamsheets'!$C$2:$C$107,B$1) &amp; "(" &amp; CARDS('10-11 Teamsheets'!$H$2:$Z$107,$A18,$AH$3,'10-11 Teamsheets'!$C$2:$C$107,B$1) &amp; ")"</f>
        <v>0(0)</v>
      </c>
      <c r="F18" s="27">
        <f>MINS_PLAYED('10-11 Teamsheets'!$H$2:$R$107,$A18,'10-11 Teamsheets'!$C$2:$C$107,B$1) + MINS_AS_SUB('10-11 Teamsheets'!$S$2:$Z$107,$A18,'10-11 Teamsheets'!$C$2:$C$107,B$1)</f>
        <v>126</v>
      </c>
      <c r="G18" s="27" t="str">
        <f>APPS('10-11 Teamsheets'!$H$2:$R$107,$A18,'10-11 Teamsheets'!$C$2:$C$107,G$1) &amp; "(" &amp; SUBS('10-11 Teamsheets'!$S$2:$Z$107,$A18,'10-11 Teamsheets'!$C$2:$C$107,G$1) &amp; ")"</f>
        <v>0(0)</v>
      </c>
      <c r="H18" s="27" t="str">
        <f>GOALS('10-11 Teamsheets'!$H$2:$R$107,$A18,'10-11 Teamsheets'!$C$2:$C$107,G$1) &amp; "(" &amp; GOALS('10-11 Teamsheets'!$S$2:$Z$107,$A18,'10-11 Teamsheets'!$C$2:$C$107,G$1) &amp; ")"</f>
        <v>0(0)</v>
      </c>
      <c r="I18" s="27">
        <f>Clean_sheet('10-11 Teamsheets'!$C$2:$H$107,$A18,G$1)</f>
        <v>0</v>
      </c>
      <c r="J18" s="27" t="str">
        <f>CARDS('10-11 Teamsheets'!$H$2:$Z$107,$A18,$AH$2,'10-11 Teamsheets'!$C$2:$C$107,G$1) &amp; "(" &amp; CARDS('10-11 Teamsheets'!$H$2:$Z$107,$A18,$AH$3,'10-11 Teamsheets'!$C$2:$C$107,G$1) &amp; ")"</f>
        <v>0(0)</v>
      </c>
      <c r="K18" s="27">
        <f>MINS_PLAYED('10-11 Teamsheets'!$H$2:$R$107,$A18,'10-11 Teamsheets'!$C$2:$C$107,G$1) + MINS_AS_SUB('10-11 Teamsheets'!$S$2:$Z$107,$A18,'10-11 Teamsheets'!$C$2:$C$107,G$1)</f>
        <v>0</v>
      </c>
      <c r="L18" s="27" t="str">
        <f>APPS('10-11 Teamsheets'!$H$2:$R$107,$A18,'10-11 Teamsheets'!$C$2:$C$107,L$1) &amp; "(" &amp; SUBS('10-11 Teamsheets'!$S$2:$Z$107,$A18,'10-11 Teamsheets'!$C$2:$C$107,L$1) &amp; ")"</f>
        <v>0(0)</v>
      </c>
      <c r="M18" s="27" t="str">
        <f>GOALS('10-11 Teamsheets'!$H$2:$R$107,$A18,'10-11 Teamsheets'!$C$2:$C$107,L$1) &amp; "(" &amp; GOALS('10-11 Teamsheets'!$S$2:$Z$107,$A18,'10-11 Teamsheets'!$C$2:$C$107,L$1) &amp; ")"</f>
        <v>0(0)</v>
      </c>
      <c r="N18" s="27">
        <f>Clean_sheet('10-11 Teamsheets'!$C$2:$H$107,$A18,L$1)</f>
        <v>0</v>
      </c>
      <c r="O18" s="27" t="str">
        <f>CARDS('10-11 Teamsheets'!$H$2:$Z$107,$A18,$AH$2,'10-11 Teamsheets'!$C$2:$C$107,L$1) &amp; "(" &amp; CARDS('10-11 Teamsheets'!$H$2:$Z$107,$A18,$AH$3,'10-11 Teamsheets'!$C$2:$C$107,L$1) &amp; ")"</f>
        <v>0(0)</v>
      </c>
      <c r="P18" s="27">
        <f>MINS_PLAYED('10-11 Teamsheets'!$H$2:$R$107,$A18,'10-11 Teamsheets'!$C$2:$C$107,L$1) + MINS_AS_SUB('10-11 Teamsheets'!$S$2:$Z$107,$A18,'10-11 Teamsheets'!$C$2:$C$107,L$1)</f>
        <v>0</v>
      </c>
      <c r="Q18" s="27" t="str">
        <f>APPS('10-11 Teamsheets'!$H$2:$R$107,$A18,'10-11 Teamsheets'!$C$2:$C$107,Q$1) &amp; "(" &amp; SUBS('10-11 Teamsheets'!$S$2:$Z$107,$A18,'10-11 Teamsheets'!$C$2:$C$107,Q$1) &amp; ")"</f>
        <v>0(0)</v>
      </c>
      <c r="R18" s="27" t="str">
        <f>GOALS('10-11 Teamsheets'!$H$2:$R$107,$A18,'10-11 Teamsheets'!$C$2:$C$107,Q$1) &amp; "(" &amp; GOALS('10-11 Teamsheets'!$S$2:$Z$107,$A18,'10-11 Teamsheets'!$C$2:$C$107,Q$1) &amp; ")"</f>
        <v>0(0)</v>
      </c>
      <c r="S18" s="27">
        <f>Clean_sheet('10-11 Teamsheets'!$C$2:$H$107,$A18,Q$1)</f>
        <v>0</v>
      </c>
      <c r="T18" s="27" t="str">
        <f>CARDS('10-11 Teamsheets'!$H$2:$Z$107,$A18,$AH$2,'10-11 Teamsheets'!$C$2:$C$107,Q$1) &amp; "(" &amp; CARDS('10-11 Teamsheets'!$H$2:$Z$107,$A18,$AH$3,'10-11 Teamsheets'!$C$2:$C$107,Q$1) &amp; ")"</f>
        <v>0(0)</v>
      </c>
      <c r="U18" s="27">
        <f>MINS_PLAYED('10-11 Teamsheets'!$H$2:$R$107,$A18,'10-11 Teamsheets'!$C$2:$C$107,Q$1) + MINS_AS_SUB('10-11 Teamsheets'!$S$2:$Z$107,$A18,'10-11 Teamsheets'!$C$2:$C$107,Q$1)</f>
        <v>0</v>
      </c>
      <c r="V18" s="27" t="str">
        <f>APPS('10-11 Teamsheets'!$H$2:$R$107,$A18) &amp; "(" &amp; SUBS('10-11 Teamsheets'!$S$2:$Z$107,$A18) &amp; ")"</f>
        <v>1(2)</v>
      </c>
      <c r="W18" s="28">
        <f>APPS('10-11 Teamsheets'!$H$2:$R$107,$A18) + SUBS('10-11 Teamsheets'!$S$2:$Z$107,$A18)</f>
        <v>3</v>
      </c>
      <c r="X18" s="27" t="str">
        <f>GOALS('10-11 Teamsheets'!$H$2:$R$107,$A18) &amp; "(" &amp; GOALS('10-11 Teamsheets'!$S$2:$Z$107,$A18) &amp; ")"</f>
        <v>0(2)</v>
      </c>
      <c r="Y18" s="28">
        <f>GOALS('10-11 Teamsheets'!$H$2:$Z$107,$A18)</f>
        <v>2</v>
      </c>
      <c r="Z18" s="28">
        <f>Clean_sheet('10-11 Teamsheets'!$C$2:$H$107,$A18)</f>
        <v>0</v>
      </c>
      <c r="AA18" s="28" t="str">
        <f>CARDS('10-11 Teamsheets'!$H$2:$Z$107,$A18,$AH$2) &amp; "(" &amp; CARDS('10-11 Teamsheets'!$H$2:$Z$107,$A18,$AH$3) &amp; ")"</f>
        <v>0(0)</v>
      </c>
      <c r="AB18" s="28">
        <f>MINS_PLAYED('10-11 Teamsheets'!$H$2:$R$107,$A18) + MINS_AS_SUB('10-11 Teamsheets'!$S$2:$Z$107,$A18)</f>
        <v>126</v>
      </c>
      <c r="AC18" s="28">
        <f t="shared" si="0"/>
        <v>42</v>
      </c>
      <c r="AD18" s="28">
        <f t="shared" si="1"/>
        <v>0.66666666666666663</v>
      </c>
      <c r="AE18" s="28">
        <f t="shared" si="2"/>
        <v>63</v>
      </c>
    </row>
    <row r="19" spans="1:31" x14ac:dyDescent="0.2">
      <c r="A19" s="25" t="s">
        <v>51</v>
      </c>
      <c r="B19" s="27" t="str">
        <f>APPS('10-11 Teamsheets'!$H$2:$R$107,$A19,'10-11 Teamsheets'!$C$2:$C$107,B$1) &amp; "(" &amp; SUBS('10-11 Teamsheets'!$S$2:$Z$107,$A19,'10-11 Teamsheets'!$C$2:$C$107,B$1) &amp; ")"</f>
        <v>38(0)</v>
      </c>
      <c r="C19" s="27" t="str">
        <f>GOALS('10-11 Teamsheets'!$H$2:$R$107,$A19,'10-11 Teamsheets'!$C$2:$C$107,B$1) &amp; "(" &amp; GOALS('10-11 Teamsheets'!$S$2:$Z$107,$A19,'10-11 Teamsheets'!$C$2:$C$107,B$1) &amp; ")"</f>
        <v>1(0)</v>
      </c>
      <c r="D19" s="27">
        <f>Clean_sheet('10-11 Teamsheets'!$C$2:$H$107,$A19,B$1)</f>
        <v>0</v>
      </c>
      <c r="E19" s="27" t="str">
        <f>CARDS('10-11 Teamsheets'!$H$2:$Z$107,$A19,$AH$2,'10-11 Teamsheets'!$C$2:$C$107,B$1) &amp; "(" &amp; CARDS('10-11 Teamsheets'!$H$2:$Z$107,$A19,$AH$3,'10-11 Teamsheets'!$C$2:$C$107,B$1) &amp; ")"</f>
        <v>4(1)</v>
      </c>
      <c r="F19" s="27">
        <f>MINS_PLAYED('10-11 Teamsheets'!$H$2:$R$107,$A19,'10-11 Teamsheets'!$C$2:$C$107,B$1) + MINS_AS_SUB('10-11 Teamsheets'!$S$2:$Z$107,$A19,'10-11 Teamsheets'!$C$2:$C$107,B$1)</f>
        <v>3335</v>
      </c>
      <c r="G19" s="27" t="str">
        <f>APPS('10-11 Teamsheets'!$H$2:$R$107,$A19,'10-11 Teamsheets'!$C$2:$C$107,G$1) &amp; "(" &amp; SUBS('10-11 Teamsheets'!$S$2:$Z$107,$A19,'10-11 Teamsheets'!$C$2:$C$107,G$1) &amp; ")"</f>
        <v>0(0)</v>
      </c>
      <c r="H19" s="27" t="str">
        <f>GOALS('10-11 Teamsheets'!$H$2:$R$107,$A19,'10-11 Teamsheets'!$C$2:$C$107,G$1) &amp; "(" &amp; GOALS('10-11 Teamsheets'!$S$2:$Z$107,$A19,'10-11 Teamsheets'!$C$2:$C$107,G$1) &amp; ")"</f>
        <v>0(0)</v>
      </c>
      <c r="I19" s="27">
        <f>Clean_sheet('10-11 Teamsheets'!$C$2:$H$107,$A19,G$1)</f>
        <v>0</v>
      </c>
      <c r="J19" s="27" t="str">
        <f>CARDS('10-11 Teamsheets'!$H$2:$Z$107,$A19,$AH$2,'10-11 Teamsheets'!$C$2:$C$107,G$1) &amp; "(" &amp; CARDS('10-11 Teamsheets'!$H$2:$Z$107,$A19,$AH$3,'10-11 Teamsheets'!$C$2:$C$107,G$1) &amp; ")"</f>
        <v>0(0)</v>
      </c>
      <c r="K19" s="27">
        <f>MINS_PLAYED('10-11 Teamsheets'!$H$2:$R$107,$A19,'10-11 Teamsheets'!$C$2:$C$107,G$1) + MINS_AS_SUB('10-11 Teamsheets'!$S$2:$Z$107,$A19,'10-11 Teamsheets'!$C$2:$C$107,G$1)</f>
        <v>0</v>
      </c>
      <c r="L19" s="27" t="str">
        <f>APPS('10-11 Teamsheets'!$H$2:$R$107,$A19,'10-11 Teamsheets'!$C$2:$C$107,L$1) &amp; "(" &amp; SUBS('10-11 Teamsheets'!$S$2:$Z$107,$A19,'10-11 Teamsheets'!$C$2:$C$107,L$1) &amp; ")"</f>
        <v>3(0)</v>
      </c>
      <c r="M19" s="27" t="str">
        <f>GOALS('10-11 Teamsheets'!$H$2:$R$107,$A19,'10-11 Teamsheets'!$C$2:$C$107,L$1) &amp; "(" &amp; GOALS('10-11 Teamsheets'!$S$2:$Z$107,$A19,'10-11 Teamsheets'!$C$2:$C$107,L$1) &amp; ")"</f>
        <v>0(0)</v>
      </c>
      <c r="N19" s="27">
        <f>Clean_sheet('10-11 Teamsheets'!$C$2:$H$107,$A19,L$1)</f>
        <v>0</v>
      </c>
      <c r="O19" s="27" t="str">
        <f>CARDS('10-11 Teamsheets'!$H$2:$Z$107,$A19,$AH$2,'10-11 Teamsheets'!$C$2:$C$107,L$1) &amp; "(" &amp; CARDS('10-11 Teamsheets'!$H$2:$Z$107,$A19,$AH$3,'10-11 Teamsheets'!$C$2:$C$107,L$1) &amp; ")"</f>
        <v>1(0)</v>
      </c>
      <c r="P19" s="27">
        <f>MINS_PLAYED('10-11 Teamsheets'!$H$2:$R$107,$A19,'10-11 Teamsheets'!$C$2:$C$107,L$1) + MINS_AS_SUB('10-11 Teamsheets'!$S$2:$Z$107,$A19,'10-11 Teamsheets'!$C$2:$C$107,L$1)</f>
        <v>270</v>
      </c>
      <c r="Q19" s="27" t="str">
        <f>APPS('10-11 Teamsheets'!$H$2:$R$107,$A19,'10-11 Teamsheets'!$C$2:$C$107,Q$1) &amp; "(" &amp; SUBS('10-11 Teamsheets'!$S$2:$Z$107,$A19,'10-11 Teamsheets'!$C$2:$C$107,Q$1) &amp; ")"</f>
        <v>6(0)</v>
      </c>
      <c r="R19" s="27" t="str">
        <f>GOALS('10-11 Teamsheets'!$H$2:$R$107,$A19,'10-11 Teamsheets'!$C$2:$C$107,Q$1) &amp; "(" &amp; GOALS('10-11 Teamsheets'!$S$2:$Z$107,$A19,'10-11 Teamsheets'!$C$2:$C$107,Q$1) &amp; ")"</f>
        <v>0(0)</v>
      </c>
      <c r="S19" s="27">
        <f>Clean_sheet('10-11 Teamsheets'!$C$2:$H$107,$A19,Q$1)</f>
        <v>0</v>
      </c>
      <c r="T19" s="27" t="str">
        <f>CARDS('10-11 Teamsheets'!$H$2:$Z$107,$A19,$AH$2,'10-11 Teamsheets'!$C$2:$C$107,Q$1) &amp; "(" &amp; CARDS('10-11 Teamsheets'!$H$2:$Z$107,$A19,$AH$3,'10-11 Teamsheets'!$C$2:$C$107,Q$1) &amp; ")"</f>
        <v>1(1)</v>
      </c>
      <c r="U19" s="27">
        <f>MINS_PLAYED('10-11 Teamsheets'!$H$2:$R$107,$A19,'10-11 Teamsheets'!$C$2:$C$107,Q$1) + MINS_AS_SUB('10-11 Teamsheets'!$S$2:$Z$107,$A19,'10-11 Teamsheets'!$C$2:$C$107,Q$1)</f>
        <v>519</v>
      </c>
      <c r="V19" s="27" t="str">
        <f>APPS('10-11 Teamsheets'!$H$2:$R$107,$A19) &amp; "(" &amp; SUBS('10-11 Teamsheets'!$S$2:$Z$107,$A19) &amp; ")"</f>
        <v>47(0)</v>
      </c>
      <c r="W19" s="28">
        <f>APPS('10-11 Teamsheets'!$H$2:$R$107,$A19) + SUBS('10-11 Teamsheets'!$S$2:$Z$107,$A19)</f>
        <v>47</v>
      </c>
      <c r="X19" s="27" t="str">
        <f>GOALS('10-11 Teamsheets'!$H$2:$R$107,$A19) &amp; "(" &amp; GOALS('10-11 Teamsheets'!$S$2:$Z$107,$A19) &amp; ")"</f>
        <v>1(0)</v>
      </c>
      <c r="Y19" s="28">
        <f>GOALS('10-11 Teamsheets'!$H$2:$Z$107,$A19)</f>
        <v>1</v>
      </c>
      <c r="Z19" s="28">
        <f>Clean_sheet('10-11 Teamsheets'!$C$2:$H$107,$A19)</f>
        <v>0</v>
      </c>
      <c r="AA19" s="28" t="str">
        <f>CARDS('10-11 Teamsheets'!$H$2:$Z$107,$A19,$AH$2) &amp; "(" &amp; CARDS('10-11 Teamsheets'!$H$2:$Z$107,$A19,$AH$3) &amp; ")"</f>
        <v>6(2)</v>
      </c>
      <c r="AB19" s="28">
        <f>MINS_PLAYED('10-11 Teamsheets'!$H$2:$R$107,$A19) + MINS_AS_SUB('10-11 Teamsheets'!$S$2:$Z$107,$A19)</f>
        <v>4124</v>
      </c>
      <c r="AC19" s="28">
        <f t="shared" si="0"/>
        <v>87.744680851063833</v>
      </c>
      <c r="AD19" s="28">
        <f t="shared" si="1"/>
        <v>2.1276595744680851E-2</v>
      </c>
      <c r="AE19" s="28">
        <f t="shared" si="2"/>
        <v>4124</v>
      </c>
    </row>
    <row r="20" spans="1:31" x14ac:dyDescent="0.2">
      <c r="A20" s="25" t="s">
        <v>2124</v>
      </c>
      <c r="B20" s="27" t="str">
        <f>APPS('10-11 Teamsheets'!$H$2:$R$107,$A20,'10-11 Teamsheets'!$C$2:$C$107,B$1) &amp; "(" &amp; SUBS('10-11 Teamsheets'!$S$2:$Z$107,$A20,'10-11 Teamsheets'!$C$2:$C$107,B$1) &amp; ")"</f>
        <v>15(2)</v>
      </c>
      <c r="C20" s="27" t="str">
        <f>GOALS('10-11 Teamsheets'!$H$2:$R$107,$A20,'10-11 Teamsheets'!$C$2:$C$107,B$1) &amp; "(" &amp; GOALS('10-11 Teamsheets'!$S$2:$Z$107,$A20,'10-11 Teamsheets'!$C$2:$C$107,B$1) &amp; ")"</f>
        <v>0(0)</v>
      </c>
      <c r="D20" s="27">
        <f>Clean_sheet('10-11 Teamsheets'!$C$2:$H$107,$A20,B$1)</f>
        <v>0</v>
      </c>
      <c r="E20" s="27" t="str">
        <f>CARDS('10-11 Teamsheets'!$H$2:$Z$107,$A20,$AH$2,'10-11 Teamsheets'!$C$2:$C$107,B$1) &amp; "(" &amp; CARDS('10-11 Teamsheets'!$H$2:$Z$107,$A20,$AH$3,'10-11 Teamsheets'!$C$2:$C$107,B$1) &amp; ")"</f>
        <v>5(1)</v>
      </c>
      <c r="F20" s="27">
        <f>MINS_PLAYED('10-11 Teamsheets'!$H$2:$R$107,$A20,'10-11 Teamsheets'!$C$2:$C$107,B$1) + MINS_AS_SUB('10-11 Teamsheets'!$S$2:$Z$107,$A20,'10-11 Teamsheets'!$C$2:$C$107,B$1)</f>
        <v>1336</v>
      </c>
      <c r="G20" s="27" t="str">
        <f>APPS('10-11 Teamsheets'!$H$2:$R$107,$A20,'10-11 Teamsheets'!$C$2:$C$107,G$1) &amp; "(" &amp; SUBS('10-11 Teamsheets'!$S$2:$Z$107,$A20,'10-11 Teamsheets'!$C$2:$C$107,G$1) &amp; ")"</f>
        <v>0(0)</v>
      </c>
      <c r="H20" s="27" t="str">
        <f>GOALS('10-11 Teamsheets'!$H$2:$R$107,$A20,'10-11 Teamsheets'!$C$2:$C$107,G$1) &amp; "(" &amp; GOALS('10-11 Teamsheets'!$S$2:$Z$107,$A20,'10-11 Teamsheets'!$C$2:$C$107,G$1) &amp; ")"</f>
        <v>0(0)</v>
      </c>
      <c r="I20" s="27">
        <f>Clean_sheet('10-11 Teamsheets'!$C$2:$H$107,$A20,G$1)</f>
        <v>0</v>
      </c>
      <c r="J20" s="27" t="str">
        <f>CARDS('10-11 Teamsheets'!$H$2:$Z$107,$A20,$AH$2,'10-11 Teamsheets'!$C$2:$C$107,G$1) &amp; "(" &amp; CARDS('10-11 Teamsheets'!$H$2:$Z$107,$A20,$AH$3,'10-11 Teamsheets'!$C$2:$C$107,G$1) &amp; ")"</f>
        <v>0(0)</v>
      </c>
      <c r="K20" s="27">
        <f>MINS_PLAYED('10-11 Teamsheets'!$H$2:$R$107,$A20,'10-11 Teamsheets'!$C$2:$C$107,G$1) + MINS_AS_SUB('10-11 Teamsheets'!$S$2:$Z$107,$A20,'10-11 Teamsheets'!$C$2:$C$107,G$1)</f>
        <v>0</v>
      </c>
      <c r="L20" s="27" t="str">
        <f>APPS('10-11 Teamsheets'!$H$2:$R$107,$A20,'10-11 Teamsheets'!$C$2:$C$107,L$1) &amp; "(" &amp; SUBS('10-11 Teamsheets'!$S$2:$Z$107,$A20,'10-11 Teamsheets'!$C$2:$C$107,L$1) &amp; ")"</f>
        <v>1(1)</v>
      </c>
      <c r="M20" s="27" t="str">
        <f>GOALS('10-11 Teamsheets'!$H$2:$R$107,$A20,'10-11 Teamsheets'!$C$2:$C$107,L$1) &amp; "(" &amp; GOALS('10-11 Teamsheets'!$S$2:$Z$107,$A20,'10-11 Teamsheets'!$C$2:$C$107,L$1) &amp; ")"</f>
        <v>0(0)</v>
      </c>
      <c r="N20" s="27">
        <f>Clean_sheet('10-11 Teamsheets'!$C$2:$H$107,$A20,L$1)</f>
        <v>0</v>
      </c>
      <c r="O20" s="27" t="str">
        <f>CARDS('10-11 Teamsheets'!$H$2:$Z$107,$A20,$AH$2,'10-11 Teamsheets'!$C$2:$C$107,L$1) &amp; "(" &amp; CARDS('10-11 Teamsheets'!$H$2:$Z$107,$A20,$AH$3,'10-11 Teamsheets'!$C$2:$C$107,L$1) &amp; ")"</f>
        <v>0(0)</v>
      </c>
      <c r="P20" s="27">
        <f>MINS_PLAYED('10-11 Teamsheets'!$H$2:$R$107,$A20,'10-11 Teamsheets'!$C$2:$C$107,L$1) + MINS_AS_SUB('10-11 Teamsheets'!$S$2:$Z$107,$A20,'10-11 Teamsheets'!$C$2:$C$107,L$1)</f>
        <v>125</v>
      </c>
      <c r="Q20" s="27" t="str">
        <f>APPS('10-11 Teamsheets'!$H$2:$R$107,$A20,'10-11 Teamsheets'!$C$2:$C$107,Q$1) &amp; "(" &amp; SUBS('10-11 Teamsheets'!$S$2:$Z$107,$A20,'10-11 Teamsheets'!$C$2:$C$107,Q$1) &amp; ")"</f>
        <v>5(1)</v>
      </c>
      <c r="R20" s="27" t="str">
        <f>GOALS('10-11 Teamsheets'!$H$2:$R$107,$A20,'10-11 Teamsheets'!$C$2:$C$107,Q$1) &amp; "(" &amp; GOALS('10-11 Teamsheets'!$S$2:$Z$107,$A20,'10-11 Teamsheets'!$C$2:$C$107,Q$1) &amp; ")"</f>
        <v>0(0)</v>
      </c>
      <c r="S20" s="27">
        <f>Clean_sheet('10-11 Teamsheets'!$C$2:$H$107,$A20,Q$1)</f>
        <v>0</v>
      </c>
      <c r="T20" s="27" t="str">
        <f>CARDS('10-11 Teamsheets'!$H$2:$Z$107,$A20,$AH$2,'10-11 Teamsheets'!$C$2:$C$107,Q$1) &amp; "(" &amp; CARDS('10-11 Teamsheets'!$H$2:$Z$107,$A20,$AH$3,'10-11 Teamsheets'!$C$2:$C$107,Q$1) &amp; ")"</f>
        <v>2(0)</v>
      </c>
      <c r="U20" s="27">
        <f>MINS_PLAYED('10-11 Teamsheets'!$H$2:$R$107,$A20,'10-11 Teamsheets'!$C$2:$C$107,Q$1) + MINS_AS_SUB('10-11 Teamsheets'!$S$2:$Z$107,$A20,'10-11 Teamsheets'!$C$2:$C$107,Q$1)</f>
        <v>477</v>
      </c>
      <c r="V20" s="27" t="str">
        <f>APPS('10-11 Teamsheets'!$H$2:$R$107,$A20) &amp; "(" &amp; SUBS('10-11 Teamsheets'!$S$2:$Z$107,$A20) &amp; ")"</f>
        <v>21(4)</v>
      </c>
      <c r="W20" s="28">
        <f>APPS('10-11 Teamsheets'!$H$2:$R$107,$A20) + SUBS('10-11 Teamsheets'!$S$2:$Z$107,$A20)</f>
        <v>25</v>
      </c>
      <c r="X20" s="27" t="str">
        <f>GOALS('10-11 Teamsheets'!$H$2:$R$107,$A20) &amp; "(" &amp; GOALS('10-11 Teamsheets'!$S$2:$Z$107,$A20) &amp; ")"</f>
        <v>0(0)</v>
      </c>
      <c r="Y20" s="28">
        <f>GOALS('10-11 Teamsheets'!$H$2:$Z$107,$A20)</f>
        <v>0</v>
      </c>
      <c r="Z20" s="28">
        <f>Clean_sheet('10-11 Teamsheets'!$C$2:$H$107,$A20)</f>
        <v>0</v>
      </c>
      <c r="AA20" s="28" t="str">
        <f>CARDS('10-11 Teamsheets'!$H$2:$Z$107,$A20,$AH$2) &amp; "(" &amp; CARDS('10-11 Teamsheets'!$H$2:$Z$107,$A20,$AH$3) &amp; ")"</f>
        <v>7(1)</v>
      </c>
      <c r="AB20" s="28">
        <f>MINS_PLAYED('10-11 Teamsheets'!$H$2:$R$107,$A20) + MINS_AS_SUB('10-11 Teamsheets'!$S$2:$Z$107,$A20)</f>
        <v>1938</v>
      </c>
      <c r="AC20" s="28">
        <f>IF(AND(AB20&lt;&gt;0, W20&lt;&gt;0),AB20/W20,0)</f>
        <v>77.52</v>
      </c>
      <c r="AD20" s="28">
        <f>IF(Y20&lt;&gt;0,Y20/W20,0)</f>
        <v>0</v>
      </c>
      <c r="AE20" s="28">
        <f>IF(Y20&lt;&gt;0,AB20/Y20,0)</f>
        <v>0</v>
      </c>
    </row>
    <row r="21" spans="1:31" x14ac:dyDescent="0.2">
      <c r="A21" s="25" t="s">
        <v>52</v>
      </c>
      <c r="B21" s="27" t="str">
        <f>APPS('10-11 Teamsheets'!$H$2:$R$107,$A21,'10-11 Teamsheets'!$C$2:$C$107,B$1) &amp; "(" &amp; SUBS('10-11 Teamsheets'!$S$2:$Z$107,$A21,'10-11 Teamsheets'!$C$2:$C$107,B$1) &amp; ")"</f>
        <v>39(2)</v>
      </c>
      <c r="C21" s="27" t="str">
        <f>GOALS('10-11 Teamsheets'!$H$2:$R$107,$A21,'10-11 Teamsheets'!$C$2:$C$107,B$1) &amp; "(" &amp; GOALS('10-11 Teamsheets'!$S$2:$Z$107,$A21,'10-11 Teamsheets'!$C$2:$C$107,B$1) &amp; ")"</f>
        <v>0(0)</v>
      </c>
      <c r="D21" s="27">
        <f>Clean_sheet('10-11 Teamsheets'!$C$2:$H$107,$A21,B$1)</f>
        <v>0</v>
      </c>
      <c r="E21" s="27" t="str">
        <f>CARDS('10-11 Teamsheets'!$H$2:$Z$107,$A21,$AH$2,'10-11 Teamsheets'!$C$2:$C$107,B$1) &amp; "(" &amp; CARDS('10-11 Teamsheets'!$H$2:$Z$107,$A21,$AH$3,'10-11 Teamsheets'!$C$2:$C$107,B$1) &amp; ")"</f>
        <v>8(0)</v>
      </c>
      <c r="F21" s="27">
        <f>MINS_PLAYED('10-11 Teamsheets'!$H$2:$R$107,$A21,'10-11 Teamsheets'!$C$2:$C$107,B$1) + MINS_AS_SUB('10-11 Teamsheets'!$S$2:$Z$107,$A21,'10-11 Teamsheets'!$C$2:$C$107,B$1)</f>
        <v>3534</v>
      </c>
      <c r="G21" s="27" t="str">
        <f>APPS('10-11 Teamsheets'!$H$2:$R$107,$A21,'10-11 Teamsheets'!$C$2:$C$107,G$1) &amp; "(" &amp; SUBS('10-11 Teamsheets'!$S$2:$Z$107,$A21,'10-11 Teamsheets'!$C$2:$C$107,G$1) &amp; ")"</f>
        <v>0(0)</v>
      </c>
      <c r="H21" s="27" t="str">
        <f>GOALS('10-11 Teamsheets'!$H$2:$R$107,$A21,'10-11 Teamsheets'!$C$2:$C$107,G$1) &amp; "(" &amp; GOALS('10-11 Teamsheets'!$S$2:$Z$107,$A21,'10-11 Teamsheets'!$C$2:$C$107,G$1) &amp; ")"</f>
        <v>0(0)</v>
      </c>
      <c r="I21" s="27">
        <f>Clean_sheet('10-11 Teamsheets'!$C$2:$H$107,$A21,G$1)</f>
        <v>0</v>
      </c>
      <c r="J21" s="27" t="str">
        <f>CARDS('10-11 Teamsheets'!$H$2:$Z$107,$A21,$AH$2,'10-11 Teamsheets'!$C$2:$C$107,G$1) &amp; "(" &amp; CARDS('10-11 Teamsheets'!$H$2:$Z$107,$A21,$AH$3,'10-11 Teamsheets'!$C$2:$C$107,G$1) &amp; ")"</f>
        <v>0(0)</v>
      </c>
      <c r="K21" s="27">
        <f>MINS_PLAYED('10-11 Teamsheets'!$H$2:$R$107,$A21,'10-11 Teamsheets'!$C$2:$C$107,G$1) + MINS_AS_SUB('10-11 Teamsheets'!$S$2:$Z$107,$A21,'10-11 Teamsheets'!$C$2:$C$107,G$1)</f>
        <v>0</v>
      </c>
      <c r="L21" s="27" t="str">
        <f>APPS('10-11 Teamsheets'!$H$2:$R$107,$A21,'10-11 Teamsheets'!$C$2:$C$107,L$1) &amp; "(" &amp; SUBS('10-11 Teamsheets'!$S$2:$Z$107,$A21,'10-11 Teamsheets'!$C$2:$C$107,L$1) &amp; ")"</f>
        <v>2(0)</v>
      </c>
      <c r="M21" s="27" t="str">
        <f>GOALS('10-11 Teamsheets'!$H$2:$R$107,$A21,'10-11 Teamsheets'!$C$2:$C$107,L$1) &amp; "(" &amp; GOALS('10-11 Teamsheets'!$S$2:$Z$107,$A21,'10-11 Teamsheets'!$C$2:$C$107,L$1) &amp; ")"</f>
        <v>0(0)</v>
      </c>
      <c r="N21" s="27">
        <f>Clean_sheet('10-11 Teamsheets'!$C$2:$H$107,$A21,L$1)</f>
        <v>0</v>
      </c>
      <c r="O21" s="27" t="str">
        <f>CARDS('10-11 Teamsheets'!$H$2:$Z$107,$A21,$AH$2,'10-11 Teamsheets'!$C$2:$C$107,L$1) &amp; "(" &amp; CARDS('10-11 Teamsheets'!$H$2:$Z$107,$A21,$AH$3,'10-11 Teamsheets'!$C$2:$C$107,L$1) &amp; ")"</f>
        <v>0(0)</v>
      </c>
      <c r="P21" s="27">
        <f>MINS_PLAYED('10-11 Teamsheets'!$H$2:$R$107,$A21,'10-11 Teamsheets'!$C$2:$C$107,L$1) + MINS_AS_SUB('10-11 Teamsheets'!$S$2:$Z$107,$A21,'10-11 Teamsheets'!$C$2:$C$107,L$1)</f>
        <v>171</v>
      </c>
      <c r="Q21" s="27" t="str">
        <f>APPS('10-11 Teamsheets'!$H$2:$R$107,$A21,'10-11 Teamsheets'!$C$2:$C$107,Q$1) &amp; "(" &amp; SUBS('10-11 Teamsheets'!$S$2:$Z$107,$A21,'10-11 Teamsheets'!$C$2:$C$107,Q$1) &amp; ")"</f>
        <v>4(0)</v>
      </c>
      <c r="R21" s="27" t="str">
        <f>GOALS('10-11 Teamsheets'!$H$2:$R$107,$A21,'10-11 Teamsheets'!$C$2:$C$107,Q$1) &amp; "(" &amp; GOALS('10-11 Teamsheets'!$S$2:$Z$107,$A21,'10-11 Teamsheets'!$C$2:$C$107,Q$1) &amp; ")"</f>
        <v>0(0)</v>
      </c>
      <c r="S21" s="27">
        <f>Clean_sheet('10-11 Teamsheets'!$C$2:$H$107,$A21,Q$1)</f>
        <v>0</v>
      </c>
      <c r="T21" s="27" t="str">
        <f>CARDS('10-11 Teamsheets'!$H$2:$Z$107,$A21,$AH$2,'10-11 Teamsheets'!$C$2:$C$107,Q$1) &amp; "(" &amp; CARDS('10-11 Teamsheets'!$H$2:$Z$107,$A21,$AH$3,'10-11 Teamsheets'!$C$2:$C$107,Q$1) &amp; ")"</f>
        <v>1(0)</v>
      </c>
      <c r="U21" s="27">
        <f>MINS_PLAYED('10-11 Teamsheets'!$H$2:$R$107,$A21,'10-11 Teamsheets'!$C$2:$C$107,Q$1) + MINS_AS_SUB('10-11 Teamsheets'!$S$2:$Z$107,$A21,'10-11 Teamsheets'!$C$2:$C$107,Q$1)</f>
        <v>357</v>
      </c>
      <c r="V21" s="27" t="str">
        <f>APPS('10-11 Teamsheets'!$H$2:$R$107,$A21) &amp; "(" &amp; SUBS('10-11 Teamsheets'!$S$2:$Z$107,$A21) &amp; ")"</f>
        <v>45(2)</v>
      </c>
      <c r="W21" s="28">
        <f>APPS('10-11 Teamsheets'!$H$2:$R$107,$A21) + SUBS('10-11 Teamsheets'!$S$2:$Z$107,$A21)</f>
        <v>47</v>
      </c>
      <c r="X21" s="27" t="str">
        <f>GOALS('10-11 Teamsheets'!$H$2:$R$107,$A21) &amp; "(" &amp; GOALS('10-11 Teamsheets'!$S$2:$Z$107,$A21) &amp; ")"</f>
        <v>0(0)</v>
      </c>
      <c r="Y21" s="28">
        <f>GOALS('10-11 Teamsheets'!$H$2:$Z$107,$A21)</f>
        <v>0</v>
      </c>
      <c r="Z21" s="28">
        <f>Clean_sheet('10-11 Teamsheets'!$C$2:$H$107,$A21)</f>
        <v>0</v>
      </c>
      <c r="AA21" s="28" t="str">
        <f>CARDS('10-11 Teamsheets'!$H$2:$Z$107,$A21,$AH$2) &amp; "(" &amp; CARDS('10-11 Teamsheets'!$H$2:$Z$107,$A21,$AH$3) &amp; ")"</f>
        <v>9(0)</v>
      </c>
      <c r="AB21" s="28">
        <f>MINS_PLAYED('10-11 Teamsheets'!$H$2:$R$107,$A21) + MINS_AS_SUB('10-11 Teamsheets'!$S$2:$Z$107,$A21)</f>
        <v>4062</v>
      </c>
      <c r="AC21" s="28">
        <f t="shared" si="0"/>
        <v>86.425531914893611</v>
      </c>
      <c r="AD21" s="28">
        <f t="shared" si="1"/>
        <v>0</v>
      </c>
      <c r="AE21" s="28">
        <f t="shared" si="2"/>
        <v>0</v>
      </c>
    </row>
    <row r="22" spans="1:31" x14ac:dyDescent="0.2">
      <c r="A22" s="25" t="s">
        <v>53</v>
      </c>
      <c r="B22" s="27" t="str">
        <f>APPS('10-11 Teamsheets'!$H$2:$R$107,$A22,'10-11 Teamsheets'!$C$2:$C$107,B$1) &amp; "(" &amp; SUBS('10-11 Teamsheets'!$S$2:$Z$107,$A22,'10-11 Teamsheets'!$C$2:$C$107,B$1) &amp; ")"</f>
        <v>42(0)</v>
      </c>
      <c r="C22" s="27" t="str">
        <f>GOALS('10-11 Teamsheets'!$H$2:$R$107,$A22,'10-11 Teamsheets'!$C$2:$C$107,B$1) &amp; "(" &amp; GOALS('10-11 Teamsheets'!$S$2:$Z$107,$A22,'10-11 Teamsheets'!$C$2:$C$107,B$1) &amp; ")"</f>
        <v>24(0)</v>
      </c>
      <c r="D22" s="27">
        <f>Clean_sheet('10-11 Teamsheets'!$C$2:$H$107,$A22,B$1)</f>
        <v>0</v>
      </c>
      <c r="E22" s="27" t="str">
        <f>CARDS('10-11 Teamsheets'!$H$2:$Z$107,$A22,$AH$2,'10-11 Teamsheets'!$C$2:$C$107,B$1) &amp; "(" &amp; CARDS('10-11 Teamsheets'!$H$2:$Z$107,$A22,$AH$3,'10-11 Teamsheets'!$C$2:$C$107,B$1) &amp; ")"</f>
        <v>5(1)</v>
      </c>
      <c r="F22" s="27">
        <f>MINS_PLAYED('10-11 Teamsheets'!$H$2:$R$107,$A22,'10-11 Teamsheets'!$C$2:$C$107,B$1) + MINS_AS_SUB('10-11 Teamsheets'!$S$2:$Z$107,$A22,'10-11 Teamsheets'!$C$2:$C$107,B$1)</f>
        <v>3712</v>
      </c>
      <c r="G22" s="27" t="str">
        <f>APPS('10-11 Teamsheets'!$H$2:$R$107,$A22,'10-11 Teamsheets'!$C$2:$C$107,G$1) &amp; "(" &amp; SUBS('10-11 Teamsheets'!$S$2:$Z$107,$A22,'10-11 Teamsheets'!$C$2:$C$107,G$1) &amp; ")"</f>
        <v>0(0)</v>
      </c>
      <c r="H22" s="27" t="str">
        <f>GOALS('10-11 Teamsheets'!$H$2:$R$107,$A22,'10-11 Teamsheets'!$C$2:$C$107,G$1) &amp; "(" &amp; GOALS('10-11 Teamsheets'!$S$2:$Z$107,$A22,'10-11 Teamsheets'!$C$2:$C$107,G$1) &amp; ")"</f>
        <v>0(0)</v>
      </c>
      <c r="I22" s="27">
        <f>Clean_sheet('10-11 Teamsheets'!$C$2:$H$107,$A22,G$1)</f>
        <v>0</v>
      </c>
      <c r="J22" s="27" t="str">
        <f>CARDS('10-11 Teamsheets'!$H$2:$Z$107,$A22,$AH$2,'10-11 Teamsheets'!$C$2:$C$107,G$1) &amp; "(" &amp; CARDS('10-11 Teamsheets'!$H$2:$Z$107,$A22,$AH$3,'10-11 Teamsheets'!$C$2:$C$107,G$1) &amp; ")"</f>
        <v>0(0)</v>
      </c>
      <c r="K22" s="27">
        <f>MINS_PLAYED('10-11 Teamsheets'!$H$2:$R$107,$A22,'10-11 Teamsheets'!$C$2:$C$107,G$1) + MINS_AS_SUB('10-11 Teamsheets'!$S$2:$Z$107,$A22,'10-11 Teamsheets'!$C$2:$C$107,G$1)</f>
        <v>0</v>
      </c>
      <c r="L22" s="27" t="str">
        <f>APPS('10-11 Teamsheets'!$H$2:$R$107,$A22,'10-11 Teamsheets'!$C$2:$C$107,L$1) &amp; "(" &amp; SUBS('10-11 Teamsheets'!$S$2:$Z$107,$A22,'10-11 Teamsheets'!$C$2:$C$107,L$1) &amp; ")"</f>
        <v>3(0)</v>
      </c>
      <c r="M22" s="27" t="str">
        <f>GOALS('10-11 Teamsheets'!$H$2:$R$107,$A22,'10-11 Teamsheets'!$C$2:$C$107,L$1) &amp; "(" &amp; GOALS('10-11 Teamsheets'!$S$2:$Z$107,$A22,'10-11 Teamsheets'!$C$2:$C$107,L$1) &amp; ")"</f>
        <v>2(0)</v>
      </c>
      <c r="N22" s="27">
        <f>Clean_sheet('10-11 Teamsheets'!$C$2:$H$107,$A22,L$1)</f>
        <v>0</v>
      </c>
      <c r="O22" s="27" t="str">
        <f>CARDS('10-11 Teamsheets'!$H$2:$Z$107,$A22,$AH$2,'10-11 Teamsheets'!$C$2:$C$107,L$1) &amp; "(" &amp; CARDS('10-11 Teamsheets'!$H$2:$Z$107,$A22,$AH$3,'10-11 Teamsheets'!$C$2:$C$107,L$1) &amp; ")"</f>
        <v>0(0)</v>
      </c>
      <c r="P22" s="27">
        <f>MINS_PLAYED('10-11 Teamsheets'!$H$2:$R$107,$A22,'10-11 Teamsheets'!$C$2:$C$107,L$1) + MINS_AS_SUB('10-11 Teamsheets'!$S$2:$Z$107,$A22,'10-11 Teamsheets'!$C$2:$C$107,L$1)</f>
        <v>270</v>
      </c>
      <c r="Q22" s="27" t="str">
        <f>APPS('10-11 Teamsheets'!$H$2:$R$107,$A22,'10-11 Teamsheets'!$C$2:$C$107,Q$1) &amp; "(" &amp; SUBS('10-11 Teamsheets'!$S$2:$Z$107,$A22,'10-11 Teamsheets'!$C$2:$C$107,Q$1) &amp; ")"</f>
        <v>7(0)</v>
      </c>
      <c r="R22" s="27" t="str">
        <f>GOALS('10-11 Teamsheets'!$H$2:$R$107,$A22,'10-11 Teamsheets'!$C$2:$C$107,Q$1) &amp; "(" &amp; GOALS('10-11 Teamsheets'!$S$2:$Z$107,$A22,'10-11 Teamsheets'!$C$2:$C$107,Q$1) &amp; ")"</f>
        <v>6(0)</v>
      </c>
      <c r="S22" s="27">
        <f>Clean_sheet('10-11 Teamsheets'!$C$2:$H$107,$A22,Q$1)</f>
        <v>0</v>
      </c>
      <c r="T22" s="27" t="str">
        <f>CARDS('10-11 Teamsheets'!$H$2:$Z$107,$A22,$AH$2,'10-11 Teamsheets'!$C$2:$C$107,Q$1) &amp; "(" &amp; CARDS('10-11 Teamsheets'!$H$2:$Z$107,$A22,$AH$3,'10-11 Teamsheets'!$C$2:$C$107,Q$1) &amp; ")"</f>
        <v>0(0)</v>
      </c>
      <c r="U22" s="27">
        <f>MINS_PLAYED('10-11 Teamsheets'!$H$2:$R$107,$A22,'10-11 Teamsheets'!$C$2:$C$107,Q$1) + MINS_AS_SUB('10-11 Teamsheets'!$S$2:$Z$107,$A22,'10-11 Teamsheets'!$C$2:$C$107,Q$1)</f>
        <v>630</v>
      </c>
      <c r="V22" s="27" t="str">
        <f>APPS('10-11 Teamsheets'!$H$2:$R$107,$A22) &amp; "(" &amp; SUBS('10-11 Teamsheets'!$S$2:$Z$107,$A22) &amp; ")"</f>
        <v>52(0)</v>
      </c>
      <c r="W22" s="28">
        <f>APPS('10-11 Teamsheets'!$H$2:$R$107,$A22) + SUBS('10-11 Teamsheets'!$S$2:$Z$107,$A22)</f>
        <v>52</v>
      </c>
      <c r="X22" s="27" t="str">
        <f>GOALS('10-11 Teamsheets'!$H$2:$R$107,$A22) &amp; "(" &amp; GOALS('10-11 Teamsheets'!$S$2:$Z$107,$A22) &amp; ")"</f>
        <v>32(0)</v>
      </c>
      <c r="Y22" s="28">
        <f>GOALS('10-11 Teamsheets'!$H$2:$Z$107,$A22)</f>
        <v>32</v>
      </c>
      <c r="Z22" s="28">
        <f>Clean_sheet('10-11 Teamsheets'!$C$2:$H$107,$A22)</f>
        <v>0</v>
      </c>
      <c r="AA22" s="28" t="str">
        <f>CARDS('10-11 Teamsheets'!$H$2:$Z$107,$A22,$AH$2) &amp; "(" &amp; CARDS('10-11 Teamsheets'!$H$2:$Z$107,$A22,$AH$3) &amp; ")"</f>
        <v>5(1)</v>
      </c>
      <c r="AB22" s="28">
        <f>MINS_PLAYED('10-11 Teamsheets'!$H$2:$R$107,$A22) + MINS_AS_SUB('10-11 Teamsheets'!$S$2:$Z$107,$A22)</f>
        <v>4612</v>
      </c>
      <c r="AC22" s="28">
        <f t="shared" si="0"/>
        <v>88.692307692307693</v>
      </c>
      <c r="AD22" s="27">
        <f t="shared" si="1"/>
        <v>0.61538461538461542</v>
      </c>
      <c r="AE22" s="28">
        <f t="shared" si="2"/>
        <v>144.125</v>
      </c>
    </row>
    <row r="23" spans="1:31" x14ac:dyDescent="0.2">
      <c r="A23" s="25" t="s">
        <v>2802</v>
      </c>
      <c r="B23" s="27" t="str">
        <f>APPS('10-11 Teamsheets'!$H$2:$R$107,$A23,'10-11 Teamsheets'!$C$2:$C$107,B$1) &amp; "(" &amp; SUBS('10-11 Teamsheets'!$S$2:$Z$107,$A23,'10-11 Teamsheets'!$C$2:$C$107,B$1) &amp; ")"</f>
        <v>4(6)</v>
      </c>
      <c r="C23" s="27" t="str">
        <f>GOALS('10-11 Teamsheets'!$H$2:$R$107,$A23,'10-11 Teamsheets'!$C$2:$C$107,B$1) &amp; "(" &amp; GOALS('10-11 Teamsheets'!$S$2:$Z$107,$A23,'10-11 Teamsheets'!$C$2:$C$107,B$1) &amp; ")"</f>
        <v>1(0)</v>
      </c>
      <c r="D23" s="27">
        <f>Clean_sheet('10-11 Teamsheets'!$C$2:$H$107,$A23,B$1)</f>
        <v>0</v>
      </c>
      <c r="E23" s="27" t="str">
        <f>CARDS('10-11 Teamsheets'!$H$2:$Z$107,$A23,$AH$2,'10-11 Teamsheets'!$C$2:$C$107,B$1) &amp; "(" &amp; CARDS('10-11 Teamsheets'!$H$2:$Z$107,$A23,$AH$3,'10-11 Teamsheets'!$C$2:$C$107,B$1) &amp; ")"</f>
        <v>0(0)</v>
      </c>
      <c r="F23" s="27">
        <f>MINS_PLAYED('10-11 Teamsheets'!$H$2:$R$107,$A23,'10-11 Teamsheets'!$C$2:$C$107,B$1) + MINS_AS_SUB('10-11 Teamsheets'!$S$2:$Z$107,$A23,'10-11 Teamsheets'!$C$2:$C$107,B$1)</f>
        <v>361</v>
      </c>
      <c r="G23" s="27" t="str">
        <f>APPS('10-11 Teamsheets'!$H$2:$R$107,$A23,'10-11 Teamsheets'!$C$2:$C$107,G$1) &amp; "(" &amp; SUBS('10-11 Teamsheets'!$S$2:$Z$107,$A23,'10-11 Teamsheets'!$C$2:$C$107,G$1) &amp; ")"</f>
        <v>1(0)</v>
      </c>
      <c r="H23" s="27" t="str">
        <f>GOALS('10-11 Teamsheets'!$H$2:$R$107,$A23,'10-11 Teamsheets'!$C$2:$C$107,G$1) &amp; "(" &amp; GOALS('10-11 Teamsheets'!$S$2:$Z$107,$A23,'10-11 Teamsheets'!$C$2:$C$107,G$1) &amp; ")"</f>
        <v>0(0)</v>
      </c>
      <c r="I23" s="27">
        <f>Clean_sheet('10-11 Teamsheets'!$C$2:$H$107,$A23,G$1)</f>
        <v>0</v>
      </c>
      <c r="J23" s="27" t="str">
        <f>CARDS('10-11 Teamsheets'!$H$2:$Z$107,$A23,$AH$2,'10-11 Teamsheets'!$C$2:$C$107,G$1) &amp; "(" &amp; CARDS('10-11 Teamsheets'!$H$2:$Z$107,$A23,$AH$3,'10-11 Teamsheets'!$C$2:$C$107,G$1) &amp; ")"</f>
        <v>0(0)</v>
      </c>
      <c r="K23" s="27">
        <f>MINS_PLAYED('10-11 Teamsheets'!$H$2:$R$107,$A23,'10-11 Teamsheets'!$C$2:$C$107,G$1) + MINS_AS_SUB('10-11 Teamsheets'!$S$2:$Z$107,$A23,'10-11 Teamsheets'!$C$2:$C$107,G$1)</f>
        <v>90</v>
      </c>
      <c r="L23" s="27" t="str">
        <f>APPS('10-11 Teamsheets'!$H$2:$R$107,$A23,'10-11 Teamsheets'!$C$2:$C$107,L$1) &amp; "(" &amp; SUBS('10-11 Teamsheets'!$S$2:$Z$107,$A23,'10-11 Teamsheets'!$C$2:$C$107,L$1) &amp; ")"</f>
        <v>2(1)</v>
      </c>
      <c r="M23" s="27" t="str">
        <f>GOALS('10-11 Teamsheets'!$H$2:$R$107,$A23,'10-11 Teamsheets'!$C$2:$C$107,L$1) &amp; "(" &amp; GOALS('10-11 Teamsheets'!$S$2:$Z$107,$A23,'10-11 Teamsheets'!$C$2:$C$107,L$1) &amp; ")"</f>
        <v>1(0)</v>
      </c>
      <c r="N23" s="27">
        <f>Clean_sheet('10-11 Teamsheets'!$C$2:$H$107,$A23,L$1)</f>
        <v>0</v>
      </c>
      <c r="O23" s="27" t="str">
        <f>CARDS('10-11 Teamsheets'!$H$2:$Z$107,$A23,$AH$2,'10-11 Teamsheets'!$C$2:$C$107,L$1) &amp; "(" &amp; CARDS('10-11 Teamsheets'!$H$2:$Z$107,$A23,$AH$3,'10-11 Teamsheets'!$C$2:$C$107,L$1) &amp; ")"</f>
        <v>0(0)</v>
      </c>
      <c r="P23" s="27">
        <f>MINS_PLAYED('10-11 Teamsheets'!$H$2:$R$107,$A23,'10-11 Teamsheets'!$C$2:$C$107,L$1) + MINS_AS_SUB('10-11 Teamsheets'!$S$2:$Z$107,$A23,'10-11 Teamsheets'!$C$2:$C$107,L$1)</f>
        <v>180</v>
      </c>
      <c r="Q23" s="27" t="str">
        <f>APPS('10-11 Teamsheets'!$H$2:$R$107,$A23,'10-11 Teamsheets'!$C$2:$C$107,Q$1) &amp; "(" &amp; SUBS('10-11 Teamsheets'!$S$2:$Z$107,$A23,'10-11 Teamsheets'!$C$2:$C$107,Q$1) &amp; ")"</f>
        <v>3(2)</v>
      </c>
      <c r="R23" s="27" t="str">
        <f>GOALS('10-11 Teamsheets'!$H$2:$R$107,$A23,'10-11 Teamsheets'!$C$2:$C$107,Q$1) &amp; "(" &amp; GOALS('10-11 Teamsheets'!$S$2:$Z$107,$A23,'10-11 Teamsheets'!$C$2:$C$107,Q$1) &amp; ")"</f>
        <v>0(0)</v>
      </c>
      <c r="S23" s="27">
        <f>Clean_sheet('10-11 Teamsheets'!$C$2:$H$107,$A23,Q$1)</f>
        <v>0</v>
      </c>
      <c r="T23" s="27" t="str">
        <f>CARDS('10-11 Teamsheets'!$H$2:$Z$107,$A23,$AH$2,'10-11 Teamsheets'!$C$2:$C$107,Q$1) &amp; "(" &amp; CARDS('10-11 Teamsheets'!$H$2:$Z$107,$A23,$AH$3,'10-11 Teamsheets'!$C$2:$C$107,Q$1) &amp; ")"</f>
        <v>0(0)</v>
      </c>
      <c r="U23" s="27">
        <f>MINS_PLAYED('10-11 Teamsheets'!$H$2:$R$107,$A23,'10-11 Teamsheets'!$C$2:$C$107,Q$1) + MINS_AS_SUB('10-11 Teamsheets'!$S$2:$Z$107,$A23,'10-11 Teamsheets'!$C$2:$C$107,Q$1)</f>
        <v>238</v>
      </c>
      <c r="V23" s="27" t="str">
        <f>APPS('10-11 Teamsheets'!$H$2:$R$107,$A23) &amp; "(" &amp; SUBS('10-11 Teamsheets'!$S$2:$Z$107,$A23) &amp; ")"</f>
        <v>10(9)</v>
      </c>
      <c r="W23" s="28">
        <f>APPS('10-11 Teamsheets'!$H$2:$R$107,$A23) + SUBS('10-11 Teamsheets'!$S$2:$Z$107,$A23)</f>
        <v>19</v>
      </c>
      <c r="X23" s="27" t="str">
        <f>GOALS('10-11 Teamsheets'!$H$2:$R$107,$A23) &amp; "(" &amp; GOALS('10-11 Teamsheets'!$S$2:$Z$107,$A23) &amp; ")"</f>
        <v>2(0)</v>
      </c>
      <c r="Y23" s="28">
        <f>GOALS('10-11 Teamsheets'!$H$2:$Z$107,$A23)</f>
        <v>2</v>
      </c>
      <c r="Z23" s="28">
        <f>Clean_sheet('10-11 Teamsheets'!$C$2:$H$107,$A23)</f>
        <v>0</v>
      </c>
      <c r="AA23" s="28" t="str">
        <f>CARDS('10-11 Teamsheets'!$H$2:$Z$107,$A23,$AH$2) &amp; "(" &amp; CARDS('10-11 Teamsheets'!$H$2:$Z$107,$A23,$AH$3) &amp; ")"</f>
        <v>0(0)</v>
      </c>
      <c r="AB23" s="28">
        <f>MINS_PLAYED('10-11 Teamsheets'!$H$2:$R$107,$A23) + MINS_AS_SUB('10-11 Teamsheets'!$S$2:$Z$107,$A23)</f>
        <v>869</v>
      </c>
      <c r="AC23" s="28">
        <f t="shared" si="0"/>
        <v>45.736842105263158</v>
      </c>
      <c r="AD23" s="28">
        <f t="shared" si="1"/>
        <v>0.10526315789473684</v>
      </c>
      <c r="AE23" s="28">
        <f t="shared" si="2"/>
        <v>434.5</v>
      </c>
    </row>
    <row r="24" spans="1:31" x14ac:dyDescent="0.2">
      <c r="A24" s="25" t="s">
        <v>54</v>
      </c>
      <c r="B24" s="27" t="str">
        <f>APPS('10-11 Teamsheets'!$H$2:$R$107,$A24,'10-11 Teamsheets'!$C$2:$C$107,B$1) &amp; "(" &amp; SUBS('10-11 Teamsheets'!$S$2:$Z$107,$A24,'10-11 Teamsheets'!$C$2:$C$107,B$1) &amp; ")"</f>
        <v>17(1)</v>
      </c>
      <c r="C24" s="27" t="str">
        <f>GOALS('10-11 Teamsheets'!$H$2:$R$107,$A24,'10-11 Teamsheets'!$C$2:$C$107,B$1) &amp; "(" &amp; GOALS('10-11 Teamsheets'!$S$2:$Z$107,$A24,'10-11 Teamsheets'!$C$2:$C$107,B$1) &amp; ")"</f>
        <v>1(0)</v>
      </c>
      <c r="D24" s="27">
        <f>Clean_sheet('10-11 Teamsheets'!$C$2:$H$107,$A24,B$1)</f>
        <v>0</v>
      </c>
      <c r="E24" s="27" t="str">
        <f>CARDS('10-11 Teamsheets'!$H$2:$Z$107,$A24,$AH$2,'10-11 Teamsheets'!$C$2:$C$107,B$1) &amp; "(" &amp; CARDS('10-11 Teamsheets'!$H$2:$Z$107,$A24,$AH$3,'10-11 Teamsheets'!$C$2:$C$107,B$1) &amp; ")"</f>
        <v>0(0)</v>
      </c>
      <c r="F24" s="27">
        <f>MINS_PLAYED('10-11 Teamsheets'!$H$2:$R$107,$A24,'10-11 Teamsheets'!$C$2:$C$107,B$1) + MINS_AS_SUB('10-11 Teamsheets'!$S$2:$Z$107,$A24,'10-11 Teamsheets'!$C$2:$C$107,B$1)</f>
        <v>1425</v>
      </c>
      <c r="G24" s="27" t="str">
        <f>APPS('10-11 Teamsheets'!$H$2:$R$107,$A24,'10-11 Teamsheets'!$C$2:$C$107,G$1) &amp; "(" &amp; SUBS('10-11 Teamsheets'!$S$2:$Z$107,$A24,'10-11 Teamsheets'!$C$2:$C$107,G$1) &amp; ")"</f>
        <v>0(0)</v>
      </c>
      <c r="H24" s="27" t="str">
        <f>GOALS('10-11 Teamsheets'!$H$2:$R$107,$A24,'10-11 Teamsheets'!$C$2:$C$107,G$1) &amp; "(" &amp; GOALS('10-11 Teamsheets'!$S$2:$Z$107,$A24,'10-11 Teamsheets'!$C$2:$C$107,G$1) &amp; ")"</f>
        <v>0(0)</v>
      </c>
      <c r="I24" s="27">
        <f>Clean_sheet('10-11 Teamsheets'!$C$2:$H$107,$A24,G$1)</f>
        <v>0</v>
      </c>
      <c r="J24" s="27" t="str">
        <f>CARDS('10-11 Teamsheets'!$H$2:$Z$107,$A24,$AH$2,'10-11 Teamsheets'!$C$2:$C$107,G$1) &amp; "(" &amp; CARDS('10-11 Teamsheets'!$H$2:$Z$107,$A24,$AH$3,'10-11 Teamsheets'!$C$2:$C$107,G$1) &amp; ")"</f>
        <v>0(0)</v>
      </c>
      <c r="K24" s="27">
        <f>MINS_PLAYED('10-11 Teamsheets'!$H$2:$R$107,$A24,'10-11 Teamsheets'!$C$2:$C$107,G$1) + MINS_AS_SUB('10-11 Teamsheets'!$S$2:$Z$107,$A24,'10-11 Teamsheets'!$C$2:$C$107,G$1)</f>
        <v>0</v>
      </c>
      <c r="L24" s="27" t="str">
        <f>APPS('10-11 Teamsheets'!$H$2:$R$107,$A24,'10-11 Teamsheets'!$C$2:$C$107,L$1) &amp; "(" &amp; SUBS('10-11 Teamsheets'!$S$2:$Z$107,$A24,'10-11 Teamsheets'!$C$2:$C$107,L$1) &amp; ")"</f>
        <v>1(0)</v>
      </c>
      <c r="M24" s="27" t="str">
        <f>GOALS('10-11 Teamsheets'!$H$2:$R$107,$A24,'10-11 Teamsheets'!$C$2:$C$107,L$1) &amp; "(" &amp; GOALS('10-11 Teamsheets'!$S$2:$Z$107,$A24,'10-11 Teamsheets'!$C$2:$C$107,L$1) &amp; ")"</f>
        <v>0(0)</v>
      </c>
      <c r="N24" s="27">
        <f>Clean_sheet('10-11 Teamsheets'!$C$2:$H$107,$A24,L$1)</f>
        <v>0</v>
      </c>
      <c r="O24" s="27" t="str">
        <f>CARDS('10-11 Teamsheets'!$H$2:$Z$107,$A24,$AH$2,'10-11 Teamsheets'!$C$2:$C$107,L$1) &amp; "(" &amp; CARDS('10-11 Teamsheets'!$H$2:$Z$107,$A24,$AH$3,'10-11 Teamsheets'!$C$2:$C$107,L$1) &amp; ")"</f>
        <v>0(0)</v>
      </c>
      <c r="P24" s="27">
        <f>MINS_PLAYED('10-11 Teamsheets'!$H$2:$R$107,$A24,'10-11 Teamsheets'!$C$2:$C$107,L$1) + MINS_AS_SUB('10-11 Teamsheets'!$S$2:$Z$107,$A24,'10-11 Teamsheets'!$C$2:$C$107,L$1)</f>
        <v>55</v>
      </c>
      <c r="Q24" s="27" t="str">
        <f>APPS('10-11 Teamsheets'!$H$2:$R$107,$A24,'10-11 Teamsheets'!$C$2:$C$107,Q$1) &amp; "(" &amp; SUBS('10-11 Teamsheets'!$S$2:$Z$107,$A24,'10-11 Teamsheets'!$C$2:$C$107,Q$1) &amp; ")"</f>
        <v>3(1)</v>
      </c>
      <c r="R24" s="27" t="str">
        <f>GOALS('10-11 Teamsheets'!$H$2:$R$107,$A24,'10-11 Teamsheets'!$C$2:$C$107,Q$1) &amp; "(" &amp; GOALS('10-11 Teamsheets'!$S$2:$Z$107,$A24,'10-11 Teamsheets'!$C$2:$C$107,Q$1) &amp; ")"</f>
        <v>0(0)</v>
      </c>
      <c r="S24" s="27">
        <f>Clean_sheet('10-11 Teamsheets'!$C$2:$H$107,$A24,Q$1)</f>
        <v>0</v>
      </c>
      <c r="T24" s="27" t="str">
        <f>CARDS('10-11 Teamsheets'!$H$2:$Z$107,$A24,$AH$2,'10-11 Teamsheets'!$C$2:$C$107,Q$1) &amp; "(" &amp; CARDS('10-11 Teamsheets'!$H$2:$Z$107,$A24,$AH$3,'10-11 Teamsheets'!$C$2:$C$107,Q$1) &amp; ")"</f>
        <v>0(0)</v>
      </c>
      <c r="U24" s="27">
        <f>MINS_PLAYED('10-11 Teamsheets'!$H$2:$R$107,$A24,'10-11 Teamsheets'!$C$2:$C$107,Q$1) + MINS_AS_SUB('10-11 Teamsheets'!$S$2:$Z$107,$A24,'10-11 Teamsheets'!$C$2:$C$107,Q$1)</f>
        <v>262</v>
      </c>
      <c r="V24" s="27" t="str">
        <f>APPS('10-11 Teamsheets'!$H$2:$R$107,$A24) &amp; "(" &amp; SUBS('10-11 Teamsheets'!$S$2:$Z$107,$A24) &amp; ")"</f>
        <v>21(2)</v>
      </c>
      <c r="W24" s="28">
        <f>APPS('10-11 Teamsheets'!$H$2:$R$107,$A24) + SUBS('10-11 Teamsheets'!$S$2:$Z$107,$A24)</f>
        <v>23</v>
      </c>
      <c r="X24" s="27" t="str">
        <f>GOALS('10-11 Teamsheets'!$H$2:$R$107,$A24) &amp; "(" &amp; GOALS('10-11 Teamsheets'!$S$2:$Z$107,$A24) &amp; ")"</f>
        <v>1(0)</v>
      </c>
      <c r="Y24" s="28">
        <f>GOALS('10-11 Teamsheets'!$H$2:$Z$107,$A24)</f>
        <v>1</v>
      </c>
      <c r="Z24" s="28">
        <f>Clean_sheet('10-11 Teamsheets'!$C$2:$H$107,$A24)</f>
        <v>0</v>
      </c>
      <c r="AA24" s="28" t="str">
        <f>CARDS('10-11 Teamsheets'!$H$2:$Z$107,$A24,$AH$2) &amp; "(" &amp; CARDS('10-11 Teamsheets'!$H$2:$Z$107,$A24,$AH$3) &amp; ")"</f>
        <v>0(0)</v>
      </c>
      <c r="AB24" s="28">
        <f>MINS_PLAYED('10-11 Teamsheets'!$H$2:$R$107,$A24) + MINS_AS_SUB('10-11 Teamsheets'!$S$2:$Z$107,$A24)</f>
        <v>1742</v>
      </c>
      <c r="AC24" s="28">
        <f t="shared" si="0"/>
        <v>75.739130434782609</v>
      </c>
      <c r="AD24" s="28">
        <f t="shared" si="1"/>
        <v>4.3478260869565216E-2</v>
      </c>
      <c r="AE24" s="28">
        <f t="shared" si="2"/>
        <v>1742</v>
      </c>
    </row>
    <row r="25" spans="1:31" x14ac:dyDescent="0.2">
      <c r="A25" s="25" t="s">
        <v>451</v>
      </c>
      <c r="B25" s="27" t="str">
        <f>APPS('10-11 Teamsheets'!$H$2:$R$107,$A25,'10-11 Teamsheets'!$C$2:$C$107,B$1) &amp; "(" &amp; SUBS('10-11 Teamsheets'!$S$2:$Z$107,$A25,'10-11 Teamsheets'!$C$2:$C$107,B$1) &amp; ")"</f>
        <v>26(15)</v>
      </c>
      <c r="C25" s="27" t="str">
        <f>GOALS('10-11 Teamsheets'!$H$2:$R$107,$A25,'10-11 Teamsheets'!$C$2:$C$107,B$1) &amp; "(" &amp; GOALS('10-11 Teamsheets'!$S$2:$Z$107,$A25,'10-11 Teamsheets'!$C$2:$C$107,B$1) &amp; ")"</f>
        <v>0(0)</v>
      </c>
      <c r="D25" s="27">
        <f>Clean_sheet('10-11 Teamsheets'!$C$2:$H$107,$A25,B$1)</f>
        <v>0</v>
      </c>
      <c r="E25" s="27" t="str">
        <f>CARDS('10-11 Teamsheets'!$H$2:$Z$107,$A25,$AH$2,'10-11 Teamsheets'!$C$2:$C$107,B$1) &amp; "(" &amp; CARDS('10-11 Teamsheets'!$H$2:$Z$107,$A25,$AH$3,'10-11 Teamsheets'!$C$2:$C$107,B$1) &amp; ")"</f>
        <v>0(0)</v>
      </c>
      <c r="F25" s="27">
        <f>MINS_PLAYED('10-11 Teamsheets'!$H$2:$R$107,$A25,'10-11 Teamsheets'!$C$2:$C$107,B$1) + MINS_AS_SUB('10-11 Teamsheets'!$S$2:$Z$107,$A25,'10-11 Teamsheets'!$C$2:$C$107,B$1)</f>
        <v>2513</v>
      </c>
      <c r="G25" s="27" t="str">
        <f>APPS('10-11 Teamsheets'!$H$2:$R$107,$A25,'10-11 Teamsheets'!$C$2:$C$107,G$1) &amp; "(" &amp; SUBS('10-11 Teamsheets'!$S$2:$Z$107,$A25,'10-11 Teamsheets'!$C$2:$C$107,G$1) &amp; ")"</f>
        <v>0(0)</v>
      </c>
      <c r="H25" s="27" t="str">
        <f>GOALS('10-11 Teamsheets'!$H$2:$R$107,$A25,'10-11 Teamsheets'!$C$2:$C$107,G$1) &amp; "(" &amp; GOALS('10-11 Teamsheets'!$S$2:$Z$107,$A25,'10-11 Teamsheets'!$C$2:$C$107,G$1) &amp; ")"</f>
        <v>0(0)</v>
      </c>
      <c r="I25" s="27">
        <f>Clean_sheet('10-11 Teamsheets'!$C$2:$H$107,$A25,G$1)</f>
        <v>0</v>
      </c>
      <c r="J25" s="27" t="str">
        <f>CARDS('10-11 Teamsheets'!$H$2:$Z$107,$A25,$AH$2,'10-11 Teamsheets'!$C$2:$C$107,G$1) &amp; "(" &amp; CARDS('10-11 Teamsheets'!$H$2:$Z$107,$A25,$AH$3,'10-11 Teamsheets'!$C$2:$C$107,G$1) &amp; ")"</f>
        <v>0(0)</v>
      </c>
      <c r="K25" s="27">
        <f>MINS_PLAYED('10-11 Teamsheets'!$H$2:$R$107,$A25,'10-11 Teamsheets'!$C$2:$C$107,G$1) + MINS_AS_SUB('10-11 Teamsheets'!$S$2:$Z$107,$A25,'10-11 Teamsheets'!$C$2:$C$107,G$1)</f>
        <v>0</v>
      </c>
      <c r="L25" s="27" t="str">
        <f>APPS('10-11 Teamsheets'!$H$2:$R$107,$A25,'10-11 Teamsheets'!$C$2:$C$107,L$1) &amp; "(" &amp; SUBS('10-11 Teamsheets'!$S$2:$Z$107,$A25,'10-11 Teamsheets'!$C$2:$C$107,L$1) &amp; ")"</f>
        <v>2(0)</v>
      </c>
      <c r="M25" s="27" t="str">
        <f>GOALS('10-11 Teamsheets'!$H$2:$R$107,$A25,'10-11 Teamsheets'!$C$2:$C$107,L$1) &amp; "(" &amp; GOALS('10-11 Teamsheets'!$S$2:$Z$107,$A25,'10-11 Teamsheets'!$C$2:$C$107,L$1) &amp; ")"</f>
        <v>0(0)</v>
      </c>
      <c r="N25" s="27">
        <f>Clean_sheet('10-11 Teamsheets'!$C$2:$H$107,$A25,L$1)</f>
        <v>0</v>
      </c>
      <c r="O25" s="27" t="str">
        <f>CARDS('10-11 Teamsheets'!$H$2:$Z$107,$A25,$AH$2,'10-11 Teamsheets'!$C$2:$C$107,L$1) &amp; "(" &amp; CARDS('10-11 Teamsheets'!$H$2:$Z$107,$A25,$AH$3,'10-11 Teamsheets'!$C$2:$C$107,L$1) &amp; ")"</f>
        <v>1(0)</v>
      </c>
      <c r="P25" s="27">
        <f>MINS_PLAYED('10-11 Teamsheets'!$H$2:$R$107,$A25,'10-11 Teamsheets'!$C$2:$C$107,L$1) + MINS_AS_SUB('10-11 Teamsheets'!$S$2:$Z$107,$A25,'10-11 Teamsheets'!$C$2:$C$107,L$1)</f>
        <v>180</v>
      </c>
      <c r="Q25" s="27" t="str">
        <f>APPS('10-11 Teamsheets'!$H$2:$R$107,$A25,'10-11 Teamsheets'!$C$2:$C$107,Q$1) &amp; "(" &amp; SUBS('10-11 Teamsheets'!$S$2:$Z$107,$A25,'10-11 Teamsheets'!$C$2:$C$107,Q$1) &amp; ")"</f>
        <v>5(1)</v>
      </c>
      <c r="R25" s="27" t="str">
        <f>GOALS('10-11 Teamsheets'!$H$2:$R$107,$A25,'10-11 Teamsheets'!$C$2:$C$107,Q$1) &amp; "(" &amp; GOALS('10-11 Teamsheets'!$S$2:$Z$107,$A25,'10-11 Teamsheets'!$C$2:$C$107,Q$1) &amp; ")"</f>
        <v>2(0)</v>
      </c>
      <c r="S25" s="27">
        <f>Clean_sheet('10-11 Teamsheets'!$C$2:$H$107,$A25,Q$1)</f>
        <v>0</v>
      </c>
      <c r="T25" s="27" t="str">
        <f>CARDS('10-11 Teamsheets'!$H$2:$Z$107,$A25,$AH$2,'10-11 Teamsheets'!$C$2:$C$107,Q$1) &amp; "(" &amp; CARDS('10-11 Teamsheets'!$H$2:$Z$107,$A25,$AH$3,'10-11 Teamsheets'!$C$2:$C$107,Q$1) &amp; ")"</f>
        <v>0(0)</v>
      </c>
      <c r="U25" s="27">
        <f>MINS_PLAYED('10-11 Teamsheets'!$H$2:$R$107,$A25,'10-11 Teamsheets'!$C$2:$C$107,Q$1) + MINS_AS_SUB('10-11 Teamsheets'!$S$2:$Z$107,$A25,'10-11 Teamsheets'!$C$2:$C$107,Q$1)</f>
        <v>453</v>
      </c>
      <c r="V25" s="27" t="str">
        <f>APPS('10-11 Teamsheets'!$H$2:$R$107,$A25) &amp; "(" &amp; SUBS('10-11 Teamsheets'!$S$2:$Z$107,$A25) &amp; ")"</f>
        <v>33(16)</v>
      </c>
      <c r="W25" s="28">
        <f>APPS('10-11 Teamsheets'!$H$2:$R$107,$A25) + SUBS('10-11 Teamsheets'!$S$2:$Z$107,$A25)</f>
        <v>49</v>
      </c>
      <c r="X25" s="27" t="str">
        <f>GOALS('10-11 Teamsheets'!$H$2:$R$107,$A25) &amp; "(" &amp; GOALS('10-11 Teamsheets'!$S$2:$Z$107,$A25) &amp; ")"</f>
        <v>2(0)</v>
      </c>
      <c r="Y25" s="28">
        <f>GOALS('10-11 Teamsheets'!$H$2:$Z$107,$A25)</f>
        <v>2</v>
      </c>
      <c r="Z25" s="28">
        <f>Clean_sheet('10-11 Teamsheets'!$C$2:$H$107,$A25)</f>
        <v>0</v>
      </c>
      <c r="AA25" s="28" t="str">
        <f>CARDS('10-11 Teamsheets'!$H$2:$Z$107,$A25,$AH$2) &amp; "(" &amp; CARDS('10-11 Teamsheets'!$H$2:$Z$107,$A25,$AH$3) &amp; ")"</f>
        <v>1(0)</v>
      </c>
      <c r="AB25" s="28">
        <f>MINS_PLAYED('10-11 Teamsheets'!$H$2:$R$107,$A25) + MINS_AS_SUB('10-11 Teamsheets'!$S$2:$Z$107,$A25)</f>
        <v>3146</v>
      </c>
      <c r="AC25" s="28">
        <f t="shared" si="0"/>
        <v>64.204081632653057</v>
      </c>
      <c r="AD25" s="28">
        <f t="shared" si="1"/>
        <v>4.0816326530612242E-2</v>
      </c>
      <c r="AE25" s="28">
        <f t="shared" si="2"/>
        <v>1573</v>
      </c>
    </row>
    <row r="26" spans="1:31" x14ac:dyDescent="0.2">
      <c r="A26" s="25" t="s">
        <v>140</v>
      </c>
      <c r="B26" s="27" t="str">
        <f>APPS('10-11 Teamsheets'!$H$2:$R$107,$A26,'10-11 Teamsheets'!$C$2:$C$107,B$1) &amp; "(" &amp; SUBS('10-11 Teamsheets'!$S$2:$Z$107,$A26,'10-11 Teamsheets'!$C$2:$C$107,B$1) &amp; ")"</f>
        <v>4(1)</v>
      </c>
      <c r="C26" s="27" t="str">
        <f>GOALS('10-11 Teamsheets'!$H$2:$R$107,$A26,'10-11 Teamsheets'!$C$2:$C$107,B$1) &amp; "(" &amp; GOALS('10-11 Teamsheets'!$S$2:$Z$107,$A26,'10-11 Teamsheets'!$C$2:$C$107,B$1) &amp; ")"</f>
        <v>0(0)</v>
      </c>
      <c r="D26" s="27">
        <f>Clean_sheet('10-11 Teamsheets'!$C$2:$H$107,$A26,B$1)</f>
        <v>0</v>
      </c>
      <c r="E26" s="27" t="str">
        <f>CARDS('10-11 Teamsheets'!$H$2:$Z$107,$A26,$AH$2,'10-11 Teamsheets'!$C$2:$C$107,B$1) &amp; "(" &amp; CARDS('10-11 Teamsheets'!$H$2:$Z$107,$A26,$AH$3,'10-11 Teamsheets'!$C$2:$C$107,B$1) &amp; ")"</f>
        <v>0(0)</v>
      </c>
      <c r="F26" s="27">
        <f>MINS_PLAYED('10-11 Teamsheets'!$H$2:$R$107,$A26,'10-11 Teamsheets'!$C$2:$C$107,B$1) + MINS_AS_SUB('10-11 Teamsheets'!$S$2:$Z$107,$A26,'10-11 Teamsheets'!$C$2:$C$107,B$1)</f>
        <v>349</v>
      </c>
      <c r="G26" s="27" t="str">
        <f>APPS('10-11 Teamsheets'!$H$2:$R$107,$A26,'10-11 Teamsheets'!$C$2:$C$107,G$1) &amp; "(" &amp; SUBS('10-11 Teamsheets'!$S$2:$Z$107,$A26,'10-11 Teamsheets'!$C$2:$C$107,G$1) &amp; ")"</f>
        <v>0(0)</v>
      </c>
      <c r="H26" s="27" t="str">
        <f>GOALS('10-11 Teamsheets'!$H$2:$R$107,$A26,'10-11 Teamsheets'!$C$2:$C$107,G$1) &amp; "(" &amp; GOALS('10-11 Teamsheets'!$S$2:$Z$107,$A26,'10-11 Teamsheets'!$C$2:$C$107,G$1) &amp; ")"</f>
        <v>0(0)</v>
      </c>
      <c r="I26" s="27">
        <f>Clean_sheet('10-11 Teamsheets'!$C$2:$H$107,$A26,G$1)</f>
        <v>0</v>
      </c>
      <c r="J26" s="27" t="str">
        <f>CARDS('10-11 Teamsheets'!$H$2:$Z$107,$A26,$AH$2,'10-11 Teamsheets'!$C$2:$C$107,G$1) &amp; "(" &amp; CARDS('10-11 Teamsheets'!$H$2:$Z$107,$A26,$AH$3,'10-11 Teamsheets'!$C$2:$C$107,G$1) &amp; ")"</f>
        <v>0(0)</v>
      </c>
      <c r="K26" s="27">
        <f>MINS_PLAYED('10-11 Teamsheets'!$H$2:$R$107,$A26,'10-11 Teamsheets'!$C$2:$C$107,G$1) + MINS_AS_SUB('10-11 Teamsheets'!$S$2:$Z$107,$A26,'10-11 Teamsheets'!$C$2:$C$107,G$1)</f>
        <v>0</v>
      </c>
      <c r="L26" s="27" t="str">
        <f>APPS('10-11 Teamsheets'!$H$2:$R$107,$A26,'10-11 Teamsheets'!$C$2:$C$107,L$1) &amp; "(" &amp; SUBS('10-11 Teamsheets'!$S$2:$Z$107,$A26,'10-11 Teamsheets'!$C$2:$C$107,L$1) &amp; ")"</f>
        <v>0(0)</v>
      </c>
      <c r="M26" s="27" t="str">
        <f>GOALS('10-11 Teamsheets'!$H$2:$R$107,$A26,'10-11 Teamsheets'!$C$2:$C$107,L$1) &amp; "(" &amp; GOALS('10-11 Teamsheets'!$S$2:$Z$107,$A26,'10-11 Teamsheets'!$C$2:$C$107,L$1) &amp; ")"</f>
        <v>0(0)</v>
      </c>
      <c r="N26" s="27">
        <f>Clean_sheet('10-11 Teamsheets'!$C$2:$H$107,$A26,L$1)</f>
        <v>0</v>
      </c>
      <c r="O26" s="27" t="str">
        <f>CARDS('10-11 Teamsheets'!$H$2:$Z$107,$A26,$AH$2,'10-11 Teamsheets'!$C$2:$C$107,L$1) &amp; "(" &amp; CARDS('10-11 Teamsheets'!$H$2:$Z$107,$A26,$AH$3,'10-11 Teamsheets'!$C$2:$C$107,L$1) &amp; ")"</f>
        <v>0(0)</v>
      </c>
      <c r="P26" s="27">
        <f>MINS_PLAYED('10-11 Teamsheets'!$H$2:$R$107,$A26,'10-11 Teamsheets'!$C$2:$C$107,L$1) + MINS_AS_SUB('10-11 Teamsheets'!$S$2:$Z$107,$A26,'10-11 Teamsheets'!$C$2:$C$107,L$1)</f>
        <v>0</v>
      </c>
      <c r="Q26" s="27" t="str">
        <f>APPS('10-11 Teamsheets'!$H$2:$R$107,$A26,'10-11 Teamsheets'!$C$2:$C$107,Q$1) &amp; "(" &amp; SUBS('10-11 Teamsheets'!$S$2:$Z$107,$A26,'10-11 Teamsheets'!$C$2:$C$107,Q$1) &amp; ")"</f>
        <v>1(0)</v>
      </c>
      <c r="R26" s="27" t="str">
        <f>GOALS('10-11 Teamsheets'!$H$2:$R$107,$A26,'10-11 Teamsheets'!$C$2:$C$107,Q$1) &amp; "(" &amp; GOALS('10-11 Teamsheets'!$S$2:$Z$107,$A26,'10-11 Teamsheets'!$C$2:$C$107,Q$1) &amp; ")"</f>
        <v>0(0)</v>
      </c>
      <c r="S26" s="27">
        <f>Clean_sheet('10-11 Teamsheets'!$C$2:$H$107,$A26,Q$1)</f>
        <v>0</v>
      </c>
      <c r="T26" s="27" t="str">
        <f>CARDS('10-11 Teamsheets'!$H$2:$Z$107,$A26,$AH$2,'10-11 Teamsheets'!$C$2:$C$107,Q$1) &amp; "(" &amp; CARDS('10-11 Teamsheets'!$H$2:$Z$107,$A26,$AH$3,'10-11 Teamsheets'!$C$2:$C$107,Q$1) &amp; ")"</f>
        <v>0(0)</v>
      </c>
      <c r="U26" s="27">
        <f>MINS_PLAYED('10-11 Teamsheets'!$H$2:$R$107,$A26,'10-11 Teamsheets'!$C$2:$C$107,Q$1) + MINS_AS_SUB('10-11 Teamsheets'!$S$2:$Z$107,$A26,'10-11 Teamsheets'!$C$2:$C$107,Q$1)</f>
        <v>89</v>
      </c>
      <c r="V26" s="27" t="str">
        <f>APPS('10-11 Teamsheets'!$H$2:$R$107,$A26) &amp; "(" &amp; SUBS('10-11 Teamsheets'!$S$2:$Z$107,$A26) &amp; ")"</f>
        <v>5(1)</v>
      </c>
      <c r="W26" s="28">
        <f>APPS('10-11 Teamsheets'!$H$2:$R$107,$A26) + SUBS('10-11 Teamsheets'!$S$2:$Z$107,$A26)</f>
        <v>6</v>
      </c>
      <c r="X26" s="27" t="str">
        <f>GOALS('10-11 Teamsheets'!$H$2:$R$107,$A26) &amp; "(" &amp; GOALS('10-11 Teamsheets'!$S$2:$Z$107,$A26) &amp; ")"</f>
        <v>0(0)</v>
      </c>
      <c r="Y26" s="28">
        <f>GOALS('10-11 Teamsheets'!$H$2:$Z$107,$A26)</f>
        <v>0</v>
      </c>
      <c r="Z26" s="28">
        <f>Clean_sheet('10-11 Teamsheets'!$C$2:$H$107,$A26)</f>
        <v>0</v>
      </c>
      <c r="AA26" s="28" t="str">
        <f>CARDS('10-11 Teamsheets'!$H$2:$Z$107,$A26,$AH$2) &amp; "(" &amp; CARDS('10-11 Teamsheets'!$H$2:$Z$107,$A26,$AH$3) &amp; ")"</f>
        <v>0(0)</v>
      </c>
      <c r="AB26" s="28">
        <f>MINS_PLAYED('10-11 Teamsheets'!$H$2:$R$107,$A26) + MINS_AS_SUB('10-11 Teamsheets'!$S$2:$Z$107,$A26)</f>
        <v>438</v>
      </c>
      <c r="AC26" s="28">
        <f t="shared" si="0"/>
        <v>73</v>
      </c>
      <c r="AD26" s="28">
        <f t="shared" si="1"/>
        <v>0</v>
      </c>
      <c r="AE26" s="28">
        <f t="shared" si="2"/>
        <v>0</v>
      </c>
    </row>
    <row r="27" spans="1:31" x14ac:dyDescent="0.2">
      <c r="A27" s="25" t="s">
        <v>275</v>
      </c>
      <c r="B27" s="27" t="str">
        <f>APPS('10-11 Teamsheets'!$H$2:$R$107,$A27,'10-11 Teamsheets'!$C$2:$C$107,B$1) &amp; "(" &amp; SUBS('10-11 Teamsheets'!$S$2:$Z$107,$A27,'10-11 Teamsheets'!$C$2:$C$107,B$1) &amp; ")"</f>
        <v>0(0)</v>
      </c>
      <c r="C27" s="27" t="str">
        <f>GOALS('10-11 Teamsheets'!$H$2:$R$107,$A27,'10-11 Teamsheets'!$C$2:$C$107,B$1) &amp; "(" &amp; GOALS('10-11 Teamsheets'!$S$2:$Z$107,$A27,'10-11 Teamsheets'!$C$2:$C$107,B$1) &amp; ")"</f>
        <v>0(0)</v>
      </c>
      <c r="D27" s="27">
        <f>Clean_sheet('10-11 Teamsheets'!$C$2:$H$107,$A27,B$1)</f>
        <v>0</v>
      </c>
      <c r="E27" s="27" t="str">
        <f>CARDS('10-11 Teamsheets'!$H$2:$Z$107,$A27,$AH$2,'10-11 Teamsheets'!$C$2:$C$107,B$1) &amp; "(" &amp; CARDS('10-11 Teamsheets'!$H$2:$Z$107,$A27,$AH$3,'10-11 Teamsheets'!$C$2:$C$107,B$1) &amp; ")"</f>
        <v>0(0)</v>
      </c>
      <c r="F27" s="27">
        <f>MINS_PLAYED('10-11 Teamsheets'!$H$2:$R$107,$A27,'10-11 Teamsheets'!$C$2:$C$107,B$1) + MINS_AS_SUB('10-11 Teamsheets'!$S$2:$Z$107,$A27,'10-11 Teamsheets'!$C$2:$C$107,B$1)</f>
        <v>0</v>
      </c>
      <c r="G27" s="27" t="str">
        <f>APPS('10-11 Teamsheets'!$H$2:$R$107,$A27,'10-11 Teamsheets'!$C$2:$C$107,G$1) &amp; "(" &amp; SUBS('10-11 Teamsheets'!$S$2:$Z$107,$A27,'10-11 Teamsheets'!$C$2:$C$107,G$1) &amp; ")"</f>
        <v>0(1)</v>
      </c>
      <c r="H27" s="27" t="str">
        <f>GOALS('10-11 Teamsheets'!$H$2:$R$107,$A27,'10-11 Teamsheets'!$C$2:$C$107,G$1) &amp; "(" &amp; GOALS('10-11 Teamsheets'!$S$2:$Z$107,$A27,'10-11 Teamsheets'!$C$2:$C$107,G$1) &amp; ")"</f>
        <v>0(0)</v>
      </c>
      <c r="I27" s="27">
        <f>Clean_sheet('10-11 Teamsheets'!$C$2:$H$107,$A27,G$1)</f>
        <v>0</v>
      </c>
      <c r="J27" s="27" t="str">
        <f>CARDS('10-11 Teamsheets'!$H$2:$Z$107,$A27,$AH$2,'10-11 Teamsheets'!$C$2:$C$107,G$1) &amp; "(" &amp; CARDS('10-11 Teamsheets'!$H$2:$Z$107,$A27,$AH$3,'10-11 Teamsheets'!$C$2:$C$107,G$1) &amp; ")"</f>
        <v>0(0)</v>
      </c>
      <c r="K27" s="27">
        <f>MINS_PLAYED('10-11 Teamsheets'!$H$2:$R$107,$A27,'10-11 Teamsheets'!$C$2:$C$107,G$1) + MINS_AS_SUB('10-11 Teamsheets'!$S$2:$Z$107,$A27,'10-11 Teamsheets'!$C$2:$C$107,G$1)</f>
        <v>44</v>
      </c>
      <c r="L27" s="27" t="str">
        <f>APPS('10-11 Teamsheets'!$H$2:$R$107,$A27,'10-11 Teamsheets'!$C$2:$C$107,L$1) &amp; "(" &amp; SUBS('10-11 Teamsheets'!$S$2:$Z$107,$A27,'10-11 Teamsheets'!$C$2:$C$107,L$1) &amp; ")"</f>
        <v>0(0)</v>
      </c>
      <c r="M27" s="27" t="str">
        <f>GOALS('10-11 Teamsheets'!$H$2:$R$107,$A27,'10-11 Teamsheets'!$C$2:$C$107,L$1) &amp; "(" &amp; GOALS('10-11 Teamsheets'!$S$2:$Z$107,$A27,'10-11 Teamsheets'!$C$2:$C$107,L$1) &amp; ")"</f>
        <v>0(0)</v>
      </c>
      <c r="N27" s="27">
        <f>Clean_sheet('10-11 Teamsheets'!$C$2:$H$107,$A27,L$1)</f>
        <v>0</v>
      </c>
      <c r="O27" s="27" t="str">
        <f>CARDS('10-11 Teamsheets'!$H$2:$Z$107,$A27,$AH$2,'10-11 Teamsheets'!$C$2:$C$107,L$1) &amp; "(" &amp; CARDS('10-11 Teamsheets'!$H$2:$Z$107,$A27,$AH$3,'10-11 Teamsheets'!$C$2:$C$107,L$1) &amp; ")"</f>
        <v>0(0)</v>
      </c>
      <c r="P27" s="27">
        <f>MINS_PLAYED('10-11 Teamsheets'!$H$2:$R$107,$A27,'10-11 Teamsheets'!$C$2:$C$107,L$1) + MINS_AS_SUB('10-11 Teamsheets'!$S$2:$Z$107,$A27,'10-11 Teamsheets'!$C$2:$C$107,L$1)</f>
        <v>0</v>
      </c>
      <c r="Q27" s="27" t="str">
        <f>APPS('10-11 Teamsheets'!$H$2:$R$107,$A27,'10-11 Teamsheets'!$C$2:$C$107,Q$1) &amp; "(" &amp; SUBS('10-11 Teamsheets'!$S$2:$Z$107,$A27,'10-11 Teamsheets'!$C$2:$C$107,Q$1) &amp; ")"</f>
        <v>0(0)</v>
      </c>
      <c r="R27" s="27" t="str">
        <f>GOALS('10-11 Teamsheets'!$H$2:$R$107,$A27,'10-11 Teamsheets'!$C$2:$C$107,Q$1) &amp; "(" &amp; GOALS('10-11 Teamsheets'!$S$2:$Z$107,$A27,'10-11 Teamsheets'!$C$2:$C$107,Q$1) &amp; ")"</f>
        <v>0(0)</v>
      </c>
      <c r="S27" s="27">
        <f>Clean_sheet('10-11 Teamsheets'!$C$2:$H$107,$A27,Q$1)</f>
        <v>0</v>
      </c>
      <c r="T27" s="27" t="str">
        <f>CARDS('10-11 Teamsheets'!$H$2:$Z$107,$A27,$AH$2,'10-11 Teamsheets'!$C$2:$C$107,Q$1) &amp; "(" &amp; CARDS('10-11 Teamsheets'!$H$2:$Z$107,$A27,$AH$3,'10-11 Teamsheets'!$C$2:$C$107,Q$1) &amp; ")"</f>
        <v>0(0)</v>
      </c>
      <c r="U27" s="27">
        <f>MINS_PLAYED('10-11 Teamsheets'!$H$2:$R$107,$A27,'10-11 Teamsheets'!$C$2:$C$107,Q$1) + MINS_AS_SUB('10-11 Teamsheets'!$S$2:$Z$107,$A27,'10-11 Teamsheets'!$C$2:$C$107,Q$1)</f>
        <v>0</v>
      </c>
      <c r="V27" s="27" t="str">
        <f>APPS('10-11 Teamsheets'!$H$2:$R$107,$A27) &amp; "(" &amp; SUBS('10-11 Teamsheets'!$S$2:$Z$107,$A27) &amp; ")"</f>
        <v>0(1)</v>
      </c>
      <c r="W27" s="28">
        <f>APPS('10-11 Teamsheets'!$H$2:$R$107,$A27) + SUBS('10-11 Teamsheets'!$S$2:$Z$107,$A27)</f>
        <v>1</v>
      </c>
      <c r="X27" s="27" t="str">
        <f>GOALS('10-11 Teamsheets'!$H$2:$R$107,$A27) &amp; "(" &amp; GOALS('10-11 Teamsheets'!$S$2:$Z$107,$A27) &amp; ")"</f>
        <v>0(0)</v>
      </c>
      <c r="Y27" s="28">
        <f>GOALS('10-11 Teamsheets'!$H$2:$Z$107,$A27)</f>
        <v>0</v>
      </c>
      <c r="Z27" s="28">
        <f>Clean_sheet('10-11 Teamsheets'!$C$2:$H$107,$A27)</f>
        <v>0</v>
      </c>
      <c r="AA27" s="28" t="str">
        <f>CARDS('10-11 Teamsheets'!$H$2:$Z$107,$A27,$AH$2) &amp; "(" &amp; CARDS('10-11 Teamsheets'!$H$2:$Z$107,$A27,$AH$3) &amp; ")"</f>
        <v>0(0)</v>
      </c>
      <c r="AB27" s="28">
        <f>MINS_PLAYED('10-11 Teamsheets'!$H$2:$R$107,$A27) + MINS_AS_SUB('10-11 Teamsheets'!$S$2:$Z$107,$A27)</f>
        <v>44</v>
      </c>
      <c r="AC27" s="28">
        <f>IF(AND(AB27&lt;&gt;0, W27&lt;&gt;0),AB27/W27,0)</f>
        <v>44</v>
      </c>
      <c r="AD27" s="28">
        <f>IF(Y27&lt;&gt;0,Y27/W27,0)</f>
        <v>0</v>
      </c>
      <c r="AE27" s="28">
        <f>IF(Y27&lt;&gt;0,AB27/Y27,0)</f>
        <v>0</v>
      </c>
    </row>
    <row r="28" spans="1:31" x14ac:dyDescent="0.2">
      <c r="A28" s="25" t="s">
        <v>1439</v>
      </c>
      <c r="B28" s="27" t="str">
        <f>APPS('10-11 Teamsheets'!$H$2:$R$107,$A28,'10-11 Teamsheets'!$C$2:$C$107,B$1) &amp; "(" &amp; SUBS('10-11 Teamsheets'!$S$2:$Z$107,$A28,'10-11 Teamsheets'!$C$2:$C$107,B$1) &amp; ")"</f>
        <v>19(15)</v>
      </c>
      <c r="C28" s="27" t="str">
        <f>GOALS('10-11 Teamsheets'!$H$2:$R$107,$A28,'10-11 Teamsheets'!$C$2:$C$107,B$1) &amp; "(" &amp; GOALS('10-11 Teamsheets'!$S$2:$Z$107,$A28,'10-11 Teamsheets'!$C$2:$C$107,B$1) &amp; ")"</f>
        <v>4(2)</v>
      </c>
      <c r="D28" s="27">
        <f>Clean_sheet('10-11 Teamsheets'!$C$2:$H$107,$A28,B$1)</f>
        <v>0</v>
      </c>
      <c r="E28" s="27" t="str">
        <f>CARDS('10-11 Teamsheets'!$H$2:$Z$107,$A28,$AH$2,'10-11 Teamsheets'!$C$2:$C$107,B$1) &amp; "(" &amp; CARDS('10-11 Teamsheets'!$H$2:$Z$107,$A28,$AH$3,'10-11 Teamsheets'!$C$2:$C$107,B$1) &amp; ")"</f>
        <v>1(0)</v>
      </c>
      <c r="F28" s="27">
        <f>MINS_PLAYED('10-11 Teamsheets'!$H$2:$R$107,$A28,'10-11 Teamsheets'!$C$2:$C$107,B$1) + MINS_AS_SUB('10-11 Teamsheets'!$S$2:$Z$107,$A28,'10-11 Teamsheets'!$C$2:$C$107,B$1)</f>
        <v>1608</v>
      </c>
      <c r="G28" s="27" t="str">
        <f>APPS('10-11 Teamsheets'!$H$2:$R$107,$A28,'10-11 Teamsheets'!$C$2:$C$107,G$1) &amp; "(" &amp; SUBS('10-11 Teamsheets'!$S$2:$Z$107,$A28,'10-11 Teamsheets'!$C$2:$C$107,G$1) &amp; ")"</f>
        <v>0(0)</v>
      </c>
      <c r="H28" s="27" t="str">
        <f>GOALS('10-11 Teamsheets'!$H$2:$R$107,$A28,'10-11 Teamsheets'!$C$2:$C$107,G$1) &amp; "(" &amp; GOALS('10-11 Teamsheets'!$S$2:$Z$107,$A28,'10-11 Teamsheets'!$C$2:$C$107,G$1) &amp; ")"</f>
        <v>0(0)</v>
      </c>
      <c r="I28" s="27">
        <f>Clean_sheet('10-11 Teamsheets'!$C$2:$H$107,$A28,G$1)</f>
        <v>0</v>
      </c>
      <c r="J28" s="27" t="str">
        <f>CARDS('10-11 Teamsheets'!$H$2:$Z$107,$A28,$AH$2,'10-11 Teamsheets'!$C$2:$C$107,G$1) &amp; "(" &amp; CARDS('10-11 Teamsheets'!$H$2:$Z$107,$A28,$AH$3,'10-11 Teamsheets'!$C$2:$C$107,G$1) &amp; ")"</f>
        <v>0(0)</v>
      </c>
      <c r="K28" s="27">
        <f>MINS_PLAYED('10-11 Teamsheets'!$H$2:$R$107,$A28,'10-11 Teamsheets'!$C$2:$C$107,G$1) + MINS_AS_SUB('10-11 Teamsheets'!$S$2:$Z$107,$A28,'10-11 Teamsheets'!$C$2:$C$107,G$1)</f>
        <v>0</v>
      </c>
      <c r="L28" s="27" t="str">
        <f>APPS('10-11 Teamsheets'!$H$2:$R$107,$A28,'10-11 Teamsheets'!$C$2:$C$107,L$1) &amp; "(" &amp; SUBS('10-11 Teamsheets'!$S$2:$Z$107,$A28,'10-11 Teamsheets'!$C$2:$C$107,L$1) &amp; ")"</f>
        <v>2(1)</v>
      </c>
      <c r="M28" s="27" t="str">
        <f>GOALS('10-11 Teamsheets'!$H$2:$R$107,$A28,'10-11 Teamsheets'!$C$2:$C$107,L$1) &amp; "(" &amp; GOALS('10-11 Teamsheets'!$S$2:$Z$107,$A28,'10-11 Teamsheets'!$C$2:$C$107,L$1) &amp; ")"</f>
        <v>0(0)</v>
      </c>
      <c r="N28" s="27">
        <f>Clean_sheet('10-11 Teamsheets'!$C$2:$H$107,$A28,L$1)</f>
        <v>0</v>
      </c>
      <c r="O28" s="27" t="str">
        <f>CARDS('10-11 Teamsheets'!$H$2:$Z$107,$A28,$AH$2,'10-11 Teamsheets'!$C$2:$C$107,L$1) &amp; "(" &amp; CARDS('10-11 Teamsheets'!$H$2:$Z$107,$A28,$AH$3,'10-11 Teamsheets'!$C$2:$C$107,L$1) &amp; ")"</f>
        <v>0(0)</v>
      </c>
      <c r="P28" s="27">
        <f>MINS_PLAYED('10-11 Teamsheets'!$H$2:$R$107,$A28,'10-11 Teamsheets'!$C$2:$C$107,L$1) + MINS_AS_SUB('10-11 Teamsheets'!$S$2:$Z$107,$A28,'10-11 Teamsheets'!$C$2:$C$107,L$1)</f>
        <v>150</v>
      </c>
      <c r="Q28" s="27" t="str">
        <f>APPS('10-11 Teamsheets'!$H$2:$R$107,$A28,'10-11 Teamsheets'!$C$2:$C$107,Q$1) &amp; "(" &amp; SUBS('10-11 Teamsheets'!$S$2:$Z$107,$A28,'10-11 Teamsheets'!$C$2:$C$107,Q$1) &amp; ")"</f>
        <v>5(1)</v>
      </c>
      <c r="R28" s="27" t="str">
        <f>GOALS('10-11 Teamsheets'!$H$2:$R$107,$A28,'10-11 Teamsheets'!$C$2:$C$107,Q$1) &amp; "(" &amp; GOALS('10-11 Teamsheets'!$S$2:$Z$107,$A28,'10-11 Teamsheets'!$C$2:$C$107,Q$1) &amp; ")"</f>
        <v>1(0)</v>
      </c>
      <c r="S28" s="27">
        <f>Clean_sheet('10-11 Teamsheets'!$C$2:$H$107,$A28,Q$1)</f>
        <v>0</v>
      </c>
      <c r="T28" s="27" t="str">
        <f>CARDS('10-11 Teamsheets'!$H$2:$Z$107,$A28,$AH$2,'10-11 Teamsheets'!$C$2:$C$107,Q$1) &amp; "(" &amp; CARDS('10-11 Teamsheets'!$H$2:$Z$107,$A28,$AH$3,'10-11 Teamsheets'!$C$2:$C$107,Q$1) &amp; ")"</f>
        <v>0(0)</v>
      </c>
      <c r="U28" s="27">
        <f>MINS_PLAYED('10-11 Teamsheets'!$H$2:$R$107,$A28,'10-11 Teamsheets'!$C$2:$C$107,Q$1) + MINS_AS_SUB('10-11 Teamsheets'!$S$2:$Z$107,$A28,'10-11 Teamsheets'!$C$2:$C$107,Q$1)</f>
        <v>460</v>
      </c>
      <c r="V28" s="27" t="str">
        <f>APPS('10-11 Teamsheets'!$H$2:$R$107,$A28) &amp; "(" &amp; SUBS('10-11 Teamsheets'!$S$2:$Z$107,$A28) &amp; ")"</f>
        <v>26(17)</v>
      </c>
      <c r="W28" s="28">
        <f>APPS('10-11 Teamsheets'!$H$2:$R$107,$A28) + SUBS('10-11 Teamsheets'!$S$2:$Z$107,$A28)</f>
        <v>43</v>
      </c>
      <c r="X28" s="27" t="str">
        <f>GOALS('10-11 Teamsheets'!$H$2:$R$107,$A28) &amp; "(" &amp; GOALS('10-11 Teamsheets'!$S$2:$Z$107,$A28) &amp; ")"</f>
        <v>5(2)</v>
      </c>
      <c r="Y28" s="28">
        <f>GOALS('10-11 Teamsheets'!$H$2:$Z$107,$A28)</f>
        <v>7</v>
      </c>
      <c r="Z28" s="28">
        <f>Clean_sheet('10-11 Teamsheets'!$C$2:$H$107,$A28)</f>
        <v>0</v>
      </c>
      <c r="AA28" s="28" t="str">
        <f>CARDS('10-11 Teamsheets'!$H$2:$Z$107,$A28,$AH$2) &amp; "(" &amp; CARDS('10-11 Teamsheets'!$H$2:$Z$107,$A28,$AH$3) &amp; ")"</f>
        <v>1(0)</v>
      </c>
      <c r="AB28" s="28">
        <f>MINS_PLAYED('10-11 Teamsheets'!$H$2:$R$107,$A28) + MINS_AS_SUB('10-11 Teamsheets'!$S$2:$Z$107,$A28)</f>
        <v>2218</v>
      </c>
      <c r="AC28" s="28">
        <f t="shared" si="0"/>
        <v>51.581395348837212</v>
      </c>
      <c r="AD28" s="28">
        <f t="shared" si="1"/>
        <v>0.16279069767441862</v>
      </c>
      <c r="AE28" s="28">
        <f t="shared" si="2"/>
        <v>316.85714285714283</v>
      </c>
    </row>
    <row r="29" spans="1:31" x14ac:dyDescent="0.2">
      <c r="A29" s="25" t="s">
        <v>1613</v>
      </c>
      <c r="B29" s="27" t="str">
        <f>APPS('10-11 Teamsheets'!$H$2:$R$107,$A29,'10-11 Teamsheets'!$C$2:$C$107,B$1) &amp; "(" &amp; SUBS('10-11 Teamsheets'!$S$2:$Z$107,$A29,'10-11 Teamsheets'!$C$2:$C$107,B$1) &amp; ")"</f>
        <v>2(0)</v>
      </c>
      <c r="C29" s="27" t="str">
        <f>GOALS('10-11 Teamsheets'!$H$2:$R$107,$A29,'10-11 Teamsheets'!$C$2:$C$107,B$1) &amp; "(" &amp; GOALS('10-11 Teamsheets'!$S$2:$Z$107,$A29,'10-11 Teamsheets'!$C$2:$C$107,B$1) &amp; ")"</f>
        <v>0(0)</v>
      </c>
      <c r="D29" s="27">
        <f>Clean_sheet('10-11 Teamsheets'!$C$2:$H$107,$A29,B$1)</f>
        <v>1</v>
      </c>
      <c r="E29" s="27" t="str">
        <f>CARDS('10-11 Teamsheets'!$H$2:$Z$107,$A29,$AH$2,'10-11 Teamsheets'!$C$2:$C$107,B$1) &amp; "(" &amp; CARDS('10-11 Teamsheets'!$H$2:$Z$107,$A29,$AH$3,'10-11 Teamsheets'!$C$2:$C$107,B$1) &amp; ")"</f>
        <v>0(0)</v>
      </c>
      <c r="F29" s="27">
        <f>MINS_PLAYED('10-11 Teamsheets'!$H$2:$R$107,$A29,'10-11 Teamsheets'!$C$2:$C$107,B$1) + MINS_AS_SUB('10-11 Teamsheets'!$S$2:$Z$107,$A29,'10-11 Teamsheets'!$C$2:$C$107,B$1)</f>
        <v>180</v>
      </c>
      <c r="G29" s="27" t="str">
        <f>APPS('10-11 Teamsheets'!$H$2:$R$107,$A29,'10-11 Teamsheets'!$C$2:$C$107,G$1) &amp; "(" &amp; SUBS('10-11 Teamsheets'!$S$2:$Z$107,$A29,'10-11 Teamsheets'!$C$2:$C$107,G$1) &amp; ")"</f>
        <v>1(0)</v>
      </c>
      <c r="H29" s="27" t="str">
        <f>GOALS('10-11 Teamsheets'!$H$2:$R$107,$A29,'10-11 Teamsheets'!$C$2:$C$107,G$1) &amp; "(" &amp; GOALS('10-11 Teamsheets'!$S$2:$Z$107,$A29,'10-11 Teamsheets'!$C$2:$C$107,G$1) &amp; ")"</f>
        <v>0(0)</v>
      </c>
      <c r="I29" s="27">
        <f>Clean_sheet('10-11 Teamsheets'!$C$2:$H$107,$A29,G$1)</f>
        <v>0</v>
      </c>
      <c r="J29" s="27" t="str">
        <f>CARDS('10-11 Teamsheets'!$H$2:$Z$107,$A29,$AH$2,'10-11 Teamsheets'!$C$2:$C$107,G$1) &amp; "(" &amp; CARDS('10-11 Teamsheets'!$H$2:$Z$107,$A29,$AH$3,'10-11 Teamsheets'!$C$2:$C$107,G$1) &amp; ")"</f>
        <v>1(0)</v>
      </c>
      <c r="K29" s="27">
        <f>MINS_PLAYED('10-11 Teamsheets'!$H$2:$R$107,$A29,'10-11 Teamsheets'!$C$2:$C$107,G$1) + MINS_AS_SUB('10-11 Teamsheets'!$S$2:$Z$107,$A29,'10-11 Teamsheets'!$C$2:$C$107,G$1)</f>
        <v>90</v>
      </c>
      <c r="L29" s="27" t="str">
        <f>APPS('10-11 Teamsheets'!$H$2:$R$107,$A29,'10-11 Teamsheets'!$C$2:$C$107,L$1) &amp; "(" &amp; SUBS('10-11 Teamsheets'!$S$2:$Z$107,$A29,'10-11 Teamsheets'!$C$2:$C$107,L$1) &amp; ")"</f>
        <v>0(0)</v>
      </c>
      <c r="M29" s="27" t="str">
        <f>GOALS('10-11 Teamsheets'!$H$2:$R$107,$A29,'10-11 Teamsheets'!$C$2:$C$107,L$1) &amp; "(" &amp; GOALS('10-11 Teamsheets'!$S$2:$Z$107,$A29,'10-11 Teamsheets'!$C$2:$C$107,L$1) &amp; ")"</f>
        <v>0(0)</v>
      </c>
      <c r="N29" s="27">
        <f>Clean_sheet('10-11 Teamsheets'!$C$2:$H$107,$A29,L$1)</f>
        <v>0</v>
      </c>
      <c r="O29" s="27" t="str">
        <f>CARDS('10-11 Teamsheets'!$H$2:$Z$107,$A29,$AH$2,'10-11 Teamsheets'!$C$2:$C$107,L$1) &amp; "(" &amp; CARDS('10-11 Teamsheets'!$H$2:$Z$107,$A29,$AH$3,'10-11 Teamsheets'!$C$2:$C$107,L$1) &amp; ")"</f>
        <v>0(0)</v>
      </c>
      <c r="P29" s="27">
        <f>MINS_PLAYED('10-11 Teamsheets'!$H$2:$R$107,$A29,'10-11 Teamsheets'!$C$2:$C$107,L$1) + MINS_AS_SUB('10-11 Teamsheets'!$S$2:$Z$107,$A29,'10-11 Teamsheets'!$C$2:$C$107,L$1)</f>
        <v>0</v>
      </c>
      <c r="Q29" s="27" t="str">
        <f>APPS('10-11 Teamsheets'!$H$2:$R$107,$A29,'10-11 Teamsheets'!$C$2:$C$107,Q$1) &amp; "(" &amp; SUBS('10-11 Teamsheets'!$S$2:$Z$107,$A29,'10-11 Teamsheets'!$C$2:$C$107,Q$1) &amp; ")"</f>
        <v>0(0)</v>
      </c>
      <c r="R29" s="27" t="str">
        <f>GOALS('10-11 Teamsheets'!$H$2:$R$107,$A29,'10-11 Teamsheets'!$C$2:$C$107,Q$1) &amp; "(" &amp; GOALS('10-11 Teamsheets'!$S$2:$Z$107,$A29,'10-11 Teamsheets'!$C$2:$C$107,Q$1) &amp; ")"</f>
        <v>0(0)</v>
      </c>
      <c r="S29" s="27">
        <f>Clean_sheet('10-11 Teamsheets'!$C$2:$H$107,$A29,Q$1)</f>
        <v>0</v>
      </c>
      <c r="T29" s="27" t="str">
        <f>CARDS('10-11 Teamsheets'!$H$2:$Z$107,$A29,$AH$2,'10-11 Teamsheets'!$C$2:$C$107,Q$1) &amp; "(" &amp; CARDS('10-11 Teamsheets'!$H$2:$Z$107,$A29,$AH$3,'10-11 Teamsheets'!$C$2:$C$107,Q$1) &amp; ")"</f>
        <v>0(0)</v>
      </c>
      <c r="U29" s="27">
        <f>MINS_PLAYED('10-11 Teamsheets'!$H$2:$R$107,$A29,'10-11 Teamsheets'!$C$2:$C$107,Q$1) + MINS_AS_SUB('10-11 Teamsheets'!$S$2:$Z$107,$A29,'10-11 Teamsheets'!$C$2:$C$107,Q$1)</f>
        <v>0</v>
      </c>
      <c r="V29" s="27" t="str">
        <f>APPS('10-11 Teamsheets'!$H$2:$R$107,$A29) &amp; "(" &amp; SUBS('10-11 Teamsheets'!$S$2:$Z$107,$A29) &amp; ")"</f>
        <v>3(0)</v>
      </c>
      <c r="W29" s="28">
        <f>APPS('10-11 Teamsheets'!$H$2:$R$107,$A29) + SUBS('10-11 Teamsheets'!$S$2:$Z$107,$A29)</f>
        <v>3</v>
      </c>
      <c r="X29" s="27" t="str">
        <f>GOALS('10-11 Teamsheets'!$H$2:$R$107,$A29) &amp; "(" &amp; GOALS('10-11 Teamsheets'!$S$2:$Z$107,$A29) &amp; ")"</f>
        <v>0(0)</v>
      </c>
      <c r="Y29" s="28">
        <f>GOALS('10-11 Teamsheets'!$H$2:$Z$107,$A29)</f>
        <v>0</v>
      </c>
      <c r="Z29" s="28">
        <f>Clean_sheet('10-11 Teamsheets'!$C$2:$H$107,$A29)</f>
        <v>1</v>
      </c>
      <c r="AA29" s="28" t="str">
        <f>CARDS('10-11 Teamsheets'!$H$2:$Z$107,$A29,$AH$2) &amp; "(" &amp; CARDS('10-11 Teamsheets'!$H$2:$Z$107,$A29,$AH$3) &amp; ")"</f>
        <v>1(0)</v>
      </c>
      <c r="AB29" s="28">
        <f>MINS_PLAYED('10-11 Teamsheets'!$H$2:$R$107,$A29) + MINS_AS_SUB('10-11 Teamsheets'!$S$2:$Z$107,$A29)</f>
        <v>270</v>
      </c>
      <c r="AC29" s="28">
        <f>IF(AND(AB29&lt;&gt;0, W29&lt;&gt;0),AB29/W29,0)</f>
        <v>90</v>
      </c>
      <c r="AD29" s="28">
        <f>IF(Y29&lt;&gt;0,Y29/W29,0)</f>
        <v>0</v>
      </c>
      <c r="AE29" s="28">
        <f>IF(Y29&lt;&gt;0,AB29/Y29,0)</f>
        <v>0</v>
      </c>
    </row>
    <row r="30" spans="1:31" x14ac:dyDescent="0.2">
      <c r="A30" s="25" t="s">
        <v>1615</v>
      </c>
      <c r="B30" s="27" t="str">
        <f>APPS('10-11 Teamsheets'!$H$2:$R$107,$A30,'10-11 Teamsheets'!$C$2:$C$107,B$1) &amp; "(" &amp; SUBS('10-11 Teamsheets'!$S$2:$Z$107,$A30,'10-11 Teamsheets'!$C$2:$C$107,B$1) &amp; ")"</f>
        <v>0(0)</v>
      </c>
      <c r="C30" s="27" t="str">
        <f>GOALS('10-11 Teamsheets'!$H$2:$R$107,$A30,'10-11 Teamsheets'!$C$2:$C$107,B$1) &amp; "(" &amp; GOALS('10-11 Teamsheets'!$S$2:$Z$107,$A30,'10-11 Teamsheets'!$C$2:$C$107,B$1) &amp; ")"</f>
        <v>0(0)</v>
      </c>
      <c r="D30" s="27">
        <f>Clean_sheet('10-11 Teamsheets'!$C$2:$H$107,$A30,B$1)</f>
        <v>0</v>
      </c>
      <c r="E30" s="27" t="str">
        <f>CARDS('10-11 Teamsheets'!$H$2:$Z$107,$A30,$AH$2,'10-11 Teamsheets'!$C$2:$C$107,B$1) &amp; "(" &amp; CARDS('10-11 Teamsheets'!$H$2:$Z$107,$A30,$AH$3,'10-11 Teamsheets'!$C$2:$C$107,B$1) &amp; ")"</f>
        <v>0(0)</v>
      </c>
      <c r="F30" s="27">
        <f>MINS_PLAYED('10-11 Teamsheets'!$H$2:$R$107,$A30,'10-11 Teamsheets'!$C$2:$C$107,B$1) + MINS_AS_SUB('10-11 Teamsheets'!$S$2:$Z$107,$A30,'10-11 Teamsheets'!$C$2:$C$107,B$1)</f>
        <v>0</v>
      </c>
      <c r="G30" s="27" t="str">
        <f>APPS('10-11 Teamsheets'!$H$2:$R$107,$A30,'10-11 Teamsheets'!$C$2:$C$107,G$1) &amp; "(" &amp; SUBS('10-11 Teamsheets'!$S$2:$Z$107,$A30,'10-11 Teamsheets'!$C$2:$C$107,G$1) &amp; ")"</f>
        <v>0(0)</v>
      </c>
      <c r="H30" s="27" t="str">
        <f>GOALS('10-11 Teamsheets'!$H$2:$R$107,$A30,'10-11 Teamsheets'!$C$2:$C$107,G$1) &amp; "(" &amp; GOALS('10-11 Teamsheets'!$S$2:$Z$107,$A30,'10-11 Teamsheets'!$C$2:$C$107,G$1) &amp; ")"</f>
        <v>0(0)</v>
      </c>
      <c r="I30" s="27">
        <f>Clean_sheet('10-11 Teamsheets'!$C$2:$H$107,$A30,G$1)</f>
        <v>0</v>
      </c>
      <c r="J30" s="27" t="str">
        <f>CARDS('10-11 Teamsheets'!$H$2:$Z$107,$A30,$AH$2,'10-11 Teamsheets'!$C$2:$C$107,G$1) &amp; "(" &amp; CARDS('10-11 Teamsheets'!$H$2:$Z$107,$A30,$AH$3,'10-11 Teamsheets'!$C$2:$C$107,G$1) &amp; ")"</f>
        <v>0(0)</v>
      </c>
      <c r="K30" s="27">
        <f>MINS_PLAYED('10-11 Teamsheets'!$H$2:$R$107,$A30,'10-11 Teamsheets'!$C$2:$C$107,G$1) + MINS_AS_SUB('10-11 Teamsheets'!$S$2:$Z$107,$A30,'10-11 Teamsheets'!$C$2:$C$107,G$1)</f>
        <v>0</v>
      </c>
      <c r="L30" s="27" t="str">
        <f>APPS('10-11 Teamsheets'!$H$2:$R$107,$A30,'10-11 Teamsheets'!$C$2:$C$107,L$1) &amp; "(" &amp; SUBS('10-11 Teamsheets'!$S$2:$Z$107,$A30,'10-11 Teamsheets'!$C$2:$C$107,L$1) &amp; ")"</f>
        <v>0(0)</v>
      </c>
      <c r="M30" s="27" t="str">
        <f>GOALS('10-11 Teamsheets'!$H$2:$R$107,$A30,'10-11 Teamsheets'!$C$2:$C$107,L$1) &amp; "(" &amp; GOALS('10-11 Teamsheets'!$S$2:$Z$107,$A30,'10-11 Teamsheets'!$C$2:$C$107,L$1) &amp; ")"</f>
        <v>0(0)</v>
      </c>
      <c r="N30" s="27">
        <f>Clean_sheet('10-11 Teamsheets'!$C$2:$H$107,$A30,L$1)</f>
        <v>0</v>
      </c>
      <c r="O30" s="27" t="str">
        <f>CARDS('10-11 Teamsheets'!$H$2:$Z$107,$A30,$AH$2,'10-11 Teamsheets'!$C$2:$C$107,L$1) &amp; "(" &amp; CARDS('10-11 Teamsheets'!$H$2:$Z$107,$A30,$AH$3,'10-11 Teamsheets'!$C$2:$C$107,L$1) &amp; ")"</f>
        <v>0(0)</v>
      </c>
      <c r="P30" s="27">
        <f>MINS_PLAYED('10-11 Teamsheets'!$H$2:$R$107,$A30,'10-11 Teamsheets'!$C$2:$C$107,L$1) + MINS_AS_SUB('10-11 Teamsheets'!$S$2:$Z$107,$A30,'10-11 Teamsheets'!$C$2:$C$107,L$1)</f>
        <v>0</v>
      </c>
      <c r="Q30" s="27" t="str">
        <f>APPS('10-11 Teamsheets'!$H$2:$R$107,$A30,'10-11 Teamsheets'!$C$2:$C$107,Q$1) &amp; "(" &amp; SUBS('10-11 Teamsheets'!$S$2:$Z$107,$A30,'10-11 Teamsheets'!$C$2:$C$107,Q$1) &amp; ")"</f>
        <v>0(0)</v>
      </c>
      <c r="R30" s="27" t="str">
        <f>GOALS('10-11 Teamsheets'!$H$2:$R$107,$A30,'10-11 Teamsheets'!$C$2:$C$107,Q$1) &amp; "(" &amp; GOALS('10-11 Teamsheets'!$S$2:$Z$107,$A30,'10-11 Teamsheets'!$C$2:$C$107,Q$1) &amp; ")"</f>
        <v>0(0)</v>
      </c>
      <c r="S30" s="27">
        <f>Clean_sheet('10-11 Teamsheets'!$C$2:$H$107,$A30,Q$1)</f>
        <v>0</v>
      </c>
      <c r="T30" s="27" t="str">
        <f>CARDS('10-11 Teamsheets'!$H$2:$Z$107,$A30,$AH$2,'10-11 Teamsheets'!$C$2:$C$107,Q$1) &amp; "(" &amp; CARDS('10-11 Teamsheets'!$H$2:$Z$107,$A30,$AH$3,'10-11 Teamsheets'!$C$2:$C$107,Q$1) &amp; ")"</f>
        <v>0(0)</v>
      </c>
      <c r="U30" s="27">
        <f>MINS_PLAYED('10-11 Teamsheets'!$H$2:$R$107,$A30,'10-11 Teamsheets'!$C$2:$C$107,Q$1) + MINS_AS_SUB('10-11 Teamsheets'!$S$2:$Z$107,$A30,'10-11 Teamsheets'!$C$2:$C$107,Q$1)</f>
        <v>0</v>
      </c>
      <c r="V30" s="27" t="str">
        <f>APPS('10-11 Teamsheets'!$H$2:$R$107,$A30) &amp; "(" &amp; SUBS('10-11 Teamsheets'!$S$2:$Z$107,$A30) &amp; ")"</f>
        <v>0(0)</v>
      </c>
      <c r="W30" s="28">
        <f>APPS('10-11 Teamsheets'!$H$2:$R$107,$A30) + SUBS('10-11 Teamsheets'!$S$2:$Z$107,$A30)</f>
        <v>0</v>
      </c>
      <c r="X30" s="27" t="str">
        <f>GOALS('10-11 Teamsheets'!$H$2:$R$107,$A30) &amp; "(" &amp; GOALS('10-11 Teamsheets'!$S$2:$Z$107,$A30) &amp; ")"</f>
        <v>0(0)</v>
      </c>
      <c r="Y30" s="28">
        <f>GOALS('10-11 Teamsheets'!$H$2:$Z$107,$A30)</f>
        <v>0</v>
      </c>
      <c r="Z30" s="28">
        <f>Clean_sheet('10-11 Teamsheets'!$C$2:$H$107,$A30)</f>
        <v>0</v>
      </c>
      <c r="AA30" s="28" t="str">
        <f>CARDS('10-11 Teamsheets'!$H$2:$Z$107,$A30,$AH$2) &amp; "(" &amp; CARDS('10-11 Teamsheets'!$H$2:$Z$107,$A30,$AH$3) &amp; ")"</f>
        <v>0(0)</v>
      </c>
      <c r="AB30" s="28">
        <f>MINS_PLAYED('10-11 Teamsheets'!$H$2:$R$107,$A30) + MINS_AS_SUB('10-11 Teamsheets'!$S$2:$Z$107,$A30)</f>
        <v>0</v>
      </c>
      <c r="AC30" s="28">
        <f t="shared" si="0"/>
        <v>0</v>
      </c>
      <c r="AD30" s="28">
        <f t="shared" si="1"/>
        <v>0</v>
      </c>
      <c r="AE30" s="28">
        <f t="shared" si="2"/>
        <v>0</v>
      </c>
    </row>
    <row r="31" spans="1:31" x14ac:dyDescent="0.2">
      <c r="A31" s="25" t="s">
        <v>255</v>
      </c>
      <c r="B31" s="27" t="str">
        <f>APPS('10-11 Teamsheets'!$H$2:$R$107,$A31,'10-11 Teamsheets'!$C$2:$C$107,B$1) &amp; "(" &amp; SUBS('10-11 Teamsheets'!$S$2:$Z$107,$A31,'10-11 Teamsheets'!$C$2:$C$107,B$1) &amp; ")"</f>
        <v>9(1)</v>
      </c>
      <c r="C31" s="27" t="str">
        <f>GOALS('10-11 Teamsheets'!$H$2:$R$107,$A31,'10-11 Teamsheets'!$C$2:$C$107,B$1) &amp; "(" &amp; GOALS('10-11 Teamsheets'!$S$2:$Z$107,$A31,'10-11 Teamsheets'!$C$2:$C$107,B$1) &amp; ")"</f>
        <v>0(0)</v>
      </c>
      <c r="D31" s="27">
        <f>Clean_sheet('10-11 Teamsheets'!$C$2:$H$107,$A31,B$1)</f>
        <v>0</v>
      </c>
      <c r="E31" s="27" t="str">
        <f>CARDS('10-11 Teamsheets'!$H$2:$Z$107,$A31,$AH$2,'10-11 Teamsheets'!$C$2:$C$107,B$1) &amp; "(" &amp; CARDS('10-11 Teamsheets'!$H$2:$Z$107,$A31,$AH$3,'10-11 Teamsheets'!$C$2:$C$107,B$1) &amp; ")"</f>
        <v>1(1)</v>
      </c>
      <c r="F31" s="27">
        <f>MINS_PLAYED('10-11 Teamsheets'!$H$2:$R$107,$A31,'10-11 Teamsheets'!$C$2:$C$107,B$1) + MINS_AS_SUB('10-11 Teamsheets'!$S$2:$Z$107,$A31,'10-11 Teamsheets'!$C$2:$C$107,B$1)</f>
        <v>717</v>
      </c>
      <c r="G31" s="27" t="str">
        <f>APPS('10-11 Teamsheets'!$H$2:$R$107,$A31,'10-11 Teamsheets'!$C$2:$C$107,G$1) &amp; "(" &amp; SUBS('10-11 Teamsheets'!$S$2:$Z$107,$A31,'10-11 Teamsheets'!$C$2:$C$107,G$1) &amp; ")"</f>
        <v>1(0)</v>
      </c>
      <c r="H31" s="27" t="str">
        <f>GOALS('10-11 Teamsheets'!$H$2:$R$107,$A31,'10-11 Teamsheets'!$C$2:$C$107,G$1) &amp; "(" &amp; GOALS('10-11 Teamsheets'!$S$2:$Z$107,$A31,'10-11 Teamsheets'!$C$2:$C$107,G$1) &amp; ")"</f>
        <v>1(0)</v>
      </c>
      <c r="I31" s="27">
        <f>Clean_sheet('10-11 Teamsheets'!$C$2:$H$107,$A31,G$1)</f>
        <v>0</v>
      </c>
      <c r="J31" s="27" t="str">
        <f>CARDS('10-11 Teamsheets'!$H$2:$Z$107,$A31,$AH$2,'10-11 Teamsheets'!$C$2:$C$107,G$1) &amp; "(" &amp; CARDS('10-11 Teamsheets'!$H$2:$Z$107,$A31,$AH$3,'10-11 Teamsheets'!$C$2:$C$107,G$1) &amp; ")"</f>
        <v>0(0)</v>
      </c>
      <c r="K31" s="27">
        <f>MINS_PLAYED('10-11 Teamsheets'!$H$2:$R$107,$A31,'10-11 Teamsheets'!$C$2:$C$107,G$1) + MINS_AS_SUB('10-11 Teamsheets'!$S$2:$Z$107,$A31,'10-11 Teamsheets'!$C$2:$C$107,G$1)</f>
        <v>90</v>
      </c>
      <c r="L31" s="27" t="str">
        <f>APPS('10-11 Teamsheets'!$H$2:$R$107,$A31,'10-11 Teamsheets'!$C$2:$C$107,L$1) &amp; "(" &amp; SUBS('10-11 Teamsheets'!$S$2:$Z$107,$A31,'10-11 Teamsheets'!$C$2:$C$107,L$1) &amp; ")"</f>
        <v>0(1)</v>
      </c>
      <c r="M31" s="27" t="str">
        <f>GOALS('10-11 Teamsheets'!$H$2:$R$107,$A31,'10-11 Teamsheets'!$C$2:$C$107,L$1) &amp; "(" &amp; GOALS('10-11 Teamsheets'!$S$2:$Z$107,$A31,'10-11 Teamsheets'!$C$2:$C$107,L$1) &amp; ")"</f>
        <v>0(0)</v>
      </c>
      <c r="N31" s="27">
        <f>Clean_sheet('10-11 Teamsheets'!$C$2:$H$107,$A31,L$1)</f>
        <v>0</v>
      </c>
      <c r="O31" s="27" t="str">
        <f>CARDS('10-11 Teamsheets'!$H$2:$Z$107,$A31,$AH$2,'10-11 Teamsheets'!$C$2:$C$107,L$1) &amp; "(" &amp; CARDS('10-11 Teamsheets'!$H$2:$Z$107,$A31,$AH$3,'10-11 Teamsheets'!$C$2:$C$107,L$1) &amp; ")"</f>
        <v>0(0)</v>
      </c>
      <c r="P31" s="27">
        <f>MINS_PLAYED('10-11 Teamsheets'!$H$2:$R$107,$A31,'10-11 Teamsheets'!$C$2:$C$107,L$1) + MINS_AS_SUB('10-11 Teamsheets'!$S$2:$Z$107,$A31,'10-11 Teamsheets'!$C$2:$C$107,L$1)</f>
        <v>15</v>
      </c>
      <c r="Q31" s="27" t="str">
        <f>APPS('10-11 Teamsheets'!$H$2:$R$107,$A31,'10-11 Teamsheets'!$C$2:$C$107,Q$1) &amp; "(" &amp; SUBS('10-11 Teamsheets'!$S$2:$Z$107,$A31,'10-11 Teamsheets'!$C$2:$C$107,Q$1) &amp; ")"</f>
        <v>0(0)</v>
      </c>
      <c r="R31" s="27" t="str">
        <f>GOALS('10-11 Teamsheets'!$H$2:$R$107,$A31,'10-11 Teamsheets'!$C$2:$C$107,Q$1) &amp; "(" &amp; GOALS('10-11 Teamsheets'!$S$2:$Z$107,$A31,'10-11 Teamsheets'!$C$2:$C$107,Q$1) &amp; ")"</f>
        <v>0(0)</v>
      </c>
      <c r="S31" s="27">
        <f>Clean_sheet('10-11 Teamsheets'!$C$2:$H$107,$A31,Q$1)</f>
        <v>0</v>
      </c>
      <c r="T31" s="27" t="str">
        <f>CARDS('10-11 Teamsheets'!$H$2:$Z$107,$A31,$AH$2,'10-11 Teamsheets'!$C$2:$C$107,Q$1) &amp; "(" &amp; CARDS('10-11 Teamsheets'!$H$2:$Z$107,$A31,$AH$3,'10-11 Teamsheets'!$C$2:$C$107,Q$1) &amp; ")"</f>
        <v>0(0)</v>
      </c>
      <c r="U31" s="27">
        <f>MINS_PLAYED('10-11 Teamsheets'!$H$2:$R$107,$A31,'10-11 Teamsheets'!$C$2:$C$107,Q$1) + MINS_AS_SUB('10-11 Teamsheets'!$S$2:$Z$107,$A31,'10-11 Teamsheets'!$C$2:$C$107,Q$1)</f>
        <v>0</v>
      </c>
      <c r="V31" s="27" t="str">
        <f>APPS('10-11 Teamsheets'!$H$2:$R$107,$A31) &amp; "(" &amp; SUBS('10-11 Teamsheets'!$S$2:$Z$107,$A31) &amp; ")"</f>
        <v>10(2)</v>
      </c>
      <c r="W31" s="28">
        <f>APPS('10-11 Teamsheets'!$H$2:$R$107,$A31) + SUBS('10-11 Teamsheets'!$S$2:$Z$107,$A31)</f>
        <v>12</v>
      </c>
      <c r="X31" s="27" t="str">
        <f>GOALS('10-11 Teamsheets'!$H$2:$R$107,$A31) &amp; "(" &amp; GOALS('10-11 Teamsheets'!$S$2:$Z$107,$A31) &amp; ")"</f>
        <v>1(0)</v>
      </c>
      <c r="Y31" s="28">
        <f>GOALS('10-11 Teamsheets'!$H$2:$Z$107,$A31)</f>
        <v>1</v>
      </c>
      <c r="Z31" s="28">
        <f>Clean_sheet('10-11 Teamsheets'!$C$2:$H$107,$A31)</f>
        <v>0</v>
      </c>
      <c r="AA31" s="28" t="str">
        <f>CARDS('10-11 Teamsheets'!$H$2:$Z$107,$A31,$AH$2) &amp; "(" &amp; CARDS('10-11 Teamsheets'!$H$2:$Z$107,$A31,$AH$3) &amp; ")"</f>
        <v>1(1)</v>
      </c>
      <c r="AB31" s="28">
        <f>MINS_PLAYED('10-11 Teamsheets'!$H$2:$R$107,$A31) + MINS_AS_SUB('10-11 Teamsheets'!$S$2:$Z$107,$A31)</f>
        <v>822</v>
      </c>
      <c r="AC31" s="28">
        <f>IF(AND(AB31&lt;&gt;0, W31&lt;&gt;0),AB31/W31,0)</f>
        <v>68.5</v>
      </c>
      <c r="AD31" s="28">
        <f>IF(Y31&lt;&gt;0,Y31/W31,0)</f>
        <v>8.3333333333333329E-2</v>
      </c>
      <c r="AE31" s="28">
        <f>IF(Y31&lt;&gt;0,AB31/Y31,0)</f>
        <v>822</v>
      </c>
    </row>
    <row r="32" spans="1:31" x14ac:dyDescent="0.2">
      <c r="A32" s="25" t="s">
        <v>2313</v>
      </c>
      <c r="B32" s="27" t="str">
        <f>APPS('10-11 Teamsheets'!$H$2:$R$107,$A32,'10-11 Teamsheets'!$C$2:$C$107,B$1) &amp; "(" &amp; SUBS('10-11 Teamsheets'!$S$2:$Z$107,$A32,'10-11 Teamsheets'!$C$2:$C$107,B$1) &amp; ")"</f>
        <v>0(8)</v>
      </c>
      <c r="C32" s="27" t="str">
        <f>GOALS('10-11 Teamsheets'!$H$2:$R$107,$A32,'10-11 Teamsheets'!$C$2:$C$107,B$1) &amp; "(" &amp; GOALS('10-11 Teamsheets'!$S$2:$Z$107,$A32,'10-11 Teamsheets'!$C$2:$C$107,B$1) &amp; ")"</f>
        <v>0(0)</v>
      </c>
      <c r="D32" s="27">
        <f>Clean_sheet('10-11 Teamsheets'!$C$2:$H$107,$A32,B$1)</f>
        <v>0</v>
      </c>
      <c r="E32" s="27" t="str">
        <f>CARDS('10-11 Teamsheets'!$H$2:$Z$107,$A32,$AH$2,'10-11 Teamsheets'!$C$2:$C$107,B$1) &amp; "(" &amp; CARDS('10-11 Teamsheets'!$H$2:$Z$107,$A32,$AH$3,'10-11 Teamsheets'!$C$2:$C$107,B$1) &amp; ")"</f>
        <v>0(0)</v>
      </c>
      <c r="F32" s="27">
        <f>MINS_PLAYED('10-11 Teamsheets'!$H$2:$R$107,$A32,'10-11 Teamsheets'!$C$2:$C$107,B$1) + MINS_AS_SUB('10-11 Teamsheets'!$S$2:$Z$107,$A32,'10-11 Teamsheets'!$C$2:$C$107,B$1)</f>
        <v>150</v>
      </c>
      <c r="G32" s="27" t="str">
        <f>APPS('10-11 Teamsheets'!$H$2:$R$107,$A32,'10-11 Teamsheets'!$C$2:$C$107,G$1) &amp; "(" &amp; SUBS('10-11 Teamsheets'!$S$2:$Z$107,$A32,'10-11 Teamsheets'!$C$2:$C$107,G$1) &amp; ")"</f>
        <v>0(0)</v>
      </c>
      <c r="H32" s="27" t="str">
        <f>GOALS('10-11 Teamsheets'!$H$2:$R$107,$A32,'10-11 Teamsheets'!$C$2:$C$107,G$1) &amp; "(" &amp; GOALS('10-11 Teamsheets'!$S$2:$Z$107,$A32,'10-11 Teamsheets'!$C$2:$C$107,G$1) &amp; ")"</f>
        <v>0(0)</v>
      </c>
      <c r="I32" s="27">
        <f>Clean_sheet('10-11 Teamsheets'!$C$2:$H$107,$A32,G$1)</f>
        <v>0</v>
      </c>
      <c r="J32" s="27" t="str">
        <f>CARDS('10-11 Teamsheets'!$H$2:$Z$107,$A32,$AH$2,'10-11 Teamsheets'!$C$2:$C$107,G$1) &amp; "(" &amp; CARDS('10-11 Teamsheets'!$H$2:$Z$107,$A32,$AH$3,'10-11 Teamsheets'!$C$2:$C$107,G$1) &amp; ")"</f>
        <v>0(0)</v>
      </c>
      <c r="K32" s="27">
        <f>MINS_PLAYED('10-11 Teamsheets'!$H$2:$R$107,$A32,'10-11 Teamsheets'!$C$2:$C$107,G$1) + MINS_AS_SUB('10-11 Teamsheets'!$S$2:$Z$107,$A32,'10-11 Teamsheets'!$C$2:$C$107,G$1)</f>
        <v>0</v>
      </c>
      <c r="L32" s="27" t="str">
        <f>APPS('10-11 Teamsheets'!$H$2:$R$107,$A32,'10-11 Teamsheets'!$C$2:$C$107,L$1) &amp; "(" &amp; SUBS('10-11 Teamsheets'!$S$2:$Z$107,$A32,'10-11 Teamsheets'!$C$2:$C$107,L$1) &amp; ")"</f>
        <v>0(0)</v>
      </c>
      <c r="M32" s="27" t="str">
        <f>GOALS('10-11 Teamsheets'!$H$2:$R$107,$A32,'10-11 Teamsheets'!$C$2:$C$107,L$1) &amp; "(" &amp; GOALS('10-11 Teamsheets'!$S$2:$Z$107,$A32,'10-11 Teamsheets'!$C$2:$C$107,L$1) &amp; ")"</f>
        <v>0(0)</v>
      </c>
      <c r="N32" s="27">
        <f>Clean_sheet('10-11 Teamsheets'!$C$2:$H$107,$A32,L$1)</f>
        <v>0</v>
      </c>
      <c r="O32" s="27" t="str">
        <f>CARDS('10-11 Teamsheets'!$H$2:$Z$107,$A32,$AH$2,'10-11 Teamsheets'!$C$2:$C$107,L$1) &amp; "(" &amp; CARDS('10-11 Teamsheets'!$H$2:$Z$107,$A32,$AH$3,'10-11 Teamsheets'!$C$2:$C$107,L$1) &amp; ")"</f>
        <v>0(0)</v>
      </c>
      <c r="P32" s="27">
        <f>MINS_PLAYED('10-11 Teamsheets'!$H$2:$R$107,$A32,'10-11 Teamsheets'!$C$2:$C$107,L$1) + MINS_AS_SUB('10-11 Teamsheets'!$S$2:$Z$107,$A32,'10-11 Teamsheets'!$C$2:$C$107,L$1)</f>
        <v>0</v>
      </c>
      <c r="Q32" s="27" t="str">
        <f>APPS('10-11 Teamsheets'!$H$2:$R$107,$A32,'10-11 Teamsheets'!$C$2:$C$107,Q$1) &amp; "(" &amp; SUBS('10-11 Teamsheets'!$S$2:$Z$107,$A32,'10-11 Teamsheets'!$C$2:$C$107,Q$1) &amp; ")"</f>
        <v>0(0)</v>
      </c>
      <c r="R32" s="27" t="str">
        <f>GOALS('10-11 Teamsheets'!$H$2:$R$107,$A32,'10-11 Teamsheets'!$C$2:$C$107,Q$1) &amp; "(" &amp; GOALS('10-11 Teamsheets'!$S$2:$Z$107,$A32,'10-11 Teamsheets'!$C$2:$C$107,Q$1) &amp; ")"</f>
        <v>0(0)</v>
      </c>
      <c r="S32" s="27">
        <f>Clean_sheet('10-11 Teamsheets'!$C$2:$H$107,$A32,Q$1)</f>
        <v>0</v>
      </c>
      <c r="T32" s="27" t="str">
        <f>CARDS('10-11 Teamsheets'!$H$2:$Z$107,$A32,$AH$2,'10-11 Teamsheets'!$C$2:$C$107,Q$1) &amp; "(" &amp; CARDS('10-11 Teamsheets'!$H$2:$Z$107,$A32,$AH$3,'10-11 Teamsheets'!$C$2:$C$107,Q$1) &amp; ")"</f>
        <v>0(0)</v>
      </c>
      <c r="U32" s="27">
        <f>MINS_PLAYED('10-11 Teamsheets'!$H$2:$R$107,$A32,'10-11 Teamsheets'!$C$2:$C$107,Q$1) + MINS_AS_SUB('10-11 Teamsheets'!$S$2:$Z$107,$A32,'10-11 Teamsheets'!$C$2:$C$107,Q$1)</f>
        <v>0</v>
      </c>
      <c r="V32" s="27" t="str">
        <f>APPS('10-11 Teamsheets'!$H$2:$R$107,$A32) &amp; "(" &amp; SUBS('10-11 Teamsheets'!$S$2:$Z$107,$A32) &amp; ")"</f>
        <v>0(8)</v>
      </c>
      <c r="W32" s="28">
        <f>APPS('10-11 Teamsheets'!$H$2:$R$107,$A32) + SUBS('10-11 Teamsheets'!$S$2:$Z$107,$A32)</f>
        <v>8</v>
      </c>
      <c r="X32" s="27" t="str">
        <f>GOALS('10-11 Teamsheets'!$H$2:$R$107,$A32) &amp; "(" &amp; GOALS('10-11 Teamsheets'!$S$2:$Z$107,$A32) &amp; ")"</f>
        <v>0(0)</v>
      </c>
      <c r="Y32" s="28">
        <f>GOALS('10-11 Teamsheets'!$H$2:$Z$107,$A32)</f>
        <v>0</v>
      </c>
      <c r="Z32" s="28">
        <f>Clean_sheet('10-11 Teamsheets'!$C$2:$H$107,$A32)</f>
        <v>0</v>
      </c>
      <c r="AA32" s="28" t="str">
        <f>CARDS('10-11 Teamsheets'!$H$2:$Z$107,$A32,$AH$2) &amp; "(" &amp; CARDS('10-11 Teamsheets'!$H$2:$Z$107,$A32,$AH$3) &amp; ")"</f>
        <v>0(0)</v>
      </c>
      <c r="AB32" s="28">
        <f>MINS_PLAYED('10-11 Teamsheets'!$H$2:$R$107,$A32) + MINS_AS_SUB('10-11 Teamsheets'!$S$2:$Z$107,$A32)</f>
        <v>150</v>
      </c>
      <c r="AC32" s="28">
        <f>IF(AND(AB32&lt;&gt;0, W32&lt;&gt;0),AB32/W32,0)</f>
        <v>18.75</v>
      </c>
      <c r="AD32" s="28">
        <f>IF(Y32&lt;&gt;0,Y32/W32,0)</f>
        <v>0</v>
      </c>
      <c r="AE32" s="28">
        <f>IF(Y32&lt;&gt;0,AB32/Y32,0)</f>
        <v>0</v>
      </c>
    </row>
    <row r="33" spans="1:31" x14ac:dyDescent="0.2">
      <c r="A33" s="25" t="s">
        <v>2663</v>
      </c>
      <c r="B33" s="27" t="str">
        <f>APPS('10-11 Teamsheets'!$H$2:$R$107,$A33,'10-11 Teamsheets'!$C$2:$C$107,B$1) &amp; "(" &amp; SUBS('10-11 Teamsheets'!$S$2:$Z$107,$A33,'10-11 Teamsheets'!$C$2:$C$107,B$1) &amp; ")"</f>
        <v>0(1)</v>
      </c>
      <c r="C33" s="27" t="str">
        <f>GOALS('10-11 Teamsheets'!$H$2:$R$107,$A33,'10-11 Teamsheets'!$C$2:$C$107,B$1) &amp; "(" &amp; GOALS('10-11 Teamsheets'!$S$2:$Z$107,$A33,'10-11 Teamsheets'!$C$2:$C$107,B$1) &amp; ")"</f>
        <v>0(0)</v>
      </c>
      <c r="D33" s="27">
        <f>Clean_sheet('10-11 Teamsheets'!$C$2:$H$107,$A33,B$1)</f>
        <v>0</v>
      </c>
      <c r="E33" s="27" t="str">
        <f>CARDS('10-11 Teamsheets'!$H$2:$Z$107,$A33,$AH$2,'10-11 Teamsheets'!$C$2:$C$107,B$1) &amp; "(" &amp; CARDS('10-11 Teamsheets'!$H$2:$Z$107,$A33,$AH$3,'10-11 Teamsheets'!$C$2:$C$107,B$1) &amp; ")"</f>
        <v>0(0)</v>
      </c>
      <c r="F33" s="27">
        <f>MINS_PLAYED('10-11 Teamsheets'!$H$2:$R$107,$A33,'10-11 Teamsheets'!$C$2:$C$107,B$1) + MINS_AS_SUB('10-11 Teamsheets'!$S$2:$Z$107,$A33,'10-11 Teamsheets'!$C$2:$C$107,B$1)</f>
        <v>2</v>
      </c>
      <c r="G33" s="27" t="str">
        <f>APPS('10-11 Teamsheets'!$H$2:$R$107,$A33,'10-11 Teamsheets'!$C$2:$C$107,G$1) &amp; "(" &amp; SUBS('10-11 Teamsheets'!$S$2:$Z$107,$A33,'10-11 Teamsheets'!$C$2:$C$107,G$1) &amp; ")"</f>
        <v>0(0)</v>
      </c>
      <c r="H33" s="27" t="str">
        <f>GOALS('10-11 Teamsheets'!$H$2:$R$107,$A33,'10-11 Teamsheets'!$C$2:$C$107,G$1) &amp; "(" &amp; GOALS('10-11 Teamsheets'!$S$2:$Z$107,$A33,'10-11 Teamsheets'!$C$2:$C$107,G$1) &amp; ")"</f>
        <v>0(0)</v>
      </c>
      <c r="I33" s="27">
        <f>Clean_sheet('10-11 Teamsheets'!$C$2:$H$107,$A33,G$1)</f>
        <v>0</v>
      </c>
      <c r="J33" s="27" t="str">
        <f>CARDS('10-11 Teamsheets'!$H$2:$Z$107,$A33,$AH$2,'10-11 Teamsheets'!$C$2:$C$107,G$1) &amp; "(" &amp; CARDS('10-11 Teamsheets'!$H$2:$Z$107,$A33,$AH$3,'10-11 Teamsheets'!$C$2:$C$107,G$1) &amp; ")"</f>
        <v>0(0)</v>
      </c>
      <c r="K33" s="27">
        <f>MINS_PLAYED('10-11 Teamsheets'!$H$2:$R$107,$A33,'10-11 Teamsheets'!$C$2:$C$107,G$1) + MINS_AS_SUB('10-11 Teamsheets'!$S$2:$Z$107,$A33,'10-11 Teamsheets'!$C$2:$C$107,G$1)</f>
        <v>0</v>
      </c>
      <c r="L33" s="27" t="str">
        <f>APPS('10-11 Teamsheets'!$H$2:$R$107,$A33,'10-11 Teamsheets'!$C$2:$C$107,L$1) &amp; "(" &amp; SUBS('10-11 Teamsheets'!$S$2:$Z$107,$A33,'10-11 Teamsheets'!$C$2:$C$107,L$1) &amp; ")"</f>
        <v>0(0)</v>
      </c>
      <c r="M33" s="27" t="str">
        <f>GOALS('10-11 Teamsheets'!$H$2:$R$107,$A33,'10-11 Teamsheets'!$C$2:$C$107,L$1) &amp; "(" &amp; GOALS('10-11 Teamsheets'!$S$2:$Z$107,$A33,'10-11 Teamsheets'!$C$2:$C$107,L$1) &amp; ")"</f>
        <v>0(0)</v>
      </c>
      <c r="N33" s="27">
        <f>Clean_sheet('10-11 Teamsheets'!$C$2:$H$107,$A33,L$1)</f>
        <v>0</v>
      </c>
      <c r="O33" s="27" t="str">
        <f>CARDS('10-11 Teamsheets'!$H$2:$Z$107,$A33,$AH$2,'10-11 Teamsheets'!$C$2:$C$107,L$1) &amp; "(" &amp; CARDS('10-11 Teamsheets'!$H$2:$Z$107,$A33,$AH$3,'10-11 Teamsheets'!$C$2:$C$107,L$1) &amp; ")"</f>
        <v>0(0)</v>
      </c>
      <c r="P33" s="27">
        <f>MINS_PLAYED('10-11 Teamsheets'!$H$2:$R$107,$A33,'10-11 Teamsheets'!$C$2:$C$107,L$1) + MINS_AS_SUB('10-11 Teamsheets'!$S$2:$Z$107,$A33,'10-11 Teamsheets'!$C$2:$C$107,L$1)</f>
        <v>0</v>
      </c>
      <c r="Q33" s="27" t="str">
        <f>APPS('10-11 Teamsheets'!$H$2:$R$107,$A33,'10-11 Teamsheets'!$C$2:$C$107,Q$1) &amp; "(" &amp; SUBS('10-11 Teamsheets'!$S$2:$Z$107,$A33,'10-11 Teamsheets'!$C$2:$C$107,Q$1) &amp; ")"</f>
        <v>0(0)</v>
      </c>
      <c r="R33" s="27" t="str">
        <f>GOALS('10-11 Teamsheets'!$H$2:$R$107,$A33,'10-11 Teamsheets'!$C$2:$C$107,Q$1) &amp; "(" &amp; GOALS('10-11 Teamsheets'!$S$2:$Z$107,$A33,'10-11 Teamsheets'!$C$2:$C$107,Q$1) &amp; ")"</f>
        <v>0(0)</v>
      </c>
      <c r="S33" s="27">
        <f>Clean_sheet('10-11 Teamsheets'!$C$2:$H$107,$A33,Q$1)</f>
        <v>0</v>
      </c>
      <c r="T33" s="27" t="str">
        <f>CARDS('10-11 Teamsheets'!$H$2:$Z$107,$A33,$AH$2,'10-11 Teamsheets'!$C$2:$C$107,Q$1) &amp; "(" &amp; CARDS('10-11 Teamsheets'!$H$2:$Z$107,$A33,$AH$3,'10-11 Teamsheets'!$C$2:$C$107,Q$1) &amp; ")"</f>
        <v>0(0)</v>
      </c>
      <c r="U33" s="27">
        <f>MINS_PLAYED('10-11 Teamsheets'!$H$2:$R$107,$A33,'10-11 Teamsheets'!$C$2:$C$107,Q$1) + MINS_AS_SUB('10-11 Teamsheets'!$S$2:$Z$107,$A33,'10-11 Teamsheets'!$C$2:$C$107,Q$1)</f>
        <v>0</v>
      </c>
      <c r="V33" s="27" t="str">
        <f>APPS('10-11 Teamsheets'!$H$2:$R$107,$A33) &amp; "(" &amp; SUBS('10-11 Teamsheets'!$S$2:$Z$107,$A33) &amp; ")"</f>
        <v>0(1)</v>
      </c>
      <c r="W33" s="28">
        <f>APPS('10-11 Teamsheets'!$H$2:$R$107,$A33) + SUBS('10-11 Teamsheets'!$S$2:$Z$107,$A33)</f>
        <v>1</v>
      </c>
      <c r="X33" s="27" t="str">
        <f>GOALS('10-11 Teamsheets'!$H$2:$R$107,$A33) &amp; "(" &amp; GOALS('10-11 Teamsheets'!$S$2:$Z$107,$A33) &amp; ")"</f>
        <v>0(0)</v>
      </c>
      <c r="Y33" s="28">
        <f>GOALS('10-11 Teamsheets'!$H$2:$Z$107,$A33)</f>
        <v>0</v>
      </c>
      <c r="Z33" s="28">
        <f>Clean_sheet('10-11 Teamsheets'!$C$2:$H$107,$A33)</f>
        <v>0</v>
      </c>
      <c r="AA33" s="28" t="str">
        <f>CARDS('10-11 Teamsheets'!$H$2:$Z$107,$A33,$AH$2) &amp; "(" &amp; CARDS('10-11 Teamsheets'!$H$2:$Z$107,$A33,$AH$3) &amp; ")"</f>
        <v>0(0)</v>
      </c>
      <c r="AB33" s="28">
        <f>MINS_PLAYED('10-11 Teamsheets'!$H$2:$R$107,$A33) + MINS_AS_SUB('10-11 Teamsheets'!$S$2:$Z$107,$A33)</f>
        <v>2</v>
      </c>
      <c r="AC33" s="28">
        <f>IF(AND(AB33&lt;&gt;0, W33&lt;&gt;0),AB33/W33,0)</f>
        <v>2</v>
      </c>
      <c r="AD33" s="28">
        <f>IF(Y33&lt;&gt;0,Y33/W33,0)</f>
        <v>0</v>
      </c>
      <c r="AE33" s="28">
        <f>IF(Y33&lt;&gt;0,AB33/Y33,0)</f>
        <v>0</v>
      </c>
    </row>
    <row r="34" spans="1:31" x14ac:dyDescent="0.2">
      <c r="A34" s="25" t="s">
        <v>1192</v>
      </c>
      <c r="B34" s="27" t="str">
        <f>APPS('10-11 Teamsheets'!$H$2:$R$107,$A34,'10-11 Teamsheets'!$C$2:$C$107,B$1) &amp; "(" &amp; SUBS('10-11 Teamsheets'!$S$2:$Z$107,$A34,'10-11 Teamsheets'!$C$2:$C$107,B$1) &amp; ")"</f>
        <v>26(3)</v>
      </c>
      <c r="C34" s="27" t="str">
        <f>GOALS('10-11 Teamsheets'!$H$2:$R$107,$A34,'10-11 Teamsheets'!$C$2:$C$107,B$1) &amp; "(" &amp; GOALS('10-11 Teamsheets'!$S$2:$Z$107,$A34,'10-11 Teamsheets'!$C$2:$C$107,B$1) &amp; ")"</f>
        <v>12(0)</v>
      </c>
      <c r="D34" s="27">
        <f>Clean_sheet('10-11 Teamsheets'!$C$2:$H$107,$A34,B$1)</f>
        <v>0</v>
      </c>
      <c r="E34" s="27" t="str">
        <f>CARDS('10-11 Teamsheets'!$H$2:$Z$107,$A34,$AH$2,'10-11 Teamsheets'!$C$2:$C$107,B$1) &amp; "(" &amp; CARDS('10-11 Teamsheets'!$H$2:$Z$107,$A34,$AH$3,'10-11 Teamsheets'!$C$2:$C$107,B$1) &amp; ")"</f>
        <v>0(0)</v>
      </c>
      <c r="F34" s="27">
        <f>MINS_PLAYED('10-11 Teamsheets'!$H$2:$R$107,$A34,'10-11 Teamsheets'!$C$2:$C$107,B$1) + MINS_AS_SUB('10-11 Teamsheets'!$S$2:$Z$107,$A34,'10-11 Teamsheets'!$C$2:$C$107,B$1)</f>
        <v>2312</v>
      </c>
      <c r="G34" s="27" t="str">
        <f>APPS('10-11 Teamsheets'!$H$2:$R$107,$A34,'10-11 Teamsheets'!$C$2:$C$107,G$1) &amp; "(" &amp; SUBS('10-11 Teamsheets'!$S$2:$Z$107,$A34,'10-11 Teamsheets'!$C$2:$C$107,G$1) &amp; ")"</f>
        <v>1(0)</v>
      </c>
      <c r="H34" s="27" t="str">
        <f>GOALS('10-11 Teamsheets'!$H$2:$R$107,$A34,'10-11 Teamsheets'!$C$2:$C$107,G$1) &amp; "(" &amp; GOALS('10-11 Teamsheets'!$S$2:$Z$107,$A34,'10-11 Teamsheets'!$C$2:$C$107,G$1) &amp; ")"</f>
        <v>0(0)</v>
      </c>
      <c r="I34" s="27">
        <f>Clean_sheet('10-11 Teamsheets'!$C$2:$H$107,$A34,G$1)</f>
        <v>0</v>
      </c>
      <c r="J34" s="27" t="str">
        <f>CARDS('10-11 Teamsheets'!$H$2:$Z$107,$A34,$AH$2,'10-11 Teamsheets'!$C$2:$C$107,G$1) &amp; "(" &amp; CARDS('10-11 Teamsheets'!$H$2:$Z$107,$A34,$AH$3,'10-11 Teamsheets'!$C$2:$C$107,G$1) &amp; ")"</f>
        <v>0(0)</v>
      </c>
      <c r="K34" s="27">
        <f>MINS_PLAYED('10-11 Teamsheets'!$H$2:$R$107,$A34,'10-11 Teamsheets'!$C$2:$C$107,G$1) + MINS_AS_SUB('10-11 Teamsheets'!$S$2:$Z$107,$A34,'10-11 Teamsheets'!$C$2:$C$107,G$1)</f>
        <v>90</v>
      </c>
      <c r="L34" s="27" t="str">
        <f>APPS('10-11 Teamsheets'!$H$2:$R$107,$A34,'10-11 Teamsheets'!$C$2:$C$107,L$1) &amp; "(" &amp; SUBS('10-11 Teamsheets'!$S$2:$Z$107,$A34,'10-11 Teamsheets'!$C$2:$C$107,L$1) &amp; ")"</f>
        <v>1(1)</v>
      </c>
      <c r="M34" s="27" t="str">
        <f>GOALS('10-11 Teamsheets'!$H$2:$R$107,$A34,'10-11 Teamsheets'!$C$2:$C$107,L$1) &amp; "(" &amp; GOALS('10-11 Teamsheets'!$S$2:$Z$107,$A34,'10-11 Teamsheets'!$C$2:$C$107,L$1) &amp; ")"</f>
        <v>0(0)</v>
      </c>
      <c r="N34" s="27">
        <f>Clean_sheet('10-11 Teamsheets'!$C$2:$H$107,$A34,L$1)</f>
        <v>0</v>
      </c>
      <c r="O34" s="27" t="str">
        <f>CARDS('10-11 Teamsheets'!$H$2:$Z$107,$A34,$AH$2,'10-11 Teamsheets'!$C$2:$C$107,L$1) &amp; "(" &amp; CARDS('10-11 Teamsheets'!$H$2:$Z$107,$A34,$AH$3,'10-11 Teamsheets'!$C$2:$C$107,L$1) &amp; ")"</f>
        <v>0(0)</v>
      </c>
      <c r="P34" s="27">
        <f>MINS_PLAYED('10-11 Teamsheets'!$H$2:$R$107,$A34,'10-11 Teamsheets'!$C$2:$C$107,L$1) + MINS_AS_SUB('10-11 Teamsheets'!$S$2:$Z$107,$A34,'10-11 Teamsheets'!$C$2:$C$107,L$1)</f>
        <v>94</v>
      </c>
      <c r="Q34" s="27" t="str">
        <f>APPS('10-11 Teamsheets'!$H$2:$R$107,$A34,'10-11 Teamsheets'!$C$2:$C$107,Q$1) &amp; "(" &amp; SUBS('10-11 Teamsheets'!$S$2:$Z$107,$A34,'10-11 Teamsheets'!$C$2:$C$107,Q$1) &amp; ")"</f>
        <v>0(2)</v>
      </c>
      <c r="R34" s="27" t="str">
        <f>GOALS('10-11 Teamsheets'!$H$2:$R$107,$A34,'10-11 Teamsheets'!$C$2:$C$107,Q$1) &amp; "(" &amp; GOALS('10-11 Teamsheets'!$S$2:$Z$107,$A34,'10-11 Teamsheets'!$C$2:$C$107,Q$1) &amp; ")"</f>
        <v>0(0)</v>
      </c>
      <c r="S34" s="27">
        <f>Clean_sheet('10-11 Teamsheets'!$C$2:$H$107,$A34,Q$1)</f>
        <v>0</v>
      </c>
      <c r="T34" s="27" t="str">
        <f>CARDS('10-11 Teamsheets'!$H$2:$Z$107,$A34,$AH$2,'10-11 Teamsheets'!$C$2:$C$107,Q$1) &amp; "(" &amp; CARDS('10-11 Teamsheets'!$H$2:$Z$107,$A34,$AH$3,'10-11 Teamsheets'!$C$2:$C$107,Q$1) &amp; ")"</f>
        <v>0(0)</v>
      </c>
      <c r="U34" s="27">
        <f>MINS_PLAYED('10-11 Teamsheets'!$H$2:$R$107,$A34,'10-11 Teamsheets'!$C$2:$C$107,Q$1) + MINS_AS_SUB('10-11 Teamsheets'!$S$2:$Z$107,$A34,'10-11 Teamsheets'!$C$2:$C$107,Q$1)</f>
        <v>43</v>
      </c>
      <c r="V34" s="27" t="str">
        <f>APPS('10-11 Teamsheets'!$H$2:$R$107,$A34) &amp; "(" &amp; SUBS('10-11 Teamsheets'!$S$2:$Z$107,$A34) &amp; ")"</f>
        <v>28(6)</v>
      </c>
      <c r="W34" s="28">
        <f>APPS('10-11 Teamsheets'!$H$2:$R$107,$A34) + SUBS('10-11 Teamsheets'!$S$2:$Z$107,$A34)</f>
        <v>34</v>
      </c>
      <c r="X34" s="27" t="str">
        <f>GOALS('10-11 Teamsheets'!$H$2:$R$107,$A34) &amp; "(" &amp; GOALS('10-11 Teamsheets'!$S$2:$Z$107,$A34) &amp; ")"</f>
        <v>12(0)</v>
      </c>
      <c r="Y34" s="28">
        <f>GOALS('10-11 Teamsheets'!$H$2:$Z$107,$A34)</f>
        <v>12</v>
      </c>
      <c r="Z34" s="28">
        <f>Clean_sheet('10-11 Teamsheets'!$C$2:$H$107,$A34)</f>
        <v>0</v>
      </c>
      <c r="AA34" s="28" t="str">
        <f>CARDS('10-11 Teamsheets'!$H$2:$Z$107,$A34,$AH$2) &amp; "(" &amp; CARDS('10-11 Teamsheets'!$H$2:$Z$107,$A34,$AH$3) &amp; ")"</f>
        <v>0(0)</v>
      </c>
      <c r="AB34" s="28">
        <f>MINS_PLAYED('10-11 Teamsheets'!$H$2:$R$107,$A34) + MINS_AS_SUB('10-11 Teamsheets'!$S$2:$Z$107,$A34)</f>
        <v>2539</v>
      </c>
      <c r="AC34" s="28">
        <f>IF(AND(AB34&lt;&gt;0, W34&lt;&gt;0),AB34/W34,0)</f>
        <v>74.67647058823529</v>
      </c>
      <c r="AD34" s="28">
        <f>IF(Y34&lt;&gt;0,Y34/W34,0)</f>
        <v>0.35294117647058826</v>
      </c>
      <c r="AE34" s="28">
        <f>IF(Y34&lt;&gt;0,AB34/Y34,0)</f>
        <v>211.58333333333334</v>
      </c>
    </row>
    <row r="35" spans="1:31" x14ac:dyDescent="0.2">
      <c r="A35" s="25" t="s">
        <v>579</v>
      </c>
      <c r="B35" s="27" t="str">
        <f>APPS('10-11 Teamsheets'!$H$2:$R$107,$A35,'10-11 Teamsheets'!$C$2:$C$107,B$1) &amp; "(" &amp; SUBS('10-11 Teamsheets'!$S$2:$Z$107,$A35,'10-11 Teamsheets'!$C$2:$C$107,B$1) &amp; ")"</f>
        <v>37(2)</v>
      </c>
      <c r="C35" s="27" t="str">
        <f>GOALS('10-11 Teamsheets'!$H$2:$R$107,$A35,'10-11 Teamsheets'!$C$2:$C$107,B$1) &amp; "(" &amp; GOALS('10-11 Teamsheets'!$S$2:$Z$107,$A35,'10-11 Teamsheets'!$C$2:$C$107,B$1) &amp; ")"</f>
        <v>14(0)</v>
      </c>
      <c r="D35" s="27">
        <f>Clean_sheet('10-11 Teamsheets'!$C$2:$H$107,$A35,B$1)</f>
        <v>0</v>
      </c>
      <c r="E35" s="27" t="str">
        <f>CARDS('10-11 Teamsheets'!$H$2:$Z$107,$A35,$AH$2,'10-11 Teamsheets'!$C$2:$C$107,B$1) &amp; "(" &amp; CARDS('10-11 Teamsheets'!$H$2:$Z$107,$A35,$AH$3,'10-11 Teamsheets'!$C$2:$C$107,B$1) &amp; ")"</f>
        <v>7(2)</v>
      </c>
      <c r="F35" s="27">
        <f>MINS_PLAYED('10-11 Teamsheets'!$H$2:$R$107,$A35,'10-11 Teamsheets'!$C$2:$C$107,B$1) + MINS_AS_SUB('10-11 Teamsheets'!$S$2:$Z$107,$A35,'10-11 Teamsheets'!$C$2:$C$107,B$1)</f>
        <v>3242</v>
      </c>
      <c r="G35" s="27" t="str">
        <f>APPS('10-11 Teamsheets'!$H$2:$R$107,$A35,'10-11 Teamsheets'!$C$2:$C$107,G$1) &amp; "(" &amp; SUBS('10-11 Teamsheets'!$S$2:$Z$107,$A35,'10-11 Teamsheets'!$C$2:$C$107,G$1) &amp; ")"</f>
        <v>0(0)</v>
      </c>
      <c r="H35" s="27" t="str">
        <f>GOALS('10-11 Teamsheets'!$H$2:$R$107,$A35,'10-11 Teamsheets'!$C$2:$C$107,G$1) &amp; "(" &amp; GOALS('10-11 Teamsheets'!$S$2:$Z$107,$A35,'10-11 Teamsheets'!$C$2:$C$107,G$1) &amp; ")"</f>
        <v>0(0)</v>
      </c>
      <c r="I35" s="27">
        <f>Clean_sheet('10-11 Teamsheets'!$C$2:$H$107,$A35,G$1)</f>
        <v>0</v>
      </c>
      <c r="J35" s="27" t="str">
        <f>CARDS('10-11 Teamsheets'!$H$2:$Z$107,$A35,$AH$2,'10-11 Teamsheets'!$C$2:$C$107,G$1) &amp; "(" &amp; CARDS('10-11 Teamsheets'!$H$2:$Z$107,$A35,$AH$3,'10-11 Teamsheets'!$C$2:$C$107,G$1) &amp; ")"</f>
        <v>0(0)</v>
      </c>
      <c r="K35" s="27">
        <f>MINS_PLAYED('10-11 Teamsheets'!$H$2:$R$107,$A35,'10-11 Teamsheets'!$C$2:$C$107,G$1) + MINS_AS_SUB('10-11 Teamsheets'!$S$2:$Z$107,$A35,'10-11 Teamsheets'!$C$2:$C$107,G$1)</f>
        <v>0</v>
      </c>
      <c r="L35" s="27" t="str">
        <f>APPS('10-11 Teamsheets'!$H$2:$R$107,$A35,'10-11 Teamsheets'!$C$2:$C$107,L$1) &amp; "(" &amp; SUBS('10-11 Teamsheets'!$S$2:$Z$107,$A35,'10-11 Teamsheets'!$C$2:$C$107,L$1) &amp; ")"</f>
        <v>3(0)</v>
      </c>
      <c r="M35" s="27" t="str">
        <f>GOALS('10-11 Teamsheets'!$H$2:$R$107,$A35,'10-11 Teamsheets'!$C$2:$C$107,L$1) &amp; "(" &amp; GOALS('10-11 Teamsheets'!$S$2:$Z$107,$A35,'10-11 Teamsheets'!$C$2:$C$107,L$1) &amp; ")"</f>
        <v>2(0)</v>
      </c>
      <c r="N35" s="27">
        <f>Clean_sheet('10-11 Teamsheets'!$C$2:$H$107,$A35,L$1)</f>
        <v>0</v>
      </c>
      <c r="O35" s="27" t="str">
        <f>CARDS('10-11 Teamsheets'!$H$2:$Z$107,$A35,$AH$2,'10-11 Teamsheets'!$C$2:$C$107,L$1) &amp; "(" &amp; CARDS('10-11 Teamsheets'!$H$2:$Z$107,$A35,$AH$3,'10-11 Teamsheets'!$C$2:$C$107,L$1) &amp; ")"</f>
        <v>0(0)</v>
      </c>
      <c r="P35" s="27">
        <f>MINS_PLAYED('10-11 Teamsheets'!$H$2:$R$107,$A35,'10-11 Teamsheets'!$C$2:$C$107,L$1) + MINS_AS_SUB('10-11 Teamsheets'!$S$2:$Z$107,$A35,'10-11 Teamsheets'!$C$2:$C$107,L$1)</f>
        <v>270</v>
      </c>
      <c r="Q35" s="27" t="str">
        <f>APPS('10-11 Teamsheets'!$H$2:$R$107,$A35,'10-11 Teamsheets'!$C$2:$C$107,Q$1) &amp; "(" &amp; SUBS('10-11 Teamsheets'!$S$2:$Z$107,$A35,'10-11 Teamsheets'!$C$2:$C$107,Q$1) &amp; ")"</f>
        <v>5(0)</v>
      </c>
      <c r="R35" s="27" t="str">
        <f>GOALS('10-11 Teamsheets'!$H$2:$R$107,$A35,'10-11 Teamsheets'!$C$2:$C$107,Q$1) &amp; "(" &amp; GOALS('10-11 Teamsheets'!$S$2:$Z$107,$A35,'10-11 Teamsheets'!$C$2:$C$107,Q$1) &amp; ")"</f>
        <v>0(0)</v>
      </c>
      <c r="S35" s="27">
        <f>Clean_sheet('10-11 Teamsheets'!$C$2:$H$107,$A35,Q$1)</f>
        <v>0</v>
      </c>
      <c r="T35" s="27" t="str">
        <f>CARDS('10-11 Teamsheets'!$H$2:$Z$107,$A35,$AH$2,'10-11 Teamsheets'!$C$2:$C$107,Q$1) &amp; "(" &amp; CARDS('10-11 Teamsheets'!$H$2:$Z$107,$A35,$AH$3,'10-11 Teamsheets'!$C$2:$C$107,Q$1) &amp; ")"</f>
        <v>2(0)</v>
      </c>
      <c r="U35" s="27">
        <f>MINS_PLAYED('10-11 Teamsheets'!$H$2:$R$107,$A35,'10-11 Teamsheets'!$C$2:$C$107,Q$1) + MINS_AS_SUB('10-11 Teamsheets'!$S$2:$Z$107,$A35,'10-11 Teamsheets'!$C$2:$C$107,Q$1)</f>
        <v>450</v>
      </c>
      <c r="V35" s="27" t="str">
        <f>APPS('10-11 Teamsheets'!$H$2:$R$107,$A35) &amp; "(" &amp; SUBS('10-11 Teamsheets'!$S$2:$Z$107,$A35) &amp; ")"</f>
        <v>45(2)</v>
      </c>
      <c r="W35" s="28">
        <f>APPS('10-11 Teamsheets'!$H$2:$R$107,$A35) + SUBS('10-11 Teamsheets'!$S$2:$Z$107,$A35)</f>
        <v>47</v>
      </c>
      <c r="X35" s="27" t="str">
        <f>GOALS('10-11 Teamsheets'!$H$2:$R$107,$A35) &amp; "(" &amp; GOALS('10-11 Teamsheets'!$S$2:$Z$107,$A35) &amp; ")"</f>
        <v>16(0)</v>
      </c>
      <c r="Y35" s="28">
        <f>GOALS('10-11 Teamsheets'!$H$2:$Z$107,$A35)</f>
        <v>16</v>
      </c>
      <c r="Z35" s="28">
        <f>Clean_sheet('10-11 Teamsheets'!$C$2:$H$107,$A35)</f>
        <v>0</v>
      </c>
      <c r="AA35" s="28" t="str">
        <f>CARDS('10-11 Teamsheets'!$H$2:$Z$107,$A35,$AH$2) &amp; "(" &amp; CARDS('10-11 Teamsheets'!$H$2:$Z$107,$A35,$AH$3) &amp; ")"</f>
        <v>9(2)</v>
      </c>
      <c r="AB35" s="28">
        <f>MINS_PLAYED('10-11 Teamsheets'!$H$2:$R$107,$A35) + MINS_AS_SUB('10-11 Teamsheets'!$S$2:$Z$107,$A35)</f>
        <v>3962</v>
      </c>
      <c r="AC35" s="28">
        <f t="shared" si="0"/>
        <v>84.297872340425528</v>
      </c>
      <c r="AD35" s="28">
        <f t="shared" si="1"/>
        <v>0.34042553191489361</v>
      </c>
      <c r="AE35" s="28">
        <f t="shared" si="2"/>
        <v>247.625</v>
      </c>
    </row>
    <row r="36" spans="1:31" x14ac:dyDescent="0.2">
      <c r="A36" s="26" t="s">
        <v>179</v>
      </c>
      <c r="D36" s="27"/>
      <c r="I36" s="27"/>
      <c r="N36" s="27"/>
      <c r="S36" s="27"/>
      <c r="Y36" s="28">
        <f>GOALS('10-11 Teamsheets'!$AA$2:$AA$108,$A36)</f>
        <v>4</v>
      </c>
      <c r="Z36" s="28"/>
    </row>
    <row r="37" spans="1:31" x14ac:dyDescent="0.2">
      <c r="A37" s="33" t="s">
        <v>951</v>
      </c>
      <c r="W37" s="68">
        <f>SUM(W2:W35)</f>
        <v>758</v>
      </c>
      <c r="Y37" s="68">
        <f>SUM(Y2:Y36)</f>
        <v>102</v>
      </c>
      <c r="Z37" s="68">
        <f>SUM(Z2:Z35)</f>
        <v>16</v>
      </c>
      <c r="AB37" s="68">
        <f>SUM(AB2:AB35)</f>
        <v>54160</v>
      </c>
      <c r="AC37" s="68">
        <f>AVERAGE(AC2:AC35)</f>
        <v>59.667819568532956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A95"/>
  <sheetViews>
    <sheetView zoomScaleNormal="100" workbookViewId="0">
      <pane xSplit="7" ySplit="1" topLeftCell="S29" activePane="bottomRight" state="frozenSplit"/>
      <selection activeCell="S55" sqref="S55"/>
      <selection pane="topRight" activeCell="S55" sqref="S55"/>
      <selection pane="bottomLeft" activeCell="S55" sqref="S55"/>
      <selection pane="bottomRight" activeCell="AA2" sqref="AA2"/>
    </sheetView>
  </sheetViews>
  <sheetFormatPr defaultColWidth="9.140625" defaultRowHeight="11.25" x14ac:dyDescent="0.2"/>
  <cols>
    <col min="1" max="1" width="21.42578125" style="4" bestFit="1" customWidth="1"/>
    <col min="2" max="2" width="8.7109375" style="4" bestFit="1" customWidth="1"/>
    <col min="3" max="3" width="6" style="4" bestFit="1" customWidth="1"/>
    <col min="4" max="4" width="5.5703125" style="1" bestFit="1" customWidth="1"/>
    <col min="5" max="5" width="5.140625" style="6" bestFit="1" customWidth="1"/>
    <col min="6" max="6" width="3.28515625" style="6" bestFit="1" customWidth="1"/>
    <col min="7" max="7" width="4.42578125" style="18" bestFit="1" customWidth="1"/>
    <col min="8" max="8" width="14.7109375" style="4" bestFit="1" customWidth="1"/>
    <col min="9" max="9" width="22.7109375" style="4" bestFit="1" customWidth="1"/>
    <col min="10" max="10" width="23" style="4" bestFit="1" customWidth="1"/>
    <col min="11" max="11" width="22.7109375" style="4" bestFit="1" customWidth="1"/>
    <col min="12" max="12" width="20.28515625" style="4" bestFit="1" customWidth="1"/>
    <col min="13" max="13" width="19.28515625" style="4" bestFit="1" customWidth="1"/>
    <col min="14" max="14" width="25.85546875" style="4" bestFit="1" customWidth="1"/>
    <col min="15" max="15" width="31.28515625" style="4" customWidth="1"/>
    <col min="16" max="16" width="23" style="4" customWidth="1"/>
    <col min="17" max="17" width="28.85546875" style="4" bestFit="1" customWidth="1"/>
    <col min="18" max="19" width="25.140625" style="4" bestFit="1" customWidth="1"/>
    <col min="20" max="20" width="13.7109375" style="4" bestFit="1" customWidth="1"/>
    <col min="21" max="21" width="21.85546875" style="19" bestFit="1" customWidth="1"/>
    <col min="22" max="22" width="23.42578125" style="4" customWidth="1"/>
    <col min="23" max="23" width="24.85546875" style="4" bestFit="1" customWidth="1"/>
    <col min="24" max="24" width="24.28515625" style="4" bestFit="1" customWidth="1"/>
    <col min="25" max="25" width="24.85546875" style="4" bestFit="1" customWidth="1"/>
    <col min="26" max="26" width="18.85546875" style="4" customWidth="1"/>
    <col min="27" max="27" width="14.42578125" style="4" customWidth="1"/>
    <col min="28" max="16384" width="9.140625" style="4"/>
  </cols>
  <sheetData>
    <row r="1" spans="1:27" s="1" customFormat="1" x14ac:dyDescent="0.2">
      <c r="A1" s="1" t="s">
        <v>2227</v>
      </c>
      <c r="B1" s="1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>
        <v>17</v>
      </c>
      <c r="Y1" s="1">
        <v>18</v>
      </c>
      <c r="Z1" s="1">
        <v>19</v>
      </c>
      <c r="AA1" s="1" t="s">
        <v>2233</v>
      </c>
    </row>
    <row r="2" spans="1:27" x14ac:dyDescent="0.2">
      <c r="A2" s="4" t="s">
        <v>2664</v>
      </c>
      <c r="B2" s="17">
        <v>40768</v>
      </c>
      <c r="C2" s="4" t="s">
        <v>1433</v>
      </c>
      <c r="D2" s="1" t="s">
        <v>1445</v>
      </c>
      <c r="E2" s="4" t="s">
        <v>2468</v>
      </c>
      <c r="F2" s="6" t="s">
        <v>2321</v>
      </c>
      <c r="G2" s="4">
        <v>1707</v>
      </c>
      <c r="H2" s="12" t="s">
        <v>2665</v>
      </c>
      <c r="I2" s="12" t="s">
        <v>2676</v>
      </c>
      <c r="J2" s="12" t="s">
        <v>52</v>
      </c>
      <c r="K2" s="12" t="s">
        <v>2132</v>
      </c>
      <c r="L2" s="12" t="s">
        <v>2667</v>
      </c>
      <c r="M2" s="12" t="s">
        <v>2674</v>
      </c>
      <c r="N2" s="12" t="s">
        <v>2675</v>
      </c>
      <c r="O2" s="12" t="s">
        <v>451</v>
      </c>
      <c r="P2" s="12" t="s">
        <v>2089</v>
      </c>
      <c r="Q2" s="12" t="s">
        <v>2677</v>
      </c>
      <c r="R2" s="97" t="s">
        <v>48</v>
      </c>
      <c r="S2" s="12" t="s">
        <v>2680</v>
      </c>
      <c r="T2" s="12"/>
      <c r="U2" s="12" t="s">
        <v>2679</v>
      </c>
      <c r="V2" s="12" t="s">
        <v>2258</v>
      </c>
      <c r="W2" s="12" t="s">
        <v>2678</v>
      </c>
      <c r="X2" s="12" t="s">
        <v>2671</v>
      </c>
      <c r="Y2" s="100"/>
      <c r="Z2" s="100"/>
      <c r="AA2" s="100"/>
    </row>
    <row r="3" spans="1:27" x14ac:dyDescent="0.2">
      <c r="A3" s="4" t="s">
        <v>2011</v>
      </c>
      <c r="B3" s="17">
        <v>40772</v>
      </c>
      <c r="C3" s="4" t="s">
        <v>1433</v>
      </c>
      <c r="D3" s="1" t="s">
        <v>1434</v>
      </c>
      <c r="E3" s="4" t="s">
        <v>2681</v>
      </c>
      <c r="F3" s="6" t="s">
        <v>2370</v>
      </c>
      <c r="G3" s="4">
        <v>1532</v>
      </c>
      <c r="H3" s="12" t="s">
        <v>2665</v>
      </c>
      <c r="I3" s="12" t="s">
        <v>48</v>
      </c>
      <c r="J3" s="12" t="s">
        <v>52</v>
      </c>
      <c r="K3" s="7" t="s">
        <v>2638</v>
      </c>
      <c r="L3" s="12" t="s">
        <v>2667</v>
      </c>
      <c r="M3" s="12" t="s">
        <v>2668</v>
      </c>
      <c r="N3" s="12" t="s">
        <v>2688</v>
      </c>
      <c r="O3" s="12" t="s">
        <v>451</v>
      </c>
      <c r="P3" s="12" t="s">
        <v>2687</v>
      </c>
      <c r="Q3" s="12" t="s">
        <v>2686</v>
      </c>
      <c r="R3" s="100" t="s">
        <v>2669</v>
      </c>
      <c r="S3" s="12" t="s">
        <v>2685</v>
      </c>
      <c r="T3" s="12"/>
      <c r="U3" s="12" t="s">
        <v>2682</v>
      </c>
      <c r="V3" s="12" t="s">
        <v>2258</v>
      </c>
      <c r="W3" s="12" t="s">
        <v>2683</v>
      </c>
      <c r="X3" s="12" t="s">
        <v>1429</v>
      </c>
      <c r="Y3" s="100"/>
      <c r="Z3" s="100"/>
      <c r="AA3" s="100" t="s">
        <v>2684</v>
      </c>
    </row>
    <row r="4" spans="1:27" x14ac:dyDescent="0.2">
      <c r="A4" s="4" t="s">
        <v>46</v>
      </c>
      <c r="B4" s="17">
        <v>40775</v>
      </c>
      <c r="C4" s="4" t="s">
        <v>1433</v>
      </c>
      <c r="D4" s="1" t="s">
        <v>1434</v>
      </c>
      <c r="E4" s="4" t="s">
        <v>2332</v>
      </c>
      <c r="F4" s="6" t="s">
        <v>2333</v>
      </c>
      <c r="G4" s="4">
        <v>2049</v>
      </c>
      <c r="H4" s="12" t="s">
        <v>2665</v>
      </c>
      <c r="I4" s="12" t="s">
        <v>48</v>
      </c>
      <c r="J4" s="12" t="s">
        <v>52</v>
      </c>
      <c r="K4" s="12" t="s">
        <v>2132</v>
      </c>
      <c r="L4" s="12" t="s">
        <v>2258</v>
      </c>
      <c r="M4" s="7" t="s">
        <v>2668</v>
      </c>
      <c r="N4" s="12" t="s">
        <v>2691</v>
      </c>
      <c r="O4" s="12" t="s">
        <v>451</v>
      </c>
      <c r="P4" s="12" t="s">
        <v>2692</v>
      </c>
      <c r="Q4" s="12" t="s">
        <v>2693</v>
      </c>
      <c r="R4" s="100" t="s">
        <v>2669</v>
      </c>
      <c r="S4" s="12" t="s">
        <v>2694</v>
      </c>
      <c r="T4" s="12"/>
      <c r="U4" s="12" t="s">
        <v>2670</v>
      </c>
      <c r="V4" s="12" t="s">
        <v>2695</v>
      </c>
      <c r="W4" s="12" t="s">
        <v>2666</v>
      </c>
      <c r="X4" s="12" t="s">
        <v>1429</v>
      </c>
      <c r="Y4" s="100"/>
      <c r="Z4" s="100"/>
      <c r="AA4" s="100"/>
    </row>
    <row r="5" spans="1:27" x14ac:dyDescent="0.2">
      <c r="A5" s="4" t="s">
        <v>2689</v>
      </c>
      <c r="B5" s="17">
        <v>40779</v>
      </c>
      <c r="C5" s="4" t="s">
        <v>1433</v>
      </c>
      <c r="D5" s="1" t="s">
        <v>1445</v>
      </c>
      <c r="E5" s="4" t="s">
        <v>2402</v>
      </c>
      <c r="F5" s="6" t="s">
        <v>2307</v>
      </c>
      <c r="G5" s="4">
        <v>3219</v>
      </c>
      <c r="H5" s="12" t="s">
        <v>2665</v>
      </c>
      <c r="I5" s="7" t="s">
        <v>48</v>
      </c>
      <c r="J5" s="7" t="s">
        <v>52</v>
      </c>
      <c r="K5" s="12" t="s">
        <v>2132</v>
      </c>
      <c r="L5" s="12" t="s">
        <v>2667</v>
      </c>
      <c r="M5" s="7" t="s">
        <v>2668</v>
      </c>
      <c r="N5" s="12" t="s">
        <v>2696</v>
      </c>
      <c r="O5" s="12" t="s">
        <v>2697</v>
      </c>
      <c r="P5" s="12" t="s">
        <v>2698</v>
      </c>
      <c r="Q5" s="12" t="s">
        <v>1192</v>
      </c>
      <c r="R5" s="100" t="s">
        <v>2700</v>
      </c>
      <c r="S5" s="12" t="s">
        <v>2699</v>
      </c>
      <c r="T5" s="12"/>
      <c r="U5" s="12" t="s">
        <v>2673</v>
      </c>
      <c r="V5" s="12" t="s">
        <v>2258</v>
      </c>
      <c r="W5" s="12" t="s">
        <v>2701</v>
      </c>
      <c r="X5" s="12" t="s">
        <v>2702</v>
      </c>
      <c r="Y5" s="100"/>
      <c r="Z5" s="100"/>
      <c r="AA5" s="100"/>
    </row>
    <row r="6" spans="1:27" x14ac:dyDescent="0.2">
      <c r="A6" s="4" t="s">
        <v>1456</v>
      </c>
      <c r="B6" s="17">
        <v>40782</v>
      </c>
      <c r="C6" s="4" t="s">
        <v>1433</v>
      </c>
      <c r="D6" s="1" t="s">
        <v>1445</v>
      </c>
      <c r="E6" s="4" t="s">
        <v>2296</v>
      </c>
      <c r="F6" s="6" t="s">
        <v>2411</v>
      </c>
      <c r="G6" s="4">
        <v>904</v>
      </c>
      <c r="H6" s="12" t="s">
        <v>2665</v>
      </c>
      <c r="I6" s="12" t="s">
        <v>1209</v>
      </c>
      <c r="J6" s="12" t="s">
        <v>52</v>
      </c>
      <c r="K6" s="12" t="s">
        <v>1241</v>
      </c>
      <c r="L6" s="12" t="s">
        <v>1234</v>
      </c>
      <c r="M6" s="12" t="s">
        <v>2668</v>
      </c>
      <c r="N6" s="12" t="s">
        <v>1439</v>
      </c>
      <c r="O6" s="12" t="s">
        <v>451</v>
      </c>
      <c r="P6" s="12" t="s">
        <v>1235</v>
      </c>
      <c r="Q6" s="12" t="s">
        <v>1236</v>
      </c>
      <c r="R6" s="12" t="s">
        <v>1237</v>
      </c>
      <c r="S6" s="12" t="s">
        <v>1238</v>
      </c>
      <c r="T6" s="12"/>
      <c r="U6" s="12" t="s">
        <v>1239</v>
      </c>
      <c r="V6" s="12" t="s">
        <v>2258</v>
      </c>
      <c r="W6" s="12" t="s">
        <v>1429</v>
      </c>
      <c r="X6" s="12" t="s">
        <v>1240</v>
      </c>
      <c r="Y6" s="100"/>
      <c r="Z6" s="100"/>
      <c r="AA6" s="100"/>
    </row>
    <row r="7" spans="1:27" x14ac:dyDescent="0.2">
      <c r="A7" s="4" t="s">
        <v>901</v>
      </c>
      <c r="B7" s="17">
        <v>40784</v>
      </c>
      <c r="C7" s="4" t="s">
        <v>1433</v>
      </c>
      <c r="D7" s="1" t="s">
        <v>1434</v>
      </c>
      <c r="E7" s="4" t="s">
        <v>841</v>
      </c>
      <c r="F7" s="6" t="s">
        <v>2256</v>
      </c>
      <c r="G7" s="4">
        <v>1831</v>
      </c>
      <c r="H7" s="12" t="s">
        <v>2665</v>
      </c>
      <c r="I7" s="12" t="s">
        <v>1209</v>
      </c>
      <c r="J7" s="12" t="s">
        <v>1242</v>
      </c>
      <c r="K7" s="12" t="s">
        <v>1243</v>
      </c>
      <c r="L7" s="12" t="s">
        <v>1244</v>
      </c>
      <c r="M7" s="12" t="s">
        <v>2668</v>
      </c>
      <c r="N7" s="12" t="s">
        <v>1246</v>
      </c>
      <c r="O7" s="12" t="s">
        <v>1245</v>
      </c>
      <c r="P7" s="7" t="s">
        <v>53</v>
      </c>
      <c r="Q7" s="12" t="s">
        <v>1250</v>
      </c>
      <c r="R7" s="12" t="s">
        <v>48</v>
      </c>
      <c r="S7" s="12" t="s">
        <v>1247</v>
      </c>
      <c r="T7" s="12"/>
      <c r="U7" s="12" t="s">
        <v>1248</v>
      </c>
      <c r="V7" s="12" t="s">
        <v>2258</v>
      </c>
      <c r="W7" s="12" t="s">
        <v>2089</v>
      </c>
      <c r="X7" s="12" t="s">
        <v>1249</v>
      </c>
      <c r="Y7" s="100"/>
      <c r="Z7" s="100"/>
      <c r="AA7" s="100"/>
    </row>
    <row r="8" spans="1:27" x14ac:dyDescent="0.2">
      <c r="A8" s="4" t="s">
        <v>2690</v>
      </c>
      <c r="B8" s="17">
        <v>40789</v>
      </c>
      <c r="C8" s="4" t="s">
        <v>1433</v>
      </c>
      <c r="D8" s="1" t="s">
        <v>1434</v>
      </c>
      <c r="E8" s="4" t="s">
        <v>2394</v>
      </c>
      <c r="F8" s="6" t="s">
        <v>2283</v>
      </c>
      <c r="G8" s="4">
        <v>2445</v>
      </c>
      <c r="H8" s="12" t="s">
        <v>2665</v>
      </c>
      <c r="I8" s="12" t="s">
        <v>1209</v>
      </c>
      <c r="J8" s="12" t="s">
        <v>52</v>
      </c>
      <c r="K8" s="12" t="s">
        <v>2132</v>
      </c>
      <c r="L8" s="12" t="s">
        <v>2667</v>
      </c>
      <c r="M8" s="12" t="s">
        <v>2668</v>
      </c>
      <c r="N8" s="12" t="s">
        <v>1439</v>
      </c>
      <c r="O8" s="12" t="s">
        <v>1251</v>
      </c>
      <c r="P8" s="12" t="s">
        <v>53</v>
      </c>
      <c r="Q8" s="12" t="s">
        <v>1252</v>
      </c>
      <c r="R8" s="12" t="s">
        <v>1253</v>
      </c>
      <c r="S8" s="12" t="s">
        <v>1254</v>
      </c>
      <c r="T8" s="12"/>
      <c r="U8" s="12" t="s">
        <v>1255</v>
      </c>
      <c r="V8" s="12" t="s">
        <v>2258</v>
      </c>
      <c r="W8" s="12" t="s">
        <v>2671</v>
      </c>
      <c r="X8" s="12" t="s">
        <v>1256</v>
      </c>
      <c r="Y8" s="100"/>
      <c r="Z8" s="100"/>
      <c r="AA8" s="100"/>
    </row>
    <row r="9" spans="1:27" x14ac:dyDescent="0.2">
      <c r="A9" s="4" t="s">
        <v>1538</v>
      </c>
      <c r="B9" s="17">
        <v>40792</v>
      </c>
      <c r="C9" s="4" t="s">
        <v>1433</v>
      </c>
      <c r="D9" s="1" t="s">
        <v>1445</v>
      </c>
      <c r="E9" s="4" t="s">
        <v>894</v>
      </c>
      <c r="F9" s="6" t="s">
        <v>2333</v>
      </c>
      <c r="G9" s="4">
        <v>635</v>
      </c>
      <c r="H9" s="12" t="s">
        <v>2665</v>
      </c>
      <c r="I9" s="7" t="s">
        <v>1257</v>
      </c>
      <c r="J9" s="12" t="s">
        <v>52</v>
      </c>
      <c r="K9" s="12" t="s">
        <v>2132</v>
      </c>
      <c r="L9" s="12" t="s">
        <v>2667</v>
      </c>
      <c r="M9" s="12" t="s">
        <v>2668</v>
      </c>
      <c r="N9" s="12" t="s">
        <v>1258</v>
      </c>
      <c r="O9" s="12" t="s">
        <v>2669</v>
      </c>
      <c r="P9" s="12" t="s">
        <v>53</v>
      </c>
      <c r="Q9" s="12" t="s">
        <v>1259</v>
      </c>
      <c r="R9" s="12" t="s">
        <v>1260</v>
      </c>
      <c r="S9" s="12" t="s">
        <v>1261</v>
      </c>
      <c r="T9" s="12"/>
      <c r="U9" s="12" t="s">
        <v>451</v>
      </c>
      <c r="V9" s="12" t="s">
        <v>2258</v>
      </c>
      <c r="W9" s="12" t="s">
        <v>16</v>
      </c>
      <c r="X9" s="12" t="s">
        <v>1262</v>
      </c>
      <c r="Y9" s="100"/>
      <c r="Z9" s="100"/>
      <c r="AA9" s="100"/>
    </row>
    <row r="10" spans="1:27" x14ac:dyDescent="0.2">
      <c r="A10" s="4" t="s">
        <v>885</v>
      </c>
      <c r="B10" s="17">
        <v>40796</v>
      </c>
      <c r="C10" s="4" t="s">
        <v>1433</v>
      </c>
      <c r="D10" s="1" t="s">
        <v>1445</v>
      </c>
      <c r="E10" s="4" t="s">
        <v>1006</v>
      </c>
      <c r="F10" s="6" t="s">
        <v>2333</v>
      </c>
      <c r="G10" s="4">
        <v>1074</v>
      </c>
      <c r="H10" s="12" t="s">
        <v>2665</v>
      </c>
      <c r="I10" s="12" t="s">
        <v>1263</v>
      </c>
      <c r="J10" s="7" t="s">
        <v>52</v>
      </c>
      <c r="K10" s="7" t="s">
        <v>2132</v>
      </c>
      <c r="L10" s="7" t="s">
        <v>2667</v>
      </c>
      <c r="M10" s="12" t="s">
        <v>2668</v>
      </c>
      <c r="N10" s="12" t="s">
        <v>1264</v>
      </c>
      <c r="O10" s="12" t="s">
        <v>2669</v>
      </c>
      <c r="P10" s="12" t="s">
        <v>53</v>
      </c>
      <c r="Q10" s="12" t="s">
        <v>1265</v>
      </c>
      <c r="R10" s="12" t="s">
        <v>48</v>
      </c>
      <c r="S10" s="13" t="s">
        <v>1266</v>
      </c>
      <c r="T10" s="12"/>
      <c r="U10" s="12" t="s">
        <v>1267</v>
      </c>
      <c r="V10" s="12" t="s">
        <v>2258</v>
      </c>
      <c r="W10" s="12" t="s">
        <v>1268</v>
      </c>
      <c r="X10" s="12" t="s">
        <v>2666</v>
      </c>
      <c r="Y10" s="100"/>
      <c r="Z10" s="100"/>
      <c r="AA10" s="100"/>
    </row>
    <row r="11" spans="1:27" x14ac:dyDescent="0.2">
      <c r="A11" s="4" t="s">
        <v>200</v>
      </c>
      <c r="B11" s="17">
        <v>40800</v>
      </c>
      <c r="C11" s="4" t="s">
        <v>1433</v>
      </c>
      <c r="D11" s="1" t="s">
        <v>1434</v>
      </c>
      <c r="E11" s="4" t="s">
        <v>803</v>
      </c>
      <c r="F11" s="6" t="s">
        <v>2283</v>
      </c>
      <c r="G11" s="4">
        <v>1353</v>
      </c>
      <c r="H11" s="12" t="s">
        <v>2665</v>
      </c>
      <c r="I11" s="12" t="s">
        <v>2668</v>
      </c>
      <c r="J11" s="12" t="s">
        <v>52</v>
      </c>
      <c r="K11" s="12" t="s">
        <v>451</v>
      </c>
      <c r="L11" s="12" t="s">
        <v>2667</v>
      </c>
      <c r="M11" s="12" t="s">
        <v>1269</v>
      </c>
      <c r="N11" s="12" t="s">
        <v>1270</v>
      </c>
      <c r="O11" s="93" t="s">
        <v>2669</v>
      </c>
      <c r="P11" s="12" t="s">
        <v>53</v>
      </c>
      <c r="Q11" s="12" t="s">
        <v>48</v>
      </c>
      <c r="R11" s="12" t="s">
        <v>2671</v>
      </c>
      <c r="S11" s="12" t="s">
        <v>1271</v>
      </c>
      <c r="T11" s="12"/>
      <c r="U11" s="12" t="s">
        <v>2666</v>
      </c>
      <c r="V11" s="12" t="s">
        <v>2313</v>
      </c>
      <c r="W11" s="12" t="s">
        <v>1439</v>
      </c>
      <c r="X11" s="12" t="s">
        <v>1192</v>
      </c>
      <c r="Y11" s="100"/>
      <c r="Z11" s="100"/>
      <c r="AA11" s="100"/>
    </row>
    <row r="12" spans="1:27" x14ac:dyDescent="0.2">
      <c r="A12" s="4" t="s">
        <v>876</v>
      </c>
      <c r="B12" s="17">
        <v>40803</v>
      </c>
      <c r="C12" s="4" t="s">
        <v>840</v>
      </c>
      <c r="D12" s="1" t="s">
        <v>1434</v>
      </c>
      <c r="E12" s="4" t="s">
        <v>2477</v>
      </c>
      <c r="F12" s="6" t="s">
        <v>2333</v>
      </c>
      <c r="G12" s="4">
        <v>1109</v>
      </c>
      <c r="H12" s="12" t="s">
        <v>2665</v>
      </c>
      <c r="I12" s="7" t="s">
        <v>1272</v>
      </c>
      <c r="J12" s="12" t="s">
        <v>52</v>
      </c>
      <c r="K12" s="12" t="s">
        <v>2669</v>
      </c>
      <c r="L12" s="12" t="s">
        <v>2667</v>
      </c>
      <c r="M12" s="12" t="s">
        <v>2668</v>
      </c>
      <c r="N12" s="12" t="s">
        <v>1273</v>
      </c>
      <c r="O12" s="12" t="s">
        <v>265</v>
      </c>
      <c r="P12" s="7" t="s">
        <v>53</v>
      </c>
      <c r="Q12" s="7" t="s">
        <v>1274</v>
      </c>
      <c r="R12" s="12" t="s">
        <v>2671</v>
      </c>
      <c r="S12" s="12" t="s">
        <v>1275</v>
      </c>
      <c r="T12" s="12"/>
      <c r="U12" s="12" t="s">
        <v>2258</v>
      </c>
      <c r="V12" s="12" t="s">
        <v>2670</v>
      </c>
      <c r="W12" s="12" t="s">
        <v>1276</v>
      </c>
      <c r="X12" s="12" t="s">
        <v>1279</v>
      </c>
      <c r="Y12" s="12" t="s">
        <v>1277</v>
      </c>
      <c r="Z12" s="12" t="s">
        <v>1278</v>
      </c>
      <c r="AA12" s="100"/>
    </row>
    <row r="13" spans="1:27" x14ac:dyDescent="0.2">
      <c r="A13" s="4" t="s">
        <v>876</v>
      </c>
      <c r="B13" s="17">
        <v>40806</v>
      </c>
      <c r="C13" s="4" t="s">
        <v>840</v>
      </c>
      <c r="D13" s="1" t="s">
        <v>1445</v>
      </c>
      <c r="E13" s="4" t="s">
        <v>794</v>
      </c>
      <c r="F13" s="6" t="s">
        <v>2411</v>
      </c>
      <c r="G13" s="4">
        <v>328</v>
      </c>
      <c r="H13" s="12" t="s">
        <v>2665</v>
      </c>
      <c r="I13" s="12" t="s">
        <v>48</v>
      </c>
      <c r="J13" s="12" t="s">
        <v>52</v>
      </c>
      <c r="K13" s="93" t="s">
        <v>2669</v>
      </c>
      <c r="L13" s="12" t="s">
        <v>1280</v>
      </c>
      <c r="M13" s="12" t="s">
        <v>2668</v>
      </c>
      <c r="N13" s="107" t="s">
        <v>1281</v>
      </c>
      <c r="O13" s="12" t="s">
        <v>1282</v>
      </c>
      <c r="P13" s="12" t="s">
        <v>1283</v>
      </c>
      <c r="Q13" s="12" t="s">
        <v>1284</v>
      </c>
      <c r="R13" s="7" t="s">
        <v>2671</v>
      </c>
      <c r="S13" s="12" t="s">
        <v>1285</v>
      </c>
      <c r="T13" s="12"/>
      <c r="U13" s="12" t="s">
        <v>1286</v>
      </c>
      <c r="V13" s="12" t="s">
        <v>2666</v>
      </c>
      <c r="W13" s="12" t="s">
        <v>2670</v>
      </c>
      <c r="X13" s="12" t="s">
        <v>1287</v>
      </c>
      <c r="Y13" s="12" t="s">
        <v>1288</v>
      </c>
      <c r="Z13" s="12" t="s">
        <v>1278</v>
      </c>
      <c r="AA13" s="100"/>
    </row>
    <row r="14" spans="1:27" x14ac:dyDescent="0.2">
      <c r="A14" s="4" t="s">
        <v>2133</v>
      </c>
      <c r="B14" s="17">
        <v>40810</v>
      </c>
      <c r="C14" s="4" t="s">
        <v>1433</v>
      </c>
      <c r="D14" s="1" t="s">
        <v>1445</v>
      </c>
      <c r="E14" s="4" t="s">
        <v>1289</v>
      </c>
      <c r="F14" s="6" t="s">
        <v>2503</v>
      </c>
      <c r="G14" s="4">
        <v>602</v>
      </c>
      <c r="H14" s="12" t="s">
        <v>2665</v>
      </c>
      <c r="I14" s="12" t="s">
        <v>1290</v>
      </c>
      <c r="J14" s="12" t="s">
        <v>52</v>
      </c>
      <c r="K14" s="12" t="s">
        <v>1291</v>
      </c>
      <c r="L14" s="12" t="s">
        <v>1292</v>
      </c>
      <c r="M14" s="12" t="s">
        <v>2668</v>
      </c>
      <c r="N14" s="12" t="s">
        <v>1293</v>
      </c>
      <c r="O14" s="12" t="s">
        <v>451</v>
      </c>
      <c r="P14" s="12" t="s">
        <v>1294</v>
      </c>
      <c r="Q14" s="12" t="s">
        <v>1295</v>
      </c>
      <c r="R14" s="12" t="s">
        <v>2671</v>
      </c>
      <c r="S14" s="12" t="s">
        <v>1297</v>
      </c>
      <c r="T14" s="12"/>
      <c r="U14" s="12" t="s">
        <v>2258</v>
      </c>
      <c r="V14" s="12" t="s">
        <v>1296</v>
      </c>
      <c r="W14" s="12" t="s">
        <v>2670</v>
      </c>
      <c r="X14" s="12" t="s">
        <v>1331</v>
      </c>
      <c r="Y14" s="100"/>
      <c r="Z14" s="100"/>
      <c r="AA14" s="100"/>
    </row>
    <row r="15" spans="1:27" x14ac:dyDescent="0.2">
      <c r="A15" s="4" t="s">
        <v>1470</v>
      </c>
      <c r="B15" s="17">
        <v>40814</v>
      </c>
      <c r="C15" s="4" t="s">
        <v>1433</v>
      </c>
      <c r="D15" s="1" t="s">
        <v>1434</v>
      </c>
      <c r="E15" s="4" t="s">
        <v>289</v>
      </c>
      <c r="F15" s="6" t="s">
        <v>2307</v>
      </c>
      <c r="G15" s="4">
        <v>1408</v>
      </c>
      <c r="H15" s="12" t="s">
        <v>2665</v>
      </c>
      <c r="I15" s="12" t="s">
        <v>1300</v>
      </c>
      <c r="J15" s="12" t="s">
        <v>52</v>
      </c>
      <c r="K15" s="12" t="s">
        <v>2132</v>
      </c>
      <c r="L15" s="12" t="s">
        <v>2667</v>
      </c>
      <c r="M15" s="12" t="s">
        <v>2668</v>
      </c>
      <c r="N15" s="12" t="s">
        <v>1301</v>
      </c>
      <c r="O15" s="12" t="s">
        <v>1302</v>
      </c>
      <c r="P15" s="12" t="s">
        <v>53</v>
      </c>
      <c r="Q15" s="12" t="s">
        <v>1303</v>
      </c>
      <c r="R15" s="7" t="s">
        <v>1304</v>
      </c>
      <c r="S15" s="12" t="s">
        <v>1305</v>
      </c>
      <c r="T15" s="12"/>
      <c r="U15" s="12" t="s">
        <v>2258</v>
      </c>
      <c r="V15" s="12" t="s">
        <v>1306</v>
      </c>
      <c r="W15" s="12" t="s">
        <v>2666</v>
      </c>
      <c r="X15" s="12" t="s">
        <v>1240</v>
      </c>
      <c r="Y15" s="12" t="s">
        <v>2209</v>
      </c>
      <c r="Z15" s="100"/>
      <c r="AA15" s="100"/>
    </row>
    <row r="16" spans="1:27" x14ac:dyDescent="0.2">
      <c r="A16" s="4" t="s">
        <v>786</v>
      </c>
      <c r="B16" s="17">
        <v>40817</v>
      </c>
      <c r="C16" s="4" t="s">
        <v>840</v>
      </c>
      <c r="D16" s="1" t="s">
        <v>1434</v>
      </c>
      <c r="E16" s="4" t="s">
        <v>2522</v>
      </c>
      <c r="F16" s="6" t="s">
        <v>2283</v>
      </c>
      <c r="G16" s="4">
        <v>1147</v>
      </c>
      <c r="H16" s="12" t="s">
        <v>2665</v>
      </c>
      <c r="I16" s="12" t="s">
        <v>1209</v>
      </c>
      <c r="J16" s="12" t="s">
        <v>52</v>
      </c>
      <c r="K16" s="7" t="s">
        <v>2132</v>
      </c>
      <c r="L16" s="12" t="s">
        <v>2667</v>
      </c>
      <c r="M16" s="12" t="s">
        <v>2668</v>
      </c>
      <c r="N16" s="12" t="s">
        <v>1439</v>
      </c>
      <c r="O16" s="12" t="s">
        <v>1307</v>
      </c>
      <c r="P16" s="12" t="s">
        <v>53</v>
      </c>
      <c r="Q16" s="12" t="s">
        <v>2089</v>
      </c>
      <c r="R16" s="12" t="s">
        <v>1308</v>
      </c>
      <c r="S16" s="12" t="s">
        <v>451</v>
      </c>
      <c r="T16" s="12"/>
      <c r="U16" s="12" t="s">
        <v>2258</v>
      </c>
      <c r="V16" s="12" t="s">
        <v>1298</v>
      </c>
      <c r="W16" s="12" t="s">
        <v>2666</v>
      </c>
      <c r="X16" s="12" t="s">
        <v>1309</v>
      </c>
      <c r="Y16" s="12" t="s">
        <v>1310</v>
      </c>
      <c r="Z16" s="12" t="s">
        <v>2670</v>
      </c>
      <c r="AA16" s="100"/>
    </row>
    <row r="17" spans="1:27" x14ac:dyDescent="0.2">
      <c r="A17" s="4" t="s">
        <v>1628</v>
      </c>
      <c r="B17" s="17">
        <v>40824</v>
      </c>
      <c r="C17" s="4" t="s">
        <v>1433</v>
      </c>
      <c r="D17" s="1" t="s">
        <v>1434</v>
      </c>
      <c r="E17" s="4" t="s">
        <v>2477</v>
      </c>
      <c r="F17" s="6" t="s">
        <v>2411</v>
      </c>
      <c r="G17" s="4">
        <v>1704</v>
      </c>
      <c r="H17" s="12" t="s">
        <v>2665</v>
      </c>
      <c r="I17" s="7" t="s">
        <v>1209</v>
      </c>
      <c r="J17" s="12" t="s">
        <v>52</v>
      </c>
      <c r="K17" s="12" t="s">
        <v>2132</v>
      </c>
      <c r="L17" s="7" t="s">
        <v>2667</v>
      </c>
      <c r="M17" s="12" t="s">
        <v>2668</v>
      </c>
      <c r="N17" s="12" t="s">
        <v>1439</v>
      </c>
      <c r="O17" s="12" t="s">
        <v>1311</v>
      </c>
      <c r="P17" s="13" t="s">
        <v>24</v>
      </c>
      <c r="Q17" s="12" t="s">
        <v>1312</v>
      </c>
      <c r="R17" s="7" t="s">
        <v>1313</v>
      </c>
      <c r="S17" s="12" t="s">
        <v>1314</v>
      </c>
      <c r="T17" s="12"/>
      <c r="U17" s="12" t="s">
        <v>2258</v>
      </c>
      <c r="V17" s="12" t="s">
        <v>1315</v>
      </c>
      <c r="W17" s="12" t="s">
        <v>2670</v>
      </c>
      <c r="X17" s="12" t="s">
        <v>1316</v>
      </c>
      <c r="Y17" s="100"/>
      <c r="Z17" s="100"/>
      <c r="AA17" s="100"/>
    </row>
    <row r="18" spans="1:27" x14ac:dyDescent="0.2">
      <c r="A18" s="4" t="s">
        <v>1551</v>
      </c>
      <c r="B18" s="17">
        <v>40827</v>
      </c>
      <c r="C18" s="4" t="s">
        <v>1433</v>
      </c>
      <c r="D18" s="1" t="s">
        <v>1445</v>
      </c>
      <c r="E18" s="4" t="s">
        <v>2502</v>
      </c>
      <c r="F18" s="6" t="s">
        <v>2283</v>
      </c>
      <c r="G18" s="4">
        <v>497</v>
      </c>
      <c r="H18" s="12" t="s">
        <v>2665</v>
      </c>
      <c r="I18" s="12" t="s">
        <v>1317</v>
      </c>
      <c r="J18" s="12" t="s">
        <v>52</v>
      </c>
      <c r="K18" s="12" t="s">
        <v>2132</v>
      </c>
      <c r="L18" s="12" t="s">
        <v>2667</v>
      </c>
      <c r="M18" s="12" t="s">
        <v>2668</v>
      </c>
      <c r="N18" s="7" t="s">
        <v>1318</v>
      </c>
      <c r="O18" s="7" t="s">
        <v>2669</v>
      </c>
      <c r="P18" s="12" t="s">
        <v>1319</v>
      </c>
      <c r="Q18" s="12" t="s">
        <v>1320</v>
      </c>
      <c r="R18" s="12" t="s">
        <v>1321</v>
      </c>
      <c r="S18" s="12" t="s">
        <v>451</v>
      </c>
      <c r="T18" s="12"/>
      <c r="U18" s="12" t="s">
        <v>2258</v>
      </c>
      <c r="V18" s="12" t="s">
        <v>1322</v>
      </c>
      <c r="W18" s="12" t="s">
        <v>1323</v>
      </c>
      <c r="X18" s="12" t="s">
        <v>1324</v>
      </c>
      <c r="Y18" s="100"/>
      <c r="Z18" s="100"/>
      <c r="AA18" s="12" t="s">
        <v>1330</v>
      </c>
    </row>
    <row r="19" spans="1:27" x14ac:dyDescent="0.2">
      <c r="A19" s="4" t="s">
        <v>2689</v>
      </c>
      <c r="B19" s="17">
        <v>40831</v>
      </c>
      <c r="C19" s="4" t="s">
        <v>1433</v>
      </c>
      <c r="D19" s="1" t="s">
        <v>1434</v>
      </c>
      <c r="E19" s="4" t="s">
        <v>500</v>
      </c>
      <c r="F19" s="6" t="s">
        <v>2256</v>
      </c>
      <c r="G19" s="4">
        <v>3112</v>
      </c>
      <c r="H19" s="12" t="s">
        <v>2665</v>
      </c>
      <c r="I19" s="12" t="s">
        <v>1209</v>
      </c>
      <c r="J19" s="12" t="s">
        <v>52</v>
      </c>
      <c r="K19" s="12" t="s">
        <v>2132</v>
      </c>
      <c r="L19" s="13" t="s">
        <v>1325</v>
      </c>
      <c r="M19" s="12" t="s">
        <v>2668</v>
      </c>
      <c r="N19" s="12" t="s">
        <v>1329</v>
      </c>
      <c r="O19" s="12" t="s">
        <v>2669</v>
      </c>
      <c r="P19" s="12" t="s">
        <v>53</v>
      </c>
      <c r="Q19" s="65" t="s">
        <v>1192</v>
      </c>
      <c r="R19" s="12" t="s">
        <v>734</v>
      </c>
      <c r="S19" s="12" t="s">
        <v>451</v>
      </c>
      <c r="T19" s="12"/>
      <c r="U19" s="12" t="s">
        <v>1328</v>
      </c>
      <c r="V19" s="12" t="s">
        <v>48</v>
      </c>
      <c r="W19" s="12" t="s">
        <v>1326</v>
      </c>
      <c r="X19" s="12" t="s">
        <v>2671</v>
      </c>
      <c r="Y19" s="100"/>
      <c r="Z19" s="100"/>
      <c r="AA19" s="100"/>
    </row>
    <row r="20" spans="1:27" x14ac:dyDescent="0.2">
      <c r="A20" s="4" t="s">
        <v>1332</v>
      </c>
      <c r="B20" s="17">
        <v>40834</v>
      </c>
      <c r="C20" s="4" t="s">
        <v>935</v>
      </c>
      <c r="D20" s="1" t="s">
        <v>1445</v>
      </c>
      <c r="E20" s="4" t="s">
        <v>2402</v>
      </c>
      <c r="F20" s="6" t="s">
        <v>2333</v>
      </c>
      <c r="G20" s="4">
        <v>178</v>
      </c>
      <c r="H20" s="12" t="s">
        <v>2667</v>
      </c>
      <c r="I20" s="13" t="s">
        <v>1333</v>
      </c>
      <c r="J20" s="12" t="s">
        <v>0</v>
      </c>
      <c r="K20" s="12" t="s">
        <v>451</v>
      </c>
      <c r="L20" s="103" t="s">
        <v>2258</v>
      </c>
      <c r="M20" s="12" t="s">
        <v>1278</v>
      </c>
      <c r="N20" s="12" t="s">
        <v>1</v>
      </c>
      <c r="O20" s="12" t="s">
        <v>2671</v>
      </c>
      <c r="P20" s="12" t="s">
        <v>53</v>
      </c>
      <c r="Q20" s="104" t="s">
        <v>2</v>
      </c>
      <c r="R20" s="12" t="s">
        <v>3</v>
      </c>
      <c r="S20" s="12" t="s">
        <v>4</v>
      </c>
      <c r="T20" s="12"/>
      <c r="U20" s="12" t="s">
        <v>1287</v>
      </c>
      <c r="V20" s="12" t="s">
        <v>5</v>
      </c>
      <c r="W20" s="12" t="s">
        <v>6</v>
      </c>
      <c r="X20" s="12" t="s">
        <v>1299</v>
      </c>
      <c r="Y20" s="100"/>
      <c r="Z20" s="100"/>
      <c r="AA20" s="100"/>
    </row>
    <row r="21" spans="1:27" x14ac:dyDescent="0.2">
      <c r="A21" s="4" t="s">
        <v>1551</v>
      </c>
      <c r="B21" s="17">
        <v>40838</v>
      </c>
      <c r="C21" s="4" t="s">
        <v>902</v>
      </c>
      <c r="D21" s="1" t="s">
        <v>1445</v>
      </c>
      <c r="E21" s="4" t="s">
        <v>2296</v>
      </c>
      <c r="F21" s="6" t="s">
        <v>798</v>
      </c>
      <c r="G21" s="4">
        <v>524</v>
      </c>
      <c r="H21" s="12" t="s">
        <v>2665</v>
      </c>
      <c r="I21" s="93" t="s">
        <v>8</v>
      </c>
      <c r="J21" s="12" t="s">
        <v>52</v>
      </c>
      <c r="K21" s="12" t="s">
        <v>2132</v>
      </c>
      <c r="L21" s="12" t="s">
        <v>9</v>
      </c>
      <c r="M21" s="12" t="s">
        <v>2668</v>
      </c>
      <c r="N21" s="12" t="s">
        <v>10</v>
      </c>
      <c r="O21" s="12" t="s">
        <v>11</v>
      </c>
      <c r="P21" s="12" t="s">
        <v>53</v>
      </c>
      <c r="Q21" s="12" t="s">
        <v>1192</v>
      </c>
      <c r="R21" s="12" t="s">
        <v>12</v>
      </c>
      <c r="S21" s="12" t="s">
        <v>13</v>
      </c>
      <c r="T21" s="12"/>
      <c r="U21" s="12" t="s">
        <v>14</v>
      </c>
      <c r="V21" s="12" t="s">
        <v>15</v>
      </c>
      <c r="W21" s="12" t="s">
        <v>2671</v>
      </c>
      <c r="X21" s="12" t="s">
        <v>451</v>
      </c>
      <c r="Y21" s="12"/>
      <c r="Z21" s="12"/>
      <c r="AA21" s="12"/>
    </row>
    <row r="22" spans="1:27" x14ac:dyDescent="0.2">
      <c r="A22" s="4" t="s">
        <v>2134</v>
      </c>
      <c r="B22" s="17">
        <v>40845</v>
      </c>
      <c r="C22" s="4" t="s">
        <v>1433</v>
      </c>
      <c r="D22" s="1" t="s">
        <v>1445</v>
      </c>
      <c r="E22" s="4" t="s">
        <v>2282</v>
      </c>
      <c r="F22" s="6" t="s">
        <v>2333</v>
      </c>
      <c r="G22" s="4">
        <v>676</v>
      </c>
      <c r="H22" s="12" t="s">
        <v>2665</v>
      </c>
      <c r="I22" s="12" t="s">
        <v>1209</v>
      </c>
      <c r="J22" s="12" t="s">
        <v>52</v>
      </c>
      <c r="K22" s="12" t="s">
        <v>2132</v>
      </c>
      <c r="L22" s="12" t="s">
        <v>7</v>
      </c>
      <c r="M22" s="12" t="s">
        <v>2668</v>
      </c>
      <c r="N22" s="12" t="s">
        <v>1439</v>
      </c>
      <c r="O22" s="7" t="s">
        <v>18</v>
      </c>
      <c r="P22" s="12" t="s">
        <v>17</v>
      </c>
      <c r="Q22" s="12" t="s">
        <v>2624</v>
      </c>
      <c r="R22" s="100" t="s">
        <v>19</v>
      </c>
      <c r="S22" s="12" t="s">
        <v>48</v>
      </c>
      <c r="T22" s="12"/>
      <c r="U22" s="12" t="s">
        <v>20</v>
      </c>
      <c r="V22" s="12" t="s">
        <v>21</v>
      </c>
      <c r="W22" s="12" t="s">
        <v>22</v>
      </c>
      <c r="X22" s="12" t="s">
        <v>451</v>
      </c>
      <c r="Y22" s="100"/>
      <c r="Z22" s="100"/>
      <c r="AA22" s="100"/>
    </row>
    <row r="23" spans="1:27" x14ac:dyDescent="0.2">
      <c r="A23" s="4" t="s">
        <v>2812</v>
      </c>
      <c r="B23" s="17">
        <v>40852</v>
      </c>
      <c r="C23" s="4" t="s">
        <v>902</v>
      </c>
      <c r="D23" s="1" t="s">
        <v>1445</v>
      </c>
      <c r="E23" s="4" t="s">
        <v>2477</v>
      </c>
      <c r="F23" s="6" t="s">
        <v>2411</v>
      </c>
      <c r="G23" s="4">
        <v>533</v>
      </c>
      <c r="H23" s="12" t="s">
        <v>2665</v>
      </c>
      <c r="I23" s="107" t="s">
        <v>2813</v>
      </c>
      <c r="J23" s="12" t="s">
        <v>1209</v>
      </c>
      <c r="K23" s="12" t="s">
        <v>2132</v>
      </c>
      <c r="L23" s="12" t="s">
        <v>2667</v>
      </c>
      <c r="M23" s="12" t="s">
        <v>7</v>
      </c>
      <c r="N23" s="12" t="s">
        <v>1439</v>
      </c>
      <c r="O23" s="12" t="s">
        <v>1313</v>
      </c>
      <c r="P23" s="12" t="s">
        <v>2814</v>
      </c>
      <c r="Q23" s="12" t="s">
        <v>2815</v>
      </c>
      <c r="R23" s="12" t="s">
        <v>52</v>
      </c>
      <c r="S23" s="12" t="s">
        <v>2816</v>
      </c>
      <c r="T23" s="12"/>
      <c r="U23" s="12" t="s">
        <v>2817</v>
      </c>
      <c r="V23" s="12" t="s">
        <v>2818</v>
      </c>
      <c r="W23" s="12" t="s">
        <v>2671</v>
      </c>
      <c r="X23" s="12" t="s">
        <v>1429</v>
      </c>
      <c r="Y23" s="100"/>
      <c r="Z23" s="100"/>
      <c r="AA23" s="100"/>
    </row>
    <row r="24" spans="1:27" x14ac:dyDescent="0.2">
      <c r="A24" s="4" t="s">
        <v>2812</v>
      </c>
      <c r="B24" s="17">
        <v>40856</v>
      </c>
      <c r="C24" s="4" t="s">
        <v>902</v>
      </c>
      <c r="D24" s="1" t="s">
        <v>1434</v>
      </c>
      <c r="E24" s="4" t="s">
        <v>358</v>
      </c>
      <c r="F24" s="6" t="s">
        <v>2333</v>
      </c>
      <c r="G24" s="4">
        <v>627</v>
      </c>
      <c r="H24" s="12" t="s">
        <v>2665</v>
      </c>
      <c r="I24" s="12" t="s">
        <v>2819</v>
      </c>
      <c r="J24" s="12" t="s">
        <v>1209</v>
      </c>
      <c r="K24" s="12" t="s">
        <v>2132</v>
      </c>
      <c r="L24" s="12" t="s">
        <v>2667</v>
      </c>
      <c r="M24" s="12" t="s">
        <v>7</v>
      </c>
      <c r="N24" s="12" t="s">
        <v>2825</v>
      </c>
      <c r="O24" s="12" t="s">
        <v>451</v>
      </c>
      <c r="P24" s="12" t="s">
        <v>2820</v>
      </c>
      <c r="Q24" s="12" t="s">
        <v>2821</v>
      </c>
      <c r="R24" s="12" t="s">
        <v>52</v>
      </c>
      <c r="S24" s="12" t="s">
        <v>2822</v>
      </c>
      <c r="T24" s="12"/>
      <c r="U24" s="12" t="s">
        <v>2669</v>
      </c>
      <c r="V24" s="107" t="s">
        <v>2823</v>
      </c>
      <c r="W24" s="12" t="s">
        <v>2824</v>
      </c>
      <c r="X24" s="12" t="s">
        <v>2666</v>
      </c>
      <c r="Y24" s="100"/>
      <c r="Z24" s="100"/>
      <c r="AA24" s="100"/>
    </row>
    <row r="25" spans="1:27" x14ac:dyDescent="0.2">
      <c r="A25" s="4" t="s">
        <v>44</v>
      </c>
      <c r="B25" s="17">
        <v>40859</v>
      </c>
      <c r="C25" s="4" t="s">
        <v>1433</v>
      </c>
      <c r="D25" s="1" t="s">
        <v>1445</v>
      </c>
      <c r="E25" s="4" t="s">
        <v>2468</v>
      </c>
      <c r="F25" s="6" t="s">
        <v>2321</v>
      </c>
      <c r="G25" s="4">
        <v>753</v>
      </c>
      <c r="H25" s="12" t="s">
        <v>2665</v>
      </c>
      <c r="I25" s="12" t="s">
        <v>1209</v>
      </c>
      <c r="J25" s="12" t="s">
        <v>52</v>
      </c>
      <c r="K25" s="107" t="s">
        <v>2132</v>
      </c>
      <c r="L25" s="12" t="s">
        <v>2667</v>
      </c>
      <c r="M25" s="12" t="s">
        <v>7</v>
      </c>
      <c r="N25" s="12" t="s">
        <v>2831</v>
      </c>
      <c r="O25" s="12" t="s">
        <v>2826</v>
      </c>
      <c r="P25" s="12" t="s">
        <v>53</v>
      </c>
      <c r="Q25" s="12" t="s">
        <v>2668</v>
      </c>
      <c r="R25" s="12" t="s">
        <v>2827</v>
      </c>
      <c r="S25" s="12" t="s">
        <v>2089</v>
      </c>
      <c r="T25" s="12"/>
      <c r="U25" s="12" t="s">
        <v>2828</v>
      </c>
      <c r="V25" s="12" t="s">
        <v>2666</v>
      </c>
      <c r="W25" s="12" t="s">
        <v>2829</v>
      </c>
      <c r="X25" s="12" t="s">
        <v>2830</v>
      </c>
      <c r="Y25" s="100"/>
      <c r="Z25" s="100"/>
      <c r="AA25" s="100"/>
    </row>
    <row r="26" spans="1:27" x14ac:dyDescent="0.2">
      <c r="A26" s="4" t="s">
        <v>1513</v>
      </c>
      <c r="B26" s="17">
        <v>40866</v>
      </c>
      <c r="C26" s="4" t="s">
        <v>1433</v>
      </c>
      <c r="D26" s="1" t="s">
        <v>1445</v>
      </c>
      <c r="E26" s="4" t="s">
        <v>108</v>
      </c>
      <c r="F26" s="6" t="s">
        <v>2321</v>
      </c>
      <c r="G26" s="4">
        <v>821</v>
      </c>
      <c r="H26" s="12" t="s">
        <v>2665</v>
      </c>
      <c r="I26" s="12" t="s">
        <v>1209</v>
      </c>
      <c r="J26" s="12" t="s">
        <v>2832</v>
      </c>
      <c r="K26" s="12" t="s">
        <v>2132</v>
      </c>
      <c r="L26" s="12" t="s">
        <v>2833</v>
      </c>
      <c r="M26" s="12" t="s">
        <v>7</v>
      </c>
      <c r="N26" s="12" t="s">
        <v>1439</v>
      </c>
      <c r="O26" s="12" t="s">
        <v>2834</v>
      </c>
      <c r="P26" s="12" t="s">
        <v>53</v>
      </c>
      <c r="Q26" s="107" t="s">
        <v>2668</v>
      </c>
      <c r="R26" s="12" t="s">
        <v>2835</v>
      </c>
      <c r="S26" s="12" t="s">
        <v>2836</v>
      </c>
      <c r="T26" s="12"/>
      <c r="U26" s="12" t="s">
        <v>2837</v>
      </c>
      <c r="V26" s="12" t="s">
        <v>2838</v>
      </c>
      <c r="W26" s="12" t="s">
        <v>2671</v>
      </c>
      <c r="X26" s="12" t="s">
        <v>2666</v>
      </c>
      <c r="Y26" s="100"/>
      <c r="Z26" s="100"/>
      <c r="AA26" s="12" t="s">
        <v>2854</v>
      </c>
    </row>
    <row r="27" spans="1:27" x14ac:dyDescent="0.2">
      <c r="A27" s="4" t="s">
        <v>1538</v>
      </c>
      <c r="B27" s="17">
        <v>40870</v>
      </c>
      <c r="C27" s="4" t="s">
        <v>1433</v>
      </c>
      <c r="D27" s="1" t="s">
        <v>1434</v>
      </c>
      <c r="E27" s="4" t="s">
        <v>2344</v>
      </c>
      <c r="F27" s="6" t="s">
        <v>2333</v>
      </c>
      <c r="G27" s="4">
        <v>1517</v>
      </c>
      <c r="H27" s="12" t="s">
        <v>2665</v>
      </c>
      <c r="I27" s="12" t="s">
        <v>1209</v>
      </c>
      <c r="J27" s="12" t="s">
        <v>52</v>
      </c>
      <c r="K27" s="109" t="s">
        <v>2132</v>
      </c>
      <c r="L27" s="12" t="s">
        <v>2668</v>
      </c>
      <c r="M27" s="12" t="s">
        <v>7</v>
      </c>
      <c r="N27" s="107" t="s">
        <v>2842</v>
      </c>
      <c r="O27" s="12" t="s">
        <v>451</v>
      </c>
      <c r="P27" s="107" t="s">
        <v>2843</v>
      </c>
      <c r="Q27" s="108" t="s">
        <v>2844</v>
      </c>
      <c r="R27" s="12" t="s">
        <v>2845</v>
      </c>
      <c r="S27" s="12" t="s">
        <v>1780</v>
      </c>
      <c r="T27" s="12"/>
      <c r="U27" s="12" t="s">
        <v>2846</v>
      </c>
      <c r="V27" s="107" t="s">
        <v>2847</v>
      </c>
      <c r="W27" s="12" t="s">
        <v>2666</v>
      </c>
      <c r="X27" s="12" t="s">
        <v>2663</v>
      </c>
      <c r="Y27" s="100"/>
      <c r="Z27" s="100"/>
      <c r="AA27" s="100"/>
    </row>
    <row r="28" spans="1:27" x14ac:dyDescent="0.2">
      <c r="A28" s="4" t="s">
        <v>2839</v>
      </c>
      <c r="B28" s="17">
        <v>40874</v>
      </c>
      <c r="C28" s="4" t="s">
        <v>902</v>
      </c>
      <c r="D28" s="1" t="s">
        <v>1434</v>
      </c>
      <c r="E28" s="4" t="s">
        <v>2484</v>
      </c>
      <c r="F28" s="6" t="s">
        <v>2333</v>
      </c>
      <c r="G28" s="4">
        <v>1945</v>
      </c>
      <c r="H28" s="12" t="s">
        <v>2665</v>
      </c>
      <c r="I28" s="12" t="s">
        <v>1209</v>
      </c>
      <c r="J28" s="12" t="s">
        <v>52</v>
      </c>
      <c r="K28" s="12" t="s">
        <v>2848</v>
      </c>
      <c r="L28" s="12" t="s">
        <v>2667</v>
      </c>
      <c r="M28" s="12" t="s">
        <v>7</v>
      </c>
      <c r="N28" s="12" t="s">
        <v>2849</v>
      </c>
      <c r="O28" s="12" t="s">
        <v>2623</v>
      </c>
      <c r="P28" s="107" t="s">
        <v>2850</v>
      </c>
      <c r="Q28" s="12" t="s">
        <v>2668</v>
      </c>
      <c r="R28" s="12" t="s">
        <v>2851</v>
      </c>
      <c r="S28" s="12" t="s">
        <v>2629</v>
      </c>
      <c r="T28" s="12"/>
      <c r="U28" s="12" t="s">
        <v>2089</v>
      </c>
      <c r="V28" s="12" t="s">
        <v>2671</v>
      </c>
      <c r="W28" s="12" t="s">
        <v>2852</v>
      </c>
      <c r="X28" s="12" t="s">
        <v>2853</v>
      </c>
      <c r="Y28" s="100"/>
      <c r="Z28" s="100"/>
      <c r="AA28" s="100"/>
    </row>
    <row r="29" spans="1:27" x14ac:dyDescent="0.2">
      <c r="A29" s="4" t="s">
        <v>200</v>
      </c>
      <c r="B29" s="17">
        <v>40876</v>
      </c>
      <c r="C29" s="4" t="s">
        <v>1433</v>
      </c>
      <c r="D29" s="1" t="s">
        <v>1445</v>
      </c>
      <c r="E29" s="4" t="s">
        <v>2477</v>
      </c>
      <c r="F29" s="6" t="s">
        <v>2333</v>
      </c>
      <c r="G29" s="4">
        <v>752</v>
      </c>
      <c r="H29" s="107" t="s">
        <v>2665</v>
      </c>
      <c r="I29" s="12" t="s">
        <v>1209</v>
      </c>
      <c r="J29" s="12" t="s">
        <v>52</v>
      </c>
      <c r="K29" s="12" t="s">
        <v>2855</v>
      </c>
      <c r="L29" s="12" t="s">
        <v>2667</v>
      </c>
      <c r="M29" s="12" t="s">
        <v>7</v>
      </c>
      <c r="N29" s="12" t="s">
        <v>1439</v>
      </c>
      <c r="O29" s="12" t="s">
        <v>2545</v>
      </c>
      <c r="P29" s="12" t="s">
        <v>2856</v>
      </c>
      <c r="Q29" s="12" t="s">
        <v>2668</v>
      </c>
      <c r="R29" s="12" t="s">
        <v>2857</v>
      </c>
      <c r="S29" s="12" t="s">
        <v>2858</v>
      </c>
      <c r="T29" s="12"/>
      <c r="U29" s="12" t="s">
        <v>2859</v>
      </c>
      <c r="V29" s="107" t="s">
        <v>2860</v>
      </c>
      <c r="W29" s="12" t="s">
        <v>2666</v>
      </c>
      <c r="X29" s="12" t="s">
        <v>255</v>
      </c>
      <c r="Y29" s="100"/>
      <c r="Z29" s="100"/>
      <c r="AA29" s="100"/>
    </row>
    <row r="30" spans="1:27" x14ac:dyDescent="0.2">
      <c r="A30" s="4" t="s">
        <v>885</v>
      </c>
      <c r="B30" s="17">
        <v>40880</v>
      </c>
      <c r="C30" s="4" t="s">
        <v>1433</v>
      </c>
      <c r="D30" s="1" t="s">
        <v>1434</v>
      </c>
      <c r="E30" s="4" t="s">
        <v>2394</v>
      </c>
      <c r="F30" s="6" t="s">
        <v>2283</v>
      </c>
      <c r="G30" s="4">
        <v>2075</v>
      </c>
      <c r="H30" s="12" t="s">
        <v>2665</v>
      </c>
      <c r="I30" s="12" t="s">
        <v>1209</v>
      </c>
      <c r="J30" s="12" t="s">
        <v>52</v>
      </c>
      <c r="K30" s="12" t="s">
        <v>2861</v>
      </c>
      <c r="L30" s="12" t="s">
        <v>2667</v>
      </c>
      <c r="M30" s="110" t="s">
        <v>7</v>
      </c>
      <c r="N30" s="12" t="s">
        <v>2714</v>
      </c>
      <c r="O30" s="12" t="s">
        <v>451</v>
      </c>
      <c r="P30" s="12" t="s">
        <v>53</v>
      </c>
      <c r="Q30" s="12" t="s">
        <v>2668</v>
      </c>
      <c r="R30" s="12" t="s">
        <v>2862</v>
      </c>
      <c r="S30" s="107" t="s">
        <v>2863</v>
      </c>
      <c r="T30" s="12"/>
      <c r="U30" s="12" t="s">
        <v>2089</v>
      </c>
      <c r="V30" s="12" t="s">
        <v>2671</v>
      </c>
      <c r="W30" s="12" t="s">
        <v>2865</v>
      </c>
      <c r="X30" s="12" t="s">
        <v>2864</v>
      </c>
      <c r="Y30" s="100"/>
      <c r="Z30" s="100"/>
      <c r="AA30" s="100"/>
    </row>
    <row r="31" spans="1:27" x14ac:dyDescent="0.2">
      <c r="A31" s="4" t="s">
        <v>1584</v>
      </c>
      <c r="B31" s="17">
        <v>40887</v>
      </c>
      <c r="C31" s="4" t="s">
        <v>902</v>
      </c>
      <c r="D31" s="1" t="s">
        <v>1445</v>
      </c>
      <c r="E31" s="4" t="s">
        <v>1006</v>
      </c>
      <c r="F31" s="6" t="s">
        <v>2283</v>
      </c>
      <c r="G31" s="4">
        <v>810</v>
      </c>
      <c r="H31" s="12" t="s">
        <v>2665</v>
      </c>
      <c r="I31" s="108" t="s">
        <v>2866</v>
      </c>
      <c r="J31" s="12" t="s">
        <v>52</v>
      </c>
      <c r="K31" s="12" t="s">
        <v>2867</v>
      </c>
      <c r="L31" s="107" t="s">
        <v>2667</v>
      </c>
      <c r="M31" s="12" t="s">
        <v>7</v>
      </c>
      <c r="N31" s="12" t="s">
        <v>2778</v>
      </c>
      <c r="O31" s="12" t="s">
        <v>2868</v>
      </c>
      <c r="P31" s="12" t="s">
        <v>53</v>
      </c>
      <c r="Q31" s="12" t="s">
        <v>2668</v>
      </c>
      <c r="R31" s="12" t="s">
        <v>1327</v>
      </c>
      <c r="S31" s="12" t="s">
        <v>2869</v>
      </c>
      <c r="T31" s="12"/>
      <c r="U31" s="12" t="s">
        <v>2870</v>
      </c>
      <c r="V31" s="12" t="s">
        <v>2666</v>
      </c>
      <c r="W31" s="12" t="s">
        <v>2871</v>
      </c>
      <c r="X31" s="12" t="s">
        <v>2872</v>
      </c>
      <c r="Y31" s="100"/>
      <c r="Z31" s="100"/>
      <c r="AA31" s="100"/>
    </row>
    <row r="32" spans="1:27" x14ac:dyDescent="0.2">
      <c r="A32" s="4" t="s">
        <v>2133</v>
      </c>
      <c r="B32" s="17">
        <v>40891</v>
      </c>
      <c r="C32" s="4" t="s">
        <v>1612</v>
      </c>
      <c r="D32" s="1" t="s">
        <v>1445</v>
      </c>
      <c r="E32" s="4" t="s">
        <v>2468</v>
      </c>
      <c r="F32" s="6" t="s">
        <v>2411</v>
      </c>
      <c r="G32" s="4">
        <v>147</v>
      </c>
      <c r="H32" s="12" t="s">
        <v>2665</v>
      </c>
      <c r="I32" s="12" t="s">
        <v>1209</v>
      </c>
      <c r="J32" s="108" t="s">
        <v>2873</v>
      </c>
      <c r="K32" s="12" t="s">
        <v>2874</v>
      </c>
      <c r="L32" s="107" t="s">
        <v>2667</v>
      </c>
      <c r="M32" s="12" t="s">
        <v>7</v>
      </c>
      <c r="N32" s="12" t="s">
        <v>2875</v>
      </c>
      <c r="O32" s="12" t="s">
        <v>2132</v>
      </c>
      <c r="P32" s="12" t="s">
        <v>53</v>
      </c>
      <c r="Q32" s="12" t="s">
        <v>2668</v>
      </c>
      <c r="R32" s="12" t="s">
        <v>2876</v>
      </c>
      <c r="S32" s="12" t="s">
        <v>2877</v>
      </c>
      <c r="T32" s="12"/>
      <c r="U32" s="12" t="s">
        <v>255</v>
      </c>
      <c r="V32" s="12" t="s">
        <v>2666</v>
      </c>
      <c r="W32" s="12" t="s">
        <v>2878</v>
      </c>
      <c r="X32" s="12" t="s">
        <v>2872</v>
      </c>
      <c r="Y32" s="12"/>
      <c r="Z32" s="100"/>
      <c r="AA32" s="100"/>
    </row>
    <row r="33" spans="1:27" x14ac:dyDescent="0.2">
      <c r="A33" s="4" t="s">
        <v>1418</v>
      </c>
      <c r="B33" s="17">
        <v>40894</v>
      </c>
      <c r="C33" s="4" t="s">
        <v>1433</v>
      </c>
      <c r="D33" s="1" t="s">
        <v>1445</v>
      </c>
      <c r="E33" s="4" t="s">
        <v>2402</v>
      </c>
      <c r="F33" s="6" t="s">
        <v>2283</v>
      </c>
      <c r="G33" s="4">
        <v>1114</v>
      </c>
      <c r="H33" s="12" t="s">
        <v>2665</v>
      </c>
      <c r="I33" s="12" t="s">
        <v>1209</v>
      </c>
      <c r="J33" s="12" t="s">
        <v>52</v>
      </c>
      <c r="K33" s="12" t="s">
        <v>451</v>
      </c>
      <c r="L33" s="12" t="s">
        <v>2667</v>
      </c>
      <c r="M33" s="12" t="s">
        <v>2668</v>
      </c>
      <c r="N33" s="12" t="s">
        <v>2714</v>
      </c>
      <c r="O33" s="12" t="s">
        <v>2132</v>
      </c>
      <c r="P33" s="12" t="s">
        <v>233</v>
      </c>
      <c r="Q33" s="12" t="s">
        <v>2879</v>
      </c>
      <c r="R33" s="12" t="s">
        <v>2880</v>
      </c>
      <c r="S33" s="12" t="s">
        <v>2881</v>
      </c>
      <c r="T33" s="12"/>
      <c r="U33" s="12" t="s">
        <v>2882</v>
      </c>
      <c r="V33" s="12" t="s">
        <v>2883</v>
      </c>
      <c r="W33" s="12" t="s">
        <v>2666</v>
      </c>
      <c r="X33" s="12" t="s">
        <v>2884</v>
      </c>
      <c r="Y33" s="100"/>
      <c r="Z33" s="100"/>
      <c r="AA33" s="100"/>
    </row>
    <row r="34" spans="1:27" x14ac:dyDescent="0.2">
      <c r="A34" s="4" t="s">
        <v>1897</v>
      </c>
      <c r="B34" s="17">
        <v>40903</v>
      </c>
      <c r="C34" s="4" t="s">
        <v>1433</v>
      </c>
      <c r="D34" s="1" t="s">
        <v>1434</v>
      </c>
      <c r="E34" s="4" t="s">
        <v>2484</v>
      </c>
      <c r="F34" s="6" t="s">
        <v>2370</v>
      </c>
      <c r="G34" s="4">
        <v>1926</v>
      </c>
      <c r="H34" s="12" t="s">
        <v>2665</v>
      </c>
      <c r="I34" s="107" t="s">
        <v>2885</v>
      </c>
      <c r="J34" s="12" t="s">
        <v>2886</v>
      </c>
      <c r="K34" s="12" t="s">
        <v>2668</v>
      </c>
      <c r="L34" s="12" t="s">
        <v>2667</v>
      </c>
      <c r="M34" s="12" t="s">
        <v>7</v>
      </c>
      <c r="N34" s="12" t="s">
        <v>2887</v>
      </c>
      <c r="O34" s="12" t="s">
        <v>451</v>
      </c>
      <c r="P34" s="12" t="s">
        <v>2892</v>
      </c>
      <c r="Q34" s="12" t="s">
        <v>1192</v>
      </c>
      <c r="R34" s="12" t="s">
        <v>2888</v>
      </c>
      <c r="S34" s="12" t="s">
        <v>2889</v>
      </c>
      <c r="T34" s="12"/>
      <c r="U34" s="12" t="s">
        <v>2890</v>
      </c>
      <c r="V34" s="12" t="s">
        <v>2891</v>
      </c>
      <c r="W34" s="12" t="s">
        <v>2872</v>
      </c>
      <c r="X34" s="12" t="s">
        <v>2089</v>
      </c>
      <c r="Y34" s="100"/>
      <c r="Z34" s="100"/>
      <c r="AA34" s="100"/>
    </row>
    <row r="35" spans="1:27" x14ac:dyDescent="0.2">
      <c r="A35" s="4" t="s">
        <v>901</v>
      </c>
      <c r="B35" s="17">
        <v>40910</v>
      </c>
      <c r="C35" s="4" t="s">
        <v>1433</v>
      </c>
      <c r="D35" s="1" t="s">
        <v>1445</v>
      </c>
      <c r="E35" s="4" t="s">
        <v>2237</v>
      </c>
      <c r="F35" s="6" t="s">
        <v>1203</v>
      </c>
      <c r="G35" s="4">
        <v>1288</v>
      </c>
      <c r="H35" s="12" t="s">
        <v>2665</v>
      </c>
      <c r="I35" s="107" t="s">
        <v>2893</v>
      </c>
      <c r="J35" s="107" t="s">
        <v>2894</v>
      </c>
      <c r="K35" s="12" t="s">
        <v>2132</v>
      </c>
      <c r="L35" s="12" t="s">
        <v>2895</v>
      </c>
      <c r="M35" s="12" t="s">
        <v>7</v>
      </c>
      <c r="N35" s="12" t="s">
        <v>2896</v>
      </c>
      <c r="O35" s="12" t="s">
        <v>2897</v>
      </c>
      <c r="P35" s="107" t="s">
        <v>2898</v>
      </c>
      <c r="Q35" s="12" t="s">
        <v>2668</v>
      </c>
      <c r="R35" s="12" t="s">
        <v>2857</v>
      </c>
      <c r="S35" s="12" t="s">
        <v>1439</v>
      </c>
      <c r="T35" s="12"/>
      <c r="U35" s="12" t="s">
        <v>2899</v>
      </c>
      <c r="V35" s="12" t="s">
        <v>1327</v>
      </c>
      <c r="W35" s="12" t="s">
        <v>2900</v>
      </c>
      <c r="X35" s="12" t="s">
        <v>2901</v>
      </c>
      <c r="Y35" s="100"/>
      <c r="Z35" s="100"/>
      <c r="AA35" s="100"/>
    </row>
    <row r="36" spans="1:27" x14ac:dyDescent="0.2">
      <c r="A36" s="4" t="s">
        <v>2664</v>
      </c>
      <c r="B36" s="17">
        <v>40915</v>
      </c>
      <c r="C36" s="4" t="s">
        <v>1433</v>
      </c>
      <c r="D36" s="1" t="s">
        <v>1434</v>
      </c>
      <c r="E36" s="4" t="s">
        <v>2332</v>
      </c>
      <c r="F36" s="6" t="s">
        <v>2321</v>
      </c>
      <c r="G36" s="4">
        <v>1947</v>
      </c>
      <c r="H36" s="12" t="s">
        <v>2665</v>
      </c>
      <c r="I36" s="12" t="s">
        <v>2902</v>
      </c>
      <c r="J36" s="12" t="s">
        <v>1209</v>
      </c>
      <c r="K36" s="12" t="s">
        <v>451</v>
      </c>
      <c r="L36" s="12" t="s">
        <v>2667</v>
      </c>
      <c r="M36" s="12" t="s">
        <v>7</v>
      </c>
      <c r="N36" s="12" t="s">
        <v>2903</v>
      </c>
      <c r="O36" s="12" t="s">
        <v>2904</v>
      </c>
      <c r="P36" s="107" t="s">
        <v>2905</v>
      </c>
      <c r="Q36" s="12" t="s">
        <v>2668</v>
      </c>
      <c r="R36" s="12" t="s">
        <v>2857</v>
      </c>
      <c r="S36" s="12" t="s">
        <v>2671</v>
      </c>
      <c r="T36" s="12"/>
      <c r="U36" s="12" t="s">
        <v>1327</v>
      </c>
      <c r="V36" s="12" t="s">
        <v>2906</v>
      </c>
      <c r="W36" s="12" t="s">
        <v>2907</v>
      </c>
      <c r="X36" s="12" t="s">
        <v>2908</v>
      </c>
      <c r="Y36" s="100"/>
      <c r="Z36" s="100"/>
      <c r="AA36" s="100"/>
    </row>
    <row r="37" spans="1:27" x14ac:dyDescent="0.2">
      <c r="A37" s="4" t="s">
        <v>885</v>
      </c>
      <c r="B37" s="17">
        <v>40918</v>
      </c>
      <c r="C37" s="4" t="s">
        <v>1612</v>
      </c>
      <c r="D37" s="1" t="s">
        <v>1445</v>
      </c>
      <c r="E37" s="4" t="s">
        <v>108</v>
      </c>
      <c r="F37" s="6" t="s">
        <v>2321</v>
      </c>
      <c r="G37" s="4">
        <v>830</v>
      </c>
      <c r="H37" s="12" t="s">
        <v>2665</v>
      </c>
      <c r="I37" s="12" t="s">
        <v>1209</v>
      </c>
      <c r="J37" s="12" t="s">
        <v>2132</v>
      </c>
      <c r="K37" s="12" t="s">
        <v>2909</v>
      </c>
      <c r="L37" s="12" t="s">
        <v>2667</v>
      </c>
      <c r="M37" s="12" t="s">
        <v>7</v>
      </c>
      <c r="N37" s="12" t="s">
        <v>2910</v>
      </c>
      <c r="O37" s="12" t="s">
        <v>1192</v>
      </c>
      <c r="P37" s="12" t="s">
        <v>2911</v>
      </c>
      <c r="Q37" s="12" t="s">
        <v>2912</v>
      </c>
      <c r="R37" s="12" t="s">
        <v>2851</v>
      </c>
      <c r="S37" s="12" t="s">
        <v>451</v>
      </c>
      <c r="T37" s="12"/>
      <c r="U37" s="107" t="s">
        <v>2913</v>
      </c>
      <c r="V37" s="12" t="s">
        <v>2914</v>
      </c>
      <c r="W37" s="12" t="s">
        <v>2666</v>
      </c>
      <c r="X37" s="12" t="s">
        <v>2915</v>
      </c>
      <c r="Y37" s="100"/>
      <c r="Z37" s="100"/>
      <c r="AA37" s="100"/>
    </row>
    <row r="38" spans="1:27" x14ac:dyDescent="0.2">
      <c r="A38" s="4" t="s">
        <v>2011</v>
      </c>
      <c r="B38" s="17">
        <v>40922</v>
      </c>
      <c r="C38" s="4" t="s">
        <v>1433</v>
      </c>
      <c r="D38" s="1" t="s">
        <v>1445</v>
      </c>
      <c r="E38" s="4" t="s">
        <v>2394</v>
      </c>
      <c r="F38" s="6" t="s">
        <v>2283</v>
      </c>
      <c r="G38" s="4">
        <v>613</v>
      </c>
      <c r="H38" s="12" t="s">
        <v>2665</v>
      </c>
      <c r="I38" s="110" t="s">
        <v>1209</v>
      </c>
      <c r="J38" s="12" t="s">
        <v>2132</v>
      </c>
      <c r="K38" s="12" t="s">
        <v>2916</v>
      </c>
      <c r="L38" s="12" t="s">
        <v>2667</v>
      </c>
      <c r="M38" s="12" t="s">
        <v>7</v>
      </c>
      <c r="N38" s="12" t="s">
        <v>2691</v>
      </c>
      <c r="O38" s="12" t="s">
        <v>1192</v>
      </c>
      <c r="P38" s="107" t="s">
        <v>53</v>
      </c>
      <c r="Q38" s="107" t="s">
        <v>2668</v>
      </c>
      <c r="R38" s="12" t="s">
        <v>2917</v>
      </c>
      <c r="S38" s="12" t="s">
        <v>2918</v>
      </c>
      <c r="T38" s="12"/>
      <c r="U38" s="12" t="s">
        <v>2919</v>
      </c>
      <c r="V38" s="12" t="s">
        <v>451</v>
      </c>
      <c r="W38" s="12" t="s">
        <v>48</v>
      </c>
      <c r="X38" s="108" t="s">
        <v>2920</v>
      </c>
      <c r="Y38" s="100"/>
      <c r="Z38" s="100"/>
      <c r="AA38" s="100"/>
    </row>
    <row r="39" spans="1:27" x14ac:dyDescent="0.2">
      <c r="A39" s="4" t="s">
        <v>46</v>
      </c>
      <c r="B39" s="17">
        <v>40929</v>
      </c>
      <c r="C39" s="4" t="s">
        <v>1433</v>
      </c>
      <c r="D39" s="1" t="s">
        <v>1445</v>
      </c>
      <c r="E39" s="4" t="s">
        <v>2320</v>
      </c>
      <c r="F39" s="6" t="s">
        <v>2411</v>
      </c>
      <c r="G39" s="4">
        <v>731</v>
      </c>
      <c r="H39" s="12" t="s">
        <v>2665</v>
      </c>
      <c r="I39" s="109" t="s">
        <v>2921</v>
      </c>
      <c r="J39" s="12" t="s">
        <v>52</v>
      </c>
      <c r="K39" s="12" t="s">
        <v>2132</v>
      </c>
      <c r="L39" s="12" t="s">
        <v>2667</v>
      </c>
      <c r="M39" s="12" t="s">
        <v>7</v>
      </c>
      <c r="N39" s="12" t="s">
        <v>2926</v>
      </c>
      <c r="O39" s="12" t="s">
        <v>2922</v>
      </c>
      <c r="P39" s="12" t="s">
        <v>2923</v>
      </c>
      <c r="Q39" s="12" t="s">
        <v>2924</v>
      </c>
      <c r="R39" s="12" t="s">
        <v>2925</v>
      </c>
      <c r="S39" s="12" t="s">
        <v>2927</v>
      </c>
      <c r="T39" s="12"/>
      <c r="U39" s="12" t="s">
        <v>48</v>
      </c>
      <c r="V39" s="12" t="s">
        <v>2928</v>
      </c>
      <c r="W39" s="12" t="s">
        <v>2671</v>
      </c>
      <c r="X39" s="110" t="s">
        <v>2929</v>
      </c>
      <c r="Y39" s="100"/>
      <c r="Z39" s="100"/>
      <c r="AA39" s="100"/>
    </row>
    <row r="40" spans="1:27" x14ac:dyDescent="0.2">
      <c r="A40" s="4" t="s">
        <v>1603</v>
      </c>
      <c r="B40" s="17">
        <v>40936</v>
      </c>
      <c r="C40" s="4" t="s">
        <v>1433</v>
      </c>
      <c r="D40" s="1" t="s">
        <v>1434</v>
      </c>
      <c r="E40" s="4" t="s">
        <v>2493</v>
      </c>
      <c r="F40" s="6" t="s">
        <v>2283</v>
      </c>
      <c r="G40" s="4">
        <v>1816</v>
      </c>
      <c r="H40" s="12" t="s">
        <v>2665</v>
      </c>
      <c r="I40" s="12" t="s">
        <v>1209</v>
      </c>
      <c r="J40" s="12" t="s">
        <v>48</v>
      </c>
      <c r="K40" s="12" t="s">
        <v>2132</v>
      </c>
      <c r="L40" s="12" t="s">
        <v>2667</v>
      </c>
      <c r="M40" s="12" t="s">
        <v>7</v>
      </c>
      <c r="N40" s="12" t="s">
        <v>2930</v>
      </c>
      <c r="O40" s="12" t="s">
        <v>2931</v>
      </c>
      <c r="P40" s="12" t="s">
        <v>2932</v>
      </c>
      <c r="Q40" s="12" t="s">
        <v>2668</v>
      </c>
      <c r="R40" s="12" t="s">
        <v>2933</v>
      </c>
      <c r="S40" s="12" t="s">
        <v>2934</v>
      </c>
      <c r="T40" s="12"/>
      <c r="U40" s="12" t="s">
        <v>2671</v>
      </c>
      <c r="V40" s="12" t="s">
        <v>2935</v>
      </c>
      <c r="W40" s="12" t="s">
        <v>255</v>
      </c>
      <c r="X40" s="12" t="s">
        <v>2936</v>
      </c>
      <c r="Y40" s="100"/>
      <c r="Z40" s="100"/>
      <c r="AA40" s="100"/>
    </row>
    <row r="41" spans="1:27" x14ac:dyDescent="0.2">
      <c r="A41" s="4" t="s">
        <v>1551</v>
      </c>
      <c r="B41" s="17">
        <v>40953</v>
      </c>
      <c r="C41" s="4" t="s">
        <v>1612</v>
      </c>
      <c r="D41" s="1" t="s">
        <v>1445</v>
      </c>
      <c r="E41" s="4" t="s">
        <v>894</v>
      </c>
      <c r="F41" s="6" t="s">
        <v>2256</v>
      </c>
      <c r="G41" s="4">
        <v>251</v>
      </c>
      <c r="H41" s="12" t="s">
        <v>2665</v>
      </c>
      <c r="I41" s="12" t="s">
        <v>1209</v>
      </c>
      <c r="J41" s="12" t="s">
        <v>2937</v>
      </c>
      <c r="K41" s="12" t="s">
        <v>1169</v>
      </c>
      <c r="L41" s="12" t="s">
        <v>2667</v>
      </c>
      <c r="M41" s="12" t="s">
        <v>7</v>
      </c>
      <c r="N41" s="12" t="s">
        <v>2938</v>
      </c>
      <c r="O41" s="12" t="s">
        <v>1192</v>
      </c>
      <c r="P41" s="12" t="s">
        <v>2939</v>
      </c>
      <c r="Q41" s="12" t="s">
        <v>2668</v>
      </c>
      <c r="R41" s="12" t="s">
        <v>1327</v>
      </c>
      <c r="S41" s="12" t="s">
        <v>2940</v>
      </c>
      <c r="T41" s="12"/>
      <c r="U41" s="12" t="s">
        <v>2941</v>
      </c>
      <c r="V41" s="12" t="s">
        <v>2942</v>
      </c>
      <c r="W41" s="12" t="s">
        <v>1287</v>
      </c>
      <c r="X41" s="12" t="s">
        <v>2872</v>
      </c>
      <c r="Y41" s="12"/>
      <c r="Z41" s="12"/>
      <c r="AA41" s="12"/>
    </row>
    <row r="42" spans="1:27" x14ac:dyDescent="0.2">
      <c r="A42" s="4" t="s">
        <v>1551</v>
      </c>
      <c r="B42" s="17">
        <v>40957</v>
      </c>
      <c r="C42" s="4" t="s">
        <v>1433</v>
      </c>
      <c r="D42" s="1" t="s">
        <v>1434</v>
      </c>
      <c r="E42" s="4" t="s">
        <v>2282</v>
      </c>
      <c r="F42" s="6" t="s">
        <v>2321</v>
      </c>
      <c r="G42" s="4">
        <v>1791</v>
      </c>
      <c r="H42" s="12" t="s">
        <v>2665</v>
      </c>
      <c r="I42" s="12" t="s">
        <v>2943</v>
      </c>
      <c r="J42" s="12" t="s">
        <v>1893</v>
      </c>
      <c r="K42" s="107" t="s">
        <v>2132</v>
      </c>
      <c r="L42" s="12" t="s">
        <v>2667</v>
      </c>
      <c r="M42" s="12" t="s">
        <v>7</v>
      </c>
      <c r="N42" s="12" t="s">
        <v>2944</v>
      </c>
      <c r="O42" s="12" t="s">
        <v>1192</v>
      </c>
      <c r="P42" s="12" t="s">
        <v>53</v>
      </c>
      <c r="Q42" s="12" t="s">
        <v>2668</v>
      </c>
      <c r="R42" s="12" t="s">
        <v>2945</v>
      </c>
      <c r="S42" s="12" t="s">
        <v>2946</v>
      </c>
      <c r="T42" s="12"/>
      <c r="U42" s="12" t="s">
        <v>2671</v>
      </c>
      <c r="V42" s="12" t="s">
        <v>2947</v>
      </c>
      <c r="W42" s="12" t="s">
        <v>2948</v>
      </c>
      <c r="X42" s="12" t="s">
        <v>1915</v>
      </c>
      <c r="Y42" s="12"/>
      <c r="Z42" s="12"/>
      <c r="AA42" s="12"/>
    </row>
    <row r="43" spans="1:27" x14ac:dyDescent="0.2">
      <c r="A43" s="4" t="s">
        <v>1628</v>
      </c>
      <c r="B43" s="17">
        <v>40964</v>
      </c>
      <c r="C43" s="4" t="s">
        <v>1433</v>
      </c>
      <c r="D43" s="1" t="s">
        <v>1445</v>
      </c>
      <c r="E43" s="4" t="s">
        <v>127</v>
      </c>
      <c r="F43" s="6" t="s">
        <v>2333</v>
      </c>
      <c r="G43" s="4">
        <v>1111</v>
      </c>
      <c r="H43" s="12" t="s">
        <v>2665</v>
      </c>
      <c r="I43" s="12" t="s">
        <v>1209</v>
      </c>
      <c r="J43" s="12" t="s">
        <v>48</v>
      </c>
      <c r="K43" s="12" t="s">
        <v>2132</v>
      </c>
      <c r="L43" s="107" t="s">
        <v>2949</v>
      </c>
      <c r="M43" s="12" t="s">
        <v>7</v>
      </c>
      <c r="N43" s="12" t="s">
        <v>2950</v>
      </c>
      <c r="O43" s="12" t="s">
        <v>2951</v>
      </c>
      <c r="P43" s="12" t="s">
        <v>53</v>
      </c>
      <c r="Q43" s="12" t="s">
        <v>2668</v>
      </c>
      <c r="R43" s="12" t="s">
        <v>2857</v>
      </c>
      <c r="S43" s="12" t="s">
        <v>2818</v>
      </c>
      <c r="T43" s="12"/>
      <c r="U43" s="12" t="s">
        <v>2671</v>
      </c>
      <c r="V43" s="12" t="s">
        <v>1491</v>
      </c>
      <c r="W43" s="12" t="s">
        <v>2934</v>
      </c>
      <c r="X43" s="12" t="s">
        <v>1915</v>
      </c>
      <c r="Y43" s="12"/>
      <c r="Z43" s="12"/>
      <c r="AA43" s="12"/>
    </row>
    <row r="44" spans="1:27" x14ac:dyDescent="0.2">
      <c r="A44" s="4" t="s">
        <v>1432</v>
      </c>
      <c r="B44" s="17">
        <v>40968</v>
      </c>
      <c r="C44" s="4" t="s">
        <v>1433</v>
      </c>
      <c r="D44" s="66" t="s">
        <v>1434</v>
      </c>
      <c r="E44" s="4" t="s">
        <v>2484</v>
      </c>
      <c r="F44" s="6" t="s">
        <v>2307</v>
      </c>
      <c r="G44" s="4">
        <v>1458</v>
      </c>
      <c r="H44" s="12" t="s">
        <v>2665</v>
      </c>
      <c r="I44" s="12" t="s">
        <v>1209</v>
      </c>
      <c r="J44" s="12" t="s">
        <v>48</v>
      </c>
      <c r="K44" s="12" t="s">
        <v>2132</v>
      </c>
      <c r="L44" s="12" t="s">
        <v>2667</v>
      </c>
      <c r="M44" s="12" t="s">
        <v>7</v>
      </c>
      <c r="N44" s="12" t="s">
        <v>2952</v>
      </c>
      <c r="O44" s="12" t="s">
        <v>2953</v>
      </c>
      <c r="P44" s="12" t="s">
        <v>53</v>
      </c>
      <c r="Q44" s="12" t="s">
        <v>2668</v>
      </c>
      <c r="R44" s="12" t="s">
        <v>2954</v>
      </c>
      <c r="S44" s="12" t="s">
        <v>2955</v>
      </c>
      <c r="T44" s="12"/>
      <c r="U44" s="12" t="s">
        <v>2671</v>
      </c>
      <c r="V44" s="12" t="s">
        <v>1491</v>
      </c>
      <c r="W44" s="12" t="s">
        <v>2956</v>
      </c>
      <c r="X44" s="12" t="s">
        <v>2957</v>
      </c>
      <c r="Y44" s="12"/>
      <c r="Z44" s="12"/>
      <c r="AA44" s="12" t="s">
        <v>2958</v>
      </c>
    </row>
    <row r="45" spans="1:27" x14ac:dyDescent="0.2">
      <c r="A45" s="4" t="s">
        <v>2690</v>
      </c>
      <c r="B45" s="17">
        <v>40971</v>
      </c>
      <c r="C45" s="4" t="s">
        <v>1433</v>
      </c>
      <c r="D45" s="1" t="s">
        <v>1445</v>
      </c>
      <c r="E45" s="4" t="s">
        <v>330</v>
      </c>
      <c r="F45" s="6" t="s">
        <v>2333</v>
      </c>
      <c r="G45" s="4">
        <v>1056</v>
      </c>
      <c r="H45" s="12" t="s">
        <v>2665</v>
      </c>
      <c r="I45" s="12" t="s">
        <v>2959</v>
      </c>
      <c r="J45" s="12" t="s">
        <v>2960</v>
      </c>
      <c r="K45" s="12" t="s">
        <v>2132</v>
      </c>
      <c r="L45" s="12" t="s">
        <v>2667</v>
      </c>
      <c r="M45" s="12" t="s">
        <v>7</v>
      </c>
      <c r="N45" s="12" t="s">
        <v>52</v>
      </c>
      <c r="O45" s="12" t="s">
        <v>1192</v>
      </c>
      <c r="P45" s="12" t="s">
        <v>53</v>
      </c>
      <c r="Q45" s="12" t="s">
        <v>2668</v>
      </c>
      <c r="R45" s="12" t="s">
        <v>2961</v>
      </c>
      <c r="S45" s="12" t="s">
        <v>2962</v>
      </c>
      <c r="T45" s="12"/>
      <c r="U45" s="12" t="s">
        <v>1439</v>
      </c>
      <c r="V45" s="107" t="s">
        <v>2963</v>
      </c>
      <c r="W45" s="12" t="s">
        <v>2964</v>
      </c>
      <c r="X45" s="12" t="s">
        <v>2882</v>
      </c>
      <c r="Y45" s="12"/>
      <c r="Z45" s="12" t="s">
        <v>2209</v>
      </c>
      <c r="AA45" s="12"/>
    </row>
    <row r="46" spans="1:27" x14ac:dyDescent="0.2">
      <c r="A46" s="4" t="s">
        <v>2134</v>
      </c>
      <c r="B46" s="17">
        <v>40978</v>
      </c>
      <c r="C46" s="4" t="s">
        <v>1433</v>
      </c>
      <c r="D46" s="1" t="s">
        <v>1434</v>
      </c>
      <c r="E46" s="4" t="s">
        <v>289</v>
      </c>
      <c r="F46" s="6" t="s">
        <v>2333</v>
      </c>
      <c r="G46" s="4">
        <v>1999</v>
      </c>
      <c r="H46" s="12" t="s">
        <v>2665</v>
      </c>
      <c r="I46" s="12" t="s">
        <v>1209</v>
      </c>
      <c r="J46" s="12" t="s">
        <v>52</v>
      </c>
      <c r="K46" s="12" t="s">
        <v>2965</v>
      </c>
      <c r="L46" s="12" t="s">
        <v>2667</v>
      </c>
      <c r="M46" s="12" t="s">
        <v>7</v>
      </c>
      <c r="N46" s="12" t="s">
        <v>2966</v>
      </c>
      <c r="O46" s="12" t="s">
        <v>2967</v>
      </c>
      <c r="P46" s="12" t="s">
        <v>53</v>
      </c>
      <c r="Q46" s="12" t="s">
        <v>2668</v>
      </c>
      <c r="R46" s="12" t="s">
        <v>2857</v>
      </c>
      <c r="S46" s="12" t="s">
        <v>2968</v>
      </c>
      <c r="T46" s="12"/>
      <c r="U46" s="12" t="s">
        <v>2969</v>
      </c>
      <c r="V46" s="12" t="s">
        <v>48</v>
      </c>
      <c r="W46" s="12" t="s">
        <v>2970</v>
      </c>
      <c r="X46" s="12" t="s">
        <v>1915</v>
      </c>
      <c r="Y46" s="12"/>
      <c r="Z46" s="12"/>
      <c r="AA46" s="12"/>
    </row>
    <row r="47" spans="1:27" x14ac:dyDescent="0.2">
      <c r="A47" s="4" t="s">
        <v>1603</v>
      </c>
      <c r="B47" s="17">
        <v>40985</v>
      </c>
      <c r="C47" s="4" t="s">
        <v>1433</v>
      </c>
      <c r="D47" s="1" t="s">
        <v>1445</v>
      </c>
      <c r="E47" s="4" t="s">
        <v>127</v>
      </c>
      <c r="F47" s="6" t="s">
        <v>2321</v>
      </c>
      <c r="G47" s="4">
        <v>1228</v>
      </c>
      <c r="H47" s="12" t="s">
        <v>2665</v>
      </c>
      <c r="I47" s="12" t="s">
        <v>1209</v>
      </c>
      <c r="J47" s="12" t="s">
        <v>2971</v>
      </c>
      <c r="K47" s="12" t="s">
        <v>2132</v>
      </c>
      <c r="L47" s="12" t="s">
        <v>2972</v>
      </c>
      <c r="M47" s="110" t="s">
        <v>7</v>
      </c>
      <c r="N47" s="12" t="s">
        <v>2973</v>
      </c>
      <c r="O47" s="12" t="s">
        <v>2974</v>
      </c>
      <c r="P47" s="12" t="s">
        <v>53</v>
      </c>
      <c r="Q47" s="12" t="s">
        <v>2668</v>
      </c>
      <c r="R47" s="12" t="s">
        <v>2975</v>
      </c>
      <c r="S47" s="12" t="s">
        <v>2976</v>
      </c>
      <c r="T47" s="12"/>
      <c r="U47" s="107" t="s">
        <v>2977</v>
      </c>
      <c r="V47" s="12" t="s">
        <v>2978</v>
      </c>
      <c r="W47" s="12" t="s">
        <v>2666</v>
      </c>
      <c r="X47" s="12" t="s">
        <v>1915</v>
      </c>
      <c r="Y47" s="12"/>
      <c r="Z47" s="12"/>
      <c r="AA47" s="12"/>
    </row>
    <row r="48" spans="1:27" x14ac:dyDescent="0.2">
      <c r="A48" s="4" t="s">
        <v>1513</v>
      </c>
      <c r="B48" s="17">
        <v>40992</v>
      </c>
      <c r="C48" s="4" t="s">
        <v>1433</v>
      </c>
      <c r="D48" s="1" t="s">
        <v>1434</v>
      </c>
      <c r="E48" s="4" t="s">
        <v>358</v>
      </c>
      <c r="F48" s="6" t="s">
        <v>2256</v>
      </c>
      <c r="G48" s="4">
        <v>2873</v>
      </c>
      <c r="H48" s="12" t="s">
        <v>2665</v>
      </c>
      <c r="I48" s="12" t="s">
        <v>2979</v>
      </c>
      <c r="J48" s="12" t="s">
        <v>2980</v>
      </c>
      <c r="K48" s="107" t="s">
        <v>2132</v>
      </c>
      <c r="L48" s="107" t="s">
        <v>2667</v>
      </c>
      <c r="M48" s="12" t="s">
        <v>7</v>
      </c>
      <c r="N48" s="107" t="s">
        <v>2981</v>
      </c>
      <c r="O48" s="108" t="s">
        <v>2982</v>
      </c>
      <c r="P48" s="108" t="s">
        <v>2983</v>
      </c>
      <c r="Q48" s="108" t="s">
        <v>3028</v>
      </c>
      <c r="R48" s="107" t="s">
        <v>2984</v>
      </c>
      <c r="S48" s="12" t="s">
        <v>1003</v>
      </c>
      <c r="T48" s="12"/>
      <c r="U48" s="12" t="s">
        <v>2671</v>
      </c>
      <c r="V48" s="12" t="s">
        <v>2985</v>
      </c>
      <c r="W48" s="12" t="s">
        <v>2986</v>
      </c>
      <c r="X48" s="12" t="s">
        <v>1915</v>
      </c>
      <c r="Y48" s="12"/>
      <c r="Z48" s="12"/>
      <c r="AA48" s="12"/>
    </row>
    <row r="49" spans="1:27" x14ac:dyDescent="0.2">
      <c r="A49" s="4" t="s">
        <v>1470</v>
      </c>
      <c r="B49" s="17">
        <v>40996</v>
      </c>
      <c r="C49" s="4" t="s">
        <v>1433</v>
      </c>
      <c r="D49" s="1" t="s">
        <v>1445</v>
      </c>
      <c r="E49" s="4" t="s">
        <v>2394</v>
      </c>
      <c r="F49" s="6" t="s">
        <v>2283</v>
      </c>
      <c r="G49" s="4">
        <v>614</v>
      </c>
      <c r="H49" s="12" t="s">
        <v>2665</v>
      </c>
      <c r="I49" s="12" t="s">
        <v>1209</v>
      </c>
      <c r="J49" s="12" t="s">
        <v>52</v>
      </c>
      <c r="K49" s="12" t="s">
        <v>2987</v>
      </c>
      <c r="L49" s="12" t="s">
        <v>2667</v>
      </c>
      <c r="M49" s="12" t="s">
        <v>7</v>
      </c>
      <c r="N49" s="12" t="s">
        <v>2988</v>
      </c>
      <c r="O49" s="12" t="s">
        <v>1192</v>
      </c>
      <c r="P49" s="107" t="s">
        <v>53</v>
      </c>
      <c r="Q49" s="107" t="s">
        <v>2668</v>
      </c>
      <c r="R49" s="12" t="s">
        <v>2857</v>
      </c>
      <c r="S49" s="12" t="s">
        <v>2639</v>
      </c>
      <c r="T49" s="12"/>
      <c r="U49" s="12" t="s">
        <v>2671</v>
      </c>
      <c r="V49" s="12" t="s">
        <v>48</v>
      </c>
      <c r="W49" s="12" t="s">
        <v>2989</v>
      </c>
      <c r="X49" s="12" t="s">
        <v>1915</v>
      </c>
      <c r="Y49" s="12"/>
      <c r="Z49" s="12"/>
      <c r="AA49" s="12"/>
    </row>
    <row r="50" spans="1:27" x14ac:dyDescent="0.2">
      <c r="A50" s="4" t="s">
        <v>44</v>
      </c>
      <c r="B50" s="17">
        <v>40999</v>
      </c>
      <c r="C50" s="4" t="s">
        <v>1433</v>
      </c>
      <c r="D50" s="66" t="s">
        <v>1434</v>
      </c>
      <c r="E50" s="4" t="s">
        <v>91</v>
      </c>
      <c r="F50" s="6" t="s">
        <v>2307</v>
      </c>
      <c r="G50" s="4">
        <v>1730</v>
      </c>
      <c r="H50" s="12" t="s">
        <v>2665</v>
      </c>
      <c r="I50" s="12" t="s">
        <v>1209</v>
      </c>
      <c r="J50" s="12" t="s">
        <v>52</v>
      </c>
      <c r="K50" s="110" t="s">
        <v>2132</v>
      </c>
      <c r="L50" s="12" t="s">
        <v>2990</v>
      </c>
      <c r="M50" s="12" t="s">
        <v>2991</v>
      </c>
      <c r="N50" s="12" t="s">
        <v>1439</v>
      </c>
      <c r="O50" s="12" t="s">
        <v>1779</v>
      </c>
      <c r="P50" s="12" t="s">
        <v>2992</v>
      </c>
      <c r="Q50" s="12" t="s">
        <v>2668</v>
      </c>
      <c r="R50" s="12" t="s">
        <v>2857</v>
      </c>
      <c r="S50" s="12" t="s">
        <v>2993</v>
      </c>
      <c r="T50" s="12"/>
      <c r="U50" s="12" t="s">
        <v>2994</v>
      </c>
      <c r="V50" s="12" t="s">
        <v>2995</v>
      </c>
      <c r="W50" s="12" t="s">
        <v>1327</v>
      </c>
      <c r="X50" s="12" t="s">
        <v>1915</v>
      </c>
      <c r="Y50" s="12"/>
      <c r="Z50" s="12"/>
      <c r="AA50" s="12"/>
    </row>
    <row r="51" spans="1:27" x14ac:dyDescent="0.2">
      <c r="A51" s="4" t="s">
        <v>1456</v>
      </c>
      <c r="B51" s="17">
        <v>41006</v>
      </c>
      <c r="C51" s="4" t="s">
        <v>1433</v>
      </c>
      <c r="D51" s="1" t="s">
        <v>1434</v>
      </c>
      <c r="E51" s="4" t="s">
        <v>2332</v>
      </c>
      <c r="F51" s="6" t="s">
        <v>2370</v>
      </c>
      <c r="G51" s="4">
        <v>2279</v>
      </c>
      <c r="H51" s="12" t="s">
        <v>2665</v>
      </c>
      <c r="I51" s="12" t="s">
        <v>1209</v>
      </c>
      <c r="J51" s="107" t="s">
        <v>52</v>
      </c>
      <c r="K51" s="12" t="s">
        <v>2132</v>
      </c>
      <c r="L51" s="107" t="s">
        <v>2667</v>
      </c>
      <c r="M51" s="12" t="s">
        <v>7</v>
      </c>
      <c r="N51" s="12" t="s">
        <v>2938</v>
      </c>
      <c r="O51" s="12" t="s">
        <v>2996</v>
      </c>
      <c r="P51" s="12" t="s">
        <v>2997</v>
      </c>
      <c r="Q51" s="12" t="s">
        <v>3027</v>
      </c>
      <c r="R51" s="12" t="s">
        <v>2857</v>
      </c>
      <c r="S51" s="12" t="s">
        <v>1299</v>
      </c>
      <c r="T51" s="12"/>
      <c r="U51" s="107" t="s">
        <v>2941</v>
      </c>
      <c r="V51" s="12" t="s">
        <v>2998</v>
      </c>
      <c r="W51" s="12" t="s">
        <v>2999</v>
      </c>
      <c r="X51" s="12" t="s">
        <v>1915</v>
      </c>
      <c r="Y51" s="12"/>
      <c r="Z51" s="12"/>
      <c r="AA51" s="12"/>
    </row>
    <row r="52" spans="1:27" x14ac:dyDescent="0.2">
      <c r="A52" s="4" t="s">
        <v>1897</v>
      </c>
      <c r="B52" s="17">
        <v>41008</v>
      </c>
      <c r="C52" s="4" t="s">
        <v>1433</v>
      </c>
      <c r="D52" s="1" t="s">
        <v>1445</v>
      </c>
      <c r="E52" s="4" t="s">
        <v>330</v>
      </c>
      <c r="F52" s="6" t="s">
        <v>2283</v>
      </c>
      <c r="G52" s="4">
        <v>816</v>
      </c>
      <c r="H52" s="12" t="s">
        <v>2665</v>
      </c>
      <c r="I52" s="107" t="s">
        <v>1209</v>
      </c>
      <c r="J52" s="12" t="s">
        <v>52</v>
      </c>
      <c r="K52" s="12" t="s">
        <v>2132</v>
      </c>
      <c r="L52" s="12" t="s">
        <v>2667</v>
      </c>
      <c r="M52" s="12" t="s">
        <v>7</v>
      </c>
      <c r="N52" s="12" t="s">
        <v>1439</v>
      </c>
      <c r="O52" s="12" t="s">
        <v>1192</v>
      </c>
      <c r="P52" s="12" t="s">
        <v>3000</v>
      </c>
      <c r="Q52" s="12" t="s">
        <v>451</v>
      </c>
      <c r="R52" s="12" t="s">
        <v>2888</v>
      </c>
      <c r="S52" s="12" t="s">
        <v>3001</v>
      </c>
      <c r="T52" s="12"/>
      <c r="U52" s="12" t="s">
        <v>48</v>
      </c>
      <c r="V52" s="12" t="s">
        <v>2794</v>
      </c>
      <c r="W52" s="12" t="s">
        <v>3002</v>
      </c>
      <c r="X52" s="12" t="s">
        <v>1915</v>
      </c>
      <c r="Y52" s="12"/>
      <c r="Z52" s="12"/>
      <c r="AA52" s="12"/>
    </row>
    <row r="53" spans="1:27" x14ac:dyDescent="0.2">
      <c r="A53" s="4" t="s">
        <v>1432</v>
      </c>
      <c r="B53" s="17">
        <v>41013</v>
      </c>
      <c r="C53" s="4" t="s">
        <v>1433</v>
      </c>
      <c r="D53" s="1" t="s">
        <v>1445</v>
      </c>
      <c r="E53" s="4" t="s">
        <v>2402</v>
      </c>
      <c r="F53" s="6" t="s">
        <v>2370</v>
      </c>
      <c r="G53" s="4">
        <v>1319</v>
      </c>
      <c r="H53" s="12" t="s">
        <v>2665</v>
      </c>
      <c r="I53" s="12" t="s">
        <v>1209</v>
      </c>
      <c r="J53" s="12" t="s">
        <v>52</v>
      </c>
      <c r="K53" s="12" t="s">
        <v>2132</v>
      </c>
      <c r="L53" s="12" t="s">
        <v>2667</v>
      </c>
      <c r="M53" s="12" t="s">
        <v>7</v>
      </c>
      <c r="N53" s="12" t="s">
        <v>3003</v>
      </c>
      <c r="O53" s="12" t="s">
        <v>1192</v>
      </c>
      <c r="P53" s="12" t="s">
        <v>3004</v>
      </c>
      <c r="Q53" s="12" t="s">
        <v>919</v>
      </c>
      <c r="R53" s="12" t="s">
        <v>1327</v>
      </c>
      <c r="S53" s="12" t="s">
        <v>2881</v>
      </c>
      <c r="T53" s="12"/>
      <c r="U53" s="12" t="s">
        <v>3005</v>
      </c>
      <c r="V53" s="12" t="s">
        <v>3006</v>
      </c>
      <c r="W53" s="12" t="s">
        <v>1915</v>
      </c>
      <c r="X53" s="12" t="s">
        <v>3007</v>
      </c>
      <c r="Y53" s="12"/>
      <c r="Z53" s="12"/>
      <c r="AA53" s="12" t="s">
        <v>3008</v>
      </c>
    </row>
    <row r="54" spans="1:27" x14ac:dyDescent="0.2">
      <c r="A54" s="4" t="s">
        <v>2133</v>
      </c>
      <c r="B54" s="17">
        <v>41017</v>
      </c>
      <c r="C54" s="4" t="s">
        <v>1433</v>
      </c>
      <c r="D54" s="1" t="s">
        <v>1434</v>
      </c>
      <c r="E54" s="4" t="s">
        <v>2477</v>
      </c>
      <c r="F54" s="6" t="s">
        <v>2333</v>
      </c>
      <c r="G54" s="4">
        <v>1505</v>
      </c>
      <c r="H54" s="12" t="s">
        <v>2665</v>
      </c>
      <c r="I54" s="12" t="s">
        <v>1209</v>
      </c>
      <c r="J54" s="12" t="s">
        <v>52</v>
      </c>
      <c r="K54" s="12" t="s">
        <v>2132</v>
      </c>
      <c r="L54" s="12" t="s">
        <v>2667</v>
      </c>
      <c r="M54" s="12" t="s">
        <v>7</v>
      </c>
      <c r="N54" s="12" t="s">
        <v>3009</v>
      </c>
      <c r="O54" s="12" t="s">
        <v>1192</v>
      </c>
      <c r="P54" s="12" t="s">
        <v>53</v>
      </c>
      <c r="Q54" s="12" t="s">
        <v>3010</v>
      </c>
      <c r="R54" s="12" t="s">
        <v>2857</v>
      </c>
      <c r="S54" s="12" t="s">
        <v>451</v>
      </c>
      <c r="T54" s="12"/>
      <c r="U54" s="12" t="s">
        <v>2671</v>
      </c>
      <c r="V54" s="12" t="s">
        <v>48</v>
      </c>
      <c r="W54" s="12" t="s">
        <v>3011</v>
      </c>
      <c r="X54" s="12" t="s">
        <v>1915</v>
      </c>
      <c r="Y54" s="12"/>
      <c r="Z54" s="12"/>
      <c r="AA54" s="12"/>
    </row>
    <row r="55" spans="1:27" x14ac:dyDescent="0.2">
      <c r="A55" s="4" t="s">
        <v>1418</v>
      </c>
      <c r="B55" s="17">
        <v>41020</v>
      </c>
      <c r="C55" s="4" t="s">
        <v>1433</v>
      </c>
      <c r="D55" s="1" t="s">
        <v>1434</v>
      </c>
      <c r="E55" s="4" t="s">
        <v>2731</v>
      </c>
      <c r="F55" s="6" t="s">
        <v>2307</v>
      </c>
      <c r="G55" s="4">
        <v>2542</v>
      </c>
      <c r="H55" s="12" t="s">
        <v>2665</v>
      </c>
      <c r="I55" s="12" t="s">
        <v>1209</v>
      </c>
      <c r="J55" s="12" t="s">
        <v>52</v>
      </c>
      <c r="K55" s="12" t="s">
        <v>3030</v>
      </c>
      <c r="L55" s="12" t="s">
        <v>2668</v>
      </c>
      <c r="M55" s="12" t="s">
        <v>7</v>
      </c>
      <c r="N55" s="12" t="s">
        <v>1439</v>
      </c>
      <c r="O55" s="12" t="s">
        <v>3012</v>
      </c>
      <c r="P55" s="12" t="s">
        <v>53</v>
      </c>
      <c r="Q55" s="12" t="s">
        <v>3029</v>
      </c>
      <c r="R55" s="12" t="s">
        <v>3013</v>
      </c>
      <c r="S55" s="12" t="s">
        <v>3014</v>
      </c>
      <c r="T55" s="12"/>
      <c r="U55" s="12" t="s">
        <v>3007</v>
      </c>
      <c r="V55" s="111" t="s">
        <v>3015</v>
      </c>
      <c r="W55" s="109" t="s">
        <v>3016</v>
      </c>
      <c r="X55" s="12" t="s">
        <v>1327</v>
      </c>
      <c r="Y55" s="12"/>
      <c r="Z55" s="12"/>
      <c r="AA55" s="12"/>
    </row>
    <row r="56" spans="1:27" x14ac:dyDescent="0.2">
      <c r="A56" s="4" t="s">
        <v>885</v>
      </c>
      <c r="B56" s="17">
        <v>41027</v>
      </c>
      <c r="C56" s="4" t="s">
        <v>1433</v>
      </c>
      <c r="D56" s="1" t="s">
        <v>1445</v>
      </c>
      <c r="E56" s="4" t="s">
        <v>2468</v>
      </c>
      <c r="F56" s="6" t="s">
        <v>2283</v>
      </c>
      <c r="G56" s="4">
        <v>2754</v>
      </c>
      <c r="H56" s="12" t="s">
        <v>2665</v>
      </c>
      <c r="I56" s="12" t="s">
        <v>1209</v>
      </c>
      <c r="J56" s="12" t="s">
        <v>52</v>
      </c>
      <c r="K56" s="12" t="s">
        <v>2132</v>
      </c>
      <c r="L56" s="12" t="s">
        <v>2667</v>
      </c>
      <c r="M56" s="12" t="s">
        <v>7</v>
      </c>
      <c r="N56" s="12" t="s">
        <v>3017</v>
      </c>
      <c r="O56" s="12" t="s">
        <v>2974</v>
      </c>
      <c r="P56" s="12" t="s">
        <v>3018</v>
      </c>
      <c r="Q56" s="12" t="s">
        <v>2668</v>
      </c>
      <c r="R56" s="12" t="s">
        <v>3019</v>
      </c>
      <c r="S56" s="12" t="s">
        <v>3020</v>
      </c>
      <c r="T56" s="12"/>
      <c r="U56" s="12" t="s">
        <v>3007</v>
      </c>
      <c r="V56" s="12" t="s">
        <v>2671</v>
      </c>
      <c r="W56" s="12" t="s">
        <v>2978</v>
      </c>
      <c r="X56" s="12" t="s">
        <v>3021</v>
      </c>
      <c r="Y56" s="12"/>
      <c r="Z56" s="12"/>
      <c r="AA56" s="12"/>
    </row>
    <row r="57" spans="1:27" x14ac:dyDescent="0.2">
      <c r="A57" s="4" t="s">
        <v>901</v>
      </c>
      <c r="B57" s="17">
        <v>41035</v>
      </c>
      <c r="C57" s="4" t="s">
        <v>1433</v>
      </c>
      <c r="D57" s="1" t="s">
        <v>1445</v>
      </c>
      <c r="E57" s="4" t="s">
        <v>330</v>
      </c>
      <c r="F57" s="6" t="s">
        <v>2283</v>
      </c>
      <c r="G57" s="4">
        <v>1897</v>
      </c>
      <c r="H57" s="12" t="s">
        <v>3007</v>
      </c>
      <c r="I57" s="12" t="s">
        <v>1209</v>
      </c>
      <c r="J57" s="12" t="s">
        <v>52</v>
      </c>
      <c r="K57" s="12" t="s">
        <v>2132</v>
      </c>
      <c r="L57" s="107" t="s">
        <v>2667</v>
      </c>
      <c r="M57" s="12" t="s">
        <v>3022</v>
      </c>
      <c r="N57" s="12" t="s">
        <v>1131</v>
      </c>
      <c r="O57" s="12" t="s">
        <v>1192</v>
      </c>
      <c r="P57" s="12" t="s">
        <v>53</v>
      </c>
      <c r="Q57" s="12" t="s">
        <v>2668</v>
      </c>
      <c r="R57" s="12" t="s">
        <v>3023</v>
      </c>
      <c r="S57" s="12" t="s">
        <v>3024</v>
      </c>
      <c r="T57" s="12"/>
      <c r="U57" s="12" t="s">
        <v>3025</v>
      </c>
      <c r="V57" s="12" t="s">
        <v>48</v>
      </c>
      <c r="W57" s="12" t="s">
        <v>3026</v>
      </c>
      <c r="X57" s="12" t="s">
        <v>1915</v>
      </c>
      <c r="Y57" s="12"/>
      <c r="Z57" s="12"/>
      <c r="AA57" s="12"/>
    </row>
    <row r="58" spans="1:27" x14ac:dyDescent="0.2">
      <c r="B58" s="17"/>
      <c r="E58" s="4"/>
      <c r="G58" s="4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00"/>
      <c r="S58" s="12"/>
      <c r="T58" s="12"/>
      <c r="U58" s="12"/>
      <c r="V58" s="12"/>
      <c r="W58" s="12"/>
      <c r="X58" s="12"/>
      <c r="Y58" s="100"/>
      <c r="Z58" s="100"/>
      <c r="AA58" s="100"/>
    </row>
    <row r="59" spans="1:27" x14ac:dyDescent="0.2">
      <c r="B59" s="17"/>
      <c r="E59" s="4"/>
      <c r="G59" s="4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00"/>
      <c r="S59" s="12"/>
      <c r="T59" s="12"/>
      <c r="U59" s="12"/>
      <c r="V59" s="12"/>
      <c r="W59" s="12"/>
      <c r="X59" s="12"/>
      <c r="Y59" s="100"/>
      <c r="Z59" s="100"/>
      <c r="AA59" s="100"/>
    </row>
    <row r="60" spans="1:27" x14ac:dyDescent="0.2">
      <c r="B60" s="17"/>
      <c r="E60" s="4"/>
      <c r="G60" s="4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00"/>
      <c r="S60" s="12"/>
      <c r="T60" s="12"/>
      <c r="U60" s="12"/>
      <c r="V60" s="12"/>
      <c r="W60" s="12"/>
      <c r="X60" s="12"/>
      <c r="Y60" s="100"/>
      <c r="Z60" s="100"/>
      <c r="AA60" s="100"/>
    </row>
    <row r="61" spans="1:27" x14ac:dyDescent="0.2">
      <c r="A61" s="4" t="s">
        <v>139</v>
      </c>
      <c r="B61" s="17"/>
      <c r="E61" s="4"/>
      <c r="G61" s="4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00"/>
      <c r="S61" s="12"/>
      <c r="T61" s="12"/>
      <c r="U61" s="12"/>
      <c r="V61" s="12"/>
      <c r="W61" s="12"/>
      <c r="X61" s="12"/>
      <c r="Y61" s="100"/>
      <c r="Z61" s="100"/>
      <c r="AA61" s="100"/>
    </row>
    <row r="62" spans="1:27" x14ac:dyDescent="0.2">
      <c r="A62" s="4" t="s">
        <v>2840</v>
      </c>
      <c r="B62" s="17"/>
      <c r="E62" s="4"/>
      <c r="G62" s="4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00"/>
      <c r="S62" s="12"/>
      <c r="T62" s="12"/>
      <c r="U62" s="12"/>
      <c r="V62" s="12"/>
      <c r="W62" s="12"/>
      <c r="X62" s="12"/>
      <c r="Y62" s="100"/>
      <c r="Z62" s="100"/>
      <c r="AA62" s="100"/>
    </row>
    <row r="63" spans="1:27" x14ac:dyDescent="0.2">
      <c r="A63" s="4" t="s">
        <v>2841</v>
      </c>
      <c r="B63" s="17"/>
      <c r="E63" s="4"/>
      <c r="G63" s="4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00"/>
      <c r="S63" s="12"/>
      <c r="T63" s="12"/>
      <c r="U63" s="12"/>
      <c r="V63" s="12"/>
      <c r="W63" s="12"/>
      <c r="X63" s="12"/>
      <c r="Y63" s="100"/>
      <c r="Z63" s="100"/>
      <c r="AA63" s="100"/>
    </row>
    <row r="64" spans="1:27" x14ac:dyDescent="0.2">
      <c r="B64" s="17"/>
      <c r="E64" s="4"/>
      <c r="G64" s="4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00"/>
      <c r="S64" s="12"/>
      <c r="T64" s="12"/>
      <c r="U64" s="12"/>
      <c r="V64" s="12"/>
      <c r="W64" s="12"/>
      <c r="X64" s="12"/>
      <c r="Y64" s="100"/>
      <c r="Z64" s="100"/>
      <c r="AA64" s="100"/>
    </row>
    <row r="65" spans="2:27" x14ac:dyDescent="0.2">
      <c r="B65" s="17"/>
      <c r="E65" s="4"/>
      <c r="G65" s="4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00"/>
      <c r="S65" s="12"/>
      <c r="T65" s="12"/>
      <c r="U65" s="12"/>
      <c r="V65" s="12"/>
      <c r="W65" s="12"/>
      <c r="X65" s="12"/>
      <c r="Y65" s="100"/>
      <c r="Z65" s="100"/>
      <c r="AA65" s="100"/>
    </row>
    <row r="66" spans="2:27" x14ac:dyDescent="0.2">
      <c r="B66" s="17"/>
      <c r="E66" s="4"/>
      <c r="G66" s="4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00"/>
      <c r="S66" s="12"/>
      <c r="T66" s="12"/>
      <c r="U66" s="12"/>
      <c r="V66" s="12"/>
      <c r="W66" s="12"/>
      <c r="X66" s="12"/>
      <c r="Y66" s="100"/>
      <c r="Z66" s="100"/>
      <c r="AA66" s="100"/>
    </row>
    <row r="67" spans="2:27" x14ac:dyDescent="0.2">
      <c r="B67" s="17"/>
      <c r="E67" s="4"/>
      <c r="G67" s="4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00"/>
      <c r="S67" s="12"/>
      <c r="T67" s="12"/>
      <c r="U67" s="12"/>
      <c r="V67" s="12"/>
      <c r="W67" s="12"/>
      <c r="X67" s="12"/>
      <c r="Y67" s="100"/>
      <c r="Z67" s="100"/>
      <c r="AA67" s="100"/>
    </row>
    <row r="68" spans="2:27" x14ac:dyDescent="0.2">
      <c r="B68" s="17"/>
      <c r="E68" s="4"/>
      <c r="G68" s="4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00"/>
      <c r="S68" s="12"/>
      <c r="T68" s="12"/>
      <c r="U68" s="12"/>
      <c r="V68" s="12"/>
      <c r="W68" s="12"/>
      <c r="X68" s="12"/>
      <c r="Y68" s="100"/>
      <c r="Z68" s="100"/>
      <c r="AA68" s="100"/>
    </row>
    <row r="69" spans="2:27" x14ac:dyDescent="0.2">
      <c r="B69" s="17"/>
      <c r="E69" s="4"/>
      <c r="G69" s="4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00"/>
      <c r="S69" s="12"/>
      <c r="T69" s="12"/>
      <c r="U69" s="12"/>
      <c r="V69" s="12"/>
      <c r="W69" s="12"/>
      <c r="X69" s="12"/>
      <c r="Y69" s="100"/>
      <c r="Z69" s="100"/>
      <c r="AA69" s="100"/>
    </row>
    <row r="70" spans="2:27" x14ac:dyDescent="0.2">
      <c r="B70" s="17"/>
      <c r="E70" s="4"/>
      <c r="G70" s="4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00"/>
      <c r="S70" s="12"/>
      <c r="T70" s="12"/>
      <c r="U70" s="12"/>
      <c r="V70" s="12"/>
      <c r="W70" s="12"/>
      <c r="X70" s="12"/>
      <c r="Y70" s="100"/>
      <c r="Z70" s="100"/>
      <c r="AA70" s="100"/>
    </row>
    <row r="71" spans="2:27" x14ac:dyDescent="0.2">
      <c r="B71" s="17"/>
      <c r="E71" s="4"/>
      <c r="G71" s="4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00"/>
      <c r="S71" s="12"/>
      <c r="T71" s="12"/>
      <c r="U71" s="12"/>
      <c r="V71" s="12"/>
      <c r="W71" s="12"/>
      <c r="X71" s="12"/>
      <c r="Y71" s="100"/>
      <c r="Z71" s="100"/>
      <c r="AA71" s="100"/>
    </row>
    <row r="72" spans="2:27" x14ac:dyDescent="0.2">
      <c r="B72" s="17"/>
      <c r="E72" s="4"/>
      <c r="G72" s="4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00"/>
      <c r="S72" s="12"/>
      <c r="T72" s="12"/>
      <c r="U72" s="12"/>
      <c r="V72" s="12"/>
      <c r="W72" s="12"/>
      <c r="X72" s="12"/>
      <c r="Y72" s="100"/>
      <c r="Z72" s="100"/>
      <c r="AA72" s="100"/>
    </row>
    <row r="73" spans="2:27" x14ac:dyDescent="0.2">
      <c r="B73" s="17"/>
      <c r="E73" s="4"/>
      <c r="G73" s="4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00"/>
      <c r="S73" s="12"/>
      <c r="T73" s="12"/>
      <c r="U73" s="12"/>
      <c r="V73" s="12"/>
      <c r="W73" s="12"/>
      <c r="X73" s="12"/>
      <c r="Y73" s="100"/>
      <c r="Z73" s="100"/>
      <c r="AA73" s="100"/>
    </row>
    <row r="74" spans="2:27" x14ac:dyDescent="0.2">
      <c r="B74" s="17"/>
      <c r="E74" s="4"/>
      <c r="G74" s="4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00"/>
      <c r="S74" s="12"/>
      <c r="T74" s="12"/>
      <c r="U74" s="12"/>
      <c r="V74" s="12"/>
      <c r="W74" s="12"/>
      <c r="X74" s="12"/>
      <c r="Y74" s="100"/>
      <c r="Z74" s="100"/>
      <c r="AA74" s="100"/>
    </row>
    <row r="75" spans="2:27" x14ac:dyDescent="0.2">
      <c r="B75" s="17"/>
      <c r="E75" s="4"/>
      <c r="G75" s="4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00"/>
      <c r="S75" s="12"/>
      <c r="T75" s="12"/>
      <c r="U75" s="12"/>
      <c r="V75" s="12"/>
      <c r="W75" s="12"/>
      <c r="X75" s="12"/>
      <c r="Y75" s="100"/>
      <c r="Z75" s="100"/>
      <c r="AA75" s="100"/>
    </row>
    <row r="76" spans="2:27" x14ac:dyDescent="0.2">
      <c r="B76" s="17"/>
      <c r="E76" s="4"/>
      <c r="G76" s="4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00"/>
      <c r="S76" s="12"/>
      <c r="T76" s="12"/>
      <c r="U76" s="12"/>
      <c r="V76" s="12"/>
      <c r="W76" s="12"/>
      <c r="X76" s="12"/>
      <c r="Y76" s="100"/>
      <c r="Z76" s="100"/>
      <c r="AA76" s="100"/>
    </row>
    <row r="77" spans="2:27" x14ac:dyDescent="0.2">
      <c r="B77" s="17"/>
      <c r="E77" s="4"/>
      <c r="G77" s="4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00"/>
      <c r="S77" s="12"/>
      <c r="T77" s="12"/>
      <c r="U77" s="12"/>
      <c r="V77" s="12"/>
      <c r="W77" s="12"/>
      <c r="X77" s="12"/>
      <c r="Y77" s="100"/>
      <c r="Z77" s="100"/>
      <c r="AA77" s="100"/>
    </row>
    <row r="78" spans="2:27" x14ac:dyDescent="0.2">
      <c r="B78" s="17"/>
      <c r="E78" s="4"/>
      <c r="G78" s="4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00"/>
      <c r="S78" s="12"/>
      <c r="T78" s="12"/>
      <c r="U78" s="12"/>
      <c r="V78" s="12"/>
      <c r="W78" s="12"/>
      <c r="X78" s="12"/>
      <c r="Y78" s="100"/>
      <c r="Z78" s="100"/>
      <c r="AA78" s="100"/>
    </row>
    <row r="79" spans="2:27" x14ac:dyDescent="0.2">
      <c r="B79" s="17"/>
      <c r="E79" s="4"/>
      <c r="G79" s="4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00"/>
      <c r="S79" s="12"/>
      <c r="T79" s="12"/>
      <c r="U79" s="12"/>
      <c r="V79" s="12"/>
      <c r="W79" s="12"/>
      <c r="X79" s="12"/>
      <c r="Y79" s="100"/>
      <c r="Z79" s="100"/>
      <c r="AA79" s="100"/>
    </row>
    <row r="80" spans="2:27" x14ac:dyDescent="0.2">
      <c r="B80" s="17"/>
      <c r="E80" s="4"/>
      <c r="G80" s="4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00"/>
      <c r="S80" s="12"/>
      <c r="T80" s="12"/>
      <c r="U80" s="12"/>
      <c r="V80" s="12"/>
      <c r="W80" s="12"/>
      <c r="X80" s="12"/>
      <c r="Y80" s="100"/>
      <c r="Z80" s="100"/>
      <c r="AA80" s="100"/>
    </row>
    <row r="81" spans="1:27" x14ac:dyDescent="0.2">
      <c r="B81" s="17"/>
      <c r="E81" s="4"/>
      <c r="G81" s="4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00"/>
      <c r="S81" s="12"/>
      <c r="T81" s="12"/>
      <c r="U81" s="12"/>
      <c r="V81" s="12"/>
      <c r="W81" s="12"/>
      <c r="X81" s="12"/>
      <c r="Y81" s="100"/>
      <c r="Z81" s="100"/>
      <c r="AA81" s="100"/>
    </row>
    <row r="82" spans="1:27" x14ac:dyDescent="0.2">
      <c r="B82" s="17"/>
      <c r="E82" s="4"/>
      <c r="G82" s="4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00"/>
      <c r="S82" s="12"/>
      <c r="T82" s="12"/>
      <c r="U82" s="12"/>
      <c r="V82" s="12"/>
      <c r="W82" s="12"/>
      <c r="X82" s="12"/>
      <c r="Y82" s="100"/>
      <c r="Z82" s="100"/>
      <c r="AA82" s="100"/>
    </row>
    <row r="83" spans="1:27" x14ac:dyDescent="0.2">
      <c r="B83" s="17"/>
      <c r="E83" s="4"/>
      <c r="G83" s="4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00"/>
      <c r="S83" s="12"/>
      <c r="T83" s="12"/>
      <c r="U83" s="12"/>
      <c r="V83" s="12"/>
      <c r="W83" s="12"/>
      <c r="X83" s="12"/>
      <c r="Y83" s="100"/>
      <c r="Z83" s="100"/>
      <c r="AA83" s="100"/>
    </row>
    <row r="84" spans="1:27" x14ac:dyDescent="0.2">
      <c r="B84" s="17"/>
      <c r="E84" s="4"/>
      <c r="G84" s="4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00"/>
      <c r="S84" s="12"/>
      <c r="T84" s="12"/>
      <c r="U84" s="12"/>
      <c r="V84" s="12"/>
      <c r="W84" s="12"/>
      <c r="X84" s="12"/>
      <c r="Y84" s="100"/>
      <c r="Z84" s="100"/>
      <c r="AA84" s="100"/>
    </row>
    <row r="85" spans="1:27" x14ac:dyDescent="0.2">
      <c r="B85" s="17"/>
      <c r="E85" s="4"/>
      <c r="G85" s="4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00"/>
      <c r="S85" s="12"/>
      <c r="T85" s="12"/>
      <c r="U85" s="12"/>
      <c r="V85" s="12"/>
      <c r="W85" s="12"/>
      <c r="X85" s="12"/>
      <c r="Y85" s="100"/>
      <c r="Z85" s="100"/>
      <c r="AA85" s="100"/>
    </row>
    <row r="86" spans="1:27" x14ac:dyDescent="0.2">
      <c r="B86" s="17"/>
      <c r="E86" s="4"/>
      <c r="G86" s="4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00"/>
      <c r="S86" s="12"/>
      <c r="T86" s="12"/>
      <c r="U86" s="12"/>
      <c r="V86" s="12"/>
      <c r="W86" s="12"/>
      <c r="X86" s="12"/>
      <c r="Y86" s="100"/>
      <c r="Z86" s="100"/>
      <c r="AA86" s="100"/>
    </row>
    <row r="87" spans="1:27" x14ac:dyDescent="0.2">
      <c r="B87" s="17"/>
      <c r="E87" s="4"/>
      <c r="G87" s="4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00"/>
      <c r="S87" s="12"/>
      <c r="T87" s="12"/>
      <c r="U87" s="12"/>
      <c r="V87" s="12"/>
      <c r="W87" s="12"/>
      <c r="X87" s="12"/>
      <c r="Y87" s="100"/>
      <c r="Z87" s="100"/>
      <c r="AA87" s="100"/>
    </row>
    <row r="88" spans="1:27" x14ac:dyDescent="0.2">
      <c r="B88" s="17"/>
      <c r="E88" s="4"/>
      <c r="G88" s="4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00"/>
      <c r="S88" s="12"/>
      <c r="T88" s="12"/>
      <c r="U88" s="12"/>
      <c r="V88" s="12"/>
      <c r="W88" s="12"/>
      <c r="X88" s="12"/>
      <c r="Y88" s="100"/>
      <c r="Z88" s="100"/>
      <c r="AA88" s="100"/>
    </row>
    <row r="89" spans="1:27" x14ac:dyDescent="0.2">
      <c r="B89" s="17"/>
      <c r="E89" s="4"/>
      <c r="G89" s="4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00"/>
      <c r="S89" s="12"/>
      <c r="T89" s="12"/>
      <c r="U89" s="12"/>
      <c r="V89" s="12"/>
      <c r="W89" s="12"/>
      <c r="X89" s="12"/>
      <c r="Y89" s="100"/>
      <c r="Z89" s="100"/>
      <c r="AA89" s="100"/>
    </row>
    <row r="90" spans="1:27" x14ac:dyDescent="0.2">
      <c r="B90" s="17"/>
      <c r="E90" s="4"/>
      <c r="G90" s="4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00"/>
      <c r="S90" s="12"/>
      <c r="T90" s="12"/>
      <c r="U90" s="12"/>
      <c r="V90" s="12"/>
      <c r="W90" s="12"/>
      <c r="X90" s="12"/>
      <c r="Y90" s="100"/>
      <c r="Z90" s="100"/>
      <c r="AA90" s="100"/>
    </row>
    <row r="91" spans="1:27" x14ac:dyDescent="0.2">
      <c r="E91" s="4"/>
      <c r="O91" s="12"/>
    </row>
    <row r="92" spans="1:27" x14ac:dyDescent="0.2">
      <c r="A92" s="4" t="s">
        <v>138</v>
      </c>
    </row>
    <row r="93" spans="1:27" x14ac:dyDescent="0.2">
      <c r="A93" s="133" t="s">
        <v>139</v>
      </c>
      <c r="B93" s="133"/>
      <c r="C93" s="19"/>
    </row>
    <row r="94" spans="1:27" x14ac:dyDescent="0.2">
      <c r="A94" s="134" t="s">
        <v>159</v>
      </c>
      <c r="B94" s="134"/>
      <c r="C94" s="11"/>
      <c r="D94" s="66"/>
    </row>
    <row r="95" spans="1:27" x14ac:dyDescent="0.2">
      <c r="A95" s="4" t="s">
        <v>160</v>
      </c>
    </row>
  </sheetData>
  <mergeCells count="2">
    <mergeCell ref="A93:B93"/>
    <mergeCell ref="A94:B94"/>
  </mergeCells>
  <phoneticPr fontId="29" type="noConversion"/>
  <conditionalFormatting sqref="A58:AA90 A2:AA40">
    <cfRule type="expression" dxfId="53" priority="7" stopIfTrue="1">
      <formula>$D2="H"</formula>
    </cfRule>
  </conditionalFormatting>
  <conditionalFormatting sqref="A41:AA57">
    <cfRule type="expression" dxfId="52" priority="1" stopIfTrue="1">
      <formula>$D41="H"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M45"/>
  <sheetViews>
    <sheetView zoomScale="90" zoomScaleNormal="90" workbookViewId="0">
      <pane ySplit="1" topLeftCell="A2" activePane="bottomLeft" state="frozenSplit"/>
      <selection activeCell="S55" sqref="S55"/>
      <selection pane="bottomLeft" activeCell="A2" sqref="A2"/>
    </sheetView>
  </sheetViews>
  <sheetFormatPr defaultRowHeight="12.75" x14ac:dyDescent="0.2"/>
  <cols>
    <col min="1" max="1" width="17.7109375" style="26" bestFit="1" customWidth="1"/>
    <col min="2" max="2" width="6.85546875" style="32" bestFit="1" customWidth="1"/>
    <col min="3" max="3" width="5.7109375" style="32" bestFit="1" customWidth="1"/>
    <col min="4" max="4" width="3.5703125" style="32" bestFit="1" customWidth="1"/>
    <col min="5" max="5" width="4.5703125" style="32" bestFit="1" customWidth="1"/>
    <col min="6" max="6" width="5.5703125" style="32" bestFit="1" customWidth="1"/>
    <col min="7" max="8" width="4.5703125" style="32" bestFit="1" customWidth="1"/>
    <col min="9" max="9" width="3.5703125" style="32" bestFit="1" customWidth="1"/>
    <col min="10" max="10" width="4.5703125" style="32" bestFit="1" customWidth="1"/>
    <col min="11" max="11" width="3.5703125" style="32" bestFit="1" customWidth="1"/>
    <col min="12" max="13" width="4.5703125" style="32" bestFit="1" customWidth="1"/>
    <col min="14" max="14" width="3.5703125" style="32" bestFit="1" customWidth="1"/>
    <col min="15" max="15" width="4.5703125" style="32" bestFit="1" customWidth="1"/>
    <col min="16" max="16" width="4.42578125" style="32" bestFit="1" customWidth="1"/>
    <col min="17" max="18" width="4.5703125" style="32" bestFit="1" customWidth="1"/>
    <col min="19" max="19" width="3.5703125" style="32" bestFit="1" customWidth="1"/>
    <col min="20" max="20" width="4.5703125" style="32" bestFit="1" customWidth="1"/>
    <col min="21" max="21" width="4.42578125" style="32" bestFit="1" customWidth="1"/>
    <col min="22" max="23" width="4.5703125" style="32" bestFit="1" customWidth="1"/>
    <col min="24" max="24" width="3.5703125" style="32" bestFit="1" customWidth="1"/>
    <col min="25" max="25" width="4.5703125" style="32" bestFit="1" customWidth="1"/>
    <col min="26" max="26" width="4.42578125" style="32" bestFit="1" customWidth="1"/>
    <col min="27" max="27" width="6.85546875" style="32" bestFit="1" customWidth="1"/>
    <col min="28" max="28" width="4.42578125" style="33" bestFit="1" customWidth="1"/>
    <col min="29" max="29" width="5.7109375" style="32" bestFit="1" customWidth="1"/>
    <col min="30" max="30" width="4.42578125" style="33" bestFit="1" customWidth="1"/>
    <col min="31" max="31" width="3.5703125" style="33" bestFit="1" customWidth="1"/>
    <col min="32" max="32" width="4.5703125" style="33" bestFit="1" customWidth="1"/>
    <col min="33" max="33" width="6.7109375" style="32" bestFit="1" customWidth="1"/>
    <col min="34" max="35" width="5.7109375" style="26" customWidth="1"/>
    <col min="36" max="36" width="6" style="26" customWidth="1"/>
    <col min="37" max="37" width="9.140625" style="26"/>
    <col min="38" max="38" width="6.85546875" style="26" bestFit="1" customWidth="1"/>
    <col min="39" max="39" width="10" style="26" bestFit="1" customWidth="1"/>
  </cols>
  <sheetData>
    <row r="1" spans="1:39" s="25" customFormat="1" ht="132" x14ac:dyDescent="0.2">
      <c r="A1" s="1"/>
      <c r="B1" s="20" t="s">
        <v>1433</v>
      </c>
      <c r="C1" s="20" t="s">
        <v>161</v>
      </c>
      <c r="D1" s="20" t="s">
        <v>2706</v>
      </c>
      <c r="E1" s="20" t="s">
        <v>162</v>
      </c>
      <c r="F1" s="20" t="s">
        <v>163</v>
      </c>
      <c r="G1" s="105" t="s">
        <v>935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1612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902</v>
      </c>
      <c r="R1" s="20" t="s">
        <v>161</v>
      </c>
      <c r="S1" s="20" t="s">
        <v>2706</v>
      </c>
      <c r="T1" s="20" t="s">
        <v>162</v>
      </c>
      <c r="U1" s="20" t="s">
        <v>163</v>
      </c>
      <c r="V1" s="20" t="s">
        <v>840</v>
      </c>
      <c r="W1" s="20" t="s">
        <v>161</v>
      </c>
      <c r="X1" s="20" t="s">
        <v>2706</v>
      </c>
      <c r="Y1" s="20" t="s">
        <v>162</v>
      </c>
      <c r="Z1" s="20" t="s">
        <v>163</v>
      </c>
      <c r="AA1" s="20" t="s">
        <v>164</v>
      </c>
      <c r="AB1" s="21" t="s">
        <v>165</v>
      </c>
      <c r="AC1" s="22" t="s">
        <v>166</v>
      </c>
      <c r="AD1" s="23" t="s">
        <v>167</v>
      </c>
      <c r="AE1" s="21" t="s">
        <v>329</v>
      </c>
      <c r="AF1" s="21" t="s">
        <v>168</v>
      </c>
      <c r="AG1" s="21" t="s">
        <v>169</v>
      </c>
      <c r="AH1" s="21" t="s">
        <v>2224</v>
      </c>
      <c r="AI1" s="21" t="s">
        <v>2225</v>
      </c>
      <c r="AJ1" s="21" t="s">
        <v>2226</v>
      </c>
      <c r="AK1" s="24"/>
      <c r="AL1" s="24"/>
      <c r="AM1" s="24" t="s">
        <v>170</v>
      </c>
    </row>
    <row r="2" spans="1:39" s="26" customFormat="1" x14ac:dyDescent="0.2">
      <c r="A2" s="25" t="s">
        <v>2666</v>
      </c>
      <c r="B2" s="27" t="str">
        <f>APPS('11-12 Teamsheets'!$H$2:$R$119,$A2,'11-12 Teamsheets'!$C$2:$C$119,B$1) &amp; "(" &amp; SUBS('11-12 Teamsheets'!$S$2:$Z$119,$A2,'11-12 Teamsheets'!$C$2:$C$119,B$1) &amp; ")"</f>
        <v>3(0)</v>
      </c>
      <c r="C2" s="27" t="str">
        <f>GOALS('11-12 Teamsheets'!$H$2:$R$119,$A2,'11-12 Teamsheets'!$C$2:$C$119,B$1) &amp; "(" &amp; GOALS('11-12 Teamsheets'!$S$2:$Z$119,$A2,'11-12 Teamsheets'!$C$2:$C$119,B$1) &amp; ")"</f>
        <v>1(0)</v>
      </c>
      <c r="D2" s="27">
        <f>Clean_sheet('11-12 Teamsheets'!$C$2:$H$119,$A2,B$1)</f>
        <v>0</v>
      </c>
      <c r="E2" s="27" t="str">
        <f>CARDS('11-12 Teamsheets'!$H$2:$Z$119,$A2,$AM$2,'11-12 Teamsheets'!$C$2:$C$119,B$1) &amp; "(" &amp; CARDS('11-12 Teamsheets'!$H$2:$Z$119,$A2,$AM$3,'11-12 Teamsheets'!$C$2:$C$119,B$1) &amp; ")"</f>
        <v>2(0)</v>
      </c>
      <c r="F2" s="27">
        <f>MINS_PLAYED('11-12 Teamsheets'!$H$2:$R$119,$A2,'11-12 Teamsheets'!$C$2:$C$119,B$1) + MINS_AS_SUB('11-12 Teamsheets'!$S$2:$Z$119,$A2,'11-12 Teamsheets'!$C$2:$C$119,B$1)</f>
        <v>188</v>
      </c>
      <c r="G2" s="27" t="str">
        <f>APPS('11-12 Teamsheets'!$H$2:$R$119,$A2,'11-12 Teamsheets'!$C$2:$C$119,G$1) &amp; "(" &amp; SUBS('11-12 Teamsheets'!$S$2:$Z$119,$A2,'11-12 Teamsheets'!$C$2:$C$119,G$1) &amp; ")"</f>
        <v>1(0)</v>
      </c>
      <c r="H2" s="27" t="str">
        <f>GOALS('11-12 Teamsheets'!$H$2:$R$119,$A2,'11-12 Teamsheets'!$C$2:$C$119,G$1) &amp; "(" &amp; GOALS('11-12 Teamsheets'!$S$2:$Z$119,$A2,'11-12 Teamsheets'!$C$2:$C$119,G$1) &amp; ")"</f>
        <v>0(0)</v>
      </c>
      <c r="I2" s="27">
        <f>Clean_sheet('11-12 Teamsheets'!$C$2:$H$119,$A2,G$1)</f>
        <v>0</v>
      </c>
      <c r="J2" s="27" t="str">
        <f>CARDS('11-12 Teamsheets'!$H$2:$Z$119,$A2,$AM$2,'11-12 Teamsheets'!$C$2:$C$119,G$1) &amp; "(" &amp; CARDS('11-12 Teamsheets'!$H$2:$Z$119,$A2,$AM$3,'11-12 Teamsheets'!$C$2:$C$119,G$1) &amp; ")"</f>
        <v>0(0)</v>
      </c>
      <c r="K2" s="27">
        <f>MINS_PLAYED('11-12 Teamsheets'!$H$2:$R$119,$A2,'11-12 Teamsheets'!$C$2:$C$119,G$1) + MINS_AS_SUB('11-12 Teamsheets'!$S$2:$Z$119,$A2,'11-12 Teamsheets'!$C$2:$C$119,G$1)</f>
        <v>51</v>
      </c>
      <c r="L2" s="27" t="str">
        <f>APPS('11-12 Teamsheets'!$H$2:$R$119,$A2,'11-12 Teamsheets'!$C$2:$C$119,L$1) &amp; "(" &amp; SUBS('11-12 Teamsheets'!$S$2:$Z$119,$A2,'11-12 Teamsheets'!$C$2:$C$119,L$1) &amp; ")"</f>
        <v>0(0)</v>
      </c>
      <c r="M2" s="27" t="str">
        <f>GOALS('11-12 Teamsheets'!$H$2:$R$119,$A2,'11-12 Teamsheets'!$C$2:$C$119,L$1) &amp; "(" &amp; GOALS('11-12 Teamsheets'!$S$2:$Z$119,$A2,'11-12 Teamsheets'!$C$2:$C$119,L$1) &amp; ")"</f>
        <v>0(0)</v>
      </c>
      <c r="N2" s="27">
        <f>Clean_sheet('11-12 Teamsheets'!$C$2:$H$119,$A2,L$1)</f>
        <v>0</v>
      </c>
      <c r="O2" s="27" t="str">
        <f>CARDS('11-12 Teamsheets'!$H$2:$Z$119,$A2,$AM$2,'11-12 Teamsheets'!$C$2:$C$119,L$1) &amp; "(" &amp; CARDS('11-12 Teamsheets'!$H$2:$Z$119,$A2,$AM$3,'11-12 Teamsheets'!$C$2:$C$119,L$1) &amp; ")"</f>
        <v>0(0)</v>
      </c>
      <c r="P2" s="27">
        <f>MINS_PLAYED('11-12 Teamsheets'!$H$2:$R$119,$A2,'11-12 Teamsheets'!$C$2:$C$119,L$1) + MINS_AS_SUB('11-12 Teamsheets'!$S$2:$Z$119,$A2,'11-12 Teamsheets'!$C$2:$C$119,L$1)</f>
        <v>0</v>
      </c>
      <c r="Q2" s="27" t="str">
        <f>APPS('11-12 Teamsheets'!$H$2:$R$119,$A2,'11-12 Teamsheets'!$C$2:$C$119,Q$1) &amp; "(" &amp; SUBS('11-12 Teamsheets'!$S$2:$Z$119,$A2,'11-12 Teamsheets'!$C$2:$C$119,Q$1) &amp; ")"</f>
        <v>0(0)</v>
      </c>
      <c r="R2" s="27" t="str">
        <f>GOALS('11-12 Teamsheets'!$H$2:$R$119,$A2,'11-12 Teamsheets'!$C$2:$C$119,Q$1) &amp; "(" &amp; GOALS('11-12 Teamsheets'!$S$2:$Z$119,$A2,'11-12 Teamsheets'!$C$2:$C$119,Q$1) &amp; ")"</f>
        <v>0(0)</v>
      </c>
      <c r="S2" s="27">
        <f>Clean_sheet('11-12 Teamsheets'!$C$2:$H$119,$A2,Q$1)</f>
        <v>0</v>
      </c>
      <c r="T2" s="27" t="str">
        <f>CARDS('11-12 Teamsheets'!$H$2:$Z$119,$A2,$AM$2,'11-12 Teamsheets'!$C$2:$C$119,Q$1) &amp; "(" &amp; CARDS('11-12 Teamsheets'!$H$2:$Z$119,$A2,$AM$3,'11-12 Teamsheets'!$C$2:$C$119,Q$1) &amp; ")"</f>
        <v>0(0)</v>
      </c>
      <c r="U2" s="27">
        <f>MINS_PLAYED('11-12 Teamsheets'!$H$2:$R$119,$A2,'11-12 Teamsheets'!$C$2:$C$119,Q$1) + MINS_AS_SUB('11-12 Teamsheets'!$S$2:$Z$119,$A2,'11-12 Teamsheets'!$C$2:$C$119,Q$1)</f>
        <v>0</v>
      </c>
      <c r="V2" s="27" t="str">
        <f>APPS('11-12 Teamsheets'!$H$2:$R$119,$A2,'11-12 Teamsheets'!$C$2:$C$119,V$1) &amp; "(" &amp; SUBS('11-12 Teamsheets'!$S$2:$Z$119,$A2,'11-12 Teamsheets'!$C$2:$C$119,V$1) &amp; ")"</f>
        <v>1(0)</v>
      </c>
      <c r="W2" s="27" t="str">
        <f>GOALS('11-12 Teamsheets'!$H$2:$R$119,$A2,'11-12 Teamsheets'!$C$2:$C$119,V$1) &amp; "(" &amp; GOALS('11-12 Teamsheets'!$S$2:$Z$119,$A2,'11-12 Teamsheets'!$C$2:$C$119,V$1) &amp; ")"</f>
        <v>0(0)</v>
      </c>
      <c r="X2" s="27">
        <f>Clean_sheet('11-12 Teamsheets'!$C$2:$H$119,$A2,V$1)</f>
        <v>0</v>
      </c>
      <c r="Y2" s="27" t="str">
        <f>CARDS('11-12 Teamsheets'!$H$2:$Z$119,$A2,$AM$2,'11-12 Teamsheets'!$C$2:$C$119,V$1) &amp; "(" &amp; CARDS('11-12 Teamsheets'!$H$2:$Z$119,$A2,$AM$3,'11-12 Teamsheets'!$C$2:$C$119,V$1) &amp; ")"</f>
        <v>1(0)</v>
      </c>
      <c r="Z2" s="27">
        <f>MINS_PLAYED('11-12 Teamsheets'!$H$2:$R$119,$A2,'11-12 Teamsheets'!$C$2:$C$119,V$1) + MINS_AS_SUB('11-12 Teamsheets'!$S$2:$Z$119,$A2,'11-12 Teamsheets'!$C$2:$C$119,V$1)</f>
        <v>61</v>
      </c>
      <c r="AA2" s="27" t="str">
        <f>APPS('11-12 Teamsheets'!$H$2:$R$119,$A2) &amp; "(" &amp; SUBS('11-12 Teamsheets'!$S$2:$Z$119,$A2) &amp; ")"</f>
        <v>5(0)</v>
      </c>
      <c r="AB2" s="28">
        <f>APPS('11-12 Teamsheets'!$H$2:$R$119,$A2) + SUBS('11-12 Teamsheets'!$S$2:$Z$119,$A2)</f>
        <v>5</v>
      </c>
      <c r="AC2" s="27" t="str">
        <f>GOALS('11-12 Teamsheets'!$H$2:$R$119,$A2) &amp; "(" &amp; GOALS('11-12 Teamsheets'!$S$2:$Z$119,$A2) &amp; ")"</f>
        <v>1(0)</v>
      </c>
      <c r="AD2" s="28">
        <f>GOALS('11-12 Teamsheets'!$H$2:$Z$119,$A2)</f>
        <v>1</v>
      </c>
      <c r="AE2" s="28">
        <f>Clean_sheet('11-12 Teamsheets'!$C$2:$H$119,$A2)</f>
        <v>0</v>
      </c>
      <c r="AF2" s="28" t="str">
        <f>CARDS('11-12 Teamsheets'!$H$2:$Z$119,$A2,$AM$2) &amp; "(" &amp; CARDS('11-12 Teamsheets'!$H$2:$Z$119,$A2,$AM$3) &amp; ")"</f>
        <v>3(0)</v>
      </c>
      <c r="AG2" s="28">
        <f>MINS_PLAYED('11-12 Teamsheets'!$H$2:$R$119,$A2) + MINS_AS_SUB('11-12 Teamsheets'!$S$2:$Z$119,$A2)</f>
        <v>300</v>
      </c>
      <c r="AH2" s="28">
        <f>IF(AND(AG2&lt;&gt;0, AB2&lt;&gt;0),AG2/AB2,0)</f>
        <v>60</v>
      </c>
      <c r="AI2" s="28">
        <f>IF(AD2&lt;&gt;0,AD2/AB2,0)</f>
        <v>0.2</v>
      </c>
      <c r="AJ2" s="28">
        <f>IF(AD2&lt;&gt;0,AG2/AD2,0)</f>
        <v>300</v>
      </c>
      <c r="AL2" s="29" t="s">
        <v>172</v>
      </c>
      <c r="AM2" s="30">
        <v>10092543</v>
      </c>
    </row>
    <row r="3" spans="1:39" x14ac:dyDescent="0.2">
      <c r="A3" s="25" t="s">
        <v>48</v>
      </c>
      <c r="B3" s="27" t="str">
        <f>APPS('11-12 Teamsheets'!$H$2:$R$119,$A3,'11-12 Teamsheets'!$C$2:$C$119,B$1) &amp; "(" &amp; SUBS('11-12 Teamsheets'!$S$2:$Z$119,$A3,'11-12 Teamsheets'!$C$2:$C$119,B$1) &amp; ")"</f>
        <v>18(9)</v>
      </c>
      <c r="C3" s="27" t="str">
        <f>GOALS('11-12 Teamsheets'!$H$2:$R$119,$A3,'11-12 Teamsheets'!$C$2:$C$119,B$1) &amp; "(" &amp; GOALS('11-12 Teamsheets'!$S$2:$Z$119,$A3,'11-12 Teamsheets'!$C$2:$C$119,B$1) &amp; ")"</f>
        <v>0(0)</v>
      </c>
      <c r="D3" s="27">
        <f>Clean_sheet('11-12 Teamsheets'!$C$2:$H$119,$A3,B$1)</f>
        <v>0</v>
      </c>
      <c r="E3" s="27" t="str">
        <f>CARDS('11-12 Teamsheets'!$H$2:$Z$119,$A3,$AM$2,'11-12 Teamsheets'!$C$2:$C$119,B$1) &amp; "(" &amp; CARDS('11-12 Teamsheets'!$H$2:$Z$119,$A3,$AM$3,'11-12 Teamsheets'!$C$2:$C$119,B$1) &amp; ")"</f>
        <v>3(0)</v>
      </c>
      <c r="F3" s="27">
        <f>MINS_PLAYED('11-12 Teamsheets'!$H$2:$R$119,$A3,'11-12 Teamsheets'!$C$2:$C$119,B$1) + MINS_AS_SUB('11-12 Teamsheets'!$S$2:$Z$119,$A3,'11-12 Teamsheets'!$C$2:$C$119,B$1)</f>
        <v>1585</v>
      </c>
      <c r="G3" s="27" t="str">
        <f>APPS('11-12 Teamsheets'!$H$2:$R$119,$A3,'11-12 Teamsheets'!$C$2:$C$119,G$1) &amp; "(" &amp; SUBS('11-12 Teamsheets'!$S$2:$Z$119,$A3,'11-12 Teamsheets'!$C$2:$C$119,G$1) &amp; ")"</f>
        <v>1(0)</v>
      </c>
      <c r="H3" s="27" t="str">
        <f>GOALS('11-12 Teamsheets'!$H$2:$R$119,$A3,'11-12 Teamsheets'!$C$2:$C$119,G$1) &amp; "(" &amp; GOALS('11-12 Teamsheets'!$S$2:$Z$119,$A3,'11-12 Teamsheets'!$C$2:$C$119,G$1) &amp; ")"</f>
        <v>0(0)</v>
      </c>
      <c r="I3" s="27">
        <f>Clean_sheet('11-12 Teamsheets'!$C$2:$H$119,$A3,G$1)</f>
        <v>0</v>
      </c>
      <c r="J3" s="27" t="str">
        <f>CARDS('11-12 Teamsheets'!$H$2:$Z$119,$A3,$AM$2,'11-12 Teamsheets'!$C$2:$C$119,G$1) &amp; "(" &amp; CARDS('11-12 Teamsheets'!$H$2:$Z$119,$A3,$AM$3,'11-12 Teamsheets'!$C$2:$C$119,G$1) &amp; ")"</f>
        <v>0(1)</v>
      </c>
      <c r="K3" s="27">
        <f>MINS_PLAYED('11-12 Teamsheets'!$H$2:$R$119,$A3,'11-12 Teamsheets'!$C$2:$C$119,G$1) + MINS_AS_SUB('11-12 Teamsheets'!$S$2:$Z$119,$A3,'11-12 Teamsheets'!$C$2:$C$119,G$1)</f>
        <v>44</v>
      </c>
      <c r="L3" s="27" t="str">
        <f>APPS('11-12 Teamsheets'!$H$2:$R$119,$A3,'11-12 Teamsheets'!$C$2:$C$119,L$1) &amp; "(" &amp; SUBS('11-12 Teamsheets'!$S$2:$Z$119,$A3,'11-12 Teamsheets'!$C$2:$C$119,L$1) &amp; ")"</f>
        <v>1(1)</v>
      </c>
      <c r="M3" s="27" t="str">
        <f>GOALS('11-12 Teamsheets'!$H$2:$R$119,$A3,'11-12 Teamsheets'!$C$2:$C$119,L$1) &amp; "(" &amp; GOALS('11-12 Teamsheets'!$S$2:$Z$119,$A3,'11-12 Teamsheets'!$C$2:$C$119,L$1) &amp; ")"</f>
        <v>0(0)</v>
      </c>
      <c r="N3" s="27">
        <f>Clean_sheet('11-12 Teamsheets'!$C$2:$H$119,$A3,L$1)</f>
        <v>0</v>
      </c>
      <c r="O3" s="27" t="str">
        <f>CARDS('11-12 Teamsheets'!$H$2:$Z$119,$A3,$AM$2,'11-12 Teamsheets'!$C$2:$C$119,L$1) &amp; "(" &amp; CARDS('11-12 Teamsheets'!$H$2:$Z$119,$A3,$AM$3,'11-12 Teamsheets'!$C$2:$C$119,L$1) &amp; ")"</f>
        <v>0(0)</v>
      </c>
      <c r="P3" s="27">
        <f>MINS_PLAYED('11-12 Teamsheets'!$H$2:$R$119,$A3,'11-12 Teamsheets'!$C$2:$C$119,L$1) + MINS_AS_SUB('11-12 Teamsheets'!$S$2:$Z$119,$A3,'11-12 Teamsheets'!$C$2:$C$119,L$1)</f>
        <v>46</v>
      </c>
      <c r="Q3" s="27" t="str">
        <f>APPS('11-12 Teamsheets'!$H$2:$R$119,$A3,'11-12 Teamsheets'!$C$2:$C$119,Q$1) &amp; "(" &amp; SUBS('11-12 Teamsheets'!$S$2:$Z$119,$A3,'11-12 Teamsheets'!$C$2:$C$119,Q$1) &amp; ")"</f>
        <v>0(0)</v>
      </c>
      <c r="R3" s="27" t="str">
        <f>GOALS('11-12 Teamsheets'!$H$2:$R$119,$A3,'11-12 Teamsheets'!$C$2:$C$119,Q$1) &amp; "(" &amp; GOALS('11-12 Teamsheets'!$S$2:$Z$119,$A3,'11-12 Teamsheets'!$C$2:$C$119,Q$1) &amp; ")"</f>
        <v>0(0)</v>
      </c>
      <c r="S3" s="27">
        <f>Clean_sheet('11-12 Teamsheets'!$C$2:$H$119,$A3,Q$1)</f>
        <v>0</v>
      </c>
      <c r="T3" s="27" t="str">
        <f>CARDS('11-12 Teamsheets'!$H$2:$Z$119,$A3,$AM$2,'11-12 Teamsheets'!$C$2:$C$119,Q$1) &amp; "(" &amp; CARDS('11-12 Teamsheets'!$H$2:$Z$119,$A3,$AM$3,'11-12 Teamsheets'!$C$2:$C$119,Q$1) &amp; ")"</f>
        <v>0(0)</v>
      </c>
      <c r="U3" s="27">
        <f>MINS_PLAYED('11-12 Teamsheets'!$H$2:$R$119,$A3,'11-12 Teamsheets'!$C$2:$C$119,Q$1) + MINS_AS_SUB('11-12 Teamsheets'!$S$2:$Z$119,$A3,'11-12 Teamsheets'!$C$2:$C$119,Q$1)</f>
        <v>0</v>
      </c>
      <c r="V3" s="27" t="str">
        <f>APPS('11-12 Teamsheets'!$H$2:$R$119,$A3,'11-12 Teamsheets'!$C$2:$C$119,V$1) &amp; "(" &amp; SUBS('11-12 Teamsheets'!$S$2:$Z$119,$A3,'11-12 Teamsheets'!$C$2:$C$119,V$1) &amp; ")"</f>
        <v>2(1)</v>
      </c>
      <c r="W3" s="27" t="str">
        <f>GOALS('11-12 Teamsheets'!$H$2:$R$119,$A3,'11-12 Teamsheets'!$C$2:$C$119,V$1) &amp; "(" &amp; GOALS('11-12 Teamsheets'!$S$2:$Z$119,$A3,'11-12 Teamsheets'!$C$2:$C$119,V$1) &amp; ")"</f>
        <v>0(0)</v>
      </c>
      <c r="X3" s="27">
        <f>Clean_sheet('11-12 Teamsheets'!$C$2:$H$119,$A3,V$1)</f>
        <v>0</v>
      </c>
      <c r="Y3" s="27" t="str">
        <f>CARDS('11-12 Teamsheets'!$H$2:$Z$119,$A3,$AM$2,'11-12 Teamsheets'!$C$2:$C$119,V$1) &amp; "(" &amp; CARDS('11-12 Teamsheets'!$H$2:$Z$119,$A3,$AM$3,'11-12 Teamsheets'!$C$2:$C$119,V$1) &amp; ")"</f>
        <v>0(0)</v>
      </c>
      <c r="Z3" s="27">
        <f>MINS_PLAYED('11-12 Teamsheets'!$H$2:$R$119,$A3,'11-12 Teamsheets'!$C$2:$C$119,V$1) + MINS_AS_SUB('11-12 Teamsheets'!$S$2:$Z$119,$A3,'11-12 Teamsheets'!$C$2:$C$119,V$1)</f>
        <v>176</v>
      </c>
      <c r="AA3" s="27" t="str">
        <f>APPS('11-12 Teamsheets'!$H$2:$R$119,$A3) &amp; "(" &amp; SUBS('11-12 Teamsheets'!$S$2:$Z$119,$A3) &amp; ")"</f>
        <v>22(11)</v>
      </c>
      <c r="AB3" s="28">
        <f>APPS('11-12 Teamsheets'!$H$2:$R$119,$A3) + SUBS('11-12 Teamsheets'!$S$2:$Z$119,$A3)</f>
        <v>33</v>
      </c>
      <c r="AC3" s="27" t="str">
        <f>GOALS('11-12 Teamsheets'!$H$2:$R$119,$A3) &amp; "(" &amp; GOALS('11-12 Teamsheets'!$S$2:$Z$119,$A3) &amp; ")"</f>
        <v>0(0)</v>
      </c>
      <c r="AD3" s="28">
        <f>GOALS('11-12 Teamsheets'!$H$2:$Z$119,$A3)</f>
        <v>0</v>
      </c>
      <c r="AE3" s="28">
        <f>Clean_sheet('11-12 Teamsheets'!$C$2:$H$119,$A3)</f>
        <v>0</v>
      </c>
      <c r="AF3" s="28" t="str">
        <f>CARDS('11-12 Teamsheets'!$H$2:$Z$119,$A3,$AM$2) &amp; "(" &amp; CARDS('11-12 Teamsheets'!$H$2:$Z$119,$A3,$AM$3) &amp; ")"</f>
        <v>3(1)</v>
      </c>
      <c r="AG3" s="28">
        <f>MINS_PLAYED('11-12 Teamsheets'!$H$2:$R$119,$A3) + MINS_AS_SUB('11-12 Teamsheets'!$S$2:$Z$119,$A3)</f>
        <v>1851</v>
      </c>
      <c r="AH3" s="28">
        <f>IF(AND(AG3&lt;&gt;0, AB3&lt;&gt;0),AG3/AB3,0)</f>
        <v>56.090909090909093</v>
      </c>
      <c r="AI3" s="28">
        <f>IF(AD3&lt;&gt;0,AD3/AB3,0)</f>
        <v>0</v>
      </c>
      <c r="AJ3" s="28">
        <f>IF(AD3&lt;&gt;0,AG3/AD3,0)</f>
        <v>0</v>
      </c>
      <c r="AL3" s="31" t="s">
        <v>173</v>
      </c>
      <c r="AM3" s="30">
        <v>255</v>
      </c>
    </row>
    <row r="4" spans="1:39" x14ac:dyDescent="0.2">
      <c r="A4" s="25" t="s">
        <v>2872</v>
      </c>
      <c r="B4" s="27" t="str">
        <f>APPS('11-12 Teamsheets'!$H$2:$R$119,$A4,'11-12 Teamsheets'!$C$2:$C$119,B$1) &amp; "(" &amp; SUBS('11-12 Teamsheets'!$S$2:$Z$119,$A4,'11-12 Teamsheets'!$C$2:$C$119,B$1) &amp; ")"</f>
        <v>0(1)</v>
      </c>
      <c r="C4" s="27" t="str">
        <f>GOALS('11-12 Teamsheets'!$H$2:$R$119,$A4,'11-12 Teamsheets'!$C$2:$C$119,B$1) &amp; "(" &amp; GOALS('11-12 Teamsheets'!$S$2:$Z$119,$A4,'11-12 Teamsheets'!$C$2:$C$119,B$1) &amp; ")"</f>
        <v>0(0)</v>
      </c>
      <c r="D4" s="27">
        <f>Clean_sheet('11-12 Teamsheets'!$C$2:$H$119,$A4,B$1)</f>
        <v>0</v>
      </c>
      <c r="E4" s="27" t="str">
        <f>CARDS('11-12 Teamsheets'!$H$2:$Z$119,$A4,$AM$2,'11-12 Teamsheets'!$C$2:$C$119,B$1) &amp; "(" &amp; CARDS('11-12 Teamsheets'!$H$2:$Z$119,$A4,$AM$3,'11-12 Teamsheets'!$C$2:$C$119,B$1) &amp; ")"</f>
        <v>0(0)</v>
      </c>
      <c r="F4" s="27">
        <f>MINS_PLAYED('11-12 Teamsheets'!$H$2:$R$119,$A4,'11-12 Teamsheets'!$C$2:$C$119,B$1) + MINS_AS_SUB('11-12 Teamsheets'!$S$2:$Z$119,$A4,'11-12 Teamsheets'!$C$2:$C$119,B$1)</f>
        <v>3</v>
      </c>
      <c r="G4" s="27" t="str">
        <f>APPS('11-12 Teamsheets'!$H$2:$R$119,$A4,'11-12 Teamsheets'!$C$2:$C$119,G$1) &amp; "(" &amp; SUBS('11-12 Teamsheets'!$S$2:$Z$119,$A4,'11-12 Teamsheets'!$C$2:$C$119,G$1) &amp; ")"</f>
        <v>0(0)</v>
      </c>
      <c r="H4" s="27" t="str">
        <f>GOALS('11-12 Teamsheets'!$H$2:$R$119,$A4,'11-12 Teamsheets'!$C$2:$C$119,G$1) &amp; "(" &amp; GOALS('11-12 Teamsheets'!$S$2:$Z$119,$A4,'11-12 Teamsheets'!$C$2:$C$119,G$1) &amp; ")"</f>
        <v>0(0)</v>
      </c>
      <c r="I4" s="27">
        <f>Clean_sheet('11-12 Teamsheets'!$C$2:$H$119,$A4,G$1)</f>
        <v>0</v>
      </c>
      <c r="J4" s="27" t="str">
        <f>CARDS('11-12 Teamsheets'!$H$2:$Z$119,$A4,$AM$2,'11-12 Teamsheets'!$C$2:$C$119,G$1) &amp; "(" &amp; CARDS('11-12 Teamsheets'!$H$2:$Z$119,$A4,$AM$3,'11-12 Teamsheets'!$C$2:$C$119,G$1) &amp; ")"</f>
        <v>0(0)</v>
      </c>
      <c r="K4" s="27">
        <f>MINS_PLAYED('11-12 Teamsheets'!$H$2:$R$119,$A4,'11-12 Teamsheets'!$C$2:$C$119,G$1) + MINS_AS_SUB('11-12 Teamsheets'!$S$2:$Z$119,$A4,'11-12 Teamsheets'!$C$2:$C$119,G$1)</f>
        <v>0</v>
      </c>
      <c r="L4" s="27" t="str">
        <f>APPS('11-12 Teamsheets'!$H$2:$R$119,$A4,'11-12 Teamsheets'!$C$2:$C$119,L$1) &amp; "(" &amp; SUBS('11-12 Teamsheets'!$S$2:$Z$119,$A4,'11-12 Teamsheets'!$C$2:$C$119,L$1) &amp; ")"</f>
        <v>0(0)</v>
      </c>
      <c r="M4" s="27" t="str">
        <f>GOALS('11-12 Teamsheets'!$H$2:$R$119,$A4,'11-12 Teamsheets'!$C$2:$C$119,L$1) &amp; "(" &amp; GOALS('11-12 Teamsheets'!$S$2:$Z$119,$A4,'11-12 Teamsheets'!$C$2:$C$119,L$1) &amp; ")"</f>
        <v>0(0)</v>
      </c>
      <c r="N4" s="27">
        <f>Clean_sheet('11-12 Teamsheets'!$C$2:$H$119,$A4,L$1)</f>
        <v>0</v>
      </c>
      <c r="O4" s="27" t="str">
        <f>CARDS('11-12 Teamsheets'!$H$2:$Z$119,$A4,$AM$2,'11-12 Teamsheets'!$C$2:$C$119,L$1) &amp; "(" &amp; CARDS('11-12 Teamsheets'!$H$2:$Z$119,$A4,$AM$3,'11-12 Teamsheets'!$C$2:$C$119,L$1) &amp; ")"</f>
        <v>0(0)</v>
      </c>
      <c r="P4" s="27">
        <f>MINS_PLAYED('11-12 Teamsheets'!$H$2:$R$119,$A4,'11-12 Teamsheets'!$C$2:$C$119,L$1) + MINS_AS_SUB('11-12 Teamsheets'!$S$2:$Z$119,$A4,'11-12 Teamsheets'!$C$2:$C$119,L$1)</f>
        <v>0</v>
      </c>
      <c r="Q4" s="27" t="str">
        <f>APPS('11-12 Teamsheets'!$H$2:$R$119,$A4,'11-12 Teamsheets'!$C$2:$C$119,Q$1) &amp; "(" &amp; SUBS('11-12 Teamsheets'!$S$2:$Z$119,$A4,'11-12 Teamsheets'!$C$2:$C$119,Q$1) &amp; ")"</f>
        <v>0(0)</v>
      </c>
      <c r="R4" s="27" t="str">
        <f>GOALS('11-12 Teamsheets'!$H$2:$R$119,$A4,'11-12 Teamsheets'!$C$2:$C$119,Q$1) &amp; "(" &amp; GOALS('11-12 Teamsheets'!$S$2:$Z$119,$A4,'11-12 Teamsheets'!$C$2:$C$119,Q$1) &amp; ")"</f>
        <v>0(0)</v>
      </c>
      <c r="S4" s="27">
        <f>Clean_sheet('11-12 Teamsheets'!$C$2:$H$119,$A4,Q$1)</f>
        <v>0</v>
      </c>
      <c r="T4" s="27" t="str">
        <f>CARDS('11-12 Teamsheets'!$H$2:$Z$119,$A4,$AM$2,'11-12 Teamsheets'!$C$2:$C$119,Q$1) &amp; "(" &amp; CARDS('11-12 Teamsheets'!$H$2:$Z$119,$A4,$AM$3,'11-12 Teamsheets'!$C$2:$C$119,Q$1) &amp; ")"</f>
        <v>0(0)</v>
      </c>
      <c r="U4" s="27">
        <f>MINS_PLAYED('11-12 Teamsheets'!$H$2:$R$119,$A4,'11-12 Teamsheets'!$C$2:$C$119,Q$1) + MINS_AS_SUB('11-12 Teamsheets'!$S$2:$Z$119,$A4,'11-12 Teamsheets'!$C$2:$C$119,Q$1)</f>
        <v>0</v>
      </c>
      <c r="V4" s="27" t="str">
        <f>APPS('11-12 Teamsheets'!$H$2:$R$119,$A4,'11-12 Teamsheets'!$C$2:$C$119,V$1) &amp; "(" &amp; SUBS('11-12 Teamsheets'!$S$2:$Z$119,$A4,'11-12 Teamsheets'!$C$2:$C$119,V$1) &amp; ")"</f>
        <v>0(0)</v>
      </c>
      <c r="W4" s="27" t="str">
        <f>GOALS('11-12 Teamsheets'!$H$2:$R$119,$A4,'11-12 Teamsheets'!$C$2:$C$119,V$1) &amp; "(" &amp; GOALS('11-12 Teamsheets'!$S$2:$Z$119,$A4,'11-12 Teamsheets'!$C$2:$C$119,V$1) &amp; ")"</f>
        <v>0(0)</v>
      </c>
      <c r="X4" s="27">
        <f>Clean_sheet('11-12 Teamsheets'!$C$2:$H$119,$A4,V$1)</f>
        <v>0</v>
      </c>
      <c r="Y4" s="27" t="str">
        <f>CARDS('11-12 Teamsheets'!$H$2:$Z$119,$A4,$AM$2,'11-12 Teamsheets'!$C$2:$C$119,V$1) &amp; "(" &amp; CARDS('11-12 Teamsheets'!$H$2:$Z$119,$A4,$AM$3,'11-12 Teamsheets'!$C$2:$C$119,V$1) &amp; ")"</f>
        <v>0(0)</v>
      </c>
      <c r="Z4" s="27">
        <f>MINS_PLAYED('11-12 Teamsheets'!$H$2:$R$119,$A4,'11-12 Teamsheets'!$C$2:$C$119,V$1) + MINS_AS_SUB('11-12 Teamsheets'!$S$2:$Z$119,$A4,'11-12 Teamsheets'!$C$2:$C$119,V$1)</f>
        <v>0</v>
      </c>
      <c r="AA4" s="27" t="str">
        <f>APPS('11-12 Teamsheets'!$H$2:$R$119,$A4) &amp; "(" &amp; SUBS('11-12 Teamsheets'!$S$2:$Z$119,$A4) &amp; ")"</f>
        <v>0(1)</v>
      </c>
      <c r="AB4" s="28">
        <f>APPS('11-12 Teamsheets'!$H$2:$R$119,$A4) + SUBS('11-12 Teamsheets'!$S$2:$Z$119,$A4)</f>
        <v>1</v>
      </c>
      <c r="AC4" s="27" t="str">
        <f>GOALS('11-12 Teamsheets'!$H$2:$R$119,$A4) &amp; "(" &amp; GOALS('11-12 Teamsheets'!$S$2:$Z$119,$A4) &amp; ")"</f>
        <v>0(0)</v>
      </c>
      <c r="AD4" s="28">
        <f>GOALS('11-12 Teamsheets'!$H$2:$Z$119,$A4)</f>
        <v>0</v>
      </c>
      <c r="AE4" s="28">
        <f>Clean_sheet('11-12 Teamsheets'!$C$2:$H$119,$A4)</f>
        <v>0</v>
      </c>
      <c r="AF4" s="28" t="str">
        <f>CARDS('11-12 Teamsheets'!$H$2:$Z$119,$A4,$AM$2) &amp; "(" &amp; CARDS('11-12 Teamsheets'!$H$2:$Z$119,$A4,$AM$3) &amp; ")"</f>
        <v>0(0)</v>
      </c>
      <c r="AG4" s="28">
        <f>MINS_PLAYED('11-12 Teamsheets'!$H$2:$R$119,$A4) + MINS_AS_SUB('11-12 Teamsheets'!$S$2:$Z$119,$A4)</f>
        <v>3</v>
      </c>
      <c r="AH4" s="28">
        <f>IF(AND(AG4&lt;&gt;0, AB4&lt;&gt;0),AG4/AB4,0)</f>
        <v>3</v>
      </c>
      <c r="AI4" s="28">
        <f>IF(AD4&lt;&gt;0,AD4/AB4,0)</f>
        <v>0</v>
      </c>
      <c r="AJ4" s="28">
        <f>IF(AD4&lt;&gt;0,AG4/AD4,0)</f>
        <v>0</v>
      </c>
      <c r="AL4"/>
      <c r="AM4" s="30"/>
    </row>
    <row r="5" spans="1:39" x14ac:dyDescent="0.2">
      <c r="A5" s="25" t="s">
        <v>1278</v>
      </c>
      <c r="B5" s="27" t="str">
        <f>APPS('11-12 Teamsheets'!$H$2:$R$119,$A5,'11-12 Teamsheets'!$C$2:$C$119,B$1) &amp; "(" &amp; SUBS('11-12 Teamsheets'!$S$2:$Z$119,$A5,'11-12 Teamsheets'!$C$2:$C$119,B$1) &amp; ")"</f>
        <v>0(0)</v>
      </c>
      <c r="C5" s="27" t="str">
        <f>GOALS('11-12 Teamsheets'!$H$2:$R$119,$A5,'11-12 Teamsheets'!$C$2:$C$119,B$1) &amp; "(" &amp; GOALS('11-12 Teamsheets'!$S$2:$Z$119,$A5,'11-12 Teamsheets'!$C$2:$C$119,B$1) &amp; ")"</f>
        <v>0(0)</v>
      </c>
      <c r="D5" s="27">
        <f>Clean_sheet('11-12 Teamsheets'!$C$2:$H$119,$A5,B$1)</f>
        <v>0</v>
      </c>
      <c r="E5" s="27" t="str">
        <f>CARDS('11-12 Teamsheets'!$H$2:$Z$119,$A5,$AM$2,'11-12 Teamsheets'!$C$2:$C$119,B$1) &amp; "(" &amp; CARDS('11-12 Teamsheets'!$H$2:$Z$119,$A5,$AM$3,'11-12 Teamsheets'!$C$2:$C$119,B$1) &amp; ")"</f>
        <v>0(0)</v>
      </c>
      <c r="F5" s="27">
        <f>MINS_PLAYED('11-12 Teamsheets'!$H$2:$R$119,$A5,'11-12 Teamsheets'!$C$2:$C$119,B$1) + MINS_AS_SUB('11-12 Teamsheets'!$S$2:$Z$119,$A5,'11-12 Teamsheets'!$C$2:$C$119,B$1)</f>
        <v>0</v>
      </c>
      <c r="G5" s="27" t="str">
        <f>APPS('11-12 Teamsheets'!$H$2:$R$119,$A5,'11-12 Teamsheets'!$C$2:$C$119,G$1) &amp; "(" &amp; SUBS('11-12 Teamsheets'!$S$2:$Z$119,$A5,'11-12 Teamsheets'!$C$2:$C$119,G$1) &amp; ")"</f>
        <v>1(0)</v>
      </c>
      <c r="H5" s="27" t="str">
        <f>GOALS('11-12 Teamsheets'!$H$2:$R$119,$A5,'11-12 Teamsheets'!$C$2:$C$119,G$1) &amp; "(" &amp; GOALS('11-12 Teamsheets'!$S$2:$Z$119,$A5,'11-12 Teamsheets'!$C$2:$C$119,G$1) &amp; ")"</f>
        <v>0(0)</v>
      </c>
      <c r="I5" s="27">
        <f>Clean_sheet('11-12 Teamsheets'!$C$2:$H$119,$A5,G$1)</f>
        <v>0</v>
      </c>
      <c r="J5" s="27" t="str">
        <f>CARDS('11-12 Teamsheets'!$H$2:$Z$119,$A5,$AM$2,'11-12 Teamsheets'!$C$2:$C$119,G$1) &amp; "(" &amp; CARDS('11-12 Teamsheets'!$H$2:$Z$119,$A5,$AM$3,'11-12 Teamsheets'!$C$2:$C$119,G$1) &amp; ")"</f>
        <v>0(0)</v>
      </c>
      <c r="K5" s="27">
        <f>MINS_PLAYED('11-12 Teamsheets'!$H$2:$R$119,$A5,'11-12 Teamsheets'!$C$2:$C$119,G$1) + MINS_AS_SUB('11-12 Teamsheets'!$S$2:$Z$119,$A5,'11-12 Teamsheets'!$C$2:$C$119,G$1)</f>
        <v>90</v>
      </c>
      <c r="L5" s="27" t="str">
        <f>APPS('11-12 Teamsheets'!$H$2:$R$119,$A5,'11-12 Teamsheets'!$C$2:$C$119,L$1) &amp; "(" &amp; SUBS('11-12 Teamsheets'!$S$2:$Z$119,$A5,'11-12 Teamsheets'!$C$2:$C$119,L$1) &amp; ")"</f>
        <v>0(0)</v>
      </c>
      <c r="M5" s="27" t="str">
        <f>GOALS('11-12 Teamsheets'!$H$2:$R$119,$A5,'11-12 Teamsheets'!$C$2:$C$119,L$1) &amp; "(" &amp; GOALS('11-12 Teamsheets'!$S$2:$Z$119,$A5,'11-12 Teamsheets'!$C$2:$C$119,L$1) &amp; ")"</f>
        <v>0(0)</v>
      </c>
      <c r="N5" s="27">
        <f>Clean_sheet('11-12 Teamsheets'!$C$2:$H$119,$A5,L$1)</f>
        <v>0</v>
      </c>
      <c r="O5" s="27" t="str">
        <f>CARDS('11-12 Teamsheets'!$H$2:$Z$119,$A5,$AM$2,'11-12 Teamsheets'!$C$2:$C$119,L$1) &amp; "(" &amp; CARDS('11-12 Teamsheets'!$H$2:$Z$119,$A5,$AM$3,'11-12 Teamsheets'!$C$2:$C$119,L$1) &amp; ")"</f>
        <v>0(0)</v>
      </c>
      <c r="P5" s="27">
        <f>MINS_PLAYED('11-12 Teamsheets'!$H$2:$R$119,$A5,'11-12 Teamsheets'!$C$2:$C$119,L$1) + MINS_AS_SUB('11-12 Teamsheets'!$S$2:$Z$119,$A5,'11-12 Teamsheets'!$C$2:$C$119,L$1)</f>
        <v>0</v>
      </c>
      <c r="Q5" s="27" t="str">
        <f>APPS('11-12 Teamsheets'!$H$2:$R$119,$A5,'11-12 Teamsheets'!$C$2:$C$119,Q$1) &amp; "(" &amp; SUBS('11-12 Teamsheets'!$S$2:$Z$119,$A5,'11-12 Teamsheets'!$C$2:$C$119,Q$1) &amp; ")"</f>
        <v>0(0)</v>
      </c>
      <c r="R5" s="27" t="str">
        <f>GOALS('11-12 Teamsheets'!$H$2:$R$119,$A5,'11-12 Teamsheets'!$C$2:$C$119,Q$1) &amp; "(" &amp; GOALS('11-12 Teamsheets'!$S$2:$Z$119,$A5,'11-12 Teamsheets'!$C$2:$C$119,Q$1) &amp; ")"</f>
        <v>0(0)</v>
      </c>
      <c r="S5" s="27">
        <f>Clean_sheet('11-12 Teamsheets'!$C$2:$H$119,$A5,Q$1)</f>
        <v>0</v>
      </c>
      <c r="T5" s="27" t="str">
        <f>CARDS('11-12 Teamsheets'!$H$2:$Z$119,$A5,$AM$2,'11-12 Teamsheets'!$C$2:$C$119,Q$1) &amp; "(" &amp; CARDS('11-12 Teamsheets'!$H$2:$Z$119,$A5,$AM$3,'11-12 Teamsheets'!$C$2:$C$119,Q$1) &amp; ")"</f>
        <v>0(0)</v>
      </c>
      <c r="U5" s="27">
        <f>MINS_PLAYED('11-12 Teamsheets'!$H$2:$R$119,$A5,'11-12 Teamsheets'!$C$2:$C$119,Q$1) + MINS_AS_SUB('11-12 Teamsheets'!$S$2:$Z$119,$A5,'11-12 Teamsheets'!$C$2:$C$119,Q$1)</f>
        <v>0</v>
      </c>
      <c r="V5" s="27" t="str">
        <f>APPS('11-12 Teamsheets'!$H$2:$R$119,$A5,'11-12 Teamsheets'!$C$2:$C$119,V$1) &amp; "(" &amp; SUBS('11-12 Teamsheets'!$S$2:$Z$119,$A5,'11-12 Teamsheets'!$C$2:$C$119,V$1) &amp; ")"</f>
        <v>0(0)</v>
      </c>
      <c r="W5" s="27" t="str">
        <f>GOALS('11-12 Teamsheets'!$H$2:$R$119,$A5,'11-12 Teamsheets'!$C$2:$C$119,V$1) &amp; "(" &amp; GOALS('11-12 Teamsheets'!$S$2:$Z$119,$A5,'11-12 Teamsheets'!$C$2:$C$119,V$1) &amp; ")"</f>
        <v>0(0)</v>
      </c>
      <c r="X5" s="27">
        <f>Clean_sheet('11-12 Teamsheets'!$C$2:$H$119,$A5,V$1)</f>
        <v>0</v>
      </c>
      <c r="Y5" s="27" t="str">
        <f>CARDS('11-12 Teamsheets'!$H$2:$Z$119,$A5,$AM$2,'11-12 Teamsheets'!$C$2:$C$119,V$1) &amp; "(" &amp; CARDS('11-12 Teamsheets'!$H$2:$Z$119,$A5,$AM$3,'11-12 Teamsheets'!$C$2:$C$119,V$1) &amp; ")"</f>
        <v>0(0)</v>
      </c>
      <c r="Z5" s="27">
        <f>MINS_PLAYED('11-12 Teamsheets'!$H$2:$R$119,$A5,'11-12 Teamsheets'!$C$2:$C$119,V$1) + MINS_AS_SUB('11-12 Teamsheets'!$S$2:$Z$119,$A5,'11-12 Teamsheets'!$C$2:$C$119,V$1)</f>
        <v>0</v>
      </c>
      <c r="AA5" s="27" t="str">
        <f>APPS('11-12 Teamsheets'!$H$2:$R$119,$A5) &amp; "(" &amp; SUBS('11-12 Teamsheets'!$S$2:$Z$119,$A5) &amp; ")"</f>
        <v>1(0)</v>
      </c>
      <c r="AB5" s="28">
        <f>APPS('11-12 Teamsheets'!$H$2:$R$119,$A5) + SUBS('11-12 Teamsheets'!$S$2:$Z$119,$A5)</f>
        <v>1</v>
      </c>
      <c r="AC5" s="27" t="str">
        <f>GOALS('11-12 Teamsheets'!$H$2:$R$119,$A5) &amp; "(" &amp; GOALS('11-12 Teamsheets'!$S$2:$Z$119,$A5) &amp; ")"</f>
        <v>0(0)</v>
      </c>
      <c r="AD5" s="28">
        <f>GOALS('11-12 Teamsheets'!$H$2:$Z$119,$A5)</f>
        <v>0</v>
      </c>
      <c r="AE5" s="28">
        <f>Clean_sheet('11-12 Teamsheets'!$C$2:$H$119,$A5)</f>
        <v>0</v>
      </c>
      <c r="AF5" s="28" t="str">
        <f>CARDS('11-12 Teamsheets'!$H$2:$Z$119,$A5,$AM$2) &amp; "(" &amp; CARDS('11-12 Teamsheets'!$H$2:$Z$119,$A5,$AM$3) &amp; ")"</f>
        <v>0(0)</v>
      </c>
      <c r="AG5" s="28">
        <f>MINS_PLAYED('11-12 Teamsheets'!$H$2:$R$119,$A5) + MINS_AS_SUB('11-12 Teamsheets'!$S$2:$Z$119,$A5)</f>
        <v>90</v>
      </c>
      <c r="AH5" s="28">
        <f>IF(AND(AG5&lt;&gt;0, AB5&lt;&gt;0),AG5/AB5,0)</f>
        <v>90</v>
      </c>
      <c r="AI5" s="28">
        <f>IF(AD5&lt;&gt;0,AD5/AB5,0)</f>
        <v>0</v>
      </c>
      <c r="AJ5" s="28">
        <f>IF(AD5&lt;&gt;0,AG5/AD5,0)</f>
        <v>0</v>
      </c>
      <c r="AL5"/>
      <c r="AM5"/>
    </row>
    <row r="6" spans="1:39" x14ac:dyDescent="0.2">
      <c r="A6" s="25" t="s">
        <v>2286</v>
      </c>
      <c r="B6" s="27" t="str">
        <f>APPS('11-12 Teamsheets'!$H$2:$R$119,$A6,'11-12 Teamsheets'!$C$2:$C$119,B$1) &amp; "(" &amp; SUBS('11-12 Teamsheets'!$S$2:$Z$119,$A6,'11-12 Teamsheets'!$C$2:$C$119,B$1) &amp; ")"</f>
        <v>0(0)</v>
      </c>
      <c r="C6" s="27" t="str">
        <f>GOALS('11-12 Teamsheets'!$H$2:$R$119,$A6,'11-12 Teamsheets'!$C$2:$C$119,B$1) &amp; "(" &amp; GOALS('11-12 Teamsheets'!$S$2:$Z$119,$A6,'11-12 Teamsheets'!$C$2:$C$119,B$1) &amp; ")"</f>
        <v>0(0)</v>
      </c>
      <c r="D6" s="27">
        <f>Clean_sheet('11-12 Teamsheets'!$C$2:$H$119,$A6,B$1)</f>
        <v>0</v>
      </c>
      <c r="E6" s="27" t="str">
        <f>CARDS('11-12 Teamsheets'!$H$2:$Z$119,$A6,$AM$2,'11-12 Teamsheets'!$C$2:$C$119,B$1) &amp; "(" &amp; CARDS('11-12 Teamsheets'!$H$2:$Z$119,$A6,$AM$3,'11-12 Teamsheets'!$C$2:$C$119,B$1) &amp; ")"</f>
        <v>0(0)</v>
      </c>
      <c r="F6" s="27">
        <f>MINS_PLAYED('11-12 Teamsheets'!$H$2:$R$119,$A6,'11-12 Teamsheets'!$C$2:$C$119,B$1) + MINS_AS_SUB('11-12 Teamsheets'!$S$2:$Z$119,$A6,'11-12 Teamsheets'!$C$2:$C$119,B$1)</f>
        <v>0</v>
      </c>
      <c r="G6" s="27" t="str">
        <f>APPS('11-12 Teamsheets'!$H$2:$R$119,$A6,'11-12 Teamsheets'!$C$2:$C$119,G$1) &amp; "(" &amp; SUBS('11-12 Teamsheets'!$S$2:$Z$119,$A6,'11-12 Teamsheets'!$C$2:$C$119,G$1) &amp; ")"</f>
        <v>0(0)</v>
      </c>
      <c r="H6" s="27" t="str">
        <f>GOALS('11-12 Teamsheets'!$H$2:$R$119,$A6,'11-12 Teamsheets'!$C$2:$C$119,G$1) &amp; "(" &amp; GOALS('11-12 Teamsheets'!$S$2:$Z$119,$A6,'11-12 Teamsheets'!$C$2:$C$119,G$1) &amp; ")"</f>
        <v>0(0)</v>
      </c>
      <c r="I6" s="27">
        <f>Clean_sheet('11-12 Teamsheets'!$C$2:$H$119,$A6,G$1)</f>
        <v>0</v>
      </c>
      <c r="J6" s="27" t="str">
        <f>CARDS('11-12 Teamsheets'!$H$2:$Z$119,$A6,$AM$2,'11-12 Teamsheets'!$C$2:$C$119,G$1) &amp; "(" &amp; CARDS('11-12 Teamsheets'!$H$2:$Z$119,$A6,$AM$3,'11-12 Teamsheets'!$C$2:$C$119,G$1) &amp; ")"</f>
        <v>0(0)</v>
      </c>
      <c r="K6" s="27">
        <f>MINS_PLAYED('11-12 Teamsheets'!$H$2:$R$119,$A6,'11-12 Teamsheets'!$C$2:$C$119,G$1) + MINS_AS_SUB('11-12 Teamsheets'!$S$2:$Z$119,$A6,'11-12 Teamsheets'!$C$2:$C$119,G$1)</f>
        <v>0</v>
      </c>
      <c r="L6" s="27" t="str">
        <f>APPS('11-12 Teamsheets'!$H$2:$R$119,$A6,'11-12 Teamsheets'!$C$2:$C$119,L$1) &amp; "(" &amp; SUBS('11-12 Teamsheets'!$S$2:$Z$119,$A6,'11-12 Teamsheets'!$C$2:$C$119,L$1) &amp; ")"</f>
        <v>0(0)</v>
      </c>
      <c r="M6" s="27" t="str">
        <f>GOALS('11-12 Teamsheets'!$H$2:$R$119,$A6,'11-12 Teamsheets'!$C$2:$C$119,L$1) &amp; "(" &amp; GOALS('11-12 Teamsheets'!$S$2:$Z$119,$A6,'11-12 Teamsheets'!$C$2:$C$119,L$1) &amp; ")"</f>
        <v>0(0)</v>
      </c>
      <c r="N6" s="27">
        <f>Clean_sheet('11-12 Teamsheets'!$C$2:$H$119,$A6,L$1)</f>
        <v>0</v>
      </c>
      <c r="O6" s="27" t="str">
        <f>CARDS('11-12 Teamsheets'!$H$2:$Z$119,$A6,$AM$2,'11-12 Teamsheets'!$C$2:$C$119,L$1) &amp; "(" &amp; CARDS('11-12 Teamsheets'!$H$2:$Z$119,$A6,$AM$3,'11-12 Teamsheets'!$C$2:$C$119,L$1) &amp; ")"</f>
        <v>0(0)</v>
      </c>
      <c r="P6" s="27">
        <f>MINS_PLAYED('11-12 Teamsheets'!$H$2:$R$119,$A6,'11-12 Teamsheets'!$C$2:$C$119,L$1) + MINS_AS_SUB('11-12 Teamsheets'!$S$2:$Z$119,$A6,'11-12 Teamsheets'!$C$2:$C$119,L$1)</f>
        <v>0</v>
      </c>
      <c r="Q6" s="27" t="str">
        <f>APPS('11-12 Teamsheets'!$H$2:$R$119,$A6,'11-12 Teamsheets'!$C$2:$C$119,Q$1) &amp; "(" &amp; SUBS('11-12 Teamsheets'!$S$2:$Z$119,$A6,'11-12 Teamsheets'!$C$2:$C$119,Q$1) &amp; ")"</f>
        <v>0(0)</v>
      </c>
      <c r="R6" s="27" t="str">
        <f>GOALS('11-12 Teamsheets'!$H$2:$R$119,$A6,'11-12 Teamsheets'!$C$2:$C$119,Q$1) &amp; "(" &amp; GOALS('11-12 Teamsheets'!$S$2:$Z$119,$A6,'11-12 Teamsheets'!$C$2:$C$119,Q$1) &amp; ")"</f>
        <v>0(0)</v>
      </c>
      <c r="S6" s="27">
        <f>Clean_sheet('11-12 Teamsheets'!$C$2:$H$119,$A6,Q$1)</f>
        <v>0</v>
      </c>
      <c r="T6" s="27" t="str">
        <f>CARDS('11-12 Teamsheets'!$H$2:$Z$119,$A6,$AM$2,'11-12 Teamsheets'!$C$2:$C$119,Q$1) &amp; "(" &amp; CARDS('11-12 Teamsheets'!$H$2:$Z$119,$A6,$AM$3,'11-12 Teamsheets'!$C$2:$C$119,Q$1) &amp; ")"</f>
        <v>0(0)</v>
      </c>
      <c r="U6" s="27">
        <f>MINS_PLAYED('11-12 Teamsheets'!$H$2:$R$119,$A6,'11-12 Teamsheets'!$C$2:$C$119,Q$1) + MINS_AS_SUB('11-12 Teamsheets'!$S$2:$Z$119,$A6,'11-12 Teamsheets'!$C$2:$C$119,Q$1)</f>
        <v>0</v>
      </c>
      <c r="V6" s="27" t="str">
        <f>APPS('11-12 Teamsheets'!$H$2:$R$119,$A6,'11-12 Teamsheets'!$C$2:$C$119,V$1) &amp; "(" &amp; SUBS('11-12 Teamsheets'!$S$2:$Z$119,$A6,'11-12 Teamsheets'!$C$2:$C$119,V$1) &amp; ")"</f>
        <v>0(0)</v>
      </c>
      <c r="W6" s="27" t="str">
        <f>GOALS('11-12 Teamsheets'!$H$2:$R$119,$A6,'11-12 Teamsheets'!$C$2:$C$119,V$1) &amp; "(" &amp; GOALS('11-12 Teamsheets'!$S$2:$Z$119,$A6,'11-12 Teamsheets'!$C$2:$C$119,V$1) &amp; ")"</f>
        <v>0(0)</v>
      </c>
      <c r="X6" s="27">
        <f>Clean_sheet('11-12 Teamsheets'!$C$2:$H$119,$A6,V$1)</f>
        <v>0</v>
      </c>
      <c r="Y6" s="27" t="str">
        <f>CARDS('11-12 Teamsheets'!$H$2:$Z$119,$A6,$AM$2,'11-12 Teamsheets'!$C$2:$C$119,V$1) &amp; "(" &amp; CARDS('11-12 Teamsheets'!$H$2:$Z$119,$A6,$AM$3,'11-12 Teamsheets'!$C$2:$C$119,V$1) &amp; ")"</f>
        <v>0(0)</v>
      </c>
      <c r="Z6" s="27">
        <f>MINS_PLAYED('11-12 Teamsheets'!$H$2:$R$119,$A6,'11-12 Teamsheets'!$C$2:$C$119,V$1) + MINS_AS_SUB('11-12 Teamsheets'!$S$2:$Z$119,$A6,'11-12 Teamsheets'!$C$2:$C$119,V$1)</f>
        <v>0</v>
      </c>
      <c r="AA6" s="27" t="str">
        <f>APPS('11-12 Teamsheets'!$H$2:$R$119,$A6) &amp; "(" &amp; SUBS('11-12 Teamsheets'!$S$2:$Z$119,$A6) &amp; ")"</f>
        <v>0(0)</v>
      </c>
      <c r="AB6" s="28">
        <f>APPS('11-12 Teamsheets'!$H$2:$R$119,$A6) + SUBS('11-12 Teamsheets'!$S$2:$Z$119,$A6)</f>
        <v>0</v>
      </c>
      <c r="AC6" s="27" t="str">
        <f>GOALS('11-12 Teamsheets'!$H$2:$R$119,$A6) &amp; "(" &amp; GOALS('11-12 Teamsheets'!$S$2:$Z$119,$A6) &amp; ")"</f>
        <v>0(0)</v>
      </c>
      <c r="AD6" s="28">
        <f>GOALS('11-12 Teamsheets'!$H$2:$Z$119,$A6)</f>
        <v>0</v>
      </c>
      <c r="AE6" s="28">
        <f>Clean_sheet('11-12 Teamsheets'!$C$2:$H$119,$A6)</f>
        <v>0</v>
      </c>
      <c r="AF6" s="28" t="str">
        <f>CARDS('11-12 Teamsheets'!$H$2:$Z$119,$A6,$AM$2) &amp; "(" &amp; CARDS('11-12 Teamsheets'!$H$2:$Z$119,$A6,$AM$3) &amp; ")"</f>
        <v>0(0)</v>
      </c>
      <c r="AG6" s="28">
        <f>MINS_PLAYED('11-12 Teamsheets'!$H$2:$R$119,$A6) + MINS_AS_SUB('11-12 Teamsheets'!$S$2:$Z$119,$A6)</f>
        <v>0</v>
      </c>
      <c r="AH6" s="28">
        <f t="shared" ref="AH6:AH32" si="0">IF(AND(AG6&lt;&gt;0, AB6&lt;&gt;0),AG6/AB6,0)</f>
        <v>0</v>
      </c>
      <c r="AI6" s="28">
        <f t="shared" ref="AI6:AI32" si="1">IF(AD6&lt;&gt;0,AD6/AB6,0)</f>
        <v>0</v>
      </c>
      <c r="AJ6" s="28">
        <f t="shared" ref="AJ6:AJ32" si="2">IF(AD6&lt;&gt;0,AG6/AD6,0)</f>
        <v>0</v>
      </c>
      <c r="AL6"/>
      <c r="AM6" s="30"/>
    </row>
    <row r="7" spans="1:39" x14ac:dyDescent="0.2">
      <c r="A7" s="25" t="s">
        <v>2669</v>
      </c>
      <c r="B7" s="27" t="str">
        <f>APPS('11-12 Teamsheets'!$H$2:$R$119,$A7,'11-12 Teamsheets'!$C$2:$C$119,B$1) &amp; "(" &amp; SUBS('11-12 Teamsheets'!$S$2:$Z$119,$A7,'11-12 Teamsheets'!$C$2:$C$119,B$1) &amp; ")"</f>
        <v>12(7)</v>
      </c>
      <c r="C7" s="27" t="str">
        <f>GOALS('11-12 Teamsheets'!$H$2:$R$119,$A7,'11-12 Teamsheets'!$C$2:$C$119,B$1) &amp; "(" &amp; GOALS('11-12 Teamsheets'!$S$2:$Z$119,$A7,'11-12 Teamsheets'!$C$2:$C$119,B$1) &amp; ")"</f>
        <v>0(1)</v>
      </c>
      <c r="D7" s="27">
        <f>Clean_sheet('11-12 Teamsheets'!$C$2:$H$119,$A7,B$1)</f>
        <v>0</v>
      </c>
      <c r="E7" s="27" t="str">
        <f>CARDS('11-12 Teamsheets'!$H$2:$Z$119,$A7,$AM$2,'11-12 Teamsheets'!$C$2:$C$119,B$1) &amp; "(" &amp; CARDS('11-12 Teamsheets'!$H$2:$Z$119,$A7,$AM$3,'11-12 Teamsheets'!$C$2:$C$119,B$1) &amp; ")"</f>
        <v>4(0)</v>
      </c>
      <c r="F7" s="27">
        <f>MINS_PLAYED('11-12 Teamsheets'!$H$2:$R$119,$A7,'11-12 Teamsheets'!$C$2:$C$119,B$1) + MINS_AS_SUB('11-12 Teamsheets'!$S$2:$Z$119,$A7,'11-12 Teamsheets'!$C$2:$C$119,B$1)</f>
        <v>1070</v>
      </c>
      <c r="G7" s="27" t="str">
        <f>APPS('11-12 Teamsheets'!$H$2:$R$119,$A7,'11-12 Teamsheets'!$C$2:$C$119,G$1) &amp; "(" &amp; SUBS('11-12 Teamsheets'!$S$2:$Z$119,$A7,'11-12 Teamsheets'!$C$2:$C$119,G$1) &amp; ")"</f>
        <v>0(0)</v>
      </c>
      <c r="H7" s="27" t="str">
        <f>GOALS('11-12 Teamsheets'!$H$2:$R$119,$A7,'11-12 Teamsheets'!$C$2:$C$119,G$1) &amp; "(" &amp; GOALS('11-12 Teamsheets'!$S$2:$Z$119,$A7,'11-12 Teamsheets'!$C$2:$C$119,G$1) &amp; ")"</f>
        <v>0(0)</v>
      </c>
      <c r="I7" s="27">
        <f>Clean_sheet('11-12 Teamsheets'!$C$2:$H$119,$A7,G$1)</f>
        <v>0</v>
      </c>
      <c r="J7" s="27" t="str">
        <f>CARDS('11-12 Teamsheets'!$H$2:$Z$119,$A7,$AM$2,'11-12 Teamsheets'!$C$2:$C$119,G$1) &amp; "(" &amp; CARDS('11-12 Teamsheets'!$H$2:$Z$119,$A7,$AM$3,'11-12 Teamsheets'!$C$2:$C$119,G$1) &amp; ")"</f>
        <v>0(0)</v>
      </c>
      <c r="K7" s="27">
        <f>MINS_PLAYED('11-12 Teamsheets'!$H$2:$R$119,$A7,'11-12 Teamsheets'!$C$2:$C$119,G$1) + MINS_AS_SUB('11-12 Teamsheets'!$S$2:$Z$119,$A7,'11-12 Teamsheets'!$C$2:$C$119,G$1)</f>
        <v>0</v>
      </c>
      <c r="L7" s="27" t="str">
        <f>APPS('11-12 Teamsheets'!$H$2:$R$119,$A7,'11-12 Teamsheets'!$C$2:$C$119,L$1) &amp; "(" &amp; SUBS('11-12 Teamsheets'!$S$2:$Z$119,$A7,'11-12 Teamsheets'!$C$2:$C$119,L$1) &amp; ")"</f>
        <v>0(0)</v>
      </c>
      <c r="M7" s="27" t="str">
        <f>GOALS('11-12 Teamsheets'!$H$2:$R$119,$A7,'11-12 Teamsheets'!$C$2:$C$119,L$1) &amp; "(" &amp; GOALS('11-12 Teamsheets'!$S$2:$Z$119,$A7,'11-12 Teamsheets'!$C$2:$C$119,L$1) &amp; ")"</f>
        <v>0(0)</v>
      </c>
      <c r="N7" s="27">
        <f>Clean_sheet('11-12 Teamsheets'!$C$2:$H$119,$A7,L$1)</f>
        <v>0</v>
      </c>
      <c r="O7" s="27" t="str">
        <f>CARDS('11-12 Teamsheets'!$H$2:$Z$119,$A7,$AM$2,'11-12 Teamsheets'!$C$2:$C$119,L$1) &amp; "(" &amp; CARDS('11-12 Teamsheets'!$H$2:$Z$119,$A7,$AM$3,'11-12 Teamsheets'!$C$2:$C$119,L$1) &amp; ")"</f>
        <v>0(0)</v>
      </c>
      <c r="P7" s="27">
        <f>MINS_PLAYED('11-12 Teamsheets'!$H$2:$R$119,$A7,'11-12 Teamsheets'!$C$2:$C$119,L$1) + MINS_AS_SUB('11-12 Teamsheets'!$S$2:$Z$119,$A7,'11-12 Teamsheets'!$C$2:$C$119,L$1)</f>
        <v>0</v>
      </c>
      <c r="Q7" s="27" t="str">
        <f>APPS('11-12 Teamsheets'!$H$2:$R$119,$A7,'11-12 Teamsheets'!$C$2:$C$119,Q$1) &amp; "(" &amp; SUBS('11-12 Teamsheets'!$S$2:$Z$119,$A7,'11-12 Teamsheets'!$C$2:$C$119,Q$1) &amp; ")"</f>
        <v>2(1)</v>
      </c>
      <c r="R7" s="27" t="str">
        <f>GOALS('11-12 Teamsheets'!$H$2:$R$119,$A7,'11-12 Teamsheets'!$C$2:$C$119,Q$1) &amp; "(" &amp; GOALS('11-12 Teamsheets'!$S$2:$Z$119,$A7,'11-12 Teamsheets'!$C$2:$C$119,Q$1) &amp; ")"</f>
        <v>2(0)</v>
      </c>
      <c r="S7" s="27">
        <f>Clean_sheet('11-12 Teamsheets'!$C$2:$H$119,$A7,Q$1)</f>
        <v>0</v>
      </c>
      <c r="T7" s="27" t="str">
        <f>CARDS('11-12 Teamsheets'!$H$2:$Z$119,$A7,$AM$2,'11-12 Teamsheets'!$C$2:$C$119,Q$1) &amp; "(" &amp; CARDS('11-12 Teamsheets'!$H$2:$Z$119,$A7,$AM$3,'11-12 Teamsheets'!$C$2:$C$119,Q$1) &amp; ")"</f>
        <v>0(0)</v>
      </c>
      <c r="U7" s="27">
        <f>MINS_PLAYED('11-12 Teamsheets'!$H$2:$R$119,$A7,'11-12 Teamsheets'!$C$2:$C$119,Q$1) + MINS_AS_SUB('11-12 Teamsheets'!$S$2:$Z$119,$A7,'11-12 Teamsheets'!$C$2:$C$119,Q$1)</f>
        <v>189</v>
      </c>
      <c r="V7" s="27" t="str">
        <f>APPS('11-12 Teamsheets'!$H$2:$R$119,$A7,'11-12 Teamsheets'!$C$2:$C$119,V$1) &amp; "(" &amp; SUBS('11-12 Teamsheets'!$S$2:$Z$119,$A7,'11-12 Teamsheets'!$C$2:$C$119,V$1) &amp; ")"</f>
        <v>2(1)</v>
      </c>
      <c r="W7" s="27" t="str">
        <f>GOALS('11-12 Teamsheets'!$H$2:$R$119,$A7,'11-12 Teamsheets'!$C$2:$C$119,V$1) &amp; "(" &amp; GOALS('11-12 Teamsheets'!$S$2:$Z$119,$A7,'11-12 Teamsheets'!$C$2:$C$119,V$1) &amp; ")"</f>
        <v>0(0)</v>
      </c>
      <c r="X7" s="27">
        <f>Clean_sheet('11-12 Teamsheets'!$C$2:$H$119,$A7,V$1)</f>
        <v>0</v>
      </c>
      <c r="Y7" s="27" t="str">
        <f>CARDS('11-12 Teamsheets'!$H$2:$Z$119,$A7,$AM$2,'11-12 Teamsheets'!$C$2:$C$119,V$1) &amp; "(" &amp; CARDS('11-12 Teamsheets'!$H$2:$Z$119,$A7,$AM$3,'11-12 Teamsheets'!$C$2:$C$119,V$1) &amp; ")"</f>
        <v>1(0)</v>
      </c>
      <c r="Z7" s="27">
        <f>MINS_PLAYED('11-12 Teamsheets'!$H$2:$R$119,$A7,'11-12 Teamsheets'!$C$2:$C$119,V$1) + MINS_AS_SUB('11-12 Teamsheets'!$S$2:$Z$119,$A7,'11-12 Teamsheets'!$C$2:$C$119,V$1)</f>
        <v>213</v>
      </c>
      <c r="AA7" s="27" t="str">
        <f>APPS('11-12 Teamsheets'!$H$2:$R$119,$A7) &amp; "(" &amp; SUBS('11-12 Teamsheets'!$S$2:$Z$119,$A7) &amp; ")"</f>
        <v>16(9)</v>
      </c>
      <c r="AB7" s="28">
        <f>APPS('11-12 Teamsheets'!$H$2:$R$119,$A7) + SUBS('11-12 Teamsheets'!$S$2:$Z$119,$A7)</f>
        <v>25</v>
      </c>
      <c r="AC7" s="27" t="str">
        <f>GOALS('11-12 Teamsheets'!$H$2:$R$119,$A7) &amp; "(" &amp; GOALS('11-12 Teamsheets'!$S$2:$Z$119,$A7) &amp; ")"</f>
        <v>2(1)</v>
      </c>
      <c r="AD7" s="28">
        <f>GOALS('11-12 Teamsheets'!$H$2:$Z$119,$A7)</f>
        <v>3</v>
      </c>
      <c r="AE7" s="28">
        <f>Clean_sheet('11-12 Teamsheets'!$C$2:$H$119,$A7)</f>
        <v>0</v>
      </c>
      <c r="AF7" s="28" t="str">
        <f>CARDS('11-12 Teamsheets'!$H$2:$Z$119,$A7,$AM$2) &amp; "(" &amp; CARDS('11-12 Teamsheets'!$H$2:$Z$119,$A7,$AM$3) &amp; ")"</f>
        <v>5(0)</v>
      </c>
      <c r="AG7" s="28">
        <f>MINS_PLAYED('11-12 Teamsheets'!$H$2:$R$119,$A7) + MINS_AS_SUB('11-12 Teamsheets'!$S$2:$Z$119,$A7)</f>
        <v>1472</v>
      </c>
      <c r="AH7" s="28">
        <f>IF(AND(AG7&lt;&gt;0, AB7&lt;&gt;0),AG7/AB7,0)</f>
        <v>58.88</v>
      </c>
      <c r="AI7" s="28">
        <f>IF(AD7&lt;&gt;0,AD7/AB7,0)</f>
        <v>0.12</v>
      </c>
      <c r="AJ7" s="28">
        <f>IF(AD7&lt;&gt;0,AG7/AD7,0)</f>
        <v>490.66666666666669</v>
      </c>
      <c r="AL7"/>
      <c r="AM7" s="30"/>
    </row>
    <row r="8" spans="1:39" x14ac:dyDescent="0.2">
      <c r="A8" s="25" t="s">
        <v>2258</v>
      </c>
      <c r="B8" s="27" t="str">
        <f>APPS('11-12 Teamsheets'!$H$2:$R$119,$A8,'11-12 Teamsheets'!$C$2:$C$119,B$1) &amp; "(" &amp; SUBS('11-12 Teamsheets'!$S$2:$Z$119,$A8,'11-12 Teamsheets'!$C$2:$C$119,B$1) &amp; ")"</f>
        <v>2(1)</v>
      </c>
      <c r="C8" s="27" t="str">
        <f>GOALS('11-12 Teamsheets'!$H$2:$R$119,$A8,'11-12 Teamsheets'!$C$2:$C$119,B$1) &amp; "(" &amp; GOALS('11-12 Teamsheets'!$S$2:$Z$119,$A8,'11-12 Teamsheets'!$C$2:$C$119,B$1) &amp; ")"</f>
        <v>1(0)</v>
      </c>
      <c r="D8" s="27">
        <f>Clean_sheet('11-12 Teamsheets'!$C$2:$H$119,$A8,B$1)</f>
        <v>0</v>
      </c>
      <c r="E8" s="27" t="str">
        <f>CARDS('11-12 Teamsheets'!$H$2:$Z$119,$A8,$AM$2,'11-12 Teamsheets'!$C$2:$C$119,B$1) &amp; "(" &amp; CARDS('11-12 Teamsheets'!$H$2:$Z$119,$A8,$AM$3,'11-12 Teamsheets'!$C$2:$C$119,B$1) &amp; ")"</f>
        <v>0(0)</v>
      </c>
      <c r="F8" s="27">
        <f>MINS_PLAYED('11-12 Teamsheets'!$H$2:$R$119,$A8,'11-12 Teamsheets'!$C$2:$C$119,B$1) + MINS_AS_SUB('11-12 Teamsheets'!$S$2:$Z$119,$A8,'11-12 Teamsheets'!$C$2:$C$119,B$1)</f>
        <v>207</v>
      </c>
      <c r="G8" s="27" t="str">
        <f>APPS('11-12 Teamsheets'!$H$2:$R$119,$A8,'11-12 Teamsheets'!$C$2:$C$119,G$1) &amp; "(" &amp; SUBS('11-12 Teamsheets'!$S$2:$Z$119,$A8,'11-12 Teamsheets'!$C$2:$C$119,G$1) &amp; ")"</f>
        <v>1(0)</v>
      </c>
      <c r="H8" s="27" t="str">
        <f>GOALS('11-12 Teamsheets'!$H$2:$R$119,$A8,'11-12 Teamsheets'!$C$2:$C$119,G$1) &amp; "(" &amp; GOALS('11-12 Teamsheets'!$S$2:$Z$119,$A8,'11-12 Teamsheets'!$C$2:$C$119,G$1) &amp; ")"</f>
        <v>0(0)</v>
      </c>
      <c r="I8" s="27">
        <f>Clean_sheet('11-12 Teamsheets'!$C$2:$H$119,$A8,G$1)</f>
        <v>0</v>
      </c>
      <c r="J8" s="27" t="str">
        <f>CARDS('11-12 Teamsheets'!$H$2:$Z$119,$A8,$AM$2,'11-12 Teamsheets'!$C$2:$C$119,G$1) &amp; "(" &amp; CARDS('11-12 Teamsheets'!$H$2:$Z$119,$A8,$AM$3,'11-12 Teamsheets'!$C$2:$C$119,G$1) &amp; ")"</f>
        <v>0(0)</v>
      </c>
      <c r="K8" s="27">
        <f>MINS_PLAYED('11-12 Teamsheets'!$H$2:$R$119,$A8,'11-12 Teamsheets'!$C$2:$C$119,G$1) + MINS_AS_SUB('11-12 Teamsheets'!$S$2:$Z$119,$A8,'11-12 Teamsheets'!$C$2:$C$119,G$1)</f>
        <v>90</v>
      </c>
      <c r="L8" s="27" t="str">
        <f>APPS('11-12 Teamsheets'!$H$2:$R$119,$A8,'11-12 Teamsheets'!$C$2:$C$119,L$1) &amp; "(" &amp; SUBS('11-12 Teamsheets'!$S$2:$Z$119,$A8,'11-12 Teamsheets'!$C$2:$C$119,L$1) &amp; ")"</f>
        <v>0(0)</v>
      </c>
      <c r="M8" s="27" t="str">
        <f>GOALS('11-12 Teamsheets'!$H$2:$R$119,$A8,'11-12 Teamsheets'!$C$2:$C$119,L$1) &amp; "(" &amp; GOALS('11-12 Teamsheets'!$S$2:$Z$119,$A8,'11-12 Teamsheets'!$C$2:$C$119,L$1) &amp; ")"</f>
        <v>0(0)</v>
      </c>
      <c r="N8" s="27">
        <f>Clean_sheet('11-12 Teamsheets'!$C$2:$H$119,$A8,L$1)</f>
        <v>0</v>
      </c>
      <c r="O8" s="27" t="str">
        <f>CARDS('11-12 Teamsheets'!$H$2:$Z$119,$A8,$AM$2,'11-12 Teamsheets'!$C$2:$C$119,L$1) &amp; "(" &amp; CARDS('11-12 Teamsheets'!$H$2:$Z$119,$A8,$AM$3,'11-12 Teamsheets'!$C$2:$C$119,L$1) &amp; ")"</f>
        <v>0(0)</v>
      </c>
      <c r="P8" s="27">
        <f>MINS_PLAYED('11-12 Teamsheets'!$H$2:$R$119,$A8,'11-12 Teamsheets'!$C$2:$C$119,L$1) + MINS_AS_SUB('11-12 Teamsheets'!$S$2:$Z$119,$A8,'11-12 Teamsheets'!$C$2:$C$119,L$1)</f>
        <v>0</v>
      </c>
      <c r="Q8" s="27" t="str">
        <f>APPS('11-12 Teamsheets'!$H$2:$R$119,$A8,'11-12 Teamsheets'!$C$2:$C$119,Q$1) &amp; "(" &amp; SUBS('11-12 Teamsheets'!$S$2:$Z$119,$A8,'11-12 Teamsheets'!$C$2:$C$119,Q$1) &amp; ")"</f>
        <v>0(1)</v>
      </c>
      <c r="R8" s="27" t="str">
        <f>GOALS('11-12 Teamsheets'!$H$2:$R$119,$A8,'11-12 Teamsheets'!$C$2:$C$119,Q$1) &amp; "(" &amp; GOALS('11-12 Teamsheets'!$S$2:$Z$119,$A8,'11-12 Teamsheets'!$C$2:$C$119,Q$1) &amp; ")"</f>
        <v>0(0)</v>
      </c>
      <c r="S8" s="27">
        <f>Clean_sheet('11-12 Teamsheets'!$C$2:$H$119,$A8,Q$1)</f>
        <v>0</v>
      </c>
      <c r="T8" s="27" t="str">
        <f>CARDS('11-12 Teamsheets'!$H$2:$Z$119,$A8,$AM$2,'11-12 Teamsheets'!$C$2:$C$119,Q$1) &amp; "(" &amp; CARDS('11-12 Teamsheets'!$H$2:$Z$119,$A8,$AM$3,'11-12 Teamsheets'!$C$2:$C$119,Q$1) &amp; ")"</f>
        <v>0(0)</v>
      </c>
      <c r="U8" s="27">
        <f>MINS_PLAYED('11-12 Teamsheets'!$H$2:$R$119,$A8,'11-12 Teamsheets'!$C$2:$C$119,Q$1) + MINS_AS_SUB('11-12 Teamsheets'!$S$2:$Z$119,$A8,'11-12 Teamsheets'!$C$2:$C$119,Q$1)</f>
        <v>9</v>
      </c>
      <c r="V8" s="27" t="str">
        <f>APPS('11-12 Teamsheets'!$H$2:$R$119,$A8,'11-12 Teamsheets'!$C$2:$C$119,V$1) &amp; "(" &amp; SUBS('11-12 Teamsheets'!$S$2:$Z$119,$A8,'11-12 Teamsheets'!$C$2:$C$119,V$1) &amp; ")"</f>
        <v>0(1)</v>
      </c>
      <c r="W8" s="27" t="str">
        <f>GOALS('11-12 Teamsheets'!$H$2:$R$119,$A8,'11-12 Teamsheets'!$C$2:$C$119,V$1) &amp; "(" &amp; GOALS('11-12 Teamsheets'!$S$2:$Z$119,$A8,'11-12 Teamsheets'!$C$2:$C$119,V$1) &amp; ")"</f>
        <v>0(0)</v>
      </c>
      <c r="X8" s="27">
        <f>Clean_sheet('11-12 Teamsheets'!$C$2:$H$119,$A8,V$1)</f>
        <v>0</v>
      </c>
      <c r="Y8" s="27" t="str">
        <f>CARDS('11-12 Teamsheets'!$H$2:$Z$119,$A8,$AM$2,'11-12 Teamsheets'!$C$2:$C$119,V$1) &amp; "(" &amp; CARDS('11-12 Teamsheets'!$H$2:$Z$119,$A8,$AM$3,'11-12 Teamsheets'!$C$2:$C$119,V$1) &amp; ")"</f>
        <v>0(0)</v>
      </c>
      <c r="Z8" s="27">
        <f>MINS_PLAYED('11-12 Teamsheets'!$H$2:$R$119,$A8,'11-12 Teamsheets'!$C$2:$C$119,V$1) + MINS_AS_SUB('11-12 Teamsheets'!$S$2:$Z$119,$A8,'11-12 Teamsheets'!$C$2:$C$119,V$1)</f>
        <v>14</v>
      </c>
      <c r="AA8" s="27" t="str">
        <f>APPS('11-12 Teamsheets'!$H$2:$R$119,$A8) &amp; "(" &amp; SUBS('11-12 Teamsheets'!$S$2:$Z$119,$A8) &amp; ")"</f>
        <v>3(3)</v>
      </c>
      <c r="AB8" s="28">
        <f>APPS('11-12 Teamsheets'!$H$2:$R$119,$A8) + SUBS('11-12 Teamsheets'!$S$2:$Z$119,$A8)</f>
        <v>6</v>
      </c>
      <c r="AC8" s="27" t="str">
        <f>GOALS('11-12 Teamsheets'!$H$2:$R$119,$A8) &amp; "(" &amp; GOALS('11-12 Teamsheets'!$S$2:$Z$119,$A8) &amp; ")"</f>
        <v>1(0)</v>
      </c>
      <c r="AD8" s="28">
        <f>GOALS('11-12 Teamsheets'!$H$2:$Z$119,$A8)</f>
        <v>1</v>
      </c>
      <c r="AE8" s="28">
        <f>Clean_sheet('11-12 Teamsheets'!$C$2:$H$119,$A8)</f>
        <v>0</v>
      </c>
      <c r="AF8" s="28" t="str">
        <f>CARDS('11-12 Teamsheets'!$H$2:$Z$119,$A8,$AM$2) &amp; "(" &amp; CARDS('11-12 Teamsheets'!$H$2:$Z$119,$A8,$AM$3) &amp; ")"</f>
        <v>0(0)</v>
      </c>
      <c r="AG8" s="28">
        <f>MINS_PLAYED('11-12 Teamsheets'!$H$2:$R$119,$A8) + MINS_AS_SUB('11-12 Teamsheets'!$S$2:$Z$119,$A8)</f>
        <v>320</v>
      </c>
      <c r="AH8" s="28">
        <f t="shared" si="0"/>
        <v>53.333333333333336</v>
      </c>
      <c r="AI8" s="28">
        <f t="shared" si="1"/>
        <v>0.16666666666666666</v>
      </c>
      <c r="AJ8" s="28">
        <f t="shared" si="2"/>
        <v>320</v>
      </c>
      <c r="AL8"/>
      <c r="AM8" s="30"/>
    </row>
    <row r="9" spans="1:39" x14ac:dyDescent="0.2">
      <c r="A9" s="25" t="s">
        <v>1915</v>
      </c>
      <c r="B9" s="27" t="str">
        <f>APPS('11-12 Teamsheets'!$H$2:$R$119,$A9,'11-12 Teamsheets'!$C$2:$C$119,B$1) &amp; "(" &amp; SUBS('11-12 Teamsheets'!$S$2:$Z$119,$A9,'11-12 Teamsheets'!$C$2:$C$119,B$1) &amp; ")"</f>
        <v>0(1)</v>
      </c>
      <c r="C9" s="27" t="str">
        <f>GOALS('11-12 Teamsheets'!$H$2:$R$119,$A9,'11-12 Teamsheets'!$C$2:$C$119,B$1) &amp; "(" &amp; GOALS('11-12 Teamsheets'!$S$2:$Z$119,$A9,'11-12 Teamsheets'!$C$2:$C$119,B$1) &amp; ")"</f>
        <v>0(0)</v>
      </c>
      <c r="D9" s="27">
        <f>Clean_sheet('11-12 Teamsheets'!$C$2:$H$119,$A9,B$1)</f>
        <v>0</v>
      </c>
      <c r="E9" s="27" t="str">
        <f>CARDS('11-12 Teamsheets'!$H$2:$Z$119,$A9,$AM$2,'11-12 Teamsheets'!$C$2:$C$119,B$1) &amp; "(" &amp; CARDS('11-12 Teamsheets'!$H$2:$Z$119,$A9,$AM$3,'11-12 Teamsheets'!$C$2:$C$119,B$1) &amp; ")"</f>
        <v>0(0)</v>
      </c>
      <c r="F9" s="27">
        <f>MINS_PLAYED('11-12 Teamsheets'!$H$2:$R$119,$A9,'11-12 Teamsheets'!$C$2:$C$119,B$1) + MINS_AS_SUB('11-12 Teamsheets'!$S$2:$Z$119,$A9,'11-12 Teamsheets'!$C$2:$C$119,B$1)</f>
        <v>18</v>
      </c>
      <c r="G9" s="27" t="str">
        <f>APPS('11-12 Teamsheets'!$H$2:$R$119,$A9,'11-12 Teamsheets'!$C$2:$C$119,G$1) &amp; "(" &amp; SUBS('11-12 Teamsheets'!$S$2:$Z$119,$A9,'11-12 Teamsheets'!$C$2:$C$119,G$1) &amp; ")"</f>
        <v>0(0)</v>
      </c>
      <c r="H9" s="27" t="str">
        <f>GOALS('11-12 Teamsheets'!$H$2:$R$119,$A9,'11-12 Teamsheets'!$C$2:$C$119,G$1) &amp; "(" &amp; GOALS('11-12 Teamsheets'!$S$2:$Z$119,$A9,'11-12 Teamsheets'!$C$2:$C$119,G$1) &amp; ")"</f>
        <v>0(0)</v>
      </c>
      <c r="I9" s="27">
        <f>Clean_sheet('11-12 Teamsheets'!$C$2:$H$119,$A9,G$1)</f>
        <v>0</v>
      </c>
      <c r="J9" s="27" t="str">
        <f>CARDS('11-12 Teamsheets'!$H$2:$Z$119,$A9,$AM$2,'11-12 Teamsheets'!$C$2:$C$119,G$1) &amp; "(" &amp; CARDS('11-12 Teamsheets'!$H$2:$Z$119,$A9,$AM$3,'11-12 Teamsheets'!$C$2:$C$119,G$1) &amp; ")"</f>
        <v>0(0)</v>
      </c>
      <c r="K9" s="27">
        <f>MINS_PLAYED('11-12 Teamsheets'!$H$2:$R$119,$A9,'11-12 Teamsheets'!$C$2:$C$119,G$1) + MINS_AS_SUB('11-12 Teamsheets'!$S$2:$Z$119,$A9,'11-12 Teamsheets'!$C$2:$C$119,G$1)</f>
        <v>0</v>
      </c>
      <c r="L9" s="27" t="str">
        <f>APPS('11-12 Teamsheets'!$H$2:$R$119,$A9,'11-12 Teamsheets'!$C$2:$C$119,L$1) &amp; "(" &amp; SUBS('11-12 Teamsheets'!$S$2:$Z$119,$A9,'11-12 Teamsheets'!$C$2:$C$119,L$1) &amp; ")"</f>
        <v>0(0)</v>
      </c>
      <c r="M9" s="27" t="str">
        <f>GOALS('11-12 Teamsheets'!$H$2:$R$119,$A9,'11-12 Teamsheets'!$C$2:$C$119,L$1) &amp; "(" &amp; GOALS('11-12 Teamsheets'!$S$2:$Z$119,$A9,'11-12 Teamsheets'!$C$2:$C$119,L$1) &amp; ")"</f>
        <v>0(0)</v>
      </c>
      <c r="N9" s="27">
        <f>Clean_sheet('11-12 Teamsheets'!$C$2:$H$119,$A9,L$1)</f>
        <v>0</v>
      </c>
      <c r="O9" s="27" t="str">
        <f>CARDS('11-12 Teamsheets'!$H$2:$Z$119,$A9,$AM$2,'11-12 Teamsheets'!$C$2:$C$119,L$1) &amp; "(" &amp; CARDS('11-12 Teamsheets'!$H$2:$Z$119,$A9,$AM$3,'11-12 Teamsheets'!$C$2:$C$119,L$1) &amp; ")"</f>
        <v>0(0)</v>
      </c>
      <c r="P9" s="27">
        <f>MINS_PLAYED('11-12 Teamsheets'!$H$2:$R$119,$A9,'11-12 Teamsheets'!$C$2:$C$119,L$1) + MINS_AS_SUB('11-12 Teamsheets'!$S$2:$Z$119,$A9,'11-12 Teamsheets'!$C$2:$C$119,L$1)</f>
        <v>0</v>
      </c>
      <c r="Q9" s="27" t="str">
        <f>APPS('11-12 Teamsheets'!$H$2:$R$119,$A9,'11-12 Teamsheets'!$C$2:$C$119,Q$1) &amp; "(" &amp; SUBS('11-12 Teamsheets'!$S$2:$Z$119,$A9,'11-12 Teamsheets'!$C$2:$C$119,Q$1) &amp; ")"</f>
        <v>0(0)</v>
      </c>
      <c r="R9" s="27" t="str">
        <f>GOALS('11-12 Teamsheets'!$H$2:$R$119,$A9,'11-12 Teamsheets'!$C$2:$C$119,Q$1) &amp; "(" &amp; GOALS('11-12 Teamsheets'!$S$2:$Z$119,$A9,'11-12 Teamsheets'!$C$2:$C$119,Q$1) &amp; ")"</f>
        <v>0(0)</v>
      </c>
      <c r="S9" s="27">
        <f>Clean_sheet('11-12 Teamsheets'!$C$2:$H$119,$A9,Q$1)</f>
        <v>0</v>
      </c>
      <c r="T9" s="27" t="str">
        <f>CARDS('11-12 Teamsheets'!$H$2:$Z$119,$A9,$AM$2,'11-12 Teamsheets'!$C$2:$C$119,Q$1) &amp; "(" &amp; CARDS('11-12 Teamsheets'!$H$2:$Z$119,$A9,$AM$3,'11-12 Teamsheets'!$C$2:$C$119,Q$1) &amp; ")"</f>
        <v>0(0)</v>
      </c>
      <c r="U9" s="27">
        <f>MINS_PLAYED('11-12 Teamsheets'!$H$2:$R$119,$A9,'11-12 Teamsheets'!$C$2:$C$119,Q$1) + MINS_AS_SUB('11-12 Teamsheets'!$S$2:$Z$119,$A9,'11-12 Teamsheets'!$C$2:$C$119,Q$1)</f>
        <v>0</v>
      </c>
      <c r="V9" s="27" t="str">
        <f>APPS('11-12 Teamsheets'!$H$2:$R$119,$A9,'11-12 Teamsheets'!$C$2:$C$119,V$1) &amp; "(" &amp; SUBS('11-12 Teamsheets'!$S$2:$Z$119,$A9,'11-12 Teamsheets'!$C$2:$C$119,V$1) &amp; ")"</f>
        <v>0(0)</v>
      </c>
      <c r="W9" s="27" t="str">
        <f>GOALS('11-12 Teamsheets'!$H$2:$R$119,$A9,'11-12 Teamsheets'!$C$2:$C$119,V$1) &amp; "(" &amp; GOALS('11-12 Teamsheets'!$S$2:$Z$119,$A9,'11-12 Teamsheets'!$C$2:$C$119,V$1) &amp; ")"</f>
        <v>0(0)</v>
      </c>
      <c r="X9" s="27">
        <f>Clean_sheet('11-12 Teamsheets'!$C$2:$H$119,$A9,V$1)</f>
        <v>0</v>
      </c>
      <c r="Y9" s="27" t="str">
        <f>CARDS('11-12 Teamsheets'!$H$2:$Z$119,$A9,$AM$2,'11-12 Teamsheets'!$C$2:$C$119,V$1) &amp; "(" &amp; CARDS('11-12 Teamsheets'!$H$2:$Z$119,$A9,$AM$3,'11-12 Teamsheets'!$C$2:$C$119,V$1) &amp; ")"</f>
        <v>0(0)</v>
      </c>
      <c r="Z9" s="27">
        <f>MINS_PLAYED('11-12 Teamsheets'!$H$2:$R$119,$A9,'11-12 Teamsheets'!$C$2:$C$119,V$1) + MINS_AS_SUB('11-12 Teamsheets'!$S$2:$Z$119,$A9,'11-12 Teamsheets'!$C$2:$C$119,V$1)</f>
        <v>0</v>
      </c>
      <c r="AA9" s="27" t="str">
        <f>APPS('11-12 Teamsheets'!$H$2:$R$119,$A9) &amp; "(" &amp; SUBS('11-12 Teamsheets'!$S$2:$Z$119,$A9) &amp; ")"</f>
        <v>0(1)</v>
      </c>
      <c r="AB9" s="28">
        <f>APPS('11-12 Teamsheets'!$H$2:$R$119,$A9) + SUBS('11-12 Teamsheets'!$S$2:$Z$119,$A9)</f>
        <v>1</v>
      </c>
      <c r="AC9" s="27" t="str">
        <f>GOALS('11-12 Teamsheets'!$H$2:$R$119,$A9) &amp; "(" &amp; GOALS('11-12 Teamsheets'!$S$2:$Z$119,$A9) &amp; ")"</f>
        <v>0(0)</v>
      </c>
      <c r="AD9" s="28">
        <f>GOALS('11-12 Teamsheets'!$H$2:$Z$119,$A9)</f>
        <v>0</v>
      </c>
      <c r="AE9" s="28">
        <f>Clean_sheet('11-12 Teamsheets'!$C$2:$H$119,$A9)</f>
        <v>0</v>
      </c>
      <c r="AF9" s="28" t="str">
        <f>CARDS('11-12 Teamsheets'!$H$2:$Z$119,$A9,$AM$2) &amp; "(" &amp; CARDS('11-12 Teamsheets'!$H$2:$Z$119,$A9,$AM$3) &amp; ")"</f>
        <v>0(0)</v>
      </c>
      <c r="AG9" s="28">
        <f>MINS_PLAYED('11-12 Teamsheets'!$H$2:$R$119,$A9) + MINS_AS_SUB('11-12 Teamsheets'!$S$2:$Z$119,$A9)</f>
        <v>18</v>
      </c>
      <c r="AH9" s="28">
        <f t="shared" si="0"/>
        <v>18</v>
      </c>
      <c r="AI9" s="28">
        <f t="shared" si="1"/>
        <v>0</v>
      </c>
      <c r="AJ9" s="28">
        <f t="shared" si="2"/>
        <v>0</v>
      </c>
    </row>
    <row r="10" spans="1:39" x14ac:dyDescent="0.2">
      <c r="A10" s="25" t="s">
        <v>2132</v>
      </c>
      <c r="B10" s="27" t="str">
        <f>APPS('11-12 Teamsheets'!$H$2:$R$119,$A10,'11-12 Teamsheets'!$C$2:$C$119,B$1) &amp; "(" &amp; SUBS('11-12 Teamsheets'!$S$2:$Z$119,$A10,'11-12 Teamsheets'!$C$2:$C$119,B$1) &amp; ")"</f>
        <v>39(1)</v>
      </c>
      <c r="C10" s="27" t="str">
        <f>GOALS('11-12 Teamsheets'!$H$2:$R$119,$A10,'11-12 Teamsheets'!$C$2:$C$119,B$1) &amp; "(" &amp; GOALS('11-12 Teamsheets'!$S$2:$Z$119,$A10,'11-12 Teamsheets'!$C$2:$C$119,B$1) &amp; ")"</f>
        <v>1(0)</v>
      </c>
      <c r="D10" s="27">
        <f>Clean_sheet('11-12 Teamsheets'!$C$2:$H$119,$A10,B$1)</f>
        <v>0</v>
      </c>
      <c r="E10" s="27" t="str">
        <f>CARDS('11-12 Teamsheets'!$H$2:$Z$119,$A10,$AM$2,'11-12 Teamsheets'!$C$2:$C$119,B$1) &amp; "(" &amp; CARDS('11-12 Teamsheets'!$H$2:$Z$119,$A10,$AM$3,'11-12 Teamsheets'!$C$2:$C$119,B$1) &amp; ")"</f>
        <v>7(0)</v>
      </c>
      <c r="F10" s="27">
        <f>MINS_PLAYED('11-12 Teamsheets'!$H$2:$R$119,$A10,'11-12 Teamsheets'!$C$2:$C$119,B$1) + MINS_AS_SUB('11-12 Teamsheets'!$S$2:$Z$119,$A10,'11-12 Teamsheets'!$C$2:$C$119,B$1)</f>
        <v>3512</v>
      </c>
      <c r="G10" s="27" t="str">
        <f>APPS('11-12 Teamsheets'!$H$2:$R$119,$A10,'11-12 Teamsheets'!$C$2:$C$119,G$1) &amp; "(" &amp; SUBS('11-12 Teamsheets'!$S$2:$Z$119,$A10,'11-12 Teamsheets'!$C$2:$C$119,G$1) &amp; ")"</f>
        <v>0(0)</v>
      </c>
      <c r="H10" s="27" t="str">
        <f>GOALS('11-12 Teamsheets'!$H$2:$R$119,$A10,'11-12 Teamsheets'!$C$2:$C$119,G$1) &amp; "(" &amp; GOALS('11-12 Teamsheets'!$S$2:$Z$119,$A10,'11-12 Teamsheets'!$C$2:$C$119,G$1) &amp; ")"</f>
        <v>0(0)</v>
      </c>
      <c r="I10" s="27">
        <f>Clean_sheet('11-12 Teamsheets'!$C$2:$H$119,$A10,G$1)</f>
        <v>0</v>
      </c>
      <c r="J10" s="27" t="str">
        <f>CARDS('11-12 Teamsheets'!$H$2:$Z$119,$A10,$AM$2,'11-12 Teamsheets'!$C$2:$C$119,G$1) &amp; "(" &amp; CARDS('11-12 Teamsheets'!$H$2:$Z$119,$A10,$AM$3,'11-12 Teamsheets'!$C$2:$C$119,G$1) &amp; ")"</f>
        <v>0(0)</v>
      </c>
      <c r="K10" s="27">
        <f>MINS_PLAYED('11-12 Teamsheets'!$H$2:$R$119,$A10,'11-12 Teamsheets'!$C$2:$C$119,G$1) + MINS_AS_SUB('11-12 Teamsheets'!$S$2:$Z$119,$A10,'11-12 Teamsheets'!$C$2:$C$119,G$1)</f>
        <v>0</v>
      </c>
      <c r="L10" s="27" t="str">
        <f>APPS('11-12 Teamsheets'!$H$2:$R$119,$A10,'11-12 Teamsheets'!$C$2:$C$119,L$1) &amp; "(" &amp; SUBS('11-12 Teamsheets'!$S$2:$Z$119,$A10,'11-12 Teamsheets'!$C$2:$C$119,L$1) &amp; ")"</f>
        <v>3(0)</v>
      </c>
      <c r="M10" s="27" t="str">
        <f>GOALS('11-12 Teamsheets'!$H$2:$R$119,$A10,'11-12 Teamsheets'!$C$2:$C$119,L$1) &amp; "(" &amp; GOALS('11-12 Teamsheets'!$S$2:$Z$119,$A10,'11-12 Teamsheets'!$C$2:$C$119,L$1) &amp; ")"</f>
        <v>0(0)</v>
      </c>
      <c r="N10" s="27">
        <f>Clean_sheet('11-12 Teamsheets'!$C$2:$H$119,$A10,L$1)</f>
        <v>0</v>
      </c>
      <c r="O10" s="27" t="str">
        <f>CARDS('11-12 Teamsheets'!$H$2:$Z$119,$A10,$AM$2,'11-12 Teamsheets'!$C$2:$C$119,L$1) &amp; "(" &amp; CARDS('11-12 Teamsheets'!$H$2:$Z$119,$A10,$AM$3,'11-12 Teamsheets'!$C$2:$C$119,L$1) &amp; ")"</f>
        <v>0(0)</v>
      </c>
      <c r="P10" s="27">
        <f>MINS_PLAYED('11-12 Teamsheets'!$H$2:$R$119,$A10,'11-12 Teamsheets'!$C$2:$C$119,L$1) + MINS_AS_SUB('11-12 Teamsheets'!$S$2:$Z$119,$A10,'11-12 Teamsheets'!$C$2:$C$119,L$1)</f>
        <v>262</v>
      </c>
      <c r="Q10" s="27" t="str">
        <f>APPS('11-12 Teamsheets'!$H$2:$R$119,$A10,'11-12 Teamsheets'!$C$2:$C$119,Q$1) &amp; "(" &amp; SUBS('11-12 Teamsheets'!$S$2:$Z$119,$A10,'11-12 Teamsheets'!$C$2:$C$119,Q$1) &amp; ")"</f>
        <v>4(0)</v>
      </c>
      <c r="R10" s="27" t="str">
        <f>GOALS('11-12 Teamsheets'!$H$2:$R$119,$A10,'11-12 Teamsheets'!$C$2:$C$119,Q$1) &amp; "(" &amp; GOALS('11-12 Teamsheets'!$S$2:$Z$119,$A10,'11-12 Teamsheets'!$C$2:$C$119,Q$1) &amp; ")"</f>
        <v>0(0)</v>
      </c>
      <c r="S10" s="27">
        <f>Clean_sheet('11-12 Teamsheets'!$C$2:$H$119,$A10,Q$1)</f>
        <v>0</v>
      </c>
      <c r="T10" s="27" t="str">
        <f>CARDS('11-12 Teamsheets'!$H$2:$Z$119,$A10,$AM$2,'11-12 Teamsheets'!$C$2:$C$119,Q$1) &amp; "(" &amp; CARDS('11-12 Teamsheets'!$H$2:$Z$119,$A10,$AM$3,'11-12 Teamsheets'!$C$2:$C$119,Q$1) &amp; ")"</f>
        <v>0(0)</v>
      </c>
      <c r="U10" s="27">
        <f>MINS_PLAYED('11-12 Teamsheets'!$H$2:$R$119,$A10,'11-12 Teamsheets'!$C$2:$C$119,Q$1) + MINS_AS_SUB('11-12 Teamsheets'!$S$2:$Z$119,$A10,'11-12 Teamsheets'!$C$2:$C$119,Q$1)</f>
        <v>381</v>
      </c>
      <c r="V10" s="27" t="str">
        <f>APPS('11-12 Teamsheets'!$H$2:$R$119,$A10,'11-12 Teamsheets'!$C$2:$C$119,V$1) &amp; "(" &amp; SUBS('11-12 Teamsheets'!$S$2:$Z$119,$A10,'11-12 Teamsheets'!$C$2:$C$119,V$1) &amp; ")"</f>
        <v>1(0)</v>
      </c>
      <c r="W10" s="27" t="str">
        <f>GOALS('11-12 Teamsheets'!$H$2:$R$119,$A10,'11-12 Teamsheets'!$C$2:$C$119,V$1) &amp; "(" &amp; GOALS('11-12 Teamsheets'!$S$2:$Z$119,$A10,'11-12 Teamsheets'!$C$2:$C$119,V$1) &amp; ")"</f>
        <v>0(0)</v>
      </c>
      <c r="X10" s="27">
        <f>Clean_sheet('11-12 Teamsheets'!$C$2:$H$119,$A10,V$1)</f>
        <v>0</v>
      </c>
      <c r="Y10" s="27" t="str">
        <f>CARDS('11-12 Teamsheets'!$H$2:$Z$119,$A10,$AM$2,'11-12 Teamsheets'!$C$2:$C$119,V$1) &amp; "(" &amp; CARDS('11-12 Teamsheets'!$H$2:$Z$119,$A10,$AM$3,'11-12 Teamsheets'!$C$2:$C$119,V$1) &amp; ")"</f>
        <v>1(0)</v>
      </c>
      <c r="Z10" s="27">
        <f>MINS_PLAYED('11-12 Teamsheets'!$H$2:$R$119,$A10,'11-12 Teamsheets'!$C$2:$C$119,V$1) + MINS_AS_SUB('11-12 Teamsheets'!$S$2:$Z$119,$A10,'11-12 Teamsheets'!$C$2:$C$119,V$1)</f>
        <v>90</v>
      </c>
      <c r="AA10" s="27" t="str">
        <f>APPS('11-12 Teamsheets'!$H$2:$R$119,$A10) &amp; "(" &amp; SUBS('11-12 Teamsheets'!$S$2:$Z$119,$A10) &amp; ")"</f>
        <v>47(1)</v>
      </c>
      <c r="AB10" s="28">
        <f>APPS('11-12 Teamsheets'!$H$2:$R$119,$A10) + SUBS('11-12 Teamsheets'!$S$2:$Z$119,$A10)</f>
        <v>48</v>
      </c>
      <c r="AC10" s="27" t="str">
        <f>GOALS('11-12 Teamsheets'!$H$2:$R$119,$A10) &amp; "(" &amp; GOALS('11-12 Teamsheets'!$S$2:$Z$119,$A10) &amp; ")"</f>
        <v>1(0)</v>
      </c>
      <c r="AD10" s="28">
        <f>GOALS('11-12 Teamsheets'!$H$2:$Z$119,$A10)</f>
        <v>1</v>
      </c>
      <c r="AE10" s="28">
        <f>Clean_sheet('11-12 Teamsheets'!$C$2:$H$119,$A10)</f>
        <v>0</v>
      </c>
      <c r="AF10" s="28" t="str">
        <f>CARDS('11-12 Teamsheets'!$H$2:$Z$119,$A10,$AM$2) &amp; "(" &amp; CARDS('11-12 Teamsheets'!$H$2:$Z$119,$A10,$AM$3) &amp; ")"</f>
        <v>8(0)</v>
      </c>
      <c r="AG10" s="28">
        <f>MINS_PLAYED('11-12 Teamsheets'!$H$2:$R$119,$A10) + MINS_AS_SUB('11-12 Teamsheets'!$S$2:$Z$119,$A10)</f>
        <v>4245</v>
      </c>
      <c r="AH10" s="28">
        <f>IF(AND(AG10&lt;&gt;0, AB10&lt;&gt;0),AG10/AB10,0)</f>
        <v>88.4375</v>
      </c>
      <c r="AI10" s="28">
        <f>IF(AD10&lt;&gt;0,AD10/AB10,0)</f>
        <v>2.0833333333333332E-2</v>
      </c>
      <c r="AJ10" s="28">
        <f>IF(AD10&lt;&gt;0,AG10/AD10,0)</f>
        <v>4245</v>
      </c>
    </row>
    <row r="11" spans="1:39" x14ac:dyDescent="0.2">
      <c r="A11" s="25" t="s">
        <v>2089</v>
      </c>
      <c r="B11" s="27" t="str">
        <f>APPS('11-12 Teamsheets'!$H$2:$R$119,$A11,'11-12 Teamsheets'!$C$2:$C$119,B$1) &amp; "(" &amp; SUBS('11-12 Teamsheets'!$S$2:$Z$119,$A11,'11-12 Teamsheets'!$C$2:$C$119,B$1) &amp; ")"</f>
        <v>9(8)</v>
      </c>
      <c r="C11" s="27" t="str">
        <f>GOALS('11-12 Teamsheets'!$H$2:$R$119,$A11,'11-12 Teamsheets'!$C$2:$C$119,B$1) &amp; "(" &amp; GOALS('11-12 Teamsheets'!$S$2:$Z$119,$A11,'11-12 Teamsheets'!$C$2:$C$119,B$1) &amp; ")"</f>
        <v>4(0)</v>
      </c>
      <c r="D11" s="27">
        <f>Clean_sheet('11-12 Teamsheets'!$C$2:$H$119,$A11,B$1)</f>
        <v>0</v>
      </c>
      <c r="E11" s="27" t="str">
        <f>CARDS('11-12 Teamsheets'!$H$2:$Z$119,$A11,$AM$2,'11-12 Teamsheets'!$C$2:$C$119,B$1) &amp; "(" &amp; CARDS('11-12 Teamsheets'!$H$2:$Z$119,$A11,$AM$3,'11-12 Teamsheets'!$C$2:$C$119,B$1) &amp; ")"</f>
        <v>0(2)</v>
      </c>
      <c r="F11" s="27">
        <f>MINS_PLAYED('11-12 Teamsheets'!$H$2:$R$119,$A11,'11-12 Teamsheets'!$C$2:$C$119,B$1) + MINS_AS_SUB('11-12 Teamsheets'!$S$2:$Z$119,$A11,'11-12 Teamsheets'!$C$2:$C$119,B$1)</f>
        <v>857</v>
      </c>
      <c r="G11" s="27" t="str">
        <f>APPS('11-12 Teamsheets'!$H$2:$R$119,$A11,'11-12 Teamsheets'!$C$2:$C$119,G$1) &amp; "(" &amp; SUBS('11-12 Teamsheets'!$S$2:$Z$119,$A11,'11-12 Teamsheets'!$C$2:$C$119,G$1) &amp; ")"</f>
        <v>0(0)</v>
      </c>
      <c r="H11" s="27" t="str">
        <f>GOALS('11-12 Teamsheets'!$H$2:$R$119,$A11,'11-12 Teamsheets'!$C$2:$C$119,G$1) &amp; "(" &amp; GOALS('11-12 Teamsheets'!$S$2:$Z$119,$A11,'11-12 Teamsheets'!$C$2:$C$119,G$1) &amp; ")"</f>
        <v>0(0)</v>
      </c>
      <c r="I11" s="27">
        <f>Clean_sheet('11-12 Teamsheets'!$C$2:$H$119,$A11,G$1)</f>
        <v>0</v>
      </c>
      <c r="J11" s="27" t="str">
        <f>CARDS('11-12 Teamsheets'!$H$2:$Z$119,$A11,$AM$2,'11-12 Teamsheets'!$C$2:$C$119,G$1) &amp; "(" &amp; CARDS('11-12 Teamsheets'!$H$2:$Z$119,$A11,$AM$3,'11-12 Teamsheets'!$C$2:$C$119,G$1) &amp; ")"</f>
        <v>0(0)</v>
      </c>
      <c r="K11" s="27">
        <f>MINS_PLAYED('11-12 Teamsheets'!$H$2:$R$119,$A11,'11-12 Teamsheets'!$C$2:$C$119,G$1) + MINS_AS_SUB('11-12 Teamsheets'!$S$2:$Z$119,$A11,'11-12 Teamsheets'!$C$2:$C$119,G$1)</f>
        <v>0</v>
      </c>
      <c r="L11" s="27" t="str">
        <f>APPS('11-12 Teamsheets'!$H$2:$R$119,$A11,'11-12 Teamsheets'!$C$2:$C$119,L$1) &amp; "(" &amp; SUBS('11-12 Teamsheets'!$S$2:$Z$119,$A11,'11-12 Teamsheets'!$C$2:$C$119,L$1) &amp; ")"</f>
        <v>0(2)</v>
      </c>
      <c r="M11" s="27" t="str">
        <f>GOALS('11-12 Teamsheets'!$H$2:$R$119,$A11,'11-12 Teamsheets'!$C$2:$C$119,L$1) &amp; "(" &amp; GOALS('11-12 Teamsheets'!$S$2:$Z$119,$A11,'11-12 Teamsheets'!$C$2:$C$119,L$1) &amp; ")"</f>
        <v>0(0)</v>
      </c>
      <c r="N11" s="27">
        <f>Clean_sheet('11-12 Teamsheets'!$C$2:$H$119,$A11,L$1)</f>
        <v>0</v>
      </c>
      <c r="O11" s="27" t="str">
        <f>CARDS('11-12 Teamsheets'!$H$2:$Z$119,$A11,$AM$2,'11-12 Teamsheets'!$C$2:$C$119,L$1) &amp; "(" &amp; CARDS('11-12 Teamsheets'!$H$2:$Z$119,$A11,$AM$3,'11-12 Teamsheets'!$C$2:$C$119,L$1) &amp; ")"</f>
        <v>0(0)</v>
      </c>
      <c r="P11" s="27">
        <f>MINS_PLAYED('11-12 Teamsheets'!$H$2:$R$119,$A11,'11-12 Teamsheets'!$C$2:$C$119,L$1) + MINS_AS_SUB('11-12 Teamsheets'!$S$2:$Z$119,$A11,'11-12 Teamsheets'!$C$2:$C$119,L$1)</f>
        <v>13</v>
      </c>
      <c r="Q11" s="27" t="str">
        <f>APPS('11-12 Teamsheets'!$H$2:$R$119,$A11,'11-12 Teamsheets'!$C$2:$C$119,Q$1) &amp; "(" &amp; SUBS('11-12 Teamsheets'!$S$2:$Z$119,$A11,'11-12 Teamsheets'!$C$2:$C$119,Q$1) &amp; ")"</f>
        <v>1(2)</v>
      </c>
      <c r="R11" s="27" t="str">
        <f>GOALS('11-12 Teamsheets'!$H$2:$R$119,$A11,'11-12 Teamsheets'!$C$2:$C$119,Q$1) &amp; "(" &amp; GOALS('11-12 Teamsheets'!$S$2:$Z$119,$A11,'11-12 Teamsheets'!$C$2:$C$119,Q$1) &amp; ")"</f>
        <v>0(0)</v>
      </c>
      <c r="S11" s="27">
        <f>Clean_sheet('11-12 Teamsheets'!$C$2:$H$119,$A11,Q$1)</f>
        <v>0</v>
      </c>
      <c r="T11" s="27" t="str">
        <f>CARDS('11-12 Teamsheets'!$H$2:$Z$119,$A11,$AM$2,'11-12 Teamsheets'!$C$2:$C$119,Q$1) &amp; "(" &amp; CARDS('11-12 Teamsheets'!$H$2:$Z$119,$A11,$AM$3,'11-12 Teamsheets'!$C$2:$C$119,Q$1) &amp; ")"</f>
        <v>0(0)</v>
      </c>
      <c r="U11" s="27">
        <f>MINS_PLAYED('11-12 Teamsheets'!$H$2:$R$119,$A11,'11-12 Teamsheets'!$C$2:$C$119,Q$1) + MINS_AS_SUB('11-12 Teamsheets'!$S$2:$Z$119,$A11,'11-12 Teamsheets'!$C$2:$C$119,Q$1)</f>
        <v>98</v>
      </c>
      <c r="V11" s="27" t="str">
        <f>APPS('11-12 Teamsheets'!$H$2:$R$119,$A11,'11-12 Teamsheets'!$C$2:$C$119,V$1) &amp; "(" &amp; SUBS('11-12 Teamsheets'!$S$2:$Z$119,$A11,'11-12 Teamsheets'!$C$2:$C$119,V$1) &amp; ")"</f>
        <v>3(0)</v>
      </c>
      <c r="W11" s="27" t="str">
        <f>GOALS('11-12 Teamsheets'!$H$2:$R$119,$A11,'11-12 Teamsheets'!$C$2:$C$119,V$1) &amp; "(" &amp; GOALS('11-12 Teamsheets'!$S$2:$Z$119,$A11,'11-12 Teamsheets'!$C$2:$C$119,V$1) &amp; ")"</f>
        <v>1(0)</v>
      </c>
      <c r="X11" s="27">
        <f>Clean_sheet('11-12 Teamsheets'!$C$2:$H$119,$A11,V$1)</f>
        <v>0</v>
      </c>
      <c r="Y11" s="27" t="str">
        <f>CARDS('11-12 Teamsheets'!$H$2:$Z$119,$A11,$AM$2,'11-12 Teamsheets'!$C$2:$C$119,V$1) &amp; "(" &amp; CARDS('11-12 Teamsheets'!$H$2:$Z$119,$A11,$AM$3,'11-12 Teamsheets'!$C$2:$C$119,V$1) &amp; ")"</f>
        <v>1(0)</v>
      </c>
      <c r="Z11" s="27">
        <f>MINS_PLAYED('11-12 Teamsheets'!$H$2:$R$119,$A11,'11-12 Teamsheets'!$C$2:$C$119,V$1) + MINS_AS_SUB('11-12 Teamsheets'!$S$2:$Z$119,$A11,'11-12 Teamsheets'!$C$2:$C$119,V$1)</f>
        <v>239</v>
      </c>
      <c r="AA11" s="27" t="str">
        <f>APPS('11-12 Teamsheets'!$H$2:$R$119,$A11) &amp; "(" &amp; SUBS('11-12 Teamsheets'!$S$2:$Z$119,$A11) &amp; ")"</f>
        <v>13(12)</v>
      </c>
      <c r="AB11" s="28">
        <f>APPS('11-12 Teamsheets'!$H$2:$R$119,$A11) + SUBS('11-12 Teamsheets'!$S$2:$Z$119,$A11)</f>
        <v>25</v>
      </c>
      <c r="AC11" s="27" t="str">
        <f>GOALS('11-12 Teamsheets'!$H$2:$R$119,$A11) &amp; "(" &amp; GOALS('11-12 Teamsheets'!$S$2:$Z$119,$A11) &amp; ")"</f>
        <v>5(0)</v>
      </c>
      <c r="AD11" s="28">
        <f>GOALS('11-12 Teamsheets'!$H$2:$Z$119,$A11)</f>
        <v>5</v>
      </c>
      <c r="AE11" s="28">
        <f>Clean_sheet('11-12 Teamsheets'!$C$2:$H$119,$A11)</f>
        <v>0</v>
      </c>
      <c r="AF11" s="28" t="str">
        <f>CARDS('11-12 Teamsheets'!$H$2:$Z$119,$A11,$AM$2) &amp; "(" &amp; CARDS('11-12 Teamsheets'!$H$2:$Z$119,$A11,$AM$3) &amp; ")"</f>
        <v>1(2)</v>
      </c>
      <c r="AG11" s="28">
        <f>MINS_PLAYED('11-12 Teamsheets'!$H$2:$R$119,$A11) + MINS_AS_SUB('11-12 Teamsheets'!$S$2:$Z$119,$A11)</f>
        <v>1207</v>
      </c>
      <c r="AH11" s="28">
        <f t="shared" si="0"/>
        <v>48.28</v>
      </c>
      <c r="AI11" s="28">
        <f t="shared" si="1"/>
        <v>0.2</v>
      </c>
      <c r="AJ11" s="28">
        <f t="shared" si="2"/>
        <v>241.4</v>
      </c>
    </row>
    <row r="12" spans="1:39" x14ac:dyDescent="0.2">
      <c r="A12" s="25" t="s">
        <v>2195</v>
      </c>
      <c r="B12" s="27" t="str">
        <f>APPS('11-12 Teamsheets'!$H$2:$R$119,$A12,'11-12 Teamsheets'!$C$2:$C$119,B$1) &amp; "(" &amp; SUBS('11-12 Teamsheets'!$S$2:$Z$119,$A12,'11-12 Teamsheets'!$C$2:$C$119,B$1) &amp; ")"</f>
        <v>0(0)</v>
      </c>
      <c r="C12" s="27" t="str">
        <f>GOALS('11-12 Teamsheets'!$H$2:$R$119,$A12,'11-12 Teamsheets'!$C$2:$C$119,B$1) &amp; "(" &amp; GOALS('11-12 Teamsheets'!$S$2:$Z$119,$A12,'11-12 Teamsheets'!$C$2:$C$119,B$1) &amp; ")"</f>
        <v>0(0)</v>
      </c>
      <c r="D12" s="27">
        <f>Clean_sheet('11-12 Teamsheets'!$C$2:$H$119,$A12,B$1)</f>
        <v>0</v>
      </c>
      <c r="E12" s="27" t="str">
        <f>CARDS('11-12 Teamsheets'!$H$2:$Z$119,$A12,$AM$2,'11-12 Teamsheets'!$C$2:$C$119,B$1) &amp; "(" &amp; CARDS('11-12 Teamsheets'!$H$2:$Z$119,$A12,$AM$3,'11-12 Teamsheets'!$C$2:$C$119,B$1) &amp; ")"</f>
        <v>0(0)</v>
      </c>
      <c r="F12" s="27">
        <f>MINS_PLAYED('11-12 Teamsheets'!$H$2:$R$119,$A12,'11-12 Teamsheets'!$C$2:$C$119,B$1) + MINS_AS_SUB('11-12 Teamsheets'!$S$2:$Z$119,$A12,'11-12 Teamsheets'!$C$2:$C$119,B$1)</f>
        <v>0</v>
      </c>
      <c r="G12" s="27" t="str">
        <f>APPS('11-12 Teamsheets'!$H$2:$R$119,$A12,'11-12 Teamsheets'!$C$2:$C$119,G$1) &amp; "(" &amp; SUBS('11-12 Teamsheets'!$S$2:$Z$119,$A12,'11-12 Teamsheets'!$C$2:$C$119,G$1) &amp; ")"</f>
        <v>0(0)</v>
      </c>
      <c r="H12" s="27" t="str">
        <f>GOALS('11-12 Teamsheets'!$H$2:$R$119,$A12,'11-12 Teamsheets'!$C$2:$C$119,G$1) &amp; "(" &amp; GOALS('11-12 Teamsheets'!$S$2:$Z$119,$A12,'11-12 Teamsheets'!$C$2:$C$119,G$1) &amp; ")"</f>
        <v>0(0)</v>
      </c>
      <c r="I12" s="27">
        <f>Clean_sheet('11-12 Teamsheets'!$C$2:$H$119,$A12,G$1)</f>
        <v>0</v>
      </c>
      <c r="J12" s="27" t="str">
        <f>CARDS('11-12 Teamsheets'!$H$2:$Z$119,$A12,$AM$2,'11-12 Teamsheets'!$C$2:$C$119,G$1) &amp; "(" &amp; CARDS('11-12 Teamsheets'!$H$2:$Z$119,$A12,$AM$3,'11-12 Teamsheets'!$C$2:$C$119,G$1) &amp; ")"</f>
        <v>0(0)</v>
      </c>
      <c r="K12" s="27">
        <f>MINS_PLAYED('11-12 Teamsheets'!$H$2:$R$119,$A12,'11-12 Teamsheets'!$C$2:$C$119,G$1) + MINS_AS_SUB('11-12 Teamsheets'!$S$2:$Z$119,$A12,'11-12 Teamsheets'!$C$2:$C$119,G$1)</f>
        <v>0</v>
      </c>
      <c r="L12" s="27" t="str">
        <f>APPS('11-12 Teamsheets'!$H$2:$R$119,$A12,'11-12 Teamsheets'!$C$2:$C$119,L$1) &amp; "(" &amp; SUBS('11-12 Teamsheets'!$S$2:$Z$119,$A12,'11-12 Teamsheets'!$C$2:$C$119,L$1) &amp; ")"</f>
        <v>0(0)</v>
      </c>
      <c r="M12" s="27" t="str">
        <f>GOALS('11-12 Teamsheets'!$H$2:$R$119,$A12,'11-12 Teamsheets'!$C$2:$C$119,L$1) &amp; "(" &amp; GOALS('11-12 Teamsheets'!$S$2:$Z$119,$A12,'11-12 Teamsheets'!$C$2:$C$119,L$1) &amp; ")"</f>
        <v>0(0)</v>
      </c>
      <c r="N12" s="27">
        <f>Clean_sheet('11-12 Teamsheets'!$C$2:$H$119,$A12,L$1)</f>
        <v>0</v>
      </c>
      <c r="O12" s="27" t="str">
        <f>CARDS('11-12 Teamsheets'!$H$2:$Z$119,$A12,$AM$2,'11-12 Teamsheets'!$C$2:$C$119,L$1) &amp; "(" &amp; CARDS('11-12 Teamsheets'!$H$2:$Z$119,$A12,$AM$3,'11-12 Teamsheets'!$C$2:$C$119,L$1) &amp; ")"</f>
        <v>0(0)</v>
      </c>
      <c r="P12" s="27">
        <f>MINS_PLAYED('11-12 Teamsheets'!$H$2:$R$119,$A12,'11-12 Teamsheets'!$C$2:$C$119,L$1) + MINS_AS_SUB('11-12 Teamsheets'!$S$2:$Z$119,$A12,'11-12 Teamsheets'!$C$2:$C$119,L$1)</f>
        <v>0</v>
      </c>
      <c r="Q12" s="27" t="str">
        <f>APPS('11-12 Teamsheets'!$H$2:$R$119,$A12,'11-12 Teamsheets'!$C$2:$C$119,Q$1) &amp; "(" &amp; SUBS('11-12 Teamsheets'!$S$2:$Z$119,$A12,'11-12 Teamsheets'!$C$2:$C$119,Q$1) &amp; ")"</f>
        <v>0(0)</v>
      </c>
      <c r="R12" s="27" t="str">
        <f>GOALS('11-12 Teamsheets'!$H$2:$R$119,$A12,'11-12 Teamsheets'!$C$2:$C$119,Q$1) &amp; "(" &amp; GOALS('11-12 Teamsheets'!$S$2:$Z$119,$A12,'11-12 Teamsheets'!$C$2:$C$119,Q$1) &amp; ")"</f>
        <v>0(0)</v>
      </c>
      <c r="S12" s="27">
        <f>Clean_sheet('11-12 Teamsheets'!$C$2:$H$119,$A12,Q$1)</f>
        <v>0</v>
      </c>
      <c r="T12" s="27" t="str">
        <f>CARDS('11-12 Teamsheets'!$H$2:$Z$119,$A12,$AM$2,'11-12 Teamsheets'!$C$2:$C$119,Q$1) &amp; "(" &amp; CARDS('11-12 Teamsheets'!$H$2:$Z$119,$A12,$AM$3,'11-12 Teamsheets'!$C$2:$C$119,Q$1) &amp; ")"</f>
        <v>0(0)</v>
      </c>
      <c r="U12" s="27">
        <f>MINS_PLAYED('11-12 Teamsheets'!$H$2:$R$119,$A12,'11-12 Teamsheets'!$C$2:$C$119,Q$1) + MINS_AS_SUB('11-12 Teamsheets'!$S$2:$Z$119,$A12,'11-12 Teamsheets'!$C$2:$C$119,Q$1)</f>
        <v>0</v>
      </c>
      <c r="V12" s="27" t="str">
        <f>APPS('11-12 Teamsheets'!$H$2:$R$119,$A12,'11-12 Teamsheets'!$C$2:$C$119,V$1) &amp; "(" &amp; SUBS('11-12 Teamsheets'!$S$2:$Z$119,$A12,'11-12 Teamsheets'!$C$2:$C$119,V$1) &amp; ")"</f>
        <v>0(0)</v>
      </c>
      <c r="W12" s="27" t="str">
        <f>GOALS('11-12 Teamsheets'!$H$2:$R$119,$A12,'11-12 Teamsheets'!$C$2:$C$119,V$1) &amp; "(" &amp; GOALS('11-12 Teamsheets'!$S$2:$Z$119,$A12,'11-12 Teamsheets'!$C$2:$C$119,V$1) &amp; ")"</f>
        <v>0(0)</v>
      </c>
      <c r="X12" s="27">
        <f>Clean_sheet('11-12 Teamsheets'!$C$2:$H$119,$A12,V$1)</f>
        <v>0</v>
      </c>
      <c r="Y12" s="27" t="str">
        <f>CARDS('11-12 Teamsheets'!$H$2:$Z$119,$A12,$AM$2,'11-12 Teamsheets'!$C$2:$C$119,V$1) &amp; "(" &amp; CARDS('11-12 Teamsheets'!$H$2:$Z$119,$A12,$AM$3,'11-12 Teamsheets'!$C$2:$C$119,V$1) &amp; ")"</f>
        <v>0(0)</v>
      </c>
      <c r="Z12" s="27">
        <f>MINS_PLAYED('11-12 Teamsheets'!$H$2:$R$119,$A12,'11-12 Teamsheets'!$C$2:$C$119,V$1) + MINS_AS_SUB('11-12 Teamsheets'!$S$2:$Z$119,$A12,'11-12 Teamsheets'!$C$2:$C$119,V$1)</f>
        <v>0</v>
      </c>
      <c r="AA12" s="27" t="str">
        <f>APPS('11-12 Teamsheets'!$H$2:$R$119,$A12) &amp; "(" &amp; SUBS('11-12 Teamsheets'!$S$2:$Z$119,$A12) &amp; ")"</f>
        <v>0(0)</v>
      </c>
      <c r="AB12" s="28">
        <f>APPS('11-12 Teamsheets'!$H$2:$R$119,$A12) + SUBS('11-12 Teamsheets'!$S$2:$Z$119,$A12)</f>
        <v>0</v>
      </c>
      <c r="AC12" s="27" t="str">
        <f>GOALS('11-12 Teamsheets'!$H$2:$R$119,$A12) &amp; "(" &amp; GOALS('11-12 Teamsheets'!$S$2:$Z$119,$A12) &amp; ")"</f>
        <v>0(0)</v>
      </c>
      <c r="AD12" s="28">
        <f>GOALS('11-12 Teamsheets'!$H$2:$Z$119,$A12)</f>
        <v>0</v>
      </c>
      <c r="AE12" s="28">
        <f>Clean_sheet('11-12 Teamsheets'!$C$2:$H$119,$A12)</f>
        <v>0</v>
      </c>
      <c r="AF12" s="28" t="str">
        <f>CARDS('11-12 Teamsheets'!$H$2:$Z$119,$A12,$AM$2) &amp; "(" &amp; CARDS('11-12 Teamsheets'!$H$2:$Z$119,$A12,$AM$3) &amp; ")"</f>
        <v>0(0)</v>
      </c>
      <c r="AG12" s="28">
        <f>MINS_PLAYED('11-12 Teamsheets'!$H$2:$R$119,$A12) + MINS_AS_SUB('11-12 Teamsheets'!$S$2:$Z$119,$A12)</f>
        <v>0</v>
      </c>
      <c r="AH12" s="28">
        <f>IF(AND(AG12&lt;&gt;0, AB12&lt;&gt;0),AG12/AB12,0)</f>
        <v>0</v>
      </c>
      <c r="AI12" s="28">
        <f>IF(AD12&lt;&gt;0,AD12/AB12,0)</f>
        <v>0</v>
      </c>
      <c r="AJ12" s="28">
        <f>IF(AD12&lt;&gt;0,AG12/AD12,0)</f>
        <v>0</v>
      </c>
    </row>
    <row r="13" spans="1:39" x14ac:dyDescent="0.2">
      <c r="A13" s="25" t="s">
        <v>2670</v>
      </c>
      <c r="B13" s="27" t="str">
        <f>APPS('11-12 Teamsheets'!$H$2:$R$119,$A13,'11-12 Teamsheets'!$C$2:$C$119,B$1) &amp; "(" &amp; SUBS('11-12 Teamsheets'!$S$2:$Z$119,$A13,'11-12 Teamsheets'!$C$2:$C$119,B$1) &amp; ")"</f>
        <v>2(4)</v>
      </c>
      <c r="C13" s="27" t="str">
        <f>GOALS('11-12 Teamsheets'!$H$2:$R$119,$A13,'11-12 Teamsheets'!$C$2:$C$119,B$1) &amp; "(" &amp; GOALS('11-12 Teamsheets'!$S$2:$Z$119,$A13,'11-12 Teamsheets'!$C$2:$C$119,B$1) &amp; ")"</f>
        <v>0(0)</v>
      </c>
      <c r="D13" s="27">
        <f>Clean_sheet('11-12 Teamsheets'!$C$2:$H$119,$A13,B$1)</f>
        <v>0</v>
      </c>
      <c r="E13" s="27" t="str">
        <f>CARDS('11-12 Teamsheets'!$H$2:$Z$119,$A13,$AM$2,'11-12 Teamsheets'!$C$2:$C$119,B$1) &amp; "(" &amp; CARDS('11-12 Teamsheets'!$H$2:$Z$119,$A13,$AM$3,'11-12 Teamsheets'!$C$2:$C$119,B$1) &amp; ")"</f>
        <v>0(0)</v>
      </c>
      <c r="F13" s="27">
        <f>MINS_PLAYED('11-12 Teamsheets'!$H$2:$R$119,$A13,'11-12 Teamsheets'!$C$2:$C$119,B$1) + MINS_AS_SUB('11-12 Teamsheets'!$S$2:$Z$119,$A13,'11-12 Teamsheets'!$C$2:$C$119,B$1)</f>
        <v>118</v>
      </c>
      <c r="G13" s="27" t="str">
        <f>APPS('11-12 Teamsheets'!$H$2:$R$119,$A13,'11-12 Teamsheets'!$C$2:$C$119,G$1) &amp; "(" &amp; SUBS('11-12 Teamsheets'!$S$2:$Z$119,$A13,'11-12 Teamsheets'!$C$2:$C$119,G$1) &amp; ")"</f>
        <v>1(0)</v>
      </c>
      <c r="H13" s="27" t="str">
        <f>GOALS('11-12 Teamsheets'!$H$2:$R$119,$A13,'11-12 Teamsheets'!$C$2:$C$119,G$1) &amp; "(" &amp; GOALS('11-12 Teamsheets'!$S$2:$Z$119,$A13,'11-12 Teamsheets'!$C$2:$C$119,G$1) &amp; ")"</f>
        <v>0(0)</v>
      </c>
      <c r="I13" s="27">
        <f>Clean_sheet('11-12 Teamsheets'!$C$2:$H$119,$A13,G$1)</f>
        <v>0</v>
      </c>
      <c r="J13" s="27" t="str">
        <f>CARDS('11-12 Teamsheets'!$H$2:$Z$119,$A13,$AM$2,'11-12 Teamsheets'!$C$2:$C$119,G$1) &amp; "(" &amp; CARDS('11-12 Teamsheets'!$H$2:$Z$119,$A13,$AM$3,'11-12 Teamsheets'!$C$2:$C$119,G$1) &amp; ")"</f>
        <v>0(0)</v>
      </c>
      <c r="K13" s="27">
        <f>MINS_PLAYED('11-12 Teamsheets'!$H$2:$R$119,$A13,'11-12 Teamsheets'!$C$2:$C$119,G$1) + MINS_AS_SUB('11-12 Teamsheets'!$S$2:$Z$119,$A13,'11-12 Teamsheets'!$C$2:$C$119,G$1)</f>
        <v>75</v>
      </c>
      <c r="L13" s="27" t="str">
        <f>APPS('11-12 Teamsheets'!$H$2:$R$119,$A13,'11-12 Teamsheets'!$C$2:$C$119,L$1) &amp; "(" &amp; SUBS('11-12 Teamsheets'!$S$2:$Z$119,$A13,'11-12 Teamsheets'!$C$2:$C$119,L$1) &amp; ")"</f>
        <v>0(0)</v>
      </c>
      <c r="M13" s="27" t="str">
        <f>GOALS('11-12 Teamsheets'!$H$2:$R$119,$A13,'11-12 Teamsheets'!$C$2:$C$119,L$1) &amp; "(" &amp; GOALS('11-12 Teamsheets'!$S$2:$Z$119,$A13,'11-12 Teamsheets'!$C$2:$C$119,L$1) &amp; ")"</f>
        <v>0(0)</v>
      </c>
      <c r="N13" s="27">
        <f>Clean_sheet('11-12 Teamsheets'!$C$2:$H$119,$A13,L$1)</f>
        <v>0</v>
      </c>
      <c r="O13" s="27" t="str">
        <f>CARDS('11-12 Teamsheets'!$H$2:$Z$119,$A13,$AM$2,'11-12 Teamsheets'!$C$2:$C$119,L$1) &amp; "(" &amp; CARDS('11-12 Teamsheets'!$H$2:$Z$119,$A13,$AM$3,'11-12 Teamsheets'!$C$2:$C$119,L$1) &amp; ")"</f>
        <v>0(0)</v>
      </c>
      <c r="P13" s="27">
        <f>MINS_PLAYED('11-12 Teamsheets'!$H$2:$R$119,$A13,'11-12 Teamsheets'!$C$2:$C$119,L$1) + MINS_AS_SUB('11-12 Teamsheets'!$S$2:$Z$119,$A13,'11-12 Teamsheets'!$C$2:$C$119,L$1)</f>
        <v>0</v>
      </c>
      <c r="Q13" s="27" t="str">
        <f>APPS('11-12 Teamsheets'!$H$2:$R$119,$A13,'11-12 Teamsheets'!$C$2:$C$119,Q$1) &amp; "(" &amp; SUBS('11-12 Teamsheets'!$S$2:$Z$119,$A13,'11-12 Teamsheets'!$C$2:$C$119,Q$1) &amp; ")"</f>
        <v>0(0)</v>
      </c>
      <c r="R13" s="27" t="str">
        <f>GOALS('11-12 Teamsheets'!$H$2:$R$119,$A13,'11-12 Teamsheets'!$C$2:$C$119,Q$1) &amp; "(" &amp; GOALS('11-12 Teamsheets'!$S$2:$Z$119,$A13,'11-12 Teamsheets'!$C$2:$C$119,Q$1) &amp; ")"</f>
        <v>0(0)</v>
      </c>
      <c r="S13" s="27">
        <f>Clean_sheet('11-12 Teamsheets'!$C$2:$H$119,$A13,Q$1)</f>
        <v>0</v>
      </c>
      <c r="T13" s="27" t="str">
        <f>CARDS('11-12 Teamsheets'!$H$2:$Z$119,$A13,$AM$2,'11-12 Teamsheets'!$C$2:$C$119,Q$1) &amp; "(" &amp; CARDS('11-12 Teamsheets'!$H$2:$Z$119,$A13,$AM$3,'11-12 Teamsheets'!$C$2:$C$119,Q$1) &amp; ")"</f>
        <v>0(0)</v>
      </c>
      <c r="U13" s="27">
        <f>MINS_PLAYED('11-12 Teamsheets'!$H$2:$R$119,$A13,'11-12 Teamsheets'!$C$2:$C$119,Q$1) + MINS_AS_SUB('11-12 Teamsheets'!$S$2:$Z$119,$A13,'11-12 Teamsheets'!$C$2:$C$119,Q$1)</f>
        <v>0</v>
      </c>
      <c r="V13" s="27" t="str">
        <f>APPS('11-12 Teamsheets'!$H$2:$R$119,$A13,'11-12 Teamsheets'!$C$2:$C$119,V$1) &amp; "(" &amp; SUBS('11-12 Teamsheets'!$S$2:$Z$119,$A13,'11-12 Teamsheets'!$C$2:$C$119,V$1) &amp; ")"</f>
        <v>0(0)</v>
      </c>
      <c r="W13" s="27" t="str">
        <f>GOALS('11-12 Teamsheets'!$H$2:$R$119,$A13,'11-12 Teamsheets'!$C$2:$C$119,V$1) &amp; "(" &amp; GOALS('11-12 Teamsheets'!$S$2:$Z$119,$A13,'11-12 Teamsheets'!$C$2:$C$119,V$1) &amp; ")"</f>
        <v>0(0)</v>
      </c>
      <c r="X13" s="27">
        <f>Clean_sheet('11-12 Teamsheets'!$C$2:$H$119,$A13,V$1)</f>
        <v>0</v>
      </c>
      <c r="Y13" s="27" t="str">
        <f>CARDS('11-12 Teamsheets'!$H$2:$Z$119,$A13,$AM$2,'11-12 Teamsheets'!$C$2:$C$119,V$1) &amp; "(" &amp; CARDS('11-12 Teamsheets'!$H$2:$Z$119,$A13,$AM$3,'11-12 Teamsheets'!$C$2:$C$119,V$1) &amp; ")"</f>
        <v>0(0)</v>
      </c>
      <c r="Z13" s="27">
        <f>MINS_PLAYED('11-12 Teamsheets'!$H$2:$R$119,$A13,'11-12 Teamsheets'!$C$2:$C$119,V$1) + MINS_AS_SUB('11-12 Teamsheets'!$S$2:$Z$119,$A13,'11-12 Teamsheets'!$C$2:$C$119,V$1)</f>
        <v>0</v>
      </c>
      <c r="AA13" s="27" t="str">
        <f>APPS('11-12 Teamsheets'!$H$2:$R$119,$A13) &amp; "(" &amp; SUBS('11-12 Teamsheets'!$S$2:$Z$119,$A13) &amp; ")"</f>
        <v>3(4)</v>
      </c>
      <c r="AB13" s="28">
        <f>APPS('11-12 Teamsheets'!$H$2:$R$119,$A13) + SUBS('11-12 Teamsheets'!$S$2:$Z$119,$A13)</f>
        <v>7</v>
      </c>
      <c r="AC13" s="27" t="str">
        <f>GOALS('11-12 Teamsheets'!$H$2:$R$119,$A13) &amp; "(" &amp; GOALS('11-12 Teamsheets'!$S$2:$Z$119,$A13) &amp; ")"</f>
        <v>0(0)</v>
      </c>
      <c r="AD13" s="28">
        <f>GOALS('11-12 Teamsheets'!$H$2:$Z$119,$A13)</f>
        <v>0</v>
      </c>
      <c r="AE13" s="28">
        <f>Clean_sheet('11-12 Teamsheets'!$C$2:$H$119,$A13)</f>
        <v>0</v>
      </c>
      <c r="AF13" s="28" t="str">
        <f>CARDS('11-12 Teamsheets'!$H$2:$Z$119,$A13,$AM$2) &amp; "(" &amp; CARDS('11-12 Teamsheets'!$H$2:$Z$119,$A13,$AM$3) &amp; ")"</f>
        <v>0(0)</v>
      </c>
      <c r="AG13" s="28">
        <f>MINS_PLAYED('11-12 Teamsheets'!$H$2:$R$119,$A13) + MINS_AS_SUB('11-12 Teamsheets'!$S$2:$Z$119,$A13)</f>
        <v>193</v>
      </c>
      <c r="AH13" s="28">
        <f>IF(AND(AG13&lt;&gt;0, AB13&lt;&gt;0),AG13/AB13,0)</f>
        <v>27.571428571428573</v>
      </c>
      <c r="AI13" s="28">
        <f>IF(AD13&lt;&gt;0,AD13/AB13,0)</f>
        <v>0</v>
      </c>
      <c r="AJ13" s="28">
        <f>IF(AD13&lt;&gt;0,AG13/AD13,0)</f>
        <v>0</v>
      </c>
    </row>
    <row r="14" spans="1:39" x14ac:dyDescent="0.2">
      <c r="A14" s="25" t="s">
        <v>2671</v>
      </c>
      <c r="B14" s="27" t="str">
        <f>APPS('11-12 Teamsheets'!$H$2:$R$119,$A14,'11-12 Teamsheets'!$C$2:$C$119,B$1) &amp; "(" &amp; SUBS('11-12 Teamsheets'!$S$2:$Z$119,$A14,'11-12 Teamsheets'!$C$2:$C$119,B$1) &amp; ")"</f>
        <v>8(19)</v>
      </c>
      <c r="C14" s="27" t="str">
        <f>GOALS('11-12 Teamsheets'!$H$2:$R$119,$A14,'11-12 Teamsheets'!$C$2:$C$119,B$1) &amp; "(" &amp; GOALS('11-12 Teamsheets'!$S$2:$Z$119,$A14,'11-12 Teamsheets'!$C$2:$C$119,B$1) &amp; ")"</f>
        <v>0(1)</v>
      </c>
      <c r="D14" s="27">
        <f>Clean_sheet('11-12 Teamsheets'!$C$2:$H$119,$A14,B$1)</f>
        <v>0</v>
      </c>
      <c r="E14" s="27" t="str">
        <f>CARDS('11-12 Teamsheets'!$H$2:$Z$119,$A14,$AM$2,'11-12 Teamsheets'!$C$2:$C$119,B$1) &amp; "(" &amp; CARDS('11-12 Teamsheets'!$H$2:$Z$119,$A14,$AM$3,'11-12 Teamsheets'!$C$2:$C$119,B$1) &amp; ")"</f>
        <v>6(0)</v>
      </c>
      <c r="F14" s="27">
        <f>MINS_PLAYED('11-12 Teamsheets'!$H$2:$R$119,$A14,'11-12 Teamsheets'!$C$2:$C$119,B$1) + MINS_AS_SUB('11-12 Teamsheets'!$S$2:$Z$119,$A14,'11-12 Teamsheets'!$C$2:$C$119,B$1)</f>
        <v>772</v>
      </c>
      <c r="G14" s="27" t="str">
        <f>APPS('11-12 Teamsheets'!$H$2:$R$119,$A14,'11-12 Teamsheets'!$C$2:$C$119,G$1) &amp; "(" &amp; SUBS('11-12 Teamsheets'!$S$2:$Z$119,$A14,'11-12 Teamsheets'!$C$2:$C$119,G$1) &amp; ")"</f>
        <v>1(0)</v>
      </c>
      <c r="H14" s="27" t="str">
        <f>GOALS('11-12 Teamsheets'!$H$2:$R$119,$A14,'11-12 Teamsheets'!$C$2:$C$119,G$1) &amp; "(" &amp; GOALS('11-12 Teamsheets'!$S$2:$Z$119,$A14,'11-12 Teamsheets'!$C$2:$C$119,G$1) &amp; ")"</f>
        <v>0(0)</v>
      </c>
      <c r="I14" s="27">
        <f>Clean_sheet('11-12 Teamsheets'!$C$2:$H$119,$A14,G$1)</f>
        <v>0</v>
      </c>
      <c r="J14" s="27" t="str">
        <f>CARDS('11-12 Teamsheets'!$H$2:$Z$119,$A14,$AM$2,'11-12 Teamsheets'!$C$2:$C$119,G$1) &amp; "(" &amp; CARDS('11-12 Teamsheets'!$H$2:$Z$119,$A14,$AM$3,'11-12 Teamsheets'!$C$2:$C$119,G$1) &amp; ")"</f>
        <v>0(0)</v>
      </c>
      <c r="K14" s="27">
        <f>MINS_PLAYED('11-12 Teamsheets'!$H$2:$R$119,$A14,'11-12 Teamsheets'!$C$2:$C$119,G$1) + MINS_AS_SUB('11-12 Teamsheets'!$S$2:$Z$119,$A14,'11-12 Teamsheets'!$C$2:$C$119,G$1)</f>
        <v>90</v>
      </c>
      <c r="L14" s="27" t="str">
        <f>APPS('11-12 Teamsheets'!$H$2:$R$119,$A14,'11-12 Teamsheets'!$C$2:$C$119,L$1) &amp; "(" &amp; SUBS('11-12 Teamsheets'!$S$2:$Z$119,$A14,'11-12 Teamsheets'!$C$2:$C$119,L$1) &amp; ")"</f>
        <v>1(2)</v>
      </c>
      <c r="M14" s="27" t="str">
        <f>GOALS('11-12 Teamsheets'!$H$2:$R$119,$A14,'11-12 Teamsheets'!$C$2:$C$119,L$1) &amp; "(" &amp; GOALS('11-12 Teamsheets'!$S$2:$Z$119,$A14,'11-12 Teamsheets'!$C$2:$C$119,L$1) &amp; ")"</f>
        <v>1(0)</v>
      </c>
      <c r="N14" s="27">
        <f>Clean_sheet('11-12 Teamsheets'!$C$2:$H$119,$A14,L$1)</f>
        <v>0</v>
      </c>
      <c r="O14" s="27" t="str">
        <f>CARDS('11-12 Teamsheets'!$H$2:$Z$119,$A14,$AM$2,'11-12 Teamsheets'!$C$2:$C$119,L$1) &amp; "(" &amp; CARDS('11-12 Teamsheets'!$H$2:$Z$119,$A14,$AM$3,'11-12 Teamsheets'!$C$2:$C$119,L$1) &amp; ")"</f>
        <v>1(0)</v>
      </c>
      <c r="P14" s="27">
        <f>MINS_PLAYED('11-12 Teamsheets'!$H$2:$R$119,$A14,'11-12 Teamsheets'!$C$2:$C$119,L$1) + MINS_AS_SUB('11-12 Teamsheets'!$S$2:$Z$119,$A14,'11-12 Teamsheets'!$C$2:$C$119,L$1)</f>
        <v>123</v>
      </c>
      <c r="Q14" s="27" t="str">
        <f>APPS('11-12 Teamsheets'!$H$2:$R$119,$A14,'11-12 Teamsheets'!$C$2:$C$119,Q$1) &amp; "(" &amp; SUBS('11-12 Teamsheets'!$S$2:$Z$119,$A14,'11-12 Teamsheets'!$C$2:$C$119,Q$1) &amp; ")"</f>
        <v>1(1)</v>
      </c>
      <c r="R14" s="27" t="str">
        <f>GOALS('11-12 Teamsheets'!$H$2:$R$119,$A14,'11-12 Teamsheets'!$C$2:$C$119,Q$1) &amp; "(" &amp; GOALS('11-12 Teamsheets'!$S$2:$Z$119,$A14,'11-12 Teamsheets'!$C$2:$C$119,Q$1) &amp; ")"</f>
        <v>0(0)</v>
      </c>
      <c r="S14" s="27">
        <f>Clean_sheet('11-12 Teamsheets'!$C$2:$H$119,$A14,Q$1)</f>
        <v>0</v>
      </c>
      <c r="T14" s="27" t="str">
        <f>CARDS('11-12 Teamsheets'!$H$2:$Z$119,$A14,$AM$2,'11-12 Teamsheets'!$C$2:$C$119,Q$1) &amp; "(" &amp; CARDS('11-12 Teamsheets'!$H$2:$Z$119,$A14,$AM$3,'11-12 Teamsheets'!$C$2:$C$119,Q$1) &amp; ")"</f>
        <v>0(0)</v>
      </c>
      <c r="U14" s="27">
        <f>MINS_PLAYED('11-12 Teamsheets'!$H$2:$R$119,$A14,'11-12 Teamsheets'!$C$2:$C$119,Q$1) + MINS_AS_SUB('11-12 Teamsheets'!$S$2:$Z$119,$A14,'11-12 Teamsheets'!$C$2:$C$119,Q$1)</f>
        <v>98</v>
      </c>
      <c r="V14" s="27" t="str">
        <f>APPS('11-12 Teamsheets'!$H$2:$R$119,$A14,'11-12 Teamsheets'!$C$2:$C$119,V$1) &amp; "(" &amp; SUBS('11-12 Teamsheets'!$S$2:$Z$119,$A14,'11-12 Teamsheets'!$C$2:$C$119,V$1) &amp; ")"</f>
        <v>3(0)</v>
      </c>
      <c r="W14" s="27" t="str">
        <f>GOALS('11-12 Teamsheets'!$H$2:$R$119,$A14,'11-12 Teamsheets'!$C$2:$C$119,V$1) &amp; "(" &amp; GOALS('11-12 Teamsheets'!$S$2:$Z$119,$A14,'11-12 Teamsheets'!$C$2:$C$119,V$1) &amp; ")"</f>
        <v>0(0)</v>
      </c>
      <c r="X14" s="27">
        <f>Clean_sheet('11-12 Teamsheets'!$C$2:$H$119,$A14,V$1)</f>
        <v>0</v>
      </c>
      <c r="Y14" s="27" t="str">
        <f>CARDS('11-12 Teamsheets'!$H$2:$Z$119,$A14,$AM$2,'11-12 Teamsheets'!$C$2:$C$119,V$1) &amp; "(" &amp; CARDS('11-12 Teamsheets'!$H$2:$Z$119,$A14,$AM$3,'11-12 Teamsheets'!$C$2:$C$119,V$1) &amp; ")"</f>
        <v>1(0)</v>
      </c>
      <c r="Z14" s="27">
        <f>MINS_PLAYED('11-12 Teamsheets'!$H$2:$R$119,$A14,'11-12 Teamsheets'!$C$2:$C$119,V$1) + MINS_AS_SUB('11-12 Teamsheets'!$S$2:$Z$119,$A14,'11-12 Teamsheets'!$C$2:$C$119,V$1)</f>
        <v>237</v>
      </c>
      <c r="AA14" s="27" t="str">
        <f>APPS('11-12 Teamsheets'!$H$2:$R$119,$A14) &amp; "(" &amp; SUBS('11-12 Teamsheets'!$S$2:$Z$119,$A14) &amp; ")"</f>
        <v>14(22)</v>
      </c>
      <c r="AB14" s="28">
        <f>APPS('11-12 Teamsheets'!$H$2:$R$119,$A14) + SUBS('11-12 Teamsheets'!$S$2:$Z$119,$A14)</f>
        <v>36</v>
      </c>
      <c r="AC14" s="27" t="str">
        <f>GOALS('11-12 Teamsheets'!$H$2:$R$119,$A14) &amp; "(" &amp; GOALS('11-12 Teamsheets'!$S$2:$Z$119,$A14) &amp; ")"</f>
        <v>1(1)</v>
      </c>
      <c r="AD14" s="28">
        <f>GOALS('11-12 Teamsheets'!$H$2:$Z$119,$A14)</f>
        <v>2</v>
      </c>
      <c r="AE14" s="28">
        <f>Clean_sheet('11-12 Teamsheets'!$C$2:$H$119,$A14)</f>
        <v>0</v>
      </c>
      <c r="AF14" s="28" t="str">
        <f>CARDS('11-12 Teamsheets'!$H$2:$Z$119,$A14,$AM$2) &amp; "(" &amp; CARDS('11-12 Teamsheets'!$H$2:$Z$119,$A14,$AM$3) &amp; ")"</f>
        <v>8(0)</v>
      </c>
      <c r="AG14" s="28">
        <f>MINS_PLAYED('11-12 Teamsheets'!$H$2:$R$119,$A14) + MINS_AS_SUB('11-12 Teamsheets'!$S$2:$Z$119,$A14)</f>
        <v>1320</v>
      </c>
      <c r="AH14" s="28">
        <f>IF(AND(AG14&lt;&gt;0, AB14&lt;&gt;0),AG14/AB14,0)</f>
        <v>36.666666666666664</v>
      </c>
      <c r="AI14" s="28">
        <f>IF(AD14&lt;&gt;0,AD14/AB14,0)</f>
        <v>5.5555555555555552E-2</v>
      </c>
      <c r="AJ14" s="28">
        <f>IF(AD14&lt;&gt;0,AG14/AD14,0)</f>
        <v>660</v>
      </c>
    </row>
    <row r="15" spans="1:39" x14ac:dyDescent="0.2">
      <c r="A15" s="25" t="s">
        <v>49</v>
      </c>
      <c r="B15" s="27" t="str">
        <f>APPS('11-12 Teamsheets'!$H$2:$R$119,$A15,'11-12 Teamsheets'!$C$2:$C$119,B$1) &amp; "(" &amp; SUBS('11-12 Teamsheets'!$S$2:$Z$119,$A15,'11-12 Teamsheets'!$C$2:$C$119,B$1) &amp; ")"</f>
        <v>0(0)</v>
      </c>
      <c r="C15" s="27" t="str">
        <f>GOALS('11-12 Teamsheets'!$H$2:$R$119,$A15,'11-12 Teamsheets'!$C$2:$C$119,B$1) &amp; "(" &amp; GOALS('11-12 Teamsheets'!$S$2:$Z$119,$A15,'11-12 Teamsheets'!$C$2:$C$119,B$1) &amp; ")"</f>
        <v>0(0)</v>
      </c>
      <c r="D15" s="27">
        <f>Clean_sheet('11-12 Teamsheets'!$C$2:$H$119,$A15,B$1)</f>
        <v>0</v>
      </c>
      <c r="E15" s="27" t="str">
        <f>CARDS('11-12 Teamsheets'!$H$2:$Z$119,$A15,$AM$2,'11-12 Teamsheets'!$C$2:$C$119,B$1) &amp; "(" &amp; CARDS('11-12 Teamsheets'!$H$2:$Z$119,$A15,$AM$3,'11-12 Teamsheets'!$C$2:$C$119,B$1) &amp; ")"</f>
        <v>0(0)</v>
      </c>
      <c r="F15" s="27">
        <f>MINS_PLAYED('11-12 Teamsheets'!$H$2:$R$119,$A15,'11-12 Teamsheets'!$C$2:$C$119,B$1) + MINS_AS_SUB('11-12 Teamsheets'!$S$2:$Z$119,$A15,'11-12 Teamsheets'!$C$2:$C$119,B$1)</f>
        <v>0</v>
      </c>
      <c r="G15" s="27" t="str">
        <f>APPS('11-12 Teamsheets'!$H$2:$R$119,$A15,'11-12 Teamsheets'!$C$2:$C$119,G$1) &amp; "(" &amp; SUBS('11-12 Teamsheets'!$S$2:$Z$119,$A15,'11-12 Teamsheets'!$C$2:$C$119,G$1) &amp; ")"</f>
        <v>0(0)</v>
      </c>
      <c r="H15" s="27" t="str">
        <f>GOALS('11-12 Teamsheets'!$H$2:$R$119,$A15,'11-12 Teamsheets'!$C$2:$C$119,G$1) &amp; "(" &amp; GOALS('11-12 Teamsheets'!$S$2:$Z$119,$A15,'11-12 Teamsheets'!$C$2:$C$119,G$1) &amp; ")"</f>
        <v>0(0)</v>
      </c>
      <c r="I15" s="27">
        <f>Clean_sheet('11-12 Teamsheets'!$C$2:$H$119,$A15,G$1)</f>
        <v>0</v>
      </c>
      <c r="J15" s="27" t="str">
        <f>CARDS('11-12 Teamsheets'!$H$2:$Z$119,$A15,$AM$2,'11-12 Teamsheets'!$C$2:$C$119,G$1) &amp; "(" &amp; CARDS('11-12 Teamsheets'!$H$2:$Z$119,$A15,$AM$3,'11-12 Teamsheets'!$C$2:$C$119,G$1) &amp; ")"</f>
        <v>0(0)</v>
      </c>
      <c r="K15" s="27">
        <f>MINS_PLAYED('11-12 Teamsheets'!$H$2:$R$119,$A15,'11-12 Teamsheets'!$C$2:$C$119,G$1) + MINS_AS_SUB('11-12 Teamsheets'!$S$2:$Z$119,$A15,'11-12 Teamsheets'!$C$2:$C$119,G$1)</f>
        <v>0</v>
      </c>
      <c r="L15" s="27" t="str">
        <f>APPS('11-12 Teamsheets'!$H$2:$R$119,$A15,'11-12 Teamsheets'!$C$2:$C$119,L$1) &amp; "(" &amp; SUBS('11-12 Teamsheets'!$S$2:$Z$119,$A15,'11-12 Teamsheets'!$C$2:$C$119,L$1) &amp; ")"</f>
        <v>0(0)</v>
      </c>
      <c r="M15" s="27" t="str">
        <f>GOALS('11-12 Teamsheets'!$H$2:$R$119,$A15,'11-12 Teamsheets'!$C$2:$C$119,L$1) &amp; "(" &amp; GOALS('11-12 Teamsheets'!$S$2:$Z$119,$A15,'11-12 Teamsheets'!$C$2:$C$119,L$1) &amp; ")"</f>
        <v>0(0)</v>
      </c>
      <c r="N15" s="27">
        <f>Clean_sheet('11-12 Teamsheets'!$C$2:$H$119,$A15,L$1)</f>
        <v>0</v>
      </c>
      <c r="O15" s="27" t="str">
        <f>CARDS('11-12 Teamsheets'!$H$2:$Z$119,$A15,$AM$2,'11-12 Teamsheets'!$C$2:$C$119,L$1) &amp; "(" &amp; CARDS('11-12 Teamsheets'!$H$2:$Z$119,$A15,$AM$3,'11-12 Teamsheets'!$C$2:$C$119,L$1) &amp; ")"</f>
        <v>0(0)</v>
      </c>
      <c r="P15" s="27">
        <f>MINS_PLAYED('11-12 Teamsheets'!$H$2:$R$119,$A15,'11-12 Teamsheets'!$C$2:$C$119,L$1) + MINS_AS_SUB('11-12 Teamsheets'!$S$2:$Z$119,$A15,'11-12 Teamsheets'!$C$2:$C$119,L$1)</f>
        <v>0</v>
      </c>
      <c r="Q15" s="27" t="str">
        <f>APPS('11-12 Teamsheets'!$H$2:$R$119,$A15,'11-12 Teamsheets'!$C$2:$C$119,Q$1) &amp; "(" &amp; SUBS('11-12 Teamsheets'!$S$2:$Z$119,$A15,'11-12 Teamsheets'!$C$2:$C$119,Q$1) &amp; ")"</f>
        <v>0(0)</v>
      </c>
      <c r="R15" s="27" t="str">
        <f>GOALS('11-12 Teamsheets'!$H$2:$R$119,$A15,'11-12 Teamsheets'!$C$2:$C$119,Q$1) &amp; "(" &amp; GOALS('11-12 Teamsheets'!$S$2:$Z$119,$A15,'11-12 Teamsheets'!$C$2:$C$119,Q$1) &amp; ")"</f>
        <v>0(0)</v>
      </c>
      <c r="S15" s="27">
        <f>Clean_sheet('11-12 Teamsheets'!$C$2:$H$119,$A15,Q$1)</f>
        <v>0</v>
      </c>
      <c r="T15" s="27" t="str">
        <f>CARDS('11-12 Teamsheets'!$H$2:$Z$119,$A15,$AM$2,'11-12 Teamsheets'!$C$2:$C$119,Q$1) &amp; "(" &amp; CARDS('11-12 Teamsheets'!$H$2:$Z$119,$A15,$AM$3,'11-12 Teamsheets'!$C$2:$C$119,Q$1) &amp; ")"</f>
        <v>0(0)</v>
      </c>
      <c r="U15" s="27">
        <f>MINS_PLAYED('11-12 Teamsheets'!$H$2:$R$119,$A15,'11-12 Teamsheets'!$C$2:$C$119,Q$1) + MINS_AS_SUB('11-12 Teamsheets'!$S$2:$Z$119,$A15,'11-12 Teamsheets'!$C$2:$C$119,Q$1)</f>
        <v>0</v>
      </c>
      <c r="V15" s="27" t="str">
        <f>APPS('11-12 Teamsheets'!$H$2:$R$119,$A15,'11-12 Teamsheets'!$C$2:$C$119,V$1) &amp; "(" &amp; SUBS('11-12 Teamsheets'!$S$2:$Z$119,$A15,'11-12 Teamsheets'!$C$2:$C$119,V$1) &amp; ")"</f>
        <v>0(0)</v>
      </c>
      <c r="W15" s="27" t="str">
        <f>GOALS('11-12 Teamsheets'!$H$2:$R$119,$A15,'11-12 Teamsheets'!$C$2:$C$119,V$1) &amp; "(" &amp; GOALS('11-12 Teamsheets'!$S$2:$Z$119,$A15,'11-12 Teamsheets'!$C$2:$C$119,V$1) &amp; ")"</f>
        <v>0(0)</v>
      </c>
      <c r="X15" s="27">
        <f>Clean_sheet('11-12 Teamsheets'!$C$2:$H$119,$A15,V$1)</f>
        <v>0</v>
      </c>
      <c r="Y15" s="27" t="str">
        <f>CARDS('11-12 Teamsheets'!$H$2:$Z$119,$A15,$AM$2,'11-12 Teamsheets'!$C$2:$C$119,V$1) &amp; "(" &amp; CARDS('11-12 Teamsheets'!$H$2:$Z$119,$A15,$AM$3,'11-12 Teamsheets'!$C$2:$C$119,V$1) &amp; ")"</f>
        <v>0(0)</v>
      </c>
      <c r="Z15" s="27">
        <f>MINS_PLAYED('11-12 Teamsheets'!$H$2:$R$119,$A15,'11-12 Teamsheets'!$C$2:$C$119,V$1) + MINS_AS_SUB('11-12 Teamsheets'!$S$2:$Z$119,$A15,'11-12 Teamsheets'!$C$2:$C$119,V$1)</f>
        <v>0</v>
      </c>
      <c r="AA15" s="27" t="str">
        <f>APPS('11-12 Teamsheets'!$H$2:$R$119,$A15) &amp; "(" &amp; SUBS('11-12 Teamsheets'!$S$2:$Z$119,$A15) &amp; ")"</f>
        <v>0(0)</v>
      </c>
      <c r="AB15" s="28">
        <f>APPS('11-12 Teamsheets'!$H$2:$R$119,$A15) + SUBS('11-12 Teamsheets'!$S$2:$Z$119,$A15)</f>
        <v>0</v>
      </c>
      <c r="AC15" s="27" t="str">
        <f>GOALS('11-12 Teamsheets'!$H$2:$R$119,$A15) &amp; "(" &amp; GOALS('11-12 Teamsheets'!$S$2:$Z$119,$A15) &amp; ")"</f>
        <v>0(0)</v>
      </c>
      <c r="AD15" s="28">
        <f>GOALS('11-12 Teamsheets'!$H$2:$Z$119,$A15)</f>
        <v>0</v>
      </c>
      <c r="AE15" s="28">
        <f>Clean_sheet('11-12 Teamsheets'!$C$2:$H$119,$A15)</f>
        <v>0</v>
      </c>
      <c r="AF15" s="28" t="str">
        <f>CARDS('11-12 Teamsheets'!$H$2:$Z$119,$A15,$AM$2) &amp; "(" &amp; CARDS('11-12 Teamsheets'!$H$2:$Z$119,$A15,$AM$3) &amp; ")"</f>
        <v>0(0)</v>
      </c>
      <c r="AG15" s="28">
        <f>MINS_PLAYED('11-12 Teamsheets'!$H$2:$R$119,$A15) + MINS_AS_SUB('11-12 Teamsheets'!$S$2:$Z$119,$A15)</f>
        <v>0</v>
      </c>
      <c r="AH15" s="28">
        <f t="shared" si="0"/>
        <v>0</v>
      </c>
      <c r="AI15" s="28">
        <f t="shared" si="1"/>
        <v>0</v>
      </c>
      <c r="AJ15" s="28">
        <f t="shared" si="2"/>
        <v>0</v>
      </c>
    </row>
    <row r="16" spans="1:39" x14ac:dyDescent="0.2">
      <c r="A16" s="25" t="s">
        <v>1429</v>
      </c>
      <c r="B16" s="27" t="str">
        <f>APPS('11-12 Teamsheets'!$H$2:$R$119,$A16,'11-12 Teamsheets'!$C$2:$C$119,B$1) &amp; "(" &amp; SUBS('11-12 Teamsheets'!$S$2:$Z$119,$A16,'11-12 Teamsheets'!$C$2:$C$119,B$1) &amp; ")"</f>
        <v>2(3)</v>
      </c>
      <c r="C16" s="27" t="str">
        <f>GOALS('11-12 Teamsheets'!$H$2:$R$119,$A16,'11-12 Teamsheets'!$C$2:$C$119,B$1) &amp; "(" &amp; GOALS('11-12 Teamsheets'!$S$2:$Z$119,$A16,'11-12 Teamsheets'!$C$2:$C$119,B$1) &amp; ")"</f>
        <v>0(0)</v>
      </c>
      <c r="D16" s="27">
        <f>Clean_sheet('11-12 Teamsheets'!$C$2:$H$119,$A16,B$1)</f>
        <v>0</v>
      </c>
      <c r="E16" s="27" t="str">
        <f>CARDS('11-12 Teamsheets'!$H$2:$Z$119,$A16,$AM$2,'11-12 Teamsheets'!$C$2:$C$119,B$1) &amp; "(" &amp; CARDS('11-12 Teamsheets'!$H$2:$Z$119,$A16,$AM$3,'11-12 Teamsheets'!$C$2:$C$119,B$1) &amp; ")"</f>
        <v>0(1)</v>
      </c>
      <c r="F16" s="27">
        <f>MINS_PLAYED('11-12 Teamsheets'!$H$2:$R$119,$A16,'11-12 Teamsheets'!$C$2:$C$119,B$1) + MINS_AS_SUB('11-12 Teamsheets'!$S$2:$Z$119,$A16,'11-12 Teamsheets'!$C$2:$C$119,B$1)</f>
        <v>189</v>
      </c>
      <c r="G16" s="27" t="str">
        <f>APPS('11-12 Teamsheets'!$H$2:$R$119,$A16,'11-12 Teamsheets'!$C$2:$C$119,G$1) &amp; "(" &amp; SUBS('11-12 Teamsheets'!$S$2:$Z$119,$A16,'11-12 Teamsheets'!$C$2:$C$119,G$1) &amp; ")"</f>
        <v>0(0)</v>
      </c>
      <c r="H16" s="27" t="str">
        <f>GOALS('11-12 Teamsheets'!$H$2:$R$119,$A16,'11-12 Teamsheets'!$C$2:$C$119,G$1) &amp; "(" &amp; GOALS('11-12 Teamsheets'!$S$2:$Z$119,$A16,'11-12 Teamsheets'!$C$2:$C$119,G$1) &amp; ")"</f>
        <v>0(0)</v>
      </c>
      <c r="I16" s="27">
        <f>Clean_sheet('11-12 Teamsheets'!$C$2:$H$119,$A16,G$1)</f>
        <v>0</v>
      </c>
      <c r="J16" s="27" t="str">
        <f>CARDS('11-12 Teamsheets'!$H$2:$Z$119,$A16,$AM$2,'11-12 Teamsheets'!$C$2:$C$119,G$1) &amp; "(" &amp; CARDS('11-12 Teamsheets'!$H$2:$Z$119,$A16,$AM$3,'11-12 Teamsheets'!$C$2:$C$119,G$1) &amp; ")"</f>
        <v>0(0)</v>
      </c>
      <c r="K16" s="27">
        <f>MINS_PLAYED('11-12 Teamsheets'!$H$2:$R$119,$A16,'11-12 Teamsheets'!$C$2:$C$119,G$1) + MINS_AS_SUB('11-12 Teamsheets'!$S$2:$Z$119,$A16,'11-12 Teamsheets'!$C$2:$C$119,G$1)</f>
        <v>0</v>
      </c>
      <c r="L16" s="27" t="str">
        <f>APPS('11-12 Teamsheets'!$H$2:$R$119,$A16,'11-12 Teamsheets'!$C$2:$C$119,L$1) &amp; "(" &amp; SUBS('11-12 Teamsheets'!$S$2:$Z$119,$A16,'11-12 Teamsheets'!$C$2:$C$119,L$1) &amp; ")"</f>
        <v>0(0)</v>
      </c>
      <c r="M16" s="27" t="str">
        <f>GOALS('11-12 Teamsheets'!$H$2:$R$119,$A16,'11-12 Teamsheets'!$C$2:$C$119,L$1) &amp; "(" &amp; GOALS('11-12 Teamsheets'!$S$2:$Z$119,$A16,'11-12 Teamsheets'!$C$2:$C$119,L$1) &amp; ")"</f>
        <v>0(0)</v>
      </c>
      <c r="N16" s="27">
        <f>Clean_sheet('11-12 Teamsheets'!$C$2:$H$119,$A16,L$1)</f>
        <v>0</v>
      </c>
      <c r="O16" s="27" t="str">
        <f>CARDS('11-12 Teamsheets'!$H$2:$Z$119,$A16,$AM$2,'11-12 Teamsheets'!$C$2:$C$119,L$1) &amp; "(" &amp; CARDS('11-12 Teamsheets'!$H$2:$Z$119,$A16,$AM$3,'11-12 Teamsheets'!$C$2:$C$119,L$1) &amp; ")"</f>
        <v>0(0)</v>
      </c>
      <c r="P16" s="27">
        <f>MINS_PLAYED('11-12 Teamsheets'!$H$2:$R$119,$A16,'11-12 Teamsheets'!$C$2:$C$119,L$1) + MINS_AS_SUB('11-12 Teamsheets'!$S$2:$Z$119,$A16,'11-12 Teamsheets'!$C$2:$C$119,L$1)</f>
        <v>0</v>
      </c>
      <c r="Q16" s="27" t="str">
        <f>APPS('11-12 Teamsheets'!$H$2:$R$119,$A16,'11-12 Teamsheets'!$C$2:$C$119,Q$1) &amp; "(" &amp; SUBS('11-12 Teamsheets'!$S$2:$Z$119,$A16,'11-12 Teamsheets'!$C$2:$C$119,Q$1) &amp; ")"</f>
        <v>0(3)</v>
      </c>
      <c r="R16" s="27" t="str">
        <f>GOALS('11-12 Teamsheets'!$H$2:$R$119,$A16,'11-12 Teamsheets'!$C$2:$C$119,Q$1) &amp; "(" &amp; GOALS('11-12 Teamsheets'!$S$2:$Z$119,$A16,'11-12 Teamsheets'!$C$2:$C$119,Q$1) &amp; ")"</f>
        <v>0(1)</v>
      </c>
      <c r="S16" s="27">
        <f>Clean_sheet('11-12 Teamsheets'!$C$2:$H$119,$A16,Q$1)</f>
        <v>0</v>
      </c>
      <c r="T16" s="27" t="str">
        <f>CARDS('11-12 Teamsheets'!$H$2:$Z$119,$A16,$AM$2,'11-12 Teamsheets'!$C$2:$C$119,Q$1) &amp; "(" &amp; CARDS('11-12 Teamsheets'!$H$2:$Z$119,$A16,$AM$3,'11-12 Teamsheets'!$C$2:$C$119,Q$1) &amp; ")"</f>
        <v>1(0)</v>
      </c>
      <c r="U16" s="27">
        <f>MINS_PLAYED('11-12 Teamsheets'!$H$2:$R$119,$A16,'11-12 Teamsheets'!$C$2:$C$119,Q$1) + MINS_AS_SUB('11-12 Teamsheets'!$S$2:$Z$119,$A16,'11-12 Teamsheets'!$C$2:$C$119,Q$1)</f>
        <v>71</v>
      </c>
      <c r="V16" s="27" t="str">
        <f>APPS('11-12 Teamsheets'!$H$2:$R$119,$A16,'11-12 Teamsheets'!$C$2:$C$119,V$1) &amp; "(" &amp; SUBS('11-12 Teamsheets'!$S$2:$Z$119,$A16,'11-12 Teamsheets'!$C$2:$C$119,V$1) &amp; ")"</f>
        <v>0(0)</v>
      </c>
      <c r="W16" s="27" t="str">
        <f>GOALS('11-12 Teamsheets'!$H$2:$R$119,$A16,'11-12 Teamsheets'!$C$2:$C$119,V$1) &amp; "(" &amp; GOALS('11-12 Teamsheets'!$S$2:$Z$119,$A16,'11-12 Teamsheets'!$C$2:$C$119,V$1) &amp; ")"</f>
        <v>0(0)</v>
      </c>
      <c r="X16" s="27">
        <f>Clean_sheet('11-12 Teamsheets'!$C$2:$H$119,$A16,V$1)</f>
        <v>0</v>
      </c>
      <c r="Y16" s="27" t="str">
        <f>CARDS('11-12 Teamsheets'!$H$2:$Z$119,$A16,$AM$2,'11-12 Teamsheets'!$C$2:$C$119,V$1) &amp; "(" &amp; CARDS('11-12 Teamsheets'!$H$2:$Z$119,$A16,$AM$3,'11-12 Teamsheets'!$C$2:$C$119,V$1) &amp; ")"</f>
        <v>0(0)</v>
      </c>
      <c r="Z16" s="27">
        <f>MINS_PLAYED('11-12 Teamsheets'!$H$2:$R$119,$A16,'11-12 Teamsheets'!$C$2:$C$119,V$1) + MINS_AS_SUB('11-12 Teamsheets'!$S$2:$Z$119,$A16,'11-12 Teamsheets'!$C$2:$C$119,V$1)</f>
        <v>0</v>
      </c>
      <c r="AA16" s="27" t="str">
        <f>APPS('11-12 Teamsheets'!$H$2:$R$119,$A16) &amp; "(" &amp; SUBS('11-12 Teamsheets'!$S$2:$Z$119,$A16) &amp; ")"</f>
        <v>2(6)</v>
      </c>
      <c r="AB16" s="28">
        <f>APPS('11-12 Teamsheets'!$H$2:$R$119,$A16) + SUBS('11-12 Teamsheets'!$S$2:$Z$119,$A16)</f>
        <v>8</v>
      </c>
      <c r="AC16" s="27" t="str">
        <f>GOALS('11-12 Teamsheets'!$H$2:$R$119,$A16) &amp; "(" &amp; GOALS('11-12 Teamsheets'!$S$2:$Z$119,$A16) &amp; ")"</f>
        <v>0(1)</v>
      </c>
      <c r="AD16" s="28">
        <f>GOALS('11-12 Teamsheets'!$H$2:$Z$119,$A16)</f>
        <v>1</v>
      </c>
      <c r="AE16" s="28">
        <f>Clean_sheet('11-12 Teamsheets'!$C$2:$H$119,$A16)</f>
        <v>0</v>
      </c>
      <c r="AF16" s="28" t="str">
        <f>CARDS('11-12 Teamsheets'!$H$2:$Z$119,$A16,$AM$2) &amp; "(" &amp; CARDS('11-12 Teamsheets'!$H$2:$Z$119,$A16,$AM$3) &amp; ")"</f>
        <v>1(1)</v>
      </c>
      <c r="AG16" s="28">
        <f>MINS_PLAYED('11-12 Teamsheets'!$H$2:$R$119,$A16) + MINS_AS_SUB('11-12 Teamsheets'!$S$2:$Z$119,$A16)</f>
        <v>260</v>
      </c>
      <c r="AH16" s="28">
        <f t="shared" si="0"/>
        <v>32.5</v>
      </c>
      <c r="AI16" s="28">
        <f t="shared" si="1"/>
        <v>0.125</v>
      </c>
      <c r="AJ16" s="28">
        <f t="shared" si="2"/>
        <v>260</v>
      </c>
    </row>
    <row r="17" spans="1:36" x14ac:dyDescent="0.2">
      <c r="A17" s="25" t="s">
        <v>2672</v>
      </c>
      <c r="B17" s="27" t="str">
        <f>APPS('11-12 Teamsheets'!$H$2:$R$119,$A17,'11-12 Teamsheets'!$C$2:$C$119,B$1) &amp; "(" &amp; SUBS('11-12 Teamsheets'!$S$2:$Z$119,$A17,'11-12 Teamsheets'!$C$2:$C$119,B$1) &amp; ")"</f>
        <v>0(0)</v>
      </c>
      <c r="C17" s="27" t="str">
        <f>GOALS('11-12 Teamsheets'!$H$2:$R$119,$A17,'11-12 Teamsheets'!$C$2:$C$119,B$1) &amp; "(" &amp; GOALS('11-12 Teamsheets'!$S$2:$Z$119,$A17,'11-12 Teamsheets'!$C$2:$C$119,B$1) &amp; ")"</f>
        <v>0(0)</v>
      </c>
      <c r="D17" s="27">
        <f>Clean_sheet('11-12 Teamsheets'!$C$2:$H$119,$A17,B$1)</f>
        <v>0</v>
      </c>
      <c r="E17" s="27" t="str">
        <f>CARDS('11-12 Teamsheets'!$H$2:$Z$119,$A17,$AM$2,'11-12 Teamsheets'!$C$2:$C$119,B$1) &amp; "(" &amp; CARDS('11-12 Teamsheets'!$H$2:$Z$119,$A17,$AM$3,'11-12 Teamsheets'!$C$2:$C$119,B$1) &amp; ")"</f>
        <v>0(0)</v>
      </c>
      <c r="F17" s="27">
        <f>MINS_PLAYED('11-12 Teamsheets'!$H$2:$R$119,$A17,'11-12 Teamsheets'!$C$2:$C$119,B$1) + MINS_AS_SUB('11-12 Teamsheets'!$S$2:$Z$119,$A17,'11-12 Teamsheets'!$C$2:$C$119,B$1)</f>
        <v>0</v>
      </c>
      <c r="G17" s="27" t="str">
        <f>APPS('11-12 Teamsheets'!$H$2:$R$119,$A17,'11-12 Teamsheets'!$C$2:$C$119,G$1) &amp; "(" &amp; SUBS('11-12 Teamsheets'!$S$2:$Z$119,$A17,'11-12 Teamsheets'!$C$2:$C$119,G$1) &amp; ")"</f>
        <v>0(0)</v>
      </c>
      <c r="H17" s="27" t="str">
        <f>GOALS('11-12 Teamsheets'!$H$2:$R$119,$A17,'11-12 Teamsheets'!$C$2:$C$119,G$1) &amp; "(" &amp; GOALS('11-12 Teamsheets'!$S$2:$Z$119,$A17,'11-12 Teamsheets'!$C$2:$C$119,G$1) &amp; ")"</f>
        <v>0(0)</v>
      </c>
      <c r="I17" s="27">
        <f>Clean_sheet('11-12 Teamsheets'!$C$2:$H$119,$A17,G$1)</f>
        <v>0</v>
      </c>
      <c r="J17" s="27" t="str">
        <f>CARDS('11-12 Teamsheets'!$H$2:$Z$119,$A17,$AM$2,'11-12 Teamsheets'!$C$2:$C$119,G$1) &amp; "(" &amp; CARDS('11-12 Teamsheets'!$H$2:$Z$119,$A17,$AM$3,'11-12 Teamsheets'!$C$2:$C$119,G$1) &amp; ")"</f>
        <v>0(0)</v>
      </c>
      <c r="K17" s="27">
        <f>MINS_PLAYED('11-12 Teamsheets'!$H$2:$R$119,$A17,'11-12 Teamsheets'!$C$2:$C$119,G$1) + MINS_AS_SUB('11-12 Teamsheets'!$S$2:$Z$119,$A17,'11-12 Teamsheets'!$C$2:$C$119,G$1)</f>
        <v>0</v>
      </c>
      <c r="L17" s="27" t="str">
        <f>APPS('11-12 Teamsheets'!$H$2:$R$119,$A17,'11-12 Teamsheets'!$C$2:$C$119,L$1) &amp; "(" &amp; SUBS('11-12 Teamsheets'!$S$2:$Z$119,$A17,'11-12 Teamsheets'!$C$2:$C$119,L$1) &amp; ")"</f>
        <v>0(0)</v>
      </c>
      <c r="M17" s="27" t="str">
        <f>GOALS('11-12 Teamsheets'!$H$2:$R$119,$A17,'11-12 Teamsheets'!$C$2:$C$119,L$1) &amp; "(" &amp; GOALS('11-12 Teamsheets'!$S$2:$Z$119,$A17,'11-12 Teamsheets'!$C$2:$C$119,L$1) &amp; ")"</f>
        <v>0(0)</v>
      </c>
      <c r="N17" s="27">
        <f>Clean_sheet('11-12 Teamsheets'!$C$2:$H$119,$A17,L$1)</f>
        <v>0</v>
      </c>
      <c r="O17" s="27" t="str">
        <f>CARDS('11-12 Teamsheets'!$H$2:$Z$119,$A17,$AM$2,'11-12 Teamsheets'!$C$2:$C$119,L$1) &amp; "(" &amp; CARDS('11-12 Teamsheets'!$H$2:$Z$119,$A17,$AM$3,'11-12 Teamsheets'!$C$2:$C$119,L$1) &amp; ")"</f>
        <v>0(0)</v>
      </c>
      <c r="P17" s="27">
        <f>MINS_PLAYED('11-12 Teamsheets'!$H$2:$R$119,$A17,'11-12 Teamsheets'!$C$2:$C$119,L$1) + MINS_AS_SUB('11-12 Teamsheets'!$S$2:$Z$119,$A17,'11-12 Teamsheets'!$C$2:$C$119,L$1)</f>
        <v>0</v>
      </c>
      <c r="Q17" s="27" t="str">
        <f>APPS('11-12 Teamsheets'!$H$2:$R$119,$A17,'11-12 Teamsheets'!$C$2:$C$119,Q$1) &amp; "(" &amp; SUBS('11-12 Teamsheets'!$S$2:$Z$119,$A17,'11-12 Teamsheets'!$C$2:$C$119,Q$1) &amp; ")"</f>
        <v>0(0)</v>
      </c>
      <c r="R17" s="27" t="str">
        <f>GOALS('11-12 Teamsheets'!$H$2:$R$119,$A17,'11-12 Teamsheets'!$C$2:$C$119,Q$1) &amp; "(" &amp; GOALS('11-12 Teamsheets'!$S$2:$Z$119,$A17,'11-12 Teamsheets'!$C$2:$C$119,Q$1) &amp; ")"</f>
        <v>0(0)</v>
      </c>
      <c r="S17" s="27">
        <f>Clean_sheet('11-12 Teamsheets'!$C$2:$H$119,$A17,Q$1)</f>
        <v>0</v>
      </c>
      <c r="T17" s="27" t="str">
        <f>CARDS('11-12 Teamsheets'!$H$2:$Z$119,$A17,$AM$2,'11-12 Teamsheets'!$C$2:$C$119,Q$1) &amp; "(" &amp; CARDS('11-12 Teamsheets'!$H$2:$Z$119,$A17,$AM$3,'11-12 Teamsheets'!$C$2:$C$119,Q$1) &amp; ")"</f>
        <v>0(0)</v>
      </c>
      <c r="U17" s="27">
        <f>MINS_PLAYED('11-12 Teamsheets'!$H$2:$R$119,$A17,'11-12 Teamsheets'!$C$2:$C$119,Q$1) + MINS_AS_SUB('11-12 Teamsheets'!$S$2:$Z$119,$A17,'11-12 Teamsheets'!$C$2:$C$119,Q$1)</f>
        <v>0</v>
      </c>
      <c r="V17" s="27" t="str">
        <f>APPS('11-12 Teamsheets'!$H$2:$R$119,$A17,'11-12 Teamsheets'!$C$2:$C$119,V$1) &amp; "(" &amp; SUBS('11-12 Teamsheets'!$S$2:$Z$119,$A17,'11-12 Teamsheets'!$C$2:$C$119,V$1) &amp; ")"</f>
        <v>0(0)</v>
      </c>
      <c r="W17" s="27" t="str">
        <f>GOALS('11-12 Teamsheets'!$H$2:$R$119,$A17,'11-12 Teamsheets'!$C$2:$C$119,V$1) &amp; "(" &amp; GOALS('11-12 Teamsheets'!$S$2:$Z$119,$A17,'11-12 Teamsheets'!$C$2:$C$119,V$1) &amp; ")"</f>
        <v>0(0)</v>
      </c>
      <c r="X17" s="27">
        <f>Clean_sheet('11-12 Teamsheets'!$C$2:$H$119,$A17,V$1)</f>
        <v>0</v>
      </c>
      <c r="Y17" s="27" t="str">
        <f>CARDS('11-12 Teamsheets'!$H$2:$Z$119,$A17,$AM$2,'11-12 Teamsheets'!$C$2:$C$119,V$1) &amp; "(" &amp; CARDS('11-12 Teamsheets'!$H$2:$Z$119,$A17,$AM$3,'11-12 Teamsheets'!$C$2:$C$119,V$1) &amp; ")"</f>
        <v>0(0)</v>
      </c>
      <c r="Z17" s="27">
        <f>MINS_PLAYED('11-12 Teamsheets'!$H$2:$R$119,$A17,'11-12 Teamsheets'!$C$2:$C$119,V$1) + MINS_AS_SUB('11-12 Teamsheets'!$S$2:$Z$119,$A17,'11-12 Teamsheets'!$C$2:$C$119,V$1)</f>
        <v>0</v>
      </c>
      <c r="AA17" s="27" t="str">
        <f>APPS('11-12 Teamsheets'!$H$2:$R$119,$A17) &amp; "(" &amp; SUBS('11-12 Teamsheets'!$S$2:$Z$119,$A17) &amp; ")"</f>
        <v>0(0)</v>
      </c>
      <c r="AB17" s="28">
        <f>APPS('11-12 Teamsheets'!$H$2:$R$119,$A17) + SUBS('11-12 Teamsheets'!$S$2:$Z$119,$A17)</f>
        <v>0</v>
      </c>
      <c r="AC17" s="27" t="str">
        <f>GOALS('11-12 Teamsheets'!$H$2:$R$119,$A17) &amp; "(" &amp; GOALS('11-12 Teamsheets'!$S$2:$Z$119,$A17) &amp; ")"</f>
        <v>0(0)</v>
      </c>
      <c r="AD17" s="28">
        <f>GOALS('11-12 Teamsheets'!$H$2:$Z$119,$A17)</f>
        <v>0</v>
      </c>
      <c r="AE17" s="28">
        <f>Clean_sheet('11-12 Teamsheets'!$C$2:$H$119,$A17)</f>
        <v>0</v>
      </c>
      <c r="AF17" s="28" t="str">
        <f>CARDS('11-12 Teamsheets'!$H$2:$Z$119,$A17,$AM$2) &amp; "(" &amp; CARDS('11-12 Teamsheets'!$H$2:$Z$119,$A17,$AM$3) &amp; ")"</f>
        <v>0(0)</v>
      </c>
      <c r="AG17" s="28">
        <f>MINS_PLAYED('11-12 Teamsheets'!$H$2:$R$119,$A17) + MINS_AS_SUB('11-12 Teamsheets'!$S$2:$Z$119,$A17)</f>
        <v>0</v>
      </c>
      <c r="AH17" s="28">
        <f>IF(AND(AG17&lt;&gt;0, AB17&lt;&gt;0),AG17/AB17,0)</f>
        <v>0</v>
      </c>
      <c r="AI17" s="28">
        <f>IF(AD17&lt;&gt;0,AD17/AB17,0)</f>
        <v>0</v>
      </c>
      <c r="AJ17" s="28">
        <f>IF(AD17&lt;&gt;0,AG17/AD17,0)</f>
        <v>0</v>
      </c>
    </row>
    <row r="18" spans="1:36" x14ac:dyDescent="0.2">
      <c r="A18" s="25" t="s">
        <v>1287</v>
      </c>
      <c r="B18" s="27" t="str">
        <f>APPS('11-12 Teamsheets'!$H$2:$R$119,$A18,'11-12 Teamsheets'!$C$2:$C$119,B$1) &amp; "(" &amp; SUBS('11-12 Teamsheets'!$S$2:$Z$119,$A18,'11-12 Teamsheets'!$C$2:$C$119,B$1) &amp; ")"</f>
        <v>0(0)</v>
      </c>
      <c r="C18" s="27" t="str">
        <f>GOALS('11-12 Teamsheets'!$H$2:$R$119,$A18,'11-12 Teamsheets'!$C$2:$C$119,B$1) &amp; "(" &amp; GOALS('11-12 Teamsheets'!$S$2:$Z$119,$A18,'11-12 Teamsheets'!$C$2:$C$119,B$1) &amp; ")"</f>
        <v>0(0)</v>
      </c>
      <c r="D18" s="27">
        <f>Clean_sheet('11-12 Teamsheets'!$C$2:$H$119,$A18,B$1)</f>
        <v>0</v>
      </c>
      <c r="E18" s="27" t="str">
        <f>CARDS('11-12 Teamsheets'!$H$2:$Z$119,$A18,$AM$2,'11-12 Teamsheets'!$C$2:$C$119,B$1) &amp; "(" &amp; CARDS('11-12 Teamsheets'!$H$2:$Z$119,$A18,$AM$3,'11-12 Teamsheets'!$C$2:$C$119,B$1) &amp; ")"</f>
        <v>0(0)</v>
      </c>
      <c r="F18" s="27">
        <f>MINS_PLAYED('11-12 Teamsheets'!$H$2:$R$119,$A18,'11-12 Teamsheets'!$C$2:$C$119,B$1) + MINS_AS_SUB('11-12 Teamsheets'!$S$2:$Z$119,$A18,'11-12 Teamsheets'!$C$2:$C$119,B$1)</f>
        <v>0</v>
      </c>
      <c r="G18" s="27" t="str">
        <f>APPS('11-12 Teamsheets'!$H$2:$R$119,$A18,'11-12 Teamsheets'!$C$2:$C$119,G$1) &amp; "(" &amp; SUBS('11-12 Teamsheets'!$S$2:$Z$119,$A18,'11-12 Teamsheets'!$C$2:$C$119,G$1) &amp; ")"</f>
        <v>0(0)</v>
      </c>
      <c r="H18" s="27" t="str">
        <f>GOALS('11-12 Teamsheets'!$H$2:$R$119,$A18,'11-12 Teamsheets'!$C$2:$C$119,G$1) &amp; "(" &amp; GOALS('11-12 Teamsheets'!$S$2:$Z$119,$A18,'11-12 Teamsheets'!$C$2:$C$119,G$1) &amp; ")"</f>
        <v>0(0)</v>
      </c>
      <c r="I18" s="27">
        <f>Clean_sheet('11-12 Teamsheets'!$C$2:$H$119,$A18,G$1)</f>
        <v>0</v>
      </c>
      <c r="J18" s="27" t="str">
        <f>CARDS('11-12 Teamsheets'!$H$2:$Z$119,$A18,$AM$2,'11-12 Teamsheets'!$C$2:$C$119,G$1) &amp; "(" &amp; CARDS('11-12 Teamsheets'!$H$2:$Z$119,$A18,$AM$3,'11-12 Teamsheets'!$C$2:$C$119,G$1) &amp; ")"</f>
        <v>0(0)</v>
      </c>
      <c r="K18" s="27">
        <f>MINS_PLAYED('11-12 Teamsheets'!$H$2:$R$119,$A18,'11-12 Teamsheets'!$C$2:$C$119,G$1) + MINS_AS_SUB('11-12 Teamsheets'!$S$2:$Z$119,$A18,'11-12 Teamsheets'!$C$2:$C$119,G$1)</f>
        <v>0</v>
      </c>
      <c r="L18" s="27" t="str">
        <f>APPS('11-12 Teamsheets'!$H$2:$R$119,$A18,'11-12 Teamsheets'!$C$2:$C$119,L$1) &amp; "(" &amp; SUBS('11-12 Teamsheets'!$S$2:$Z$119,$A18,'11-12 Teamsheets'!$C$2:$C$119,L$1) &amp; ")"</f>
        <v>0(0)</v>
      </c>
      <c r="M18" s="27" t="str">
        <f>GOALS('11-12 Teamsheets'!$H$2:$R$119,$A18,'11-12 Teamsheets'!$C$2:$C$119,L$1) &amp; "(" &amp; GOALS('11-12 Teamsheets'!$S$2:$Z$119,$A18,'11-12 Teamsheets'!$C$2:$C$119,L$1) &amp; ")"</f>
        <v>0(0)</v>
      </c>
      <c r="N18" s="27">
        <f>Clean_sheet('11-12 Teamsheets'!$C$2:$H$119,$A18,L$1)</f>
        <v>0</v>
      </c>
      <c r="O18" s="27" t="str">
        <f>CARDS('11-12 Teamsheets'!$H$2:$Z$119,$A18,$AM$2,'11-12 Teamsheets'!$C$2:$C$119,L$1) &amp; "(" &amp; CARDS('11-12 Teamsheets'!$H$2:$Z$119,$A18,$AM$3,'11-12 Teamsheets'!$C$2:$C$119,L$1) &amp; ")"</f>
        <v>0(0)</v>
      </c>
      <c r="P18" s="27">
        <f>MINS_PLAYED('11-12 Teamsheets'!$H$2:$R$119,$A18,'11-12 Teamsheets'!$C$2:$C$119,L$1) + MINS_AS_SUB('11-12 Teamsheets'!$S$2:$Z$119,$A18,'11-12 Teamsheets'!$C$2:$C$119,L$1)</f>
        <v>0</v>
      </c>
      <c r="Q18" s="27" t="str">
        <f>APPS('11-12 Teamsheets'!$H$2:$R$119,$A18,'11-12 Teamsheets'!$C$2:$C$119,Q$1) &amp; "(" &amp; SUBS('11-12 Teamsheets'!$S$2:$Z$119,$A18,'11-12 Teamsheets'!$C$2:$C$119,Q$1) &amp; ")"</f>
        <v>0(0)</v>
      </c>
      <c r="R18" s="27" t="str">
        <f>GOALS('11-12 Teamsheets'!$H$2:$R$119,$A18,'11-12 Teamsheets'!$C$2:$C$119,Q$1) &amp; "(" &amp; GOALS('11-12 Teamsheets'!$S$2:$Z$119,$A18,'11-12 Teamsheets'!$C$2:$C$119,Q$1) &amp; ")"</f>
        <v>0(0)</v>
      </c>
      <c r="S18" s="27">
        <f>Clean_sheet('11-12 Teamsheets'!$C$2:$H$119,$A18,Q$1)</f>
        <v>0</v>
      </c>
      <c r="T18" s="27" t="str">
        <f>CARDS('11-12 Teamsheets'!$H$2:$Z$119,$A18,$AM$2,'11-12 Teamsheets'!$C$2:$C$119,Q$1) &amp; "(" &amp; CARDS('11-12 Teamsheets'!$H$2:$Z$119,$A18,$AM$3,'11-12 Teamsheets'!$C$2:$C$119,Q$1) &amp; ")"</f>
        <v>0(0)</v>
      </c>
      <c r="U18" s="27">
        <f>MINS_PLAYED('11-12 Teamsheets'!$H$2:$R$119,$A18,'11-12 Teamsheets'!$C$2:$C$119,Q$1) + MINS_AS_SUB('11-12 Teamsheets'!$S$2:$Z$119,$A18,'11-12 Teamsheets'!$C$2:$C$119,Q$1)</f>
        <v>0</v>
      </c>
      <c r="V18" s="27" t="str">
        <f>APPS('11-12 Teamsheets'!$H$2:$R$119,$A18,'11-12 Teamsheets'!$C$2:$C$119,V$1) &amp; "(" &amp; SUBS('11-12 Teamsheets'!$S$2:$Z$119,$A18,'11-12 Teamsheets'!$C$2:$C$119,V$1) &amp; ")"</f>
        <v>0(1)</v>
      </c>
      <c r="W18" s="27" t="str">
        <f>GOALS('11-12 Teamsheets'!$H$2:$R$119,$A18,'11-12 Teamsheets'!$C$2:$C$119,V$1) &amp; "(" &amp; GOALS('11-12 Teamsheets'!$S$2:$Z$119,$A18,'11-12 Teamsheets'!$C$2:$C$119,V$1) &amp; ")"</f>
        <v>0(0)</v>
      </c>
      <c r="X18" s="27">
        <f>Clean_sheet('11-12 Teamsheets'!$C$2:$H$119,$A18,V$1)</f>
        <v>0</v>
      </c>
      <c r="Y18" s="27" t="str">
        <f>CARDS('11-12 Teamsheets'!$H$2:$Z$119,$A18,$AM$2,'11-12 Teamsheets'!$C$2:$C$119,V$1) &amp; "(" &amp; CARDS('11-12 Teamsheets'!$H$2:$Z$119,$A18,$AM$3,'11-12 Teamsheets'!$C$2:$C$119,V$1) &amp; ")"</f>
        <v>0(0)</v>
      </c>
      <c r="Z18" s="27">
        <f>MINS_PLAYED('11-12 Teamsheets'!$H$2:$R$119,$A18,'11-12 Teamsheets'!$C$2:$C$119,V$1) + MINS_AS_SUB('11-12 Teamsheets'!$S$2:$Z$119,$A18,'11-12 Teamsheets'!$C$2:$C$119,V$1)</f>
        <v>0</v>
      </c>
      <c r="AA18" s="27" t="str">
        <f>APPS('11-12 Teamsheets'!$H$2:$R$119,$A18) &amp; "(" &amp; SUBS('11-12 Teamsheets'!$S$2:$Z$119,$A18) &amp; ")"</f>
        <v>0(1)</v>
      </c>
      <c r="AB18" s="28">
        <f>APPS('11-12 Teamsheets'!$H$2:$R$119,$A18) + SUBS('11-12 Teamsheets'!$S$2:$Z$119,$A18)</f>
        <v>1</v>
      </c>
      <c r="AC18" s="27" t="str">
        <f>GOALS('11-12 Teamsheets'!$H$2:$R$119,$A18) &amp; "(" &amp; GOALS('11-12 Teamsheets'!$S$2:$Z$119,$A18) &amp; ")"</f>
        <v>0(0)</v>
      </c>
      <c r="AD18" s="28">
        <f>GOALS('11-12 Teamsheets'!$H$2:$Z$119,$A18)</f>
        <v>0</v>
      </c>
      <c r="AE18" s="28">
        <f>Clean_sheet('11-12 Teamsheets'!$C$2:$H$119,$A18)</f>
        <v>0</v>
      </c>
      <c r="AF18" s="28" t="str">
        <f>CARDS('11-12 Teamsheets'!$H$2:$Z$119,$A18,$AM$2) &amp; "(" &amp; CARDS('11-12 Teamsheets'!$H$2:$Z$119,$A18,$AM$3) &amp; ")"</f>
        <v>0(0)</v>
      </c>
      <c r="AG18" s="28">
        <f>MINS_PLAYED('11-12 Teamsheets'!$H$2:$R$119,$A18) + MINS_AS_SUB('11-12 Teamsheets'!$S$2:$Z$119,$A18)</f>
        <v>0</v>
      </c>
      <c r="AH18" s="28">
        <f>IF(AND(AG18&lt;&gt;0, AB18&lt;&gt;0),AG18/AB18,0)</f>
        <v>0</v>
      </c>
      <c r="AI18" s="28">
        <f>IF(AD18&lt;&gt;0,AD18/AB18,0)</f>
        <v>0</v>
      </c>
      <c r="AJ18" s="28">
        <f>IF(AD18&lt;&gt;0,AG18/AD18,0)</f>
        <v>0</v>
      </c>
    </row>
    <row r="19" spans="1:36" x14ac:dyDescent="0.2">
      <c r="A19" s="25" t="s">
        <v>1209</v>
      </c>
      <c r="B19" s="27" t="str">
        <f>APPS('11-12 Teamsheets'!$H$2:$R$119,$A19,'11-12 Teamsheets'!$C$2:$C$119,B$1) &amp; "(" &amp; SUBS('11-12 Teamsheets'!$S$2:$Z$119,$A19,'11-12 Teamsheets'!$C$2:$C$119,B$1) &amp; ")"</f>
        <v>37(1)</v>
      </c>
      <c r="C19" s="27" t="str">
        <f>GOALS('11-12 Teamsheets'!$H$2:$R$119,$A19,'11-12 Teamsheets'!$C$2:$C$119,B$1) &amp; "(" &amp; GOALS('11-12 Teamsheets'!$S$2:$Z$119,$A19,'11-12 Teamsheets'!$C$2:$C$119,B$1) &amp; ")"</f>
        <v>1(0)</v>
      </c>
      <c r="D19" s="27">
        <f>Clean_sheet('11-12 Teamsheets'!$C$2:$H$119,$A19,B$1)</f>
        <v>0</v>
      </c>
      <c r="E19" s="27" t="str">
        <f>CARDS('11-12 Teamsheets'!$H$2:$Z$119,$A19,$AM$2,'11-12 Teamsheets'!$C$2:$C$119,B$1) &amp; "(" &amp; CARDS('11-12 Teamsheets'!$H$2:$Z$119,$A19,$AM$3,'11-12 Teamsheets'!$C$2:$C$119,B$1) &amp; ")"</f>
        <v>5(0)</v>
      </c>
      <c r="F19" s="27">
        <f>MINS_PLAYED('11-12 Teamsheets'!$H$2:$R$119,$A19,'11-12 Teamsheets'!$C$2:$C$119,B$1) + MINS_AS_SUB('11-12 Teamsheets'!$S$2:$Z$119,$A19,'11-12 Teamsheets'!$C$2:$C$119,B$1)</f>
        <v>3193</v>
      </c>
      <c r="G19" s="27" t="str">
        <f>APPS('11-12 Teamsheets'!$H$2:$R$119,$A19,'11-12 Teamsheets'!$C$2:$C$119,G$1) &amp; "(" &amp; SUBS('11-12 Teamsheets'!$S$2:$Z$119,$A19,'11-12 Teamsheets'!$C$2:$C$119,G$1) &amp; ")"</f>
        <v>0(0)</v>
      </c>
      <c r="H19" s="27" t="str">
        <f>GOALS('11-12 Teamsheets'!$H$2:$R$119,$A19,'11-12 Teamsheets'!$C$2:$C$119,G$1) &amp; "(" &amp; GOALS('11-12 Teamsheets'!$S$2:$Z$119,$A19,'11-12 Teamsheets'!$C$2:$C$119,G$1) &amp; ")"</f>
        <v>0(0)</v>
      </c>
      <c r="I19" s="27">
        <f>Clean_sheet('11-12 Teamsheets'!$C$2:$H$119,$A19,G$1)</f>
        <v>0</v>
      </c>
      <c r="J19" s="27" t="str">
        <f>CARDS('11-12 Teamsheets'!$H$2:$Z$119,$A19,$AM$2,'11-12 Teamsheets'!$C$2:$C$119,G$1) &amp; "(" &amp; CARDS('11-12 Teamsheets'!$H$2:$Z$119,$A19,$AM$3,'11-12 Teamsheets'!$C$2:$C$119,G$1) &amp; ")"</f>
        <v>0(0)</v>
      </c>
      <c r="K19" s="27">
        <f>MINS_PLAYED('11-12 Teamsheets'!$H$2:$R$119,$A19,'11-12 Teamsheets'!$C$2:$C$119,G$1) + MINS_AS_SUB('11-12 Teamsheets'!$S$2:$Z$119,$A19,'11-12 Teamsheets'!$C$2:$C$119,G$1)</f>
        <v>0</v>
      </c>
      <c r="L19" s="27" t="str">
        <f>APPS('11-12 Teamsheets'!$H$2:$R$119,$A19,'11-12 Teamsheets'!$C$2:$C$119,L$1) &amp; "(" &amp; SUBS('11-12 Teamsheets'!$S$2:$Z$119,$A19,'11-12 Teamsheets'!$C$2:$C$119,L$1) &amp; ")"</f>
        <v>3(0)</v>
      </c>
      <c r="M19" s="27" t="str">
        <f>GOALS('11-12 Teamsheets'!$H$2:$R$119,$A19,'11-12 Teamsheets'!$C$2:$C$119,L$1) &amp; "(" &amp; GOALS('11-12 Teamsheets'!$S$2:$Z$119,$A19,'11-12 Teamsheets'!$C$2:$C$119,L$1) &amp; ")"</f>
        <v>0(0)</v>
      </c>
      <c r="N19" s="27">
        <f>Clean_sheet('11-12 Teamsheets'!$C$2:$H$119,$A19,L$1)</f>
        <v>0</v>
      </c>
      <c r="O19" s="27" t="str">
        <f>CARDS('11-12 Teamsheets'!$H$2:$Z$119,$A19,$AM$2,'11-12 Teamsheets'!$C$2:$C$119,L$1) &amp; "(" &amp; CARDS('11-12 Teamsheets'!$H$2:$Z$119,$A19,$AM$3,'11-12 Teamsheets'!$C$2:$C$119,L$1) &amp; ")"</f>
        <v>0(0)</v>
      </c>
      <c r="P19" s="27">
        <f>MINS_PLAYED('11-12 Teamsheets'!$H$2:$R$119,$A19,'11-12 Teamsheets'!$C$2:$C$119,L$1) + MINS_AS_SUB('11-12 Teamsheets'!$S$2:$Z$119,$A19,'11-12 Teamsheets'!$C$2:$C$119,L$1)</f>
        <v>270</v>
      </c>
      <c r="Q19" s="27" t="str">
        <f>APPS('11-12 Teamsheets'!$H$2:$R$119,$A19,'11-12 Teamsheets'!$C$2:$C$119,Q$1) &amp; "(" &amp; SUBS('11-12 Teamsheets'!$S$2:$Z$119,$A19,'11-12 Teamsheets'!$C$2:$C$119,Q$1) &amp; ")"</f>
        <v>5(0)</v>
      </c>
      <c r="R19" s="27" t="str">
        <f>GOALS('11-12 Teamsheets'!$H$2:$R$119,$A19,'11-12 Teamsheets'!$C$2:$C$119,Q$1) &amp; "(" &amp; GOALS('11-12 Teamsheets'!$S$2:$Z$119,$A19,'11-12 Teamsheets'!$C$2:$C$119,Q$1) &amp; ")"</f>
        <v>0(0)</v>
      </c>
      <c r="S19" s="27">
        <f>Clean_sheet('11-12 Teamsheets'!$C$2:$H$119,$A19,Q$1)</f>
        <v>0</v>
      </c>
      <c r="T19" s="27" t="str">
        <f>CARDS('11-12 Teamsheets'!$H$2:$Z$119,$A19,$AM$2,'11-12 Teamsheets'!$C$2:$C$119,Q$1) &amp; "(" &amp; CARDS('11-12 Teamsheets'!$H$2:$Z$119,$A19,$AM$3,'11-12 Teamsheets'!$C$2:$C$119,Q$1) &amp; ")"</f>
        <v>1(1)</v>
      </c>
      <c r="U19" s="27">
        <f>MINS_PLAYED('11-12 Teamsheets'!$H$2:$R$119,$A19,'11-12 Teamsheets'!$C$2:$C$119,Q$1) + MINS_AS_SUB('11-12 Teamsheets'!$S$2:$Z$119,$A19,'11-12 Teamsheets'!$C$2:$C$119,Q$1)</f>
        <v>445</v>
      </c>
      <c r="V19" s="27" t="str">
        <f>APPS('11-12 Teamsheets'!$H$2:$R$119,$A19,'11-12 Teamsheets'!$C$2:$C$119,V$1) &amp; "(" &amp; SUBS('11-12 Teamsheets'!$S$2:$Z$119,$A19,'11-12 Teamsheets'!$C$2:$C$119,V$1) &amp; ")"</f>
        <v>1(0)</v>
      </c>
      <c r="W19" s="27" t="str">
        <f>GOALS('11-12 Teamsheets'!$H$2:$R$119,$A19,'11-12 Teamsheets'!$C$2:$C$119,V$1) &amp; "(" &amp; GOALS('11-12 Teamsheets'!$S$2:$Z$119,$A19,'11-12 Teamsheets'!$C$2:$C$119,V$1) &amp; ")"</f>
        <v>0(0)</v>
      </c>
      <c r="X19" s="27">
        <f>Clean_sheet('11-12 Teamsheets'!$C$2:$H$119,$A19,V$1)</f>
        <v>0</v>
      </c>
      <c r="Y19" s="27" t="str">
        <f>CARDS('11-12 Teamsheets'!$H$2:$Z$119,$A19,$AM$2,'11-12 Teamsheets'!$C$2:$C$119,V$1) &amp; "(" &amp; CARDS('11-12 Teamsheets'!$H$2:$Z$119,$A19,$AM$3,'11-12 Teamsheets'!$C$2:$C$119,V$1) &amp; ")"</f>
        <v>0(0)</v>
      </c>
      <c r="Z19" s="27">
        <f>MINS_PLAYED('11-12 Teamsheets'!$H$2:$R$119,$A19,'11-12 Teamsheets'!$C$2:$C$119,V$1) + MINS_AS_SUB('11-12 Teamsheets'!$S$2:$Z$119,$A19,'11-12 Teamsheets'!$C$2:$C$119,V$1)</f>
        <v>90</v>
      </c>
      <c r="AA19" s="27" t="str">
        <f>APPS('11-12 Teamsheets'!$H$2:$R$119,$A19) &amp; "(" &amp; SUBS('11-12 Teamsheets'!$S$2:$Z$119,$A19) &amp; ")"</f>
        <v>46(1)</v>
      </c>
      <c r="AB19" s="28">
        <f>APPS('11-12 Teamsheets'!$H$2:$R$119,$A19) + SUBS('11-12 Teamsheets'!$S$2:$Z$119,$A19)</f>
        <v>47</v>
      </c>
      <c r="AC19" s="27" t="str">
        <f>GOALS('11-12 Teamsheets'!$H$2:$R$119,$A19) &amp; "(" &amp; GOALS('11-12 Teamsheets'!$S$2:$Z$119,$A19) &amp; ")"</f>
        <v>1(0)</v>
      </c>
      <c r="AD19" s="28">
        <f>GOALS('11-12 Teamsheets'!$H$2:$Z$119,$A19)</f>
        <v>1</v>
      </c>
      <c r="AE19" s="28">
        <f>Clean_sheet('11-12 Teamsheets'!$C$2:$H$119,$A19)</f>
        <v>0</v>
      </c>
      <c r="AF19" s="28" t="str">
        <f>CARDS('11-12 Teamsheets'!$H$2:$Z$119,$A19,$AM$2) &amp; "(" &amp; CARDS('11-12 Teamsheets'!$H$2:$Z$119,$A19,$AM$3) &amp; ")"</f>
        <v>6(1)</v>
      </c>
      <c r="AG19" s="28">
        <f>MINS_PLAYED('11-12 Teamsheets'!$H$2:$R$119,$A19) + MINS_AS_SUB('11-12 Teamsheets'!$S$2:$Z$119,$A19)</f>
        <v>3998</v>
      </c>
      <c r="AH19" s="28">
        <f t="shared" si="0"/>
        <v>85.063829787234042</v>
      </c>
      <c r="AI19" s="28">
        <f t="shared" si="1"/>
        <v>2.1276595744680851E-2</v>
      </c>
      <c r="AJ19" s="28">
        <f t="shared" si="2"/>
        <v>3998</v>
      </c>
    </row>
    <row r="20" spans="1:36" x14ac:dyDescent="0.2">
      <c r="A20" s="25" t="s">
        <v>2857</v>
      </c>
      <c r="B20" s="27" t="str">
        <f>APPS('11-12 Teamsheets'!$H$2:$R$119,$A20,'11-12 Teamsheets'!$C$2:$C$119,B$1) &amp; "(" &amp; SUBS('11-12 Teamsheets'!$S$2:$Z$119,$A20,'11-12 Teamsheets'!$C$2:$C$119,B$1) &amp; ")"</f>
        <v>22(3)</v>
      </c>
      <c r="C20" s="27" t="str">
        <f>GOALS('11-12 Teamsheets'!$H$2:$R$119,$A20,'11-12 Teamsheets'!$C$2:$C$119,B$1) &amp; "(" &amp; GOALS('11-12 Teamsheets'!$S$2:$Z$119,$A20,'11-12 Teamsheets'!$C$2:$C$119,B$1) &amp; ")"</f>
        <v>1(0)</v>
      </c>
      <c r="D20" s="27">
        <f>Clean_sheet('11-12 Teamsheets'!$C$2:$H$119,$A20,B$1)</f>
        <v>0</v>
      </c>
      <c r="E20" s="27" t="str">
        <f>CARDS('11-12 Teamsheets'!$H$2:$Z$119,$A20,$AM$2,'11-12 Teamsheets'!$C$2:$C$119,B$1) &amp; "(" &amp; CARDS('11-12 Teamsheets'!$H$2:$Z$119,$A20,$AM$3,'11-12 Teamsheets'!$C$2:$C$119,B$1) &amp; ")"</f>
        <v>2(0)</v>
      </c>
      <c r="F20" s="27">
        <f>MINS_PLAYED('11-12 Teamsheets'!$H$2:$R$119,$A20,'11-12 Teamsheets'!$C$2:$C$119,B$1) + MINS_AS_SUB('11-12 Teamsheets'!$S$2:$Z$119,$A20,'11-12 Teamsheets'!$C$2:$C$119,B$1)</f>
        <v>1926</v>
      </c>
      <c r="G20" s="27" t="str">
        <f>APPS('11-12 Teamsheets'!$H$2:$R$119,$A20,'11-12 Teamsheets'!$C$2:$C$119,G$1) &amp; "(" &amp; SUBS('11-12 Teamsheets'!$S$2:$Z$119,$A20,'11-12 Teamsheets'!$C$2:$C$119,G$1) &amp; ")"</f>
        <v>0(0)</v>
      </c>
      <c r="H20" s="27" t="str">
        <f>GOALS('11-12 Teamsheets'!$H$2:$R$119,$A20,'11-12 Teamsheets'!$C$2:$C$119,G$1) &amp; "(" &amp; GOALS('11-12 Teamsheets'!$S$2:$Z$119,$A20,'11-12 Teamsheets'!$C$2:$C$119,G$1) &amp; ")"</f>
        <v>0(0)</v>
      </c>
      <c r="I20" s="27">
        <f>Clean_sheet('11-12 Teamsheets'!$C$2:$H$119,$A20,G$1)</f>
        <v>0</v>
      </c>
      <c r="J20" s="27" t="str">
        <f>CARDS('11-12 Teamsheets'!$H$2:$Z$119,$A20,$AM$2,'11-12 Teamsheets'!$C$2:$C$119,G$1) &amp; "(" &amp; CARDS('11-12 Teamsheets'!$H$2:$Z$119,$A20,$AM$3,'11-12 Teamsheets'!$C$2:$C$119,G$1) &amp; ")"</f>
        <v>0(0)</v>
      </c>
      <c r="K20" s="27">
        <f>MINS_PLAYED('11-12 Teamsheets'!$H$2:$R$119,$A20,'11-12 Teamsheets'!$C$2:$C$119,G$1) + MINS_AS_SUB('11-12 Teamsheets'!$S$2:$Z$119,$A20,'11-12 Teamsheets'!$C$2:$C$119,G$1)</f>
        <v>0</v>
      </c>
      <c r="L20" s="27" t="str">
        <f>APPS('11-12 Teamsheets'!$H$2:$R$119,$A20,'11-12 Teamsheets'!$C$2:$C$119,L$1) &amp; "(" &amp; SUBS('11-12 Teamsheets'!$S$2:$Z$119,$A20,'11-12 Teamsheets'!$C$2:$C$119,L$1) &amp; ")"</f>
        <v>0(0)</v>
      </c>
      <c r="M20" s="27" t="str">
        <f>GOALS('11-12 Teamsheets'!$H$2:$R$119,$A20,'11-12 Teamsheets'!$C$2:$C$119,L$1) &amp; "(" &amp; GOALS('11-12 Teamsheets'!$S$2:$Z$119,$A20,'11-12 Teamsheets'!$C$2:$C$119,L$1) &amp; ")"</f>
        <v>0(0)</v>
      </c>
      <c r="N20" s="27">
        <f>Clean_sheet('11-12 Teamsheets'!$C$2:$H$119,$A20,L$1)</f>
        <v>0</v>
      </c>
      <c r="O20" s="27" t="str">
        <f>CARDS('11-12 Teamsheets'!$H$2:$Z$119,$A20,$AM$2,'11-12 Teamsheets'!$C$2:$C$119,L$1) &amp; "(" &amp; CARDS('11-12 Teamsheets'!$H$2:$Z$119,$A20,$AM$3,'11-12 Teamsheets'!$C$2:$C$119,L$1) &amp; ")"</f>
        <v>0(0)</v>
      </c>
      <c r="P20" s="27">
        <f>MINS_PLAYED('11-12 Teamsheets'!$H$2:$R$119,$A20,'11-12 Teamsheets'!$C$2:$C$119,L$1) + MINS_AS_SUB('11-12 Teamsheets'!$S$2:$Z$119,$A20,'11-12 Teamsheets'!$C$2:$C$119,L$1)</f>
        <v>0</v>
      </c>
      <c r="Q20" s="27" t="str">
        <f>APPS('11-12 Teamsheets'!$H$2:$R$119,$A20,'11-12 Teamsheets'!$C$2:$C$119,Q$1) &amp; "(" &amp; SUBS('11-12 Teamsheets'!$S$2:$Z$119,$A20,'11-12 Teamsheets'!$C$2:$C$119,Q$1) &amp; ")"</f>
        <v>0(0)</v>
      </c>
      <c r="R20" s="27" t="str">
        <f>GOALS('11-12 Teamsheets'!$H$2:$R$119,$A20,'11-12 Teamsheets'!$C$2:$C$119,Q$1) &amp; "(" &amp; GOALS('11-12 Teamsheets'!$S$2:$Z$119,$A20,'11-12 Teamsheets'!$C$2:$C$119,Q$1) &amp; ")"</f>
        <v>0(0)</v>
      </c>
      <c r="S20" s="27">
        <f>Clean_sheet('11-12 Teamsheets'!$C$2:$H$119,$A20,Q$1)</f>
        <v>0</v>
      </c>
      <c r="T20" s="27" t="str">
        <f>CARDS('11-12 Teamsheets'!$H$2:$Z$119,$A20,$AM$2,'11-12 Teamsheets'!$C$2:$C$119,Q$1) &amp; "(" &amp; CARDS('11-12 Teamsheets'!$H$2:$Z$119,$A20,$AM$3,'11-12 Teamsheets'!$C$2:$C$119,Q$1) &amp; ")"</f>
        <v>0(0)</v>
      </c>
      <c r="U20" s="27">
        <f>MINS_PLAYED('11-12 Teamsheets'!$H$2:$R$119,$A20,'11-12 Teamsheets'!$C$2:$C$119,Q$1) + MINS_AS_SUB('11-12 Teamsheets'!$S$2:$Z$119,$A20,'11-12 Teamsheets'!$C$2:$C$119,Q$1)</f>
        <v>0</v>
      </c>
      <c r="V20" s="27" t="str">
        <f>APPS('11-12 Teamsheets'!$H$2:$R$119,$A20,'11-12 Teamsheets'!$C$2:$C$119,V$1) &amp; "(" &amp; SUBS('11-12 Teamsheets'!$S$2:$Z$119,$A20,'11-12 Teamsheets'!$C$2:$C$119,V$1) &amp; ")"</f>
        <v>0(0)</v>
      </c>
      <c r="W20" s="27" t="str">
        <f>GOALS('11-12 Teamsheets'!$H$2:$R$119,$A20,'11-12 Teamsheets'!$C$2:$C$119,V$1) &amp; "(" &amp; GOALS('11-12 Teamsheets'!$S$2:$Z$119,$A20,'11-12 Teamsheets'!$C$2:$C$119,V$1) &amp; ")"</f>
        <v>0(0)</v>
      </c>
      <c r="X20" s="27">
        <f>Clean_sheet('11-12 Teamsheets'!$C$2:$H$119,$A20,V$1)</f>
        <v>0</v>
      </c>
      <c r="Y20" s="27" t="str">
        <f>CARDS('11-12 Teamsheets'!$H$2:$Z$119,$A20,$AM$2,'11-12 Teamsheets'!$C$2:$C$119,V$1) &amp; "(" &amp; CARDS('11-12 Teamsheets'!$H$2:$Z$119,$A20,$AM$3,'11-12 Teamsheets'!$C$2:$C$119,V$1) &amp; ")"</f>
        <v>0(0)</v>
      </c>
      <c r="Z20" s="27">
        <f>MINS_PLAYED('11-12 Teamsheets'!$H$2:$R$119,$A20,'11-12 Teamsheets'!$C$2:$C$119,V$1) + MINS_AS_SUB('11-12 Teamsheets'!$S$2:$Z$119,$A20,'11-12 Teamsheets'!$C$2:$C$119,V$1)</f>
        <v>0</v>
      </c>
      <c r="AA20" s="27" t="str">
        <f>APPS('11-12 Teamsheets'!$H$2:$R$119,$A20) &amp; "(" &amp; SUBS('11-12 Teamsheets'!$S$2:$Z$119,$A20) &amp; ")"</f>
        <v>22(3)</v>
      </c>
      <c r="AB20" s="28">
        <f>APPS('11-12 Teamsheets'!$H$2:$R$119,$A20) + SUBS('11-12 Teamsheets'!$S$2:$Z$119,$A20)</f>
        <v>25</v>
      </c>
      <c r="AC20" s="27" t="str">
        <f>GOALS('11-12 Teamsheets'!$H$2:$R$119,$A20) &amp; "(" &amp; GOALS('11-12 Teamsheets'!$S$2:$Z$119,$A20) &amp; ")"</f>
        <v>1(0)</v>
      </c>
      <c r="AD20" s="28">
        <f>GOALS('11-12 Teamsheets'!$H$2:$Z$119,$A20)</f>
        <v>1</v>
      </c>
      <c r="AE20" s="28">
        <f>Clean_sheet('11-12 Teamsheets'!$C$2:$H$119,$A20)</f>
        <v>0</v>
      </c>
      <c r="AF20" s="28" t="str">
        <f>CARDS('11-12 Teamsheets'!$H$2:$Z$119,$A20,$AM$2) &amp; "(" &amp; CARDS('11-12 Teamsheets'!$H$2:$Z$119,$A20,$AM$3) &amp; ")"</f>
        <v>2(0)</v>
      </c>
      <c r="AG20" s="28">
        <f>MINS_PLAYED('11-12 Teamsheets'!$H$2:$R$119,$A20) + MINS_AS_SUB('11-12 Teamsheets'!$S$2:$Z$119,$A20)</f>
        <v>1926</v>
      </c>
      <c r="AH20" s="28">
        <f>IF(AND(AG20&lt;&gt;0, AB20&lt;&gt;0),AG20/AB20,0)</f>
        <v>77.040000000000006</v>
      </c>
      <c r="AI20" s="28">
        <f>IF(AD20&lt;&gt;0,AD20/AB20,0)</f>
        <v>0.04</v>
      </c>
      <c r="AJ20" s="28">
        <f>IF(AD20&lt;&gt;0,AG20/AD20,0)</f>
        <v>1926</v>
      </c>
    </row>
    <row r="21" spans="1:36" x14ac:dyDescent="0.2">
      <c r="A21" s="25" t="s">
        <v>2667</v>
      </c>
      <c r="B21" s="27" t="str">
        <f>APPS('11-12 Teamsheets'!$H$2:$R$119,$A21,'11-12 Teamsheets'!$C$2:$C$119,B$1) &amp; "(" &amp; SUBS('11-12 Teamsheets'!$S$2:$Z$119,$A21,'11-12 Teamsheets'!$C$2:$C$119,B$1) &amp; ")"</f>
        <v>40(0)</v>
      </c>
      <c r="C21" s="27" t="str">
        <f>GOALS('11-12 Teamsheets'!$H$2:$R$119,$A21,'11-12 Teamsheets'!$C$2:$C$119,B$1) &amp; "(" &amp; GOALS('11-12 Teamsheets'!$S$2:$Z$119,$A21,'11-12 Teamsheets'!$C$2:$C$119,B$1) &amp; ")"</f>
        <v>7(0)</v>
      </c>
      <c r="D21" s="27">
        <f>Clean_sheet('11-12 Teamsheets'!$C$2:$H$119,$A21,B$1)</f>
        <v>0</v>
      </c>
      <c r="E21" s="27" t="str">
        <f>CARDS('11-12 Teamsheets'!$H$2:$Z$119,$A21,$AM$2,'11-12 Teamsheets'!$C$2:$C$119,B$1) &amp; "(" &amp; CARDS('11-12 Teamsheets'!$H$2:$Z$119,$A21,$AM$3,'11-12 Teamsheets'!$C$2:$C$119,B$1) &amp; ")"</f>
        <v>6(1)</v>
      </c>
      <c r="F21" s="27">
        <f>MINS_PLAYED('11-12 Teamsheets'!$H$2:$R$119,$A21,'11-12 Teamsheets'!$C$2:$C$119,B$1) + MINS_AS_SUB('11-12 Teamsheets'!$S$2:$Z$119,$A21,'11-12 Teamsheets'!$C$2:$C$119,B$1)</f>
        <v>3559</v>
      </c>
      <c r="G21" s="27" t="str">
        <f>APPS('11-12 Teamsheets'!$H$2:$R$119,$A21,'11-12 Teamsheets'!$C$2:$C$119,G$1) &amp; "(" &amp; SUBS('11-12 Teamsheets'!$S$2:$Z$119,$A21,'11-12 Teamsheets'!$C$2:$C$119,G$1) &amp; ")"</f>
        <v>1(0)</v>
      </c>
      <c r="H21" s="27" t="str">
        <f>GOALS('11-12 Teamsheets'!$H$2:$R$119,$A21,'11-12 Teamsheets'!$C$2:$C$119,G$1) &amp; "(" &amp; GOALS('11-12 Teamsheets'!$S$2:$Z$119,$A21,'11-12 Teamsheets'!$C$2:$C$119,G$1) &amp; ")"</f>
        <v>0(0)</v>
      </c>
      <c r="I21" s="27">
        <f>Clean_sheet('11-12 Teamsheets'!$C$2:$H$119,$A21,G$1)</f>
        <v>0</v>
      </c>
      <c r="J21" s="27" t="str">
        <f>CARDS('11-12 Teamsheets'!$H$2:$Z$119,$A21,$AM$2,'11-12 Teamsheets'!$C$2:$C$119,G$1) &amp; "(" &amp; CARDS('11-12 Teamsheets'!$H$2:$Z$119,$A21,$AM$3,'11-12 Teamsheets'!$C$2:$C$119,G$1) &amp; ")"</f>
        <v>0(0)</v>
      </c>
      <c r="K21" s="27">
        <f>MINS_PLAYED('11-12 Teamsheets'!$H$2:$R$119,$A21,'11-12 Teamsheets'!$C$2:$C$119,G$1) + MINS_AS_SUB('11-12 Teamsheets'!$S$2:$Z$119,$A21,'11-12 Teamsheets'!$C$2:$C$119,G$1)</f>
        <v>90</v>
      </c>
      <c r="L21" s="27" t="str">
        <f>APPS('11-12 Teamsheets'!$H$2:$R$119,$A21,'11-12 Teamsheets'!$C$2:$C$119,L$1) &amp; "(" &amp; SUBS('11-12 Teamsheets'!$S$2:$Z$119,$A21,'11-12 Teamsheets'!$C$2:$C$119,L$1) &amp; ")"</f>
        <v>3(0)</v>
      </c>
      <c r="M21" s="27" t="str">
        <f>GOALS('11-12 Teamsheets'!$H$2:$R$119,$A21,'11-12 Teamsheets'!$C$2:$C$119,L$1) &amp; "(" &amp; GOALS('11-12 Teamsheets'!$S$2:$Z$119,$A21,'11-12 Teamsheets'!$C$2:$C$119,L$1) &amp; ")"</f>
        <v>0(0)</v>
      </c>
      <c r="N21" s="27">
        <f>Clean_sheet('11-12 Teamsheets'!$C$2:$H$119,$A21,L$1)</f>
        <v>0</v>
      </c>
      <c r="O21" s="27" t="str">
        <f>CARDS('11-12 Teamsheets'!$H$2:$Z$119,$A21,$AM$2,'11-12 Teamsheets'!$C$2:$C$119,L$1) &amp; "(" &amp; CARDS('11-12 Teamsheets'!$H$2:$Z$119,$A21,$AM$3,'11-12 Teamsheets'!$C$2:$C$119,L$1) &amp; ")"</f>
        <v>1(0)</v>
      </c>
      <c r="P21" s="27">
        <f>MINS_PLAYED('11-12 Teamsheets'!$H$2:$R$119,$A21,'11-12 Teamsheets'!$C$2:$C$119,L$1) + MINS_AS_SUB('11-12 Teamsheets'!$S$2:$Z$119,$A21,'11-12 Teamsheets'!$C$2:$C$119,L$1)</f>
        <v>270</v>
      </c>
      <c r="Q21" s="27" t="str">
        <f>APPS('11-12 Teamsheets'!$H$2:$R$119,$A21,'11-12 Teamsheets'!$C$2:$C$119,Q$1) &amp; "(" &amp; SUBS('11-12 Teamsheets'!$S$2:$Z$119,$A21,'11-12 Teamsheets'!$C$2:$C$119,Q$1) &amp; ")"</f>
        <v>5(0)</v>
      </c>
      <c r="R21" s="27" t="str">
        <f>GOALS('11-12 Teamsheets'!$H$2:$R$119,$A21,'11-12 Teamsheets'!$C$2:$C$119,Q$1) &amp; "(" &amp; GOALS('11-12 Teamsheets'!$S$2:$Z$119,$A21,'11-12 Teamsheets'!$C$2:$C$119,Q$1) &amp; ")"</f>
        <v>0(0)</v>
      </c>
      <c r="S21" s="27">
        <f>Clean_sheet('11-12 Teamsheets'!$C$2:$H$119,$A21,Q$1)</f>
        <v>0</v>
      </c>
      <c r="T21" s="27" t="str">
        <f>CARDS('11-12 Teamsheets'!$H$2:$Z$119,$A21,$AM$2,'11-12 Teamsheets'!$C$2:$C$119,Q$1) &amp; "(" &amp; CARDS('11-12 Teamsheets'!$H$2:$Z$119,$A21,$AM$3,'11-12 Teamsheets'!$C$2:$C$119,Q$1) &amp; ")"</f>
        <v>1(0)</v>
      </c>
      <c r="U21" s="27">
        <f>MINS_PLAYED('11-12 Teamsheets'!$H$2:$R$119,$A21,'11-12 Teamsheets'!$C$2:$C$119,Q$1) + MINS_AS_SUB('11-12 Teamsheets'!$S$2:$Z$119,$A21,'11-12 Teamsheets'!$C$2:$C$119,Q$1)</f>
        <v>471</v>
      </c>
      <c r="V21" s="27" t="str">
        <f>APPS('11-12 Teamsheets'!$H$2:$R$119,$A21,'11-12 Teamsheets'!$C$2:$C$119,V$1) &amp; "(" &amp; SUBS('11-12 Teamsheets'!$S$2:$Z$119,$A21,'11-12 Teamsheets'!$C$2:$C$119,V$1) &amp; ")"</f>
        <v>3(0)</v>
      </c>
      <c r="W21" s="27" t="str">
        <f>GOALS('11-12 Teamsheets'!$H$2:$R$119,$A21,'11-12 Teamsheets'!$C$2:$C$119,V$1) &amp; "(" &amp; GOALS('11-12 Teamsheets'!$S$2:$Z$119,$A21,'11-12 Teamsheets'!$C$2:$C$119,V$1) &amp; ")"</f>
        <v>1(0)</v>
      </c>
      <c r="X21" s="27">
        <f>Clean_sheet('11-12 Teamsheets'!$C$2:$H$119,$A21,V$1)</f>
        <v>0</v>
      </c>
      <c r="Y21" s="27" t="str">
        <f>CARDS('11-12 Teamsheets'!$H$2:$Z$119,$A21,$AM$2,'11-12 Teamsheets'!$C$2:$C$119,V$1) &amp; "(" &amp; CARDS('11-12 Teamsheets'!$H$2:$Z$119,$A21,$AM$3,'11-12 Teamsheets'!$C$2:$C$119,V$1) &amp; ")"</f>
        <v>0(0)</v>
      </c>
      <c r="Z21" s="27">
        <f>MINS_PLAYED('11-12 Teamsheets'!$H$2:$R$119,$A21,'11-12 Teamsheets'!$C$2:$C$119,V$1) + MINS_AS_SUB('11-12 Teamsheets'!$S$2:$Z$119,$A21,'11-12 Teamsheets'!$C$2:$C$119,V$1)</f>
        <v>270</v>
      </c>
      <c r="AA21" s="27" t="str">
        <f>APPS('11-12 Teamsheets'!$H$2:$R$119,$A21) &amp; "(" &amp; SUBS('11-12 Teamsheets'!$S$2:$Z$119,$A21) &amp; ")"</f>
        <v>52(0)</v>
      </c>
      <c r="AB21" s="28">
        <f>APPS('11-12 Teamsheets'!$H$2:$R$119,$A21) + SUBS('11-12 Teamsheets'!$S$2:$Z$119,$A21)</f>
        <v>52</v>
      </c>
      <c r="AC21" s="27" t="str">
        <f>GOALS('11-12 Teamsheets'!$H$2:$R$119,$A21) &amp; "(" &amp; GOALS('11-12 Teamsheets'!$S$2:$Z$119,$A21) &amp; ")"</f>
        <v>8(0)</v>
      </c>
      <c r="AD21" s="28">
        <f>GOALS('11-12 Teamsheets'!$H$2:$Z$119,$A21)</f>
        <v>8</v>
      </c>
      <c r="AE21" s="28">
        <f>Clean_sheet('11-12 Teamsheets'!$C$2:$H$119,$A21)</f>
        <v>0</v>
      </c>
      <c r="AF21" s="28" t="str">
        <f>CARDS('11-12 Teamsheets'!$H$2:$Z$119,$A21,$AM$2) &amp; "(" &amp; CARDS('11-12 Teamsheets'!$H$2:$Z$119,$A21,$AM$3) &amp; ")"</f>
        <v>8(1)</v>
      </c>
      <c r="AG21" s="28">
        <f>MINS_PLAYED('11-12 Teamsheets'!$H$2:$R$119,$A21) + MINS_AS_SUB('11-12 Teamsheets'!$S$2:$Z$119,$A21)</f>
        <v>4660</v>
      </c>
      <c r="AH21" s="28">
        <f>IF(AND(AG21&lt;&gt;0, AB21&lt;&gt;0),AG21/AB21,0)</f>
        <v>89.615384615384613</v>
      </c>
      <c r="AI21" s="28">
        <f>IF(AD21&lt;&gt;0,AD21/AB21,0)</f>
        <v>0.15384615384615385</v>
      </c>
      <c r="AJ21" s="28">
        <f>IF(AD21&lt;&gt;0,AG21/AD21,0)</f>
        <v>582.5</v>
      </c>
    </row>
    <row r="22" spans="1:36" x14ac:dyDescent="0.2">
      <c r="A22" s="25" t="s">
        <v>1299</v>
      </c>
      <c r="B22" s="27" t="str">
        <f>APPS('11-12 Teamsheets'!$H$2:$R$119,$A22,'11-12 Teamsheets'!$C$2:$C$119,B$1) &amp; "(" &amp; SUBS('11-12 Teamsheets'!$S$2:$Z$119,$A22,'11-12 Teamsheets'!$C$2:$C$119,B$1) &amp; ")"</f>
        <v>0(2)</v>
      </c>
      <c r="C22" s="27" t="str">
        <f>GOALS('11-12 Teamsheets'!$H$2:$R$119,$A22,'11-12 Teamsheets'!$C$2:$C$119,B$1) &amp; "(" &amp; GOALS('11-12 Teamsheets'!$S$2:$Z$119,$A22,'11-12 Teamsheets'!$C$2:$C$119,B$1) &amp; ")"</f>
        <v>0(0)</v>
      </c>
      <c r="D22" s="27">
        <f>Clean_sheet('11-12 Teamsheets'!$C$2:$H$119,$A22,B$1)</f>
        <v>0</v>
      </c>
      <c r="E22" s="27" t="str">
        <f>CARDS('11-12 Teamsheets'!$H$2:$Z$119,$A22,$AM$2,'11-12 Teamsheets'!$C$2:$C$119,B$1) &amp; "(" &amp; CARDS('11-12 Teamsheets'!$H$2:$Z$119,$A22,$AM$3,'11-12 Teamsheets'!$C$2:$C$119,B$1) &amp; ")"</f>
        <v>0(0)</v>
      </c>
      <c r="F22" s="27">
        <f>MINS_PLAYED('11-12 Teamsheets'!$H$2:$R$119,$A22,'11-12 Teamsheets'!$C$2:$C$119,B$1) + MINS_AS_SUB('11-12 Teamsheets'!$S$2:$Z$119,$A22,'11-12 Teamsheets'!$C$2:$C$119,B$1)</f>
        <v>7</v>
      </c>
      <c r="G22" s="27" t="str">
        <f>APPS('11-12 Teamsheets'!$H$2:$R$119,$A22,'11-12 Teamsheets'!$C$2:$C$119,G$1) &amp; "(" &amp; SUBS('11-12 Teamsheets'!$S$2:$Z$119,$A22,'11-12 Teamsheets'!$C$2:$C$119,G$1) &amp; ")"</f>
        <v>0(0)</v>
      </c>
      <c r="H22" s="27" t="str">
        <f>GOALS('11-12 Teamsheets'!$H$2:$R$119,$A22,'11-12 Teamsheets'!$C$2:$C$119,G$1) &amp; "(" &amp; GOALS('11-12 Teamsheets'!$S$2:$Z$119,$A22,'11-12 Teamsheets'!$C$2:$C$119,G$1) &amp; ")"</f>
        <v>0(0)</v>
      </c>
      <c r="I22" s="27">
        <f>Clean_sheet('11-12 Teamsheets'!$C$2:$H$119,$A22,G$1)</f>
        <v>0</v>
      </c>
      <c r="J22" s="27" t="str">
        <f>CARDS('11-12 Teamsheets'!$H$2:$Z$119,$A22,$AM$2,'11-12 Teamsheets'!$C$2:$C$119,G$1) &amp; "(" &amp; CARDS('11-12 Teamsheets'!$H$2:$Z$119,$A22,$AM$3,'11-12 Teamsheets'!$C$2:$C$119,G$1) &amp; ")"</f>
        <v>0(0)</v>
      </c>
      <c r="K22" s="27">
        <f>MINS_PLAYED('11-12 Teamsheets'!$H$2:$R$119,$A22,'11-12 Teamsheets'!$C$2:$C$119,G$1) + MINS_AS_SUB('11-12 Teamsheets'!$S$2:$Z$119,$A22,'11-12 Teamsheets'!$C$2:$C$119,G$1)</f>
        <v>0</v>
      </c>
      <c r="L22" s="27" t="str">
        <f>APPS('11-12 Teamsheets'!$H$2:$R$119,$A22,'11-12 Teamsheets'!$C$2:$C$119,L$1) &amp; "(" &amp; SUBS('11-12 Teamsheets'!$S$2:$Z$119,$A22,'11-12 Teamsheets'!$C$2:$C$119,L$1) &amp; ")"</f>
        <v>0(0)</v>
      </c>
      <c r="M22" s="27" t="str">
        <f>GOALS('11-12 Teamsheets'!$H$2:$R$119,$A22,'11-12 Teamsheets'!$C$2:$C$119,L$1) &amp; "(" &amp; GOALS('11-12 Teamsheets'!$S$2:$Z$119,$A22,'11-12 Teamsheets'!$C$2:$C$119,L$1) &amp; ")"</f>
        <v>0(0)</v>
      </c>
      <c r="N22" s="27">
        <f>Clean_sheet('11-12 Teamsheets'!$C$2:$H$119,$A22,L$1)</f>
        <v>0</v>
      </c>
      <c r="O22" s="27" t="str">
        <f>CARDS('11-12 Teamsheets'!$H$2:$Z$119,$A22,$AM$2,'11-12 Teamsheets'!$C$2:$C$119,L$1) &amp; "(" &amp; CARDS('11-12 Teamsheets'!$H$2:$Z$119,$A22,$AM$3,'11-12 Teamsheets'!$C$2:$C$119,L$1) &amp; ")"</f>
        <v>0(0)</v>
      </c>
      <c r="P22" s="27">
        <f>MINS_PLAYED('11-12 Teamsheets'!$H$2:$R$119,$A22,'11-12 Teamsheets'!$C$2:$C$119,L$1) + MINS_AS_SUB('11-12 Teamsheets'!$S$2:$Z$119,$A22,'11-12 Teamsheets'!$C$2:$C$119,L$1)</f>
        <v>0</v>
      </c>
      <c r="Q22" s="27" t="str">
        <f>APPS('11-12 Teamsheets'!$H$2:$R$119,$A22,'11-12 Teamsheets'!$C$2:$C$119,Q$1) &amp; "(" &amp; SUBS('11-12 Teamsheets'!$S$2:$Z$119,$A22,'11-12 Teamsheets'!$C$2:$C$119,Q$1) &amp; ")"</f>
        <v>0(0)</v>
      </c>
      <c r="R22" s="27" t="str">
        <f>GOALS('11-12 Teamsheets'!$H$2:$R$119,$A22,'11-12 Teamsheets'!$C$2:$C$119,Q$1) &amp; "(" &amp; GOALS('11-12 Teamsheets'!$S$2:$Z$119,$A22,'11-12 Teamsheets'!$C$2:$C$119,Q$1) &amp; ")"</f>
        <v>0(0)</v>
      </c>
      <c r="S22" s="27">
        <f>Clean_sheet('11-12 Teamsheets'!$C$2:$H$119,$A22,Q$1)</f>
        <v>0</v>
      </c>
      <c r="T22" s="27" t="str">
        <f>CARDS('11-12 Teamsheets'!$H$2:$Z$119,$A22,$AM$2,'11-12 Teamsheets'!$C$2:$C$119,Q$1) &amp; "(" &amp; CARDS('11-12 Teamsheets'!$H$2:$Z$119,$A22,$AM$3,'11-12 Teamsheets'!$C$2:$C$119,Q$1) &amp; ")"</f>
        <v>0(0)</v>
      </c>
      <c r="U22" s="27">
        <f>MINS_PLAYED('11-12 Teamsheets'!$H$2:$R$119,$A22,'11-12 Teamsheets'!$C$2:$C$119,Q$1) + MINS_AS_SUB('11-12 Teamsheets'!$S$2:$Z$119,$A22,'11-12 Teamsheets'!$C$2:$C$119,Q$1)</f>
        <v>0</v>
      </c>
      <c r="V22" s="27" t="str">
        <f>APPS('11-12 Teamsheets'!$H$2:$R$119,$A22,'11-12 Teamsheets'!$C$2:$C$119,V$1) &amp; "(" &amp; SUBS('11-12 Teamsheets'!$S$2:$Z$119,$A22,'11-12 Teamsheets'!$C$2:$C$119,V$1) &amp; ")"</f>
        <v>0(2)</v>
      </c>
      <c r="W22" s="27" t="str">
        <f>GOALS('11-12 Teamsheets'!$H$2:$R$119,$A22,'11-12 Teamsheets'!$C$2:$C$119,V$1) &amp; "(" &amp; GOALS('11-12 Teamsheets'!$S$2:$Z$119,$A22,'11-12 Teamsheets'!$C$2:$C$119,V$1) &amp; ")"</f>
        <v>0(0)</v>
      </c>
      <c r="X22" s="27">
        <f>Clean_sheet('11-12 Teamsheets'!$C$2:$H$119,$A22,V$1)</f>
        <v>0</v>
      </c>
      <c r="Y22" s="27" t="str">
        <f>CARDS('11-12 Teamsheets'!$H$2:$Z$119,$A22,$AM$2,'11-12 Teamsheets'!$C$2:$C$119,V$1) &amp; "(" &amp; CARDS('11-12 Teamsheets'!$H$2:$Z$119,$A22,$AM$3,'11-12 Teamsheets'!$C$2:$C$119,V$1) &amp; ")"</f>
        <v>0(0)</v>
      </c>
      <c r="Z22" s="27">
        <f>MINS_PLAYED('11-12 Teamsheets'!$H$2:$R$119,$A22,'11-12 Teamsheets'!$C$2:$C$119,V$1) + MINS_AS_SUB('11-12 Teamsheets'!$S$2:$Z$119,$A22,'11-12 Teamsheets'!$C$2:$C$119,V$1)</f>
        <v>7</v>
      </c>
      <c r="AA22" s="27" t="str">
        <f>APPS('11-12 Teamsheets'!$H$2:$R$119,$A22) &amp; "(" &amp; SUBS('11-12 Teamsheets'!$S$2:$Z$119,$A22) &amp; ")"</f>
        <v>0(4)</v>
      </c>
      <c r="AB22" s="28">
        <f>APPS('11-12 Teamsheets'!$H$2:$R$119,$A22) + SUBS('11-12 Teamsheets'!$S$2:$Z$119,$A22)</f>
        <v>4</v>
      </c>
      <c r="AC22" s="27" t="str">
        <f>GOALS('11-12 Teamsheets'!$H$2:$R$119,$A22) &amp; "(" &amp; GOALS('11-12 Teamsheets'!$S$2:$Z$119,$A22) &amp; ")"</f>
        <v>0(0)</v>
      </c>
      <c r="AD22" s="28">
        <f>GOALS('11-12 Teamsheets'!$H$2:$Z$119,$A22)</f>
        <v>0</v>
      </c>
      <c r="AE22" s="28">
        <f>Clean_sheet('11-12 Teamsheets'!$C$2:$H$119,$A22)</f>
        <v>0</v>
      </c>
      <c r="AF22" s="28" t="str">
        <f>CARDS('11-12 Teamsheets'!$H$2:$Z$119,$A22,$AM$2) &amp; "(" &amp; CARDS('11-12 Teamsheets'!$H$2:$Z$119,$A22,$AM$3) &amp; ")"</f>
        <v>0(0)</v>
      </c>
      <c r="AG22" s="28">
        <f>MINS_PLAYED('11-12 Teamsheets'!$H$2:$R$119,$A22) + MINS_AS_SUB('11-12 Teamsheets'!$S$2:$Z$119,$A22)</f>
        <v>14</v>
      </c>
      <c r="AH22" s="28">
        <f>IF(AND(AG22&lt;&gt;0, AB22&lt;&gt;0),AG22/AB22,0)</f>
        <v>3.5</v>
      </c>
      <c r="AI22" s="28">
        <f>IF(AD22&lt;&gt;0,AD22/AB22,0)</f>
        <v>0</v>
      </c>
      <c r="AJ22" s="28">
        <f>IF(AD22&lt;&gt;0,AG22/AD22,0)</f>
        <v>0</v>
      </c>
    </row>
    <row r="23" spans="1:36" x14ac:dyDescent="0.2">
      <c r="A23" s="25" t="s">
        <v>2794</v>
      </c>
      <c r="B23" s="27" t="str">
        <f>APPS('11-12 Teamsheets'!$H$2:$R$119,$A23,'11-12 Teamsheets'!$C$2:$C$119,B$1) &amp; "(" &amp; SUBS('11-12 Teamsheets'!$S$2:$Z$119,$A23,'11-12 Teamsheets'!$C$2:$C$119,B$1) &amp; ")"</f>
        <v>0(2)</v>
      </c>
      <c r="C23" s="27" t="str">
        <f>GOALS('11-12 Teamsheets'!$H$2:$R$119,$A23,'11-12 Teamsheets'!$C$2:$C$119,B$1) &amp; "(" &amp; GOALS('11-12 Teamsheets'!$S$2:$Z$119,$A23,'11-12 Teamsheets'!$C$2:$C$119,B$1) &amp; ")"</f>
        <v>0(0)</v>
      </c>
      <c r="D23" s="27">
        <f>Clean_sheet('11-12 Teamsheets'!$C$2:$H$119,$A23,B$1)</f>
        <v>0</v>
      </c>
      <c r="E23" s="27" t="str">
        <f>CARDS('11-12 Teamsheets'!$H$2:$Z$119,$A23,$AM$2,'11-12 Teamsheets'!$C$2:$C$119,B$1) &amp; "(" &amp; CARDS('11-12 Teamsheets'!$H$2:$Z$119,$A23,$AM$3,'11-12 Teamsheets'!$C$2:$C$119,B$1) &amp; ")"</f>
        <v>0(0)</v>
      </c>
      <c r="F23" s="27">
        <f>MINS_PLAYED('11-12 Teamsheets'!$H$2:$R$119,$A23,'11-12 Teamsheets'!$C$2:$C$119,B$1) + MINS_AS_SUB('11-12 Teamsheets'!$S$2:$Z$119,$A23,'11-12 Teamsheets'!$C$2:$C$119,B$1)</f>
        <v>15</v>
      </c>
      <c r="G23" s="27" t="str">
        <f>APPS('11-12 Teamsheets'!$H$2:$R$119,$A23,'11-12 Teamsheets'!$C$2:$C$119,G$1) &amp; "(" &amp; SUBS('11-12 Teamsheets'!$S$2:$Z$119,$A23,'11-12 Teamsheets'!$C$2:$C$119,G$1) &amp; ")"</f>
        <v>0(0)</v>
      </c>
      <c r="H23" s="27" t="str">
        <f>GOALS('11-12 Teamsheets'!$H$2:$R$119,$A23,'11-12 Teamsheets'!$C$2:$C$119,G$1) &amp; "(" &amp; GOALS('11-12 Teamsheets'!$S$2:$Z$119,$A23,'11-12 Teamsheets'!$C$2:$C$119,G$1) &amp; ")"</f>
        <v>0(0)</v>
      </c>
      <c r="I23" s="27">
        <f>Clean_sheet('11-12 Teamsheets'!$C$2:$H$119,$A23,G$1)</f>
        <v>0</v>
      </c>
      <c r="J23" s="27" t="str">
        <f>CARDS('11-12 Teamsheets'!$H$2:$Z$119,$A23,$AM$2,'11-12 Teamsheets'!$C$2:$C$119,G$1) &amp; "(" &amp; CARDS('11-12 Teamsheets'!$H$2:$Z$119,$A23,$AM$3,'11-12 Teamsheets'!$C$2:$C$119,G$1) &amp; ")"</f>
        <v>0(0)</v>
      </c>
      <c r="K23" s="27">
        <f>MINS_PLAYED('11-12 Teamsheets'!$H$2:$R$119,$A23,'11-12 Teamsheets'!$C$2:$C$119,G$1) + MINS_AS_SUB('11-12 Teamsheets'!$S$2:$Z$119,$A23,'11-12 Teamsheets'!$C$2:$C$119,G$1)</f>
        <v>0</v>
      </c>
      <c r="L23" s="27" t="str">
        <f>APPS('11-12 Teamsheets'!$H$2:$R$119,$A23,'11-12 Teamsheets'!$C$2:$C$119,L$1) &amp; "(" &amp; SUBS('11-12 Teamsheets'!$S$2:$Z$119,$A23,'11-12 Teamsheets'!$C$2:$C$119,L$1) &amp; ")"</f>
        <v>0(0)</v>
      </c>
      <c r="M23" s="27" t="str">
        <f>GOALS('11-12 Teamsheets'!$H$2:$R$119,$A23,'11-12 Teamsheets'!$C$2:$C$119,L$1) &amp; "(" &amp; GOALS('11-12 Teamsheets'!$S$2:$Z$119,$A23,'11-12 Teamsheets'!$C$2:$C$119,L$1) &amp; ")"</f>
        <v>0(0)</v>
      </c>
      <c r="N23" s="27">
        <f>Clean_sheet('11-12 Teamsheets'!$C$2:$H$119,$A23,L$1)</f>
        <v>0</v>
      </c>
      <c r="O23" s="27" t="str">
        <f>CARDS('11-12 Teamsheets'!$H$2:$Z$119,$A23,$AM$2,'11-12 Teamsheets'!$C$2:$C$119,L$1) &amp; "(" &amp; CARDS('11-12 Teamsheets'!$H$2:$Z$119,$A23,$AM$3,'11-12 Teamsheets'!$C$2:$C$119,L$1) &amp; ")"</f>
        <v>0(0)</v>
      </c>
      <c r="P23" s="27">
        <f>MINS_PLAYED('11-12 Teamsheets'!$H$2:$R$119,$A23,'11-12 Teamsheets'!$C$2:$C$119,L$1) + MINS_AS_SUB('11-12 Teamsheets'!$S$2:$Z$119,$A23,'11-12 Teamsheets'!$C$2:$C$119,L$1)</f>
        <v>0</v>
      </c>
      <c r="Q23" s="27" t="str">
        <f>APPS('11-12 Teamsheets'!$H$2:$R$119,$A23,'11-12 Teamsheets'!$C$2:$C$119,Q$1) &amp; "(" &amp; SUBS('11-12 Teamsheets'!$S$2:$Z$119,$A23,'11-12 Teamsheets'!$C$2:$C$119,Q$1) &amp; ")"</f>
        <v>0(0)</v>
      </c>
      <c r="R23" s="27" t="str">
        <f>GOALS('11-12 Teamsheets'!$H$2:$R$119,$A23,'11-12 Teamsheets'!$C$2:$C$119,Q$1) &amp; "(" &amp; GOALS('11-12 Teamsheets'!$S$2:$Z$119,$A23,'11-12 Teamsheets'!$C$2:$C$119,Q$1) &amp; ")"</f>
        <v>0(0)</v>
      </c>
      <c r="S23" s="27">
        <f>Clean_sheet('11-12 Teamsheets'!$C$2:$H$119,$A23,Q$1)</f>
        <v>0</v>
      </c>
      <c r="T23" s="27" t="str">
        <f>CARDS('11-12 Teamsheets'!$H$2:$Z$119,$A23,$AM$2,'11-12 Teamsheets'!$C$2:$C$119,Q$1) &amp; "(" &amp; CARDS('11-12 Teamsheets'!$H$2:$Z$119,$A23,$AM$3,'11-12 Teamsheets'!$C$2:$C$119,Q$1) &amp; ")"</f>
        <v>0(0)</v>
      </c>
      <c r="U23" s="27">
        <f>MINS_PLAYED('11-12 Teamsheets'!$H$2:$R$119,$A23,'11-12 Teamsheets'!$C$2:$C$119,Q$1) + MINS_AS_SUB('11-12 Teamsheets'!$S$2:$Z$119,$A23,'11-12 Teamsheets'!$C$2:$C$119,Q$1)</f>
        <v>0</v>
      </c>
      <c r="V23" s="27" t="str">
        <f>APPS('11-12 Teamsheets'!$H$2:$R$119,$A23,'11-12 Teamsheets'!$C$2:$C$119,V$1) &amp; "(" &amp; SUBS('11-12 Teamsheets'!$S$2:$Z$119,$A23,'11-12 Teamsheets'!$C$2:$C$119,V$1) &amp; ")"</f>
        <v>0(0)</v>
      </c>
      <c r="W23" s="27" t="str">
        <f>GOALS('11-12 Teamsheets'!$H$2:$R$119,$A23,'11-12 Teamsheets'!$C$2:$C$119,V$1) &amp; "(" &amp; GOALS('11-12 Teamsheets'!$S$2:$Z$119,$A23,'11-12 Teamsheets'!$C$2:$C$119,V$1) &amp; ")"</f>
        <v>0(0)</v>
      </c>
      <c r="X23" s="27">
        <f>Clean_sheet('11-12 Teamsheets'!$C$2:$H$119,$A23,V$1)</f>
        <v>0</v>
      </c>
      <c r="Y23" s="27" t="str">
        <f>CARDS('11-12 Teamsheets'!$H$2:$Z$119,$A23,$AM$2,'11-12 Teamsheets'!$C$2:$C$119,V$1) &amp; "(" &amp; CARDS('11-12 Teamsheets'!$H$2:$Z$119,$A23,$AM$3,'11-12 Teamsheets'!$C$2:$C$119,V$1) &amp; ")"</f>
        <v>0(0)</v>
      </c>
      <c r="Z23" s="27">
        <f>MINS_PLAYED('11-12 Teamsheets'!$H$2:$R$119,$A23,'11-12 Teamsheets'!$C$2:$C$119,V$1) + MINS_AS_SUB('11-12 Teamsheets'!$S$2:$Z$119,$A23,'11-12 Teamsheets'!$C$2:$C$119,V$1)</f>
        <v>0</v>
      </c>
      <c r="AA23" s="27" t="str">
        <f>APPS('11-12 Teamsheets'!$H$2:$R$119,$A23) &amp; "(" &amp; SUBS('11-12 Teamsheets'!$S$2:$Z$119,$A23) &amp; ")"</f>
        <v>0(2)</v>
      </c>
      <c r="AB23" s="28">
        <f>APPS('11-12 Teamsheets'!$H$2:$R$119,$A23) + SUBS('11-12 Teamsheets'!$S$2:$Z$119,$A23)</f>
        <v>2</v>
      </c>
      <c r="AC23" s="27" t="str">
        <f>GOALS('11-12 Teamsheets'!$H$2:$R$119,$A23) &amp; "(" &amp; GOALS('11-12 Teamsheets'!$S$2:$Z$119,$A23) &amp; ")"</f>
        <v>0(0)</v>
      </c>
      <c r="AD23" s="28">
        <f>GOALS('11-12 Teamsheets'!$H$2:$Z$119,$A23)</f>
        <v>0</v>
      </c>
      <c r="AE23" s="28">
        <f>Clean_sheet('11-12 Teamsheets'!$C$2:$H$119,$A23)</f>
        <v>0</v>
      </c>
      <c r="AF23" s="28" t="str">
        <f>CARDS('11-12 Teamsheets'!$H$2:$Z$119,$A23,$AM$2) &amp; "(" &amp; CARDS('11-12 Teamsheets'!$H$2:$Z$119,$A23,$AM$3) &amp; ")"</f>
        <v>0(0)</v>
      </c>
      <c r="AG23" s="28">
        <f>MINS_PLAYED('11-12 Teamsheets'!$H$2:$R$119,$A23) + MINS_AS_SUB('11-12 Teamsheets'!$S$2:$Z$119,$A23)</f>
        <v>15</v>
      </c>
      <c r="AH23" s="28">
        <f>IF(AND(AG23&lt;&gt;0, AB23&lt;&gt;0),AG23/AB23,0)</f>
        <v>7.5</v>
      </c>
      <c r="AI23" s="28">
        <f>IF(AD23&lt;&gt;0,AD23/AB23,0)</f>
        <v>0</v>
      </c>
      <c r="AJ23" s="28">
        <f>IF(AD23&lt;&gt;0,AG23/AD23,0)</f>
        <v>0</v>
      </c>
    </row>
    <row r="24" spans="1:36" x14ac:dyDescent="0.2">
      <c r="A24" s="25" t="s">
        <v>1298</v>
      </c>
      <c r="B24" s="27" t="str">
        <f>APPS('11-12 Teamsheets'!$H$2:$R$119,$A24,'11-12 Teamsheets'!$C$2:$C$119,B$1) &amp; "(" &amp; SUBS('11-12 Teamsheets'!$S$2:$Z$119,$A24,'11-12 Teamsheets'!$C$2:$C$119,B$1) &amp; ")"</f>
        <v>0(2)</v>
      </c>
      <c r="C24" s="27" t="str">
        <f>GOALS('11-12 Teamsheets'!$H$2:$R$119,$A24,'11-12 Teamsheets'!$C$2:$C$119,B$1) &amp; "(" &amp; GOALS('11-12 Teamsheets'!$S$2:$Z$119,$A24,'11-12 Teamsheets'!$C$2:$C$119,B$1) &amp; ")"</f>
        <v>0(0)</v>
      </c>
      <c r="D24" s="27">
        <f>Clean_sheet('11-12 Teamsheets'!$C$2:$H$119,$A24,B$1)</f>
        <v>0</v>
      </c>
      <c r="E24" s="27" t="str">
        <f>CARDS('11-12 Teamsheets'!$H$2:$Z$119,$A24,$AM$2,'11-12 Teamsheets'!$C$2:$C$119,B$1) &amp; "(" &amp; CARDS('11-12 Teamsheets'!$H$2:$Z$119,$A24,$AM$3,'11-12 Teamsheets'!$C$2:$C$119,B$1) &amp; ")"</f>
        <v>0(0)</v>
      </c>
      <c r="F24" s="27">
        <f>MINS_PLAYED('11-12 Teamsheets'!$H$2:$R$119,$A24,'11-12 Teamsheets'!$C$2:$C$119,B$1) + MINS_AS_SUB('11-12 Teamsheets'!$S$2:$Z$119,$A24,'11-12 Teamsheets'!$C$2:$C$119,B$1)</f>
        <v>58</v>
      </c>
      <c r="G24" s="27" t="str">
        <f>APPS('11-12 Teamsheets'!$H$2:$R$119,$A24,'11-12 Teamsheets'!$C$2:$C$119,G$1) &amp; "(" &amp; SUBS('11-12 Teamsheets'!$S$2:$Z$119,$A24,'11-12 Teamsheets'!$C$2:$C$119,G$1) &amp; ")"</f>
        <v>1(0)</v>
      </c>
      <c r="H24" s="27" t="str">
        <f>GOALS('11-12 Teamsheets'!$H$2:$R$119,$A24,'11-12 Teamsheets'!$C$2:$C$119,G$1) &amp; "(" &amp; GOALS('11-12 Teamsheets'!$S$2:$Z$119,$A24,'11-12 Teamsheets'!$C$2:$C$119,G$1) &amp; ")"</f>
        <v>0(0)</v>
      </c>
      <c r="I24" s="27">
        <f>Clean_sheet('11-12 Teamsheets'!$C$2:$H$119,$A24,G$1)</f>
        <v>0</v>
      </c>
      <c r="J24" s="27" t="str">
        <f>CARDS('11-12 Teamsheets'!$H$2:$Z$119,$A24,$AM$2,'11-12 Teamsheets'!$C$2:$C$119,G$1) &amp; "(" &amp; CARDS('11-12 Teamsheets'!$H$2:$Z$119,$A24,$AM$3,'11-12 Teamsheets'!$C$2:$C$119,G$1) &amp; ")"</f>
        <v>0(0)</v>
      </c>
      <c r="K24" s="27">
        <f>MINS_PLAYED('11-12 Teamsheets'!$H$2:$R$119,$A24,'11-12 Teamsheets'!$C$2:$C$119,G$1) + MINS_AS_SUB('11-12 Teamsheets'!$S$2:$Z$119,$A24,'11-12 Teamsheets'!$C$2:$C$119,G$1)</f>
        <v>46</v>
      </c>
      <c r="L24" s="27" t="str">
        <f>APPS('11-12 Teamsheets'!$H$2:$R$119,$A24,'11-12 Teamsheets'!$C$2:$C$119,L$1) &amp; "(" &amp; SUBS('11-12 Teamsheets'!$S$2:$Z$119,$A24,'11-12 Teamsheets'!$C$2:$C$119,L$1) &amp; ")"</f>
        <v>0(0)</v>
      </c>
      <c r="M24" s="27" t="str">
        <f>GOALS('11-12 Teamsheets'!$H$2:$R$119,$A24,'11-12 Teamsheets'!$C$2:$C$119,L$1) &amp; "(" &amp; GOALS('11-12 Teamsheets'!$S$2:$Z$119,$A24,'11-12 Teamsheets'!$C$2:$C$119,L$1) &amp; ")"</f>
        <v>0(0)</v>
      </c>
      <c r="N24" s="27">
        <f>Clean_sheet('11-12 Teamsheets'!$C$2:$H$119,$A24,L$1)</f>
        <v>0</v>
      </c>
      <c r="O24" s="27" t="str">
        <f>CARDS('11-12 Teamsheets'!$H$2:$Z$119,$A24,$AM$2,'11-12 Teamsheets'!$C$2:$C$119,L$1) &amp; "(" &amp; CARDS('11-12 Teamsheets'!$H$2:$Z$119,$A24,$AM$3,'11-12 Teamsheets'!$C$2:$C$119,L$1) &amp; ")"</f>
        <v>0(0)</v>
      </c>
      <c r="P24" s="27">
        <f>MINS_PLAYED('11-12 Teamsheets'!$H$2:$R$119,$A24,'11-12 Teamsheets'!$C$2:$C$119,L$1) + MINS_AS_SUB('11-12 Teamsheets'!$S$2:$Z$119,$A24,'11-12 Teamsheets'!$C$2:$C$119,L$1)</f>
        <v>0</v>
      </c>
      <c r="Q24" s="27" t="str">
        <f>APPS('11-12 Teamsheets'!$H$2:$R$119,$A24,'11-12 Teamsheets'!$C$2:$C$119,Q$1) &amp; "(" &amp; SUBS('11-12 Teamsheets'!$S$2:$Z$119,$A24,'11-12 Teamsheets'!$C$2:$C$119,Q$1) &amp; ")"</f>
        <v>0(0)</v>
      </c>
      <c r="R24" s="27" t="str">
        <f>GOALS('11-12 Teamsheets'!$H$2:$R$119,$A24,'11-12 Teamsheets'!$C$2:$C$119,Q$1) &amp; "(" &amp; GOALS('11-12 Teamsheets'!$S$2:$Z$119,$A24,'11-12 Teamsheets'!$C$2:$C$119,Q$1) &amp; ")"</f>
        <v>0(0)</v>
      </c>
      <c r="S24" s="27">
        <f>Clean_sheet('11-12 Teamsheets'!$C$2:$H$119,$A24,Q$1)</f>
        <v>0</v>
      </c>
      <c r="T24" s="27" t="str">
        <f>CARDS('11-12 Teamsheets'!$H$2:$Z$119,$A24,$AM$2,'11-12 Teamsheets'!$C$2:$C$119,Q$1) &amp; "(" &amp; CARDS('11-12 Teamsheets'!$H$2:$Z$119,$A24,$AM$3,'11-12 Teamsheets'!$C$2:$C$119,Q$1) &amp; ")"</f>
        <v>0(0)</v>
      </c>
      <c r="U24" s="27">
        <f>MINS_PLAYED('11-12 Teamsheets'!$H$2:$R$119,$A24,'11-12 Teamsheets'!$C$2:$C$119,Q$1) + MINS_AS_SUB('11-12 Teamsheets'!$S$2:$Z$119,$A24,'11-12 Teamsheets'!$C$2:$C$119,Q$1)</f>
        <v>0</v>
      </c>
      <c r="V24" s="27" t="str">
        <f>APPS('11-12 Teamsheets'!$H$2:$R$119,$A24,'11-12 Teamsheets'!$C$2:$C$119,V$1) &amp; "(" &amp; SUBS('11-12 Teamsheets'!$S$2:$Z$119,$A24,'11-12 Teamsheets'!$C$2:$C$119,V$1) &amp; ")"</f>
        <v>0(0)</v>
      </c>
      <c r="W24" s="27" t="str">
        <f>GOALS('11-12 Teamsheets'!$H$2:$R$119,$A24,'11-12 Teamsheets'!$C$2:$C$119,V$1) &amp; "(" &amp; GOALS('11-12 Teamsheets'!$S$2:$Z$119,$A24,'11-12 Teamsheets'!$C$2:$C$119,V$1) &amp; ")"</f>
        <v>0(0)</v>
      </c>
      <c r="X24" s="27">
        <f>Clean_sheet('11-12 Teamsheets'!$C$2:$H$119,$A24,V$1)</f>
        <v>0</v>
      </c>
      <c r="Y24" s="27" t="str">
        <f>CARDS('11-12 Teamsheets'!$H$2:$Z$119,$A24,$AM$2,'11-12 Teamsheets'!$C$2:$C$119,V$1) &amp; "(" &amp; CARDS('11-12 Teamsheets'!$H$2:$Z$119,$A24,$AM$3,'11-12 Teamsheets'!$C$2:$C$119,V$1) &amp; ")"</f>
        <v>0(0)</v>
      </c>
      <c r="Z24" s="27">
        <f>MINS_PLAYED('11-12 Teamsheets'!$H$2:$R$119,$A24,'11-12 Teamsheets'!$C$2:$C$119,V$1) + MINS_AS_SUB('11-12 Teamsheets'!$S$2:$Z$119,$A24,'11-12 Teamsheets'!$C$2:$C$119,V$1)</f>
        <v>0</v>
      </c>
      <c r="AA24" s="27" t="str">
        <f>APPS('11-12 Teamsheets'!$H$2:$R$119,$A24) &amp; "(" &amp; SUBS('11-12 Teamsheets'!$S$2:$Z$119,$A24) &amp; ")"</f>
        <v>1(2)</v>
      </c>
      <c r="AB24" s="28">
        <f>APPS('11-12 Teamsheets'!$H$2:$R$119,$A24) + SUBS('11-12 Teamsheets'!$S$2:$Z$119,$A24)</f>
        <v>3</v>
      </c>
      <c r="AC24" s="27" t="str">
        <f>GOALS('11-12 Teamsheets'!$H$2:$R$119,$A24) &amp; "(" &amp; GOALS('11-12 Teamsheets'!$S$2:$Z$119,$A24) &amp; ")"</f>
        <v>0(0)</v>
      </c>
      <c r="AD24" s="28">
        <f>GOALS('11-12 Teamsheets'!$H$2:$Z$119,$A24)</f>
        <v>0</v>
      </c>
      <c r="AE24" s="28">
        <f>Clean_sheet('11-12 Teamsheets'!$C$2:$H$119,$A24)</f>
        <v>0</v>
      </c>
      <c r="AF24" s="28" t="str">
        <f>CARDS('11-12 Teamsheets'!$H$2:$Z$119,$A24,$AM$2) &amp; "(" &amp; CARDS('11-12 Teamsheets'!$H$2:$Z$119,$A24,$AM$3) &amp; ")"</f>
        <v>0(0)</v>
      </c>
      <c r="AG24" s="28">
        <f>MINS_PLAYED('11-12 Teamsheets'!$H$2:$R$119,$A24) + MINS_AS_SUB('11-12 Teamsheets'!$S$2:$Z$119,$A24)</f>
        <v>104</v>
      </c>
      <c r="AH24" s="28">
        <f t="shared" si="0"/>
        <v>34.666666666666664</v>
      </c>
      <c r="AI24" s="28">
        <f t="shared" si="1"/>
        <v>0</v>
      </c>
      <c r="AJ24" s="28">
        <f t="shared" si="2"/>
        <v>0</v>
      </c>
    </row>
    <row r="25" spans="1:36" x14ac:dyDescent="0.2">
      <c r="A25" s="25" t="s">
        <v>2673</v>
      </c>
      <c r="B25" s="27" t="str">
        <f>APPS('11-12 Teamsheets'!$H$2:$R$119,$A25,'11-12 Teamsheets'!$C$2:$C$119,B$1) &amp; "(" &amp; SUBS('11-12 Teamsheets'!$S$2:$Z$119,$A25,'11-12 Teamsheets'!$C$2:$C$119,B$1) &amp; ")"</f>
        <v>0(0)</v>
      </c>
      <c r="C25" s="27" t="str">
        <f>GOALS('11-12 Teamsheets'!$H$2:$R$119,$A25,'11-12 Teamsheets'!$C$2:$C$119,B$1) &amp; "(" &amp; GOALS('11-12 Teamsheets'!$S$2:$Z$119,$A25,'11-12 Teamsheets'!$C$2:$C$119,B$1) &amp; ")"</f>
        <v>0(0)</v>
      </c>
      <c r="D25" s="27">
        <f>Clean_sheet('11-12 Teamsheets'!$C$2:$H$119,$A25,B$1)</f>
        <v>0</v>
      </c>
      <c r="E25" s="27" t="str">
        <f>CARDS('11-12 Teamsheets'!$H$2:$Z$119,$A25,$AM$2,'11-12 Teamsheets'!$C$2:$C$119,B$1) &amp; "(" &amp; CARDS('11-12 Teamsheets'!$H$2:$Z$119,$A25,$AM$3,'11-12 Teamsheets'!$C$2:$C$119,B$1) &amp; ")"</f>
        <v>0(0)</v>
      </c>
      <c r="F25" s="27">
        <f>MINS_PLAYED('11-12 Teamsheets'!$H$2:$R$119,$A25,'11-12 Teamsheets'!$C$2:$C$119,B$1) + MINS_AS_SUB('11-12 Teamsheets'!$S$2:$Z$119,$A25,'11-12 Teamsheets'!$C$2:$C$119,B$1)</f>
        <v>0</v>
      </c>
      <c r="G25" s="27" t="str">
        <f>APPS('11-12 Teamsheets'!$H$2:$R$119,$A25,'11-12 Teamsheets'!$C$2:$C$119,G$1) &amp; "(" &amp; SUBS('11-12 Teamsheets'!$S$2:$Z$119,$A25,'11-12 Teamsheets'!$C$2:$C$119,G$1) &amp; ")"</f>
        <v>0(0)</v>
      </c>
      <c r="H25" s="27" t="str">
        <f>GOALS('11-12 Teamsheets'!$H$2:$R$119,$A25,'11-12 Teamsheets'!$C$2:$C$119,G$1) &amp; "(" &amp; GOALS('11-12 Teamsheets'!$S$2:$Z$119,$A25,'11-12 Teamsheets'!$C$2:$C$119,G$1) &amp; ")"</f>
        <v>0(0)</v>
      </c>
      <c r="I25" s="27">
        <f>Clean_sheet('11-12 Teamsheets'!$C$2:$H$119,$A25,G$1)</f>
        <v>0</v>
      </c>
      <c r="J25" s="27" t="str">
        <f>CARDS('11-12 Teamsheets'!$H$2:$Z$119,$A25,$AM$2,'11-12 Teamsheets'!$C$2:$C$119,G$1) &amp; "(" &amp; CARDS('11-12 Teamsheets'!$H$2:$Z$119,$A25,$AM$3,'11-12 Teamsheets'!$C$2:$C$119,G$1) &amp; ")"</f>
        <v>0(0)</v>
      </c>
      <c r="K25" s="27">
        <f>MINS_PLAYED('11-12 Teamsheets'!$H$2:$R$119,$A25,'11-12 Teamsheets'!$C$2:$C$119,G$1) + MINS_AS_SUB('11-12 Teamsheets'!$S$2:$Z$119,$A25,'11-12 Teamsheets'!$C$2:$C$119,G$1)</f>
        <v>0</v>
      </c>
      <c r="L25" s="27" t="str">
        <f>APPS('11-12 Teamsheets'!$H$2:$R$119,$A25,'11-12 Teamsheets'!$C$2:$C$119,L$1) &amp; "(" &amp; SUBS('11-12 Teamsheets'!$S$2:$Z$119,$A25,'11-12 Teamsheets'!$C$2:$C$119,L$1) &amp; ")"</f>
        <v>0(0)</v>
      </c>
      <c r="M25" s="27" t="str">
        <f>GOALS('11-12 Teamsheets'!$H$2:$R$119,$A25,'11-12 Teamsheets'!$C$2:$C$119,L$1) &amp; "(" &amp; GOALS('11-12 Teamsheets'!$S$2:$Z$119,$A25,'11-12 Teamsheets'!$C$2:$C$119,L$1) &amp; ")"</f>
        <v>0(0)</v>
      </c>
      <c r="N25" s="27">
        <f>Clean_sheet('11-12 Teamsheets'!$C$2:$H$119,$A25,L$1)</f>
        <v>0</v>
      </c>
      <c r="O25" s="27" t="str">
        <f>CARDS('11-12 Teamsheets'!$H$2:$Z$119,$A25,$AM$2,'11-12 Teamsheets'!$C$2:$C$119,L$1) &amp; "(" &amp; CARDS('11-12 Teamsheets'!$H$2:$Z$119,$A25,$AM$3,'11-12 Teamsheets'!$C$2:$C$119,L$1) &amp; ")"</f>
        <v>0(0)</v>
      </c>
      <c r="P25" s="27">
        <f>MINS_PLAYED('11-12 Teamsheets'!$H$2:$R$119,$A25,'11-12 Teamsheets'!$C$2:$C$119,L$1) + MINS_AS_SUB('11-12 Teamsheets'!$S$2:$Z$119,$A25,'11-12 Teamsheets'!$C$2:$C$119,L$1)</f>
        <v>0</v>
      </c>
      <c r="Q25" s="27" t="str">
        <f>APPS('11-12 Teamsheets'!$H$2:$R$119,$A25,'11-12 Teamsheets'!$C$2:$C$119,Q$1) &amp; "(" &amp; SUBS('11-12 Teamsheets'!$S$2:$Z$119,$A25,'11-12 Teamsheets'!$C$2:$C$119,Q$1) &amp; ")"</f>
        <v>0(0)</v>
      </c>
      <c r="R25" s="27" t="str">
        <f>GOALS('11-12 Teamsheets'!$H$2:$R$119,$A25,'11-12 Teamsheets'!$C$2:$C$119,Q$1) &amp; "(" &amp; GOALS('11-12 Teamsheets'!$S$2:$Z$119,$A25,'11-12 Teamsheets'!$C$2:$C$119,Q$1) &amp; ")"</f>
        <v>0(0)</v>
      </c>
      <c r="S25" s="27">
        <f>Clean_sheet('11-12 Teamsheets'!$C$2:$H$119,$A25,Q$1)</f>
        <v>0</v>
      </c>
      <c r="T25" s="27" t="str">
        <f>CARDS('11-12 Teamsheets'!$H$2:$Z$119,$A25,$AM$2,'11-12 Teamsheets'!$C$2:$C$119,Q$1) &amp; "(" &amp; CARDS('11-12 Teamsheets'!$H$2:$Z$119,$A25,$AM$3,'11-12 Teamsheets'!$C$2:$C$119,Q$1) &amp; ")"</f>
        <v>0(0)</v>
      </c>
      <c r="U25" s="27">
        <f>MINS_PLAYED('11-12 Teamsheets'!$H$2:$R$119,$A25,'11-12 Teamsheets'!$C$2:$C$119,Q$1) + MINS_AS_SUB('11-12 Teamsheets'!$S$2:$Z$119,$A25,'11-12 Teamsheets'!$C$2:$C$119,Q$1)</f>
        <v>0</v>
      </c>
      <c r="V25" s="27" t="str">
        <f>APPS('11-12 Teamsheets'!$H$2:$R$119,$A25,'11-12 Teamsheets'!$C$2:$C$119,V$1) &amp; "(" &amp; SUBS('11-12 Teamsheets'!$S$2:$Z$119,$A25,'11-12 Teamsheets'!$C$2:$C$119,V$1) &amp; ")"</f>
        <v>0(0)</v>
      </c>
      <c r="W25" s="27" t="str">
        <f>GOALS('11-12 Teamsheets'!$H$2:$R$119,$A25,'11-12 Teamsheets'!$C$2:$C$119,V$1) &amp; "(" &amp; GOALS('11-12 Teamsheets'!$S$2:$Z$119,$A25,'11-12 Teamsheets'!$C$2:$C$119,V$1) &amp; ")"</f>
        <v>0(0)</v>
      </c>
      <c r="X25" s="27">
        <f>Clean_sheet('11-12 Teamsheets'!$C$2:$H$119,$A25,V$1)</f>
        <v>0</v>
      </c>
      <c r="Y25" s="27" t="str">
        <f>CARDS('11-12 Teamsheets'!$H$2:$Z$119,$A25,$AM$2,'11-12 Teamsheets'!$C$2:$C$119,V$1) &amp; "(" &amp; CARDS('11-12 Teamsheets'!$H$2:$Z$119,$A25,$AM$3,'11-12 Teamsheets'!$C$2:$C$119,V$1) &amp; ")"</f>
        <v>0(0)</v>
      </c>
      <c r="Z25" s="27">
        <f>MINS_PLAYED('11-12 Teamsheets'!$H$2:$R$119,$A25,'11-12 Teamsheets'!$C$2:$C$119,V$1) + MINS_AS_SUB('11-12 Teamsheets'!$S$2:$Z$119,$A25,'11-12 Teamsheets'!$C$2:$C$119,V$1)</f>
        <v>0</v>
      </c>
      <c r="AA25" s="27" t="str">
        <f>APPS('11-12 Teamsheets'!$H$2:$R$119,$A25) &amp; "(" &amp; SUBS('11-12 Teamsheets'!$S$2:$Z$119,$A25) &amp; ")"</f>
        <v>0(0)</v>
      </c>
      <c r="AB25" s="28">
        <f>APPS('11-12 Teamsheets'!$H$2:$R$119,$A25) + SUBS('11-12 Teamsheets'!$S$2:$Z$119,$A25)</f>
        <v>0</v>
      </c>
      <c r="AC25" s="27" t="str">
        <f>GOALS('11-12 Teamsheets'!$H$2:$R$119,$A25) &amp; "(" &amp; GOALS('11-12 Teamsheets'!$S$2:$Z$119,$A25) &amp; ")"</f>
        <v>0(0)</v>
      </c>
      <c r="AD25" s="28">
        <f>GOALS('11-12 Teamsheets'!$H$2:$Z$119,$A25)</f>
        <v>0</v>
      </c>
      <c r="AE25" s="28">
        <f>Clean_sheet('11-12 Teamsheets'!$C$2:$H$119,$A25)</f>
        <v>0</v>
      </c>
      <c r="AF25" s="28" t="str">
        <f>CARDS('11-12 Teamsheets'!$H$2:$Z$119,$A25,$AM$2) &amp; "(" &amp; CARDS('11-12 Teamsheets'!$H$2:$Z$119,$A25,$AM$3) &amp; ")"</f>
        <v>0(0)</v>
      </c>
      <c r="AG25" s="28">
        <f>MINS_PLAYED('11-12 Teamsheets'!$H$2:$R$119,$A25) + MINS_AS_SUB('11-12 Teamsheets'!$S$2:$Z$119,$A25)</f>
        <v>0</v>
      </c>
      <c r="AH25" s="28">
        <f>IF(AND(AG25&lt;&gt;0, AB25&lt;&gt;0),AG25/AB25,0)</f>
        <v>0</v>
      </c>
      <c r="AI25" s="28">
        <f>IF(AD25&lt;&gt;0,AD25/AB25,0)</f>
        <v>0</v>
      </c>
      <c r="AJ25" s="28">
        <f>IF(AD25&lt;&gt;0,AG25/AD25,0)</f>
        <v>0</v>
      </c>
    </row>
    <row r="26" spans="1:36" x14ac:dyDescent="0.2">
      <c r="A26" s="25" t="s">
        <v>1327</v>
      </c>
      <c r="B26" s="27" t="str">
        <f>APPS('11-12 Teamsheets'!$H$2:$R$119,$A26,'11-12 Teamsheets'!$C$2:$C$119,B$1) &amp; "(" &amp; SUBS('11-12 Teamsheets'!$S$2:$Z$119,$A26,'11-12 Teamsheets'!$C$2:$C$119,B$1) &amp; ")"</f>
        <v>9(17)</v>
      </c>
      <c r="C26" s="27" t="str">
        <f>GOALS('11-12 Teamsheets'!$H$2:$R$119,$A26,'11-12 Teamsheets'!$C$2:$C$119,B$1) &amp; "(" &amp; GOALS('11-12 Teamsheets'!$S$2:$Z$119,$A26,'11-12 Teamsheets'!$C$2:$C$119,B$1) &amp; ")"</f>
        <v>2(1)</v>
      </c>
      <c r="D26" s="27">
        <f>Clean_sheet('11-12 Teamsheets'!$C$2:$H$119,$A26,B$1)</f>
        <v>0</v>
      </c>
      <c r="E26" s="27" t="str">
        <f>CARDS('11-12 Teamsheets'!$H$2:$Z$119,$A26,$AM$2,'11-12 Teamsheets'!$C$2:$C$119,B$1) &amp; "(" &amp; CARDS('11-12 Teamsheets'!$H$2:$Z$119,$A26,$AM$3,'11-12 Teamsheets'!$C$2:$C$119,B$1) &amp; ")"</f>
        <v>0(0)</v>
      </c>
      <c r="F26" s="27">
        <f>MINS_PLAYED('11-12 Teamsheets'!$H$2:$R$119,$A26,'11-12 Teamsheets'!$C$2:$C$119,B$1) + MINS_AS_SUB('11-12 Teamsheets'!$S$2:$Z$119,$A26,'11-12 Teamsheets'!$C$2:$C$119,B$1)</f>
        <v>1026</v>
      </c>
      <c r="G26" s="27" t="str">
        <f>APPS('11-12 Teamsheets'!$H$2:$R$119,$A26,'11-12 Teamsheets'!$C$2:$C$119,G$1) &amp; "(" &amp; SUBS('11-12 Teamsheets'!$S$2:$Z$119,$A26,'11-12 Teamsheets'!$C$2:$C$119,G$1) &amp; ")"</f>
        <v>0(0)</v>
      </c>
      <c r="H26" s="27" t="str">
        <f>GOALS('11-12 Teamsheets'!$H$2:$R$119,$A26,'11-12 Teamsheets'!$C$2:$C$119,G$1) &amp; "(" &amp; GOALS('11-12 Teamsheets'!$S$2:$Z$119,$A26,'11-12 Teamsheets'!$C$2:$C$119,G$1) &amp; ")"</f>
        <v>0(0)</v>
      </c>
      <c r="I26" s="27">
        <f>Clean_sheet('11-12 Teamsheets'!$C$2:$H$119,$A26,G$1)</f>
        <v>0</v>
      </c>
      <c r="J26" s="27" t="str">
        <f>CARDS('11-12 Teamsheets'!$H$2:$Z$119,$A26,$AM$2,'11-12 Teamsheets'!$C$2:$C$119,G$1) &amp; "(" &amp; CARDS('11-12 Teamsheets'!$H$2:$Z$119,$A26,$AM$3,'11-12 Teamsheets'!$C$2:$C$119,G$1) &amp; ")"</f>
        <v>0(0)</v>
      </c>
      <c r="K26" s="27">
        <f>MINS_PLAYED('11-12 Teamsheets'!$H$2:$R$119,$A26,'11-12 Teamsheets'!$C$2:$C$119,G$1) + MINS_AS_SUB('11-12 Teamsheets'!$S$2:$Z$119,$A26,'11-12 Teamsheets'!$C$2:$C$119,G$1)</f>
        <v>0</v>
      </c>
      <c r="L26" s="27" t="str">
        <f>APPS('11-12 Teamsheets'!$H$2:$R$119,$A26,'11-12 Teamsheets'!$C$2:$C$119,L$1) &amp; "(" &amp; SUBS('11-12 Teamsheets'!$S$2:$Z$119,$A26,'11-12 Teamsheets'!$C$2:$C$119,L$1) &amp; ")"</f>
        <v>2(1)</v>
      </c>
      <c r="M26" s="27" t="str">
        <f>GOALS('11-12 Teamsheets'!$H$2:$R$119,$A26,'11-12 Teamsheets'!$C$2:$C$119,L$1) &amp; "(" &amp; GOALS('11-12 Teamsheets'!$S$2:$Z$119,$A26,'11-12 Teamsheets'!$C$2:$C$119,L$1) &amp; ")"</f>
        <v>0(1)</v>
      </c>
      <c r="N26" s="27">
        <f>Clean_sheet('11-12 Teamsheets'!$C$2:$H$119,$A26,L$1)</f>
        <v>0</v>
      </c>
      <c r="O26" s="27" t="str">
        <f>CARDS('11-12 Teamsheets'!$H$2:$Z$119,$A26,$AM$2,'11-12 Teamsheets'!$C$2:$C$119,L$1) &amp; "(" &amp; CARDS('11-12 Teamsheets'!$H$2:$Z$119,$A26,$AM$3,'11-12 Teamsheets'!$C$2:$C$119,L$1) &amp; ")"</f>
        <v>0(0)</v>
      </c>
      <c r="P26" s="27">
        <f>MINS_PLAYED('11-12 Teamsheets'!$H$2:$R$119,$A26,'11-12 Teamsheets'!$C$2:$C$119,L$1) + MINS_AS_SUB('11-12 Teamsheets'!$S$2:$Z$119,$A26,'11-12 Teamsheets'!$C$2:$C$119,L$1)</f>
        <v>208</v>
      </c>
      <c r="Q26" s="27" t="str">
        <f>APPS('11-12 Teamsheets'!$H$2:$R$119,$A26,'11-12 Teamsheets'!$C$2:$C$119,Q$1) &amp; "(" &amp; SUBS('11-12 Teamsheets'!$S$2:$Z$119,$A26,'11-12 Teamsheets'!$C$2:$C$119,Q$1) &amp; ")"</f>
        <v>3(2)</v>
      </c>
      <c r="R26" s="27" t="str">
        <f>GOALS('11-12 Teamsheets'!$H$2:$R$119,$A26,'11-12 Teamsheets'!$C$2:$C$119,Q$1) &amp; "(" &amp; GOALS('11-12 Teamsheets'!$S$2:$Z$119,$A26,'11-12 Teamsheets'!$C$2:$C$119,Q$1) &amp; ")"</f>
        <v>0(1)</v>
      </c>
      <c r="S26" s="27">
        <f>Clean_sheet('11-12 Teamsheets'!$C$2:$H$119,$A26,Q$1)</f>
        <v>0</v>
      </c>
      <c r="T26" s="27" t="str">
        <f>CARDS('11-12 Teamsheets'!$H$2:$Z$119,$A26,$AM$2,'11-12 Teamsheets'!$C$2:$C$119,Q$1) &amp; "(" &amp; CARDS('11-12 Teamsheets'!$H$2:$Z$119,$A26,$AM$3,'11-12 Teamsheets'!$C$2:$C$119,Q$1) &amp; ")"</f>
        <v>0(0)</v>
      </c>
      <c r="U26" s="27">
        <f>MINS_PLAYED('11-12 Teamsheets'!$H$2:$R$119,$A26,'11-12 Teamsheets'!$C$2:$C$119,Q$1) + MINS_AS_SUB('11-12 Teamsheets'!$S$2:$Z$119,$A26,'11-12 Teamsheets'!$C$2:$C$119,Q$1)</f>
        <v>345</v>
      </c>
      <c r="V26" s="27" t="str">
        <f>APPS('11-12 Teamsheets'!$H$2:$R$119,$A26,'11-12 Teamsheets'!$C$2:$C$119,V$1) &amp; "(" &amp; SUBS('11-12 Teamsheets'!$S$2:$Z$119,$A26,'11-12 Teamsheets'!$C$2:$C$119,V$1) &amp; ")"</f>
        <v>0(0)</v>
      </c>
      <c r="W26" s="27" t="str">
        <f>GOALS('11-12 Teamsheets'!$H$2:$R$119,$A26,'11-12 Teamsheets'!$C$2:$C$119,V$1) &amp; "(" &amp; GOALS('11-12 Teamsheets'!$S$2:$Z$119,$A26,'11-12 Teamsheets'!$C$2:$C$119,V$1) &amp; ")"</f>
        <v>0(0)</v>
      </c>
      <c r="X26" s="27">
        <f>Clean_sheet('11-12 Teamsheets'!$C$2:$H$119,$A26,V$1)</f>
        <v>0</v>
      </c>
      <c r="Y26" s="27" t="str">
        <f>CARDS('11-12 Teamsheets'!$H$2:$Z$119,$A26,$AM$2,'11-12 Teamsheets'!$C$2:$C$119,V$1) &amp; "(" &amp; CARDS('11-12 Teamsheets'!$H$2:$Z$119,$A26,$AM$3,'11-12 Teamsheets'!$C$2:$C$119,V$1) &amp; ")"</f>
        <v>0(0)</v>
      </c>
      <c r="Z26" s="27">
        <f>MINS_PLAYED('11-12 Teamsheets'!$H$2:$R$119,$A26,'11-12 Teamsheets'!$C$2:$C$119,V$1) + MINS_AS_SUB('11-12 Teamsheets'!$S$2:$Z$119,$A26,'11-12 Teamsheets'!$C$2:$C$119,V$1)</f>
        <v>0</v>
      </c>
      <c r="AA26" s="27" t="str">
        <f>APPS('11-12 Teamsheets'!$H$2:$R$119,$A26) &amp; "(" &amp; SUBS('11-12 Teamsheets'!$S$2:$Z$119,$A26) &amp; ")"</f>
        <v>14(20)</v>
      </c>
      <c r="AB26" s="28">
        <f>APPS('11-12 Teamsheets'!$H$2:$R$119,$A26) + SUBS('11-12 Teamsheets'!$S$2:$Z$119,$A26)</f>
        <v>34</v>
      </c>
      <c r="AC26" s="27" t="str">
        <f>GOALS('11-12 Teamsheets'!$H$2:$R$119,$A26) &amp; "(" &amp; GOALS('11-12 Teamsheets'!$S$2:$Z$119,$A26) &amp; ")"</f>
        <v>2(3)</v>
      </c>
      <c r="AD26" s="28">
        <f>GOALS('11-12 Teamsheets'!$H$2:$Z$119,$A26)</f>
        <v>5</v>
      </c>
      <c r="AE26" s="28">
        <f>Clean_sheet('11-12 Teamsheets'!$C$2:$H$119,$A26)</f>
        <v>0</v>
      </c>
      <c r="AF26" s="28" t="str">
        <f>CARDS('11-12 Teamsheets'!$H$2:$Z$119,$A26,$AM$2) &amp; "(" &amp; CARDS('11-12 Teamsheets'!$H$2:$Z$119,$A26,$AM$3) &amp; ")"</f>
        <v>0(0)</v>
      </c>
      <c r="AG26" s="28">
        <f>MINS_PLAYED('11-12 Teamsheets'!$H$2:$R$119,$A26) + MINS_AS_SUB('11-12 Teamsheets'!$S$2:$Z$119,$A26)</f>
        <v>1579</v>
      </c>
      <c r="AH26" s="28">
        <f>IF(AND(AG26&lt;&gt;0, AB26&lt;&gt;0),AG26/AB26,0)</f>
        <v>46.441176470588232</v>
      </c>
      <c r="AI26" s="28">
        <f>IF(AD26&lt;&gt;0,AD26/AB26,0)</f>
        <v>0.14705882352941177</v>
      </c>
      <c r="AJ26" s="28">
        <f>IF(AD26&lt;&gt;0,AG26/AD26,0)</f>
        <v>315.8</v>
      </c>
    </row>
    <row r="27" spans="1:36" x14ac:dyDescent="0.2">
      <c r="A27" s="25" t="s">
        <v>2124</v>
      </c>
      <c r="B27" s="27" t="str">
        <f>APPS('11-12 Teamsheets'!$H$2:$R$119,$A27,'11-12 Teamsheets'!$C$2:$C$119,B$1) &amp; "(" &amp; SUBS('11-12 Teamsheets'!$S$2:$Z$119,$A27,'11-12 Teamsheets'!$C$2:$C$119,B$1) &amp; ")"</f>
        <v>0(0)</v>
      </c>
      <c r="C27" s="27" t="str">
        <f>GOALS('11-12 Teamsheets'!$H$2:$R$119,$A27,'11-12 Teamsheets'!$C$2:$C$119,B$1) &amp; "(" &amp; GOALS('11-12 Teamsheets'!$S$2:$Z$119,$A27,'11-12 Teamsheets'!$C$2:$C$119,B$1) &amp; ")"</f>
        <v>0(0)</v>
      </c>
      <c r="D27" s="27">
        <f>Clean_sheet('11-12 Teamsheets'!$C$2:$H$119,$A27,B$1)</f>
        <v>0</v>
      </c>
      <c r="E27" s="27" t="str">
        <f>CARDS('11-12 Teamsheets'!$H$2:$Z$119,$A27,$AM$2,'11-12 Teamsheets'!$C$2:$C$119,B$1) &amp; "(" &amp; CARDS('11-12 Teamsheets'!$H$2:$Z$119,$A27,$AM$3,'11-12 Teamsheets'!$C$2:$C$119,B$1) &amp; ")"</f>
        <v>0(0)</v>
      </c>
      <c r="F27" s="27">
        <f>MINS_PLAYED('11-12 Teamsheets'!$H$2:$R$119,$A27,'11-12 Teamsheets'!$C$2:$C$119,B$1) + MINS_AS_SUB('11-12 Teamsheets'!$S$2:$Z$119,$A27,'11-12 Teamsheets'!$C$2:$C$119,B$1)</f>
        <v>0</v>
      </c>
      <c r="G27" s="27" t="str">
        <f>APPS('11-12 Teamsheets'!$H$2:$R$119,$A27,'11-12 Teamsheets'!$C$2:$C$119,G$1) &amp; "(" &amp; SUBS('11-12 Teamsheets'!$S$2:$Z$119,$A27,'11-12 Teamsheets'!$C$2:$C$119,G$1) &amp; ")"</f>
        <v>0(0)</v>
      </c>
      <c r="H27" s="27" t="str">
        <f>GOALS('11-12 Teamsheets'!$H$2:$R$119,$A27,'11-12 Teamsheets'!$C$2:$C$119,G$1) &amp; "(" &amp; GOALS('11-12 Teamsheets'!$S$2:$Z$119,$A27,'11-12 Teamsheets'!$C$2:$C$119,G$1) &amp; ")"</f>
        <v>0(0)</v>
      </c>
      <c r="I27" s="27">
        <f>Clean_sheet('11-12 Teamsheets'!$C$2:$H$119,$A27,G$1)</f>
        <v>0</v>
      </c>
      <c r="J27" s="27" t="str">
        <f>CARDS('11-12 Teamsheets'!$H$2:$Z$119,$A27,$AM$2,'11-12 Teamsheets'!$C$2:$C$119,G$1) &amp; "(" &amp; CARDS('11-12 Teamsheets'!$H$2:$Z$119,$A27,$AM$3,'11-12 Teamsheets'!$C$2:$C$119,G$1) &amp; ")"</f>
        <v>0(0)</v>
      </c>
      <c r="K27" s="27">
        <f>MINS_PLAYED('11-12 Teamsheets'!$H$2:$R$119,$A27,'11-12 Teamsheets'!$C$2:$C$119,G$1) + MINS_AS_SUB('11-12 Teamsheets'!$S$2:$Z$119,$A27,'11-12 Teamsheets'!$C$2:$C$119,G$1)</f>
        <v>0</v>
      </c>
      <c r="L27" s="27" t="str">
        <f>APPS('11-12 Teamsheets'!$H$2:$R$119,$A27,'11-12 Teamsheets'!$C$2:$C$119,L$1) &amp; "(" &amp; SUBS('11-12 Teamsheets'!$S$2:$Z$119,$A27,'11-12 Teamsheets'!$C$2:$C$119,L$1) &amp; ")"</f>
        <v>0(0)</v>
      </c>
      <c r="M27" s="27" t="str">
        <f>GOALS('11-12 Teamsheets'!$H$2:$R$119,$A27,'11-12 Teamsheets'!$C$2:$C$119,L$1) &amp; "(" &amp; GOALS('11-12 Teamsheets'!$S$2:$Z$119,$A27,'11-12 Teamsheets'!$C$2:$C$119,L$1) &amp; ")"</f>
        <v>0(0)</v>
      </c>
      <c r="N27" s="27">
        <f>Clean_sheet('11-12 Teamsheets'!$C$2:$H$119,$A27,L$1)</f>
        <v>0</v>
      </c>
      <c r="O27" s="27" t="str">
        <f>CARDS('11-12 Teamsheets'!$H$2:$Z$119,$A27,$AM$2,'11-12 Teamsheets'!$C$2:$C$119,L$1) &amp; "(" &amp; CARDS('11-12 Teamsheets'!$H$2:$Z$119,$A27,$AM$3,'11-12 Teamsheets'!$C$2:$C$119,L$1) &amp; ")"</f>
        <v>0(0)</v>
      </c>
      <c r="P27" s="27">
        <f>MINS_PLAYED('11-12 Teamsheets'!$H$2:$R$119,$A27,'11-12 Teamsheets'!$C$2:$C$119,L$1) + MINS_AS_SUB('11-12 Teamsheets'!$S$2:$Z$119,$A27,'11-12 Teamsheets'!$C$2:$C$119,L$1)</f>
        <v>0</v>
      </c>
      <c r="Q27" s="27" t="str">
        <f>APPS('11-12 Teamsheets'!$H$2:$R$119,$A27,'11-12 Teamsheets'!$C$2:$C$119,Q$1) &amp; "(" &amp; SUBS('11-12 Teamsheets'!$S$2:$Z$119,$A27,'11-12 Teamsheets'!$C$2:$C$119,Q$1) &amp; ")"</f>
        <v>0(0)</v>
      </c>
      <c r="R27" s="27" t="str">
        <f>GOALS('11-12 Teamsheets'!$H$2:$R$119,$A27,'11-12 Teamsheets'!$C$2:$C$119,Q$1) &amp; "(" &amp; GOALS('11-12 Teamsheets'!$S$2:$Z$119,$A27,'11-12 Teamsheets'!$C$2:$C$119,Q$1) &amp; ")"</f>
        <v>0(0)</v>
      </c>
      <c r="S27" s="27">
        <f>Clean_sheet('11-12 Teamsheets'!$C$2:$H$119,$A27,Q$1)</f>
        <v>0</v>
      </c>
      <c r="T27" s="27" t="str">
        <f>CARDS('11-12 Teamsheets'!$H$2:$Z$119,$A27,$AM$2,'11-12 Teamsheets'!$C$2:$C$119,Q$1) &amp; "(" &amp; CARDS('11-12 Teamsheets'!$H$2:$Z$119,$A27,$AM$3,'11-12 Teamsheets'!$C$2:$C$119,Q$1) &amp; ")"</f>
        <v>0(0)</v>
      </c>
      <c r="U27" s="27">
        <f>MINS_PLAYED('11-12 Teamsheets'!$H$2:$R$119,$A27,'11-12 Teamsheets'!$C$2:$C$119,Q$1) + MINS_AS_SUB('11-12 Teamsheets'!$S$2:$Z$119,$A27,'11-12 Teamsheets'!$C$2:$C$119,Q$1)</f>
        <v>0</v>
      </c>
      <c r="V27" s="27" t="str">
        <f>APPS('11-12 Teamsheets'!$H$2:$R$119,$A27,'11-12 Teamsheets'!$C$2:$C$119,V$1) &amp; "(" &amp; SUBS('11-12 Teamsheets'!$S$2:$Z$119,$A27,'11-12 Teamsheets'!$C$2:$C$119,V$1) &amp; ")"</f>
        <v>0(0)</v>
      </c>
      <c r="W27" s="27" t="str">
        <f>GOALS('11-12 Teamsheets'!$H$2:$R$119,$A27,'11-12 Teamsheets'!$C$2:$C$119,V$1) &amp; "(" &amp; GOALS('11-12 Teamsheets'!$S$2:$Z$119,$A27,'11-12 Teamsheets'!$C$2:$C$119,V$1) &amp; ")"</f>
        <v>0(0)</v>
      </c>
      <c r="X27" s="27">
        <f>Clean_sheet('11-12 Teamsheets'!$C$2:$H$119,$A27,V$1)</f>
        <v>0</v>
      </c>
      <c r="Y27" s="27" t="str">
        <f>CARDS('11-12 Teamsheets'!$H$2:$Z$119,$A27,$AM$2,'11-12 Teamsheets'!$C$2:$C$119,V$1) &amp; "(" &amp; CARDS('11-12 Teamsheets'!$H$2:$Z$119,$A27,$AM$3,'11-12 Teamsheets'!$C$2:$C$119,V$1) &amp; ")"</f>
        <v>0(0)</v>
      </c>
      <c r="Z27" s="27">
        <f>MINS_PLAYED('11-12 Teamsheets'!$H$2:$R$119,$A27,'11-12 Teamsheets'!$C$2:$C$119,V$1) + MINS_AS_SUB('11-12 Teamsheets'!$S$2:$Z$119,$A27,'11-12 Teamsheets'!$C$2:$C$119,V$1)</f>
        <v>0</v>
      </c>
      <c r="AA27" s="27" t="str">
        <f>APPS('11-12 Teamsheets'!$H$2:$R$119,$A27) &amp; "(" &amp; SUBS('11-12 Teamsheets'!$S$2:$Z$119,$A27) &amp; ")"</f>
        <v>0(0)</v>
      </c>
      <c r="AB27" s="28">
        <f>APPS('11-12 Teamsheets'!$H$2:$R$119,$A27) + SUBS('11-12 Teamsheets'!$S$2:$Z$119,$A27)</f>
        <v>0</v>
      </c>
      <c r="AC27" s="27" t="str">
        <f>GOALS('11-12 Teamsheets'!$H$2:$R$119,$A27) &amp; "(" &amp; GOALS('11-12 Teamsheets'!$S$2:$Z$119,$A27) &amp; ")"</f>
        <v>0(0)</v>
      </c>
      <c r="AD27" s="28">
        <f>GOALS('11-12 Teamsheets'!$H$2:$Z$119,$A27)</f>
        <v>0</v>
      </c>
      <c r="AE27" s="28">
        <f>Clean_sheet('11-12 Teamsheets'!$C$2:$H$119,$A27)</f>
        <v>0</v>
      </c>
      <c r="AF27" s="28" t="str">
        <f>CARDS('11-12 Teamsheets'!$H$2:$Z$119,$A27,$AM$2) &amp; "(" &amp; CARDS('11-12 Teamsheets'!$H$2:$Z$119,$A27,$AM$3) &amp; ")"</f>
        <v>0(0)</v>
      </c>
      <c r="AG27" s="28">
        <f>MINS_PLAYED('11-12 Teamsheets'!$H$2:$R$119,$A27) + MINS_AS_SUB('11-12 Teamsheets'!$S$2:$Z$119,$A27)</f>
        <v>0</v>
      </c>
      <c r="AH27" s="28">
        <f t="shared" si="0"/>
        <v>0</v>
      </c>
      <c r="AI27" s="28">
        <f t="shared" si="1"/>
        <v>0</v>
      </c>
      <c r="AJ27" s="28">
        <f t="shared" si="2"/>
        <v>0</v>
      </c>
    </row>
    <row r="28" spans="1:36" x14ac:dyDescent="0.2">
      <c r="A28" s="25" t="s">
        <v>52</v>
      </c>
      <c r="B28" s="27" t="str">
        <f>APPS('11-12 Teamsheets'!$H$2:$R$119,$A28,'11-12 Teamsheets'!$C$2:$C$119,B$1) &amp; "(" &amp; SUBS('11-12 Teamsheets'!$S$2:$Z$119,$A28,'11-12 Teamsheets'!$C$2:$C$119,B$1) &amp; ")"</f>
        <v>37(2)</v>
      </c>
      <c r="C28" s="27" t="str">
        <f>GOALS('11-12 Teamsheets'!$H$2:$R$119,$A28,'11-12 Teamsheets'!$C$2:$C$119,B$1) &amp; "(" &amp; GOALS('11-12 Teamsheets'!$S$2:$Z$119,$A28,'11-12 Teamsheets'!$C$2:$C$119,B$1) &amp; ")"</f>
        <v>5(0)</v>
      </c>
      <c r="D28" s="27">
        <f>Clean_sheet('11-12 Teamsheets'!$C$2:$H$119,$A28,B$1)</f>
        <v>0</v>
      </c>
      <c r="E28" s="27" t="str">
        <f>CARDS('11-12 Teamsheets'!$H$2:$Z$119,$A28,$AM$2,'11-12 Teamsheets'!$C$2:$C$119,B$1) &amp; "(" &amp; CARDS('11-12 Teamsheets'!$H$2:$Z$119,$A28,$AM$3,'11-12 Teamsheets'!$C$2:$C$119,B$1) &amp; ")"</f>
        <v>3(1)</v>
      </c>
      <c r="F28" s="27">
        <f>MINS_PLAYED('11-12 Teamsheets'!$H$2:$R$119,$A28,'11-12 Teamsheets'!$C$2:$C$119,B$1) + MINS_AS_SUB('11-12 Teamsheets'!$S$2:$Z$119,$A28,'11-12 Teamsheets'!$C$2:$C$119,B$1)</f>
        <v>3378</v>
      </c>
      <c r="G28" s="27" t="str">
        <f>APPS('11-12 Teamsheets'!$H$2:$R$119,$A28,'11-12 Teamsheets'!$C$2:$C$119,G$1) &amp; "(" &amp; SUBS('11-12 Teamsheets'!$S$2:$Z$119,$A28,'11-12 Teamsheets'!$C$2:$C$119,G$1) &amp; ")"</f>
        <v>0(1)</v>
      </c>
      <c r="H28" s="27" t="str">
        <f>GOALS('11-12 Teamsheets'!$H$2:$R$119,$A28,'11-12 Teamsheets'!$C$2:$C$119,G$1) &amp; "(" &amp; GOALS('11-12 Teamsheets'!$S$2:$Z$119,$A28,'11-12 Teamsheets'!$C$2:$C$119,G$1) &amp; ")"</f>
        <v>0(0)</v>
      </c>
      <c r="I28" s="27">
        <f>Clean_sheet('11-12 Teamsheets'!$C$2:$H$119,$A28,G$1)</f>
        <v>0</v>
      </c>
      <c r="J28" s="27" t="str">
        <f>CARDS('11-12 Teamsheets'!$H$2:$Z$119,$A28,$AM$2,'11-12 Teamsheets'!$C$2:$C$119,G$1) &amp; "(" &amp; CARDS('11-12 Teamsheets'!$H$2:$Z$119,$A28,$AM$3,'11-12 Teamsheets'!$C$2:$C$119,G$1) &amp; ")"</f>
        <v>0(0)</v>
      </c>
      <c r="K28" s="27">
        <f>MINS_PLAYED('11-12 Teamsheets'!$H$2:$R$119,$A28,'11-12 Teamsheets'!$C$2:$C$119,G$1) + MINS_AS_SUB('11-12 Teamsheets'!$S$2:$Z$119,$A28,'11-12 Teamsheets'!$C$2:$C$119,G$1)</f>
        <v>39</v>
      </c>
      <c r="L28" s="27" t="str">
        <f>APPS('11-12 Teamsheets'!$H$2:$R$119,$A28,'11-12 Teamsheets'!$C$2:$C$119,L$1) &amp; "(" &amp; SUBS('11-12 Teamsheets'!$S$2:$Z$119,$A28,'11-12 Teamsheets'!$C$2:$C$119,L$1) &amp; ")"</f>
        <v>1(0)</v>
      </c>
      <c r="M28" s="27" t="str">
        <f>GOALS('11-12 Teamsheets'!$H$2:$R$119,$A28,'11-12 Teamsheets'!$C$2:$C$119,L$1) &amp; "(" &amp; GOALS('11-12 Teamsheets'!$S$2:$Z$119,$A28,'11-12 Teamsheets'!$C$2:$C$119,L$1) &amp; ")"</f>
        <v>0(0)</v>
      </c>
      <c r="N28" s="27">
        <f>Clean_sheet('11-12 Teamsheets'!$C$2:$H$119,$A28,L$1)</f>
        <v>0</v>
      </c>
      <c r="O28" s="27" t="str">
        <f>CARDS('11-12 Teamsheets'!$H$2:$Z$119,$A28,$AM$2,'11-12 Teamsheets'!$C$2:$C$119,L$1) &amp; "(" &amp; CARDS('11-12 Teamsheets'!$H$2:$Z$119,$A28,$AM$3,'11-12 Teamsheets'!$C$2:$C$119,L$1) &amp; ")"</f>
        <v>0(1)</v>
      </c>
      <c r="P28" s="27">
        <f>MINS_PLAYED('11-12 Teamsheets'!$H$2:$R$119,$A28,'11-12 Teamsheets'!$C$2:$C$119,L$1) + MINS_AS_SUB('11-12 Teamsheets'!$S$2:$Z$119,$A28,'11-12 Teamsheets'!$C$2:$C$119,L$1)</f>
        <v>43</v>
      </c>
      <c r="Q28" s="27" t="str">
        <f>APPS('11-12 Teamsheets'!$H$2:$R$119,$A28,'11-12 Teamsheets'!$C$2:$C$119,Q$1) &amp; "(" &amp; SUBS('11-12 Teamsheets'!$S$2:$Z$119,$A28,'11-12 Teamsheets'!$C$2:$C$119,Q$1) &amp; ")"</f>
        <v>5(0)</v>
      </c>
      <c r="R28" s="27" t="str">
        <f>GOALS('11-12 Teamsheets'!$H$2:$R$119,$A28,'11-12 Teamsheets'!$C$2:$C$119,Q$1) &amp; "(" &amp; GOALS('11-12 Teamsheets'!$S$2:$Z$119,$A28,'11-12 Teamsheets'!$C$2:$C$119,Q$1) &amp; ")"</f>
        <v>0(0)</v>
      </c>
      <c r="S28" s="27">
        <f>Clean_sheet('11-12 Teamsheets'!$C$2:$H$119,$A28,Q$1)</f>
        <v>0</v>
      </c>
      <c r="T28" s="27" t="str">
        <f>CARDS('11-12 Teamsheets'!$H$2:$Z$119,$A28,$AM$2,'11-12 Teamsheets'!$C$2:$C$119,Q$1) &amp; "(" &amp; CARDS('11-12 Teamsheets'!$H$2:$Z$119,$A28,$AM$3,'11-12 Teamsheets'!$C$2:$C$119,Q$1) &amp; ")"</f>
        <v>0(0)</v>
      </c>
      <c r="U28" s="27">
        <f>MINS_PLAYED('11-12 Teamsheets'!$H$2:$R$119,$A28,'11-12 Teamsheets'!$C$2:$C$119,Q$1) + MINS_AS_SUB('11-12 Teamsheets'!$S$2:$Z$119,$A28,'11-12 Teamsheets'!$C$2:$C$119,Q$1)</f>
        <v>480</v>
      </c>
      <c r="V28" s="27" t="str">
        <f>APPS('11-12 Teamsheets'!$H$2:$R$119,$A28,'11-12 Teamsheets'!$C$2:$C$119,V$1) &amp; "(" &amp; SUBS('11-12 Teamsheets'!$S$2:$Z$119,$A28,'11-12 Teamsheets'!$C$2:$C$119,V$1) &amp; ")"</f>
        <v>3(0)</v>
      </c>
      <c r="W28" s="27" t="str">
        <f>GOALS('11-12 Teamsheets'!$H$2:$R$119,$A28,'11-12 Teamsheets'!$C$2:$C$119,V$1) &amp; "(" &amp; GOALS('11-12 Teamsheets'!$S$2:$Z$119,$A28,'11-12 Teamsheets'!$C$2:$C$119,V$1) &amp; ")"</f>
        <v>0(0)</v>
      </c>
      <c r="X28" s="27">
        <f>Clean_sheet('11-12 Teamsheets'!$C$2:$H$119,$A28,V$1)</f>
        <v>0</v>
      </c>
      <c r="Y28" s="27" t="str">
        <f>CARDS('11-12 Teamsheets'!$H$2:$Z$119,$A28,$AM$2,'11-12 Teamsheets'!$C$2:$C$119,V$1) &amp; "(" &amp; CARDS('11-12 Teamsheets'!$H$2:$Z$119,$A28,$AM$3,'11-12 Teamsheets'!$C$2:$C$119,V$1) &amp; ")"</f>
        <v>0(0)</v>
      </c>
      <c r="Z28" s="27">
        <f>MINS_PLAYED('11-12 Teamsheets'!$H$2:$R$119,$A28,'11-12 Teamsheets'!$C$2:$C$119,V$1) + MINS_AS_SUB('11-12 Teamsheets'!$S$2:$Z$119,$A28,'11-12 Teamsheets'!$C$2:$C$119,V$1)</f>
        <v>270</v>
      </c>
      <c r="AA28" s="27" t="str">
        <f>APPS('11-12 Teamsheets'!$H$2:$R$119,$A28) &amp; "(" &amp; SUBS('11-12 Teamsheets'!$S$2:$Z$119,$A28) &amp; ")"</f>
        <v>46(3)</v>
      </c>
      <c r="AB28" s="28">
        <f>APPS('11-12 Teamsheets'!$H$2:$R$119,$A28) + SUBS('11-12 Teamsheets'!$S$2:$Z$119,$A28)</f>
        <v>49</v>
      </c>
      <c r="AC28" s="27" t="str">
        <f>GOALS('11-12 Teamsheets'!$H$2:$R$119,$A28) &amp; "(" &amp; GOALS('11-12 Teamsheets'!$S$2:$Z$119,$A28) &amp; ")"</f>
        <v>5(0)</v>
      </c>
      <c r="AD28" s="28">
        <f>GOALS('11-12 Teamsheets'!$H$2:$Z$119,$A28)</f>
        <v>5</v>
      </c>
      <c r="AE28" s="28">
        <f>Clean_sheet('11-12 Teamsheets'!$C$2:$H$119,$A28)</f>
        <v>0</v>
      </c>
      <c r="AF28" s="28" t="str">
        <f>CARDS('11-12 Teamsheets'!$H$2:$Z$119,$A28,$AM$2) &amp; "(" &amp; CARDS('11-12 Teamsheets'!$H$2:$Z$119,$A28,$AM$3) &amp; ")"</f>
        <v>3(2)</v>
      </c>
      <c r="AG28" s="28">
        <f>MINS_PLAYED('11-12 Teamsheets'!$H$2:$R$119,$A28) + MINS_AS_SUB('11-12 Teamsheets'!$S$2:$Z$119,$A28)</f>
        <v>4210</v>
      </c>
      <c r="AH28" s="28">
        <f t="shared" si="0"/>
        <v>85.91836734693878</v>
      </c>
      <c r="AI28" s="27">
        <f t="shared" si="1"/>
        <v>0.10204081632653061</v>
      </c>
      <c r="AJ28" s="28">
        <f t="shared" si="2"/>
        <v>842</v>
      </c>
    </row>
    <row r="29" spans="1:36" x14ac:dyDescent="0.2">
      <c r="A29" s="25" t="s">
        <v>53</v>
      </c>
      <c r="B29" s="27" t="str">
        <f>APPS('11-12 Teamsheets'!$H$2:$R$119,$A29,'11-12 Teamsheets'!$C$2:$C$119,B$1) &amp; "(" &amp; SUBS('11-12 Teamsheets'!$S$2:$Z$119,$A29,'11-12 Teamsheets'!$C$2:$C$119,B$1) &amp; ")"</f>
        <v>36(2)</v>
      </c>
      <c r="C29" s="27" t="str">
        <f>GOALS('11-12 Teamsheets'!$H$2:$R$119,$A29,'11-12 Teamsheets'!$C$2:$C$119,B$1) &amp; "(" &amp; GOALS('11-12 Teamsheets'!$S$2:$Z$119,$A29,'11-12 Teamsheets'!$C$2:$C$119,B$1) &amp; ")"</f>
        <v>16(1)</v>
      </c>
      <c r="D29" s="27">
        <f>Clean_sheet('11-12 Teamsheets'!$C$2:$H$119,$A29,B$1)</f>
        <v>0</v>
      </c>
      <c r="E29" s="27" t="str">
        <f>CARDS('11-12 Teamsheets'!$H$2:$Z$119,$A29,$AM$2,'11-12 Teamsheets'!$C$2:$C$119,B$1) &amp; "(" &amp; CARDS('11-12 Teamsheets'!$H$2:$Z$119,$A29,$AM$3,'11-12 Teamsheets'!$C$2:$C$119,B$1) &amp; ")"</f>
        <v>6(1)</v>
      </c>
      <c r="F29" s="27">
        <f>MINS_PLAYED('11-12 Teamsheets'!$H$2:$R$119,$A29,'11-12 Teamsheets'!$C$2:$C$119,B$1) + MINS_AS_SUB('11-12 Teamsheets'!$S$2:$Z$119,$A29,'11-12 Teamsheets'!$C$2:$C$119,B$1)</f>
        <v>3229</v>
      </c>
      <c r="G29" s="27" t="str">
        <f>APPS('11-12 Teamsheets'!$H$2:$R$119,$A29,'11-12 Teamsheets'!$C$2:$C$119,G$1) &amp; "(" &amp; SUBS('11-12 Teamsheets'!$S$2:$Z$119,$A29,'11-12 Teamsheets'!$C$2:$C$119,G$1) &amp; ")"</f>
        <v>1(0)</v>
      </c>
      <c r="H29" s="27" t="str">
        <f>GOALS('11-12 Teamsheets'!$H$2:$R$119,$A29,'11-12 Teamsheets'!$C$2:$C$119,G$1) &amp; "(" &amp; GOALS('11-12 Teamsheets'!$S$2:$Z$119,$A29,'11-12 Teamsheets'!$C$2:$C$119,G$1) &amp; ")"</f>
        <v>0(0)</v>
      </c>
      <c r="I29" s="27">
        <f>Clean_sheet('11-12 Teamsheets'!$C$2:$H$119,$A29,G$1)</f>
        <v>0</v>
      </c>
      <c r="J29" s="27" t="str">
        <f>CARDS('11-12 Teamsheets'!$H$2:$Z$119,$A29,$AM$2,'11-12 Teamsheets'!$C$2:$C$119,G$1) &amp; "(" &amp; CARDS('11-12 Teamsheets'!$H$2:$Z$119,$A29,$AM$3,'11-12 Teamsheets'!$C$2:$C$119,G$1) &amp; ")"</f>
        <v>0(0)</v>
      </c>
      <c r="K29" s="27">
        <f>MINS_PLAYED('11-12 Teamsheets'!$H$2:$R$119,$A29,'11-12 Teamsheets'!$C$2:$C$119,G$1) + MINS_AS_SUB('11-12 Teamsheets'!$S$2:$Z$119,$A29,'11-12 Teamsheets'!$C$2:$C$119,G$1)</f>
        <v>90</v>
      </c>
      <c r="L29" s="27" t="str">
        <f>APPS('11-12 Teamsheets'!$H$2:$R$119,$A29,'11-12 Teamsheets'!$C$2:$C$119,L$1) &amp; "(" &amp; SUBS('11-12 Teamsheets'!$S$2:$Z$119,$A29,'11-12 Teamsheets'!$C$2:$C$119,L$1) &amp; ")"</f>
        <v>3(0)</v>
      </c>
      <c r="M29" s="27" t="str">
        <f>GOALS('11-12 Teamsheets'!$H$2:$R$119,$A29,'11-12 Teamsheets'!$C$2:$C$119,L$1) &amp; "(" &amp; GOALS('11-12 Teamsheets'!$S$2:$Z$119,$A29,'11-12 Teamsheets'!$C$2:$C$119,L$1) &amp; ")"</f>
        <v>2(0)</v>
      </c>
      <c r="N29" s="27">
        <f>Clean_sheet('11-12 Teamsheets'!$C$2:$H$119,$A29,L$1)</f>
        <v>0</v>
      </c>
      <c r="O29" s="27" t="str">
        <f>CARDS('11-12 Teamsheets'!$H$2:$Z$119,$A29,$AM$2,'11-12 Teamsheets'!$C$2:$C$119,L$1) &amp; "(" &amp; CARDS('11-12 Teamsheets'!$H$2:$Z$119,$A29,$AM$3,'11-12 Teamsheets'!$C$2:$C$119,L$1) &amp; ")"</f>
        <v>0(0)</v>
      </c>
      <c r="P29" s="27">
        <f>MINS_PLAYED('11-12 Teamsheets'!$H$2:$R$119,$A29,'11-12 Teamsheets'!$C$2:$C$119,L$1) + MINS_AS_SUB('11-12 Teamsheets'!$S$2:$Z$119,$A29,'11-12 Teamsheets'!$C$2:$C$119,L$1)</f>
        <v>270</v>
      </c>
      <c r="Q29" s="27" t="str">
        <f>APPS('11-12 Teamsheets'!$H$2:$R$119,$A29,'11-12 Teamsheets'!$C$2:$C$119,Q$1) &amp; "(" &amp; SUBS('11-12 Teamsheets'!$S$2:$Z$119,$A29,'11-12 Teamsheets'!$C$2:$C$119,Q$1) &amp; ")"</f>
        <v>5(0)</v>
      </c>
      <c r="R29" s="27" t="str">
        <f>GOALS('11-12 Teamsheets'!$H$2:$R$119,$A29,'11-12 Teamsheets'!$C$2:$C$119,Q$1) &amp; "(" &amp; GOALS('11-12 Teamsheets'!$S$2:$Z$119,$A29,'11-12 Teamsheets'!$C$2:$C$119,Q$1) &amp; ")"</f>
        <v>3(0)</v>
      </c>
      <c r="S29" s="27">
        <f>Clean_sheet('11-12 Teamsheets'!$C$2:$H$119,$A29,Q$1)</f>
        <v>0</v>
      </c>
      <c r="T29" s="27" t="str">
        <f>CARDS('11-12 Teamsheets'!$H$2:$Z$119,$A29,$AM$2,'11-12 Teamsheets'!$C$2:$C$119,Q$1) &amp; "(" &amp; CARDS('11-12 Teamsheets'!$H$2:$Z$119,$A29,$AM$3,'11-12 Teamsheets'!$C$2:$C$119,Q$1) &amp; ")"</f>
        <v>1(0)</v>
      </c>
      <c r="U29" s="27">
        <f>MINS_PLAYED('11-12 Teamsheets'!$H$2:$R$119,$A29,'11-12 Teamsheets'!$C$2:$C$119,Q$1) + MINS_AS_SUB('11-12 Teamsheets'!$S$2:$Z$119,$A29,'11-12 Teamsheets'!$C$2:$C$119,Q$1)</f>
        <v>480</v>
      </c>
      <c r="V29" s="27" t="str">
        <f>APPS('11-12 Teamsheets'!$H$2:$R$119,$A29,'11-12 Teamsheets'!$C$2:$C$119,V$1) &amp; "(" &amp; SUBS('11-12 Teamsheets'!$S$2:$Z$119,$A29,'11-12 Teamsheets'!$C$2:$C$119,V$1) &amp; ")"</f>
        <v>3(0)</v>
      </c>
      <c r="W29" s="27" t="str">
        <f>GOALS('11-12 Teamsheets'!$H$2:$R$119,$A29,'11-12 Teamsheets'!$C$2:$C$119,V$1) &amp; "(" &amp; GOALS('11-12 Teamsheets'!$S$2:$Z$119,$A29,'11-12 Teamsheets'!$C$2:$C$119,V$1) &amp; ")"</f>
        <v>1(0)</v>
      </c>
      <c r="X29" s="27">
        <f>Clean_sheet('11-12 Teamsheets'!$C$2:$H$119,$A29,V$1)</f>
        <v>0</v>
      </c>
      <c r="Y29" s="27" t="str">
        <f>CARDS('11-12 Teamsheets'!$H$2:$Z$119,$A29,$AM$2,'11-12 Teamsheets'!$C$2:$C$119,V$1) &amp; "(" &amp; CARDS('11-12 Teamsheets'!$H$2:$Z$119,$A29,$AM$3,'11-12 Teamsheets'!$C$2:$C$119,V$1) &amp; ")"</f>
        <v>1(0)</v>
      </c>
      <c r="Z29" s="27">
        <f>MINS_PLAYED('11-12 Teamsheets'!$H$2:$R$119,$A29,'11-12 Teamsheets'!$C$2:$C$119,V$1) + MINS_AS_SUB('11-12 Teamsheets'!$S$2:$Z$119,$A29,'11-12 Teamsheets'!$C$2:$C$119,V$1)</f>
        <v>264</v>
      </c>
      <c r="AA29" s="27" t="str">
        <f>APPS('11-12 Teamsheets'!$H$2:$R$119,$A29) &amp; "(" &amp; SUBS('11-12 Teamsheets'!$S$2:$Z$119,$A29) &amp; ")"</f>
        <v>48(2)</v>
      </c>
      <c r="AB29" s="28">
        <f>APPS('11-12 Teamsheets'!$H$2:$R$119,$A29) + SUBS('11-12 Teamsheets'!$S$2:$Z$119,$A29)</f>
        <v>50</v>
      </c>
      <c r="AC29" s="27" t="str">
        <f>GOALS('11-12 Teamsheets'!$H$2:$R$119,$A29) &amp; "(" &amp; GOALS('11-12 Teamsheets'!$S$2:$Z$119,$A29) &amp; ")"</f>
        <v>22(1)</v>
      </c>
      <c r="AD29" s="28">
        <f>GOALS('11-12 Teamsheets'!$H$2:$Z$119,$A29)</f>
        <v>23</v>
      </c>
      <c r="AE29" s="28">
        <f>Clean_sheet('11-12 Teamsheets'!$C$2:$H$119,$A29)</f>
        <v>0</v>
      </c>
      <c r="AF29" s="28" t="str">
        <f>CARDS('11-12 Teamsheets'!$H$2:$Z$119,$A29,$AM$2) &amp; "(" &amp; CARDS('11-12 Teamsheets'!$H$2:$Z$119,$A29,$AM$3) &amp; ")"</f>
        <v>8(1)</v>
      </c>
      <c r="AG29" s="28">
        <f>MINS_PLAYED('11-12 Teamsheets'!$H$2:$R$119,$A29) + MINS_AS_SUB('11-12 Teamsheets'!$S$2:$Z$119,$A29)</f>
        <v>4333</v>
      </c>
      <c r="AH29" s="28">
        <f t="shared" si="0"/>
        <v>86.66</v>
      </c>
      <c r="AI29" s="28">
        <f t="shared" si="1"/>
        <v>0.46</v>
      </c>
      <c r="AJ29" s="28">
        <f t="shared" si="2"/>
        <v>188.39130434782609</v>
      </c>
    </row>
    <row r="30" spans="1:36" x14ac:dyDescent="0.2">
      <c r="A30" s="25" t="s">
        <v>54</v>
      </c>
      <c r="B30" s="27" t="str">
        <f>APPS('11-12 Teamsheets'!$H$2:$R$119,$A30,'11-12 Teamsheets'!$C$2:$C$119,B$1) &amp; "(" &amp; SUBS('11-12 Teamsheets'!$S$2:$Z$119,$A30,'11-12 Teamsheets'!$C$2:$C$119,B$1) &amp; ")"</f>
        <v>0(0)</v>
      </c>
      <c r="C30" s="27" t="str">
        <f>GOALS('11-12 Teamsheets'!$H$2:$R$119,$A30,'11-12 Teamsheets'!$C$2:$C$119,B$1) &amp; "(" &amp; GOALS('11-12 Teamsheets'!$S$2:$Z$119,$A30,'11-12 Teamsheets'!$C$2:$C$119,B$1) &amp; ")"</f>
        <v>0(0)</v>
      </c>
      <c r="D30" s="27">
        <f>Clean_sheet('11-12 Teamsheets'!$C$2:$H$119,$A30,B$1)</f>
        <v>0</v>
      </c>
      <c r="E30" s="27" t="str">
        <f>CARDS('11-12 Teamsheets'!$H$2:$Z$119,$A30,$AM$2,'11-12 Teamsheets'!$C$2:$C$119,B$1) &amp; "(" &amp; CARDS('11-12 Teamsheets'!$H$2:$Z$119,$A30,$AM$3,'11-12 Teamsheets'!$C$2:$C$119,B$1) &amp; ")"</f>
        <v>0(0)</v>
      </c>
      <c r="F30" s="27">
        <f>MINS_PLAYED('11-12 Teamsheets'!$H$2:$R$119,$A30,'11-12 Teamsheets'!$C$2:$C$119,B$1) + MINS_AS_SUB('11-12 Teamsheets'!$S$2:$Z$119,$A30,'11-12 Teamsheets'!$C$2:$C$119,B$1)</f>
        <v>0</v>
      </c>
      <c r="G30" s="27" t="str">
        <f>APPS('11-12 Teamsheets'!$H$2:$R$119,$A30,'11-12 Teamsheets'!$C$2:$C$119,G$1) &amp; "(" &amp; SUBS('11-12 Teamsheets'!$S$2:$Z$119,$A30,'11-12 Teamsheets'!$C$2:$C$119,G$1) &amp; ")"</f>
        <v>0(0)</v>
      </c>
      <c r="H30" s="27" t="str">
        <f>GOALS('11-12 Teamsheets'!$H$2:$R$119,$A30,'11-12 Teamsheets'!$C$2:$C$119,G$1) &amp; "(" &amp; GOALS('11-12 Teamsheets'!$S$2:$Z$119,$A30,'11-12 Teamsheets'!$C$2:$C$119,G$1) &amp; ")"</f>
        <v>0(0)</v>
      </c>
      <c r="I30" s="27">
        <f>Clean_sheet('11-12 Teamsheets'!$C$2:$H$119,$A30,G$1)</f>
        <v>0</v>
      </c>
      <c r="J30" s="27" t="str">
        <f>CARDS('11-12 Teamsheets'!$H$2:$Z$119,$A30,$AM$2,'11-12 Teamsheets'!$C$2:$C$119,G$1) &amp; "(" &amp; CARDS('11-12 Teamsheets'!$H$2:$Z$119,$A30,$AM$3,'11-12 Teamsheets'!$C$2:$C$119,G$1) &amp; ")"</f>
        <v>0(0)</v>
      </c>
      <c r="K30" s="27">
        <f>MINS_PLAYED('11-12 Teamsheets'!$H$2:$R$119,$A30,'11-12 Teamsheets'!$C$2:$C$119,G$1) + MINS_AS_SUB('11-12 Teamsheets'!$S$2:$Z$119,$A30,'11-12 Teamsheets'!$C$2:$C$119,G$1)</f>
        <v>0</v>
      </c>
      <c r="L30" s="27" t="str">
        <f>APPS('11-12 Teamsheets'!$H$2:$R$119,$A30,'11-12 Teamsheets'!$C$2:$C$119,L$1) &amp; "(" &amp; SUBS('11-12 Teamsheets'!$S$2:$Z$119,$A30,'11-12 Teamsheets'!$C$2:$C$119,L$1) &amp; ")"</f>
        <v>0(0)</v>
      </c>
      <c r="M30" s="27" t="str">
        <f>GOALS('11-12 Teamsheets'!$H$2:$R$119,$A30,'11-12 Teamsheets'!$C$2:$C$119,L$1) &amp; "(" &amp; GOALS('11-12 Teamsheets'!$S$2:$Z$119,$A30,'11-12 Teamsheets'!$C$2:$C$119,L$1) &amp; ")"</f>
        <v>0(0)</v>
      </c>
      <c r="N30" s="27">
        <f>Clean_sheet('11-12 Teamsheets'!$C$2:$H$119,$A30,L$1)</f>
        <v>0</v>
      </c>
      <c r="O30" s="27" t="str">
        <f>CARDS('11-12 Teamsheets'!$H$2:$Z$119,$A30,$AM$2,'11-12 Teamsheets'!$C$2:$C$119,L$1) &amp; "(" &amp; CARDS('11-12 Teamsheets'!$H$2:$Z$119,$A30,$AM$3,'11-12 Teamsheets'!$C$2:$C$119,L$1) &amp; ")"</f>
        <v>0(0)</v>
      </c>
      <c r="P30" s="27">
        <f>MINS_PLAYED('11-12 Teamsheets'!$H$2:$R$119,$A30,'11-12 Teamsheets'!$C$2:$C$119,L$1) + MINS_AS_SUB('11-12 Teamsheets'!$S$2:$Z$119,$A30,'11-12 Teamsheets'!$C$2:$C$119,L$1)</f>
        <v>0</v>
      </c>
      <c r="Q30" s="27" t="str">
        <f>APPS('11-12 Teamsheets'!$H$2:$R$119,$A30,'11-12 Teamsheets'!$C$2:$C$119,Q$1) &amp; "(" &amp; SUBS('11-12 Teamsheets'!$S$2:$Z$119,$A30,'11-12 Teamsheets'!$C$2:$C$119,Q$1) &amp; ")"</f>
        <v>0(0)</v>
      </c>
      <c r="R30" s="27" t="str">
        <f>GOALS('11-12 Teamsheets'!$H$2:$R$119,$A30,'11-12 Teamsheets'!$C$2:$C$119,Q$1) &amp; "(" &amp; GOALS('11-12 Teamsheets'!$S$2:$Z$119,$A30,'11-12 Teamsheets'!$C$2:$C$119,Q$1) &amp; ")"</f>
        <v>0(0)</v>
      </c>
      <c r="S30" s="27">
        <f>Clean_sheet('11-12 Teamsheets'!$C$2:$H$119,$A30,Q$1)</f>
        <v>0</v>
      </c>
      <c r="T30" s="27" t="str">
        <f>CARDS('11-12 Teamsheets'!$H$2:$Z$119,$A30,$AM$2,'11-12 Teamsheets'!$C$2:$C$119,Q$1) &amp; "(" &amp; CARDS('11-12 Teamsheets'!$H$2:$Z$119,$A30,$AM$3,'11-12 Teamsheets'!$C$2:$C$119,Q$1) &amp; ")"</f>
        <v>0(0)</v>
      </c>
      <c r="U30" s="27">
        <f>MINS_PLAYED('11-12 Teamsheets'!$H$2:$R$119,$A30,'11-12 Teamsheets'!$C$2:$C$119,Q$1) + MINS_AS_SUB('11-12 Teamsheets'!$S$2:$Z$119,$A30,'11-12 Teamsheets'!$C$2:$C$119,Q$1)</f>
        <v>0</v>
      </c>
      <c r="V30" s="27" t="str">
        <f>APPS('11-12 Teamsheets'!$H$2:$R$119,$A30,'11-12 Teamsheets'!$C$2:$C$119,V$1) &amp; "(" &amp; SUBS('11-12 Teamsheets'!$S$2:$Z$119,$A30,'11-12 Teamsheets'!$C$2:$C$119,V$1) &amp; ")"</f>
        <v>0(0)</v>
      </c>
      <c r="W30" s="27" t="str">
        <f>GOALS('11-12 Teamsheets'!$H$2:$R$119,$A30,'11-12 Teamsheets'!$C$2:$C$119,V$1) &amp; "(" &amp; GOALS('11-12 Teamsheets'!$S$2:$Z$119,$A30,'11-12 Teamsheets'!$C$2:$C$119,V$1) &amp; ")"</f>
        <v>0(0)</v>
      </c>
      <c r="X30" s="27">
        <f>Clean_sheet('11-12 Teamsheets'!$C$2:$H$119,$A30,V$1)</f>
        <v>0</v>
      </c>
      <c r="Y30" s="27" t="str">
        <f>CARDS('11-12 Teamsheets'!$H$2:$Z$119,$A30,$AM$2,'11-12 Teamsheets'!$C$2:$C$119,V$1) &amp; "(" &amp; CARDS('11-12 Teamsheets'!$H$2:$Z$119,$A30,$AM$3,'11-12 Teamsheets'!$C$2:$C$119,V$1) &amp; ")"</f>
        <v>0(0)</v>
      </c>
      <c r="Z30" s="27">
        <f>MINS_PLAYED('11-12 Teamsheets'!$H$2:$R$119,$A30,'11-12 Teamsheets'!$C$2:$C$119,V$1) + MINS_AS_SUB('11-12 Teamsheets'!$S$2:$Z$119,$A30,'11-12 Teamsheets'!$C$2:$C$119,V$1)</f>
        <v>0</v>
      </c>
      <c r="AA30" s="27" t="str">
        <f>APPS('11-12 Teamsheets'!$H$2:$R$119,$A30) &amp; "(" &amp; SUBS('11-12 Teamsheets'!$S$2:$Z$119,$A30) &amp; ")"</f>
        <v>0(0)</v>
      </c>
      <c r="AB30" s="28">
        <f>APPS('11-12 Teamsheets'!$H$2:$R$119,$A30) + SUBS('11-12 Teamsheets'!$S$2:$Z$119,$A30)</f>
        <v>0</v>
      </c>
      <c r="AC30" s="27" t="str">
        <f>GOALS('11-12 Teamsheets'!$H$2:$R$119,$A30) &amp; "(" &amp; GOALS('11-12 Teamsheets'!$S$2:$Z$119,$A30) &amp; ")"</f>
        <v>0(0)</v>
      </c>
      <c r="AD30" s="28">
        <f>GOALS('11-12 Teamsheets'!$H$2:$Z$119,$A30)</f>
        <v>0</v>
      </c>
      <c r="AE30" s="28">
        <f>Clean_sheet('11-12 Teamsheets'!$C$2:$H$119,$A30)</f>
        <v>0</v>
      </c>
      <c r="AF30" s="28" t="str">
        <f>CARDS('11-12 Teamsheets'!$H$2:$Z$119,$A30,$AM$2) &amp; "(" &amp; CARDS('11-12 Teamsheets'!$H$2:$Z$119,$A30,$AM$3) &amp; ")"</f>
        <v>0(0)</v>
      </c>
      <c r="AG30" s="28">
        <f>MINS_PLAYED('11-12 Teamsheets'!$H$2:$R$119,$A30) + MINS_AS_SUB('11-12 Teamsheets'!$S$2:$Z$119,$A30)</f>
        <v>0</v>
      </c>
      <c r="AH30" s="28">
        <f t="shared" si="0"/>
        <v>0</v>
      </c>
      <c r="AI30" s="28">
        <f t="shared" si="1"/>
        <v>0</v>
      </c>
      <c r="AJ30" s="28">
        <f t="shared" si="2"/>
        <v>0</v>
      </c>
    </row>
    <row r="31" spans="1:36" x14ac:dyDescent="0.2">
      <c r="A31" s="25" t="s">
        <v>451</v>
      </c>
      <c r="B31" s="27" t="str">
        <f>APPS('11-12 Teamsheets'!$H$2:$R$119,$A31,'11-12 Teamsheets'!$C$2:$C$119,B$1) &amp; "(" &amp; SUBS('11-12 Teamsheets'!$S$2:$Z$119,$A31,'11-12 Teamsheets'!$C$2:$C$119,B$1) &amp; ")"</f>
        <v>22(15)</v>
      </c>
      <c r="C31" s="27" t="str">
        <f>GOALS('11-12 Teamsheets'!$H$2:$R$119,$A31,'11-12 Teamsheets'!$C$2:$C$119,B$1) &amp; "(" &amp; GOALS('11-12 Teamsheets'!$S$2:$Z$119,$A31,'11-12 Teamsheets'!$C$2:$C$119,B$1) &amp; ")"</f>
        <v>2(2)</v>
      </c>
      <c r="D31" s="27">
        <f>Clean_sheet('11-12 Teamsheets'!$C$2:$H$119,$A31,B$1)</f>
        <v>0</v>
      </c>
      <c r="E31" s="27" t="str">
        <f>CARDS('11-12 Teamsheets'!$H$2:$Z$119,$A31,$AM$2,'11-12 Teamsheets'!$C$2:$C$119,B$1) &amp; "(" &amp; CARDS('11-12 Teamsheets'!$H$2:$Z$119,$A31,$AM$3,'11-12 Teamsheets'!$C$2:$C$119,B$1) &amp; ")"</f>
        <v>0(0)</v>
      </c>
      <c r="F31" s="27">
        <f>MINS_PLAYED('11-12 Teamsheets'!$H$2:$R$119,$A31,'11-12 Teamsheets'!$C$2:$C$119,B$1) + MINS_AS_SUB('11-12 Teamsheets'!$S$2:$Z$119,$A31,'11-12 Teamsheets'!$C$2:$C$119,B$1)</f>
        <v>2173</v>
      </c>
      <c r="G31" s="27" t="str">
        <f>APPS('11-12 Teamsheets'!$H$2:$R$119,$A31,'11-12 Teamsheets'!$C$2:$C$119,G$1) &amp; "(" &amp; SUBS('11-12 Teamsheets'!$S$2:$Z$119,$A31,'11-12 Teamsheets'!$C$2:$C$119,G$1) &amp; ")"</f>
        <v>1(0)</v>
      </c>
      <c r="H31" s="27" t="str">
        <f>GOALS('11-12 Teamsheets'!$H$2:$R$119,$A31,'11-12 Teamsheets'!$C$2:$C$119,G$1) &amp; "(" &amp; GOALS('11-12 Teamsheets'!$S$2:$Z$119,$A31,'11-12 Teamsheets'!$C$2:$C$119,G$1) &amp; ")"</f>
        <v>0(0)</v>
      </c>
      <c r="I31" s="27">
        <f>Clean_sheet('11-12 Teamsheets'!$C$2:$H$119,$A31,G$1)</f>
        <v>0</v>
      </c>
      <c r="J31" s="27" t="str">
        <f>CARDS('11-12 Teamsheets'!$H$2:$Z$119,$A31,$AM$2,'11-12 Teamsheets'!$C$2:$C$119,G$1) &amp; "(" &amp; CARDS('11-12 Teamsheets'!$H$2:$Z$119,$A31,$AM$3,'11-12 Teamsheets'!$C$2:$C$119,G$1) &amp; ")"</f>
        <v>0(0)</v>
      </c>
      <c r="K31" s="27">
        <f>MINS_PLAYED('11-12 Teamsheets'!$H$2:$R$119,$A31,'11-12 Teamsheets'!$C$2:$C$119,G$1) + MINS_AS_SUB('11-12 Teamsheets'!$S$2:$Z$119,$A31,'11-12 Teamsheets'!$C$2:$C$119,G$1)</f>
        <v>90</v>
      </c>
      <c r="L31" s="27" t="str">
        <f>APPS('11-12 Teamsheets'!$H$2:$R$119,$A31,'11-12 Teamsheets'!$C$2:$C$119,L$1) &amp; "(" &amp; SUBS('11-12 Teamsheets'!$S$2:$Z$119,$A31,'11-12 Teamsheets'!$C$2:$C$119,L$1) &amp; ")"</f>
        <v>0(1)</v>
      </c>
      <c r="M31" s="27" t="str">
        <f>GOALS('11-12 Teamsheets'!$H$2:$R$119,$A31,'11-12 Teamsheets'!$C$2:$C$119,L$1) &amp; "(" &amp; GOALS('11-12 Teamsheets'!$S$2:$Z$119,$A31,'11-12 Teamsheets'!$C$2:$C$119,L$1) &amp; ")"</f>
        <v>0(0)</v>
      </c>
      <c r="N31" s="27">
        <f>Clean_sheet('11-12 Teamsheets'!$C$2:$H$119,$A31,L$1)</f>
        <v>0</v>
      </c>
      <c r="O31" s="27" t="str">
        <f>CARDS('11-12 Teamsheets'!$H$2:$Z$119,$A31,$AM$2,'11-12 Teamsheets'!$C$2:$C$119,L$1) &amp; "(" &amp; CARDS('11-12 Teamsheets'!$H$2:$Z$119,$A31,$AM$3,'11-12 Teamsheets'!$C$2:$C$119,L$1) &amp; ")"</f>
        <v>0(0)</v>
      </c>
      <c r="P31" s="27">
        <f>MINS_PLAYED('11-12 Teamsheets'!$H$2:$R$119,$A31,'11-12 Teamsheets'!$C$2:$C$119,L$1) + MINS_AS_SUB('11-12 Teamsheets'!$S$2:$Z$119,$A31,'11-12 Teamsheets'!$C$2:$C$119,L$1)</f>
        <v>8</v>
      </c>
      <c r="Q31" s="27" t="str">
        <f>APPS('11-12 Teamsheets'!$H$2:$R$119,$A31,'11-12 Teamsheets'!$C$2:$C$119,Q$1) &amp; "(" &amp; SUBS('11-12 Teamsheets'!$S$2:$Z$119,$A31,'11-12 Teamsheets'!$C$2:$C$119,Q$1) &amp; ")"</f>
        <v>3(1)</v>
      </c>
      <c r="R31" s="27" t="str">
        <f>GOALS('11-12 Teamsheets'!$H$2:$R$119,$A31,'11-12 Teamsheets'!$C$2:$C$119,Q$1) &amp; "(" &amp; GOALS('11-12 Teamsheets'!$S$2:$Z$119,$A31,'11-12 Teamsheets'!$C$2:$C$119,Q$1) &amp; ")"</f>
        <v>0(0)</v>
      </c>
      <c r="S31" s="27">
        <f>Clean_sheet('11-12 Teamsheets'!$C$2:$H$119,$A31,Q$1)</f>
        <v>0</v>
      </c>
      <c r="T31" s="27" t="str">
        <f>CARDS('11-12 Teamsheets'!$H$2:$Z$119,$A31,$AM$2,'11-12 Teamsheets'!$C$2:$C$119,Q$1) &amp; "(" &amp; CARDS('11-12 Teamsheets'!$H$2:$Z$119,$A31,$AM$3,'11-12 Teamsheets'!$C$2:$C$119,Q$1) &amp; ")"</f>
        <v>0(0)</v>
      </c>
      <c r="U31" s="27">
        <f>MINS_PLAYED('11-12 Teamsheets'!$H$2:$R$119,$A31,'11-12 Teamsheets'!$C$2:$C$119,Q$1) + MINS_AS_SUB('11-12 Teamsheets'!$S$2:$Z$119,$A31,'11-12 Teamsheets'!$C$2:$C$119,Q$1)</f>
        <v>281</v>
      </c>
      <c r="V31" s="27" t="str">
        <f>APPS('11-12 Teamsheets'!$H$2:$R$119,$A31,'11-12 Teamsheets'!$C$2:$C$119,V$1) &amp; "(" &amp; SUBS('11-12 Teamsheets'!$S$2:$Z$119,$A31,'11-12 Teamsheets'!$C$2:$C$119,V$1) &amp; ")"</f>
        <v>2(0)</v>
      </c>
      <c r="W31" s="27" t="str">
        <f>GOALS('11-12 Teamsheets'!$H$2:$R$119,$A31,'11-12 Teamsheets'!$C$2:$C$119,V$1) &amp; "(" &amp; GOALS('11-12 Teamsheets'!$S$2:$Z$119,$A31,'11-12 Teamsheets'!$C$2:$C$119,V$1) &amp; ")"</f>
        <v>1(0)</v>
      </c>
      <c r="X31" s="27">
        <f>Clean_sheet('11-12 Teamsheets'!$C$2:$H$119,$A31,V$1)</f>
        <v>0</v>
      </c>
      <c r="Y31" s="27" t="str">
        <f>CARDS('11-12 Teamsheets'!$H$2:$Z$119,$A31,$AM$2,'11-12 Teamsheets'!$C$2:$C$119,V$1) &amp; "(" &amp; CARDS('11-12 Teamsheets'!$H$2:$Z$119,$A31,$AM$3,'11-12 Teamsheets'!$C$2:$C$119,V$1) &amp; ")"</f>
        <v>0(0)</v>
      </c>
      <c r="Z31" s="27">
        <f>MINS_PLAYED('11-12 Teamsheets'!$H$2:$R$119,$A31,'11-12 Teamsheets'!$C$2:$C$119,V$1) + MINS_AS_SUB('11-12 Teamsheets'!$S$2:$Z$119,$A31,'11-12 Teamsheets'!$C$2:$C$119,V$1)</f>
        <v>166</v>
      </c>
      <c r="AA31" s="27" t="str">
        <f>APPS('11-12 Teamsheets'!$H$2:$R$119,$A31) &amp; "(" &amp; SUBS('11-12 Teamsheets'!$S$2:$Z$119,$A31) &amp; ")"</f>
        <v>28(17)</v>
      </c>
      <c r="AB31" s="28">
        <f>APPS('11-12 Teamsheets'!$H$2:$R$119,$A31) + SUBS('11-12 Teamsheets'!$S$2:$Z$119,$A31)</f>
        <v>45</v>
      </c>
      <c r="AC31" s="27" t="str">
        <f>GOALS('11-12 Teamsheets'!$H$2:$R$119,$A31) &amp; "(" &amp; GOALS('11-12 Teamsheets'!$S$2:$Z$119,$A31) &amp; ")"</f>
        <v>3(2)</v>
      </c>
      <c r="AD31" s="28">
        <f>GOALS('11-12 Teamsheets'!$H$2:$Z$119,$A31)</f>
        <v>5</v>
      </c>
      <c r="AE31" s="28">
        <f>Clean_sheet('11-12 Teamsheets'!$C$2:$H$119,$A31)</f>
        <v>0</v>
      </c>
      <c r="AF31" s="28" t="str">
        <f>CARDS('11-12 Teamsheets'!$H$2:$Z$119,$A31,$AM$2) &amp; "(" &amp; CARDS('11-12 Teamsheets'!$H$2:$Z$119,$A31,$AM$3) &amp; ")"</f>
        <v>0(0)</v>
      </c>
      <c r="AG31" s="28">
        <f>MINS_PLAYED('11-12 Teamsheets'!$H$2:$R$119,$A31) + MINS_AS_SUB('11-12 Teamsheets'!$S$2:$Z$119,$A31)</f>
        <v>2718</v>
      </c>
      <c r="AH31" s="28">
        <f>IF(AND(AG31&lt;&gt;0, AB31&lt;&gt;0),AG31/AB31,0)</f>
        <v>60.4</v>
      </c>
      <c r="AI31" s="28">
        <f>IF(AD31&lt;&gt;0,AD31/AB31,0)</f>
        <v>0.1111111111111111</v>
      </c>
      <c r="AJ31" s="28">
        <f>IF(AD31&lt;&gt;0,AG31/AD31,0)</f>
        <v>543.6</v>
      </c>
    </row>
    <row r="32" spans="1:36" x14ac:dyDescent="0.2">
      <c r="A32" s="25" t="s">
        <v>1277</v>
      </c>
      <c r="B32" s="27" t="str">
        <f>APPS('11-12 Teamsheets'!$H$2:$R$119,$A32,'11-12 Teamsheets'!$C$2:$C$119,B$1) &amp; "(" &amp; SUBS('11-12 Teamsheets'!$S$2:$Z$119,$A32,'11-12 Teamsheets'!$C$2:$C$119,B$1) &amp; ")"</f>
        <v>0(0)</v>
      </c>
      <c r="C32" s="27" t="str">
        <f>GOALS('11-12 Teamsheets'!$H$2:$R$119,$A32,'11-12 Teamsheets'!$C$2:$C$119,B$1) &amp; "(" &amp; GOALS('11-12 Teamsheets'!$S$2:$Z$119,$A32,'11-12 Teamsheets'!$C$2:$C$119,B$1) &amp; ")"</f>
        <v>0(0)</v>
      </c>
      <c r="D32" s="27">
        <f>Clean_sheet('11-12 Teamsheets'!$C$2:$H$119,$A32,B$1)</f>
        <v>0</v>
      </c>
      <c r="E32" s="27" t="str">
        <f>CARDS('11-12 Teamsheets'!$H$2:$Z$119,$A32,$AM$2,'11-12 Teamsheets'!$C$2:$C$119,B$1) &amp; "(" &amp; CARDS('11-12 Teamsheets'!$H$2:$Z$119,$A32,$AM$3,'11-12 Teamsheets'!$C$2:$C$119,B$1) &amp; ")"</f>
        <v>0(0)</v>
      </c>
      <c r="F32" s="27">
        <f>MINS_PLAYED('11-12 Teamsheets'!$H$2:$R$119,$A32,'11-12 Teamsheets'!$C$2:$C$119,B$1) + MINS_AS_SUB('11-12 Teamsheets'!$S$2:$Z$119,$A32,'11-12 Teamsheets'!$C$2:$C$119,B$1)</f>
        <v>0</v>
      </c>
      <c r="G32" s="27" t="str">
        <f>APPS('11-12 Teamsheets'!$H$2:$R$119,$A32,'11-12 Teamsheets'!$C$2:$C$119,G$1) &amp; "(" &amp; SUBS('11-12 Teamsheets'!$S$2:$Z$119,$A32,'11-12 Teamsheets'!$C$2:$C$119,G$1) &amp; ")"</f>
        <v>0(0)</v>
      </c>
      <c r="H32" s="27" t="str">
        <f>GOALS('11-12 Teamsheets'!$H$2:$R$119,$A32,'11-12 Teamsheets'!$C$2:$C$119,G$1) &amp; "(" &amp; GOALS('11-12 Teamsheets'!$S$2:$Z$119,$A32,'11-12 Teamsheets'!$C$2:$C$119,G$1) &amp; ")"</f>
        <v>0(0)</v>
      </c>
      <c r="I32" s="27">
        <f>Clean_sheet('11-12 Teamsheets'!$C$2:$H$119,$A32,G$1)</f>
        <v>0</v>
      </c>
      <c r="J32" s="27" t="str">
        <f>CARDS('11-12 Teamsheets'!$H$2:$Z$119,$A32,$AM$2,'11-12 Teamsheets'!$C$2:$C$119,G$1) &amp; "(" &amp; CARDS('11-12 Teamsheets'!$H$2:$Z$119,$A32,$AM$3,'11-12 Teamsheets'!$C$2:$C$119,G$1) &amp; ")"</f>
        <v>0(0)</v>
      </c>
      <c r="K32" s="27">
        <f>MINS_PLAYED('11-12 Teamsheets'!$H$2:$R$119,$A32,'11-12 Teamsheets'!$C$2:$C$119,G$1) + MINS_AS_SUB('11-12 Teamsheets'!$S$2:$Z$119,$A32,'11-12 Teamsheets'!$C$2:$C$119,G$1)</f>
        <v>0</v>
      </c>
      <c r="L32" s="27" t="str">
        <f>APPS('11-12 Teamsheets'!$H$2:$R$119,$A32,'11-12 Teamsheets'!$C$2:$C$119,L$1) &amp; "(" &amp; SUBS('11-12 Teamsheets'!$S$2:$Z$119,$A32,'11-12 Teamsheets'!$C$2:$C$119,L$1) &amp; ")"</f>
        <v>0(0)</v>
      </c>
      <c r="M32" s="27" t="str">
        <f>GOALS('11-12 Teamsheets'!$H$2:$R$119,$A32,'11-12 Teamsheets'!$C$2:$C$119,L$1) &amp; "(" &amp; GOALS('11-12 Teamsheets'!$S$2:$Z$119,$A32,'11-12 Teamsheets'!$C$2:$C$119,L$1) &amp; ")"</f>
        <v>0(0)</v>
      </c>
      <c r="N32" s="27">
        <f>Clean_sheet('11-12 Teamsheets'!$C$2:$H$119,$A32,L$1)</f>
        <v>0</v>
      </c>
      <c r="O32" s="27" t="str">
        <f>CARDS('11-12 Teamsheets'!$H$2:$Z$119,$A32,$AM$2,'11-12 Teamsheets'!$C$2:$C$119,L$1) &amp; "(" &amp; CARDS('11-12 Teamsheets'!$H$2:$Z$119,$A32,$AM$3,'11-12 Teamsheets'!$C$2:$C$119,L$1) &amp; ")"</f>
        <v>0(0)</v>
      </c>
      <c r="P32" s="27">
        <f>MINS_PLAYED('11-12 Teamsheets'!$H$2:$R$119,$A32,'11-12 Teamsheets'!$C$2:$C$119,L$1) + MINS_AS_SUB('11-12 Teamsheets'!$S$2:$Z$119,$A32,'11-12 Teamsheets'!$C$2:$C$119,L$1)</f>
        <v>0</v>
      </c>
      <c r="Q32" s="27" t="str">
        <f>APPS('11-12 Teamsheets'!$H$2:$R$119,$A32,'11-12 Teamsheets'!$C$2:$C$119,Q$1) &amp; "(" &amp; SUBS('11-12 Teamsheets'!$S$2:$Z$119,$A32,'11-12 Teamsheets'!$C$2:$C$119,Q$1) &amp; ")"</f>
        <v>0(0)</v>
      </c>
      <c r="R32" s="27" t="str">
        <f>GOALS('11-12 Teamsheets'!$H$2:$R$119,$A32,'11-12 Teamsheets'!$C$2:$C$119,Q$1) &amp; "(" &amp; GOALS('11-12 Teamsheets'!$S$2:$Z$119,$A32,'11-12 Teamsheets'!$C$2:$C$119,Q$1) &amp; ")"</f>
        <v>0(0)</v>
      </c>
      <c r="S32" s="27">
        <f>Clean_sheet('11-12 Teamsheets'!$C$2:$H$119,$A32,Q$1)</f>
        <v>0</v>
      </c>
      <c r="T32" s="27" t="str">
        <f>CARDS('11-12 Teamsheets'!$H$2:$Z$119,$A32,$AM$2,'11-12 Teamsheets'!$C$2:$C$119,Q$1) &amp; "(" &amp; CARDS('11-12 Teamsheets'!$H$2:$Z$119,$A32,$AM$3,'11-12 Teamsheets'!$C$2:$C$119,Q$1) &amp; ")"</f>
        <v>0(0)</v>
      </c>
      <c r="U32" s="27">
        <f>MINS_PLAYED('11-12 Teamsheets'!$H$2:$R$119,$A32,'11-12 Teamsheets'!$C$2:$C$119,Q$1) + MINS_AS_SUB('11-12 Teamsheets'!$S$2:$Z$119,$A32,'11-12 Teamsheets'!$C$2:$C$119,Q$1)</f>
        <v>0</v>
      </c>
      <c r="V32" s="27" t="str">
        <f>APPS('11-12 Teamsheets'!$H$2:$R$119,$A32,'11-12 Teamsheets'!$C$2:$C$119,V$1) &amp; "(" &amp; SUBS('11-12 Teamsheets'!$S$2:$Z$119,$A32,'11-12 Teamsheets'!$C$2:$C$119,V$1) &amp; ")"</f>
        <v>0(0)</v>
      </c>
      <c r="W32" s="27" t="str">
        <f>GOALS('11-12 Teamsheets'!$H$2:$R$119,$A32,'11-12 Teamsheets'!$C$2:$C$119,V$1) &amp; "(" &amp; GOALS('11-12 Teamsheets'!$S$2:$Z$119,$A32,'11-12 Teamsheets'!$C$2:$C$119,V$1) &amp; ")"</f>
        <v>0(0)</v>
      </c>
      <c r="X32" s="27">
        <f>Clean_sheet('11-12 Teamsheets'!$C$2:$H$119,$A32,V$1)</f>
        <v>0</v>
      </c>
      <c r="Y32" s="27" t="str">
        <f>CARDS('11-12 Teamsheets'!$H$2:$Z$119,$A32,$AM$2,'11-12 Teamsheets'!$C$2:$C$119,V$1) &amp; "(" &amp; CARDS('11-12 Teamsheets'!$H$2:$Z$119,$A32,$AM$3,'11-12 Teamsheets'!$C$2:$C$119,V$1) &amp; ")"</f>
        <v>0(0)</v>
      </c>
      <c r="Z32" s="27">
        <f>MINS_PLAYED('11-12 Teamsheets'!$H$2:$R$119,$A32,'11-12 Teamsheets'!$C$2:$C$119,V$1) + MINS_AS_SUB('11-12 Teamsheets'!$S$2:$Z$119,$A32,'11-12 Teamsheets'!$C$2:$C$119,V$1)</f>
        <v>0</v>
      </c>
      <c r="AA32" s="27" t="str">
        <f>APPS('11-12 Teamsheets'!$H$2:$R$119,$A32) &amp; "(" &amp; SUBS('11-12 Teamsheets'!$S$2:$Z$119,$A32) &amp; ")"</f>
        <v>0(0)</v>
      </c>
      <c r="AB32" s="28">
        <f>APPS('11-12 Teamsheets'!$H$2:$R$119,$A32) + SUBS('11-12 Teamsheets'!$S$2:$Z$119,$A32)</f>
        <v>0</v>
      </c>
      <c r="AC32" s="27" t="str">
        <f>GOALS('11-12 Teamsheets'!$H$2:$R$119,$A32) &amp; "(" &amp; GOALS('11-12 Teamsheets'!$S$2:$Z$119,$A32) &amp; ")"</f>
        <v>0(0)</v>
      </c>
      <c r="AD32" s="28">
        <f>GOALS('11-12 Teamsheets'!$H$2:$Z$119,$A32)</f>
        <v>0</v>
      </c>
      <c r="AE32" s="28">
        <f>Clean_sheet('11-12 Teamsheets'!$C$2:$H$119,$A32)</f>
        <v>0</v>
      </c>
      <c r="AF32" s="28" t="str">
        <f>CARDS('11-12 Teamsheets'!$H$2:$Z$119,$A32,$AM$2) &amp; "(" &amp; CARDS('11-12 Teamsheets'!$H$2:$Z$119,$A32,$AM$3) &amp; ")"</f>
        <v>0(0)</v>
      </c>
      <c r="AG32" s="28">
        <f>MINS_PLAYED('11-12 Teamsheets'!$H$2:$R$119,$A32) + MINS_AS_SUB('11-12 Teamsheets'!$S$2:$Z$119,$A32)</f>
        <v>0</v>
      </c>
      <c r="AH32" s="28">
        <f t="shared" si="0"/>
        <v>0</v>
      </c>
      <c r="AI32" s="28">
        <f t="shared" si="1"/>
        <v>0</v>
      </c>
      <c r="AJ32" s="28">
        <f t="shared" si="2"/>
        <v>0</v>
      </c>
    </row>
    <row r="33" spans="1:36" x14ac:dyDescent="0.2">
      <c r="A33" s="25" t="s">
        <v>1439</v>
      </c>
      <c r="B33" s="27" t="str">
        <f>APPS('11-12 Teamsheets'!$H$2:$R$119,$A33,'11-12 Teamsheets'!$C$2:$C$119,B$1) &amp; "(" &amp; SUBS('11-12 Teamsheets'!$S$2:$Z$119,$A33,'11-12 Teamsheets'!$C$2:$C$119,B$1) &amp; ")"</f>
        <v>36(3)</v>
      </c>
      <c r="C33" s="27" t="str">
        <f>GOALS('11-12 Teamsheets'!$H$2:$R$119,$A33,'11-12 Teamsheets'!$C$2:$C$119,B$1) &amp; "(" &amp; GOALS('11-12 Teamsheets'!$S$2:$Z$119,$A33,'11-12 Teamsheets'!$C$2:$C$119,B$1) &amp; ")"</f>
        <v>6(0)</v>
      </c>
      <c r="D33" s="27">
        <f>Clean_sheet('11-12 Teamsheets'!$C$2:$H$119,$A33,B$1)</f>
        <v>0</v>
      </c>
      <c r="E33" s="27" t="str">
        <f>CARDS('11-12 Teamsheets'!$H$2:$Z$119,$A33,$AM$2,'11-12 Teamsheets'!$C$2:$C$119,B$1) &amp; "(" &amp; CARDS('11-12 Teamsheets'!$H$2:$Z$119,$A33,$AM$3,'11-12 Teamsheets'!$C$2:$C$119,B$1) &amp; ")"</f>
        <v>3(0)</v>
      </c>
      <c r="F33" s="27">
        <f>MINS_PLAYED('11-12 Teamsheets'!$H$2:$R$119,$A33,'11-12 Teamsheets'!$C$2:$C$119,B$1) + MINS_AS_SUB('11-12 Teamsheets'!$S$2:$Z$119,$A33,'11-12 Teamsheets'!$C$2:$C$119,B$1)</f>
        <v>2960</v>
      </c>
      <c r="G33" s="27" t="str">
        <f>APPS('11-12 Teamsheets'!$H$2:$R$119,$A33,'11-12 Teamsheets'!$C$2:$C$119,G$1) &amp; "(" &amp; SUBS('11-12 Teamsheets'!$S$2:$Z$119,$A33,'11-12 Teamsheets'!$C$2:$C$119,G$1) &amp; ")"</f>
        <v>0(0)</v>
      </c>
      <c r="H33" s="27" t="str">
        <f>GOALS('11-12 Teamsheets'!$H$2:$R$119,$A33,'11-12 Teamsheets'!$C$2:$C$119,G$1) &amp; "(" &amp; GOALS('11-12 Teamsheets'!$S$2:$Z$119,$A33,'11-12 Teamsheets'!$C$2:$C$119,G$1) &amp; ")"</f>
        <v>0(0)</v>
      </c>
      <c r="I33" s="27">
        <f>Clean_sheet('11-12 Teamsheets'!$C$2:$H$119,$A33,G$1)</f>
        <v>0</v>
      </c>
      <c r="J33" s="27" t="str">
        <f>CARDS('11-12 Teamsheets'!$H$2:$Z$119,$A33,$AM$2,'11-12 Teamsheets'!$C$2:$C$119,G$1) &amp; "(" &amp; CARDS('11-12 Teamsheets'!$H$2:$Z$119,$A33,$AM$3,'11-12 Teamsheets'!$C$2:$C$119,G$1) &amp; ")"</f>
        <v>0(0)</v>
      </c>
      <c r="K33" s="27">
        <f>MINS_PLAYED('11-12 Teamsheets'!$H$2:$R$119,$A33,'11-12 Teamsheets'!$C$2:$C$119,G$1) + MINS_AS_SUB('11-12 Teamsheets'!$S$2:$Z$119,$A33,'11-12 Teamsheets'!$C$2:$C$119,G$1)</f>
        <v>0</v>
      </c>
      <c r="L33" s="27" t="str">
        <f>APPS('11-12 Teamsheets'!$H$2:$R$119,$A33,'11-12 Teamsheets'!$C$2:$C$119,L$1) &amp; "(" &amp; SUBS('11-12 Teamsheets'!$S$2:$Z$119,$A33,'11-12 Teamsheets'!$C$2:$C$119,L$1) &amp; ")"</f>
        <v>3(0)</v>
      </c>
      <c r="M33" s="27" t="str">
        <f>GOALS('11-12 Teamsheets'!$H$2:$R$119,$A33,'11-12 Teamsheets'!$C$2:$C$119,L$1) &amp; "(" &amp; GOALS('11-12 Teamsheets'!$S$2:$Z$119,$A33,'11-12 Teamsheets'!$C$2:$C$119,L$1) &amp; ")"</f>
        <v>0(0)</v>
      </c>
      <c r="N33" s="27">
        <f>Clean_sheet('11-12 Teamsheets'!$C$2:$H$119,$A33,L$1)</f>
        <v>0</v>
      </c>
      <c r="O33" s="27" t="str">
        <f>CARDS('11-12 Teamsheets'!$H$2:$Z$119,$A33,$AM$2,'11-12 Teamsheets'!$C$2:$C$119,L$1) &amp; "(" &amp; CARDS('11-12 Teamsheets'!$H$2:$Z$119,$A33,$AM$3,'11-12 Teamsheets'!$C$2:$C$119,L$1) &amp; ")"</f>
        <v>0(0)</v>
      </c>
      <c r="P33" s="27">
        <f>MINS_PLAYED('11-12 Teamsheets'!$H$2:$R$119,$A33,'11-12 Teamsheets'!$C$2:$C$119,L$1) + MINS_AS_SUB('11-12 Teamsheets'!$S$2:$Z$119,$A33,'11-12 Teamsheets'!$C$2:$C$119,L$1)</f>
        <v>248</v>
      </c>
      <c r="Q33" s="27" t="str">
        <f>APPS('11-12 Teamsheets'!$H$2:$R$119,$A33,'11-12 Teamsheets'!$C$2:$C$119,Q$1) &amp; "(" &amp; SUBS('11-12 Teamsheets'!$S$2:$Z$119,$A33,'11-12 Teamsheets'!$C$2:$C$119,Q$1) &amp; ")"</f>
        <v>5(0)</v>
      </c>
      <c r="R33" s="27" t="str">
        <f>GOALS('11-12 Teamsheets'!$H$2:$R$119,$A33,'11-12 Teamsheets'!$C$2:$C$119,Q$1) &amp; "(" &amp; GOALS('11-12 Teamsheets'!$S$2:$Z$119,$A33,'11-12 Teamsheets'!$C$2:$C$119,Q$1) &amp; ")"</f>
        <v>3(0)</v>
      </c>
      <c r="S33" s="27">
        <f>Clean_sheet('11-12 Teamsheets'!$C$2:$H$119,$A33,Q$1)</f>
        <v>0</v>
      </c>
      <c r="T33" s="27" t="str">
        <f>CARDS('11-12 Teamsheets'!$H$2:$Z$119,$A33,$AM$2,'11-12 Teamsheets'!$C$2:$C$119,Q$1) &amp; "(" &amp; CARDS('11-12 Teamsheets'!$H$2:$Z$119,$A33,$AM$3,'11-12 Teamsheets'!$C$2:$C$119,Q$1) &amp; ")"</f>
        <v>0(0)</v>
      </c>
      <c r="U33" s="27">
        <f>MINS_PLAYED('11-12 Teamsheets'!$H$2:$R$119,$A33,'11-12 Teamsheets'!$C$2:$C$119,Q$1) + MINS_AS_SUB('11-12 Teamsheets'!$S$2:$Z$119,$A33,'11-12 Teamsheets'!$C$2:$C$119,Q$1)</f>
        <v>436</v>
      </c>
      <c r="V33" s="27" t="str">
        <f>APPS('11-12 Teamsheets'!$H$2:$R$119,$A33,'11-12 Teamsheets'!$C$2:$C$119,V$1) &amp; "(" &amp; SUBS('11-12 Teamsheets'!$S$2:$Z$119,$A33,'11-12 Teamsheets'!$C$2:$C$119,V$1) &amp; ")"</f>
        <v>3(0)</v>
      </c>
      <c r="W33" s="27" t="str">
        <f>GOALS('11-12 Teamsheets'!$H$2:$R$119,$A33,'11-12 Teamsheets'!$C$2:$C$119,V$1) &amp; "(" &amp; GOALS('11-12 Teamsheets'!$S$2:$Z$119,$A33,'11-12 Teamsheets'!$C$2:$C$119,V$1) &amp; ")"</f>
        <v>1(0)</v>
      </c>
      <c r="X33" s="27">
        <f>Clean_sheet('11-12 Teamsheets'!$C$2:$H$119,$A33,V$1)</f>
        <v>0</v>
      </c>
      <c r="Y33" s="27" t="str">
        <f>CARDS('11-12 Teamsheets'!$H$2:$Z$119,$A33,$AM$2,'11-12 Teamsheets'!$C$2:$C$119,V$1) &amp; "(" &amp; CARDS('11-12 Teamsheets'!$H$2:$Z$119,$A33,$AM$3,'11-12 Teamsheets'!$C$2:$C$119,V$1) &amp; ")"</f>
        <v>1(0)</v>
      </c>
      <c r="Z33" s="27">
        <f>MINS_PLAYED('11-12 Teamsheets'!$H$2:$R$119,$A33,'11-12 Teamsheets'!$C$2:$C$119,V$1) + MINS_AS_SUB('11-12 Teamsheets'!$S$2:$Z$119,$A33,'11-12 Teamsheets'!$C$2:$C$119,V$1)</f>
        <v>270</v>
      </c>
      <c r="AA33" s="27" t="str">
        <f>APPS('11-12 Teamsheets'!$H$2:$R$119,$A33) &amp; "(" &amp; SUBS('11-12 Teamsheets'!$S$2:$Z$119,$A33) &amp; ")"</f>
        <v>47(3)</v>
      </c>
      <c r="AB33" s="28">
        <f>APPS('11-12 Teamsheets'!$H$2:$R$119,$A33) + SUBS('11-12 Teamsheets'!$S$2:$Z$119,$A33)</f>
        <v>50</v>
      </c>
      <c r="AC33" s="27" t="str">
        <f>GOALS('11-12 Teamsheets'!$H$2:$R$119,$A33) &amp; "(" &amp; GOALS('11-12 Teamsheets'!$S$2:$Z$119,$A33) &amp; ")"</f>
        <v>10(0)</v>
      </c>
      <c r="AD33" s="28">
        <f>GOALS('11-12 Teamsheets'!$H$2:$Z$119,$A33)</f>
        <v>10</v>
      </c>
      <c r="AE33" s="28">
        <f>Clean_sheet('11-12 Teamsheets'!$C$2:$H$119,$A33)</f>
        <v>0</v>
      </c>
      <c r="AF33" s="28" t="str">
        <f>CARDS('11-12 Teamsheets'!$H$2:$Z$119,$A33,$AM$2) &amp; "(" &amp; CARDS('11-12 Teamsheets'!$H$2:$Z$119,$A33,$AM$3) &amp; ")"</f>
        <v>4(0)</v>
      </c>
      <c r="AG33" s="28">
        <f>MINS_PLAYED('11-12 Teamsheets'!$H$2:$R$119,$A33) + MINS_AS_SUB('11-12 Teamsheets'!$S$2:$Z$119,$A33)</f>
        <v>3914</v>
      </c>
      <c r="AH33" s="28">
        <f t="shared" ref="AH33:AH43" si="3">IF(AND(AG33&lt;&gt;0, AB33&lt;&gt;0),AG33/AB33,0)</f>
        <v>78.28</v>
      </c>
      <c r="AI33" s="28">
        <f t="shared" ref="AI33:AI43" si="4">IF(AD33&lt;&gt;0,AD33/AB33,0)</f>
        <v>0.2</v>
      </c>
      <c r="AJ33" s="28">
        <f t="shared" ref="AJ33:AJ43" si="5">IF(AD33&lt;&gt;0,AG33/AD33,0)</f>
        <v>391.4</v>
      </c>
    </row>
    <row r="34" spans="1:36" x14ac:dyDescent="0.2">
      <c r="A34" s="25" t="s">
        <v>1613</v>
      </c>
      <c r="B34" s="27" t="str">
        <f>APPS('11-12 Teamsheets'!$H$2:$R$119,$A34,'11-12 Teamsheets'!$C$2:$C$119,B$1) &amp; "(" &amp; SUBS('11-12 Teamsheets'!$S$2:$Z$119,$A34,'11-12 Teamsheets'!$C$2:$C$119,B$1) &amp; ")"</f>
        <v>0(0)</v>
      </c>
      <c r="C34" s="27" t="str">
        <f>GOALS('11-12 Teamsheets'!$H$2:$R$119,$A34,'11-12 Teamsheets'!$C$2:$C$119,B$1) &amp; "(" &amp; GOALS('11-12 Teamsheets'!$S$2:$Z$119,$A34,'11-12 Teamsheets'!$C$2:$C$119,B$1) &amp; ")"</f>
        <v>0(0)</v>
      </c>
      <c r="D34" s="27">
        <f>Clean_sheet('11-12 Teamsheets'!$C$2:$H$119,$A34,B$1)</f>
        <v>0</v>
      </c>
      <c r="E34" s="27" t="str">
        <f>CARDS('11-12 Teamsheets'!$H$2:$Z$119,$A34,$AM$2,'11-12 Teamsheets'!$C$2:$C$119,B$1) &amp; "(" &amp; CARDS('11-12 Teamsheets'!$H$2:$Z$119,$A34,$AM$3,'11-12 Teamsheets'!$C$2:$C$119,B$1) &amp; ")"</f>
        <v>0(0)</v>
      </c>
      <c r="F34" s="27">
        <f>MINS_PLAYED('11-12 Teamsheets'!$H$2:$R$119,$A34,'11-12 Teamsheets'!$C$2:$C$119,B$1) + MINS_AS_SUB('11-12 Teamsheets'!$S$2:$Z$119,$A34,'11-12 Teamsheets'!$C$2:$C$119,B$1)</f>
        <v>0</v>
      </c>
      <c r="G34" s="27" t="str">
        <f>APPS('11-12 Teamsheets'!$H$2:$R$119,$A34,'11-12 Teamsheets'!$C$2:$C$119,G$1) &amp; "(" &amp; SUBS('11-12 Teamsheets'!$S$2:$Z$119,$A34,'11-12 Teamsheets'!$C$2:$C$119,G$1) &amp; ")"</f>
        <v>0(0)</v>
      </c>
      <c r="H34" s="27" t="str">
        <f>GOALS('11-12 Teamsheets'!$H$2:$R$119,$A34,'11-12 Teamsheets'!$C$2:$C$119,G$1) &amp; "(" &amp; GOALS('11-12 Teamsheets'!$S$2:$Z$119,$A34,'11-12 Teamsheets'!$C$2:$C$119,G$1) &amp; ")"</f>
        <v>0(0)</v>
      </c>
      <c r="I34" s="27">
        <f>Clean_sheet('11-12 Teamsheets'!$C$2:$H$119,$A34,G$1)</f>
        <v>0</v>
      </c>
      <c r="J34" s="27" t="str">
        <f>CARDS('11-12 Teamsheets'!$H$2:$Z$119,$A34,$AM$2,'11-12 Teamsheets'!$C$2:$C$119,G$1) &amp; "(" &amp; CARDS('11-12 Teamsheets'!$H$2:$Z$119,$A34,$AM$3,'11-12 Teamsheets'!$C$2:$C$119,G$1) &amp; ")"</f>
        <v>0(0)</v>
      </c>
      <c r="K34" s="27">
        <f>MINS_PLAYED('11-12 Teamsheets'!$H$2:$R$119,$A34,'11-12 Teamsheets'!$C$2:$C$119,G$1) + MINS_AS_SUB('11-12 Teamsheets'!$S$2:$Z$119,$A34,'11-12 Teamsheets'!$C$2:$C$119,G$1)</f>
        <v>0</v>
      </c>
      <c r="L34" s="27" t="str">
        <f>APPS('11-12 Teamsheets'!$H$2:$R$119,$A34,'11-12 Teamsheets'!$C$2:$C$119,L$1) &amp; "(" &amp; SUBS('11-12 Teamsheets'!$S$2:$Z$119,$A34,'11-12 Teamsheets'!$C$2:$C$119,L$1) &amp; ")"</f>
        <v>0(0)</v>
      </c>
      <c r="M34" s="27" t="str">
        <f>GOALS('11-12 Teamsheets'!$H$2:$R$119,$A34,'11-12 Teamsheets'!$C$2:$C$119,L$1) &amp; "(" &amp; GOALS('11-12 Teamsheets'!$S$2:$Z$119,$A34,'11-12 Teamsheets'!$C$2:$C$119,L$1) &amp; ")"</f>
        <v>0(0)</v>
      </c>
      <c r="N34" s="27">
        <f>Clean_sheet('11-12 Teamsheets'!$C$2:$H$119,$A34,L$1)</f>
        <v>0</v>
      </c>
      <c r="O34" s="27" t="str">
        <f>CARDS('11-12 Teamsheets'!$H$2:$Z$119,$A34,$AM$2,'11-12 Teamsheets'!$C$2:$C$119,L$1) &amp; "(" &amp; CARDS('11-12 Teamsheets'!$H$2:$Z$119,$A34,$AM$3,'11-12 Teamsheets'!$C$2:$C$119,L$1) &amp; ")"</f>
        <v>0(0)</v>
      </c>
      <c r="P34" s="27">
        <f>MINS_PLAYED('11-12 Teamsheets'!$H$2:$R$119,$A34,'11-12 Teamsheets'!$C$2:$C$119,L$1) + MINS_AS_SUB('11-12 Teamsheets'!$S$2:$Z$119,$A34,'11-12 Teamsheets'!$C$2:$C$119,L$1)</f>
        <v>0</v>
      </c>
      <c r="Q34" s="27" t="str">
        <f>APPS('11-12 Teamsheets'!$H$2:$R$119,$A34,'11-12 Teamsheets'!$C$2:$C$119,Q$1) &amp; "(" &amp; SUBS('11-12 Teamsheets'!$S$2:$Z$119,$A34,'11-12 Teamsheets'!$C$2:$C$119,Q$1) &amp; ")"</f>
        <v>0(0)</v>
      </c>
      <c r="R34" s="27" t="str">
        <f>GOALS('11-12 Teamsheets'!$H$2:$R$119,$A34,'11-12 Teamsheets'!$C$2:$C$119,Q$1) &amp; "(" &amp; GOALS('11-12 Teamsheets'!$S$2:$Z$119,$A34,'11-12 Teamsheets'!$C$2:$C$119,Q$1) &amp; ")"</f>
        <v>0(0)</v>
      </c>
      <c r="S34" s="27">
        <f>Clean_sheet('11-12 Teamsheets'!$C$2:$H$119,$A34,Q$1)</f>
        <v>0</v>
      </c>
      <c r="T34" s="27" t="str">
        <f>CARDS('11-12 Teamsheets'!$H$2:$Z$119,$A34,$AM$2,'11-12 Teamsheets'!$C$2:$C$119,Q$1) &amp; "(" &amp; CARDS('11-12 Teamsheets'!$H$2:$Z$119,$A34,$AM$3,'11-12 Teamsheets'!$C$2:$C$119,Q$1) &amp; ")"</f>
        <v>0(0)</v>
      </c>
      <c r="U34" s="27">
        <f>MINS_PLAYED('11-12 Teamsheets'!$H$2:$R$119,$A34,'11-12 Teamsheets'!$C$2:$C$119,Q$1) + MINS_AS_SUB('11-12 Teamsheets'!$S$2:$Z$119,$A34,'11-12 Teamsheets'!$C$2:$C$119,Q$1)</f>
        <v>0</v>
      </c>
      <c r="V34" s="27" t="str">
        <f>APPS('11-12 Teamsheets'!$H$2:$R$119,$A34,'11-12 Teamsheets'!$C$2:$C$119,V$1) &amp; "(" &amp; SUBS('11-12 Teamsheets'!$S$2:$Z$119,$A34,'11-12 Teamsheets'!$C$2:$C$119,V$1) &amp; ")"</f>
        <v>0(0)</v>
      </c>
      <c r="W34" s="27" t="str">
        <f>GOALS('11-12 Teamsheets'!$H$2:$R$119,$A34,'11-12 Teamsheets'!$C$2:$C$119,V$1) &amp; "(" &amp; GOALS('11-12 Teamsheets'!$S$2:$Z$119,$A34,'11-12 Teamsheets'!$C$2:$C$119,V$1) &amp; ")"</f>
        <v>0(0)</v>
      </c>
      <c r="X34" s="27">
        <f>Clean_sheet('11-12 Teamsheets'!$C$2:$H$119,$A34,V$1)</f>
        <v>0</v>
      </c>
      <c r="Y34" s="27" t="str">
        <f>CARDS('11-12 Teamsheets'!$H$2:$Z$119,$A34,$AM$2,'11-12 Teamsheets'!$C$2:$C$119,V$1) &amp; "(" &amp; CARDS('11-12 Teamsheets'!$H$2:$Z$119,$A34,$AM$3,'11-12 Teamsheets'!$C$2:$C$119,V$1) &amp; ")"</f>
        <v>0(0)</v>
      </c>
      <c r="Z34" s="27">
        <f>MINS_PLAYED('11-12 Teamsheets'!$H$2:$R$119,$A34,'11-12 Teamsheets'!$C$2:$C$119,V$1) + MINS_AS_SUB('11-12 Teamsheets'!$S$2:$Z$119,$A34,'11-12 Teamsheets'!$C$2:$C$119,V$1)</f>
        <v>0</v>
      </c>
      <c r="AA34" s="27" t="str">
        <f>APPS('11-12 Teamsheets'!$H$2:$R$119,$A34) &amp; "(" &amp; SUBS('11-12 Teamsheets'!$S$2:$Z$119,$A34) &amp; ")"</f>
        <v>0(0)</v>
      </c>
      <c r="AB34" s="28">
        <f>APPS('11-12 Teamsheets'!$H$2:$R$119,$A34) + SUBS('11-12 Teamsheets'!$S$2:$Z$119,$A34)</f>
        <v>0</v>
      </c>
      <c r="AC34" s="27" t="str">
        <f>GOALS('11-12 Teamsheets'!$H$2:$R$119,$A34) &amp; "(" &amp; GOALS('11-12 Teamsheets'!$S$2:$Z$119,$A34) &amp; ")"</f>
        <v>0(0)</v>
      </c>
      <c r="AD34" s="28">
        <f>GOALS('11-12 Teamsheets'!$H$2:$Z$119,$A34)</f>
        <v>0</v>
      </c>
      <c r="AE34" s="28">
        <f>Clean_sheet('11-12 Teamsheets'!$C$2:$H$119,$A34)</f>
        <v>0</v>
      </c>
      <c r="AF34" s="28" t="str">
        <f>CARDS('11-12 Teamsheets'!$H$2:$Z$119,$A34,$AM$2) &amp; "(" &amp; CARDS('11-12 Teamsheets'!$H$2:$Z$119,$A34,$AM$3) &amp; ")"</f>
        <v>0(0)</v>
      </c>
      <c r="AG34" s="28">
        <f>MINS_PLAYED('11-12 Teamsheets'!$H$2:$R$119,$A34) + MINS_AS_SUB('11-12 Teamsheets'!$S$2:$Z$119,$A34)</f>
        <v>0</v>
      </c>
      <c r="AH34" s="28">
        <f t="shared" si="3"/>
        <v>0</v>
      </c>
      <c r="AI34" s="28">
        <f t="shared" si="4"/>
        <v>0</v>
      </c>
      <c r="AJ34" s="28">
        <f t="shared" si="5"/>
        <v>0</v>
      </c>
    </row>
    <row r="35" spans="1:36" x14ac:dyDescent="0.2">
      <c r="A35" s="106" t="s">
        <v>2665</v>
      </c>
      <c r="B35" s="27" t="str">
        <f>APPS('11-12 Teamsheets'!$H$2:$R$119,$A35,'11-12 Teamsheets'!$C$2:$C$119,B$1) &amp; "(" &amp; SUBS('11-12 Teamsheets'!$S$2:$Z$119,$A35,'11-12 Teamsheets'!$C$2:$C$119,B$1) &amp; ")"</f>
        <v>43(0)</v>
      </c>
      <c r="C35" s="27" t="str">
        <f>GOALS('11-12 Teamsheets'!$H$2:$R$119,$A35,'11-12 Teamsheets'!$C$2:$C$119,B$1) &amp; "(" &amp; GOALS('11-12 Teamsheets'!$S$2:$Z$119,$A35,'11-12 Teamsheets'!$C$2:$C$119,B$1) &amp; ")"</f>
        <v>0(0)</v>
      </c>
      <c r="D35" s="27">
        <f>Clean_sheet('11-12 Teamsheets'!$C$2:$H$119,$A35,B$1)</f>
        <v>14</v>
      </c>
      <c r="E35" s="27" t="str">
        <f>CARDS('11-12 Teamsheets'!$H$2:$Z$119,$A35,$AM$2,'11-12 Teamsheets'!$C$2:$C$119,B$1) &amp; "(" &amp; CARDS('11-12 Teamsheets'!$H$2:$Z$119,$A35,$AM$3,'11-12 Teamsheets'!$C$2:$C$119,B$1) &amp; ")"</f>
        <v>1(0)</v>
      </c>
      <c r="F35" s="27">
        <f>MINS_PLAYED('11-12 Teamsheets'!$H$2:$R$119,$A35,'11-12 Teamsheets'!$C$2:$C$119,B$1) + MINS_AS_SUB('11-12 Teamsheets'!$S$2:$Z$119,$A35,'11-12 Teamsheets'!$C$2:$C$119,B$1)</f>
        <v>3870</v>
      </c>
      <c r="G35" s="27" t="str">
        <f>APPS('11-12 Teamsheets'!$H$2:$R$119,$A35,'11-12 Teamsheets'!$C$2:$C$119,G$1) &amp; "(" &amp; SUBS('11-12 Teamsheets'!$S$2:$Z$119,$A35,'11-12 Teamsheets'!$C$2:$C$119,G$1) &amp; ")"</f>
        <v>0(0)</v>
      </c>
      <c r="H35" s="27" t="str">
        <f>GOALS('11-12 Teamsheets'!$H$2:$R$119,$A35,'11-12 Teamsheets'!$C$2:$C$119,G$1) &amp; "(" &amp; GOALS('11-12 Teamsheets'!$S$2:$Z$119,$A35,'11-12 Teamsheets'!$C$2:$C$119,G$1) &amp; ")"</f>
        <v>0(0)</v>
      </c>
      <c r="I35" s="27">
        <f>Clean_sheet('11-12 Teamsheets'!$C$2:$H$119,$A35,G$1)</f>
        <v>0</v>
      </c>
      <c r="J35" s="27" t="str">
        <f>CARDS('11-12 Teamsheets'!$H$2:$Z$119,$A35,$AM$2,'11-12 Teamsheets'!$C$2:$C$119,G$1) &amp; "(" &amp; CARDS('11-12 Teamsheets'!$H$2:$Z$119,$A35,$AM$3,'11-12 Teamsheets'!$C$2:$C$119,G$1) &amp; ")"</f>
        <v>0(0)</v>
      </c>
      <c r="K35" s="27">
        <f>MINS_PLAYED('11-12 Teamsheets'!$H$2:$R$119,$A35,'11-12 Teamsheets'!$C$2:$C$119,G$1) + MINS_AS_SUB('11-12 Teamsheets'!$S$2:$Z$119,$A35,'11-12 Teamsheets'!$C$2:$C$119,G$1)</f>
        <v>0</v>
      </c>
      <c r="L35" s="27" t="str">
        <f>APPS('11-12 Teamsheets'!$H$2:$R$119,$A35,'11-12 Teamsheets'!$C$2:$C$119,L$1) &amp; "(" &amp; SUBS('11-12 Teamsheets'!$S$2:$Z$119,$A35,'11-12 Teamsheets'!$C$2:$C$119,L$1) &amp; ")"</f>
        <v>3(0)</v>
      </c>
      <c r="M35" s="27" t="str">
        <f>GOALS('11-12 Teamsheets'!$H$2:$R$119,$A35,'11-12 Teamsheets'!$C$2:$C$119,L$1) &amp; "(" &amp; GOALS('11-12 Teamsheets'!$S$2:$Z$119,$A35,'11-12 Teamsheets'!$C$2:$C$119,L$1) &amp; ")"</f>
        <v>0(0)</v>
      </c>
      <c r="N35" s="27">
        <f>Clean_sheet('11-12 Teamsheets'!$C$2:$H$119,$A35,L$1)</f>
        <v>1</v>
      </c>
      <c r="O35" s="27" t="str">
        <f>CARDS('11-12 Teamsheets'!$H$2:$Z$119,$A35,$AM$2,'11-12 Teamsheets'!$C$2:$C$119,L$1) &amp; "(" &amp; CARDS('11-12 Teamsheets'!$H$2:$Z$119,$A35,$AM$3,'11-12 Teamsheets'!$C$2:$C$119,L$1) &amp; ")"</f>
        <v>0(0)</v>
      </c>
      <c r="P35" s="27">
        <f>MINS_PLAYED('11-12 Teamsheets'!$H$2:$R$119,$A35,'11-12 Teamsheets'!$C$2:$C$119,L$1) + MINS_AS_SUB('11-12 Teamsheets'!$S$2:$Z$119,$A35,'11-12 Teamsheets'!$C$2:$C$119,L$1)</f>
        <v>270</v>
      </c>
      <c r="Q35" s="27" t="str">
        <f>APPS('11-12 Teamsheets'!$H$2:$R$119,$A35,'11-12 Teamsheets'!$C$2:$C$119,Q$1) &amp; "(" &amp; SUBS('11-12 Teamsheets'!$S$2:$Z$119,$A35,'11-12 Teamsheets'!$C$2:$C$119,Q$1) &amp; ")"</f>
        <v>5(0)</v>
      </c>
      <c r="R35" s="27" t="str">
        <f>GOALS('11-12 Teamsheets'!$H$2:$R$119,$A35,'11-12 Teamsheets'!$C$2:$C$119,Q$1) &amp; "(" &amp; GOALS('11-12 Teamsheets'!$S$2:$Z$119,$A35,'11-12 Teamsheets'!$C$2:$C$119,Q$1) &amp; ")"</f>
        <v>0(0)</v>
      </c>
      <c r="S35" s="27">
        <f>Clean_sheet('11-12 Teamsheets'!$C$2:$H$119,$A35,Q$1)</f>
        <v>1</v>
      </c>
      <c r="T35" s="27" t="str">
        <f>CARDS('11-12 Teamsheets'!$H$2:$Z$119,$A35,$AM$2,'11-12 Teamsheets'!$C$2:$C$119,Q$1) &amp; "(" &amp; CARDS('11-12 Teamsheets'!$H$2:$Z$119,$A35,$AM$3,'11-12 Teamsheets'!$C$2:$C$119,Q$1) &amp; ")"</f>
        <v>0(0)</v>
      </c>
      <c r="U35" s="27">
        <f>MINS_PLAYED('11-12 Teamsheets'!$H$2:$R$119,$A35,'11-12 Teamsheets'!$C$2:$C$119,Q$1) + MINS_AS_SUB('11-12 Teamsheets'!$S$2:$Z$119,$A35,'11-12 Teamsheets'!$C$2:$C$119,Q$1)</f>
        <v>480</v>
      </c>
      <c r="V35" s="27" t="str">
        <f>APPS('11-12 Teamsheets'!$H$2:$R$119,$A35,'11-12 Teamsheets'!$C$2:$C$119,V$1) &amp; "(" &amp; SUBS('11-12 Teamsheets'!$S$2:$Z$119,$A35,'11-12 Teamsheets'!$C$2:$C$119,V$1) &amp; ")"</f>
        <v>3(0)</v>
      </c>
      <c r="W35" s="27" t="str">
        <f>GOALS('11-12 Teamsheets'!$H$2:$R$119,$A35,'11-12 Teamsheets'!$C$2:$C$119,V$1) &amp; "(" &amp; GOALS('11-12 Teamsheets'!$S$2:$Z$119,$A35,'11-12 Teamsheets'!$C$2:$C$119,V$1) &amp; ")"</f>
        <v>0(0)</v>
      </c>
      <c r="X35" s="27">
        <f>Clean_sheet('11-12 Teamsheets'!$C$2:$H$119,$A35,V$1)</f>
        <v>0</v>
      </c>
      <c r="Y35" s="27" t="str">
        <f>CARDS('11-12 Teamsheets'!$H$2:$Z$119,$A35,$AM$2,'11-12 Teamsheets'!$C$2:$C$119,V$1) &amp; "(" &amp; CARDS('11-12 Teamsheets'!$H$2:$Z$119,$A35,$AM$3,'11-12 Teamsheets'!$C$2:$C$119,V$1) &amp; ")"</f>
        <v>0(0)</v>
      </c>
      <c r="Z35" s="27">
        <f>MINS_PLAYED('11-12 Teamsheets'!$H$2:$R$119,$A35,'11-12 Teamsheets'!$C$2:$C$119,V$1) + MINS_AS_SUB('11-12 Teamsheets'!$S$2:$Z$119,$A35,'11-12 Teamsheets'!$C$2:$C$119,V$1)</f>
        <v>270</v>
      </c>
      <c r="AA35" s="27" t="str">
        <f>APPS('11-12 Teamsheets'!$H$2:$R$119,$A35) &amp; "(" &amp; SUBS('11-12 Teamsheets'!$S$2:$Z$119,$A35) &amp; ")"</f>
        <v>54(0)</v>
      </c>
      <c r="AB35" s="28">
        <f>APPS('11-12 Teamsheets'!$H$2:$R$119,$A35) + SUBS('11-12 Teamsheets'!$S$2:$Z$119,$A35)</f>
        <v>54</v>
      </c>
      <c r="AC35" s="27" t="str">
        <f>GOALS('11-12 Teamsheets'!$H$2:$R$119,$A35) &amp; "(" &amp; GOALS('11-12 Teamsheets'!$S$2:$Z$119,$A35) &amp; ")"</f>
        <v>0(0)</v>
      </c>
      <c r="AD35" s="28">
        <f>GOALS('11-12 Teamsheets'!$H$2:$Z$119,$A35)</f>
        <v>0</v>
      </c>
      <c r="AE35" s="28">
        <f>Clean_sheet('11-12 Teamsheets'!$C$2:$H$119,$A35)</f>
        <v>16</v>
      </c>
      <c r="AF35" s="28" t="str">
        <f>CARDS('11-12 Teamsheets'!$H$2:$Z$119,$A35,$AM$2) &amp; "(" &amp; CARDS('11-12 Teamsheets'!$H$2:$Z$119,$A35,$AM$3) &amp; ")"</f>
        <v>1(0)</v>
      </c>
      <c r="AG35" s="28">
        <f>MINS_PLAYED('11-12 Teamsheets'!$H$2:$R$119,$A35) + MINS_AS_SUB('11-12 Teamsheets'!$S$2:$Z$119,$A35)</f>
        <v>4890</v>
      </c>
      <c r="AH35" s="28">
        <f>IF(AND(AG35&lt;&gt;0, AB35&lt;&gt;0),AG35/AB35,0)</f>
        <v>90.555555555555557</v>
      </c>
      <c r="AI35" s="28">
        <f>IF(AD35&lt;&gt;0,AD35/AB35,0)</f>
        <v>0</v>
      </c>
      <c r="AJ35" s="28">
        <f>IF(AD35&lt;&gt;0,AG35/AD35,0)</f>
        <v>0</v>
      </c>
    </row>
    <row r="36" spans="1:36" x14ac:dyDescent="0.2">
      <c r="A36" s="25" t="s">
        <v>7</v>
      </c>
      <c r="B36" s="27" t="str">
        <f>APPS('11-12 Teamsheets'!$H$2:$R$119,$A36,'11-12 Teamsheets'!$C$2:$C$119,B$1) &amp; "(" &amp; SUBS('11-12 Teamsheets'!$S$2:$Z$119,$A36,'11-12 Teamsheets'!$C$2:$C$119,B$1) &amp; ")"</f>
        <v>28(0)</v>
      </c>
      <c r="C36" s="27" t="str">
        <f>GOALS('11-12 Teamsheets'!$H$2:$R$119,$A36,'11-12 Teamsheets'!$C$2:$C$119,B$1) &amp; "(" &amp; GOALS('11-12 Teamsheets'!$S$2:$Z$119,$A36,'11-12 Teamsheets'!$C$2:$C$119,B$1) &amp; ")"</f>
        <v>0(0)</v>
      </c>
      <c r="D36" s="27">
        <f>Clean_sheet('11-12 Teamsheets'!$C$2:$H$119,$A36,B$1)</f>
        <v>0</v>
      </c>
      <c r="E36" s="27" t="str">
        <f>CARDS('11-12 Teamsheets'!$H$2:$Z$119,$A36,$AM$2,'11-12 Teamsheets'!$C$2:$C$119,B$1) &amp; "(" &amp; CARDS('11-12 Teamsheets'!$H$2:$Z$119,$A36,$AM$3,'11-12 Teamsheets'!$C$2:$C$119,B$1) &amp; ")"</f>
        <v>2(0)</v>
      </c>
      <c r="F36" s="27">
        <f>MINS_PLAYED('11-12 Teamsheets'!$H$2:$R$119,$A36,'11-12 Teamsheets'!$C$2:$C$119,B$1) + MINS_AS_SUB('11-12 Teamsheets'!$S$2:$Z$119,$A36,'11-12 Teamsheets'!$C$2:$C$119,B$1)</f>
        <v>2482</v>
      </c>
      <c r="G36" s="27" t="str">
        <f>APPS('11-12 Teamsheets'!$H$2:$R$119,$A36,'11-12 Teamsheets'!$C$2:$C$119,G$1) &amp; "(" &amp; SUBS('11-12 Teamsheets'!$S$2:$Z$119,$A36,'11-12 Teamsheets'!$C$2:$C$119,G$1) &amp; ")"</f>
        <v>0(0)</v>
      </c>
      <c r="H36" s="27" t="str">
        <f>GOALS('11-12 Teamsheets'!$H$2:$R$119,$A36,'11-12 Teamsheets'!$C$2:$C$119,G$1) &amp; "(" &amp; GOALS('11-12 Teamsheets'!$S$2:$Z$119,$A36,'11-12 Teamsheets'!$C$2:$C$119,G$1) &amp; ")"</f>
        <v>0(0)</v>
      </c>
      <c r="I36" s="27">
        <f>Clean_sheet('11-12 Teamsheets'!$C$2:$H$119,$A36,G$1)</f>
        <v>0</v>
      </c>
      <c r="J36" s="27" t="str">
        <f>CARDS('11-12 Teamsheets'!$H$2:$Z$119,$A36,$AM$2,'11-12 Teamsheets'!$C$2:$C$119,G$1) &amp; "(" &amp; CARDS('11-12 Teamsheets'!$H$2:$Z$119,$A36,$AM$3,'11-12 Teamsheets'!$C$2:$C$119,G$1) &amp; ")"</f>
        <v>0(0)</v>
      </c>
      <c r="K36" s="27">
        <f>MINS_PLAYED('11-12 Teamsheets'!$H$2:$R$119,$A36,'11-12 Teamsheets'!$C$2:$C$119,G$1) + MINS_AS_SUB('11-12 Teamsheets'!$S$2:$Z$119,$A36,'11-12 Teamsheets'!$C$2:$C$119,G$1)</f>
        <v>0</v>
      </c>
      <c r="L36" s="27" t="str">
        <f>APPS('11-12 Teamsheets'!$H$2:$R$119,$A36,'11-12 Teamsheets'!$C$2:$C$119,L$1) &amp; "(" &amp; SUBS('11-12 Teamsheets'!$S$2:$Z$119,$A36,'11-12 Teamsheets'!$C$2:$C$119,L$1) &amp; ")"</f>
        <v>3(0)</v>
      </c>
      <c r="M36" s="27" t="str">
        <f>GOALS('11-12 Teamsheets'!$H$2:$R$119,$A36,'11-12 Teamsheets'!$C$2:$C$119,L$1) &amp; "(" &amp; GOALS('11-12 Teamsheets'!$S$2:$Z$119,$A36,'11-12 Teamsheets'!$C$2:$C$119,L$1) &amp; ")"</f>
        <v>0(0)</v>
      </c>
      <c r="N36" s="27">
        <f>Clean_sheet('11-12 Teamsheets'!$C$2:$H$119,$A36,L$1)</f>
        <v>0</v>
      </c>
      <c r="O36" s="27" t="str">
        <f>CARDS('11-12 Teamsheets'!$H$2:$Z$119,$A36,$AM$2,'11-12 Teamsheets'!$C$2:$C$119,L$1) &amp; "(" &amp; CARDS('11-12 Teamsheets'!$H$2:$Z$119,$A36,$AM$3,'11-12 Teamsheets'!$C$2:$C$119,L$1) &amp; ")"</f>
        <v>0(0)</v>
      </c>
      <c r="P36" s="27">
        <f>MINS_PLAYED('11-12 Teamsheets'!$H$2:$R$119,$A36,'11-12 Teamsheets'!$C$2:$C$119,L$1) + MINS_AS_SUB('11-12 Teamsheets'!$S$2:$Z$119,$A36,'11-12 Teamsheets'!$C$2:$C$119,L$1)</f>
        <v>270</v>
      </c>
      <c r="Q36" s="27" t="str">
        <f>APPS('11-12 Teamsheets'!$H$2:$R$119,$A36,'11-12 Teamsheets'!$C$2:$C$119,Q$1) &amp; "(" &amp; SUBS('11-12 Teamsheets'!$S$2:$Z$119,$A36,'11-12 Teamsheets'!$C$2:$C$119,Q$1) &amp; ")"</f>
        <v>4(1)</v>
      </c>
      <c r="R36" s="27" t="str">
        <f>GOALS('11-12 Teamsheets'!$H$2:$R$119,$A36,'11-12 Teamsheets'!$C$2:$C$119,Q$1) &amp; "(" &amp; GOALS('11-12 Teamsheets'!$S$2:$Z$119,$A36,'11-12 Teamsheets'!$C$2:$C$119,Q$1) &amp; ")"</f>
        <v>0(0)</v>
      </c>
      <c r="S36" s="27">
        <f>Clean_sheet('11-12 Teamsheets'!$C$2:$H$119,$A36,Q$1)</f>
        <v>0</v>
      </c>
      <c r="T36" s="27" t="str">
        <f>CARDS('11-12 Teamsheets'!$H$2:$Z$119,$A36,$AM$2,'11-12 Teamsheets'!$C$2:$C$119,Q$1) &amp; "(" &amp; CARDS('11-12 Teamsheets'!$H$2:$Z$119,$A36,$AM$3,'11-12 Teamsheets'!$C$2:$C$119,Q$1) &amp; ")"</f>
        <v>0(0)</v>
      </c>
      <c r="U36" s="27">
        <f>MINS_PLAYED('11-12 Teamsheets'!$H$2:$R$119,$A36,'11-12 Teamsheets'!$C$2:$C$119,Q$1) + MINS_AS_SUB('11-12 Teamsheets'!$S$2:$Z$119,$A36,'11-12 Teamsheets'!$C$2:$C$119,Q$1)</f>
        <v>425</v>
      </c>
      <c r="V36" s="27" t="str">
        <f>APPS('11-12 Teamsheets'!$H$2:$R$119,$A36,'11-12 Teamsheets'!$C$2:$C$119,V$1) &amp; "(" &amp; SUBS('11-12 Teamsheets'!$S$2:$Z$119,$A36,'11-12 Teamsheets'!$C$2:$C$119,V$1) &amp; ")"</f>
        <v>0(0)</v>
      </c>
      <c r="W36" s="27" t="str">
        <f>GOALS('11-12 Teamsheets'!$H$2:$R$119,$A36,'11-12 Teamsheets'!$C$2:$C$119,V$1) &amp; "(" &amp; GOALS('11-12 Teamsheets'!$S$2:$Z$119,$A36,'11-12 Teamsheets'!$C$2:$C$119,V$1) &amp; ")"</f>
        <v>0(0)</v>
      </c>
      <c r="X36" s="27">
        <f>Clean_sheet('11-12 Teamsheets'!$C$2:$H$119,$A36,V$1)</f>
        <v>0</v>
      </c>
      <c r="Y36" s="27" t="str">
        <f>CARDS('11-12 Teamsheets'!$H$2:$Z$119,$A36,$AM$2,'11-12 Teamsheets'!$C$2:$C$119,V$1) &amp; "(" &amp; CARDS('11-12 Teamsheets'!$H$2:$Z$119,$A36,$AM$3,'11-12 Teamsheets'!$C$2:$C$119,V$1) &amp; ")"</f>
        <v>0(0)</v>
      </c>
      <c r="Z36" s="27">
        <f>MINS_PLAYED('11-12 Teamsheets'!$H$2:$R$119,$A36,'11-12 Teamsheets'!$C$2:$C$119,V$1) + MINS_AS_SUB('11-12 Teamsheets'!$S$2:$Z$119,$A36,'11-12 Teamsheets'!$C$2:$C$119,V$1)</f>
        <v>0</v>
      </c>
      <c r="AA36" s="27" t="str">
        <f>APPS('11-12 Teamsheets'!$H$2:$R$119,$A36) &amp; "(" &amp; SUBS('11-12 Teamsheets'!$S$2:$Z$119,$A36) &amp; ")"</f>
        <v>35(1)</v>
      </c>
      <c r="AB36" s="28">
        <f>APPS('11-12 Teamsheets'!$H$2:$R$119,$A36) + SUBS('11-12 Teamsheets'!$S$2:$Z$119,$A36)</f>
        <v>36</v>
      </c>
      <c r="AC36" s="27" t="str">
        <f>GOALS('11-12 Teamsheets'!$H$2:$R$119,$A36) &amp; "(" &amp; GOALS('11-12 Teamsheets'!$S$2:$Z$119,$A36) &amp; ")"</f>
        <v>0(0)</v>
      </c>
      <c r="AD36" s="28">
        <f>GOALS('11-12 Teamsheets'!$H$2:$Z$119,$A36)</f>
        <v>0</v>
      </c>
      <c r="AE36" s="28">
        <f>Clean_sheet('11-12 Teamsheets'!$C$2:$H$119,$A36)</f>
        <v>0</v>
      </c>
      <c r="AF36" s="28" t="str">
        <f>CARDS('11-12 Teamsheets'!$H$2:$Z$119,$A36,$AM$2) &amp; "(" &amp; CARDS('11-12 Teamsheets'!$H$2:$Z$119,$A36,$AM$3) &amp; ")"</f>
        <v>2(0)</v>
      </c>
      <c r="AG36" s="28">
        <f>MINS_PLAYED('11-12 Teamsheets'!$H$2:$R$119,$A36) + MINS_AS_SUB('11-12 Teamsheets'!$S$2:$Z$119,$A36)</f>
        <v>3177</v>
      </c>
      <c r="AH36" s="28">
        <f t="shared" si="3"/>
        <v>88.25</v>
      </c>
      <c r="AI36" s="28">
        <f t="shared" si="4"/>
        <v>0</v>
      </c>
      <c r="AJ36" s="28">
        <f t="shared" si="5"/>
        <v>0</v>
      </c>
    </row>
    <row r="37" spans="1:36" x14ac:dyDescent="0.2">
      <c r="A37" s="25" t="s">
        <v>2668</v>
      </c>
      <c r="B37" s="27" t="str">
        <f>APPS('11-12 Teamsheets'!$H$2:$R$119,$A37,'11-12 Teamsheets'!$C$2:$C$119,B$1) &amp; "(" &amp; SUBS('11-12 Teamsheets'!$S$2:$Z$119,$A37,'11-12 Teamsheets'!$C$2:$C$119,B$1) &amp; ")"</f>
        <v>41(0)</v>
      </c>
      <c r="C37" s="27" t="str">
        <f>GOALS('11-12 Teamsheets'!$H$2:$R$119,$A37,'11-12 Teamsheets'!$C$2:$C$119,B$1) &amp; "(" &amp; GOALS('11-12 Teamsheets'!$S$2:$Z$119,$A37,'11-12 Teamsheets'!$C$2:$C$119,B$1) &amp; ")"</f>
        <v>3(0)</v>
      </c>
      <c r="D37" s="27">
        <f>Clean_sheet('11-12 Teamsheets'!$C$2:$H$119,$A37,B$1)</f>
        <v>0</v>
      </c>
      <c r="E37" s="27" t="str">
        <f>CARDS('11-12 Teamsheets'!$H$2:$Z$119,$A37,$AM$2,'11-12 Teamsheets'!$C$2:$C$119,B$1) &amp; "(" &amp; CARDS('11-12 Teamsheets'!$H$2:$Z$119,$A37,$AM$3,'11-12 Teamsheets'!$C$2:$C$119,B$1) &amp; ")"</f>
        <v>5(1)</v>
      </c>
      <c r="F37" s="27">
        <f>MINS_PLAYED('11-12 Teamsheets'!$H$2:$R$119,$A37,'11-12 Teamsheets'!$C$2:$C$119,B$1) + MINS_AS_SUB('11-12 Teamsheets'!$S$2:$Z$119,$A37,'11-12 Teamsheets'!$C$2:$C$119,B$1)</f>
        <v>3694</v>
      </c>
      <c r="G37" s="27" t="str">
        <f>APPS('11-12 Teamsheets'!$H$2:$R$119,$A37,'11-12 Teamsheets'!$C$2:$C$119,G$1) &amp; "(" &amp; SUBS('11-12 Teamsheets'!$S$2:$Z$119,$A37,'11-12 Teamsheets'!$C$2:$C$119,G$1) &amp; ")"</f>
        <v>0(1)</v>
      </c>
      <c r="H37" s="27" t="str">
        <f>GOALS('11-12 Teamsheets'!$H$2:$R$119,$A37,'11-12 Teamsheets'!$C$2:$C$119,G$1) &amp; "(" &amp; GOALS('11-12 Teamsheets'!$S$2:$Z$119,$A37,'11-12 Teamsheets'!$C$2:$C$119,G$1) &amp; ")"</f>
        <v>0(0)</v>
      </c>
      <c r="I37" s="27">
        <f>Clean_sheet('11-12 Teamsheets'!$C$2:$H$119,$A37,G$1)</f>
        <v>0</v>
      </c>
      <c r="J37" s="27" t="str">
        <f>CARDS('11-12 Teamsheets'!$H$2:$Z$119,$A37,$AM$2,'11-12 Teamsheets'!$C$2:$C$119,G$1) &amp; "(" &amp; CARDS('11-12 Teamsheets'!$H$2:$Z$119,$A37,$AM$3,'11-12 Teamsheets'!$C$2:$C$119,G$1) &amp; ")"</f>
        <v>0(0)</v>
      </c>
      <c r="K37" s="27">
        <f>MINS_PLAYED('11-12 Teamsheets'!$H$2:$R$119,$A37,'11-12 Teamsheets'!$C$2:$C$119,G$1) + MINS_AS_SUB('11-12 Teamsheets'!$S$2:$Z$119,$A37,'11-12 Teamsheets'!$C$2:$C$119,G$1)</f>
        <v>44</v>
      </c>
      <c r="L37" s="27" t="str">
        <f>APPS('11-12 Teamsheets'!$H$2:$R$119,$A37,'11-12 Teamsheets'!$C$2:$C$119,L$1) &amp; "(" &amp; SUBS('11-12 Teamsheets'!$S$2:$Z$119,$A37,'11-12 Teamsheets'!$C$2:$C$119,L$1) &amp; ")"</f>
        <v>3(0)</v>
      </c>
      <c r="M37" s="27" t="str">
        <f>GOALS('11-12 Teamsheets'!$H$2:$R$119,$A37,'11-12 Teamsheets'!$C$2:$C$119,L$1) &amp; "(" &amp; GOALS('11-12 Teamsheets'!$S$2:$Z$119,$A37,'11-12 Teamsheets'!$C$2:$C$119,L$1) &amp; ")"</f>
        <v>1(0)</v>
      </c>
      <c r="N37" s="27">
        <f>Clean_sheet('11-12 Teamsheets'!$C$2:$H$119,$A37,L$1)</f>
        <v>0</v>
      </c>
      <c r="O37" s="27" t="str">
        <f>CARDS('11-12 Teamsheets'!$H$2:$Z$119,$A37,$AM$2,'11-12 Teamsheets'!$C$2:$C$119,L$1) &amp; "(" &amp; CARDS('11-12 Teamsheets'!$H$2:$Z$119,$A37,$AM$3,'11-12 Teamsheets'!$C$2:$C$119,L$1) &amp; ")"</f>
        <v>0(0)</v>
      </c>
      <c r="P37" s="27">
        <f>MINS_PLAYED('11-12 Teamsheets'!$H$2:$R$119,$A37,'11-12 Teamsheets'!$C$2:$C$119,L$1) + MINS_AS_SUB('11-12 Teamsheets'!$S$2:$Z$119,$A37,'11-12 Teamsheets'!$C$2:$C$119,L$1)</f>
        <v>270</v>
      </c>
      <c r="Q37" s="27" t="str">
        <f>APPS('11-12 Teamsheets'!$H$2:$R$119,$A37,'11-12 Teamsheets'!$C$2:$C$119,Q$1) &amp; "(" &amp; SUBS('11-12 Teamsheets'!$S$2:$Z$119,$A37,'11-12 Teamsheets'!$C$2:$C$119,Q$1) &amp; ")"</f>
        <v>5(0)</v>
      </c>
      <c r="R37" s="27" t="str">
        <f>GOALS('11-12 Teamsheets'!$H$2:$R$119,$A37,'11-12 Teamsheets'!$C$2:$C$119,Q$1) &amp; "(" &amp; GOALS('11-12 Teamsheets'!$S$2:$Z$119,$A37,'11-12 Teamsheets'!$C$2:$C$119,Q$1) &amp; ")"</f>
        <v>0(0)</v>
      </c>
      <c r="S37" s="27">
        <f>Clean_sheet('11-12 Teamsheets'!$C$2:$H$119,$A37,Q$1)</f>
        <v>0</v>
      </c>
      <c r="T37" s="27" t="str">
        <f>CARDS('11-12 Teamsheets'!$H$2:$Z$119,$A37,$AM$2,'11-12 Teamsheets'!$C$2:$C$119,Q$1) &amp; "(" &amp; CARDS('11-12 Teamsheets'!$H$2:$Z$119,$A37,$AM$3,'11-12 Teamsheets'!$C$2:$C$119,Q$1) &amp; ")"</f>
        <v>1(0)</v>
      </c>
      <c r="U37" s="27">
        <f>MINS_PLAYED('11-12 Teamsheets'!$H$2:$R$119,$A37,'11-12 Teamsheets'!$C$2:$C$119,Q$1) + MINS_AS_SUB('11-12 Teamsheets'!$S$2:$Z$119,$A37,'11-12 Teamsheets'!$C$2:$C$119,Q$1)</f>
        <v>419</v>
      </c>
      <c r="V37" s="27" t="str">
        <f>APPS('11-12 Teamsheets'!$H$2:$R$119,$A37,'11-12 Teamsheets'!$C$2:$C$119,V$1) &amp; "(" &amp; SUBS('11-12 Teamsheets'!$S$2:$Z$119,$A37,'11-12 Teamsheets'!$C$2:$C$119,V$1) &amp; ")"</f>
        <v>3(0)</v>
      </c>
      <c r="W37" s="27" t="str">
        <f>GOALS('11-12 Teamsheets'!$H$2:$R$119,$A37,'11-12 Teamsheets'!$C$2:$C$119,V$1) &amp; "(" &amp; GOALS('11-12 Teamsheets'!$S$2:$Z$119,$A37,'11-12 Teamsheets'!$C$2:$C$119,V$1) &amp; ")"</f>
        <v>0(0)</v>
      </c>
      <c r="X37" s="27">
        <f>Clean_sheet('11-12 Teamsheets'!$C$2:$H$119,$A37,V$1)</f>
        <v>0</v>
      </c>
      <c r="Y37" s="27" t="str">
        <f>CARDS('11-12 Teamsheets'!$H$2:$Z$119,$A37,$AM$2,'11-12 Teamsheets'!$C$2:$C$119,V$1) &amp; "(" &amp; CARDS('11-12 Teamsheets'!$H$2:$Z$119,$A37,$AM$3,'11-12 Teamsheets'!$C$2:$C$119,V$1) &amp; ")"</f>
        <v>0(0)</v>
      </c>
      <c r="Z37" s="27">
        <f>MINS_PLAYED('11-12 Teamsheets'!$H$2:$R$119,$A37,'11-12 Teamsheets'!$C$2:$C$119,V$1) + MINS_AS_SUB('11-12 Teamsheets'!$S$2:$Z$119,$A37,'11-12 Teamsheets'!$C$2:$C$119,V$1)</f>
        <v>270</v>
      </c>
      <c r="AA37" s="27" t="str">
        <f>APPS('11-12 Teamsheets'!$H$2:$R$119,$A37) &amp; "(" &amp; SUBS('11-12 Teamsheets'!$S$2:$Z$119,$A37) &amp; ")"</f>
        <v>52(1)</v>
      </c>
      <c r="AB37" s="28">
        <f>APPS('11-12 Teamsheets'!$H$2:$R$119,$A37) + SUBS('11-12 Teamsheets'!$S$2:$Z$119,$A37)</f>
        <v>53</v>
      </c>
      <c r="AC37" s="27" t="str">
        <f>GOALS('11-12 Teamsheets'!$H$2:$R$119,$A37) &amp; "(" &amp; GOALS('11-12 Teamsheets'!$S$2:$Z$119,$A37) &amp; ")"</f>
        <v>4(0)</v>
      </c>
      <c r="AD37" s="28">
        <f>GOALS('11-12 Teamsheets'!$H$2:$Z$119,$A37)</f>
        <v>4</v>
      </c>
      <c r="AE37" s="28">
        <f>Clean_sheet('11-12 Teamsheets'!$C$2:$H$119,$A37)</f>
        <v>0</v>
      </c>
      <c r="AF37" s="28" t="str">
        <f>CARDS('11-12 Teamsheets'!$H$2:$Z$119,$A37,$AM$2) &amp; "(" &amp; CARDS('11-12 Teamsheets'!$H$2:$Z$119,$A37,$AM$3) &amp; ")"</f>
        <v>6(1)</v>
      </c>
      <c r="AG37" s="28">
        <f>MINS_PLAYED('11-12 Teamsheets'!$H$2:$R$119,$A37) + MINS_AS_SUB('11-12 Teamsheets'!$S$2:$Z$119,$A37)</f>
        <v>4697</v>
      </c>
      <c r="AH37" s="28">
        <f>IF(AND(AG37&lt;&gt;0, AB37&lt;&gt;0),AG37/AB37,0)</f>
        <v>88.622641509433961</v>
      </c>
      <c r="AI37" s="28">
        <f>IF(AD37&lt;&gt;0,AD37/AB37,0)</f>
        <v>7.5471698113207544E-2</v>
      </c>
      <c r="AJ37" s="28">
        <f>IF(AD37&lt;&gt;0,AG37/AD37,0)</f>
        <v>1174.25</v>
      </c>
    </row>
    <row r="38" spans="1:36" x14ac:dyDescent="0.2">
      <c r="A38" s="25" t="s">
        <v>255</v>
      </c>
      <c r="B38" s="27" t="str">
        <f>APPS('11-12 Teamsheets'!$H$2:$R$119,$A38,'11-12 Teamsheets'!$C$2:$C$119,B$1) &amp; "(" &amp; SUBS('11-12 Teamsheets'!$S$2:$Z$119,$A38,'11-12 Teamsheets'!$C$2:$C$119,B$1) &amp; ")"</f>
        <v>1(5)</v>
      </c>
      <c r="C38" s="27" t="str">
        <f>GOALS('11-12 Teamsheets'!$H$2:$R$119,$A38,'11-12 Teamsheets'!$C$2:$C$119,B$1) &amp; "(" &amp; GOALS('11-12 Teamsheets'!$S$2:$Z$119,$A38,'11-12 Teamsheets'!$C$2:$C$119,B$1) &amp; ")"</f>
        <v>0(0)</v>
      </c>
      <c r="D38" s="27">
        <f>Clean_sheet('11-12 Teamsheets'!$C$2:$H$119,$A38,B$1)</f>
        <v>0</v>
      </c>
      <c r="E38" s="27" t="str">
        <f>CARDS('11-12 Teamsheets'!$H$2:$Z$119,$A38,$AM$2,'11-12 Teamsheets'!$C$2:$C$119,B$1) &amp; "(" &amp; CARDS('11-12 Teamsheets'!$H$2:$Z$119,$A38,$AM$3,'11-12 Teamsheets'!$C$2:$C$119,B$1) &amp; ")"</f>
        <v>1(0)</v>
      </c>
      <c r="F38" s="27">
        <f>MINS_PLAYED('11-12 Teamsheets'!$H$2:$R$119,$A38,'11-12 Teamsheets'!$C$2:$C$119,B$1) + MINS_AS_SUB('11-12 Teamsheets'!$S$2:$Z$119,$A38,'11-12 Teamsheets'!$C$2:$C$119,B$1)</f>
        <v>173</v>
      </c>
      <c r="G38" s="27" t="str">
        <f>APPS('11-12 Teamsheets'!$H$2:$R$119,$A38,'11-12 Teamsheets'!$C$2:$C$119,G$1) &amp; "(" &amp; SUBS('11-12 Teamsheets'!$S$2:$Z$119,$A38,'11-12 Teamsheets'!$C$2:$C$119,G$1) &amp; ")"</f>
        <v>0(0)</v>
      </c>
      <c r="H38" s="27" t="str">
        <f>GOALS('11-12 Teamsheets'!$H$2:$R$119,$A38,'11-12 Teamsheets'!$C$2:$C$119,G$1) &amp; "(" &amp; GOALS('11-12 Teamsheets'!$S$2:$Z$119,$A38,'11-12 Teamsheets'!$C$2:$C$119,G$1) &amp; ")"</f>
        <v>0(0)</v>
      </c>
      <c r="I38" s="27">
        <f>Clean_sheet('11-12 Teamsheets'!$C$2:$H$119,$A38,G$1)</f>
        <v>0</v>
      </c>
      <c r="J38" s="27" t="str">
        <f>CARDS('11-12 Teamsheets'!$H$2:$Z$119,$A38,$AM$2,'11-12 Teamsheets'!$C$2:$C$119,G$1) &amp; "(" &amp; CARDS('11-12 Teamsheets'!$H$2:$Z$119,$A38,$AM$3,'11-12 Teamsheets'!$C$2:$C$119,G$1) &amp; ")"</f>
        <v>0(0)</v>
      </c>
      <c r="K38" s="27">
        <f>MINS_PLAYED('11-12 Teamsheets'!$H$2:$R$119,$A38,'11-12 Teamsheets'!$C$2:$C$119,G$1) + MINS_AS_SUB('11-12 Teamsheets'!$S$2:$Z$119,$A38,'11-12 Teamsheets'!$C$2:$C$119,G$1)</f>
        <v>0</v>
      </c>
      <c r="L38" s="27" t="str">
        <f>APPS('11-12 Teamsheets'!$H$2:$R$119,$A38,'11-12 Teamsheets'!$C$2:$C$119,L$1) &amp; "(" &amp; SUBS('11-12 Teamsheets'!$S$2:$Z$119,$A38,'11-12 Teamsheets'!$C$2:$C$119,L$1) &amp; ")"</f>
        <v>1(0)</v>
      </c>
      <c r="M38" s="27" t="str">
        <f>GOALS('11-12 Teamsheets'!$H$2:$R$119,$A38,'11-12 Teamsheets'!$C$2:$C$119,L$1) &amp; "(" &amp; GOALS('11-12 Teamsheets'!$S$2:$Z$119,$A38,'11-12 Teamsheets'!$C$2:$C$119,L$1) &amp; ")"</f>
        <v>0(0)</v>
      </c>
      <c r="N38" s="27">
        <f>Clean_sheet('11-12 Teamsheets'!$C$2:$H$119,$A38,L$1)</f>
        <v>0</v>
      </c>
      <c r="O38" s="27" t="str">
        <f>CARDS('11-12 Teamsheets'!$H$2:$Z$119,$A38,$AM$2,'11-12 Teamsheets'!$C$2:$C$119,L$1) &amp; "(" &amp; CARDS('11-12 Teamsheets'!$H$2:$Z$119,$A38,$AM$3,'11-12 Teamsheets'!$C$2:$C$119,L$1) &amp; ")"</f>
        <v>0(0)</v>
      </c>
      <c r="P38" s="27">
        <f>MINS_PLAYED('11-12 Teamsheets'!$H$2:$R$119,$A38,'11-12 Teamsheets'!$C$2:$C$119,L$1) + MINS_AS_SUB('11-12 Teamsheets'!$S$2:$Z$119,$A38,'11-12 Teamsheets'!$C$2:$C$119,L$1)</f>
        <v>75</v>
      </c>
      <c r="Q38" s="27" t="str">
        <f>APPS('11-12 Teamsheets'!$H$2:$R$119,$A38,'11-12 Teamsheets'!$C$2:$C$119,Q$1) &amp; "(" &amp; SUBS('11-12 Teamsheets'!$S$2:$Z$119,$A38,'11-12 Teamsheets'!$C$2:$C$119,Q$1) &amp; ")"</f>
        <v>0(1)</v>
      </c>
      <c r="R38" s="27" t="str">
        <f>GOALS('11-12 Teamsheets'!$H$2:$R$119,$A38,'11-12 Teamsheets'!$C$2:$C$119,Q$1) &amp; "(" &amp; GOALS('11-12 Teamsheets'!$S$2:$Z$119,$A38,'11-12 Teamsheets'!$C$2:$C$119,Q$1) &amp; ")"</f>
        <v>0(0)</v>
      </c>
      <c r="S38" s="27">
        <f>Clean_sheet('11-12 Teamsheets'!$C$2:$H$119,$A38,Q$1)</f>
        <v>0</v>
      </c>
      <c r="T38" s="27" t="str">
        <f>CARDS('11-12 Teamsheets'!$H$2:$Z$119,$A38,$AM$2,'11-12 Teamsheets'!$C$2:$C$119,Q$1) &amp; "(" &amp; CARDS('11-12 Teamsheets'!$H$2:$Z$119,$A38,$AM$3,'11-12 Teamsheets'!$C$2:$C$119,Q$1) &amp; ")"</f>
        <v>0(0)</v>
      </c>
      <c r="U38" s="27">
        <f>MINS_PLAYED('11-12 Teamsheets'!$H$2:$R$119,$A38,'11-12 Teamsheets'!$C$2:$C$119,Q$1) + MINS_AS_SUB('11-12 Teamsheets'!$S$2:$Z$119,$A38,'11-12 Teamsheets'!$C$2:$C$119,Q$1)</f>
        <v>10</v>
      </c>
      <c r="V38" s="27" t="str">
        <f>APPS('11-12 Teamsheets'!$H$2:$R$119,$A38,'11-12 Teamsheets'!$C$2:$C$119,V$1) &amp; "(" &amp; SUBS('11-12 Teamsheets'!$S$2:$Z$119,$A38,'11-12 Teamsheets'!$C$2:$C$119,V$1) &amp; ")"</f>
        <v>0(0)</v>
      </c>
      <c r="W38" s="27" t="str">
        <f>GOALS('11-12 Teamsheets'!$H$2:$R$119,$A38,'11-12 Teamsheets'!$C$2:$C$119,V$1) &amp; "(" &amp; GOALS('11-12 Teamsheets'!$S$2:$Z$119,$A38,'11-12 Teamsheets'!$C$2:$C$119,V$1) &amp; ")"</f>
        <v>0(0)</v>
      </c>
      <c r="X38" s="27">
        <f>Clean_sheet('11-12 Teamsheets'!$C$2:$H$119,$A38,V$1)</f>
        <v>0</v>
      </c>
      <c r="Y38" s="27" t="str">
        <f>CARDS('11-12 Teamsheets'!$H$2:$Z$119,$A38,$AM$2,'11-12 Teamsheets'!$C$2:$C$119,V$1) &amp; "(" &amp; CARDS('11-12 Teamsheets'!$H$2:$Z$119,$A38,$AM$3,'11-12 Teamsheets'!$C$2:$C$119,V$1) &amp; ")"</f>
        <v>0(0)</v>
      </c>
      <c r="Z38" s="27">
        <f>MINS_PLAYED('11-12 Teamsheets'!$H$2:$R$119,$A38,'11-12 Teamsheets'!$C$2:$C$119,V$1) + MINS_AS_SUB('11-12 Teamsheets'!$S$2:$Z$119,$A38,'11-12 Teamsheets'!$C$2:$C$119,V$1)</f>
        <v>0</v>
      </c>
      <c r="AA38" s="27" t="str">
        <f>APPS('11-12 Teamsheets'!$H$2:$R$119,$A38) &amp; "(" &amp; SUBS('11-12 Teamsheets'!$S$2:$Z$119,$A38) &amp; ")"</f>
        <v>2(6)</v>
      </c>
      <c r="AB38" s="28">
        <f>APPS('11-12 Teamsheets'!$H$2:$R$119,$A38) + SUBS('11-12 Teamsheets'!$S$2:$Z$119,$A38)</f>
        <v>8</v>
      </c>
      <c r="AC38" s="27" t="str">
        <f>GOALS('11-12 Teamsheets'!$H$2:$R$119,$A38) &amp; "(" &amp; GOALS('11-12 Teamsheets'!$S$2:$Z$119,$A38) &amp; ")"</f>
        <v>0(0)</v>
      </c>
      <c r="AD38" s="28">
        <f>GOALS('11-12 Teamsheets'!$H$2:$Z$119,$A38)</f>
        <v>0</v>
      </c>
      <c r="AE38" s="28">
        <f>Clean_sheet('11-12 Teamsheets'!$C$2:$H$119,$A38)</f>
        <v>0</v>
      </c>
      <c r="AF38" s="28" t="str">
        <f>CARDS('11-12 Teamsheets'!$H$2:$Z$119,$A38,$AM$2) &amp; "(" &amp; CARDS('11-12 Teamsheets'!$H$2:$Z$119,$A38,$AM$3) &amp; ")"</f>
        <v>1(0)</v>
      </c>
      <c r="AG38" s="28">
        <f>MINS_PLAYED('11-12 Teamsheets'!$H$2:$R$119,$A38) + MINS_AS_SUB('11-12 Teamsheets'!$S$2:$Z$119,$A38)</f>
        <v>258</v>
      </c>
      <c r="AH38" s="28">
        <f>IF(AND(AG38&lt;&gt;0, AB38&lt;&gt;0),AG38/AB38,0)</f>
        <v>32.25</v>
      </c>
      <c r="AI38" s="28">
        <f>IF(AD38&lt;&gt;0,AD38/AB38,0)</f>
        <v>0</v>
      </c>
      <c r="AJ38" s="28">
        <f>IF(AD38&lt;&gt;0,AG38/AD38,0)</f>
        <v>0</v>
      </c>
    </row>
    <row r="39" spans="1:36" x14ac:dyDescent="0.2">
      <c r="A39" s="25" t="s">
        <v>2313</v>
      </c>
      <c r="B39" s="27" t="str">
        <f>APPS('11-12 Teamsheets'!$H$2:$R$119,$A39,'11-12 Teamsheets'!$C$2:$C$119,B$1) &amp; "(" &amp; SUBS('11-12 Teamsheets'!$S$2:$Z$119,$A39,'11-12 Teamsheets'!$C$2:$C$119,B$1) &amp; ")"</f>
        <v>2(8)</v>
      </c>
      <c r="C39" s="27" t="str">
        <f>GOALS('11-12 Teamsheets'!$H$2:$R$119,$A39,'11-12 Teamsheets'!$C$2:$C$119,B$1) &amp; "(" &amp; GOALS('11-12 Teamsheets'!$S$2:$Z$119,$A39,'11-12 Teamsheets'!$C$2:$C$119,B$1) &amp; ")"</f>
        <v>0(3)</v>
      </c>
      <c r="D39" s="27">
        <f>Clean_sheet('11-12 Teamsheets'!$C$2:$H$119,$A39,B$1)</f>
        <v>0</v>
      </c>
      <c r="E39" s="27" t="str">
        <f>CARDS('11-12 Teamsheets'!$H$2:$Z$119,$A39,$AM$2,'11-12 Teamsheets'!$C$2:$C$119,B$1) &amp; "(" &amp; CARDS('11-12 Teamsheets'!$H$2:$Z$119,$A39,$AM$3,'11-12 Teamsheets'!$C$2:$C$119,B$1) &amp; ")"</f>
        <v>0(0)</v>
      </c>
      <c r="F39" s="27">
        <f>MINS_PLAYED('11-12 Teamsheets'!$H$2:$R$119,$A39,'11-12 Teamsheets'!$C$2:$C$119,B$1) + MINS_AS_SUB('11-12 Teamsheets'!$S$2:$Z$119,$A39,'11-12 Teamsheets'!$C$2:$C$119,B$1)</f>
        <v>302</v>
      </c>
      <c r="G39" s="27" t="str">
        <f>APPS('11-12 Teamsheets'!$H$2:$R$119,$A39,'11-12 Teamsheets'!$C$2:$C$119,G$1) &amp; "(" &amp; SUBS('11-12 Teamsheets'!$S$2:$Z$119,$A39,'11-12 Teamsheets'!$C$2:$C$119,G$1) &amp; ")"</f>
        <v>1(0)</v>
      </c>
      <c r="H39" s="27" t="str">
        <f>GOALS('11-12 Teamsheets'!$H$2:$R$119,$A39,'11-12 Teamsheets'!$C$2:$C$119,G$1) &amp; "(" &amp; GOALS('11-12 Teamsheets'!$S$2:$Z$119,$A39,'11-12 Teamsheets'!$C$2:$C$119,G$1) &amp; ")"</f>
        <v>1(0)</v>
      </c>
      <c r="I39" s="27">
        <f>Clean_sheet('11-12 Teamsheets'!$C$2:$H$119,$A39,G$1)</f>
        <v>0</v>
      </c>
      <c r="J39" s="27" t="str">
        <f>CARDS('11-12 Teamsheets'!$H$2:$Z$119,$A39,$AM$2,'11-12 Teamsheets'!$C$2:$C$119,G$1) &amp; "(" &amp; CARDS('11-12 Teamsheets'!$H$2:$Z$119,$A39,$AM$3,'11-12 Teamsheets'!$C$2:$C$119,G$1) &amp; ")"</f>
        <v>0(0)</v>
      </c>
      <c r="K39" s="27">
        <f>MINS_PLAYED('11-12 Teamsheets'!$H$2:$R$119,$A39,'11-12 Teamsheets'!$C$2:$C$119,G$1) + MINS_AS_SUB('11-12 Teamsheets'!$S$2:$Z$119,$A39,'11-12 Teamsheets'!$C$2:$C$119,G$1)</f>
        <v>90</v>
      </c>
      <c r="L39" s="27" t="str">
        <f>APPS('11-12 Teamsheets'!$H$2:$R$119,$A39,'11-12 Teamsheets'!$C$2:$C$119,L$1) &amp; "(" &amp; SUBS('11-12 Teamsheets'!$S$2:$Z$119,$A39,'11-12 Teamsheets'!$C$2:$C$119,L$1) &amp; ")"</f>
        <v>0(0)</v>
      </c>
      <c r="M39" s="27" t="str">
        <f>GOALS('11-12 Teamsheets'!$H$2:$R$119,$A39,'11-12 Teamsheets'!$C$2:$C$119,L$1) &amp; "(" &amp; GOALS('11-12 Teamsheets'!$S$2:$Z$119,$A39,'11-12 Teamsheets'!$C$2:$C$119,L$1) &amp; ")"</f>
        <v>0(0)</v>
      </c>
      <c r="N39" s="27">
        <f>Clean_sheet('11-12 Teamsheets'!$C$2:$H$119,$A39,L$1)</f>
        <v>0</v>
      </c>
      <c r="O39" s="27" t="str">
        <f>CARDS('11-12 Teamsheets'!$H$2:$Z$119,$A39,$AM$2,'11-12 Teamsheets'!$C$2:$C$119,L$1) &amp; "(" &amp; CARDS('11-12 Teamsheets'!$H$2:$Z$119,$A39,$AM$3,'11-12 Teamsheets'!$C$2:$C$119,L$1) &amp; ")"</f>
        <v>0(0)</v>
      </c>
      <c r="P39" s="27">
        <f>MINS_PLAYED('11-12 Teamsheets'!$H$2:$R$119,$A39,'11-12 Teamsheets'!$C$2:$C$119,L$1) + MINS_AS_SUB('11-12 Teamsheets'!$S$2:$Z$119,$A39,'11-12 Teamsheets'!$C$2:$C$119,L$1)</f>
        <v>0</v>
      </c>
      <c r="Q39" s="27" t="str">
        <f>APPS('11-12 Teamsheets'!$H$2:$R$119,$A39,'11-12 Teamsheets'!$C$2:$C$119,Q$1) &amp; "(" &amp; SUBS('11-12 Teamsheets'!$S$2:$Z$119,$A39,'11-12 Teamsheets'!$C$2:$C$119,Q$1) &amp; ")"</f>
        <v>0(0)</v>
      </c>
      <c r="R39" s="27" t="str">
        <f>GOALS('11-12 Teamsheets'!$H$2:$R$119,$A39,'11-12 Teamsheets'!$C$2:$C$119,Q$1) &amp; "(" &amp; GOALS('11-12 Teamsheets'!$S$2:$Z$119,$A39,'11-12 Teamsheets'!$C$2:$C$119,Q$1) &amp; ")"</f>
        <v>0(0)</v>
      </c>
      <c r="S39" s="27">
        <f>Clean_sheet('11-12 Teamsheets'!$C$2:$H$119,$A39,Q$1)</f>
        <v>0</v>
      </c>
      <c r="T39" s="27" t="str">
        <f>CARDS('11-12 Teamsheets'!$H$2:$Z$119,$A39,$AM$2,'11-12 Teamsheets'!$C$2:$C$119,Q$1) &amp; "(" &amp; CARDS('11-12 Teamsheets'!$H$2:$Z$119,$A39,$AM$3,'11-12 Teamsheets'!$C$2:$C$119,Q$1) &amp; ")"</f>
        <v>0(0)</v>
      </c>
      <c r="U39" s="27">
        <f>MINS_PLAYED('11-12 Teamsheets'!$H$2:$R$119,$A39,'11-12 Teamsheets'!$C$2:$C$119,Q$1) + MINS_AS_SUB('11-12 Teamsheets'!$S$2:$Z$119,$A39,'11-12 Teamsheets'!$C$2:$C$119,Q$1)</f>
        <v>0</v>
      </c>
      <c r="V39" s="27" t="str">
        <f>APPS('11-12 Teamsheets'!$H$2:$R$119,$A39,'11-12 Teamsheets'!$C$2:$C$119,V$1) &amp; "(" &amp; SUBS('11-12 Teamsheets'!$S$2:$Z$119,$A39,'11-12 Teamsheets'!$C$2:$C$119,V$1) &amp; ")"</f>
        <v>0(1)</v>
      </c>
      <c r="W39" s="27" t="str">
        <f>GOALS('11-12 Teamsheets'!$H$2:$R$119,$A39,'11-12 Teamsheets'!$C$2:$C$119,V$1) &amp; "(" &amp; GOALS('11-12 Teamsheets'!$S$2:$Z$119,$A39,'11-12 Teamsheets'!$C$2:$C$119,V$1) &amp; ")"</f>
        <v>0(0)</v>
      </c>
      <c r="X39" s="27">
        <f>Clean_sheet('11-12 Teamsheets'!$C$2:$H$119,$A39,V$1)</f>
        <v>0</v>
      </c>
      <c r="Y39" s="27" t="str">
        <f>CARDS('11-12 Teamsheets'!$H$2:$Z$119,$A39,$AM$2,'11-12 Teamsheets'!$C$2:$C$119,V$1) &amp; "(" &amp; CARDS('11-12 Teamsheets'!$H$2:$Z$119,$A39,$AM$3,'11-12 Teamsheets'!$C$2:$C$119,V$1) &amp; ")"</f>
        <v>0(0)</v>
      </c>
      <c r="Z39" s="27">
        <f>MINS_PLAYED('11-12 Teamsheets'!$H$2:$R$119,$A39,'11-12 Teamsheets'!$C$2:$C$119,V$1) + MINS_AS_SUB('11-12 Teamsheets'!$S$2:$Z$119,$A39,'11-12 Teamsheets'!$C$2:$C$119,V$1)</f>
        <v>30</v>
      </c>
      <c r="AA39" s="27" t="str">
        <f>APPS('11-12 Teamsheets'!$H$2:$R$119,$A39) &amp; "(" &amp; SUBS('11-12 Teamsheets'!$S$2:$Z$119,$A39) &amp; ")"</f>
        <v>3(9)</v>
      </c>
      <c r="AB39" s="28">
        <f>APPS('11-12 Teamsheets'!$H$2:$R$119,$A39) + SUBS('11-12 Teamsheets'!$S$2:$Z$119,$A39)</f>
        <v>12</v>
      </c>
      <c r="AC39" s="27" t="str">
        <f>GOALS('11-12 Teamsheets'!$H$2:$R$119,$A39) &amp; "(" &amp; GOALS('11-12 Teamsheets'!$S$2:$Z$119,$A39) &amp; ")"</f>
        <v>1(3)</v>
      </c>
      <c r="AD39" s="28">
        <f>GOALS('11-12 Teamsheets'!$H$2:$Z$119,$A39)</f>
        <v>4</v>
      </c>
      <c r="AE39" s="28">
        <f>Clean_sheet('11-12 Teamsheets'!$C$2:$H$119,$A39)</f>
        <v>0</v>
      </c>
      <c r="AF39" s="28" t="str">
        <f>CARDS('11-12 Teamsheets'!$H$2:$Z$119,$A39,$AM$2) &amp; "(" &amp; CARDS('11-12 Teamsheets'!$H$2:$Z$119,$A39,$AM$3) &amp; ")"</f>
        <v>0(0)</v>
      </c>
      <c r="AG39" s="28">
        <f>MINS_PLAYED('11-12 Teamsheets'!$H$2:$R$119,$A39) + MINS_AS_SUB('11-12 Teamsheets'!$S$2:$Z$119,$A39)</f>
        <v>422</v>
      </c>
      <c r="AH39" s="28">
        <f>IF(AND(AG39&lt;&gt;0, AB39&lt;&gt;0),AG39/AB39,0)</f>
        <v>35.166666666666664</v>
      </c>
      <c r="AI39" s="28">
        <f>IF(AD39&lt;&gt;0,AD39/AB39,0)</f>
        <v>0.33333333333333331</v>
      </c>
      <c r="AJ39" s="28">
        <f>IF(AD39&lt;&gt;0,AG39/AD39,0)</f>
        <v>105.5</v>
      </c>
    </row>
    <row r="40" spans="1:36" x14ac:dyDescent="0.2">
      <c r="A40" s="25" t="s">
        <v>2663</v>
      </c>
      <c r="B40" s="27" t="str">
        <f>APPS('11-12 Teamsheets'!$H$2:$R$119,$A40,'11-12 Teamsheets'!$C$2:$C$119,B$1) &amp; "(" &amp; SUBS('11-12 Teamsheets'!$S$2:$Z$119,$A40,'11-12 Teamsheets'!$C$2:$C$119,B$1) &amp; ")"</f>
        <v>0(2)</v>
      </c>
      <c r="C40" s="27" t="str">
        <f>GOALS('11-12 Teamsheets'!$H$2:$R$119,$A40,'11-12 Teamsheets'!$C$2:$C$119,B$1) &amp; "(" &amp; GOALS('11-12 Teamsheets'!$S$2:$Z$119,$A40,'11-12 Teamsheets'!$C$2:$C$119,B$1) &amp; ")"</f>
        <v>0(0)</v>
      </c>
      <c r="D40" s="27">
        <f>Clean_sheet('11-12 Teamsheets'!$C$2:$H$119,$A40,B$1)</f>
        <v>0</v>
      </c>
      <c r="E40" s="27" t="str">
        <f>CARDS('11-12 Teamsheets'!$H$2:$Z$119,$A40,$AM$2,'11-12 Teamsheets'!$C$2:$C$119,B$1) &amp; "(" &amp; CARDS('11-12 Teamsheets'!$H$2:$Z$119,$A40,$AM$3,'11-12 Teamsheets'!$C$2:$C$119,B$1) &amp; ")"</f>
        <v>0(0)</v>
      </c>
      <c r="F40" s="27">
        <f>MINS_PLAYED('11-12 Teamsheets'!$H$2:$R$119,$A40,'11-12 Teamsheets'!$C$2:$C$119,B$1) + MINS_AS_SUB('11-12 Teamsheets'!$S$2:$Z$119,$A40,'11-12 Teamsheets'!$C$2:$C$119,B$1)</f>
        <v>41</v>
      </c>
      <c r="G40" s="27" t="str">
        <f>APPS('11-12 Teamsheets'!$H$2:$R$119,$A40,'11-12 Teamsheets'!$C$2:$C$119,G$1) &amp; "(" &amp; SUBS('11-12 Teamsheets'!$S$2:$Z$119,$A40,'11-12 Teamsheets'!$C$2:$C$119,G$1) &amp; ")"</f>
        <v>0(0)</v>
      </c>
      <c r="H40" s="27" t="str">
        <f>GOALS('11-12 Teamsheets'!$H$2:$R$119,$A40,'11-12 Teamsheets'!$C$2:$C$119,G$1) &amp; "(" &amp; GOALS('11-12 Teamsheets'!$S$2:$Z$119,$A40,'11-12 Teamsheets'!$C$2:$C$119,G$1) &amp; ")"</f>
        <v>0(0)</v>
      </c>
      <c r="I40" s="27">
        <f>Clean_sheet('11-12 Teamsheets'!$C$2:$H$119,$A40,G$1)</f>
        <v>0</v>
      </c>
      <c r="J40" s="27" t="str">
        <f>CARDS('11-12 Teamsheets'!$H$2:$Z$119,$A40,$AM$2,'11-12 Teamsheets'!$C$2:$C$119,G$1) &amp; "(" &amp; CARDS('11-12 Teamsheets'!$H$2:$Z$119,$A40,$AM$3,'11-12 Teamsheets'!$C$2:$C$119,G$1) &amp; ")"</f>
        <v>0(0)</v>
      </c>
      <c r="K40" s="27">
        <f>MINS_PLAYED('11-12 Teamsheets'!$H$2:$R$119,$A40,'11-12 Teamsheets'!$C$2:$C$119,G$1) + MINS_AS_SUB('11-12 Teamsheets'!$S$2:$Z$119,$A40,'11-12 Teamsheets'!$C$2:$C$119,G$1)</f>
        <v>0</v>
      </c>
      <c r="L40" s="27" t="str">
        <f>APPS('11-12 Teamsheets'!$H$2:$R$119,$A40,'11-12 Teamsheets'!$C$2:$C$119,L$1) &amp; "(" &amp; SUBS('11-12 Teamsheets'!$S$2:$Z$119,$A40,'11-12 Teamsheets'!$C$2:$C$119,L$1) &amp; ")"</f>
        <v>0(0)</v>
      </c>
      <c r="M40" s="27" t="str">
        <f>GOALS('11-12 Teamsheets'!$H$2:$R$119,$A40,'11-12 Teamsheets'!$C$2:$C$119,L$1) &amp; "(" &amp; GOALS('11-12 Teamsheets'!$S$2:$Z$119,$A40,'11-12 Teamsheets'!$C$2:$C$119,L$1) &amp; ")"</f>
        <v>0(0)</v>
      </c>
      <c r="N40" s="27">
        <f>Clean_sheet('11-12 Teamsheets'!$C$2:$H$119,$A40,L$1)</f>
        <v>0</v>
      </c>
      <c r="O40" s="27" t="str">
        <f>CARDS('11-12 Teamsheets'!$H$2:$Z$119,$A40,$AM$2,'11-12 Teamsheets'!$C$2:$C$119,L$1) &amp; "(" &amp; CARDS('11-12 Teamsheets'!$H$2:$Z$119,$A40,$AM$3,'11-12 Teamsheets'!$C$2:$C$119,L$1) &amp; ")"</f>
        <v>0(0)</v>
      </c>
      <c r="P40" s="27">
        <f>MINS_PLAYED('11-12 Teamsheets'!$H$2:$R$119,$A40,'11-12 Teamsheets'!$C$2:$C$119,L$1) + MINS_AS_SUB('11-12 Teamsheets'!$S$2:$Z$119,$A40,'11-12 Teamsheets'!$C$2:$C$119,L$1)</f>
        <v>0</v>
      </c>
      <c r="Q40" s="27" t="str">
        <f>APPS('11-12 Teamsheets'!$H$2:$R$119,$A40,'11-12 Teamsheets'!$C$2:$C$119,Q$1) &amp; "(" &amp; SUBS('11-12 Teamsheets'!$S$2:$Z$119,$A40,'11-12 Teamsheets'!$C$2:$C$119,Q$1) &amp; ")"</f>
        <v>0(0)</v>
      </c>
      <c r="R40" s="27" t="str">
        <f>GOALS('11-12 Teamsheets'!$H$2:$R$119,$A40,'11-12 Teamsheets'!$C$2:$C$119,Q$1) &amp; "(" &amp; GOALS('11-12 Teamsheets'!$S$2:$Z$119,$A40,'11-12 Teamsheets'!$C$2:$C$119,Q$1) &amp; ")"</f>
        <v>0(0)</v>
      </c>
      <c r="S40" s="27">
        <f>Clean_sheet('11-12 Teamsheets'!$C$2:$H$119,$A40,Q$1)</f>
        <v>0</v>
      </c>
      <c r="T40" s="27" t="str">
        <f>CARDS('11-12 Teamsheets'!$H$2:$Z$119,$A40,$AM$2,'11-12 Teamsheets'!$C$2:$C$119,Q$1) &amp; "(" &amp; CARDS('11-12 Teamsheets'!$H$2:$Z$119,$A40,$AM$3,'11-12 Teamsheets'!$C$2:$C$119,Q$1) &amp; ")"</f>
        <v>0(0)</v>
      </c>
      <c r="U40" s="27">
        <f>MINS_PLAYED('11-12 Teamsheets'!$H$2:$R$119,$A40,'11-12 Teamsheets'!$C$2:$C$119,Q$1) + MINS_AS_SUB('11-12 Teamsheets'!$S$2:$Z$119,$A40,'11-12 Teamsheets'!$C$2:$C$119,Q$1)</f>
        <v>0</v>
      </c>
      <c r="V40" s="27" t="str">
        <f>APPS('11-12 Teamsheets'!$H$2:$R$119,$A40,'11-12 Teamsheets'!$C$2:$C$119,V$1) &amp; "(" &amp; SUBS('11-12 Teamsheets'!$S$2:$Z$119,$A40,'11-12 Teamsheets'!$C$2:$C$119,V$1) &amp; ")"</f>
        <v>0(0)</v>
      </c>
      <c r="W40" s="27" t="str">
        <f>GOALS('11-12 Teamsheets'!$H$2:$R$119,$A40,'11-12 Teamsheets'!$C$2:$C$119,V$1) &amp; "(" &amp; GOALS('11-12 Teamsheets'!$S$2:$Z$119,$A40,'11-12 Teamsheets'!$C$2:$C$119,V$1) &amp; ")"</f>
        <v>0(0)</v>
      </c>
      <c r="X40" s="27">
        <f>Clean_sheet('11-12 Teamsheets'!$C$2:$H$119,$A40,V$1)</f>
        <v>0</v>
      </c>
      <c r="Y40" s="27" t="str">
        <f>CARDS('11-12 Teamsheets'!$H$2:$Z$119,$A40,$AM$2,'11-12 Teamsheets'!$C$2:$C$119,V$1) &amp; "(" &amp; CARDS('11-12 Teamsheets'!$H$2:$Z$119,$A40,$AM$3,'11-12 Teamsheets'!$C$2:$C$119,V$1) &amp; ")"</f>
        <v>0(0)</v>
      </c>
      <c r="Z40" s="27">
        <f>MINS_PLAYED('11-12 Teamsheets'!$H$2:$R$119,$A40,'11-12 Teamsheets'!$C$2:$C$119,V$1) + MINS_AS_SUB('11-12 Teamsheets'!$S$2:$Z$119,$A40,'11-12 Teamsheets'!$C$2:$C$119,V$1)</f>
        <v>0</v>
      </c>
      <c r="AA40" s="27" t="str">
        <f>APPS('11-12 Teamsheets'!$H$2:$R$119,$A40) &amp; "(" &amp; SUBS('11-12 Teamsheets'!$S$2:$Z$119,$A40) &amp; ")"</f>
        <v>0(2)</v>
      </c>
      <c r="AB40" s="28">
        <f>APPS('11-12 Teamsheets'!$H$2:$R$119,$A40) + SUBS('11-12 Teamsheets'!$S$2:$Z$119,$A40)</f>
        <v>2</v>
      </c>
      <c r="AC40" s="27" t="str">
        <f>GOALS('11-12 Teamsheets'!$H$2:$R$119,$A40) &amp; "(" &amp; GOALS('11-12 Teamsheets'!$S$2:$Z$119,$A40) &amp; ")"</f>
        <v>0(0)</v>
      </c>
      <c r="AD40" s="28">
        <f>GOALS('11-12 Teamsheets'!$H$2:$Z$119,$A40)</f>
        <v>0</v>
      </c>
      <c r="AE40" s="28">
        <f>Clean_sheet('11-12 Teamsheets'!$C$2:$H$119,$A40)</f>
        <v>0</v>
      </c>
      <c r="AF40" s="28" t="str">
        <f>CARDS('11-12 Teamsheets'!$H$2:$Z$119,$A40,$AM$2) &amp; "(" &amp; CARDS('11-12 Teamsheets'!$H$2:$Z$119,$A40,$AM$3) &amp; ")"</f>
        <v>0(0)</v>
      </c>
      <c r="AG40" s="28">
        <f>MINS_PLAYED('11-12 Teamsheets'!$H$2:$R$119,$A40) + MINS_AS_SUB('11-12 Teamsheets'!$S$2:$Z$119,$A40)</f>
        <v>41</v>
      </c>
      <c r="AH40" s="28">
        <f>IF(AND(AG40&lt;&gt;0, AB40&lt;&gt;0),AG40/AB40,0)</f>
        <v>20.5</v>
      </c>
      <c r="AI40" s="28">
        <f>IF(AD40&lt;&gt;0,AD40/AB40,0)</f>
        <v>0</v>
      </c>
      <c r="AJ40" s="28">
        <f>IF(AD40&lt;&gt;0,AG40/AD40,0)</f>
        <v>0</v>
      </c>
    </row>
    <row r="41" spans="1:36" x14ac:dyDescent="0.2">
      <c r="A41" s="25" t="s">
        <v>1491</v>
      </c>
      <c r="B41" s="27" t="str">
        <f>APPS('11-12 Teamsheets'!$H$2:$R$119,$A41,'11-12 Teamsheets'!$C$2:$C$119,B$1) &amp; "(" &amp; SUBS('11-12 Teamsheets'!$S$2:$Z$119,$A41,'11-12 Teamsheets'!$C$2:$C$119,B$1) &amp; ")"</f>
        <v>0(2)</v>
      </c>
      <c r="C41" s="27" t="str">
        <f>GOALS('11-12 Teamsheets'!$H$2:$R$119,$A41,'11-12 Teamsheets'!$C$2:$C$119,B$1) &amp; "(" &amp; GOALS('11-12 Teamsheets'!$S$2:$Z$119,$A41,'11-12 Teamsheets'!$C$2:$C$119,B$1) &amp; ")"</f>
        <v>0(0)</v>
      </c>
      <c r="D41" s="27">
        <f>Clean_sheet('11-12 Teamsheets'!$C$2:$H$119,$A41,B$1)</f>
        <v>0</v>
      </c>
      <c r="E41" s="27" t="str">
        <f>CARDS('11-12 Teamsheets'!$H$2:$Z$119,$A41,$AM$2,'11-12 Teamsheets'!$C$2:$C$119,B$1) &amp; "(" &amp; CARDS('11-12 Teamsheets'!$H$2:$Z$119,$A41,$AM$3,'11-12 Teamsheets'!$C$2:$C$119,B$1) &amp; ")"</f>
        <v>1(0)</v>
      </c>
      <c r="F41" s="27">
        <f>MINS_PLAYED('11-12 Teamsheets'!$H$2:$R$119,$A41,'11-12 Teamsheets'!$C$2:$C$119,B$1) + MINS_AS_SUB('11-12 Teamsheets'!$S$2:$Z$119,$A41,'11-12 Teamsheets'!$C$2:$C$119,B$1)</f>
        <v>8</v>
      </c>
      <c r="G41" s="27" t="str">
        <f>APPS('11-12 Teamsheets'!$H$2:$R$119,$A41,'11-12 Teamsheets'!$C$2:$C$119,G$1) &amp; "(" &amp; SUBS('11-12 Teamsheets'!$S$2:$Z$119,$A41,'11-12 Teamsheets'!$C$2:$C$119,G$1) &amp; ")"</f>
        <v>0(0)</v>
      </c>
      <c r="H41" s="27" t="str">
        <f>GOALS('11-12 Teamsheets'!$H$2:$R$119,$A41,'11-12 Teamsheets'!$C$2:$C$119,G$1) &amp; "(" &amp; GOALS('11-12 Teamsheets'!$S$2:$Z$119,$A41,'11-12 Teamsheets'!$C$2:$C$119,G$1) &amp; ")"</f>
        <v>0(0)</v>
      </c>
      <c r="I41" s="27">
        <f>Clean_sheet('11-12 Teamsheets'!$C$2:$H$119,$A41,G$1)</f>
        <v>0</v>
      </c>
      <c r="J41" s="27" t="str">
        <f>CARDS('11-12 Teamsheets'!$H$2:$Z$119,$A41,$AM$2,'11-12 Teamsheets'!$C$2:$C$119,G$1) &amp; "(" &amp; CARDS('11-12 Teamsheets'!$H$2:$Z$119,$A41,$AM$3,'11-12 Teamsheets'!$C$2:$C$119,G$1) &amp; ")"</f>
        <v>0(0)</v>
      </c>
      <c r="K41" s="27">
        <f>MINS_PLAYED('11-12 Teamsheets'!$H$2:$R$119,$A41,'11-12 Teamsheets'!$C$2:$C$119,G$1) + MINS_AS_SUB('11-12 Teamsheets'!$S$2:$Z$119,$A41,'11-12 Teamsheets'!$C$2:$C$119,G$1)</f>
        <v>0</v>
      </c>
      <c r="L41" s="27" t="str">
        <f>APPS('11-12 Teamsheets'!$H$2:$R$119,$A41,'11-12 Teamsheets'!$C$2:$C$119,L$1) &amp; "(" &amp; SUBS('11-12 Teamsheets'!$S$2:$Z$119,$A41,'11-12 Teamsheets'!$C$2:$C$119,L$1) &amp; ")"</f>
        <v>0(1)</v>
      </c>
      <c r="M41" s="27" t="str">
        <f>GOALS('11-12 Teamsheets'!$H$2:$R$119,$A41,'11-12 Teamsheets'!$C$2:$C$119,L$1) &amp; "(" &amp; GOALS('11-12 Teamsheets'!$S$2:$Z$119,$A41,'11-12 Teamsheets'!$C$2:$C$119,L$1) &amp; ")"</f>
        <v>0(0)</v>
      </c>
      <c r="N41" s="27">
        <f>Clean_sheet('11-12 Teamsheets'!$C$2:$H$119,$A41,L$1)</f>
        <v>0</v>
      </c>
      <c r="O41" s="27" t="str">
        <f>CARDS('11-12 Teamsheets'!$H$2:$Z$119,$A41,$AM$2,'11-12 Teamsheets'!$C$2:$C$119,L$1) &amp; "(" &amp; CARDS('11-12 Teamsheets'!$H$2:$Z$119,$A41,$AM$3,'11-12 Teamsheets'!$C$2:$C$119,L$1) &amp; ")"</f>
        <v>0(0)</v>
      </c>
      <c r="P41" s="27">
        <f>MINS_PLAYED('11-12 Teamsheets'!$H$2:$R$119,$A41,'11-12 Teamsheets'!$C$2:$C$119,L$1) + MINS_AS_SUB('11-12 Teamsheets'!$S$2:$Z$119,$A41,'11-12 Teamsheets'!$C$2:$C$119,L$1)</f>
        <v>44</v>
      </c>
      <c r="Q41" s="27" t="str">
        <f>APPS('11-12 Teamsheets'!$H$2:$R$119,$A41,'11-12 Teamsheets'!$C$2:$C$119,Q$1) &amp; "(" &amp; SUBS('11-12 Teamsheets'!$S$2:$Z$119,$A41,'11-12 Teamsheets'!$C$2:$C$119,Q$1) &amp; ")"</f>
        <v>0(0)</v>
      </c>
      <c r="R41" s="27" t="str">
        <f>GOALS('11-12 Teamsheets'!$H$2:$R$119,$A41,'11-12 Teamsheets'!$C$2:$C$119,Q$1) &amp; "(" &amp; GOALS('11-12 Teamsheets'!$S$2:$Z$119,$A41,'11-12 Teamsheets'!$C$2:$C$119,Q$1) &amp; ")"</f>
        <v>0(0)</v>
      </c>
      <c r="S41" s="27">
        <f>Clean_sheet('11-12 Teamsheets'!$C$2:$H$119,$A41,Q$1)</f>
        <v>0</v>
      </c>
      <c r="T41" s="27" t="str">
        <f>CARDS('11-12 Teamsheets'!$H$2:$Z$119,$A41,$AM$2,'11-12 Teamsheets'!$C$2:$C$119,Q$1) &amp; "(" &amp; CARDS('11-12 Teamsheets'!$H$2:$Z$119,$A41,$AM$3,'11-12 Teamsheets'!$C$2:$C$119,Q$1) &amp; ")"</f>
        <v>0(0)</v>
      </c>
      <c r="U41" s="27">
        <f>MINS_PLAYED('11-12 Teamsheets'!$H$2:$R$119,$A41,'11-12 Teamsheets'!$C$2:$C$119,Q$1) + MINS_AS_SUB('11-12 Teamsheets'!$S$2:$Z$119,$A41,'11-12 Teamsheets'!$C$2:$C$119,Q$1)</f>
        <v>0</v>
      </c>
      <c r="V41" s="27" t="str">
        <f>APPS('11-12 Teamsheets'!$H$2:$R$119,$A41,'11-12 Teamsheets'!$C$2:$C$119,V$1) &amp; "(" &amp; SUBS('11-12 Teamsheets'!$S$2:$Z$119,$A41,'11-12 Teamsheets'!$C$2:$C$119,V$1) &amp; ")"</f>
        <v>0(0)</v>
      </c>
      <c r="W41" s="27" t="str">
        <f>GOALS('11-12 Teamsheets'!$H$2:$R$119,$A41,'11-12 Teamsheets'!$C$2:$C$119,V$1) &amp; "(" &amp; GOALS('11-12 Teamsheets'!$S$2:$Z$119,$A41,'11-12 Teamsheets'!$C$2:$C$119,V$1) &amp; ")"</f>
        <v>0(0)</v>
      </c>
      <c r="X41" s="27">
        <f>Clean_sheet('11-12 Teamsheets'!$C$2:$H$119,$A41,V$1)</f>
        <v>0</v>
      </c>
      <c r="Y41" s="27" t="str">
        <f>CARDS('11-12 Teamsheets'!$H$2:$Z$119,$A41,$AM$2,'11-12 Teamsheets'!$C$2:$C$119,V$1) &amp; "(" &amp; CARDS('11-12 Teamsheets'!$H$2:$Z$119,$A41,$AM$3,'11-12 Teamsheets'!$C$2:$C$119,V$1) &amp; ")"</f>
        <v>0(0)</v>
      </c>
      <c r="Z41" s="27">
        <f>MINS_PLAYED('11-12 Teamsheets'!$H$2:$R$119,$A41,'11-12 Teamsheets'!$C$2:$C$119,V$1) + MINS_AS_SUB('11-12 Teamsheets'!$S$2:$Z$119,$A41,'11-12 Teamsheets'!$C$2:$C$119,V$1)</f>
        <v>0</v>
      </c>
      <c r="AA41" s="27" t="str">
        <f>APPS('11-12 Teamsheets'!$H$2:$R$119,$A41) &amp; "(" &amp; SUBS('11-12 Teamsheets'!$S$2:$Z$119,$A41) &amp; ")"</f>
        <v>0(3)</v>
      </c>
      <c r="AB41" s="28">
        <f>APPS('11-12 Teamsheets'!$H$2:$R$119,$A41) + SUBS('11-12 Teamsheets'!$S$2:$Z$119,$A41)</f>
        <v>3</v>
      </c>
      <c r="AC41" s="27" t="str">
        <f>GOALS('11-12 Teamsheets'!$H$2:$R$119,$A41) &amp; "(" &amp; GOALS('11-12 Teamsheets'!$S$2:$Z$119,$A41) &amp; ")"</f>
        <v>0(0)</v>
      </c>
      <c r="AD41" s="28">
        <f>GOALS('11-12 Teamsheets'!$H$2:$Z$119,$A41)</f>
        <v>0</v>
      </c>
      <c r="AE41" s="28">
        <f>Clean_sheet('11-12 Teamsheets'!$C$2:$H$119,$A41)</f>
        <v>0</v>
      </c>
      <c r="AF41" s="28" t="str">
        <f>CARDS('11-12 Teamsheets'!$H$2:$Z$119,$A41,$AM$2) &amp; "(" &amp; CARDS('11-12 Teamsheets'!$H$2:$Z$119,$A41,$AM$3) &amp; ")"</f>
        <v>1(0)</v>
      </c>
      <c r="AG41" s="28">
        <f>MINS_PLAYED('11-12 Teamsheets'!$H$2:$R$119,$A41) + MINS_AS_SUB('11-12 Teamsheets'!$S$2:$Z$119,$A41)</f>
        <v>52</v>
      </c>
      <c r="AH41" s="28">
        <f t="shared" si="3"/>
        <v>17.333333333333332</v>
      </c>
      <c r="AI41" s="28">
        <f t="shared" si="4"/>
        <v>0</v>
      </c>
      <c r="AJ41" s="28">
        <f t="shared" si="5"/>
        <v>0</v>
      </c>
    </row>
    <row r="42" spans="1:36" x14ac:dyDescent="0.2">
      <c r="A42" s="25" t="s">
        <v>1192</v>
      </c>
      <c r="B42" s="27" t="str">
        <f>APPS('11-12 Teamsheets'!$H$2:$R$119,$A42,'11-12 Teamsheets'!$C$2:$C$119,B$1) &amp; "(" &amp; SUBS('11-12 Teamsheets'!$S$2:$Z$119,$A42,'11-12 Teamsheets'!$C$2:$C$119,B$1) &amp; ")"</f>
        <v>34(3)</v>
      </c>
      <c r="C42" s="27" t="str">
        <f>GOALS('11-12 Teamsheets'!$H$2:$R$119,$A42,'11-12 Teamsheets'!$C$2:$C$119,B$1) &amp; "(" &amp; GOALS('11-12 Teamsheets'!$S$2:$Z$119,$A42,'11-12 Teamsheets'!$C$2:$C$119,B$1) &amp; ")"</f>
        <v>20(0)</v>
      </c>
      <c r="D42" s="27">
        <f>Clean_sheet('11-12 Teamsheets'!$C$2:$H$119,$A42,B$1)</f>
        <v>0</v>
      </c>
      <c r="E42" s="27" t="str">
        <f>CARDS('11-12 Teamsheets'!$H$2:$Z$119,$A42,$AM$2,'11-12 Teamsheets'!$C$2:$C$119,B$1) &amp; "(" &amp; CARDS('11-12 Teamsheets'!$H$2:$Z$119,$A42,$AM$3,'11-12 Teamsheets'!$C$2:$C$119,B$1) &amp; ")"</f>
        <v>1(1)</v>
      </c>
      <c r="F42" s="27">
        <f>MINS_PLAYED('11-12 Teamsheets'!$H$2:$R$119,$A42,'11-12 Teamsheets'!$C$2:$C$119,B$1) + MINS_AS_SUB('11-12 Teamsheets'!$S$2:$Z$119,$A42,'11-12 Teamsheets'!$C$2:$C$119,B$1)</f>
        <v>3000</v>
      </c>
      <c r="G42" s="27" t="str">
        <f>APPS('11-12 Teamsheets'!$H$2:$R$119,$A42,'11-12 Teamsheets'!$C$2:$C$119,G$1) &amp; "(" &amp; SUBS('11-12 Teamsheets'!$S$2:$Z$119,$A42,'11-12 Teamsheets'!$C$2:$C$119,G$1) &amp; ")"</f>
        <v>0(1)</v>
      </c>
      <c r="H42" s="27" t="str">
        <f>GOALS('11-12 Teamsheets'!$H$2:$R$119,$A42,'11-12 Teamsheets'!$C$2:$C$119,G$1) &amp; "(" &amp; GOALS('11-12 Teamsheets'!$S$2:$Z$119,$A42,'11-12 Teamsheets'!$C$2:$C$119,G$1) &amp; ")"</f>
        <v>0(0)</v>
      </c>
      <c r="I42" s="27">
        <f>Clean_sheet('11-12 Teamsheets'!$C$2:$H$119,$A42,G$1)</f>
        <v>0</v>
      </c>
      <c r="J42" s="27" t="str">
        <f>CARDS('11-12 Teamsheets'!$H$2:$Z$119,$A42,$AM$2,'11-12 Teamsheets'!$C$2:$C$119,G$1) &amp; "(" &amp; CARDS('11-12 Teamsheets'!$H$2:$Z$119,$A42,$AM$3,'11-12 Teamsheets'!$C$2:$C$119,G$1) &amp; ")"</f>
        <v>0(0)</v>
      </c>
      <c r="K42" s="27">
        <f>MINS_PLAYED('11-12 Teamsheets'!$H$2:$R$119,$A42,'11-12 Teamsheets'!$C$2:$C$119,G$1) + MINS_AS_SUB('11-12 Teamsheets'!$S$2:$Z$119,$A42,'11-12 Teamsheets'!$C$2:$C$119,G$1)</f>
        <v>15</v>
      </c>
      <c r="L42" s="27" t="str">
        <f>APPS('11-12 Teamsheets'!$H$2:$R$119,$A42,'11-12 Teamsheets'!$C$2:$C$119,L$1) &amp; "(" &amp; SUBS('11-12 Teamsheets'!$S$2:$Z$119,$A42,'11-12 Teamsheets'!$C$2:$C$119,L$1) &amp; ")"</f>
        <v>3(0)</v>
      </c>
      <c r="M42" s="27" t="str">
        <f>GOALS('11-12 Teamsheets'!$H$2:$R$119,$A42,'11-12 Teamsheets'!$C$2:$C$119,L$1) &amp; "(" &amp; GOALS('11-12 Teamsheets'!$S$2:$Z$119,$A42,'11-12 Teamsheets'!$C$2:$C$119,L$1) &amp; ")"</f>
        <v>0(0)</v>
      </c>
      <c r="N42" s="27">
        <f>Clean_sheet('11-12 Teamsheets'!$C$2:$H$119,$A42,L$1)</f>
        <v>0</v>
      </c>
      <c r="O42" s="27" t="str">
        <f>CARDS('11-12 Teamsheets'!$H$2:$Z$119,$A42,$AM$2,'11-12 Teamsheets'!$C$2:$C$119,L$1) &amp; "(" &amp; CARDS('11-12 Teamsheets'!$H$2:$Z$119,$A42,$AM$3,'11-12 Teamsheets'!$C$2:$C$119,L$1) &amp; ")"</f>
        <v>0(0)</v>
      </c>
      <c r="P42" s="27">
        <f>MINS_PLAYED('11-12 Teamsheets'!$H$2:$R$119,$A42,'11-12 Teamsheets'!$C$2:$C$119,L$1) + MINS_AS_SUB('11-12 Teamsheets'!$S$2:$Z$119,$A42,'11-12 Teamsheets'!$C$2:$C$119,L$1)</f>
        <v>233</v>
      </c>
      <c r="Q42" s="27" t="str">
        <f>APPS('11-12 Teamsheets'!$H$2:$R$119,$A42,'11-12 Teamsheets'!$C$2:$C$119,Q$1) &amp; "(" &amp; SUBS('11-12 Teamsheets'!$S$2:$Z$119,$A42,'11-12 Teamsheets'!$C$2:$C$119,Q$1) &amp; ")"</f>
        <v>2(2)</v>
      </c>
      <c r="R42" s="27" t="str">
        <f>GOALS('11-12 Teamsheets'!$H$2:$R$119,$A42,'11-12 Teamsheets'!$C$2:$C$119,Q$1) &amp; "(" &amp; GOALS('11-12 Teamsheets'!$S$2:$Z$119,$A42,'11-12 Teamsheets'!$C$2:$C$119,Q$1) &amp; ")"</f>
        <v>0(0)</v>
      </c>
      <c r="S42" s="27">
        <f>Clean_sheet('11-12 Teamsheets'!$C$2:$H$119,$A42,Q$1)</f>
        <v>0</v>
      </c>
      <c r="T42" s="27" t="str">
        <f>CARDS('11-12 Teamsheets'!$H$2:$Z$119,$A42,$AM$2,'11-12 Teamsheets'!$C$2:$C$119,Q$1) &amp; "(" &amp; CARDS('11-12 Teamsheets'!$H$2:$Z$119,$A42,$AM$3,'11-12 Teamsheets'!$C$2:$C$119,Q$1) &amp; ")"</f>
        <v>0(0)</v>
      </c>
      <c r="U42" s="27">
        <f>MINS_PLAYED('11-12 Teamsheets'!$H$2:$R$119,$A42,'11-12 Teamsheets'!$C$2:$C$119,Q$1) + MINS_AS_SUB('11-12 Teamsheets'!$S$2:$Z$119,$A42,'11-12 Teamsheets'!$C$2:$C$119,Q$1)</f>
        <v>162</v>
      </c>
      <c r="V42" s="27" t="str">
        <f>APPS('11-12 Teamsheets'!$H$2:$R$119,$A42,'11-12 Teamsheets'!$C$2:$C$119,V$1) &amp; "(" &amp; SUBS('11-12 Teamsheets'!$S$2:$Z$119,$A42,'11-12 Teamsheets'!$C$2:$C$119,V$1) &amp; ")"</f>
        <v>0(1)</v>
      </c>
      <c r="W42" s="27" t="str">
        <f>GOALS('11-12 Teamsheets'!$H$2:$R$119,$A42,'11-12 Teamsheets'!$C$2:$C$119,V$1) &amp; "(" &amp; GOALS('11-12 Teamsheets'!$S$2:$Z$119,$A42,'11-12 Teamsheets'!$C$2:$C$119,V$1) &amp; ")"</f>
        <v>0(0)</v>
      </c>
      <c r="X42" s="27">
        <f>Clean_sheet('11-12 Teamsheets'!$C$2:$H$119,$A42,V$1)</f>
        <v>0</v>
      </c>
      <c r="Y42" s="27" t="str">
        <f>CARDS('11-12 Teamsheets'!$H$2:$Z$119,$A42,$AM$2,'11-12 Teamsheets'!$C$2:$C$119,V$1) &amp; "(" &amp; CARDS('11-12 Teamsheets'!$H$2:$Z$119,$A42,$AM$3,'11-12 Teamsheets'!$C$2:$C$119,V$1) &amp; ")"</f>
        <v>0(0)</v>
      </c>
      <c r="Z42" s="27">
        <f>MINS_PLAYED('11-12 Teamsheets'!$H$2:$R$119,$A42,'11-12 Teamsheets'!$C$2:$C$119,V$1) + MINS_AS_SUB('11-12 Teamsheets'!$S$2:$Z$119,$A42,'11-12 Teamsheets'!$C$2:$C$119,V$1)</f>
        <v>33</v>
      </c>
      <c r="AA42" s="27" t="str">
        <f>APPS('11-12 Teamsheets'!$H$2:$R$119,$A42) &amp; "(" &amp; SUBS('11-12 Teamsheets'!$S$2:$Z$119,$A42) &amp; ")"</f>
        <v>39(7)</v>
      </c>
      <c r="AB42" s="28">
        <f>APPS('11-12 Teamsheets'!$H$2:$R$119,$A42) + SUBS('11-12 Teamsheets'!$S$2:$Z$119,$A42)</f>
        <v>46</v>
      </c>
      <c r="AC42" s="27" t="str">
        <f>GOALS('11-12 Teamsheets'!$H$2:$R$119,$A42) &amp; "(" &amp; GOALS('11-12 Teamsheets'!$S$2:$Z$119,$A42) &amp; ")"</f>
        <v>20(0)</v>
      </c>
      <c r="AD42" s="28">
        <f>GOALS('11-12 Teamsheets'!$H$2:$Z$119,$A42)</f>
        <v>20</v>
      </c>
      <c r="AE42" s="28">
        <f>Clean_sheet('11-12 Teamsheets'!$C$2:$H$119,$A42)</f>
        <v>0</v>
      </c>
      <c r="AF42" s="28" t="str">
        <f>CARDS('11-12 Teamsheets'!$H$2:$Z$119,$A42,$AM$2) &amp; "(" &amp; CARDS('11-12 Teamsheets'!$H$2:$Z$119,$A42,$AM$3) &amp; ")"</f>
        <v>1(1)</v>
      </c>
      <c r="AG42" s="28">
        <f>MINS_PLAYED('11-12 Teamsheets'!$H$2:$R$119,$A42) + MINS_AS_SUB('11-12 Teamsheets'!$S$2:$Z$119,$A42)</f>
        <v>3443</v>
      </c>
      <c r="AH42" s="28">
        <f t="shared" si="3"/>
        <v>74.847826086956516</v>
      </c>
      <c r="AI42" s="28">
        <f t="shared" si="4"/>
        <v>0.43478260869565216</v>
      </c>
      <c r="AJ42" s="28">
        <f t="shared" si="5"/>
        <v>172.15</v>
      </c>
    </row>
    <row r="43" spans="1:36" x14ac:dyDescent="0.2">
      <c r="A43" s="25" t="s">
        <v>3007</v>
      </c>
      <c r="B43" s="27" t="str">
        <f>APPS('11-12 Teamsheets'!$H$2:$R$119,$A43,'11-12 Teamsheets'!$C$2:$C$119,B$1) &amp; "(" &amp; SUBS('11-12 Teamsheets'!$S$2:$Z$119,$A43,'11-12 Teamsheets'!$C$2:$C$119,B$1) &amp; ")"</f>
        <v>1(0)</v>
      </c>
      <c r="C43" s="27" t="str">
        <f>GOALS('11-12 Teamsheets'!$H$2:$R$119,$A43,'11-12 Teamsheets'!$C$2:$C$119,B$1) &amp; "(" &amp; GOALS('11-12 Teamsheets'!$S$2:$Z$119,$A43,'11-12 Teamsheets'!$C$2:$C$119,B$1) &amp; ")"</f>
        <v>0(0)</v>
      </c>
      <c r="D43" s="27">
        <f>Clean_sheet('11-12 Teamsheets'!$C$2:$H$119,$A43,B$1)</f>
        <v>0</v>
      </c>
      <c r="E43" s="27" t="str">
        <f>CARDS('11-12 Teamsheets'!$H$2:$Z$119,$A43,$AM$2,'11-12 Teamsheets'!$C$2:$C$119,B$1) &amp; "(" &amp; CARDS('11-12 Teamsheets'!$H$2:$Z$119,$A43,$AM$3,'11-12 Teamsheets'!$C$2:$C$119,B$1) &amp; ")"</f>
        <v>0(0)</v>
      </c>
      <c r="F43" s="27">
        <f>MINS_PLAYED('11-12 Teamsheets'!$H$2:$R$119,$A43,'11-12 Teamsheets'!$C$2:$C$119,B$1) + MINS_AS_SUB('11-12 Teamsheets'!$S$2:$Z$119,$A43,'11-12 Teamsheets'!$C$2:$C$119,B$1)</f>
        <v>120</v>
      </c>
      <c r="G43" s="27" t="str">
        <f>APPS('11-12 Teamsheets'!$H$2:$R$119,$A43,'11-12 Teamsheets'!$C$2:$C$119,G$1) &amp; "(" &amp; SUBS('11-12 Teamsheets'!$S$2:$Z$119,$A43,'11-12 Teamsheets'!$C$2:$C$119,G$1) &amp; ")"</f>
        <v>0(0)</v>
      </c>
      <c r="H43" s="27" t="str">
        <f>GOALS('11-12 Teamsheets'!$H$2:$R$119,$A43,'11-12 Teamsheets'!$C$2:$C$119,G$1) &amp; "(" &amp; GOALS('11-12 Teamsheets'!$S$2:$Z$119,$A43,'11-12 Teamsheets'!$C$2:$C$119,G$1) &amp; ")"</f>
        <v>0(0)</v>
      </c>
      <c r="I43" s="27">
        <f>Clean_sheet('11-12 Teamsheets'!$C$2:$H$119,$A43,G$1)</f>
        <v>0</v>
      </c>
      <c r="J43" s="27" t="str">
        <f>CARDS('11-12 Teamsheets'!$H$2:$Z$119,$A43,$AM$2,'11-12 Teamsheets'!$C$2:$C$119,G$1) &amp; "(" &amp; CARDS('11-12 Teamsheets'!$H$2:$Z$119,$A43,$AM$3,'11-12 Teamsheets'!$C$2:$C$119,G$1) &amp; ")"</f>
        <v>0(0)</v>
      </c>
      <c r="K43" s="27">
        <f>MINS_PLAYED('11-12 Teamsheets'!$H$2:$R$119,$A43,'11-12 Teamsheets'!$C$2:$C$119,G$1) + MINS_AS_SUB('11-12 Teamsheets'!$S$2:$Z$119,$A43,'11-12 Teamsheets'!$C$2:$C$119,G$1)</f>
        <v>0</v>
      </c>
      <c r="L43" s="27" t="str">
        <f>APPS('11-12 Teamsheets'!$H$2:$R$119,$A43,'11-12 Teamsheets'!$C$2:$C$119,L$1) &amp; "(" &amp; SUBS('11-12 Teamsheets'!$S$2:$Z$119,$A43,'11-12 Teamsheets'!$C$2:$C$119,L$1) &amp; ")"</f>
        <v>0(0)</v>
      </c>
      <c r="M43" s="27" t="str">
        <f>GOALS('11-12 Teamsheets'!$H$2:$R$119,$A43,'11-12 Teamsheets'!$C$2:$C$119,L$1) &amp; "(" &amp; GOALS('11-12 Teamsheets'!$S$2:$Z$119,$A43,'11-12 Teamsheets'!$C$2:$C$119,L$1) &amp; ")"</f>
        <v>0(0)</v>
      </c>
      <c r="N43" s="27">
        <f>Clean_sheet('11-12 Teamsheets'!$C$2:$H$119,$A43,L$1)</f>
        <v>0</v>
      </c>
      <c r="O43" s="27" t="str">
        <f>CARDS('11-12 Teamsheets'!$H$2:$Z$119,$A43,$AM$2,'11-12 Teamsheets'!$C$2:$C$119,L$1) &amp; "(" &amp; CARDS('11-12 Teamsheets'!$H$2:$Z$119,$A43,$AM$3,'11-12 Teamsheets'!$C$2:$C$119,L$1) &amp; ")"</f>
        <v>0(0)</v>
      </c>
      <c r="P43" s="27">
        <f>MINS_PLAYED('11-12 Teamsheets'!$H$2:$R$119,$A43,'11-12 Teamsheets'!$C$2:$C$119,L$1) + MINS_AS_SUB('11-12 Teamsheets'!$S$2:$Z$119,$A43,'11-12 Teamsheets'!$C$2:$C$119,L$1)</f>
        <v>0</v>
      </c>
      <c r="Q43" s="27" t="str">
        <f>APPS('11-12 Teamsheets'!$H$2:$R$119,$A43,'11-12 Teamsheets'!$C$2:$C$119,Q$1) &amp; "(" &amp; SUBS('11-12 Teamsheets'!$S$2:$Z$119,$A43,'11-12 Teamsheets'!$C$2:$C$119,Q$1) &amp; ")"</f>
        <v>0(0)</v>
      </c>
      <c r="R43" s="27" t="str">
        <f>GOALS('11-12 Teamsheets'!$H$2:$R$119,$A43,'11-12 Teamsheets'!$C$2:$C$119,Q$1) &amp; "(" &amp; GOALS('11-12 Teamsheets'!$S$2:$Z$119,$A43,'11-12 Teamsheets'!$C$2:$C$119,Q$1) &amp; ")"</f>
        <v>0(0)</v>
      </c>
      <c r="S43" s="27">
        <f>Clean_sheet('11-12 Teamsheets'!$C$2:$H$119,$A43,Q$1)</f>
        <v>0</v>
      </c>
      <c r="T43" s="27" t="str">
        <f>CARDS('11-12 Teamsheets'!$H$2:$Z$119,$A43,$AM$2,'11-12 Teamsheets'!$C$2:$C$119,Q$1) &amp; "(" &amp; CARDS('11-12 Teamsheets'!$H$2:$Z$119,$A43,$AM$3,'11-12 Teamsheets'!$C$2:$C$119,Q$1) &amp; ")"</f>
        <v>0(0)</v>
      </c>
      <c r="U43" s="27">
        <f>MINS_PLAYED('11-12 Teamsheets'!$H$2:$R$119,$A43,'11-12 Teamsheets'!$C$2:$C$119,Q$1) + MINS_AS_SUB('11-12 Teamsheets'!$S$2:$Z$119,$A43,'11-12 Teamsheets'!$C$2:$C$119,Q$1)</f>
        <v>0</v>
      </c>
      <c r="V43" s="27" t="str">
        <f>APPS('11-12 Teamsheets'!$H$2:$R$119,$A43,'11-12 Teamsheets'!$C$2:$C$119,V$1) &amp; "(" &amp; SUBS('11-12 Teamsheets'!$S$2:$Z$119,$A43,'11-12 Teamsheets'!$C$2:$C$119,V$1) &amp; ")"</f>
        <v>0(0)</v>
      </c>
      <c r="W43" s="27" t="str">
        <f>GOALS('11-12 Teamsheets'!$H$2:$R$119,$A43,'11-12 Teamsheets'!$C$2:$C$119,V$1) &amp; "(" &amp; GOALS('11-12 Teamsheets'!$S$2:$Z$119,$A43,'11-12 Teamsheets'!$C$2:$C$119,V$1) &amp; ")"</f>
        <v>0(0)</v>
      </c>
      <c r="X43" s="27">
        <f>Clean_sheet('11-12 Teamsheets'!$C$2:$H$119,$A43,V$1)</f>
        <v>0</v>
      </c>
      <c r="Y43" s="27" t="str">
        <f>CARDS('11-12 Teamsheets'!$H$2:$Z$119,$A43,$AM$2,'11-12 Teamsheets'!$C$2:$C$119,V$1) &amp; "(" &amp; CARDS('11-12 Teamsheets'!$H$2:$Z$119,$A43,$AM$3,'11-12 Teamsheets'!$C$2:$C$119,V$1) &amp; ")"</f>
        <v>0(0)</v>
      </c>
      <c r="Z43" s="27">
        <f>MINS_PLAYED('11-12 Teamsheets'!$H$2:$R$119,$A43,'11-12 Teamsheets'!$C$2:$C$119,V$1) + MINS_AS_SUB('11-12 Teamsheets'!$S$2:$Z$119,$A43,'11-12 Teamsheets'!$C$2:$C$119,V$1)</f>
        <v>0</v>
      </c>
      <c r="AA43" s="27" t="str">
        <f>APPS('11-12 Teamsheets'!$H$2:$R$119,$A43) &amp; "(" &amp; SUBS('11-12 Teamsheets'!$S$2:$Z$119,$A43) &amp; ")"</f>
        <v>1(0)</v>
      </c>
      <c r="AB43" s="28">
        <f>APPS('11-12 Teamsheets'!$H$2:$R$119,$A43) + SUBS('11-12 Teamsheets'!$S$2:$Z$119,$A43)</f>
        <v>1</v>
      </c>
      <c r="AC43" s="27" t="str">
        <f>GOALS('11-12 Teamsheets'!$H$2:$R$119,$A43) &amp; "(" &amp; GOALS('11-12 Teamsheets'!$S$2:$Z$119,$A43) &amp; ")"</f>
        <v>0(0)</v>
      </c>
      <c r="AD43" s="28">
        <f>GOALS('11-12 Teamsheets'!$H$2:$Z$119,$A43)</f>
        <v>0</v>
      </c>
      <c r="AE43" s="28">
        <f>Clean_sheet('11-12 Teamsheets'!$C$2:$H$119,$A43)</f>
        <v>0</v>
      </c>
      <c r="AF43" s="28" t="str">
        <f>CARDS('11-12 Teamsheets'!$H$2:$Z$119,$A43,$AM$2) &amp; "(" &amp; CARDS('11-12 Teamsheets'!$H$2:$Z$119,$A43,$AM$3) &amp; ")"</f>
        <v>0(0)</v>
      </c>
      <c r="AG43" s="28">
        <f>MINS_PLAYED('11-12 Teamsheets'!$H$2:$R$119,$A43) + MINS_AS_SUB('11-12 Teamsheets'!$S$2:$Z$119,$A43)</f>
        <v>120</v>
      </c>
      <c r="AH43" s="28">
        <f t="shared" si="3"/>
        <v>120</v>
      </c>
      <c r="AI43" s="28">
        <f t="shared" si="4"/>
        <v>0</v>
      </c>
      <c r="AJ43" s="28">
        <f t="shared" si="5"/>
        <v>0</v>
      </c>
    </row>
    <row r="44" spans="1:36" x14ac:dyDescent="0.2">
      <c r="A44" s="26" t="s">
        <v>179</v>
      </c>
      <c r="D44" s="27"/>
      <c r="I44" s="27"/>
      <c r="N44" s="27"/>
      <c r="S44" s="27"/>
      <c r="X44" s="27"/>
      <c r="AD44" s="28">
        <f>GOALS('11-12 Teamsheets'!$AA$2:$AA$120,$A44)</f>
        <v>6</v>
      </c>
      <c r="AE44" s="28"/>
    </row>
    <row r="45" spans="1:36" x14ac:dyDescent="0.2">
      <c r="A45" s="33" t="s">
        <v>951</v>
      </c>
      <c r="AB45" s="68">
        <f>SUM(AB2:AB43)</f>
        <v>773</v>
      </c>
      <c r="AD45" s="68">
        <f>SUM(AD2:AD44)</f>
        <v>106</v>
      </c>
      <c r="AE45" s="68">
        <f>SUM(AE2:AE43)</f>
        <v>16</v>
      </c>
      <c r="AG45" s="68">
        <f>SUM(AG2:AG43)</f>
        <v>55850</v>
      </c>
      <c r="AH45" s="68">
        <f>AVERAGE(AH2:AH43)</f>
        <v>42.746935373835626</v>
      </c>
      <c r="AI45" s="26" t="s">
        <v>2209</v>
      </c>
    </row>
  </sheetData>
  <phoneticPr fontId="29" type="noConversion"/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B102"/>
  <sheetViews>
    <sheetView zoomScaleNormal="100" workbookViewId="0">
      <pane xSplit="7" ySplit="1" topLeftCell="H29" activePane="bottomRight" state="frozenSplit"/>
      <selection activeCell="C2" sqref="C2:AA53"/>
      <selection pane="topRight" activeCell="C2" sqref="C2:AA53"/>
      <selection pane="bottomLeft" activeCell="C2" sqref="C2:AA53"/>
      <selection pane="bottomRight" activeCell="F55" sqref="F55"/>
    </sheetView>
  </sheetViews>
  <sheetFormatPr defaultColWidth="9.140625" defaultRowHeight="11.25" x14ac:dyDescent="0.2"/>
  <cols>
    <col min="1" max="1" width="21.42578125" style="4" bestFit="1" customWidth="1"/>
    <col min="2" max="2" width="8.7109375" style="4" bestFit="1" customWidth="1"/>
    <col min="3" max="3" width="6" style="4" bestFit="1" customWidth="1"/>
    <col min="4" max="4" width="5.5703125" style="1" bestFit="1" customWidth="1"/>
    <col min="5" max="5" width="5.140625" style="6" bestFit="1" customWidth="1"/>
    <col min="6" max="6" width="3.28515625" style="6" bestFit="1" customWidth="1"/>
    <col min="7" max="7" width="4.42578125" style="18" bestFit="1" customWidth="1"/>
    <col min="8" max="8" width="19.42578125" style="4" bestFit="1" customWidth="1"/>
    <col min="9" max="9" width="22.7109375" style="4" bestFit="1" customWidth="1"/>
    <col min="10" max="10" width="23" style="4" bestFit="1" customWidth="1"/>
    <col min="11" max="11" width="22.7109375" style="4" bestFit="1" customWidth="1"/>
    <col min="12" max="12" width="20.28515625" style="4" bestFit="1" customWidth="1"/>
    <col min="13" max="13" width="20.7109375" style="4" bestFit="1" customWidth="1"/>
    <col min="14" max="14" width="29.28515625" style="4" bestFit="1" customWidth="1"/>
    <col min="15" max="15" width="31.28515625" style="4" customWidth="1"/>
    <col min="16" max="16" width="23" style="4" customWidth="1"/>
    <col min="17" max="17" width="28.85546875" style="4" bestFit="1" customWidth="1"/>
    <col min="18" max="18" width="26.140625" style="4" customWidth="1"/>
    <col min="19" max="19" width="25.140625" style="4" bestFit="1" customWidth="1"/>
    <col min="20" max="20" width="13.7109375" style="4" bestFit="1" customWidth="1"/>
    <col min="21" max="21" width="23.140625" style="19" bestFit="1" customWidth="1"/>
    <col min="22" max="22" width="23.42578125" style="4" customWidth="1"/>
    <col min="23" max="23" width="24.85546875" style="4" bestFit="1" customWidth="1"/>
    <col min="24" max="24" width="24.28515625" style="4" bestFit="1" customWidth="1"/>
    <col min="25" max="25" width="24.85546875" style="4" bestFit="1" customWidth="1"/>
    <col min="26" max="26" width="18.85546875" style="4" customWidth="1"/>
    <col min="27" max="27" width="14.42578125" style="4" customWidth="1"/>
    <col min="28" max="16384" width="9.140625" style="4"/>
  </cols>
  <sheetData>
    <row r="1" spans="1:27" s="1" customFormat="1" x14ac:dyDescent="0.2">
      <c r="A1" s="1" t="s">
        <v>2227</v>
      </c>
      <c r="B1" s="1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>
        <v>17</v>
      </c>
      <c r="Y1" s="1">
        <v>18</v>
      </c>
      <c r="Z1" s="1">
        <v>19</v>
      </c>
      <c r="AA1" s="1" t="s">
        <v>2233</v>
      </c>
    </row>
    <row r="2" spans="1:27" x14ac:dyDescent="0.2">
      <c r="A2" s="4" t="s">
        <v>3033</v>
      </c>
      <c r="B2" s="17">
        <v>41139</v>
      </c>
      <c r="C2" s="4" t="s">
        <v>1433</v>
      </c>
      <c r="D2" s="1" t="s">
        <v>1445</v>
      </c>
      <c r="E2" s="4" t="s">
        <v>2705</v>
      </c>
      <c r="F2" s="6" t="s">
        <v>2370</v>
      </c>
      <c r="G2" s="4">
        <v>1220</v>
      </c>
      <c r="H2" s="12" t="s">
        <v>2665</v>
      </c>
      <c r="I2" s="12" t="s">
        <v>1209</v>
      </c>
      <c r="J2" s="12" t="s">
        <v>52</v>
      </c>
      <c r="K2" s="107" t="s">
        <v>3034</v>
      </c>
      <c r="L2" s="12" t="s">
        <v>3037</v>
      </c>
      <c r="M2" s="12" t="s">
        <v>2668</v>
      </c>
      <c r="N2" s="12" t="s">
        <v>3038</v>
      </c>
      <c r="O2" s="12" t="s">
        <v>2132</v>
      </c>
      <c r="P2" s="12" t="s">
        <v>3040</v>
      </c>
      <c r="Q2" s="12" t="s">
        <v>3039</v>
      </c>
      <c r="R2" s="12" t="s">
        <v>1192</v>
      </c>
      <c r="S2" s="12" t="s">
        <v>3035</v>
      </c>
      <c r="T2" s="12"/>
      <c r="U2" s="12" t="s">
        <v>2671</v>
      </c>
      <c r="V2" s="12" t="s">
        <v>3036</v>
      </c>
      <c r="W2" s="12" t="s">
        <v>3068</v>
      </c>
      <c r="X2" s="12" t="s">
        <v>3031</v>
      </c>
      <c r="Y2" s="12"/>
      <c r="Z2" s="12"/>
      <c r="AA2" s="12"/>
    </row>
    <row r="3" spans="1:27" x14ac:dyDescent="0.2">
      <c r="A3" s="4" t="s">
        <v>1470</v>
      </c>
      <c r="B3" s="17">
        <v>41142</v>
      </c>
      <c r="C3" s="4" t="s">
        <v>1433</v>
      </c>
      <c r="D3" s="1" t="s">
        <v>1434</v>
      </c>
      <c r="E3" s="4" t="s">
        <v>2255</v>
      </c>
      <c r="F3" s="6" t="s">
        <v>2370</v>
      </c>
      <c r="G3" s="4">
        <v>1562</v>
      </c>
      <c r="H3" s="12" t="s">
        <v>2665</v>
      </c>
      <c r="I3" s="12" t="s">
        <v>1209</v>
      </c>
      <c r="J3" s="12" t="s">
        <v>3042</v>
      </c>
      <c r="K3" s="12" t="s">
        <v>3032</v>
      </c>
      <c r="L3" s="12" t="s">
        <v>2667</v>
      </c>
      <c r="M3" s="12" t="s">
        <v>2668</v>
      </c>
      <c r="N3" s="12" t="s">
        <v>3043</v>
      </c>
      <c r="O3" s="107" t="s">
        <v>3041</v>
      </c>
      <c r="P3" s="12" t="s">
        <v>3044</v>
      </c>
      <c r="Q3" s="12" t="s">
        <v>579</v>
      </c>
      <c r="R3" s="12" t="s">
        <v>3045</v>
      </c>
      <c r="S3" s="12" t="s">
        <v>3046</v>
      </c>
      <c r="T3" s="12"/>
      <c r="U3" s="12" t="s">
        <v>3047</v>
      </c>
      <c r="V3" s="12" t="s">
        <v>1915</v>
      </c>
      <c r="W3" s="12" t="s">
        <v>3031</v>
      </c>
      <c r="X3" s="12" t="s">
        <v>2794</v>
      </c>
      <c r="Y3" s="12"/>
      <c r="Z3" s="12"/>
      <c r="AA3" s="12"/>
    </row>
    <row r="4" spans="1:27" x14ac:dyDescent="0.2">
      <c r="A4" s="4" t="s">
        <v>1432</v>
      </c>
      <c r="B4" s="17">
        <v>41146</v>
      </c>
      <c r="C4" s="4" t="s">
        <v>1433</v>
      </c>
      <c r="D4" s="1" t="s">
        <v>1434</v>
      </c>
      <c r="E4" s="4" t="s">
        <v>91</v>
      </c>
      <c r="F4" s="6" t="s">
        <v>2333</v>
      </c>
      <c r="G4" s="4">
        <v>1763</v>
      </c>
      <c r="H4" s="12" t="s">
        <v>2665</v>
      </c>
      <c r="I4" s="12" t="s">
        <v>3050</v>
      </c>
      <c r="J4" s="12" t="s">
        <v>52</v>
      </c>
      <c r="K4" s="12" t="s">
        <v>3048</v>
      </c>
      <c r="L4" s="12" t="s">
        <v>2667</v>
      </c>
      <c r="M4" s="12" t="s">
        <v>2668</v>
      </c>
      <c r="N4" s="12" t="s">
        <v>3049</v>
      </c>
      <c r="O4" s="12" t="s">
        <v>2132</v>
      </c>
      <c r="P4" s="12" t="s">
        <v>2643</v>
      </c>
      <c r="Q4" s="12" t="s">
        <v>579</v>
      </c>
      <c r="R4" s="12" t="s">
        <v>3051</v>
      </c>
      <c r="S4" s="12" t="s">
        <v>3052</v>
      </c>
      <c r="T4" s="12"/>
      <c r="U4" s="12" t="s">
        <v>2671</v>
      </c>
      <c r="V4" s="12" t="s">
        <v>3053</v>
      </c>
      <c r="W4" s="12" t="s">
        <v>3031</v>
      </c>
      <c r="X4" s="12" t="s">
        <v>3036</v>
      </c>
      <c r="Y4" s="12"/>
      <c r="Z4" s="12"/>
      <c r="AA4" s="12"/>
    </row>
    <row r="5" spans="1:27" x14ac:dyDescent="0.2">
      <c r="A5" s="4" t="s">
        <v>1529</v>
      </c>
      <c r="B5" s="17">
        <v>41148</v>
      </c>
      <c r="C5" s="4" t="s">
        <v>1433</v>
      </c>
      <c r="D5" s="1" t="s">
        <v>1445</v>
      </c>
      <c r="E5" s="4" t="s">
        <v>2477</v>
      </c>
      <c r="F5" s="6" t="s">
        <v>2411</v>
      </c>
      <c r="G5" s="4">
        <v>1352</v>
      </c>
      <c r="H5" s="12" t="s">
        <v>2665</v>
      </c>
      <c r="I5" s="12" t="s">
        <v>1209</v>
      </c>
      <c r="J5" s="12" t="s">
        <v>52</v>
      </c>
      <c r="K5" s="12" t="s">
        <v>3032</v>
      </c>
      <c r="L5" s="12" t="s">
        <v>2667</v>
      </c>
      <c r="M5" s="12" t="s">
        <v>2668</v>
      </c>
      <c r="N5" s="12" t="s">
        <v>3057</v>
      </c>
      <c r="O5" s="12" t="s">
        <v>2132</v>
      </c>
      <c r="P5" s="12" t="s">
        <v>53</v>
      </c>
      <c r="Q5" s="12" t="s">
        <v>3058</v>
      </c>
      <c r="R5" s="12" t="s">
        <v>3061</v>
      </c>
      <c r="S5" s="12" t="s">
        <v>3059</v>
      </c>
      <c r="T5" s="12"/>
      <c r="U5" s="12" t="s">
        <v>3060</v>
      </c>
      <c r="V5" s="12" t="s">
        <v>3031</v>
      </c>
      <c r="W5" s="12" t="s">
        <v>1915</v>
      </c>
      <c r="X5" s="12" t="s">
        <v>3006</v>
      </c>
      <c r="Y5" s="12"/>
      <c r="Z5" s="12"/>
      <c r="AA5" s="12"/>
    </row>
    <row r="6" spans="1:27" x14ac:dyDescent="0.2">
      <c r="A6" s="4" t="s">
        <v>1603</v>
      </c>
      <c r="B6" s="17">
        <v>41154</v>
      </c>
      <c r="C6" s="4" t="s">
        <v>1433</v>
      </c>
      <c r="D6" s="1" t="s">
        <v>1434</v>
      </c>
      <c r="E6" s="4" t="s">
        <v>2477</v>
      </c>
      <c r="F6" s="6" t="s">
        <v>2333</v>
      </c>
      <c r="G6" s="4">
        <v>1704</v>
      </c>
      <c r="H6" s="12" t="s">
        <v>2665</v>
      </c>
      <c r="I6" s="12" t="s">
        <v>1209</v>
      </c>
      <c r="J6" s="12" t="s">
        <v>2132</v>
      </c>
      <c r="K6" s="12" t="s">
        <v>3032</v>
      </c>
      <c r="L6" s="107" t="s">
        <v>2667</v>
      </c>
      <c r="M6" s="12" t="s">
        <v>2668</v>
      </c>
      <c r="N6" s="12" t="s">
        <v>3062</v>
      </c>
      <c r="O6" s="12" t="s">
        <v>3063</v>
      </c>
      <c r="P6" s="12" t="s">
        <v>53</v>
      </c>
      <c r="Q6" s="12" t="s">
        <v>579</v>
      </c>
      <c r="R6" s="12" t="s">
        <v>3064</v>
      </c>
      <c r="S6" s="12" t="s">
        <v>3065</v>
      </c>
      <c r="T6" s="12"/>
      <c r="U6" s="12" t="s">
        <v>3031</v>
      </c>
      <c r="V6" s="12" t="s">
        <v>3066</v>
      </c>
      <c r="W6" s="12" t="s">
        <v>3067</v>
      </c>
      <c r="X6" s="12" t="s">
        <v>1915</v>
      </c>
      <c r="Y6" s="12"/>
      <c r="Z6" s="12"/>
      <c r="AA6" s="12"/>
    </row>
    <row r="7" spans="1:27" x14ac:dyDescent="0.2">
      <c r="A7" s="4" t="s">
        <v>1470</v>
      </c>
      <c r="B7" s="17">
        <v>41157</v>
      </c>
      <c r="C7" s="4" t="s">
        <v>1433</v>
      </c>
      <c r="D7" s="1" t="s">
        <v>1445</v>
      </c>
      <c r="E7" s="4" t="s">
        <v>2770</v>
      </c>
      <c r="F7" s="6" t="s">
        <v>2283</v>
      </c>
      <c r="G7" s="4">
        <v>482</v>
      </c>
      <c r="H7" s="12" t="s">
        <v>2665</v>
      </c>
      <c r="I7" s="12" t="s">
        <v>1209</v>
      </c>
      <c r="J7" s="12" t="s">
        <v>3070</v>
      </c>
      <c r="K7" s="12" t="s">
        <v>3032</v>
      </c>
      <c r="L7" s="12" t="s">
        <v>2667</v>
      </c>
      <c r="M7" s="12" t="s">
        <v>2668</v>
      </c>
      <c r="N7" s="12" t="s">
        <v>2691</v>
      </c>
      <c r="O7" s="12" t="s">
        <v>3071</v>
      </c>
      <c r="P7" s="12" t="s">
        <v>53</v>
      </c>
      <c r="Q7" s="12" t="s">
        <v>579</v>
      </c>
      <c r="R7" s="12" t="s">
        <v>3072</v>
      </c>
      <c r="S7" s="12" t="s">
        <v>3073</v>
      </c>
      <c r="T7" s="12"/>
      <c r="U7" s="12" t="s">
        <v>3074</v>
      </c>
      <c r="V7" s="12" t="s">
        <v>3031</v>
      </c>
      <c r="W7" s="12" t="s">
        <v>3075</v>
      </c>
      <c r="X7" s="12" t="s">
        <v>1915</v>
      </c>
      <c r="Y7" s="12"/>
      <c r="Z7" s="12"/>
      <c r="AA7" s="12"/>
    </row>
    <row r="8" spans="1:27" x14ac:dyDescent="0.2">
      <c r="A8" s="4" t="s">
        <v>1444</v>
      </c>
      <c r="B8" s="17">
        <v>41161</v>
      </c>
      <c r="C8" s="4" t="s">
        <v>840</v>
      </c>
      <c r="D8" s="1" t="s">
        <v>1434</v>
      </c>
      <c r="E8" s="4" t="s">
        <v>2382</v>
      </c>
      <c r="F8" s="6" t="s">
        <v>2270</v>
      </c>
      <c r="G8" s="4">
        <v>1052</v>
      </c>
      <c r="H8" s="12" t="s">
        <v>3007</v>
      </c>
      <c r="I8" s="12" t="s">
        <v>3083</v>
      </c>
      <c r="J8" s="12" t="s">
        <v>3076</v>
      </c>
      <c r="K8" s="12" t="s">
        <v>3032</v>
      </c>
      <c r="L8" s="12" t="s">
        <v>3077</v>
      </c>
      <c r="M8" s="12" t="s">
        <v>2668</v>
      </c>
      <c r="N8" s="12" t="s">
        <v>2857</v>
      </c>
      <c r="O8" s="12" t="s">
        <v>451</v>
      </c>
      <c r="P8" s="12" t="s">
        <v>3078</v>
      </c>
      <c r="Q8" s="12" t="s">
        <v>3079</v>
      </c>
      <c r="R8" s="12" t="s">
        <v>1192</v>
      </c>
      <c r="S8" s="12" t="s">
        <v>3080</v>
      </c>
      <c r="T8" s="12" t="s">
        <v>2665</v>
      </c>
      <c r="U8" s="12" t="s">
        <v>2132</v>
      </c>
      <c r="V8" s="12" t="s">
        <v>2671</v>
      </c>
      <c r="W8" s="12" t="s">
        <v>3069</v>
      </c>
      <c r="X8" s="12" t="s">
        <v>3081</v>
      </c>
      <c r="Y8" s="12" t="s">
        <v>3082</v>
      </c>
      <c r="Z8" s="12"/>
      <c r="AA8" s="12" t="s">
        <v>3084</v>
      </c>
    </row>
    <row r="9" spans="1:27" x14ac:dyDescent="0.2">
      <c r="A9" s="4" t="s">
        <v>1075</v>
      </c>
      <c r="B9" s="17">
        <v>41167</v>
      </c>
      <c r="C9" s="4" t="s">
        <v>1433</v>
      </c>
      <c r="D9" s="1" t="s">
        <v>1434</v>
      </c>
      <c r="E9" s="4" t="s">
        <v>2332</v>
      </c>
      <c r="F9" s="6" t="s">
        <v>2283</v>
      </c>
      <c r="G9" s="4">
        <v>1969</v>
      </c>
      <c r="H9" s="12" t="s">
        <v>2665</v>
      </c>
      <c r="I9" s="12" t="s">
        <v>1209</v>
      </c>
      <c r="J9" s="12" t="s">
        <v>52</v>
      </c>
      <c r="K9" s="12" t="s">
        <v>3085</v>
      </c>
      <c r="L9" s="12" t="s">
        <v>3086</v>
      </c>
      <c r="M9" s="12" t="s">
        <v>2668</v>
      </c>
      <c r="N9" s="12" t="s">
        <v>1439</v>
      </c>
      <c r="O9" s="12" t="s">
        <v>2132</v>
      </c>
      <c r="P9" s="12" t="s">
        <v>53</v>
      </c>
      <c r="Q9" s="12" t="s">
        <v>579</v>
      </c>
      <c r="R9" s="12" t="s">
        <v>3088</v>
      </c>
      <c r="S9" s="12" t="s">
        <v>2857</v>
      </c>
      <c r="T9" s="12"/>
      <c r="U9" s="12" t="s">
        <v>3087</v>
      </c>
      <c r="V9" s="12" t="s">
        <v>3089</v>
      </c>
      <c r="W9" s="12" t="s">
        <v>2794</v>
      </c>
      <c r="X9" s="12" t="s">
        <v>3090</v>
      </c>
      <c r="Y9" s="12"/>
      <c r="Z9" s="12"/>
      <c r="AA9" s="12"/>
    </row>
    <row r="10" spans="1:27" x14ac:dyDescent="0.2">
      <c r="A10" s="4" t="s">
        <v>2664</v>
      </c>
      <c r="B10" s="17">
        <v>41170</v>
      </c>
      <c r="C10" s="4" t="s">
        <v>1433</v>
      </c>
      <c r="D10" s="1" t="s">
        <v>1445</v>
      </c>
      <c r="E10" s="4" t="s">
        <v>2477</v>
      </c>
      <c r="F10" s="6" t="s">
        <v>2411</v>
      </c>
      <c r="G10" s="4">
        <v>814</v>
      </c>
      <c r="H10" s="12" t="s">
        <v>2665</v>
      </c>
      <c r="I10" s="12" t="s">
        <v>1209</v>
      </c>
      <c r="J10" s="12" t="s">
        <v>52</v>
      </c>
      <c r="K10" s="12" t="s">
        <v>3032</v>
      </c>
      <c r="L10" s="12" t="s">
        <v>3091</v>
      </c>
      <c r="M10" s="12" t="s">
        <v>2668</v>
      </c>
      <c r="N10" s="107" t="s">
        <v>3092</v>
      </c>
      <c r="O10" s="12" t="s">
        <v>2132</v>
      </c>
      <c r="P10" s="107" t="s">
        <v>53</v>
      </c>
      <c r="Q10" s="12" t="s">
        <v>3093</v>
      </c>
      <c r="R10" s="12" t="s">
        <v>1192</v>
      </c>
      <c r="S10" s="12" t="s">
        <v>1915</v>
      </c>
      <c r="T10" s="12"/>
      <c r="U10" s="12" t="s">
        <v>3094</v>
      </c>
      <c r="V10" s="12" t="s">
        <v>3031</v>
      </c>
      <c r="W10" s="12" t="s">
        <v>3095</v>
      </c>
      <c r="X10" s="12"/>
      <c r="Y10" s="12"/>
      <c r="Z10" s="12"/>
      <c r="AA10" s="12"/>
    </row>
    <row r="11" spans="1:27" x14ac:dyDescent="0.2">
      <c r="A11" s="4" t="s">
        <v>386</v>
      </c>
      <c r="B11" s="17">
        <v>41174</v>
      </c>
      <c r="C11" s="4" t="s">
        <v>840</v>
      </c>
      <c r="D11" s="1" t="s">
        <v>1445</v>
      </c>
      <c r="E11" s="4" t="s">
        <v>108</v>
      </c>
      <c r="F11" s="6" t="s">
        <v>2411</v>
      </c>
      <c r="G11" s="4">
        <v>1298</v>
      </c>
      <c r="H11" s="108" t="s">
        <v>3102</v>
      </c>
      <c r="I11" s="12" t="s">
        <v>1209</v>
      </c>
      <c r="J11" s="12" t="s">
        <v>3096</v>
      </c>
      <c r="K11" s="12" t="s">
        <v>3032</v>
      </c>
      <c r="L11" s="107" t="s">
        <v>3097</v>
      </c>
      <c r="M11" s="12" t="s">
        <v>2668</v>
      </c>
      <c r="N11" s="12" t="s">
        <v>1439</v>
      </c>
      <c r="O11" s="12" t="s">
        <v>2132</v>
      </c>
      <c r="P11" s="12" t="s">
        <v>53</v>
      </c>
      <c r="Q11" s="12" t="s">
        <v>579</v>
      </c>
      <c r="R11" s="12" t="s">
        <v>3098</v>
      </c>
      <c r="S11" s="12" t="s">
        <v>3099</v>
      </c>
      <c r="T11" s="12"/>
      <c r="U11" s="12" t="s">
        <v>1915</v>
      </c>
      <c r="V11" s="12" t="s">
        <v>3100</v>
      </c>
      <c r="W11" s="12" t="s">
        <v>3031</v>
      </c>
      <c r="X11" s="12" t="s">
        <v>3101</v>
      </c>
      <c r="Y11" s="12"/>
      <c r="Z11" s="12"/>
      <c r="AA11" s="12"/>
    </row>
    <row r="12" spans="1:27" x14ac:dyDescent="0.2">
      <c r="A12" s="4" t="s">
        <v>1005</v>
      </c>
      <c r="B12" s="17">
        <v>41181</v>
      </c>
      <c r="C12" s="4" t="s">
        <v>902</v>
      </c>
      <c r="D12" s="1" t="s">
        <v>1434</v>
      </c>
      <c r="E12" s="4" t="s">
        <v>2432</v>
      </c>
      <c r="F12" s="6" t="s">
        <v>2321</v>
      </c>
      <c r="G12" s="4">
        <v>871</v>
      </c>
      <c r="H12" s="12" t="s">
        <v>2665</v>
      </c>
      <c r="I12" s="12" t="s">
        <v>1209</v>
      </c>
      <c r="J12" s="12" t="s">
        <v>3103</v>
      </c>
      <c r="K12" s="12" t="s">
        <v>3104</v>
      </c>
      <c r="L12" s="12" t="s">
        <v>2667</v>
      </c>
      <c r="M12" s="12" t="s">
        <v>2668</v>
      </c>
      <c r="N12" s="12" t="s">
        <v>3105</v>
      </c>
      <c r="O12" s="107" t="s">
        <v>2132</v>
      </c>
      <c r="P12" s="12" t="s">
        <v>3106</v>
      </c>
      <c r="Q12" s="12" t="s">
        <v>1016</v>
      </c>
      <c r="R12" s="12" t="s">
        <v>451</v>
      </c>
      <c r="S12" s="12" t="s">
        <v>3107</v>
      </c>
      <c r="T12" s="12"/>
      <c r="U12" s="12" t="s">
        <v>3032</v>
      </c>
      <c r="V12" s="12" t="s">
        <v>3129</v>
      </c>
      <c r="W12" s="12" t="s">
        <v>3108</v>
      </c>
      <c r="X12" s="12" t="s">
        <v>2794</v>
      </c>
      <c r="Y12" s="12"/>
      <c r="Z12" s="12"/>
      <c r="AA12" s="12"/>
    </row>
    <row r="13" spans="1:27" x14ac:dyDescent="0.2">
      <c r="A13" s="4" t="s">
        <v>1005</v>
      </c>
      <c r="B13" s="17">
        <v>41184</v>
      </c>
      <c r="C13" s="4" t="s">
        <v>902</v>
      </c>
      <c r="D13" s="1" t="s">
        <v>1445</v>
      </c>
      <c r="E13" s="4" t="s">
        <v>2502</v>
      </c>
      <c r="F13" s="6" t="s">
        <v>2411</v>
      </c>
      <c r="G13" s="4">
        <v>405</v>
      </c>
      <c r="H13" s="12" t="s">
        <v>2665</v>
      </c>
      <c r="I13" s="12" t="s">
        <v>1209</v>
      </c>
      <c r="J13" s="12" t="s">
        <v>52</v>
      </c>
      <c r="K13" s="12" t="s">
        <v>3109</v>
      </c>
      <c r="L13" s="12" t="s">
        <v>2667</v>
      </c>
      <c r="M13" s="12" t="s">
        <v>2668</v>
      </c>
      <c r="N13" s="12" t="s">
        <v>3111</v>
      </c>
      <c r="O13" s="12" t="s">
        <v>3110</v>
      </c>
      <c r="P13" s="12" t="s">
        <v>53</v>
      </c>
      <c r="Q13" s="12" t="s">
        <v>3112</v>
      </c>
      <c r="R13" s="12" t="s">
        <v>3117</v>
      </c>
      <c r="S13" s="12" t="s">
        <v>3113</v>
      </c>
      <c r="T13" s="12"/>
      <c r="U13" s="12" t="s">
        <v>3114</v>
      </c>
      <c r="V13" s="12" t="s">
        <v>1915</v>
      </c>
      <c r="W13" s="12" t="s">
        <v>3115</v>
      </c>
      <c r="X13" s="12" t="s">
        <v>3116</v>
      </c>
      <c r="Y13" s="12"/>
      <c r="Z13" s="12"/>
      <c r="AA13" s="12"/>
    </row>
    <row r="14" spans="1:27" x14ac:dyDescent="0.2">
      <c r="A14" s="4" t="s">
        <v>1538</v>
      </c>
      <c r="B14" s="17">
        <v>41189</v>
      </c>
      <c r="C14" s="4" t="s">
        <v>840</v>
      </c>
      <c r="D14" s="1" t="s">
        <v>1434</v>
      </c>
      <c r="E14" s="4" t="s">
        <v>358</v>
      </c>
      <c r="F14" s="6" t="s">
        <v>2411</v>
      </c>
      <c r="G14" s="4">
        <v>1186</v>
      </c>
      <c r="H14" s="12" t="s">
        <v>3007</v>
      </c>
      <c r="I14" s="12" t="s">
        <v>1209</v>
      </c>
      <c r="J14" s="12" t="s">
        <v>52</v>
      </c>
      <c r="K14" s="107" t="s">
        <v>3032</v>
      </c>
      <c r="L14" s="12" t="s">
        <v>3119</v>
      </c>
      <c r="M14" s="12" t="s">
        <v>3120</v>
      </c>
      <c r="N14" s="12" t="s">
        <v>3118</v>
      </c>
      <c r="O14" s="107" t="s">
        <v>3121</v>
      </c>
      <c r="P14" s="107" t="s">
        <v>3122</v>
      </c>
      <c r="Q14" s="12" t="s">
        <v>579</v>
      </c>
      <c r="R14" s="12" t="s">
        <v>3123</v>
      </c>
      <c r="S14" s="12" t="s">
        <v>3124</v>
      </c>
      <c r="T14" s="12" t="s">
        <v>3125</v>
      </c>
      <c r="U14" s="12" t="s">
        <v>3126</v>
      </c>
      <c r="V14" s="12" t="s">
        <v>1915</v>
      </c>
      <c r="W14" s="12" t="s">
        <v>3127</v>
      </c>
      <c r="X14" s="12" t="s">
        <v>3031</v>
      </c>
      <c r="Y14" s="12" t="s">
        <v>3128</v>
      </c>
      <c r="Z14" s="12"/>
      <c r="AA14" s="12"/>
    </row>
    <row r="15" spans="1:27" x14ac:dyDescent="0.2">
      <c r="A15" s="4" t="s">
        <v>1005</v>
      </c>
      <c r="B15" s="17">
        <v>41191</v>
      </c>
      <c r="C15" s="4" t="s">
        <v>935</v>
      </c>
      <c r="D15" s="1" t="s">
        <v>1445</v>
      </c>
      <c r="E15" s="4" t="s">
        <v>1348</v>
      </c>
      <c r="F15" s="6" t="s">
        <v>2270</v>
      </c>
      <c r="G15" s="4">
        <v>285</v>
      </c>
      <c r="H15" s="12" t="s">
        <v>3007</v>
      </c>
      <c r="I15" s="12" t="s">
        <v>2666</v>
      </c>
      <c r="J15" s="12" t="s">
        <v>52</v>
      </c>
      <c r="K15" s="12" t="s">
        <v>3131</v>
      </c>
      <c r="L15" s="12" t="s">
        <v>2124</v>
      </c>
      <c r="M15" s="12" t="s">
        <v>3132</v>
      </c>
      <c r="N15" s="12" t="s">
        <v>2794</v>
      </c>
      <c r="O15" s="12" t="s">
        <v>1915</v>
      </c>
      <c r="P15" s="12" t="s">
        <v>3133</v>
      </c>
      <c r="Q15" s="12" t="s">
        <v>3116</v>
      </c>
      <c r="R15" s="12" t="s">
        <v>3134</v>
      </c>
      <c r="S15" s="12" t="s">
        <v>3135</v>
      </c>
      <c r="T15" s="12"/>
      <c r="U15" s="12" t="s">
        <v>3136</v>
      </c>
      <c r="V15" s="12"/>
      <c r="W15" s="12"/>
      <c r="X15" s="12"/>
      <c r="Y15" s="12"/>
      <c r="Z15" s="12"/>
      <c r="AA15" s="12"/>
    </row>
    <row r="16" spans="1:27" x14ac:dyDescent="0.2">
      <c r="A16" s="4" t="s">
        <v>3055</v>
      </c>
      <c r="B16" s="17">
        <v>41195</v>
      </c>
      <c r="C16" s="4" t="s">
        <v>1433</v>
      </c>
      <c r="D16" s="1" t="s">
        <v>1445</v>
      </c>
      <c r="E16" s="4" t="s">
        <v>805</v>
      </c>
      <c r="F16" s="6" t="s">
        <v>2256</v>
      </c>
      <c r="G16" s="4">
        <v>1418</v>
      </c>
      <c r="H16" s="12" t="s">
        <v>2665</v>
      </c>
      <c r="I16" s="12" t="s">
        <v>3137</v>
      </c>
      <c r="J16" s="12" t="s">
        <v>52</v>
      </c>
      <c r="K16" s="12" t="s">
        <v>3032</v>
      </c>
      <c r="L16" s="12" t="s">
        <v>2667</v>
      </c>
      <c r="M16" s="12" t="s">
        <v>2668</v>
      </c>
      <c r="N16" s="12" t="s">
        <v>3118</v>
      </c>
      <c r="O16" s="12" t="s">
        <v>3138</v>
      </c>
      <c r="P16" s="12" t="s">
        <v>3139</v>
      </c>
      <c r="Q16" s="12" t="s">
        <v>579</v>
      </c>
      <c r="R16" s="12" t="s">
        <v>3140</v>
      </c>
      <c r="S16" s="12" t="s">
        <v>3141</v>
      </c>
      <c r="T16" s="12"/>
      <c r="U16" s="12" t="s">
        <v>3142</v>
      </c>
      <c r="V16" s="12" t="s">
        <v>1915</v>
      </c>
      <c r="W16" s="12" t="s">
        <v>3143</v>
      </c>
      <c r="X16" s="12" t="s">
        <v>3031</v>
      </c>
      <c r="Y16" s="12"/>
      <c r="Z16" s="12"/>
      <c r="AA16" s="12"/>
    </row>
    <row r="17" spans="1:28" x14ac:dyDescent="0.2">
      <c r="A17" s="4" t="s">
        <v>3144</v>
      </c>
      <c r="B17" s="17">
        <v>41202</v>
      </c>
      <c r="C17" s="4" t="s">
        <v>840</v>
      </c>
      <c r="D17" s="1" t="s">
        <v>1434</v>
      </c>
      <c r="E17" s="4" t="s">
        <v>3145</v>
      </c>
      <c r="F17" s="6" t="s">
        <v>2411</v>
      </c>
      <c r="G17" s="4">
        <v>2212</v>
      </c>
      <c r="H17" s="12" t="s">
        <v>2665</v>
      </c>
      <c r="I17" s="12" t="s">
        <v>1209</v>
      </c>
      <c r="J17" s="107" t="s">
        <v>52</v>
      </c>
      <c r="K17" s="12" t="s">
        <v>3146</v>
      </c>
      <c r="L17" s="12" t="s">
        <v>2667</v>
      </c>
      <c r="M17" s="12" t="s">
        <v>2668</v>
      </c>
      <c r="N17" s="12" t="s">
        <v>1192</v>
      </c>
      <c r="O17" s="12" t="s">
        <v>2132</v>
      </c>
      <c r="P17" s="12" t="s">
        <v>53</v>
      </c>
      <c r="Q17" s="108" t="s">
        <v>3147</v>
      </c>
      <c r="R17" s="12" t="s">
        <v>3148</v>
      </c>
      <c r="S17" s="12" t="s">
        <v>3149</v>
      </c>
      <c r="T17" s="12" t="s">
        <v>3007</v>
      </c>
      <c r="U17" s="12" t="s">
        <v>3150</v>
      </c>
      <c r="V17" s="12" t="s">
        <v>3128</v>
      </c>
      <c r="W17" s="12" t="s">
        <v>1915</v>
      </c>
      <c r="X17" s="12" t="s">
        <v>2794</v>
      </c>
      <c r="Y17" s="12" t="s">
        <v>3118</v>
      </c>
      <c r="Z17" s="12"/>
      <c r="AA17" s="12"/>
    </row>
    <row r="18" spans="1:28" x14ac:dyDescent="0.2">
      <c r="A18" s="4" t="s">
        <v>2011</v>
      </c>
      <c r="B18" s="17">
        <v>41205</v>
      </c>
      <c r="C18" s="4" t="s">
        <v>1433</v>
      </c>
      <c r="D18" s="1" t="s">
        <v>1445</v>
      </c>
      <c r="E18" s="4" t="s">
        <v>2477</v>
      </c>
      <c r="F18" s="6" t="s">
        <v>2370</v>
      </c>
      <c r="G18" s="4">
        <v>538</v>
      </c>
      <c r="H18" s="12" t="s">
        <v>2665</v>
      </c>
      <c r="I18" s="12" t="s">
        <v>1209</v>
      </c>
      <c r="J18" s="12" t="s">
        <v>52</v>
      </c>
      <c r="K18" s="12" t="s">
        <v>451</v>
      </c>
      <c r="L18" s="12" t="s">
        <v>2667</v>
      </c>
      <c r="M18" s="12" t="s">
        <v>2668</v>
      </c>
      <c r="N18" s="107" t="s">
        <v>1192</v>
      </c>
      <c r="O18" s="12" t="s">
        <v>2132</v>
      </c>
      <c r="P18" s="12" t="s">
        <v>53</v>
      </c>
      <c r="Q18" s="12" t="s">
        <v>673</v>
      </c>
      <c r="R18" s="12" t="s">
        <v>3151</v>
      </c>
      <c r="S18" s="12" t="s">
        <v>3118</v>
      </c>
      <c r="T18" s="12"/>
      <c r="U18" s="12" t="s">
        <v>3152</v>
      </c>
      <c r="V18" s="12" t="s">
        <v>1915</v>
      </c>
      <c r="W18" s="12" t="s">
        <v>2794</v>
      </c>
      <c r="X18" s="12" t="s">
        <v>3128</v>
      </c>
      <c r="Y18" s="12"/>
      <c r="Z18" s="12"/>
      <c r="AA18" s="12"/>
    </row>
    <row r="19" spans="1:28" x14ac:dyDescent="0.2">
      <c r="A19" s="4" t="s">
        <v>3153</v>
      </c>
      <c r="B19" s="17">
        <v>41209</v>
      </c>
      <c r="C19" s="4" t="s">
        <v>902</v>
      </c>
      <c r="D19" s="1" t="s">
        <v>1445</v>
      </c>
      <c r="E19" s="4" t="s">
        <v>2402</v>
      </c>
      <c r="F19" s="6" t="s">
        <v>2411</v>
      </c>
      <c r="G19" s="4">
        <v>749</v>
      </c>
      <c r="H19" s="12" t="s">
        <v>3154</v>
      </c>
      <c r="I19" s="12" t="s">
        <v>1209</v>
      </c>
      <c r="J19" s="12" t="s">
        <v>52</v>
      </c>
      <c r="K19" s="12" t="s">
        <v>451</v>
      </c>
      <c r="L19" s="12" t="s">
        <v>2667</v>
      </c>
      <c r="M19" s="12" t="s">
        <v>2668</v>
      </c>
      <c r="N19" s="12" t="s">
        <v>1192</v>
      </c>
      <c r="O19" s="12" t="s">
        <v>3155</v>
      </c>
      <c r="P19" s="12" t="s">
        <v>3156</v>
      </c>
      <c r="Q19" s="12" t="s">
        <v>579</v>
      </c>
      <c r="R19" s="12" t="s">
        <v>3157</v>
      </c>
      <c r="S19" s="12" t="s">
        <v>3158</v>
      </c>
      <c r="T19" s="12"/>
      <c r="U19" s="12" t="s">
        <v>2794</v>
      </c>
      <c r="V19" s="12" t="s">
        <v>3159</v>
      </c>
      <c r="W19" s="12" t="s">
        <v>3128</v>
      </c>
      <c r="X19" s="12" t="s">
        <v>3160</v>
      </c>
      <c r="Y19" s="12"/>
      <c r="Z19" s="12"/>
      <c r="AA19" s="12"/>
    </row>
    <row r="20" spans="1:28" x14ac:dyDescent="0.2">
      <c r="A20" s="4" t="s">
        <v>1897</v>
      </c>
      <c r="B20" s="17">
        <v>41213</v>
      </c>
      <c r="C20" s="4" t="s">
        <v>1433</v>
      </c>
      <c r="D20" s="1" t="s">
        <v>1445</v>
      </c>
      <c r="E20" s="4" t="s">
        <v>127</v>
      </c>
      <c r="F20" s="6" t="s">
        <v>2321</v>
      </c>
      <c r="G20" s="4">
        <v>503</v>
      </c>
      <c r="H20" s="107" t="s">
        <v>3007</v>
      </c>
      <c r="I20" s="12" t="s">
        <v>1209</v>
      </c>
      <c r="J20" s="107" t="s">
        <v>52</v>
      </c>
      <c r="K20" s="107" t="s">
        <v>3032</v>
      </c>
      <c r="L20" s="12" t="s">
        <v>2667</v>
      </c>
      <c r="M20" s="12" t="s">
        <v>2668</v>
      </c>
      <c r="N20" s="12" t="s">
        <v>3161</v>
      </c>
      <c r="O20" s="12" t="s">
        <v>3162</v>
      </c>
      <c r="P20" s="12" t="s">
        <v>3163</v>
      </c>
      <c r="Q20" s="12" t="s">
        <v>579</v>
      </c>
      <c r="R20" s="12" t="s">
        <v>3148</v>
      </c>
      <c r="S20" s="12" t="s">
        <v>3164</v>
      </c>
      <c r="T20" s="12"/>
      <c r="U20" s="12" t="s">
        <v>3165</v>
      </c>
      <c r="V20" s="12" t="s">
        <v>3069</v>
      </c>
      <c r="W20" s="12" t="s">
        <v>3128</v>
      </c>
      <c r="X20" s="12" t="s">
        <v>3166</v>
      </c>
      <c r="Y20" s="12"/>
      <c r="Z20" s="12"/>
      <c r="AA20" s="12"/>
      <c r="AB20" s="12"/>
    </row>
    <row r="21" spans="1:28" x14ac:dyDescent="0.2">
      <c r="A21" s="114" t="s">
        <v>1589</v>
      </c>
      <c r="B21" s="115">
        <v>41217</v>
      </c>
      <c r="C21" s="114" t="s">
        <v>1433</v>
      </c>
      <c r="D21" s="113" t="s">
        <v>1434</v>
      </c>
      <c r="E21" s="114" t="s">
        <v>2731</v>
      </c>
      <c r="F21" s="116" t="s">
        <v>2355</v>
      </c>
      <c r="G21" s="114">
        <v>1692</v>
      </c>
      <c r="H21" s="117" t="s">
        <v>3007</v>
      </c>
      <c r="I21" s="117" t="s">
        <v>3167</v>
      </c>
      <c r="J21" s="117" t="s">
        <v>2132</v>
      </c>
      <c r="K21" s="117" t="s">
        <v>3032</v>
      </c>
      <c r="L21" s="117" t="s">
        <v>3168</v>
      </c>
      <c r="M21" s="117" t="s">
        <v>3128</v>
      </c>
      <c r="N21" s="117" t="s">
        <v>1192</v>
      </c>
      <c r="O21" s="117" t="s">
        <v>3027</v>
      </c>
      <c r="P21" s="117" t="s">
        <v>3169</v>
      </c>
      <c r="Q21" s="117" t="s">
        <v>3116</v>
      </c>
      <c r="R21" s="117" t="s">
        <v>52</v>
      </c>
      <c r="S21" s="117" t="s">
        <v>3069</v>
      </c>
      <c r="T21" s="117"/>
      <c r="U21" s="117" t="s">
        <v>2794</v>
      </c>
      <c r="V21" s="117" t="s">
        <v>1947</v>
      </c>
      <c r="W21" s="117" t="s">
        <v>3170</v>
      </c>
      <c r="X21" s="117" t="s">
        <v>3171</v>
      </c>
      <c r="Y21" s="117"/>
      <c r="Z21" s="117"/>
      <c r="AA21" s="117"/>
    </row>
    <row r="22" spans="1:28" x14ac:dyDescent="0.2">
      <c r="A22" s="114" t="s">
        <v>3054</v>
      </c>
      <c r="B22" s="115">
        <v>41223</v>
      </c>
      <c r="C22" s="114" t="s">
        <v>1433</v>
      </c>
      <c r="D22" s="113" t="s">
        <v>1445</v>
      </c>
      <c r="E22" s="114" t="s">
        <v>2477</v>
      </c>
      <c r="F22" s="116" t="s">
        <v>2411</v>
      </c>
      <c r="G22" s="114">
        <v>1015</v>
      </c>
      <c r="H22" s="117" t="s">
        <v>2665</v>
      </c>
      <c r="I22" s="117" t="s">
        <v>2668</v>
      </c>
      <c r="J22" s="117" t="s">
        <v>2132</v>
      </c>
      <c r="K22" s="117" t="s">
        <v>3172</v>
      </c>
      <c r="L22" s="117" t="s">
        <v>2667</v>
      </c>
      <c r="M22" s="117" t="s">
        <v>3128</v>
      </c>
      <c r="N22" s="117" t="s">
        <v>3173</v>
      </c>
      <c r="O22" s="117" t="s">
        <v>3174</v>
      </c>
      <c r="P22" s="118" t="s">
        <v>53</v>
      </c>
      <c r="Q22" s="117" t="s">
        <v>3116</v>
      </c>
      <c r="R22" s="117" t="s">
        <v>52</v>
      </c>
      <c r="S22" s="117" t="s">
        <v>3175</v>
      </c>
      <c r="T22" s="117"/>
      <c r="U22" s="117" t="s">
        <v>3176</v>
      </c>
      <c r="V22" s="117" t="s">
        <v>3177</v>
      </c>
      <c r="W22" s="117" t="s">
        <v>3118</v>
      </c>
      <c r="X22" s="117" t="s">
        <v>255</v>
      </c>
      <c r="Y22" s="117"/>
      <c r="Z22" s="117"/>
      <c r="AA22" s="117"/>
    </row>
    <row r="23" spans="1:28" x14ac:dyDescent="0.2">
      <c r="A23" s="4" t="s">
        <v>2690</v>
      </c>
      <c r="B23" s="17">
        <v>41230</v>
      </c>
      <c r="C23" s="4" t="s">
        <v>1433</v>
      </c>
      <c r="D23" s="1" t="s">
        <v>1434</v>
      </c>
      <c r="E23" s="4" t="s">
        <v>1763</v>
      </c>
      <c r="F23" s="6" t="s">
        <v>2321</v>
      </c>
      <c r="G23" s="4">
        <v>1795</v>
      </c>
      <c r="H23" s="12" t="s">
        <v>2665</v>
      </c>
      <c r="I23" s="12" t="s">
        <v>2668</v>
      </c>
      <c r="J23" s="12" t="s">
        <v>2132</v>
      </c>
      <c r="K23" s="12" t="s">
        <v>3032</v>
      </c>
      <c r="L23" s="12" t="s">
        <v>2667</v>
      </c>
      <c r="M23" s="12" t="s">
        <v>3178</v>
      </c>
      <c r="N23" s="12" t="s">
        <v>1439</v>
      </c>
      <c r="O23" s="12" t="s">
        <v>3179</v>
      </c>
      <c r="P23" s="12" t="s">
        <v>53</v>
      </c>
      <c r="Q23" s="12" t="s">
        <v>3180</v>
      </c>
      <c r="R23" s="12" t="s">
        <v>52</v>
      </c>
      <c r="S23" s="119" t="s">
        <v>3181</v>
      </c>
      <c r="T23" s="12"/>
      <c r="U23" s="12" t="s">
        <v>3182</v>
      </c>
      <c r="V23" s="12" t="s">
        <v>1915</v>
      </c>
      <c r="W23" s="12" t="s">
        <v>3183</v>
      </c>
      <c r="X23" s="12" t="s">
        <v>3184</v>
      </c>
      <c r="Y23" s="100"/>
      <c r="Z23" s="100"/>
      <c r="AA23" s="100"/>
    </row>
    <row r="24" spans="1:28" x14ac:dyDescent="0.2">
      <c r="A24" s="4" t="s">
        <v>1628</v>
      </c>
      <c r="B24" s="17">
        <v>41233</v>
      </c>
      <c r="C24" s="4" t="s">
        <v>1433</v>
      </c>
      <c r="D24" s="1" t="s">
        <v>1434</v>
      </c>
      <c r="E24" s="4" t="s">
        <v>2522</v>
      </c>
      <c r="F24" s="6" t="s">
        <v>2283</v>
      </c>
      <c r="G24" s="4">
        <v>1484</v>
      </c>
      <c r="H24" s="12" t="s">
        <v>2665</v>
      </c>
      <c r="I24" s="12" t="s">
        <v>1209</v>
      </c>
      <c r="J24" s="12" t="s">
        <v>3185</v>
      </c>
      <c r="K24" s="119" t="s">
        <v>3032</v>
      </c>
      <c r="L24" s="12" t="s">
        <v>2667</v>
      </c>
      <c r="M24" s="12" t="s">
        <v>2668</v>
      </c>
      <c r="N24" s="12" t="s">
        <v>3186</v>
      </c>
      <c r="O24" s="12" t="s">
        <v>255</v>
      </c>
      <c r="P24" s="119" t="s">
        <v>53</v>
      </c>
      <c r="Q24" s="12" t="s">
        <v>579</v>
      </c>
      <c r="R24" s="12" t="s">
        <v>3390</v>
      </c>
      <c r="S24" s="12" t="s">
        <v>3187</v>
      </c>
      <c r="T24" s="12"/>
      <c r="U24" s="12" t="s">
        <v>3188</v>
      </c>
      <c r="V24" s="12" t="s">
        <v>3189</v>
      </c>
      <c r="W24" s="12" t="s">
        <v>3183</v>
      </c>
      <c r="X24" s="12" t="s">
        <v>3176</v>
      </c>
      <c r="Y24" s="100"/>
      <c r="Z24" s="100"/>
      <c r="AA24" s="100"/>
    </row>
    <row r="25" spans="1:28" x14ac:dyDescent="0.2">
      <c r="A25" s="114" t="s">
        <v>885</v>
      </c>
      <c r="B25" s="115">
        <v>41237</v>
      </c>
      <c r="C25" s="114" t="s">
        <v>1433</v>
      </c>
      <c r="D25" s="113" t="s">
        <v>1445</v>
      </c>
      <c r="E25" s="4" t="s">
        <v>127</v>
      </c>
      <c r="F25" s="6" t="s">
        <v>2370</v>
      </c>
      <c r="G25" s="4">
        <v>1130</v>
      </c>
      <c r="H25" s="12" t="s">
        <v>2665</v>
      </c>
      <c r="I25" s="12" t="s">
        <v>1209</v>
      </c>
      <c r="J25" s="119" t="s">
        <v>52</v>
      </c>
      <c r="K25" s="119" t="s">
        <v>3190</v>
      </c>
      <c r="L25" s="12" t="s">
        <v>2667</v>
      </c>
      <c r="M25" s="12" t="s">
        <v>2668</v>
      </c>
      <c r="N25" s="12" t="s">
        <v>3191</v>
      </c>
      <c r="O25" s="12" t="s">
        <v>3192</v>
      </c>
      <c r="P25" s="12" t="s">
        <v>3193</v>
      </c>
      <c r="Q25" s="12" t="s">
        <v>579</v>
      </c>
      <c r="R25" s="12" t="s">
        <v>3194</v>
      </c>
      <c r="S25" s="12" t="s">
        <v>3195</v>
      </c>
      <c r="T25" s="12"/>
      <c r="U25" s="12" t="s">
        <v>3196</v>
      </c>
      <c r="V25" s="12" t="s">
        <v>3183</v>
      </c>
      <c r="W25" s="119" t="s">
        <v>3197</v>
      </c>
      <c r="X25" s="12" t="s">
        <v>451</v>
      </c>
      <c r="Y25" s="100"/>
      <c r="Z25" s="100"/>
      <c r="AA25" s="100"/>
    </row>
    <row r="26" spans="1:28" x14ac:dyDescent="0.2">
      <c r="A26" s="114" t="s">
        <v>3056</v>
      </c>
      <c r="B26" s="115">
        <v>41244</v>
      </c>
      <c r="C26" s="114" t="s">
        <v>1433</v>
      </c>
      <c r="D26" s="113" t="s">
        <v>1445</v>
      </c>
      <c r="E26" s="4" t="s">
        <v>127</v>
      </c>
      <c r="F26" s="6" t="s">
        <v>2370</v>
      </c>
      <c r="G26" s="4">
        <v>617</v>
      </c>
      <c r="H26" s="12" t="s">
        <v>2665</v>
      </c>
      <c r="I26" s="12" t="s">
        <v>1209</v>
      </c>
      <c r="J26" s="12" t="s">
        <v>52</v>
      </c>
      <c r="K26" s="12" t="s">
        <v>3198</v>
      </c>
      <c r="L26" s="12" t="s">
        <v>2667</v>
      </c>
      <c r="M26" s="12" t="s">
        <v>3199</v>
      </c>
      <c r="N26" s="12" t="s">
        <v>1192</v>
      </c>
      <c r="O26" s="12" t="s">
        <v>255</v>
      </c>
      <c r="P26" s="12" t="s">
        <v>3200</v>
      </c>
      <c r="Q26" s="12" t="s">
        <v>579</v>
      </c>
      <c r="R26" s="12" t="s">
        <v>3213</v>
      </c>
      <c r="S26" s="12" t="s">
        <v>3116</v>
      </c>
      <c r="T26" s="12"/>
      <c r="U26" s="12" t="s">
        <v>3201</v>
      </c>
      <c r="V26" s="12" t="s">
        <v>3202</v>
      </c>
      <c r="W26" s="12" t="s">
        <v>3203</v>
      </c>
      <c r="X26" s="12" t="s">
        <v>1915</v>
      </c>
      <c r="Y26" s="100"/>
      <c r="Z26" s="100"/>
      <c r="AA26" s="100"/>
    </row>
    <row r="27" spans="1:28" x14ac:dyDescent="0.2">
      <c r="A27" s="114" t="s">
        <v>1603</v>
      </c>
      <c r="B27" s="115">
        <v>41251</v>
      </c>
      <c r="C27" s="114" t="s">
        <v>1433</v>
      </c>
      <c r="D27" s="113" t="s">
        <v>1445</v>
      </c>
      <c r="E27" s="4" t="s">
        <v>330</v>
      </c>
      <c r="F27" s="6" t="s">
        <v>2283</v>
      </c>
      <c r="G27" s="4">
        <v>929</v>
      </c>
      <c r="H27" s="12" t="s">
        <v>2665</v>
      </c>
      <c r="I27" s="12" t="s">
        <v>2943</v>
      </c>
      <c r="J27" s="12" t="s">
        <v>52</v>
      </c>
      <c r="K27" s="12" t="s">
        <v>3204</v>
      </c>
      <c r="L27" s="12" t="s">
        <v>2667</v>
      </c>
      <c r="M27" s="12" t="s">
        <v>2668</v>
      </c>
      <c r="N27" s="12" t="s">
        <v>1192</v>
      </c>
      <c r="O27" s="12" t="s">
        <v>2794</v>
      </c>
      <c r="P27" s="119" t="s">
        <v>53</v>
      </c>
      <c r="Q27" s="12" t="s">
        <v>579</v>
      </c>
      <c r="R27" s="12" t="s">
        <v>2132</v>
      </c>
      <c r="S27" s="12" t="s">
        <v>3205</v>
      </c>
      <c r="T27" s="12"/>
      <c r="U27" s="12" t="s">
        <v>1915</v>
      </c>
      <c r="V27" s="12" t="s">
        <v>3206</v>
      </c>
      <c r="W27" s="12" t="s">
        <v>3128</v>
      </c>
      <c r="X27" s="12" t="s">
        <v>192</v>
      </c>
      <c r="Y27" s="100"/>
      <c r="Z27" s="100"/>
      <c r="AA27" s="100"/>
    </row>
    <row r="28" spans="1:28" x14ac:dyDescent="0.2">
      <c r="A28" s="114" t="s">
        <v>3033</v>
      </c>
      <c r="B28" s="115">
        <v>41258</v>
      </c>
      <c r="C28" s="114" t="s">
        <v>1433</v>
      </c>
      <c r="D28" s="113" t="s">
        <v>1434</v>
      </c>
      <c r="E28" s="4" t="s">
        <v>2344</v>
      </c>
      <c r="F28" s="6" t="s">
        <v>2283</v>
      </c>
      <c r="G28" s="4">
        <v>1653</v>
      </c>
      <c r="H28" s="12" t="s">
        <v>2665</v>
      </c>
      <c r="I28" s="12" t="s">
        <v>1209</v>
      </c>
      <c r="J28" s="12" t="s">
        <v>52</v>
      </c>
      <c r="K28" s="12" t="s">
        <v>3207</v>
      </c>
      <c r="L28" s="12" t="s">
        <v>2667</v>
      </c>
      <c r="M28" s="12" t="s">
        <v>2668</v>
      </c>
      <c r="N28" s="12" t="s">
        <v>3208</v>
      </c>
      <c r="O28" s="119" t="s">
        <v>2132</v>
      </c>
      <c r="P28" s="12" t="s">
        <v>53</v>
      </c>
      <c r="Q28" s="12" t="s">
        <v>2922</v>
      </c>
      <c r="R28" s="12" t="s">
        <v>3209</v>
      </c>
      <c r="S28" s="12" t="s">
        <v>3210</v>
      </c>
      <c r="T28" s="12"/>
      <c r="U28" s="12" t="s">
        <v>3211</v>
      </c>
      <c r="V28" s="12" t="s">
        <v>2794</v>
      </c>
      <c r="W28" s="12" t="s">
        <v>3212</v>
      </c>
      <c r="X28" s="12" t="s">
        <v>3183</v>
      </c>
      <c r="Y28" s="100"/>
      <c r="Z28" s="100"/>
      <c r="AA28" s="100"/>
    </row>
    <row r="29" spans="1:28" x14ac:dyDescent="0.2">
      <c r="A29" s="114" t="s">
        <v>1075</v>
      </c>
      <c r="B29" s="115">
        <v>41279</v>
      </c>
      <c r="C29" s="114" t="s">
        <v>1433</v>
      </c>
      <c r="D29" s="113" t="s">
        <v>1445</v>
      </c>
      <c r="E29" s="4" t="s">
        <v>108</v>
      </c>
      <c r="F29" s="6" t="s">
        <v>2321</v>
      </c>
      <c r="G29" s="4">
        <v>1003</v>
      </c>
      <c r="H29" s="12" t="s">
        <v>2665</v>
      </c>
      <c r="I29" s="12" t="s">
        <v>1209</v>
      </c>
      <c r="J29" s="12" t="s">
        <v>52</v>
      </c>
      <c r="K29" s="119" t="s">
        <v>3032</v>
      </c>
      <c r="L29" s="12" t="s">
        <v>3214</v>
      </c>
      <c r="M29" s="12" t="s">
        <v>2668</v>
      </c>
      <c r="N29" s="12" t="s">
        <v>2038</v>
      </c>
      <c r="O29" s="119" t="s">
        <v>3215</v>
      </c>
      <c r="P29" s="12" t="s">
        <v>3221</v>
      </c>
      <c r="Q29" s="12" t="s">
        <v>579</v>
      </c>
      <c r="R29" s="12" t="s">
        <v>3216</v>
      </c>
      <c r="S29" s="12" t="s">
        <v>3217</v>
      </c>
      <c r="T29" s="12"/>
      <c r="U29" s="12" t="s">
        <v>3218</v>
      </c>
      <c r="V29" s="12" t="s">
        <v>3219</v>
      </c>
      <c r="W29" s="12" t="s">
        <v>3176</v>
      </c>
      <c r="X29" s="12" t="s">
        <v>3220</v>
      </c>
      <c r="Y29" s="100"/>
      <c r="Z29" s="100"/>
      <c r="AA29" s="100"/>
    </row>
    <row r="30" spans="1:28" x14ac:dyDescent="0.2">
      <c r="A30" s="114" t="s">
        <v>2664</v>
      </c>
      <c r="B30" s="115">
        <v>41286</v>
      </c>
      <c r="C30" s="114" t="s">
        <v>1433</v>
      </c>
      <c r="D30" s="113" t="s">
        <v>1434</v>
      </c>
      <c r="E30" s="4" t="s">
        <v>289</v>
      </c>
      <c r="F30" s="6" t="s">
        <v>2283</v>
      </c>
      <c r="G30" s="4">
        <v>2131</v>
      </c>
      <c r="H30" s="12" t="s">
        <v>2665</v>
      </c>
      <c r="I30" s="12" t="s">
        <v>1209</v>
      </c>
      <c r="J30" s="12" t="s">
        <v>52</v>
      </c>
      <c r="K30" s="12" t="s">
        <v>2668</v>
      </c>
      <c r="L30" s="12" t="s">
        <v>2667</v>
      </c>
      <c r="M30" s="12" t="s">
        <v>3222</v>
      </c>
      <c r="N30" s="12" t="s">
        <v>3223</v>
      </c>
      <c r="O30" s="12" t="s">
        <v>3224</v>
      </c>
      <c r="P30" s="12" t="s">
        <v>3225</v>
      </c>
      <c r="Q30" s="119" t="s">
        <v>964</v>
      </c>
      <c r="R30" s="12" t="s">
        <v>3226</v>
      </c>
      <c r="S30" s="12" t="s">
        <v>3227</v>
      </c>
      <c r="T30" s="12"/>
      <c r="U30" s="12" t="s">
        <v>3228</v>
      </c>
      <c r="V30" s="12" t="s">
        <v>1439</v>
      </c>
      <c r="W30" s="12" t="s">
        <v>2711</v>
      </c>
      <c r="X30" s="12" t="s">
        <v>2794</v>
      </c>
      <c r="Y30" s="100"/>
      <c r="Z30" s="100"/>
      <c r="AA30" s="100"/>
    </row>
    <row r="31" spans="1:28" x14ac:dyDescent="0.2">
      <c r="A31" s="114" t="s">
        <v>1897</v>
      </c>
      <c r="B31" s="115">
        <v>41304</v>
      </c>
      <c r="C31" s="114" t="s">
        <v>1612</v>
      </c>
      <c r="D31" s="113" t="s">
        <v>1445</v>
      </c>
      <c r="E31" s="4" t="s">
        <v>127</v>
      </c>
      <c r="F31" s="6" t="s">
        <v>2411</v>
      </c>
      <c r="G31" s="4">
        <v>229</v>
      </c>
      <c r="H31" s="12" t="s">
        <v>3007</v>
      </c>
      <c r="I31" s="119" t="s">
        <v>1209</v>
      </c>
      <c r="J31" s="119" t="s">
        <v>1915</v>
      </c>
      <c r="K31" s="12" t="s">
        <v>2132</v>
      </c>
      <c r="L31" s="119" t="s">
        <v>3229</v>
      </c>
      <c r="M31" s="12" t="s">
        <v>3230</v>
      </c>
      <c r="N31" s="12" t="s">
        <v>1327</v>
      </c>
      <c r="O31" s="12" t="s">
        <v>3231</v>
      </c>
      <c r="P31" s="119" t="s">
        <v>3232</v>
      </c>
      <c r="Q31" s="12" t="s">
        <v>3233</v>
      </c>
      <c r="R31" s="12" t="s">
        <v>3234</v>
      </c>
      <c r="S31" s="12" t="s">
        <v>2907</v>
      </c>
      <c r="T31" s="12"/>
      <c r="U31" s="119" t="s">
        <v>3235</v>
      </c>
      <c r="V31" s="12" t="s">
        <v>3236</v>
      </c>
      <c r="W31" s="12" t="s">
        <v>3237</v>
      </c>
      <c r="X31" s="12" t="s">
        <v>3263</v>
      </c>
      <c r="Y31" s="100"/>
      <c r="Z31" s="100"/>
      <c r="AA31" s="100"/>
    </row>
    <row r="32" spans="1:28" x14ac:dyDescent="0.2">
      <c r="A32" s="114" t="s">
        <v>1456</v>
      </c>
      <c r="B32" s="115">
        <v>41307</v>
      </c>
      <c r="C32" s="114" t="s">
        <v>1433</v>
      </c>
      <c r="D32" s="113" t="s">
        <v>1445</v>
      </c>
      <c r="E32" s="4" t="s">
        <v>2320</v>
      </c>
      <c r="F32" s="6" t="s">
        <v>2411</v>
      </c>
      <c r="G32" s="4">
        <v>1121</v>
      </c>
      <c r="H32" s="12" t="s">
        <v>2665</v>
      </c>
      <c r="I32" s="12" t="s">
        <v>1209</v>
      </c>
      <c r="J32" s="12" t="s">
        <v>52</v>
      </c>
      <c r="K32" s="12" t="s">
        <v>3032</v>
      </c>
      <c r="L32" s="12" t="s">
        <v>2667</v>
      </c>
      <c r="M32" s="12" t="s">
        <v>2668</v>
      </c>
      <c r="N32" s="12" t="s">
        <v>3238</v>
      </c>
      <c r="O32" s="12" t="s">
        <v>2132</v>
      </c>
      <c r="P32" s="12" t="s">
        <v>3239</v>
      </c>
      <c r="Q32" s="12" t="s">
        <v>3112</v>
      </c>
      <c r="R32" s="12" t="s">
        <v>3240</v>
      </c>
      <c r="S32" s="12" t="s">
        <v>3241</v>
      </c>
      <c r="T32" s="12"/>
      <c r="U32" s="12" t="s">
        <v>3242</v>
      </c>
      <c r="V32" s="12" t="s">
        <v>3243</v>
      </c>
      <c r="W32" s="12" t="s">
        <v>3176</v>
      </c>
      <c r="X32" s="12" t="s">
        <v>1915</v>
      </c>
      <c r="Y32" s="100"/>
      <c r="Z32" s="100"/>
      <c r="AA32" s="100"/>
    </row>
    <row r="33" spans="1:27" x14ac:dyDescent="0.2">
      <c r="A33" s="114" t="s">
        <v>3055</v>
      </c>
      <c r="B33" s="115">
        <v>41314</v>
      </c>
      <c r="C33" s="114" t="s">
        <v>1433</v>
      </c>
      <c r="D33" s="113" t="s">
        <v>1434</v>
      </c>
      <c r="E33" s="4" t="s">
        <v>2484</v>
      </c>
      <c r="F33" s="6" t="s">
        <v>2411</v>
      </c>
      <c r="G33" s="4">
        <v>2042</v>
      </c>
      <c r="H33" s="12" t="s">
        <v>2665</v>
      </c>
      <c r="I33" s="12" t="s">
        <v>1209</v>
      </c>
      <c r="J33" s="12" t="s">
        <v>52</v>
      </c>
      <c r="K33" s="12" t="s">
        <v>255</v>
      </c>
      <c r="L33" s="119" t="s">
        <v>2667</v>
      </c>
      <c r="M33" s="12" t="s">
        <v>2668</v>
      </c>
      <c r="N33" s="12" t="s">
        <v>3248</v>
      </c>
      <c r="O33" s="12" t="s">
        <v>2132</v>
      </c>
      <c r="P33" s="12" t="s">
        <v>3244</v>
      </c>
      <c r="Q33" s="12" t="s">
        <v>579</v>
      </c>
      <c r="R33" s="12" t="s">
        <v>3245</v>
      </c>
      <c r="S33" s="12" t="s">
        <v>3246</v>
      </c>
      <c r="T33" s="12"/>
      <c r="U33" s="12" t="s">
        <v>3247</v>
      </c>
      <c r="V33" s="12" t="s">
        <v>597</v>
      </c>
      <c r="W33" s="12" t="s">
        <v>2794</v>
      </c>
      <c r="X33" s="12" t="s">
        <v>1915</v>
      </c>
      <c r="Y33" s="100"/>
      <c r="Z33" s="100"/>
      <c r="AA33" s="100"/>
    </row>
    <row r="34" spans="1:27" x14ac:dyDescent="0.2">
      <c r="A34" s="114" t="s">
        <v>1551</v>
      </c>
      <c r="B34" s="115">
        <v>41317</v>
      </c>
      <c r="C34" s="114" t="s">
        <v>1433</v>
      </c>
      <c r="D34" s="113" t="s">
        <v>1445</v>
      </c>
      <c r="E34" s="4" t="s">
        <v>2705</v>
      </c>
      <c r="F34" s="6" t="s">
        <v>2503</v>
      </c>
      <c r="G34" s="4">
        <v>428</v>
      </c>
      <c r="H34" s="12" t="s">
        <v>2665</v>
      </c>
      <c r="I34" s="12" t="s">
        <v>1209</v>
      </c>
      <c r="J34" s="12" t="s">
        <v>3249</v>
      </c>
      <c r="K34" s="108" t="s">
        <v>3250</v>
      </c>
      <c r="L34" s="12" t="s">
        <v>3251</v>
      </c>
      <c r="M34" s="119" t="s">
        <v>2668</v>
      </c>
      <c r="N34" s="12" t="s">
        <v>3252</v>
      </c>
      <c r="O34" s="12" t="s">
        <v>2132</v>
      </c>
      <c r="P34" s="12" t="s">
        <v>3254</v>
      </c>
      <c r="Q34" s="12" t="s">
        <v>579</v>
      </c>
      <c r="R34" s="12" t="s">
        <v>3253</v>
      </c>
      <c r="S34" s="12" t="s">
        <v>3255</v>
      </c>
      <c r="T34" s="12"/>
      <c r="U34" s="12" t="s">
        <v>3116</v>
      </c>
      <c r="V34" s="12" t="s">
        <v>3256</v>
      </c>
      <c r="W34" s="12" t="s">
        <v>3257</v>
      </c>
      <c r="X34" s="12" t="s">
        <v>1915</v>
      </c>
      <c r="Y34" s="100"/>
      <c r="Z34" s="100"/>
      <c r="AA34" s="100"/>
    </row>
    <row r="35" spans="1:27" x14ac:dyDescent="0.2">
      <c r="A35" s="114" t="s">
        <v>1628</v>
      </c>
      <c r="B35" s="115">
        <v>41321</v>
      </c>
      <c r="C35" s="114" t="s">
        <v>1433</v>
      </c>
      <c r="D35" s="113" t="s">
        <v>1445</v>
      </c>
      <c r="E35" s="4" t="s">
        <v>2320</v>
      </c>
      <c r="F35" s="6" t="s">
        <v>2321</v>
      </c>
      <c r="G35" s="4">
        <v>1282</v>
      </c>
      <c r="H35" s="12" t="s">
        <v>2665</v>
      </c>
      <c r="I35" s="12" t="s">
        <v>1209</v>
      </c>
      <c r="J35" s="119" t="s">
        <v>2132</v>
      </c>
      <c r="K35" s="119" t="s">
        <v>3032</v>
      </c>
      <c r="L35" s="12" t="s">
        <v>52</v>
      </c>
      <c r="M35" s="12" t="s">
        <v>2668</v>
      </c>
      <c r="N35" s="12" t="s">
        <v>1192</v>
      </c>
      <c r="O35" s="12" t="s">
        <v>3258</v>
      </c>
      <c r="P35" s="12" t="s">
        <v>3259</v>
      </c>
      <c r="Q35" s="12" t="s">
        <v>579</v>
      </c>
      <c r="R35" s="12" t="s">
        <v>3260</v>
      </c>
      <c r="S35" s="12" t="s">
        <v>3261</v>
      </c>
      <c r="T35" s="12"/>
      <c r="U35" s="12" t="s">
        <v>1327</v>
      </c>
      <c r="V35" s="12" t="s">
        <v>3256</v>
      </c>
      <c r="W35" s="12" t="s">
        <v>3230</v>
      </c>
      <c r="X35" s="12" t="s">
        <v>3262</v>
      </c>
      <c r="Y35" s="100"/>
      <c r="Z35" s="100"/>
      <c r="AA35" s="100"/>
    </row>
    <row r="36" spans="1:27" x14ac:dyDescent="0.2">
      <c r="A36" s="114" t="s">
        <v>1529</v>
      </c>
      <c r="B36" s="115">
        <v>41324</v>
      </c>
      <c r="C36" s="114" t="s">
        <v>1612</v>
      </c>
      <c r="D36" s="113" t="s">
        <v>1445</v>
      </c>
      <c r="E36" s="4" t="s">
        <v>801</v>
      </c>
      <c r="F36" s="6" t="s">
        <v>2256</v>
      </c>
      <c r="G36" s="4">
        <v>382</v>
      </c>
      <c r="H36" s="12" t="s">
        <v>3007</v>
      </c>
      <c r="I36" s="12" t="s">
        <v>3264</v>
      </c>
      <c r="J36" s="12" t="s">
        <v>1915</v>
      </c>
      <c r="K36" s="12" t="s">
        <v>451</v>
      </c>
      <c r="L36" s="12" t="s">
        <v>3230</v>
      </c>
      <c r="M36" s="12" t="s">
        <v>3265</v>
      </c>
      <c r="N36" s="12" t="s">
        <v>1327</v>
      </c>
      <c r="O36" s="12" t="s">
        <v>3267</v>
      </c>
      <c r="P36" s="12" t="s">
        <v>3266</v>
      </c>
      <c r="Q36" s="12" t="s">
        <v>3116</v>
      </c>
      <c r="R36" s="12" t="s">
        <v>3268</v>
      </c>
      <c r="S36" s="12" t="s">
        <v>3032</v>
      </c>
      <c r="T36" s="12"/>
      <c r="U36" s="12" t="s">
        <v>52</v>
      </c>
      <c r="V36" s="119" t="s">
        <v>3269</v>
      </c>
      <c r="W36" s="12" t="s">
        <v>3270</v>
      </c>
      <c r="X36" s="119" t="s">
        <v>3271</v>
      </c>
      <c r="Y36" s="100"/>
      <c r="Z36" s="100"/>
      <c r="AA36" s="100"/>
    </row>
    <row r="37" spans="1:27" x14ac:dyDescent="0.2">
      <c r="A37" s="114" t="s">
        <v>3054</v>
      </c>
      <c r="B37" s="115">
        <v>41328</v>
      </c>
      <c r="C37" s="114" t="s">
        <v>1433</v>
      </c>
      <c r="D37" s="120" t="s">
        <v>1434</v>
      </c>
      <c r="E37" s="4" t="s">
        <v>2344</v>
      </c>
      <c r="F37" s="6" t="s">
        <v>2283</v>
      </c>
      <c r="G37" s="4">
        <v>1929</v>
      </c>
      <c r="H37" s="12" t="s">
        <v>2665</v>
      </c>
      <c r="I37" s="12" t="s">
        <v>1209</v>
      </c>
      <c r="J37" s="119" t="s">
        <v>52</v>
      </c>
      <c r="K37" s="12" t="s">
        <v>3273</v>
      </c>
      <c r="L37" s="12" t="s">
        <v>3274</v>
      </c>
      <c r="M37" s="12" t="s">
        <v>2668</v>
      </c>
      <c r="N37" s="12" t="s">
        <v>3275</v>
      </c>
      <c r="O37" s="12" t="s">
        <v>2132</v>
      </c>
      <c r="P37" s="12" t="s">
        <v>53</v>
      </c>
      <c r="Q37" s="12" t="s">
        <v>3276</v>
      </c>
      <c r="R37" s="12" t="s">
        <v>3219</v>
      </c>
      <c r="S37" s="12" t="s">
        <v>3277</v>
      </c>
      <c r="T37" s="12"/>
      <c r="U37" s="12" t="s">
        <v>3278</v>
      </c>
      <c r="V37" s="12" t="s">
        <v>192</v>
      </c>
      <c r="W37" s="12" t="s">
        <v>3279</v>
      </c>
      <c r="X37" s="12" t="s">
        <v>1915</v>
      </c>
      <c r="Y37" s="100"/>
      <c r="Z37" s="100"/>
      <c r="AA37" s="100"/>
    </row>
    <row r="38" spans="1:27" x14ac:dyDescent="0.2">
      <c r="A38" s="114" t="s">
        <v>2011</v>
      </c>
      <c r="B38" s="115">
        <v>41336</v>
      </c>
      <c r="C38" s="114" t="s">
        <v>1433</v>
      </c>
      <c r="D38" s="113" t="s">
        <v>1434</v>
      </c>
      <c r="E38" s="4" t="s">
        <v>2477</v>
      </c>
      <c r="F38" s="6" t="s">
        <v>2370</v>
      </c>
      <c r="G38" s="4">
        <v>2465</v>
      </c>
      <c r="H38" s="12" t="s">
        <v>2665</v>
      </c>
      <c r="I38" s="12" t="s">
        <v>1209</v>
      </c>
      <c r="J38" s="12" t="s">
        <v>52</v>
      </c>
      <c r="K38" s="12" t="s">
        <v>3032</v>
      </c>
      <c r="L38" s="119" t="s">
        <v>2667</v>
      </c>
      <c r="M38" s="12" t="s">
        <v>2668</v>
      </c>
      <c r="N38" s="12" t="s">
        <v>3281</v>
      </c>
      <c r="O38" s="12" t="s">
        <v>2132</v>
      </c>
      <c r="P38" s="12" t="s">
        <v>3282</v>
      </c>
      <c r="Q38" s="12" t="s">
        <v>1555</v>
      </c>
      <c r="R38" s="12" t="s">
        <v>3283</v>
      </c>
      <c r="S38" s="12" t="s">
        <v>3284</v>
      </c>
      <c r="T38" s="12"/>
      <c r="U38" s="12" t="s">
        <v>1327</v>
      </c>
      <c r="V38" s="12" t="s">
        <v>3285</v>
      </c>
      <c r="W38" s="12" t="s">
        <v>3286</v>
      </c>
      <c r="X38" s="12" t="s">
        <v>3287</v>
      </c>
      <c r="Y38" s="100"/>
      <c r="Z38" s="100"/>
      <c r="AA38" s="100"/>
    </row>
    <row r="39" spans="1:27" x14ac:dyDescent="0.2">
      <c r="A39" s="114" t="s">
        <v>1432</v>
      </c>
      <c r="B39" s="115">
        <v>41339</v>
      </c>
      <c r="C39" s="114" t="s">
        <v>1433</v>
      </c>
      <c r="D39" s="113" t="s">
        <v>1445</v>
      </c>
      <c r="E39" s="4" t="s">
        <v>2282</v>
      </c>
      <c r="F39" s="6" t="s">
        <v>2333</v>
      </c>
      <c r="G39" s="4">
        <v>613</v>
      </c>
      <c r="H39" s="12" t="s">
        <v>2665</v>
      </c>
      <c r="I39" s="12" t="s">
        <v>1209</v>
      </c>
      <c r="J39" s="12" t="s">
        <v>3288</v>
      </c>
      <c r="K39" s="12" t="s">
        <v>3289</v>
      </c>
      <c r="L39" s="12" t="s">
        <v>3290</v>
      </c>
      <c r="M39" s="119" t="s">
        <v>2668</v>
      </c>
      <c r="N39" s="12" t="s">
        <v>1192</v>
      </c>
      <c r="O39" s="12" t="s">
        <v>2132</v>
      </c>
      <c r="P39" s="12" t="s">
        <v>3291</v>
      </c>
      <c r="Q39" s="12" t="s">
        <v>3219</v>
      </c>
      <c r="R39" s="12" t="s">
        <v>1327</v>
      </c>
      <c r="S39" s="12" t="s">
        <v>3292</v>
      </c>
      <c r="T39" s="12"/>
      <c r="U39" s="12" t="s">
        <v>3293</v>
      </c>
      <c r="V39" s="12" t="s">
        <v>3294</v>
      </c>
      <c r="W39" s="12" t="s">
        <v>3272</v>
      </c>
      <c r="X39" s="12" t="s">
        <v>3295</v>
      </c>
      <c r="Y39" s="100"/>
      <c r="Z39" s="100"/>
      <c r="AA39" s="100"/>
    </row>
    <row r="40" spans="1:27" x14ac:dyDescent="0.2">
      <c r="A40" s="114" t="s">
        <v>885</v>
      </c>
      <c r="B40" s="115">
        <v>41342</v>
      </c>
      <c r="C40" s="114" t="s">
        <v>1433</v>
      </c>
      <c r="D40" s="113" t="s">
        <v>1434</v>
      </c>
      <c r="E40" s="4" t="s">
        <v>803</v>
      </c>
      <c r="F40" s="6" t="s">
        <v>2370</v>
      </c>
      <c r="G40" s="4">
        <v>2031</v>
      </c>
      <c r="H40" s="12" t="s">
        <v>2665</v>
      </c>
      <c r="I40" s="12" t="s">
        <v>3296</v>
      </c>
      <c r="J40" s="12" t="s">
        <v>52</v>
      </c>
      <c r="K40" s="12" t="s">
        <v>2132</v>
      </c>
      <c r="L40" s="12" t="s">
        <v>2667</v>
      </c>
      <c r="M40" s="12" t="s">
        <v>2668</v>
      </c>
      <c r="N40" s="12" t="s">
        <v>1327</v>
      </c>
      <c r="O40" s="12" t="s">
        <v>3297</v>
      </c>
      <c r="P40" s="12" t="s">
        <v>3298</v>
      </c>
      <c r="Q40" s="12" t="s">
        <v>579</v>
      </c>
      <c r="R40" s="12" t="s">
        <v>3299</v>
      </c>
      <c r="S40" s="12" t="s">
        <v>3300</v>
      </c>
      <c r="T40" s="12"/>
      <c r="U40" s="12" t="s">
        <v>3032</v>
      </c>
      <c r="V40" s="12" t="s">
        <v>3301</v>
      </c>
      <c r="W40" s="12" t="s">
        <v>3302</v>
      </c>
      <c r="X40" s="12" t="s">
        <v>3230</v>
      </c>
      <c r="Y40" s="100"/>
      <c r="Z40" s="100"/>
      <c r="AA40" s="100"/>
    </row>
    <row r="41" spans="1:27" x14ac:dyDescent="0.2">
      <c r="A41" s="114" t="s">
        <v>1513</v>
      </c>
      <c r="B41" s="115">
        <v>41349</v>
      </c>
      <c r="C41" s="114" t="s">
        <v>1433</v>
      </c>
      <c r="D41" s="113" t="s">
        <v>1445</v>
      </c>
      <c r="E41" s="4" t="s">
        <v>1916</v>
      </c>
      <c r="F41" s="6" t="s">
        <v>2411</v>
      </c>
      <c r="G41" s="4">
        <v>811</v>
      </c>
      <c r="H41" s="12" t="s">
        <v>2665</v>
      </c>
      <c r="I41" s="12" t="s">
        <v>1209</v>
      </c>
      <c r="J41" s="12" t="s">
        <v>3303</v>
      </c>
      <c r="K41" s="119" t="s">
        <v>3032</v>
      </c>
      <c r="L41" s="12" t="s">
        <v>2667</v>
      </c>
      <c r="M41" s="119" t="s">
        <v>2668</v>
      </c>
      <c r="N41" s="12" t="s">
        <v>3304</v>
      </c>
      <c r="O41" s="12" t="s">
        <v>2132</v>
      </c>
      <c r="P41" s="12" t="s">
        <v>53</v>
      </c>
      <c r="Q41" s="12" t="s">
        <v>3116</v>
      </c>
      <c r="R41" s="12" t="s">
        <v>2835</v>
      </c>
      <c r="S41" s="12" t="s">
        <v>3236</v>
      </c>
      <c r="T41" s="12"/>
      <c r="U41" s="12" t="s">
        <v>579</v>
      </c>
      <c r="V41" s="12" t="s">
        <v>3305</v>
      </c>
      <c r="W41" s="12" t="s">
        <v>3295</v>
      </c>
      <c r="X41" s="12" t="s">
        <v>3306</v>
      </c>
      <c r="Y41" s="100"/>
      <c r="Z41" s="100"/>
      <c r="AA41" s="100"/>
    </row>
    <row r="42" spans="1:27" x14ac:dyDescent="0.2">
      <c r="A42" s="114" t="s">
        <v>1456</v>
      </c>
      <c r="B42" s="115">
        <v>41352</v>
      </c>
      <c r="C42" s="114" t="s">
        <v>1433</v>
      </c>
      <c r="D42" s="113" t="s">
        <v>1434</v>
      </c>
      <c r="E42" s="4" t="s">
        <v>2332</v>
      </c>
      <c r="F42" s="6" t="s">
        <v>2370</v>
      </c>
      <c r="G42" s="4">
        <v>1501</v>
      </c>
      <c r="H42" s="12" t="s">
        <v>2665</v>
      </c>
      <c r="I42" s="12" t="s">
        <v>3307</v>
      </c>
      <c r="J42" s="12" t="s">
        <v>2132</v>
      </c>
      <c r="K42" s="12" t="s">
        <v>2668</v>
      </c>
      <c r="L42" s="12" t="s">
        <v>2667</v>
      </c>
      <c r="M42" s="12" t="s">
        <v>3230</v>
      </c>
      <c r="N42" s="12" t="s">
        <v>3308</v>
      </c>
      <c r="O42" s="12" t="s">
        <v>255</v>
      </c>
      <c r="P42" s="12" t="s">
        <v>3309</v>
      </c>
      <c r="Q42" s="12" t="s">
        <v>3310</v>
      </c>
      <c r="R42" s="12" t="s">
        <v>3219</v>
      </c>
      <c r="S42" s="12" t="s">
        <v>3032</v>
      </c>
      <c r="T42" s="12"/>
      <c r="U42" s="12" t="s">
        <v>3311</v>
      </c>
      <c r="V42" s="12" t="s">
        <v>3312</v>
      </c>
      <c r="W42" s="12" t="s">
        <v>3313</v>
      </c>
      <c r="X42" s="12" t="s">
        <v>3295</v>
      </c>
      <c r="Y42" s="100"/>
      <c r="Z42" s="100"/>
      <c r="AA42" s="100"/>
    </row>
    <row r="43" spans="1:27" x14ac:dyDescent="0.2">
      <c r="A43" s="114" t="s">
        <v>3056</v>
      </c>
      <c r="B43" s="115">
        <v>41356</v>
      </c>
      <c r="C43" s="114" t="s">
        <v>1433</v>
      </c>
      <c r="D43" s="113" t="s">
        <v>1434</v>
      </c>
      <c r="E43" s="4" t="s">
        <v>2484</v>
      </c>
      <c r="F43" s="6" t="s">
        <v>2411</v>
      </c>
      <c r="G43" s="4">
        <v>1730</v>
      </c>
      <c r="H43" s="12" t="s">
        <v>2665</v>
      </c>
      <c r="I43" s="12" t="s">
        <v>2668</v>
      </c>
      <c r="J43" s="12" t="s">
        <v>52</v>
      </c>
      <c r="K43" s="12" t="s">
        <v>3032</v>
      </c>
      <c r="L43" s="12" t="s">
        <v>2667</v>
      </c>
      <c r="M43" s="12" t="s">
        <v>3314</v>
      </c>
      <c r="N43" s="12" t="s">
        <v>3315</v>
      </c>
      <c r="O43" s="12" t="s">
        <v>3316</v>
      </c>
      <c r="P43" s="12" t="s">
        <v>2932</v>
      </c>
      <c r="Q43" s="12" t="s">
        <v>579</v>
      </c>
      <c r="R43" s="12" t="s">
        <v>1192</v>
      </c>
      <c r="S43" s="12" t="s">
        <v>3317</v>
      </c>
      <c r="T43" s="12"/>
      <c r="U43" s="12" t="s">
        <v>3306</v>
      </c>
      <c r="V43" s="12" t="s">
        <v>3318</v>
      </c>
      <c r="W43" s="12" t="s">
        <v>3319</v>
      </c>
      <c r="X43" s="12" t="s">
        <v>255</v>
      </c>
      <c r="Y43" s="100"/>
      <c r="Z43" s="100"/>
      <c r="AA43" s="100"/>
    </row>
    <row r="44" spans="1:27" x14ac:dyDescent="0.2">
      <c r="A44" s="114" t="s">
        <v>1538</v>
      </c>
      <c r="B44" s="115">
        <v>41363</v>
      </c>
      <c r="C44" s="114" t="s">
        <v>1433</v>
      </c>
      <c r="D44" s="113" t="s">
        <v>1445</v>
      </c>
      <c r="E44" s="4" t="s">
        <v>2369</v>
      </c>
      <c r="F44" s="6" t="s">
        <v>1203</v>
      </c>
      <c r="G44" s="4">
        <v>710</v>
      </c>
      <c r="H44" s="12" t="s">
        <v>2665</v>
      </c>
      <c r="I44" s="12" t="s">
        <v>1209</v>
      </c>
      <c r="J44" s="12" t="s">
        <v>52</v>
      </c>
      <c r="K44" s="12" t="s">
        <v>3320</v>
      </c>
      <c r="L44" s="119" t="s">
        <v>2667</v>
      </c>
      <c r="M44" s="12" t="s">
        <v>3321</v>
      </c>
      <c r="N44" s="12" t="s">
        <v>1192</v>
      </c>
      <c r="O44" s="12" t="s">
        <v>3322</v>
      </c>
      <c r="P44" s="12" t="s">
        <v>3323</v>
      </c>
      <c r="Q44" s="12" t="s">
        <v>3324</v>
      </c>
      <c r="R44" s="12" t="s">
        <v>3325</v>
      </c>
      <c r="S44" s="12" t="s">
        <v>3326</v>
      </c>
      <c r="T44" s="12"/>
      <c r="U44" s="12" t="s">
        <v>1327</v>
      </c>
      <c r="V44" s="12" t="s">
        <v>3327</v>
      </c>
      <c r="W44" s="12" t="s">
        <v>3328</v>
      </c>
      <c r="X44" s="12" t="s">
        <v>2132</v>
      </c>
      <c r="Y44" s="100"/>
      <c r="Z44" s="100"/>
      <c r="AA44" s="100"/>
    </row>
    <row r="45" spans="1:27" x14ac:dyDescent="0.2">
      <c r="A45" s="114" t="s">
        <v>2134</v>
      </c>
      <c r="B45" s="115">
        <v>41365</v>
      </c>
      <c r="C45" s="114" t="s">
        <v>1433</v>
      </c>
      <c r="D45" s="113" t="s">
        <v>1434</v>
      </c>
      <c r="E45" s="4" t="s">
        <v>91</v>
      </c>
      <c r="F45" s="6" t="s">
        <v>2333</v>
      </c>
      <c r="G45" s="4">
        <v>1659</v>
      </c>
      <c r="H45" s="12" t="s">
        <v>3007</v>
      </c>
      <c r="I45" s="12" t="s">
        <v>1209</v>
      </c>
      <c r="J45" s="12" t="s">
        <v>2132</v>
      </c>
      <c r="K45" s="12" t="s">
        <v>3329</v>
      </c>
      <c r="L45" s="12" t="s">
        <v>2667</v>
      </c>
      <c r="M45" s="12" t="s">
        <v>52</v>
      </c>
      <c r="N45" s="12" t="s">
        <v>3219</v>
      </c>
      <c r="O45" s="12" t="s">
        <v>3306</v>
      </c>
      <c r="P45" s="12" t="s">
        <v>3330</v>
      </c>
      <c r="Q45" s="12" t="s">
        <v>3332</v>
      </c>
      <c r="R45" s="119" t="s">
        <v>3331</v>
      </c>
      <c r="S45" s="12" t="s">
        <v>3333</v>
      </c>
      <c r="T45" s="12"/>
      <c r="U45" s="12" t="s">
        <v>1192</v>
      </c>
      <c r="V45" s="12" t="s">
        <v>3334</v>
      </c>
      <c r="W45" s="12" t="s">
        <v>3335</v>
      </c>
      <c r="X45" s="12" t="s">
        <v>2668</v>
      </c>
      <c r="Y45" s="100"/>
      <c r="Z45" s="100"/>
      <c r="AA45" s="100"/>
    </row>
    <row r="46" spans="1:27" x14ac:dyDescent="0.2">
      <c r="A46" s="114" t="s">
        <v>1529</v>
      </c>
      <c r="B46" s="115">
        <v>41370</v>
      </c>
      <c r="C46" s="114" t="s">
        <v>1433</v>
      </c>
      <c r="D46" s="113" t="s">
        <v>1434</v>
      </c>
      <c r="E46" s="4" t="s">
        <v>2522</v>
      </c>
      <c r="F46" s="6" t="s">
        <v>2411</v>
      </c>
      <c r="G46" s="4">
        <v>1741</v>
      </c>
      <c r="H46" s="12" t="s">
        <v>3007</v>
      </c>
      <c r="I46" s="12" t="s">
        <v>1209</v>
      </c>
      <c r="J46" s="12" t="s">
        <v>52</v>
      </c>
      <c r="K46" s="12" t="s">
        <v>3337</v>
      </c>
      <c r="L46" s="12" t="s">
        <v>2667</v>
      </c>
      <c r="M46" s="12" t="s">
        <v>2668</v>
      </c>
      <c r="N46" s="12" t="s">
        <v>1192</v>
      </c>
      <c r="O46" s="12" t="s">
        <v>3338</v>
      </c>
      <c r="P46" s="12" t="s">
        <v>53</v>
      </c>
      <c r="Q46" s="119" t="s">
        <v>3336</v>
      </c>
      <c r="R46" s="12" t="s">
        <v>3339</v>
      </c>
      <c r="S46" s="12" t="s">
        <v>3340</v>
      </c>
      <c r="T46" s="12"/>
      <c r="U46" s="12" t="s">
        <v>1327</v>
      </c>
      <c r="V46" s="12" t="s">
        <v>192</v>
      </c>
      <c r="W46" s="12" t="s">
        <v>3341</v>
      </c>
      <c r="X46" s="12" t="s">
        <v>3342</v>
      </c>
      <c r="Y46" s="100"/>
      <c r="Z46" s="100"/>
      <c r="AA46" s="100"/>
    </row>
    <row r="47" spans="1:27" x14ac:dyDescent="0.2">
      <c r="A47" s="114" t="s">
        <v>1538</v>
      </c>
      <c r="B47" s="115">
        <v>41373</v>
      </c>
      <c r="C47" s="114" t="s">
        <v>1433</v>
      </c>
      <c r="D47" s="113" t="s">
        <v>1434</v>
      </c>
      <c r="E47" s="4" t="s">
        <v>2354</v>
      </c>
      <c r="F47" s="6" t="s">
        <v>2270</v>
      </c>
      <c r="G47" s="4">
        <v>1571</v>
      </c>
      <c r="H47" s="12" t="s">
        <v>3007</v>
      </c>
      <c r="I47" s="12" t="s">
        <v>2668</v>
      </c>
      <c r="J47" s="12" t="s">
        <v>3343</v>
      </c>
      <c r="K47" s="12" t="s">
        <v>2132</v>
      </c>
      <c r="L47" s="12" t="s">
        <v>3344</v>
      </c>
      <c r="M47" s="12" t="s">
        <v>3230</v>
      </c>
      <c r="N47" s="12" t="s">
        <v>3345</v>
      </c>
      <c r="O47" s="12" t="s">
        <v>3336</v>
      </c>
      <c r="P47" s="12" t="s">
        <v>3346</v>
      </c>
      <c r="Q47" s="12" t="s">
        <v>579</v>
      </c>
      <c r="R47" s="12" t="s">
        <v>3347</v>
      </c>
      <c r="S47" s="12" t="s">
        <v>3032</v>
      </c>
      <c r="T47" s="12"/>
      <c r="U47" s="12" t="s">
        <v>3348</v>
      </c>
      <c r="V47" s="12" t="s">
        <v>53</v>
      </c>
      <c r="W47" s="12" t="s">
        <v>3360</v>
      </c>
      <c r="X47" s="12" t="s">
        <v>3349</v>
      </c>
      <c r="Y47" s="100"/>
      <c r="Z47" s="100"/>
      <c r="AA47" s="100"/>
    </row>
    <row r="48" spans="1:27" x14ac:dyDescent="0.2">
      <c r="A48" s="114" t="s">
        <v>1589</v>
      </c>
      <c r="B48" s="115">
        <v>41377</v>
      </c>
      <c r="C48" s="114" t="s">
        <v>1433</v>
      </c>
      <c r="D48" s="113" t="s">
        <v>1445</v>
      </c>
      <c r="E48" s="4" t="s">
        <v>2282</v>
      </c>
      <c r="F48" s="6" t="s">
        <v>2370</v>
      </c>
      <c r="G48" s="4">
        <v>607</v>
      </c>
      <c r="H48" s="12" t="s">
        <v>3007</v>
      </c>
      <c r="I48" s="12" t="s">
        <v>2668</v>
      </c>
      <c r="J48" s="12" t="s">
        <v>3116</v>
      </c>
      <c r="K48" s="12" t="s">
        <v>2132</v>
      </c>
      <c r="L48" s="12" t="s">
        <v>2667</v>
      </c>
      <c r="M48" s="12" t="s">
        <v>3230</v>
      </c>
      <c r="N48" s="12" t="s">
        <v>3350</v>
      </c>
      <c r="O48" s="12" t="s">
        <v>3351</v>
      </c>
      <c r="P48" s="12" t="s">
        <v>424</v>
      </c>
      <c r="Q48" s="12" t="s">
        <v>579</v>
      </c>
      <c r="R48" s="12" t="s">
        <v>3352</v>
      </c>
      <c r="S48" s="12" t="s">
        <v>3353</v>
      </c>
      <c r="T48" s="12"/>
      <c r="U48" s="12" t="s">
        <v>3354</v>
      </c>
      <c r="V48" s="12" t="s">
        <v>3355</v>
      </c>
      <c r="W48" s="12" t="s">
        <v>52</v>
      </c>
      <c r="X48" s="12" t="s">
        <v>1327</v>
      </c>
      <c r="Y48" s="100"/>
      <c r="Z48" s="100"/>
      <c r="AA48" s="100"/>
    </row>
    <row r="49" spans="1:27" x14ac:dyDescent="0.2">
      <c r="A49" s="114" t="s">
        <v>2134</v>
      </c>
      <c r="B49" s="115">
        <v>41380</v>
      </c>
      <c r="C49" s="114" t="s">
        <v>1433</v>
      </c>
      <c r="D49" s="113" t="s">
        <v>1445</v>
      </c>
      <c r="E49" s="4" t="s">
        <v>2502</v>
      </c>
      <c r="F49" s="6" t="s">
        <v>2411</v>
      </c>
      <c r="G49" s="4">
        <v>406</v>
      </c>
      <c r="H49" s="12" t="s">
        <v>3007</v>
      </c>
      <c r="I49" s="12" t="s">
        <v>1209</v>
      </c>
      <c r="J49" s="12" t="s">
        <v>52</v>
      </c>
      <c r="K49" s="12" t="s">
        <v>2668</v>
      </c>
      <c r="L49" s="12" t="s">
        <v>3356</v>
      </c>
      <c r="M49" s="12" t="s">
        <v>3230</v>
      </c>
      <c r="N49" s="12" t="s">
        <v>3389</v>
      </c>
      <c r="O49" s="12" t="s">
        <v>3336</v>
      </c>
      <c r="P49" s="12" t="s">
        <v>3122</v>
      </c>
      <c r="Q49" s="12" t="s">
        <v>1187</v>
      </c>
      <c r="R49" s="12" t="s">
        <v>3388</v>
      </c>
      <c r="S49" s="12" t="s">
        <v>3306</v>
      </c>
      <c r="T49" s="12"/>
      <c r="U49" s="12" t="s">
        <v>3357</v>
      </c>
      <c r="V49" s="12" t="s">
        <v>3032</v>
      </c>
      <c r="W49" s="119" t="s">
        <v>3358</v>
      </c>
      <c r="X49" s="12" t="s">
        <v>3359</v>
      </c>
      <c r="Y49" s="100"/>
      <c r="Z49" s="100"/>
      <c r="AA49" s="100"/>
    </row>
    <row r="50" spans="1:27" x14ac:dyDescent="0.2">
      <c r="A50" s="114" t="s">
        <v>1513</v>
      </c>
      <c r="B50" s="115">
        <v>41384</v>
      </c>
      <c r="C50" s="114" t="s">
        <v>1433</v>
      </c>
      <c r="D50" s="113" t="s">
        <v>1434</v>
      </c>
      <c r="E50" s="4" t="s">
        <v>2344</v>
      </c>
      <c r="F50" s="6" t="s">
        <v>2283</v>
      </c>
      <c r="G50" s="4">
        <v>2761</v>
      </c>
      <c r="H50" s="12" t="s">
        <v>3007</v>
      </c>
      <c r="I50" s="12" t="s">
        <v>1209</v>
      </c>
      <c r="J50" s="12" t="s">
        <v>52</v>
      </c>
      <c r="K50" s="12" t="s">
        <v>2668</v>
      </c>
      <c r="L50" s="12" t="s">
        <v>3361</v>
      </c>
      <c r="M50" s="12" t="s">
        <v>3230</v>
      </c>
      <c r="N50" s="12" t="s">
        <v>1178</v>
      </c>
      <c r="O50" s="12" t="s">
        <v>3362</v>
      </c>
      <c r="P50" s="12" t="s">
        <v>3219</v>
      </c>
      <c r="Q50" s="12" t="s">
        <v>2896</v>
      </c>
      <c r="R50" s="119" t="s">
        <v>3116</v>
      </c>
      <c r="S50" s="12" t="s">
        <v>53</v>
      </c>
      <c r="T50" s="12"/>
      <c r="U50" s="119" t="s">
        <v>3363</v>
      </c>
      <c r="V50" s="12" t="s">
        <v>3365</v>
      </c>
      <c r="W50" s="12" t="s">
        <v>3364</v>
      </c>
      <c r="X50" s="12" t="s">
        <v>1327</v>
      </c>
      <c r="Y50" s="100"/>
      <c r="Z50" s="100"/>
      <c r="AA50" s="100"/>
    </row>
    <row r="51" spans="1:27" x14ac:dyDescent="0.2">
      <c r="A51" s="114" t="s">
        <v>1897</v>
      </c>
      <c r="B51" s="115">
        <v>41387</v>
      </c>
      <c r="C51" s="114" t="s">
        <v>1433</v>
      </c>
      <c r="D51" s="113" t="s">
        <v>1434</v>
      </c>
      <c r="E51" s="4" t="s">
        <v>289</v>
      </c>
      <c r="F51" s="6" t="s">
        <v>2270</v>
      </c>
      <c r="G51" s="4">
        <v>1586</v>
      </c>
      <c r="H51" s="12" t="s">
        <v>3007</v>
      </c>
      <c r="I51" s="12" t="s">
        <v>1209</v>
      </c>
      <c r="J51" s="12" t="s">
        <v>52</v>
      </c>
      <c r="K51" s="12" t="s">
        <v>3366</v>
      </c>
      <c r="L51" s="12" t="s">
        <v>3369</v>
      </c>
      <c r="M51" s="12" t="s">
        <v>3230</v>
      </c>
      <c r="N51" s="12" t="s">
        <v>3367</v>
      </c>
      <c r="O51" s="12" t="s">
        <v>3336</v>
      </c>
      <c r="P51" s="12" t="s">
        <v>53</v>
      </c>
      <c r="Q51" s="12" t="s">
        <v>3368</v>
      </c>
      <c r="R51" s="119" t="s">
        <v>3370</v>
      </c>
      <c r="S51" s="12" t="s">
        <v>3371</v>
      </c>
      <c r="T51" s="12"/>
      <c r="U51" s="12" t="s">
        <v>2132</v>
      </c>
      <c r="V51" s="12" t="s">
        <v>192</v>
      </c>
      <c r="W51" s="12" t="s">
        <v>3372</v>
      </c>
      <c r="X51" s="12" t="s">
        <v>3373</v>
      </c>
      <c r="Y51" s="100"/>
      <c r="Z51" s="100"/>
      <c r="AA51" s="100"/>
    </row>
    <row r="52" spans="1:27" x14ac:dyDescent="0.2">
      <c r="A52" s="114" t="s">
        <v>2690</v>
      </c>
      <c r="B52" s="115">
        <v>41391</v>
      </c>
      <c r="C52" s="114" t="s">
        <v>1433</v>
      </c>
      <c r="D52" s="113" t="s">
        <v>1445</v>
      </c>
      <c r="E52" s="4" t="s">
        <v>2770</v>
      </c>
      <c r="F52" s="6" t="s">
        <v>2283</v>
      </c>
      <c r="G52" s="4">
        <v>1007</v>
      </c>
      <c r="H52" s="12" t="s">
        <v>3007</v>
      </c>
      <c r="I52" s="12" t="s">
        <v>1209</v>
      </c>
      <c r="J52" s="12" t="s">
        <v>3374</v>
      </c>
      <c r="K52" s="12" t="s">
        <v>255</v>
      </c>
      <c r="L52" s="12" t="s">
        <v>2924</v>
      </c>
      <c r="M52" s="12" t="s">
        <v>3375</v>
      </c>
      <c r="N52" s="12" t="s">
        <v>3272</v>
      </c>
      <c r="O52" s="119" t="s">
        <v>3306</v>
      </c>
      <c r="P52" s="12" t="s">
        <v>3376</v>
      </c>
      <c r="Q52" s="12" t="s">
        <v>3377</v>
      </c>
      <c r="R52" s="12" t="s">
        <v>192</v>
      </c>
      <c r="S52" s="12" t="s">
        <v>3378</v>
      </c>
      <c r="T52" s="12"/>
      <c r="U52" s="119" t="s">
        <v>3379</v>
      </c>
      <c r="V52" s="12" t="s">
        <v>3032</v>
      </c>
      <c r="W52" s="12" t="s">
        <v>3380</v>
      </c>
      <c r="X52" s="12" t="s">
        <v>3116</v>
      </c>
      <c r="Y52" s="100"/>
      <c r="Z52" s="100"/>
      <c r="AA52" s="100"/>
    </row>
    <row r="53" spans="1:27" x14ac:dyDescent="0.2">
      <c r="A53" s="4" t="s">
        <v>1551</v>
      </c>
      <c r="B53" s="17">
        <v>41398</v>
      </c>
      <c r="C53" s="4" t="s">
        <v>1433</v>
      </c>
      <c r="D53" s="1" t="s">
        <v>1434</v>
      </c>
      <c r="E53" s="4" t="s">
        <v>289</v>
      </c>
      <c r="F53" s="6" t="s">
        <v>2307</v>
      </c>
      <c r="G53" s="4">
        <v>2124</v>
      </c>
      <c r="H53" s="12" t="s">
        <v>3007</v>
      </c>
      <c r="I53" s="12" t="s">
        <v>3032</v>
      </c>
      <c r="J53" s="12" t="s">
        <v>3381</v>
      </c>
      <c r="K53" s="12" t="s">
        <v>3382</v>
      </c>
      <c r="L53" s="12" t="s">
        <v>3230</v>
      </c>
      <c r="M53" s="12" t="s">
        <v>3375</v>
      </c>
      <c r="N53" s="12" t="s">
        <v>1327</v>
      </c>
      <c r="O53" s="12" t="s">
        <v>255</v>
      </c>
      <c r="P53" s="12" t="s">
        <v>3383</v>
      </c>
      <c r="Q53" s="12" t="s">
        <v>579</v>
      </c>
      <c r="R53" s="12" t="s">
        <v>3384</v>
      </c>
      <c r="S53" s="12" t="s">
        <v>3385</v>
      </c>
      <c r="T53" s="12"/>
      <c r="U53" s="12" t="s">
        <v>52</v>
      </c>
      <c r="V53" s="12" t="s">
        <v>3386</v>
      </c>
      <c r="W53" s="12" t="s">
        <v>2132</v>
      </c>
      <c r="X53" s="12" t="s">
        <v>3387</v>
      </c>
      <c r="Y53" s="100"/>
      <c r="Z53" s="100"/>
      <c r="AA53" s="100"/>
    </row>
    <row r="54" spans="1:27" x14ac:dyDescent="0.2">
      <c r="A54" s="4" t="s">
        <v>3618</v>
      </c>
      <c r="B54" s="17">
        <v>41401</v>
      </c>
      <c r="C54" s="4" t="s">
        <v>1433</v>
      </c>
      <c r="D54" s="1" t="s">
        <v>1434</v>
      </c>
      <c r="E54" s="4" t="s">
        <v>358</v>
      </c>
      <c r="F54" s="6" t="s">
        <v>2307</v>
      </c>
      <c r="G54" s="4">
        <v>2492</v>
      </c>
      <c r="H54" s="119" t="s">
        <v>3007</v>
      </c>
      <c r="I54" s="12" t="s">
        <v>1209</v>
      </c>
      <c r="J54" s="12" t="s">
        <v>52</v>
      </c>
      <c r="K54" s="119" t="s">
        <v>3032</v>
      </c>
      <c r="L54" s="119" t="s">
        <v>3611</v>
      </c>
      <c r="M54" s="12" t="s">
        <v>3612</v>
      </c>
      <c r="N54" s="12" t="s">
        <v>3613</v>
      </c>
      <c r="O54" s="119" t="s">
        <v>3336</v>
      </c>
      <c r="P54" s="119" t="s">
        <v>53</v>
      </c>
      <c r="Q54" s="12" t="s">
        <v>579</v>
      </c>
      <c r="R54" s="12" t="s">
        <v>3614</v>
      </c>
      <c r="S54" s="12" t="s">
        <v>3219</v>
      </c>
      <c r="T54" s="12"/>
      <c r="U54" s="12" t="s">
        <v>3615</v>
      </c>
      <c r="V54" s="12" t="s">
        <v>192</v>
      </c>
      <c r="W54" s="12" t="s">
        <v>3616</v>
      </c>
      <c r="X54" s="12" t="s">
        <v>3617</v>
      </c>
      <c r="Y54" s="100"/>
      <c r="Z54" s="100"/>
      <c r="AA54" s="100"/>
    </row>
    <row r="55" spans="1:27" x14ac:dyDescent="0.2">
      <c r="A55" s="4" t="s">
        <v>3619</v>
      </c>
      <c r="B55" s="17">
        <v>41405</v>
      </c>
      <c r="C55" s="4" t="s">
        <v>1433</v>
      </c>
      <c r="D55" s="1" t="s">
        <v>1445</v>
      </c>
      <c r="E55" s="4" t="s">
        <v>2402</v>
      </c>
      <c r="F55" s="6" t="s">
        <v>2307</v>
      </c>
      <c r="G55" s="4">
        <v>4412</v>
      </c>
      <c r="H55" s="12" t="s">
        <v>3007</v>
      </c>
      <c r="I55" s="12" t="s">
        <v>1209</v>
      </c>
      <c r="J55" s="12" t="s">
        <v>52</v>
      </c>
      <c r="K55" s="12" t="s">
        <v>3620</v>
      </c>
      <c r="L55" s="12" t="s">
        <v>2668</v>
      </c>
      <c r="M55" s="12" t="s">
        <v>3621</v>
      </c>
      <c r="N55" s="12" t="s">
        <v>1192</v>
      </c>
      <c r="O55" s="12" t="s">
        <v>3336</v>
      </c>
      <c r="P55" s="12" t="s">
        <v>2547</v>
      </c>
      <c r="Q55" s="12" t="s">
        <v>579</v>
      </c>
      <c r="R55" s="12" t="s">
        <v>3622</v>
      </c>
      <c r="S55" s="12" t="s">
        <v>3623</v>
      </c>
      <c r="T55" s="12"/>
      <c r="U55" s="12" t="s">
        <v>2870</v>
      </c>
      <c r="V55" s="12" t="s">
        <v>192</v>
      </c>
      <c r="W55" s="12" t="s">
        <v>3624</v>
      </c>
      <c r="X55" s="12" t="s">
        <v>3116</v>
      </c>
      <c r="Y55" s="100"/>
      <c r="Z55" s="100"/>
      <c r="AA55" s="100"/>
    </row>
    <row r="56" spans="1:27" x14ac:dyDescent="0.2">
      <c r="B56" s="17"/>
      <c r="E56" s="4"/>
      <c r="G56" s="4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00"/>
      <c r="Z56" s="100"/>
      <c r="AA56" s="100"/>
    </row>
    <row r="57" spans="1:27" x14ac:dyDescent="0.2">
      <c r="B57" s="17"/>
      <c r="E57" s="4"/>
      <c r="G57" s="4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00"/>
      <c r="Z57" s="100"/>
      <c r="AA57" s="100"/>
    </row>
    <row r="58" spans="1:27" x14ac:dyDescent="0.2">
      <c r="B58" s="17"/>
      <c r="E58" s="4"/>
      <c r="G58" s="4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00"/>
      <c r="Z58" s="100"/>
      <c r="AA58" s="100"/>
    </row>
    <row r="59" spans="1:27" x14ac:dyDescent="0.2">
      <c r="B59" s="17"/>
      <c r="E59" s="4"/>
      <c r="G59" s="4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00"/>
      <c r="Z59" s="100"/>
      <c r="AA59" s="100"/>
    </row>
    <row r="60" spans="1:27" x14ac:dyDescent="0.2">
      <c r="B60" s="17"/>
      <c r="E60" s="4"/>
      <c r="G60" s="4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00"/>
      <c r="Z60" s="100"/>
      <c r="AA60" s="100"/>
    </row>
    <row r="61" spans="1:27" x14ac:dyDescent="0.2">
      <c r="B61" s="17"/>
      <c r="E61" s="4"/>
      <c r="G61" s="4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00"/>
      <c r="Z61" s="100"/>
      <c r="AA61" s="100"/>
    </row>
    <row r="62" spans="1:27" x14ac:dyDescent="0.2">
      <c r="B62" s="17"/>
      <c r="E62" s="4"/>
      <c r="G62" s="4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00"/>
      <c r="Z62" s="100"/>
      <c r="AA62" s="100"/>
    </row>
    <row r="63" spans="1:27" x14ac:dyDescent="0.2">
      <c r="B63" s="17"/>
      <c r="E63" s="4"/>
      <c r="G63" s="4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00"/>
      <c r="Z63" s="100"/>
      <c r="AA63" s="100"/>
    </row>
    <row r="64" spans="1:27" x14ac:dyDescent="0.2">
      <c r="B64" s="17"/>
      <c r="E64" s="4"/>
      <c r="G64" s="4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00"/>
      <c r="Z64" s="100"/>
      <c r="AA64" s="100"/>
    </row>
    <row r="65" spans="1:27" x14ac:dyDescent="0.2">
      <c r="B65" s="17"/>
      <c r="E65" s="4"/>
      <c r="G65" s="4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00"/>
      <c r="Z65" s="100"/>
      <c r="AA65" s="100"/>
    </row>
    <row r="66" spans="1:27" x14ac:dyDescent="0.2">
      <c r="B66" s="17"/>
      <c r="E66" s="4"/>
      <c r="G66" s="4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00"/>
      <c r="Z66" s="100"/>
      <c r="AA66" s="100"/>
    </row>
    <row r="67" spans="1:27" x14ac:dyDescent="0.2">
      <c r="B67" s="17"/>
      <c r="E67" s="4"/>
      <c r="G67" s="4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00"/>
      <c r="S67" s="12"/>
      <c r="T67" s="12"/>
      <c r="U67" s="12"/>
      <c r="V67" s="12"/>
      <c r="W67" s="12"/>
      <c r="X67" s="12"/>
      <c r="Y67" s="100"/>
      <c r="Z67" s="100"/>
      <c r="AA67" s="100"/>
    </row>
    <row r="68" spans="1:27" x14ac:dyDescent="0.2">
      <c r="A68" s="4" t="s">
        <v>139</v>
      </c>
      <c r="B68" s="17"/>
      <c r="E68" s="4"/>
      <c r="G68" s="4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00"/>
      <c r="S68" s="12"/>
      <c r="T68" s="12"/>
      <c r="U68" s="12"/>
      <c r="V68" s="12"/>
      <c r="W68" s="12"/>
      <c r="X68" s="12"/>
      <c r="Y68" s="100"/>
      <c r="Z68" s="100"/>
      <c r="AA68" s="100"/>
    </row>
    <row r="69" spans="1:27" x14ac:dyDescent="0.2">
      <c r="A69" s="4" t="s">
        <v>2840</v>
      </c>
      <c r="B69" s="17"/>
      <c r="E69" s="4"/>
      <c r="G69" s="4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00"/>
      <c r="S69" s="12"/>
      <c r="T69" s="12"/>
      <c r="U69" s="12"/>
      <c r="V69" s="12"/>
      <c r="W69" s="12"/>
      <c r="X69" s="12"/>
      <c r="Y69" s="100"/>
      <c r="Z69" s="100"/>
      <c r="AA69" s="100"/>
    </row>
    <row r="70" spans="1:27" x14ac:dyDescent="0.2">
      <c r="A70" s="4" t="s">
        <v>2841</v>
      </c>
      <c r="B70" s="17"/>
      <c r="E70" s="4"/>
      <c r="G70" s="4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00"/>
      <c r="S70" s="12"/>
      <c r="T70" s="12"/>
      <c r="U70" s="12"/>
      <c r="V70" s="12"/>
      <c r="W70" s="12"/>
      <c r="X70" s="12"/>
      <c r="Y70" s="100"/>
      <c r="Z70" s="100"/>
      <c r="AA70" s="100"/>
    </row>
    <row r="71" spans="1:27" x14ac:dyDescent="0.2">
      <c r="B71" s="17"/>
      <c r="E71" s="4"/>
      <c r="G71" s="4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00"/>
      <c r="S71" s="12"/>
      <c r="T71" s="12"/>
      <c r="U71" s="12"/>
      <c r="V71" s="12"/>
      <c r="W71" s="12"/>
      <c r="X71" s="12"/>
      <c r="Y71" s="100"/>
      <c r="Z71" s="100"/>
      <c r="AA71" s="100"/>
    </row>
    <row r="72" spans="1:27" x14ac:dyDescent="0.2">
      <c r="B72" s="17"/>
      <c r="E72" s="4"/>
      <c r="G72" s="4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00"/>
      <c r="S72" s="12"/>
      <c r="T72" s="12"/>
      <c r="U72" s="12"/>
      <c r="V72" s="12"/>
      <c r="W72" s="12"/>
      <c r="X72" s="12"/>
      <c r="Y72" s="100"/>
      <c r="Z72" s="100"/>
      <c r="AA72" s="100"/>
    </row>
    <row r="73" spans="1:27" x14ac:dyDescent="0.2">
      <c r="B73" s="17"/>
      <c r="E73" s="4"/>
      <c r="G73" s="4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00"/>
      <c r="S73" s="12"/>
      <c r="T73" s="12"/>
      <c r="U73" s="12"/>
      <c r="V73" s="12"/>
      <c r="W73" s="12"/>
      <c r="X73" s="12"/>
      <c r="Y73" s="100"/>
      <c r="Z73" s="100"/>
      <c r="AA73" s="100"/>
    </row>
    <row r="74" spans="1:27" x14ac:dyDescent="0.2">
      <c r="B74" s="17"/>
      <c r="E74" s="4"/>
      <c r="G74" s="4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00"/>
      <c r="S74" s="12"/>
      <c r="T74" s="12"/>
      <c r="U74" s="12"/>
      <c r="V74" s="12"/>
      <c r="W74" s="12"/>
      <c r="X74" s="12"/>
      <c r="Y74" s="100"/>
      <c r="Z74" s="100"/>
      <c r="AA74" s="100"/>
    </row>
    <row r="75" spans="1:27" x14ac:dyDescent="0.2">
      <c r="B75" s="17"/>
      <c r="E75" s="4"/>
      <c r="G75" s="4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00"/>
      <c r="S75" s="12"/>
      <c r="T75" s="12"/>
      <c r="U75" s="12"/>
      <c r="V75" s="12"/>
      <c r="W75" s="12"/>
      <c r="X75" s="12"/>
      <c r="Y75" s="100"/>
      <c r="Z75" s="100"/>
      <c r="AA75" s="100"/>
    </row>
    <row r="76" spans="1:27" x14ac:dyDescent="0.2">
      <c r="B76" s="17"/>
      <c r="E76" s="4"/>
      <c r="G76" s="4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00"/>
      <c r="S76" s="12"/>
      <c r="T76" s="12"/>
      <c r="U76" s="12"/>
      <c r="V76" s="12"/>
      <c r="W76" s="12"/>
      <c r="X76" s="12"/>
      <c r="Y76" s="100"/>
      <c r="Z76" s="100"/>
      <c r="AA76" s="100"/>
    </row>
    <row r="77" spans="1:27" x14ac:dyDescent="0.2">
      <c r="B77" s="17"/>
      <c r="E77" s="4"/>
      <c r="G77" s="4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00"/>
      <c r="S77" s="12"/>
      <c r="T77" s="12"/>
      <c r="U77" s="12"/>
      <c r="V77" s="12"/>
      <c r="W77" s="12"/>
      <c r="X77" s="12"/>
      <c r="Y77" s="100"/>
      <c r="Z77" s="100"/>
      <c r="AA77" s="100"/>
    </row>
    <row r="78" spans="1:27" x14ac:dyDescent="0.2">
      <c r="B78" s="17"/>
      <c r="E78" s="4"/>
      <c r="G78" s="4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00"/>
      <c r="S78" s="12"/>
      <c r="T78" s="12"/>
      <c r="U78" s="12"/>
      <c r="V78" s="12"/>
      <c r="W78" s="12"/>
      <c r="X78" s="12"/>
      <c r="Y78" s="100"/>
      <c r="Z78" s="100"/>
      <c r="AA78" s="100"/>
    </row>
    <row r="79" spans="1:27" x14ac:dyDescent="0.2">
      <c r="B79" s="17"/>
      <c r="E79" s="4"/>
      <c r="G79" s="4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00"/>
      <c r="S79" s="12"/>
      <c r="T79" s="12"/>
      <c r="U79" s="12"/>
      <c r="V79" s="12"/>
      <c r="W79" s="12"/>
      <c r="X79" s="12"/>
      <c r="Y79" s="100"/>
      <c r="Z79" s="100"/>
      <c r="AA79" s="100"/>
    </row>
    <row r="80" spans="1:27" x14ac:dyDescent="0.2">
      <c r="B80" s="17"/>
      <c r="E80" s="4"/>
      <c r="G80" s="4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00"/>
      <c r="S80" s="12"/>
      <c r="T80" s="12"/>
      <c r="U80" s="12"/>
      <c r="V80" s="12"/>
      <c r="W80" s="12"/>
      <c r="X80" s="12"/>
      <c r="Y80" s="100"/>
      <c r="Z80" s="100"/>
      <c r="AA80" s="100"/>
    </row>
    <row r="81" spans="2:27" x14ac:dyDescent="0.2">
      <c r="B81" s="17"/>
      <c r="E81" s="4"/>
      <c r="G81" s="4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00"/>
      <c r="S81" s="12"/>
      <c r="T81" s="12"/>
      <c r="U81" s="12"/>
      <c r="V81" s="12"/>
      <c r="W81" s="12"/>
      <c r="X81" s="12"/>
      <c r="Y81" s="100"/>
      <c r="Z81" s="100"/>
      <c r="AA81" s="100"/>
    </row>
    <row r="82" spans="2:27" x14ac:dyDescent="0.2">
      <c r="B82" s="17"/>
      <c r="E82" s="4"/>
      <c r="G82" s="4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00"/>
      <c r="S82" s="12"/>
      <c r="T82" s="12"/>
      <c r="U82" s="12"/>
      <c r="V82" s="12"/>
      <c r="W82" s="12"/>
      <c r="X82" s="12"/>
      <c r="Y82" s="100"/>
      <c r="Z82" s="100"/>
      <c r="AA82" s="100"/>
    </row>
    <row r="83" spans="2:27" x14ac:dyDescent="0.2">
      <c r="B83" s="17"/>
      <c r="E83" s="4"/>
      <c r="G83" s="4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00"/>
      <c r="S83" s="12"/>
      <c r="T83" s="12"/>
      <c r="U83" s="12"/>
      <c r="V83" s="12"/>
      <c r="W83" s="12"/>
      <c r="X83" s="12"/>
      <c r="Y83" s="100"/>
      <c r="Z83" s="100"/>
      <c r="AA83" s="100"/>
    </row>
    <row r="84" spans="2:27" x14ac:dyDescent="0.2">
      <c r="B84" s="17"/>
      <c r="E84" s="4"/>
      <c r="G84" s="4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00"/>
      <c r="S84" s="12"/>
      <c r="T84" s="12"/>
      <c r="U84" s="12"/>
      <c r="V84" s="12"/>
      <c r="W84" s="12"/>
      <c r="X84" s="12"/>
      <c r="Y84" s="100"/>
      <c r="Z84" s="100"/>
      <c r="AA84" s="100"/>
    </row>
    <row r="85" spans="2:27" x14ac:dyDescent="0.2">
      <c r="B85" s="17"/>
      <c r="E85" s="4"/>
      <c r="G85" s="4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00"/>
      <c r="S85" s="12"/>
      <c r="T85" s="12"/>
      <c r="U85" s="12"/>
      <c r="V85" s="12"/>
      <c r="W85" s="12"/>
      <c r="X85" s="12"/>
      <c r="Y85" s="100"/>
      <c r="Z85" s="100"/>
      <c r="AA85" s="100"/>
    </row>
    <row r="86" spans="2:27" x14ac:dyDescent="0.2">
      <c r="B86" s="17"/>
      <c r="E86" s="4"/>
      <c r="G86" s="4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00"/>
      <c r="S86" s="12"/>
      <c r="T86" s="12"/>
      <c r="U86" s="12"/>
      <c r="V86" s="12"/>
      <c r="W86" s="12"/>
      <c r="X86" s="12"/>
      <c r="Y86" s="100"/>
      <c r="Z86" s="100"/>
      <c r="AA86" s="100"/>
    </row>
    <row r="87" spans="2:27" x14ac:dyDescent="0.2">
      <c r="B87" s="17"/>
      <c r="E87" s="4"/>
      <c r="G87" s="4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00"/>
      <c r="S87" s="12"/>
      <c r="T87" s="12"/>
      <c r="U87" s="12"/>
      <c r="V87" s="12"/>
      <c r="W87" s="12"/>
      <c r="X87" s="12"/>
      <c r="Y87" s="100"/>
      <c r="Z87" s="100"/>
      <c r="AA87" s="100"/>
    </row>
    <row r="88" spans="2:27" x14ac:dyDescent="0.2">
      <c r="B88" s="17"/>
      <c r="E88" s="4"/>
      <c r="G88" s="4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00"/>
      <c r="S88" s="12"/>
      <c r="T88" s="12"/>
      <c r="U88" s="12"/>
      <c r="V88" s="12"/>
      <c r="W88" s="12"/>
      <c r="X88" s="12"/>
      <c r="Y88" s="100"/>
      <c r="Z88" s="100"/>
      <c r="AA88" s="100"/>
    </row>
    <row r="89" spans="2:27" x14ac:dyDescent="0.2">
      <c r="B89" s="17"/>
      <c r="E89" s="4"/>
      <c r="G89" s="4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00"/>
      <c r="S89" s="12"/>
      <c r="T89" s="12"/>
      <c r="U89" s="12"/>
      <c r="V89" s="12"/>
      <c r="W89" s="12"/>
      <c r="X89" s="12"/>
      <c r="Y89" s="100"/>
      <c r="Z89" s="100"/>
      <c r="AA89" s="100"/>
    </row>
    <row r="90" spans="2:27" x14ac:dyDescent="0.2">
      <c r="B90" s="17"/>
      <c r="E90" s="4"/>
      <c r="G90" s="4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00"/>
      <c r="S90" s="12"/>
      <c r="T90" s="12"/>
      <c r="U90" s="12"/>
      <c r="V90" s="12"/>
      <c r="W90" s="12"/>
      <c r="X90" s="12"/>
      <c r="Y90" s="100"/>
      <c r="Z90" s="100"/>
      <c r="AA90" s="100"/>
    </row>
    <row r="91" spans="2:27" x14ac:dyDescent="0.2">
      <c r="B91" s="17"/>
      <c r="E91" s="4"/>
      <c r="G91" s="4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00"/>
      <c r="S91" s="12"/>
      <c r="T91" s="12"/>
      <c r="U91" s="12"/>
      <c r="V91" s="12"/>
      <c r="W91" s="12"/>
      <c r="X91" s="12"/>
      <c r="Y91" s="100"/>
      <c r="Z91" s="100"/>
      <c r="AA91" s="100"/>
    </row>
    <row r="92" spans="2:27" x14ac:dyDescent="0.2">
      <c r="B92" s="17"/>
      <c r="E92" s="4"/>
      <c r="G92" s="4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00"/>
      <c r="S92" s="12"/>
      <c r="T92" s="12"/>
      <c r="U92" s="12"/>
      <c r="V92" s="12"/>
      <c r="W92" s="12"/>
      <c r="X92" s="12"/>
      <c r="Y92" s="100"/>
      <c r="Z92" s="100"/>
      <c r="AA92" s="100"/>
    </row>
    <row r="93" spans="2:27" x14ac:dyDescent="0.2">
      <c r="B93" s="17"/>
      <c r="E93" s="4"/>
      <c r="G93" s="4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00"/>
      <c r="S93" s="12"/>
      <c r="T93" s="12"/>
      <c r="U93" s="12"/>
      <c r="V93" s="12"/>
      <c r="W93" s="12"/>
      <c r="X93" s="12"/>
      <c r="Y93" s="100"/>
      <c r="Z93" s="100"/>
      <c r="AA93" s="100"/>
    </row>
    <row r="94" spans="2:27" x14ac:dyDescent="0.2">
      <c r="B94" s="17"/>
      <c r="E94" s="4"/>
      <c r="G94" s="4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00"/>
      <c r="S94" s="12"/>
      <c r="T94" s="12"/>
      <c r="U94" s="12"/>
      <c r="V94" s="12"/>
      <c r="W94" s="12"/>
      <c r="X94" s="12"/>
      <c r="Y94" s="100"/>
      <c r="Z94" s="100"/>
      <c r="AA94" s="100"/>
    </row>
    <row r="95" spans="2:27" x14ac:dyDescent="0.2">
      <c r="B95" s="17"/>
      <c r="E95" s="4"/>
      <c r="G95" s="4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00"/>
      <c r="S95" s="12"/>
      <c r="T95" s="12"/>
      <c r="U95" s="12"/>
      <c r="V95" s="12"/>
      <c r="W95" s="12"/>
      <c r="X95" s="12"/>
      <c r="Y95" s="100"/>
      <c r="Z95" s="100"/>
      <c r="AA95" s="100"/>
    </row>
    <row r="96" spans="2:27" x14ac:dyDescent="0.2">
      <c r="B96" s="17"/>
      <c r="E96" s="4"/>
      <c r="G96" s="4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00"/>
      <c r="S96" s="12"/>
      <c r="T96" s="12"/>
      <c r="U96" s="12"/>
      <c r="V96" s="12"/>
      <c r="W96" s="12"/>
      <c r="X96" s="12"/>
      <c r="Y96" s="100"/>
      <c r="Z96" s="100"/>
      <c r="AA96" s="100"/>
    </row>
    <row r="97" spans="1:27" x14ac:dyDescent="0.2">
      <c r="B97" s="17"/>
      <c r="E97" s="4"/>
      <c r="G97" s="4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00"/>
      <c r="S97" s="12"/>
      <c r="T97" s="12"/>
      <c r="U97" s="12"/>
      <c r="V97" s="12"/>
      <c r="W97" s="12"/>
      <c r="X97" s="12"/>
      <c r="Y97" s="100"/>
      <c r="Z97" s="100"/>
      <c r="AA97" s="100"/>
    </row>
    <row r="98" spans="1:27" x14ac:dyDescent="0.2">
      <c r="E98" s="4"/>
      <c r="O98" s="12"/>
    </row>
    <row r="99" spans="1:27" x14ac:dyDescent="0.2">
      <c r="A99" s="4" t="s">
        <v>138</v>
      </c>
    </row>
    <row r="100" spans="1:27" x14ac:dyDescent="0.2">
      <c r="A100" s="133" t="s">
        <v>139</v>
      </c>
      <c r="B100" s="133"/>
      <c r="C100" s="19"/>
    </row>
    <row r="101" spans="1:27" x14ac:dyDescent="0.2">
      <c r="A101" s="134" t="s">
        <v>159</v>
      </c>
      <c r="B101" s="134"/>
      <c r="C101" s="11"/>
      <c r="D101" s="66"/>
    </row>
    <row r="102" spans="1:27" x14ac:dyDescent="0.2">
      <c r="A102" s="4" t="s">
        <v>160</v>
      </c>
    </row>
  </sheetData>
  <mergeCells count="2">
    <mergeCell ref="A100:B100"/>
    <mergeCell ref="A101:B101"/>
  </mergeCells>
  <conditionalFormatting sqref="L15:AA19 A15:K20 A21:AA97">
    <cfRule type="expression" dxfId="51" priority="18" stopIfTrue="1">
      <formula>$D15="H"</formula>
    </cfRule>
  </conditionalFormatting>
  <conditionalFormatting sqref="L20:AB20">
    <cfRule type="expression" dxfId="50" priority="8" stopIfTrue="1">
      <formula>$D20="H"</formula>
    </cfRule>
  </conditionalFormatting>
  <conditionalFormatting sqref="A2:J2 L2:AA2">
    <cfRule type="expression" dxfId="49" priority="5" stopIfTrue="1">
      <formula>$D2="H"</formula>
    </cfRule>
  </conditionalFormatting>
  <conditionalFormatting sqref="K2">
    <cfRule type="expression" dxfId="48" priority="4" stopIfTrue="1">
      <formula>$D2="H"</formula>
    </cfRule>
  </conditionalFormatting>
  <conditionalFormatting sqref="A3:J14 L4:AA14 L3:N3 P3:AA3">
    <cfRule type="expression" dxfId="47" priority="3" stopIfTrue="1">
      <formula>$D3="H"</formula>
    </cfRule>
  </conditionalFormatting>
  <conditionalFormatting sqref="K3:K14">
    <cfRule type="expression" dxfId="46" priority="2" stopIfTrue="1">
      <formula>$D3="H"</formula>
    </cfRule>
  </conditionalFormatting>
  <conditionalFormatting sqref="O3">
    <cfRule type="expression" dxfId="45" priority="1" stopIfTrue="1">
      <formula>$D3="H"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M45"/>
  <sheetViews>
    <sheetView zoomScale="90" zoomScaleNormal="90" workbookViewId="0">
      <pane ySplit="1" topLeftCell="A2" activePane="bottomLeft" state="frozenSplit"/>
      <selection activeCell="C2" sqref="C2:AA53"/>
      <selection pane="bottomLeft" activeCell="A2" sqref="A2"/>
    </sheetView>
  </sheetViews>
  <sheetFormatPr defaultRowHeight="12.75" x14ac:dyDescent="0.2"/>
  <cols>
    <col min="1" max="1" width="17.7109375" style="26" bestFit="1" customWidth="1"/>
    <col min="2" max="2" width="6.85546875" style="32" bestFit="1" customWidth="1"/>
    <col min="3" max="3" width="5.7109375" style="32" bestFit="1" customWidth="1"/>
    <col min="4" max="4" width="3.5703125" style="32" bestFit="1" customWidth="1"/>
    <col min="5" max="5" width="4.5703125" style="32" bestFit="1" customWidth="1"/>
    <col min="6" max="6" width="5.5703125" style="32" bestFit="1" customWidth="1"/>
    <col min="7" max="8" width="4.5703125" style="32" bestFit="1" customWidth="1"/>
    <col min="9" max="9" width="3.5703125" style="32" bestFit="1" customWidth="1"/>
    <col min="10" max="10" width="4.5703125" style="32" bestFit="1" customWidth="1"/>
    <col min="11" max="11" width="3.5703125" style="32" bestFit="1" customWidth="1"/>
    <col min="12" max="13" width="4.5703125" style="32" bestFit="1" customWidth="1"/>
    <col min="14" max="14" width="3.5703125" style="32" bestFit="1" customWidth="1"/>
    <col min="15" max="15" width="4.5703125" style="32" bestFit="1" customWidth="1"/>
    <col min="16" max="16" width="4.42578125" style="32" bestFit="1" customWidth="1"/>
    <col min="17" max="18" width="4.5703125" style="32" bestFit="1" customWidth="1"/>
    <col min="19" max="19" width="3.5703125" style="32" bestFit="1" customWidth="1"/>
    <col min="20" max="20" width="4.5703125" style="32" bestFit="1" customWidth="1"/>
    <col min="21" max="21" width="4.42578125" style="32" bestFit="1" customWidth="1"/>
    <col min="22" max="23" width="4.5703125" style="32" bestFit="1" customWidth="1"/>
    <col min="24" max="24" width="3.5703125" style="32" bestFit="1" customWidth="1"/>
    <col min="25" max="25" width="4.5703125" style="32" bestFit="1" customWidth="1"/>
    <col min="26" max="26" width="4.42578125" style="32" bestFit="1" customWidth="1"/>
    <col min="27" max="27" width="6.85546875" style="32" bestFit="1" customWidth="1"/>
    <col min="28" max="28" width="4.42578125" style="33" bestFit="1" customWidth="1"/>
    <col min="29" max="29" width="5.7109375" style="32" bestFit="1" customWidth="1"/>
    <col min="30" max="30" width="4.42578125" style="33" bestFit="1" customWidth="1"/>
    <col min="31" max="31" width="3.5703125" style="33" bestFit="1" customWidth="1"/>
    <col min="32" max="32" width="4.5703125" style="33" bestFit="1" customWidth="1"/>
    <col min="33" max="33" width="6.7109375" style="32" bestFit="1" customWidth="1"/>
    <col min="34" max="35" width="5.7109375" style="26" customWidth="1"/>
    <col min="36" max="36" width="6" style="26" customWidth="1"/>
    <col min="37" max="37" width="9.140625" style="26"/>
    <col min="38" max="38" width="6.85546875" style="26" bestFit="1" customWidth="1"/>
    <col min="39" max="39" width="10" style="26" bestFit="1" customWidth="1"/>
  </cols>
  <sheetData>
    <row r="1" spans="1:39" s="25" customFormat="1" ht="132" x14ac:dyDescent="0.2">
      <c r="A1" s="1"/>
      <c r="B1" s="20" t="s">
        <v>1433</v>
      </c>
      <c r="C1" s="20" t="s">
        <v>161</v>
      </c>
      <c r="D1" s="20" t="s">
        <v>2706</v>
      </c>
      <c r="E1" s="20" t="s">
        <v>162</v>
      </c>
      <c r="F1" s="20" t="s">
        <v>163</v>
      </c>
      <c r="G1" s="105" t="s">
        <v>935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1612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902</v>
      </c>
      <c r="R1" s="20" t="s">
        <v>161</v>
      </c>
      <c r="S1" s="20" t="s">
        <v>2706</v>
      </c>
      <c r="T1" s="20" t="s">
        <v>162</v>
      </c>
      <c r="U1" s="20" t="s">
        <v>163</v>
      </c>
      <c r="V1" s="20" t="s">
        <v>840</v>
      </c>
      <c r="W1" s="20" t="s">
        <v>161</v>
      </c>
      <c r="X1" s="20" t="s">
        <v>2706</v>
      </c>
      <c r="Y1" s="20" t="s">
        <v>162</v>
      </c>
      <c r="Z1" s="20" t="s">
        <v>163</v>
      </c>
      <c r="AA1" s="20" t="s">
        <v>164</v>
      </c>
      <c r="AB1" s="21" t="s">
        <v>165</v>
      </c>
      <c r="AC1" s="22" t="s">
        <v>166</v>
      </c>
      <c r="AD1" s="23" t="s">
        <v>167</v>
      </c>
      <c r="AE1" s="21" t="s">
        <v>329</v>
      </c>
      <c r="AF1" s="21" t="s">
        <v>168</v>
      </c>
      <c r="AG1" s="21" t="s">
        <v>169</v>
      </c>
      <c r="AH1" s="21" t="s">
        <v>2224</v>
      </c>
      <c r="AI1" s="21" t="s">
        <v>2225</v>
      </c>
      <c r="AJ1" s="21" t="s">
        <v>2226</v>
      </c>
      <c r="AK1" s="24"/>
      <c r="AL1" s="24"/>
      <c r="AM1" s="24" t="s">
        <v>170</v>
      </c>
    </row>
    <row r="2" spans="1:39" s="26" customFormat="1" x14ac:dyDescent="0.2">
      <c r="A2" s="25" t="s">
        <v>3069</v>
      </c>
      <c r="B2" s="27" t="str">
        <f>APPS('12-13 Teamsheets'!$H$2:$R$126,$A2,'12-13 Teamsheets'!$C$2:$C$126,B$1) &amp; "(" &amp; SUBS('12-13 Teamsheets'!$S$2:$Z$126,$A2,'12-13 Teamsheets'!$C$2:$C$126,B$1) &amp; ")"</f>
        <v>2(6)</v>
      </c>
      <c r="C2" s="27" t="str">
        <f>GOALS('12-13 Teamsheets'!$H$2:$R$126,$A2,'12-13 Teamsheets'!$C$2:$C$126,B$1) &amp; "(" &amp; GOALS('12-13 Teamsheets'!$S$2:$Z$126,$A2,'12-13 Teamsheets'!$C$2:$C$126,B$1) &amp; ")"</f>
        <v>0(0)</v>
      </c>
      <c r="D2" s="27">
        <f>Clean_sheet('12-13 Teamsheets'!$C$2:$H$126,$A2,B$1)</f>
        <v>0</v>
      </c>
      <c r="E2" s="27" t="str">
        <f>CARDS('12-13 Teamsheets'!$H$2:$Z$126,$A2,$AM$2,'12-13 Teamsheets'!$C$2:$C$126,B$1) &amp; "(" &amp; CARDS('12-13 Teamsheets'!$H$2:$Z$126,$A2,$AM$3,'12-13 Teamsheets'!$C$2:$C$126,B$1) &amp; ")"</f>
        <v>0(0)</v>
      </c>
      <c r="F2" s="27">
        <f>MINS_PLAYED('12-13 Teamsheets'!$H$2:$R$126,$A2,'12-13 Teamsheets'!$C$2:$C$126,B$1) + MINS_AS_SUB('12-13 Teamsheets'!$S$2:$Z$126,$A2,'12-13 Teamsheets'!$C$2:$C$126,B$1)</f>
        <v>240</v>
      </c>
      <c r="G2" s="27" t="str">
        <f>APPS('12-13 Teamsheets'!$H$2:$R$126,$A2,'12-13 Teamsheets'!$C$2:$C$126,G$1) &amp; "(" &amp; SUBS('12-13 Teamsheets'!$S$2:$Z$126,$A2,'12-13 Teamsheets'!$C$2:$C$126,G$1) &amp; ")"</f>
        <v>1(0)</v>
      </c>
      <c r="H2" s="27" t="str">
        <f>GOALS('12-13 Teamsheets'!$H$2:$R$126,$A2,'12-13 Teamsheets'!$C$2:$C$126,G$1) &amp; "(" &amp; GOALS('12-13 Teamsheets'!$S$2:$Z$126,$A2,'12-13 Teamsheets'!$C$2:$C$126,G$1) &amp; ")"</f>
        <v>2(0)</v>
      </c>
      <c r="I2" s="27">
        <f>Clean_sheet('12-13 Teamsheets'!$C$2:$H$126,$A2,G$1)</f>
        <v>0</v>
      </c>
      <c r="J2" s="27" t="str">
        <f>CARDS('12-13 Teamsheets'!$H$2:$Z$126,$A2,$AM$2,'12-13 Teamsheets'!$C$2:$C$126,G$1) &amp; "(" &amp; CARDS('12-13 Teamsheets'!$H$2:$Z$126,$A2,$AM$3,'12-13 Teamsheets'!$C$2:$C$126,G$1) &amp; ")"</f>
        <v>0(0)</v>
      </c>
      <c r="K2" s="27">
        <f>MINS_PLAYED('12-13 Teamsheets'!$H$2:$R$126,$A2,'12-13 Teamsheets'!$C$2:$C$126,G$1) + MINS_AS_SUB('12-13 Teamsheets'!$S$2:$Z$126,$A2,'12-13 Teamsheets'!$C$2:$C$126,G$1)</f>
        <v>90</v>
      </c>
      <c r="L2" s="27" t="str">
        <f>APPS('12-13 Teamsheets'!$H$2:$R$126,$A2,'12-13 Teamsheets'!$C$2:$C$126,L$1) &amp; "(" &amp; SUBS('12-13 Teamsheets'!$S$2:$Z$126,$A2,'12-13 Teamsheets'!$C$2:$C$126,L$1) &amp; ")"</f>
        <v>0(0)</v>
      </c>
      <c r="M2" s="27" t="str">
        <f>GOALS('12-13 Teamsheets'!$H$2:$R$126,$A2,'12-13 Teamsheets'!$C$2:$C$126,L$1) &amp; "(" &amp; GOALS('12-13 Teamsheets'!$S$2:$Z$126,$A2,'12-13 Teamsheets'!$C$2:$C$126,L$1) &amp; ")"</f>
        <v>0(0)</v>
      </c>
      <c r="N2" s="27">
        <f>Clean_sheet('12-13 Teamsheets'!$C$2:$H$126,$A2,L$1)</f>
        <v>0</v>
      </c>
      <c r="O2" s="27" t="str">
        <f>CARDS('12-13 Teamsheets'!$H$2:$Z$126,$A2,$AM$2,'12-13 Teamsheets'!$C$2:$C$126,L$1) &amp; "(" &amp; CARDS('12-13 Teamsheets'!$H$2:$Z$126,$A2,$AM$3,'12-13 Teamsheets'!$C$2:$C$126,L$1) &amp; ")"</f>
        <v>0(0)</v>
      </c>
      <c r="P2" s="27">
        <f>MINS_PLAYED('12-13 Teamsheets'!$H$2:$R$126,$A2,'12-13 Teamsheets'!$C$2:$C$126,L$1) + MINS_AS_SUB('12-13 Teamsheets'!$S$2:$Z$126,$A2,'12-13 Teamsheets'!$C$2:$C$126,L$1)</f>
        <v>0</v>
      </c>
      <c r="Q2" s="27" t="str">
        <f>APPS('12-13 Teamsheets'!$H$2:$R$126,$A2,'12-13 Teamsheets'!$C$2:$C$126,Q$1) &amp; "(" &amp; SUBS('12-13 Teamsheets'!$S$2:$Z$126,$A2,'12-13 Teamsheets'!$C$2:$C$126,Q$1) &amp; ")"</f>
        <v>2(1)</v>
      </c>
      <c r="R2" s="27" t="str">
        <f>GOALS('12-13 Teamsheets'!$H$2:$R$126,$A2,'12-13 Teamsheets'!$C$2:$C$126,Q$1) &amp; "(" &amp; GOALS('12-13 Teamsheets'!$S$2:$Z$126,$A2,'12-13 Teamsheets'!$C$2:$C$126,Q$1) &amp; ")"</f>
        <v>2(0)</v>
      </c>
      <c r="S2" s="27">
        <f>Clean_sheet('12-13 Teamsheets'!$C$2:$H$126,$A2,Q$1)</f>
        <v>0</v>
      </c>
      <c r="T2" s="27" t="str">
        <f>CARDS('12-13 Teamsheets'!$H$2:$Z$126,$A2,$AM$2,'12-13 Teamsheets'!$C$2:$C$126,Q$1) &amp; "(" &amp; CARDS('12-13 Teamsheets'!$H$2:$Z$126,$A2,$AM$3,'12-13 Teamsheets'!$C$2:$C$126,Q$1) &amp; ")"</f>
        <v>0(0)</v>
      </c>
      <c r="U2" s="27">
        <f>MINS_PLAYED('12-13 Teamsheets'!$H$2:$R$126,$A2,'12-13 Teamsheets'!$C$2:$C$126,Q$1) + MINS_AS_SUB('12-13 Teamsheets'!$S$2:$Z$126,$A2,'12-13 Teamsheets'!$C$2:$C$126,Q$1)</f>
        <v>166</v>
      </c>
      <c r="V2" s="27" t="str">
        <f>APPS('12-13 Teamsheets'!$H$2:$R$126,$A2,'12-13 Teamsheets'!$C$2:$C$126,V$1) &amp; "(" &amp; SUBS('12-13 Teamsheets'!$S$2:$Z$126,$A2,'12-13 Teamsheets'!$C$2:$C$126,V$1) &amp; ")"</f>
        <v>0(3)</v>
      </c>
      <c r="W2" s="27" t="str">
        <f>GOALS('12-13 Teamsheets'!$H$2:$R$126,$A2,'12-13 Teamsheets'!$C$2:$C$126,V$1) &amp; "(" &amp; GOALS('12-13 Teamsheets'!$S$2:$Z$126,$A2,'12-13 Teamsheets'!$C$2:$C$126,V$1) &amp; ")"</f>
        <v>0(0)</v>
      </c>
      <c r="X2" s="27">
        <f>Clean_sheet('12-13 Teamsheets'!$C$2:$H$126,$A2,V$1)</f>
        <v>0</v>
      </c>
      <c r="Y2" s="27" t="str">
        <f>CARDS('12-13 Teamsheets'!$H$2:$Z$126,$A2,$AM$2,'12-13 Teamsheets'!$C$2:$C$126,V$1) &amp; "(" &amp; CARDS('12-13 Teamsheets'!$H$2:$Z$126,$A2,$AM$3,'12-13 Teamsheets'!$C$2:$C$126,V$1) &amp; ")"</f>
        <v>0(0)</v>
      </c>
      <c r="Z2" s="27">
        <f>MINS_PLAYED('12-13 Teamsheets'!$H$2:$R$126,$A2,'12-13 Teamsheets'!$C$2:$C$126,V$1) + MINS_AS_SUB('12-13 Teamsheets'!$S$2:$Z$126,$A2,'12-13 Teamsheets'!$C$2:$C$126,V$1)</f>
        <v>70</v>
      </c>
      <c r="AA2" s="27" t="str">
        <f>APPS('12-13 Teamsheets'!$H$2:$R$126,$A2) &amp; "(" &amp; SUBS('12-13 Teamsheets'!$S$2:$Z$126,$A2) &amp; ")"</f>
        <v>5(10)</v>
      </c>
      <c r="AB2" s="28">
        <f>APPS('12-13 Teamsheets'!$H$2:$R$126,$A2) + SUBS('12-13 Teamsheets'!$S$2:$Z$126,$A2)</f>
        <v>15</v>
      </c>
      <c r="AC2" s="27" t="str">
        <f>GOALS('12-13 Teamsheets'!$H$2:$R$126,$A2) &amp; "(" &amp; GOALS('12-13 Teamsheets'!$S$2:$Z$126,$A2) &amp; ")"</f>
        <v>4(0)</v>
      </c>
      <c r="AD2" s="28">
        <f>GOALS('12-13 Teamsheets'!$H$2:$Z$126,$A2)</f>
        <v>4</v>
      </c>
      <c r="AE2" s="28">
        <f>Clean_sheet('12-13 Teamsheets'!$C$2:$H$126,$A2)</f>
        <v>0</v>
      </c>
      <c r="AF2" s="28" t="str">
        <f>CARDS('12-13 Teamsheets'!$H$2:$Z$126,$A2,$AM$2) &amp; "(" &amp; CARDS('12-13 Teamsheets'!$H$2:$Z$126,$A2,$AM$3) &amp; ")"</f>
        <v>0(0)</v>
      </c>
      <c r="AG2" s="28">
        <f>MINS_PLAYED('12-13 Teamsheets'!$H$2:$R$126,$A2) + MINS_AS_SUB('12-13 Teamsheets'!$S$2:$Z$126,$A2)</f>
        <v>566</v>
      </c>
      <c r="AH2" s="28">
        <f t="shared" ref="AH2:AH43" si="0">IF(AND(AG2&lt;&gt;0, AB2&lt;&gt;0),AG2/AB2,0)</f>
        <v>37.733333333333334</v>
      </c>
      <c r="AI2" s="28">
        <f t="shared" ref="AI2:AI43" si="1">IF(AD2&lt;&gt;0,AD2/AB2,0)</f>
        <v>0.26666666666666666</v>
      </c>
      <c r="AJ2" s="28">
        <f t="shared" ref="AJ2:AJ43" si="2">IF(AD2&lt;&gt;0,AG2/AD2,0)</f>
        <v>141.5</v>
      </c>
      <c r="AL2" s="29" t="s">
        <v>172</v>
      </c>
      <c r="AM2" s="30">
        <v>10092543</v>
      </c>
    </row>
    <row r="3" spans="1:39" x14ac:dyDescent="0.2">
      <c r="A3" s="25" t="s">
        <v>3031</v>
      </c>
      <c r="B3" s="27" t="str">
        <f>APPS('12-13 Teamsheets'!$H$2:$R$126,$A3,'12-13 Teamsheets'!$C$2:$C$126,B$1) &amp; "(" &amp; SUBS('12-13 Teamsheets'!$S$2:$Z$126,$A3,'12-13 Teamsheets'!$C$2:$C$126,B$1) &amp; ")"</f>
        <v>0(1)</v>
      </c>
      <c r="C3" s="27" t="str">
        <f>GOALS('12-13 Teamsheets'!$H$2:$R$126,$A3,'12-13 Teamsheets'!$C$2:$C$126,B$1) &amp; "(" &amp; GOALS('12-13 Teamsheets'!$S$2:$Z$126,$A3,'12-13 Teamsheets'!$C$2:$C$126,B$1) &amp; ")"</f>
        <v>0(0)</v>
      </c>
      <c r="D3" s="27">
        <f>Clean_sheet('12-13 Teamsheets'!$C$2:$H$126,$A3,B$1)</f>
        <v>0</v>
      </c>
      <c r="E3" s="27" t="str">
        <f>CARDS('12-13 Teamsheets'!$H$2:$Z$126,$A3,$AM$2,'12-13 Teamsheets'!$C$2:$C$126,B$1) &amp; "(" &amp; CARDS('12-13 Teamsheets'!$H$2:$Z$126,$A3,$AM$3,'12-13 Teamsheets'!$C$2:$C$126,B$1) &amp; ")"</f>
        <v>0(0)</v>
      </c>
      <c r="F3" s="27">
        <f>MINS_PLAYED('12-13 Teamsheets'!$H$2:$R$126,$A3,'12-13 Teamsheets'!$C$2:$C$126,B$1) + MINS_AS_SUB('12-13 Teamsheets'!$S$2:$Z$126,$A3,'12-13 Teamsheets'!$C$2:$C$126,B$1)</f>
        <v>30</v>
      </c>
      <c r="G3" s="27" t="str">
        <f>APPS('12-13 Teamsheets'!$H$2:$R$126,$A3,'12-13 Teamsheets'!$C$2:$C$126,G$1) &amp; "(" &amp; SUBS('12-13 Teamsheets'!$S$2:$Z$126,$A3,'12-13 Teamsheets'!$C$2:$C$126,G$1) &amp; ")"</f>
        <v>1(0)</v>
      </c>
      <c r="H3" s="27" t="str">
        <f>GOALS('12-13 Teamsheets'!$H$2:$R$126,$A3,'12-13 Teamsheets'!$C$2:$C$126,G$1) &amp; "(" &amp; GOALS('12-13 Teamsheets'!$S$2:$Z$126,$A3,'12-13 Teamsheets'!$C$2:$C$126,G$1) &amp; ")"</f>
        <v>0(0)</v>
      </c>
      <c r="I3" s="27">
        <f>Clean_sheet('12-13 Teamsheets'!$C$2:$H$126,$A3,G$1)</f>
        <v>0</v>
      </c>
      <c r="J3" s="27" t="str">
        <f>CARDS('12-13 Teamsheets'!$H$2:$Z$126,$A3,$AM$2,'12-13 Teamsheets'!$C$2:$C$126,G$1) &amp; "(" &amp; CARDS('12-13 Teamsheets'!$H$2:$Z$126,$A3,$AM$3,'12-13 Teamsheets'!$C$2:$C$126,G$1) &amp; ")"</f>
        <v>0(0)</v>
      </c>
      <c r="K3" s="27">
        <f>MINS_PLAYED('12-13 Teamsheets'!$H$2:$R$126,$A3,'12-13 Teamsheets'!$C$2:$C$126,G$1) + MINS_AS_SUB('12-13 Teamsheets'!$S$2:$Z$126,$A3,'12-13 Teamsheets'!$C$2:$C$126,G$1)</f>
        <v>46</v>
      </c>
      <c r="L3" s="27" t="str">
        <f>APPS('12-13 Teamsheets'!$H$2:$R$126,$A3,'12-13 Teamsheets'!$C$2:$C$126,L$1) &amp; "(" &amp; SUBS('12-13 Teamsheets'!$S$2:$Z$126,$A3,'12-13 Teamsheets'!$C$2:$C$126,L$1) &amp; ")"</f>
        <v>0(0)</v>
      </c>
      <c r="M3" s="27" t="str">
        <f>GOALS('12-13 Teamsheets'!$H$2:$R$126,$A3,'12-13 Teamsheets'!$C$2:$C$126,L$1) &amp; "(" &amp; GOALS('12-13 Teamsheets'!$S$2:$Z$126,$A3,'12-13 Teamsheets'!$C$2:$C$126,L$1) &amp; ")"</f>
        <v>0(0)</v>
      </c>
      <c r="N3" s="27">
        <f>Clean_sheet('12-13 Teamsheets'!$C$2:$H$126,$A3,L$1)</f>
        <v>0</v>
      </c>
      <c r="O3" s="27" t="str">
        <f>CARDS('12-13 Teamsheets'!$H$2:$Z$126,$A3,$AM$2,'12-13 Teamsheets'!$C$2:$C$126,L$1) &amp; "(" &amp; CARDS('12-13 Teamsheets'!$H$2:$Z$126,$A3,$AM$3,'12-13 Teamsheets'!$C$2:$C$126,L$1) &amp; ")"</f>
        <v>0(0)</v>
      </c>
      <c r="P3" s="27">
        <f>MINS_PLAYED('12-13 Teamsheets'!$H$2:$R$126,$A3,'12-13 Teamsheets'!$C$2:$C$126,L$1) + MINS_AS_SUB('12-13 Teamsheets'!$S$2:$Z$126,$A3,'12-13 Teamsheets'!$C$2:$C$126,L$1)</f>
        <v>0</v>
      </c>
      <c r="Q3" s="27" t="str">
        <f>APPS('12-13 Teamsheets'!$H$2:$R$126,$A3,'12-13 Teamsheets'!$C$2:$C$126,Q$1) &amp; "(" &amp; SUBS('12-13 Teamsheets'!$S$2:$Z$126,$A3,'12-13 Teamsheets'!$C$2:$C$126,Q$1) &amp; ")"</f>
        <v>0(0)</v>
      </c>
      <c r="R3" s="27" t="str">
        <f>GOALS('12-13 Teamsheets'!$H$2:$R$126,$A3,'12-13 Teamsheets'!$C$2:$C$126,Q$1) &amp; "(" &amp; GOALS('12-13 Teamsheets'!$S$2:$Z$126,$A3,'12-13 Teamsheets'!$C$2:$C$126,Q$1) &amp; ")"</f>
        <v>0(0)</v>
      </c>
      <c r="S3" s="27">
        <f>Clean_sheet('12-13 Teamsheets'!$C$2:$H$126,$A3,Q$1)</f>
        <v>0</v>
      </c>
      <c r="T3" s="27" t="str">
        <f>CARDS('12-13 Teamsheets'!$H$2:$Z$126,$A3,$AM$2,'12-13 Teamsheets'!$C$2:$C$126,Q$1) &amp; "(" &amp; CARDS('12-13 Teamsheets'!$H$2:$Z$126,$A3,$AM$3,'12-13 Teamsheets'!$C$2:$C$126,Q$1) &amp; ")"</f>
        <v>0(0)</v>
      </c>
      <c r="U3" s="27">
        <f>MINS_PLAYED('12-13 Teamsheets'!$H$2:$R$126,$A3,'12-13 Teamsheets'!$C$2:$C$126,Q$1) + MINS_AS_SUB('12-13 Teamsheets'!$S$2:$Z$126,$A3,'12-13 Teamsheets'!$C$2:$C$126,Q$1)</f>
        <v>0</v>
      </c>
      <c r="V3" s="27" t="str">
        <f>APPS('12-13 Teamsheets'!$H$2:$R$126,$A3,'12-13 Teamsheets'!$C$2:$C$126,V$1) &amp; "(" &amp; SUBS('12-13 Teamsheets'!$S$2:$Z$126,$A3,'12-13 Teamsheets'!$C$2:$C$126,V$1) &amp; ")"</f>
        <v>0(1)</v>
      </c>
      <c r="W3" s="27" t="str">
        <f>GOALS('12-13 Teamsheets'!$H$2:$R$126,$A3,'12-13 Teamsheets'!$C$2:$C$126,V$1) &amp; "(" &amp; GOALS('12-13 Teamsheets'!$S$2:$Z$126,$A3,'12-13 Teamsheets'!$C$2:$C$126,V$1) &amp; ")"</f>
        <v>0(0)</v>
      </c>
      <c r="X3" s="27">
        <f>Clean_sheet('12-13 Teamsheets'!$C$2:$H$126,$A3,V$1)</f>
        <v>0</v>
      </c>
      <c r="Y3" s="27" t="str">
        <f>CARDS('12-13 Teamsheets'!$H$2:$Z$126,$A3,$AM$2,'12-13 Teamsheets'!$C$2:$C$126,V$1) &amp; "(" &amp; CARDS('12-13 Teamsheets'!$H$2:$Z$126,$A3,$AM$3,'12-13 Teamsheets'!$C$2:$C$126,V$1) &amp; ")"</f>
        <v>0(0)</v>
      </c>
      <c r="Z3" s="27">
        <f>MINS_PLAYED('12-13 Teamsheets'!$H$2:$R$126,$A3,'12-13 Teamsheets'!$C$2:$C$126,V$1) + MINS_AS_SUB('12-13 Teamsheets'!$S$2:$Z$126,$A3,'12-13 Teamsheets'!$C$2:$C$126,V$1)</f>
        <v>82</v>
      </c>
      <c r="AA3" s="27" t="str">
        <f>APPS('12-13 Teamsheets'!$H$2:$R$126,$A3) &amp; "(" &amp; SUBS('12-13 Teamsheets'!$S$2:$Z$126,$A3) &amp; ")"</f>
        <v>1(2)</v>
      </c>
      <c r="AB3" s="28">
        <f>APPS('12-13 Teamsheets'!$H$2:$R$126,$A3) + SUBS('12-13 Teamsheets'!$S$2:$Z$126,$A3)</f>
        <v>3</v>
      </c>
      <c r="AC3" s="27" t="str">
        <f>GOALS('12-13 Teamsheets'!$H$2:$R$126,$A3) &amp; "(" &amp; GOALS('12-13 Teamsheets'!$S$2:$Z$126,$A3) &amp; ")"</f>
        <v>0(0)</v>
      </c>
      <c r="AD3" s="28">
        <f>GOALS('12-13 Teamsheets'!$H$2:$Z$126,$A3)</f>
        <v>0</v>
      </c>
      <c r="AE3" s="28">
        <f>Clean_sheet('12-13 Teamsheets'!$C$2:$H$126,$A3)</f>
        <v>0</v>
      </c>
      <c r="AF3" s="28" t="str">
        <f>CARDS('12-13 Teamsheets'!$H$2:$Z$126,$A3,$AM$2) &amp; "(" &amp; CARDS('12-13 Teamsheets'!$H$2:$Z$126,$A3,$AM$3) &amp; ")"</f>
        <v>0(0)</v>
      </c>
      <c r="AG3" s="28">
        <f>MINS_PLAYED('12-13 Teamsheets'!$H$2:$R$126,$A3) + MINS_AS_SUB('12-13 Teamsheets'!$S$2:$Z$126,$A3)</f>
        <v>158</v>
      </c>
      <c r="AH3" s="28">
        <f t="shared" si="0"/>
        <v>52.666666666666664</v>
      </c>
      <c r="AI3" s="28">
        <f t="shared" si="1"/>
        <v>0</v>
      </c>
      <c r="AJ3" s="28">
        <f t="shared" si="2"/>
        <v>0</v>
      </c>
      <c r="AL3" s="31" t="s">
        <v>173</v>
      </c>
      <c r="AM3" s="30">
        <v>255</v>
      </c>
    </row>
    <row r="4" spans="1:39" x14ac:dyDescent="0.2">
      <c r="A4" s="25" t="s">
        <v>2666</v>
      </c>
      <c r="B4" s="27" t="str">
        <f>APPS('12-13 Teamsheets'!$H$2:$R$126,$A4,'12-13 Teamsheets'!$C$2:$C$126,B$1) &amp; "(" &amp; SUBS('12-13 Teamsheets'!$S$2:$Z$126,$A4,'12-13 Teamsheets'!$C$2:$C$126,B$1) &amp; ")"</f>
        <v>0(0)</v>
      </c>
      <c r="C4" s="27" t="str">
        <f>GOALS('12-13 Teamsheets'!$H$2:$R$126,$A4,'12-13 Teamsheets'!$C$2:$C$126,B$1) &amp; "(" &amp; GOALS('12-13 Teamsheets'!$S$2:$Z$126,$A4,'12-13 Teamsheets'!$C$2:$C$126,B$1) &amp; ")"</f>
        <v>0(0)</v>
      </c>
      <c r="D4" s="27">
        <f>Clean_sheet('12-13 Teamsheets'!$C$2:$H$126,$A4,B$1)</f>
        <v>0</v>
      </c>
      <c r="E4" s="27" t="str">
        <f>CARDS('12-13 Teamsheets'!$H$2:$Z$126,$A4,$AM$2,'12-13 Teamsheets'!$C$2:$C$126,B$1) &amp; "(" &amp; CARDS('12-13 Teamsheets'!$H$2:$Z$126,$A4,$AM$3,'12-13 Teamsheets'!$C$2:$C$126,B$1) &amp; ")"</f>
        <v>0(0)</v>
      </c>
      <c r="F4" s="27">
        <f>MINS_PLAYED('12-13 Teamsheets'!$H$2:$R$126,$A4,'12-13 Teamsheets'!$C$2:$C$126,B$1) + MINS_AS_SUB('12-13 Teamsheets'!$S$2:$Z$126,$A4,'12-13 Teamsheets'!$C$2:$C$126,B$1)</f>
        <v>0</v>
      </c>
      <c r="G4" s="27" t="str">
        <f>APPS('12-13 Teamsheets'!$H$2:$R$126,$A4,'12-13 Teamsheets'!$C$2:$C$126,G$1) &amp; "(" &amp; SUBS('12-13 Teamsheets'!$S$2:$Z$126,$A4,'12-13 Teamsheets'!$C$2:$C$126,G$1) &amp; ")"</f>
        <v>1(0)</v>
      </c>
      <c r="H4" s="27" t="str">
        <f>GOALS('12-13 Teamsheets'!$H$2:$R$126,$A4,'12-13 Teamsheets'!$C$2:$C$126,G$1) &amp; "(" &amp; GOALS('12-13 Teamsheets'!$S$2:$Z$126,$A4,'12-13 Teamsheets'!$C$2:$C$126,G$1) &amp; ")"</f>
        <v>0(0)</v>
      </c>
      <c r="I4" s="27">
        <f>Clean_sheet('12-13 Teamsheets'!$C$2:$H$126,$A4,G$1)</f>
        <v>0</v>
      </c>
      <c r="J4" s="27" t="str">
        <f>CARDS('12-13 Teamsheets'!$H$2:$Z$126,$A4,$AM$2,'12-13 Teamsheets'!$C$2:$C$126,G$1) &amp; "(" &amp; CARDS('12-13 Teamsheets'!$H$2:$Z$126,$A4,$AM$3,'12-13 Teamsheets'!$C$2:$C$126,G$1) &amp; ")"</f>
        <v>0(0)</v>
      </c>
      <c r="K4" s="27">
        <f>MINS_PLAYED('12-13 Teamsheets'!$H$2:$R$126,$A4,'12-13 Teamsheets'!$C$2:$C$126,G$1) + MINS_AS_SUB('12-13 Teamsheets'!$S$2:$Z$126,$A4,'12-13 Teamsheets'!$C$2:$C$126,G$1)</f>
        <v>90</v>
      </c>
      <c r="L4" s="27" t="str">
        <f>APPS('12-13 Teamsheets'!$H$2:$R$126,$A4,'12-13 Teamsheets'!$C$2:$C$126,L$1) &amp; "(" &amp; SUBS('12-13 Teamsheets'!$S$2:$Z$126,$A4,'12-13 Teamsheets'!$C$2:$C$126,L$1) &amp; ")"</f>
        <v>0(0)</v>
      </c>
      <c r="M4" s="27" t="str">
        <f>GOALS('12-13 Teamsheets'!$H$2:$R$126,$A4,'12-13 Teamsheets'!$C$2:$C$126,L$1) &amp; "(" &amp; GOALS('12-13 Teamsheets'!$S$2:$Z$126,$A4,'12-13 Teamsheets'!$C$2:$C$126,L$1) &amp; ")"</f>
        <v>0(0)</v>
      </c>
      <c r="N4" s="27">
        <f>Clean_sheet('12-13 Teamsheets'!$C$2:$H$126,$A4,L$1)</f>
        <v>0</v>
      </c>
      <c r="O4" s="27" t="str">
        <f>CARDS('12-13 Teamsheets'!$H$2:$Z$126,$A4,$AM$2,'12-13 Teamsheets'!$C$2:$C$126,L$1) &amp; "(" &amp; CARDS('12-13 Teamsheets'!$H$2:$Z$126,$A4,$AM$3,'12-13 Teamsheets'!$C$2:$C$126,L$1) &amp; ")"</f>
        <v>0(0)</v>
      </c>
      <c r="P4" s="27">
        <f>MINS_PLAYED('12-13 Teamsheets'!$H$2:$R$126,$A4,'12-13 Teamsheets'!$C$2:$C$126,L$1) + MINS_AS_SUB('12-13 Teamsheets'!$S$2:$Z$126,$A4,'12-13 Teamsheets'!$C$2:$C$126,L$1)</f>
        <v>0</v>
      </c>
      <c r="Q4" s="27" t="str">
        <f>APPS('12-13 Teamsheets'!$H$2:$R$126,$A4,'12-13 Teamsheets'!$C$2:$C$126,Q$1) &amp; "(" &amp; SUBS('12-13 Teamsheets'!$S$2:$Z$126,$A4,'12-13 Teamsheets'!$C$2:$C$126,Q$1) &amp; ")"</f>
        <v>0(0)</v>
      </c>
      <c r="R4" s="27" t="str">
        <f>GOALS('12-13 Teamsheets'!$H$2:$R$126,$A4,'12-13 Teamsheets'!$C$2:$C$126,Q$1) &amp; "(" &amp; GOALS('12-13 Teamsheets'!$S$2:$Z$126,$A4,'12-13 Teamsheets'!$C$2:$C$126,Q$1) &amp; ")"</f>
        <v>0(0)</v>
      </c>
      <c r="S4" s="27">
        <f>Clean_sheet('12-13 Teamsheets'!$C$2:$H$126,$A4,Q$1)</f>
        <v>0</v>
      </c>
      <c r="T4" s="27" t="str">
        <f>CARDS('12-13 Teamsheets'!$H$2:$Z$126,$A4,$AM$2,'12-13 Teamsheets'!$C$2:$C$126,Q$1) &amp; "(" &amp; CARDS('12-13 Teamsheets'!$H$2:$Z$126,$A4,$AM$3,'12-13 Teamsheets'!$C$2:$C$126,Q$1) &amp; ")"</f>
        <v>0(0)</v>
      </c>
      <c r="U4" s="27">
        <f>MINS_PLAYED('12-13 Teamsheets'!$H$2:$R$126,$A4,'12-13 Teamsheets'!$C$2:$C$126,Q$1) + MINS_AS_SUB('12-13 Teamsheets'!$S$2:$Z$126,$A4,'12-13 Teamsheets'!$C$2:$C$126,Q$1)</f>
        <v>0</v>
      </c>
      <c r="V4" s="27" t="str">
        <f>APPS('12-13 Teamsheets'!$H$2:$R$126,$A4,'12-13 Teamsheets'!$C$2:$C$126,V$1) &amp; "(" &amp; SUBS('12-13 Teamsheets'!$S$2:$Z$126,$A4,'12-13 Teamsheets'!$C$2:$C$126,V$1) &amp; ")"</f>
        <v>0(0)</v>
      </c>
      <c r="W4" s="27" t="str">
        <f>GOALS('12-13 Teamsheets'!$H$2:$R$126,$A4,'12-13 Teamsheets'!$C$2:$C$126,V$1) &amp; "(" &amp; GOALS('12-13 Teamsheets'!$S$2:$Z$126,$A4,'12-13 Teamsheets'!$C$2:$C$126,V$1) &amp; ")"</f>
        <v>0(0)</v>
      </c>
      <c r="X4" s="27">
        <f>Clean_sheet('12-13 Teamsheets'!$C$2:$H$126,$A4,V$1)</f>
        <v>0</v>
      </c>
      <c r="Y4" s="27" t="str">
        <f>CARDS('12-13 Teamsheets'!$H$2:$Z$126,$A4,$AM$2,'12-13 Teamsheets'!$C$2:$C$126,V$1) &amp; "(" &amp; CARDS('12-13 Teamsheets'!$H$2:$Z$126,$A4,$AM$3,'12-13 Teamsheets'!$C$2:$C$126,V$1) &amp; ")"</f>
        <v>0(0)</v>
      </c>
      <c r="Z4" s="27">
        <f>MINS_PLAYED('12-13 Teamsheets'!$H$2:$R$126,$A4,'12-13 Teamsheets'!$C$2:$C$126,V$1) + MINS_AS_SUB('12-13 Teamsheets'!$S$2:$Z$126,$A4,'12-13 Teamsheets'!$C$2:$C$126,V$1)</f>
        <v>0</v>
      </c>
      <c r="AA4" s="27" t="str">
        <f>APPS('12-13 Teamsheets'!$H$2:$R$126,$A4) &amp; "(" &amp; SUBS('12-13 Teamsheets'!$S$2:$Z$126,$A4) &amp; ")"</f>
        <v>1(0)</v>
      </c>
      <c r="AB4" s="28">
        <f>APPS('12-13 Teamsheets'!$H$2:$R$126,$A4) + SUBS('12-13 Teamsheets'!$S$2:$Z$126,$A4)</f>
        <v>1</v>
      </c>
      <c r="AC4" s="27" t="str">
        <f>GOALS('12-13 Teamsheets'!$H$2:$R$126,$A4) &amp; "(" &amp; GOALS('12-13 Teamsheets'!$S$2:$Z$126,$A4) &amp; ")"</f>
        <v>0(0)</v>
      </c>
      <c r="AD4" s="28">
        <f>GOALS('12-13 Teamsheets'!$H$2:$Z$126,$A4)</f>
        <v>0</v>
      </c>
      <c r="AE4" s="28">
        <f>Clean_sheet('12-13 Teamsheets'!$C$2:$H$126,$A4)</f>
        <v>0</v>
      </c>
      <c r="AF4" s="28" t="str">
        <f>CARDS('12-13 Teamsheets'!$H$2:$Z$126,$A4,$AM$2) &amp; "(" &amp; CARDS('12-13 Teamsheets'!$H$2:$Z$126,$A4,$AM$3) &amp; ")"</f>
        <v>0(0)</v>
      </c>
      <c r="AG4" s="28">
        <f>MINS_PLAYED('12-13 Teamsheets'!$H$2:$R$126,$A4) + MINS_AS_SUB('12-13 Teamsheets'!$S$2:$Z$126,$A4)</f>
        <v>90</v>
      </c>
      <c r="AH4" s="28">
        <f t="shared" si="0"/>
        <v>90</v>
      </c>
      <c r="AI4" s="28">
        <f t="shared" si="1"/>
        <v>0</v>
      </c>
      <c r="AJ4" s="28">
        <f t="shared" si="2"/>
        <v>0</v>
      </c>
      <c r="AL4"/>
      <c r="AM4" s="30"/>
    </row>
    <row r="5" spans="1:39" x14ac:dyDescent="0.2">
      <c r="A5" s="25" t="s">
        <v>3336</v>
      </c>
      <c r="B5" s="27" t="str">
        <f>APPS('12-13 Teamsheets'!$H$2:$R$126,$A5,'12-13 Teamsheets'!$C$2:$C$126,B$1) &amp; "(" &amp; SUBS('12-13 Teamsheets'!$S$2:$Z$126,$A5,'12-13 Teamsheets'!$C$2:$C$126,B$1) &amp; ")"</f>
        <v>9(2)</v>
      </c>
      <c r="C5" s="27" t="str">
        <f>GOALS('12-13 Teamsheets'!$H$2:$R$126,$A5,'12-13 Teamsheets'!$C$2:$C$126,B$1) &amp; "(" &amp; GOALS('12-13 Teamsheets'!$S$2:$Z$126,$A5,'12-13 Teamsheets'!$C$2:$C$126,B$1) &amp; ")"</f>
        <v>2(0)</v>
      </c>
      <c r="D5" s="27">
        <f>Clean_sheet('12-13 Teamsheets'!$C$2:$H$126,$A5,B$1)</f>
        <v>0</v>
      </c>
      <c r="E5" s="27" t="str">
        <f>CARDS('12-13 Teamsheets'!$H$2:$Z$126,$A5,$AM$2,'12-13 Teamsheets'!$C$2:$C$126,B$1) &amp; "(" &amp; CARDS('12-13 Teamsheets'!$H$2:$Z$126,$A5,$AM$3,'12-13 Teamsheets'!$C$2:$C$126,B$1) &amp; ")"</f>
        <v>3(0)</v>
      </c>
      <c r="F5" s="27">
        <f>MINS_PLAYED('12-13 Teamsheets'!$H$2:$R$126,$A5,'12-13 Teamsheets'!$C$2:$C$126,B$1) + MINS_AS_SUB('12-13 Teamsheets'!$S$2:$Z$126,$A5,'12-13 Teamsheets'!$C$2:$C$126,B$1)</f>
        <v>862</v>
      </c>
      <c r="G5" s="27" t="str">
        <f>APPS('12-13 Teamsheets'!$H$2:$R$126,$A5,'12-13 Teamsheets'!$C$2:$C$126,G$1) &amp; "(" &amp; SUBS('12-13 Teamsheets'!$S$2:$Z$126,$A5,'12-13 Teamsheets'!$C$2:$C$126,G$1) &amp; ")"</f>
        <v>0(0)</v>
      </c>
      <c r="H5" s="27" t="str">
        <f>GOALS('12-13 Teamsheets'!$H$2:$R$126,$A5,'12-13 Teamsheets'!$C$2:$C$126,G$1) &amp; "(" &amp; GOALS('12-13 Teamsheets'!$S$2:$Z$126,$A5,'12-13 Teamsheets'!$C$2:$C$126,G$1) &amp; ")"</f>
        <v>0(0)</v>
      </c>
      <c r="I5" s="27">
        <f>Clean_sheet('12-13 Teamsheets'!$C$2:$H$126,$A5,G$1)</f>
        <v>0</v>
      </c>
      <c r="J5" s="27" t="str">
        <f>CARDS('12-13 Teamsheets'!$H$2:$Z$126,$A5,$AM$2,'12-13 Teamsheets'!$C$2:$C$126,G$1) &amp; "(" &amp; CARDS('12-13 Teamsheets'!$H$2:$Z$126,$A5,$AM$3,'12-13 Teamsheets'!$C$2:$C$126,G$1) &amp; ")"</f>
        <v>0(0)</v>
      </c>
      <c r="K5" s="27">
        <f>MINS_PLAYED('12-13 Teamsheets'!$H$2:$R$126,$A5,'12-13 Teamsheets'!$C$2:$C$126,G$1) + MINS_AS_SUB('12-13 Teamsheets'!$S$2:$Z$126,$A5,'12-13 Teamsheets'!$C$2:$C$126,G$1)</f>
        <v>0</v>
      </c>
      <c r="L5" s="27" t="str">
        <f>APPS('12-13 Teamsheets'!$H$2:$R$126,$A5,'12-13 Teamsheets'!$C$2:$C$126,L$1) &amp; "(" &amp; SUBS('12-13 Teamsheets'!$S$2:$Z$126,$A5,'12-13 Teamsheets'!$C$2:$C$126,L$1) &amp; ")"</f>
        <v>0(0)</v>
      </c>
      <c r="M5" s="27" t="str">
        <f>GOALS('12-13 Teamsheets'!$H$2:$R$126,$A5,'12-13 Teamsheets'!$C$2:$C$126,L$1) &amp; "(" &amp; GOALS('12-13 Teamsheets'!$S$2:$Z$126,$A5,'12-13 Teamsheets'!$C$2:$C$126,L$1) &amp; ")"</f>
        <v>0(0)</v>
      </c>
      <c r="N5" s="27">
        <f>Clean_sheet('12-13 Teamsheets'!$C$2:$H$126,$A5,L$1)</f>
        <v>0</v>
      </c>
      <c r="O5" s="27" t="str">
        <f>CARDS('12-13 Teamsheets'!$H$2:$Z$126,$A5,$AM$2,'12-13 Teamsheets'!$C$2:$C$126,L$1) &amp; "(" &amp; CARDS('12-13 Teamsheets'!$H$2:$Z$126,$A5,$AM$3,'12-13 Teamsheets'!$C$2:$C$126,L$1) &amp; ")"</f>
        <v>0(0)</v>
      </c>
      <c r="P5" s="27">
        <f>MINS_PLAYED('12-13 Teamsheets'!$H$2:$R$126,$A5,'12-13 Teamsheets'!$C$2:$C$126,L$1) + MINS_AS_SUB('12-13 Teamsheets'!$S$2:$Z$126,$A5,'12-13 Teamsheets'!$C$2:$C$126,L$1)</f>
        <v>0</v>
      </c>
      <c r="Q5" s="27" t="str">
        <f>APPS('12-13 Teamsheets'!$H$2:$R$126,$A5,'12-13 Teamsheets'!$C$2:$C$126,Q$1) &amp; "(" &amp; SUBS('12-13 Teamsheets'!$S$2:$Z$126,$A5,'12-13 Teamsheets'!$C$2:$C$126,Q$1) &amp; ")"</f>
        <v>0(0)</v>
      </c>
      <c r="R5" s="27" t="str">
        <f>GOALS('12-13 Teamsheets'!$H$2:$R$126,$A5,'12-13 Teamsheets'!$C$2:$C$126,Q$1) &amp; "(" &amp; GOALS('12-13 Teamsheets'!$S$2:$Z$126,$A5,'12-13 Teamsheets'!$C$2:$C$126,Q$1) &amp; ")"</f>
        <v>0(0)</v>
      </c>
      <c r="S5" s="27">
        <f>Clean_sheet('12-13 Teamsheets'!$C$2:$H$126,$A5,Q$1)</f>
        <v>0</v>
      </c>
      <c r="T5" s="27" t="str">
        <f>CARDS('12-13 Teamsheets'!$H$2:$Z$126,$A5,$AM$2,'12-13 Teamsheets'!$C$2:$C$126,Q$1) &amp; "(" &amp; CARDS('12-13 Teamsheets'!$H$2:$Z$126,$A5,$AM$3,'12-13 Teamsheets'!$C$2:$C$126,Q$1) &amp; ")"</f>
        <v>0(0)</v>
      </c>
      <c r="U5" s="27">
        <f>MINS_PLAYED('12-13 Teamsheets'!$H$2:$R$126,$A5,'12-13 Teamsheets'!$C$2:$C$126,Q$1) + MINS_AS_SUB('12-13 Teamsheets'!$S$2:$Z$126,$A5,'12-13 Teamsheets'!$C$2:$C$126,Q$1)</f>
        <v>0</v>
      </c>
      <c r="V5" s="27" t="str">
        <f>APPS('12-13 Teamsheets'!$H$2:$R$126,$A5,'12-13 Teamsheets'!$C$2:$C$126,V$1) &amp; "(" &amp; SUBS('12-13 Teamsheets'!$S$2:$Z$126,$A5,'12-13 Teamsheets'!$C$2:$C$126,V$1) &amp; ")"</f>
        <v>0(0)</v>
      </c>
      <c r="W5" s="27" t="str">
        <f>GOALS('12-13 Teamsheets'!$H$2:$R$126,$A5,'12-13 Teamsheets'!$C$2:$C$126,V$1) &amp; "(" &amp; GOALS('12-13 Teamsheets'!$S$2:$Z$126,$A5,'12-13 Teamsheets'!$C$2:$C$126,V$1) &amp; ")"</f>
        <v>0(0)</v>
      </c>
      <c r="X5" s="27">
        <f>Clean_sheet('12-13 Teamsheets'!$C$2:$H$126,$A5,V$1)</f>
        <v>0</v>
      </c>
      <c r="Y5" s="27" t="str">
        <f>CARDS('12-13 Teamsheets'!$H$2:$Z$126,$A5,$AM$2,'12-13 Teamsheets'!$C$2:$C$126,V$1) &amp; "(" &amp; CARDS('12-13 Teamsheets'!$H$2:$Z$126,$A5,$AM$3,'12-13 Teamsheets'!$C$2:$C$126,V$1) &amp; ")"</f>
        <v>0(0)</v>
      </c>
      <c r="Z5" s="27">
        <f>MINS_PLAYED('12-13 Teamsheets'!$H$2:$R$126,$A5,'12-13 Teamsheets'!$C$2:$C$126,V$1) + MINS_AS_SUB('12-13 Teamsheets'!$S$2:$Z$126,$A5,'12-13 Teamsheets'!$C$2:$C$126,V$1)</f>
        <v>0</v>
      </c>
      <c r="AA5" s="27" t="str">
        <f>APPS('12-13 Teamsheets'!$H$2:$R$126,$A5) &amp; "(" &amp; SUBS('12-13 Teamsheets'!$S$2:$Z$126,$A5) &amp; ")"</f>
        <v>9(2)</v>
      </c>
      <c r="AB5" s="28">
        <f>APPS('12-13 Teamsheets'!$H$2:$R$126,$A5) + SUBS('12-13 Teamsheets'!$S$2:$Z$126,$A5)</f>
        <v>11</v>
      </c>
      <c r="AC5" s="27" t="str">
        <f>GOALS('12-13 Teamsheets'!$H$2:$R$126,$A5) &amp; "(" &amp; GOALS('12-13 Teamsheets'!$S$2:$Z$126,$A5) &amp; ")"</f>
        <v>2(0)</v>
      </c>
      <c r="AD5" s="28">
        <f>GOALS('12-13 Teamsheets'!$H$2:$Z$126,$A5)</f>
        <v>2</v>
      </c>
      <c r="AE5" s="28">
        <f>Clean_sheet('12-13 Teamsheets'!$C$2:$H$126,$A5)</f>
        <v>0</v>
      </c>
      <c r="AF5" s="28" t="str">
        <f>CARDS('12-13 Teamsheets'!$H$2:$Z$126,$A5,$AM$2) &amp; "(" &amp; CARDS('12-13 Teamsheets'!$H$2:$Z$126,$A5,$AM$3) &amp; ")"</f>
        <v>3(0)</v>
      </c>
      <c r="AG5" s="28">
        <f>MINS_PLAYED('12-13 Teamsheets'!$H$2:$R$126,$A5) + MINS_AS_SUB('12-13 Teamsheets'!$S$2:$Z$126,$A5)</f>
        <v>862</v>
      </c>
      <c r="AH5" s="28">
        <f>IF(AND(AG5&lt;&gt;0, AB5&lt;&gt;0),AG5/AB5,0)</f>
        <v>78.36363636363636</v>
      </c>
      <c r="AI5" s="28">
        <f>IF(AD5&lt;&gt;0,AD5/AB5,0)</f>
        <v>0.18181818181818182</v>
      </c>
      <c r="AJ5" s="28">
        <f>IF(AD5&lt;&gt;0,AG5/AD5,0)</f>
        <v>431</v>
      </c>
      <c r="AL5"/>
      <c r="AM5" s="30"/>
    </row>
    <row r="6" spans="1:39" x14ac:dyDescent="0.2">
      <c r="A6" s="25" t="s">
        <v>3032</v>
      </c>
      <c r="B6" s="27" t="str">
        <f>APPS('12-13 Teamsheets'!$H$2:$R$126,$A6,'12-13 Teamsheets'!$C$2:$C$126,B$1) &amp; "(" &amp; SUBS('12-13 Teamsheets'!$S$2:$Z$126,$A6,'12-13 Teamsheets'!$C$2:$C$126,B$1) &amp; ")"</f>
        <v>30(5)</v>
      </c>
      <c r="C6" s="27" t="str">
        <f>GOALS('12-13 Teamsheets'!$H$2:$R$126,$A6,'12-13 Teamsheets'!$C$2:$C$126,B$1) &amp; "(" &amp; GOALS('12-13 Teamsheets'!$S$2:$Z$126,$A6,'12-13 Teamsheets'!$C$2:$C$126,B$1) &amp; ")"</f>
        <v>1(0)</v>
      </c>
      <c r="D6" s="27">
        <f>Clean_sheet('12-13 Teamsheets'!$C$2:$H$126,$A6,B$1)</f>
        <v>0</v>
      </c>
      <c r="E6" s="27" t="str">
        <f>CARDS('12-13 Teamsheets'!$H$2:$Z$126,$A6,$AM$2,'12-13 Teamsheets'!$C$2:$C$126,B$1) &amp; "(" &amp; CARDS('12-13 Teamsheets'!$H$2:$Z$126,$A6,$AM$3,'12-13 Teamsheets'!$C$2:$C$126,B$1) &amp; ")"</f>
        <v>9(0)</v>
      </c>
      <c r="F6" s="27">
        <f>MINS_PLAYED('12-13 Teamsheets'!$H$2:$R$126,$A6,'12-13 Teamsheets'!$C$2:$C$126,B$1) + MINS_AS_SUB('12-13 Teamsheets'!$S$2:$Z$126,$A6,'12-13 Teamsheets'!$C$2:$C$126,B$1)</f>
        <v>2641</v>
      </c>
      <c r="G6" s="27" t="str">
        <f>APPS('12-13 Teamsheets'!$H$2:$R$126,$A6,'12-13 Teamsheets'!$C$2:$C$126,G$1) &amp; "(" &amp; SUBS('12-13 Teamsheets'!$S$2:$Z$126,$A6,'12-13 Teamsheets'!$C$2:$C$126,G$1) &amp; ")"</f>
        <v>0(0)</v>
      </c>
      <c r="H6" s="27" t="str">
        <f>GOALS('12-13 Teamsheets'!$H$2:$R$126,$A6,'12-13 Teamsheets'!$C$2:$C$126,G$1) &amp; "(" &amp; GOALS('12-13 Teamsheets'!$S$2:$Z$126,$A6,'12-13 Teamsheets'!$C$2:$C$126,G$1) &amp; ")"</f>
        <v>0(0)</v>
      </c>
      <c r="I6" s="27">
        <f>Clean_sheet('12-13 Teamsheets'!$C$2:$H$126,$A6,G$1)</f>
        <v>0</v>
      </c>
      <c r="J6" s="27" t="str">
        <f>CARDS('12-13 Teamsheets'!$H$2:$Z$126,$A6,$AM$2,'12-13 Teamsheets'!$C$2:$C$126,G$1) &amp; "(" &amp; CARDS('12-13 Teamsheets'!$H$2:$Z$126,$A6,$AM$3,'12-13 Teamsheets'!$C$2:$C$126,G$1) &amp; ")"</f>
        <v>0(0)</v>
      </c>
      <c r="K6" s="27">
        <f>MINS_PLAYED('12-13 Teamsheets'!$H$2:$R$126,$A6,'12-13 Teamsheets'!$C$2:$C$126,G$1) + MINS_AS_SUB('12-13 Teamsheets'!$S$2:$Z$126,$A6,'12-13 Teamsheets'!$C$2:$C$126,G$1)</f>
        <v>0</v>
      </c>
      <c r="L6" s="27" t="str">
        <f>APPS('12-13 Teamsheets'!$H$2:$R$126,$A6,'12-13 Teamsheets'!$C$2:$C$126,L$1) &amp; "(" &amp; SUBS('12-13 Teamsheets'!$S$2:$Z$126,$A6,'12-13 Teamsheets'!$C$2:$C$126,L$1) &amp; ")"</f>
        <v>0(0)</v>
      </c>
      <c r="M6" s="27" t="str">
        <f>GOALS('12-13 Teamsheets'!$H$2:$R$126,$A6,'12-13 Teamsheets'!$C$2:$C$126,L$1) &amp; "(" &amp; GOALS('12-13 Teamsheets'!$S$2:$Z$126,$A6,'12-13 Teamsheets'!$C$2:$C$126,L$1) &amp; ")"</f>
        <v>0(0)</v>
      </c>
      <c r="N6" s="27">
        <f>Clean_sheet('12-13 Teamsheets'!$C$2:$H$126,$A6,L$1)</f>
        <v>0</v>
      </c>
      <c r="O6" s="27" t="str">
        <f>CARDS('12-13 Teamsheets'!$H$2:$Z$126,$A6,$AM$2,'12-13 Teamsheets'!$C$2:$C$126,L$1) &amp; "(" &amp; CARDS('12-13 Teamsheets'!$H$2:$Z$126,$A6,$AM$3,'12-13 Teamsheets'!$C$2:$C$126,L$1) &amp; ")"</f>
        <v>0(0)</v>
      </c>
      <c r="P6" s="27">
        <f>MINS_PLAYED('12-13 Teamsheets'!$H$2:$R$126,$A6,'12-13 Teamsheets'!$C$2:$C$126,L$1) + MINS_AS_SUB('12-13 Teamsheets'!$S$2:$Z$126,$A6,'12-13 Teamsheets'!$C$2:$C$126,L$1)</f>
        <v>0</v>
      </c>
      <c r="Q6" s="27" t="str">
        <f>APPS('12-13 Teamsheets'!$H$2:$R$126,$A6,'12-13 Teamsheets'!$C$2:$C$126,Q$1) &amp; "(" &amp; SUBS('12-13 Teamsheets'!$S$2:$Z$126,$A6,'12-13 Teamsheets'!$C$2:$C$126,Q$1) &amp; ")"</f>
        <v>1(1)</v>
      </c>
      <c r="R6" s="27" t="str">
        <f>GOALS('12-13 Teamsheets'!$H$2:$R$126,$A6,'12-13 Teamsheets'!$C$2:$C$126,Q$1) &amp; "(" &amp; GOALS('12-13 Teamsheets'!$S$2:$Z$126,$A6,'12-13 Teamsheets'!$C$2:$C$126,Q$1) &amp; ")"</f>
        <v>1(0)</v>
      </c>
      <c r="S6" s="27">
        <f>Clean_sheet('12-13 Teamsheets'!$C$2:$H$126,$A6,Q$1)</f>
        <v>0</v>
      </c>
      <c r="T6" s="27" t="str">
        <f>CARDS('12-13 Teamsheets'!$H$2:$Z$126,$A6,$AM$2,'12-13 Teamsheets'!$C$2:$C$126,Q$1) &amp; "(" &amp; CARDS('12-13 Teamsheets'!$H$2:$Z$126,$A6,$AM$3,'12-13 Teamsheets'!$C$2:$C$126,Q$1) &amp; ")"</f>
        <v>0(0)</v>
      </c>
      <c r="U6" s="27">
        <f>MINS_PLAYED('12-13 Teamsheets'!$H$2:$R$126,$A6,'12-13 Teamsheets'!$C$2:$C$126,Q$1) + MINS_AS_SUB('12-13 Teamsheets'!$S$2:$Z$126,$A6,'12-13 Teamsheets'!$C$2:$C$126,Q$1)</f>
        <v>135</v>
      </c>
      <c r="V6" s="27" t="str">
        <f>APPS('12-13 Teamsheets'!$H$2:$R$126,$A6,'12-13 Teamsheets'!$C$2:$C$126,V$1) &amp; "(" &amp; SUBS('12-13 Teamsheets'!$S$2:$Z$126,$A6,'12-13 Teamsheets'!$C$2:$C$126,V$1) &amp; ")"</f>
        <v>4(0)</v>
      </c>
      <c r="W6" s="27" t="str">
        <f>GOALS('12-13 Teamsheets'!$H$2:$R$126,$A6,'12-13 Teamsheets'!$C$2:$C$126,V$1) &amp; "(" &amp; GOALS('12-13 Teamsheets'!$S$2:$Z$126,$A6,'12-13 Teamsheets'!$C$2:$C$126,V$1) &amp; ")"</f>
        <v>0(0)</v>
      </c>
      <c r="X6" s="27">
        <f>Clean_sheet('12-13 Teamsheets'!$C$2:$H$126,$A6,V$1)</f>
        <v>0</v>
      </c>
      <c r="Y6" s="27" t="str">
        <f>CARDS('12-13 Teamsheets'!$H$2:$Z$126,$A6,$AM$2,'12-13 Teamsheets'!$C$2:$C$126,V$1) &amp; "(" &amp; CARDS('12-13 Teamsheets'!$H$2:$Z$126,$A6,$AM$3,'12-13 Teamsheets'!$C$2:$C$126,V$1) &amp; ")"</f>
        <v>1(0)</v>
      </c>
      <c r="Z6" s="27">
        <f>MINS_PLAYED('12-13 Teamsheets'!$H$2:$R$126,$A6,'12-13 Teamsheets'!$C$2:$C$126,V$1) + MINS_AS_SUB('12-13 Teamsheets'!$S$2:$Z$126,$A6,'12-13 Teamsheets'!$C$2:$C$126,V$1)</f>
        <v>355</v>
      </c>
      <c r="AA6" s="27" t="str">
        <f>APPS('12-13 Teamsheets'!$H$2:$R$126,$A6) &amp; "(" &amp; SUBS('12-13 Teamsheets'!$S$2:$Z$126,$A6) &amp; ")"</f>
        <v>35(6)</v>
      </c>
      <c r="AB6" s="28">
        <f>APPS('12-13 Teamsheets'!$H$2:$R$126,$A6) + SUBS('12-13 Teamsheets'!$S$2:$Z$126,$A6)</f>
        <v>41</v>
      </c>
      <c r="AC6" s="27" t="str">
        <f>GOALS('12-13 Teamsheets'!$H$2:$R$126,$A6) &amp; "(" &amp; GOALS('12-13 Teamsheets'!$S$2:$Z$126,$A6) &amp; ")"</f>
        <v>2(0)</v>
      </c>
      <c r="AD6" s="28">
        <f>GOALS('12-13 Teamsheets'!$H$2:$Z$126,$A6)</f>
        <v>2</v>
      </c>
      <c r="AE6" s="28">
        <f>Clean_sheet('12-13 Teamsheets'!$C$2:$H$126,$A6)</f>
        <v>0</v>
      </c>
      <c r="AF6" s="28" t="str">
        <f>CARDS('12-13 Teamsheets'!$H$2:$Z$126,$A6,$AM$2) &amp; "(" &amp; CARDS('12-13 Teamsheets'!$H$2:$Z$126,$A6,$AM$3) &amp; ")"</f>
        <v>10(0)</v>
      </c>
      <c r="AG6" s="28">
        <f>MINS_PLAYED('12-13 Teamsheets'!$H$2:$R$126,$A6) + MINS_AS_SUB('12-13 Teamsheets'!$S$2:$Z$126,$A6)</f>
        <v>3131</v>
      </c>
      <c r="AH6" s="28">
        <f t="shared" si="0"/>
        <v>76.365853658536579</v>
      </c>
      <c r="AI6" s="28">
        <f t="shared" si="1"/>
        <v>4.878048780487805E-2</v>
      </c>
      <c r="AJ6" s="28">
        <f t="shared" si="2"/>
        <v>1565.5</v>
      </c>
      <c r="AL6"/>
      <c r="AM6"/>
    </row>
    <row r="7" spans="1:39" x14ac:dyDescent="0.2">
      <c r="A7" s="25" t="s">
        <v>3183</v>
      </c>
      <c r="B7" s="27" t="str">
        <f>APPS('12-13 Teamsheets'!$H$2:$R$126,$A7,'12-13 Teamsheets'!$C$2:$C$126,B$1) &amp; "(" &amp; SUBS('12-13 Teamsheets'!$S$2:$Z$126,$A7,'12-13 Teamsheets'!$C$2:$C$126,B$1) &amp; ")"</f>
        <v>2(1)</v>
      </c>
      <c r="C7" s="27" t="str">
        <f>GOALS('12-13 Teamsheets'!$H$2:$R$126,$A7,'12-13 Teamsheets'!$C$2:$C$126,B$1) &amp; "(" &amp; GOALS('12-13 Teamsheets'!$S$2:$Z$126,$A7,'12-13 Teamsheets'!$C$2:$C$126,B$1) &amp; ")"</f>
        <v>0(0)</v>
      </c>
      <c r="D7" s="27">
        <f>Clean_sheet('12-13 Teamsheets'!$C$2:$H$126,$A7,B$1)</f>
        <v>0</v>
      </c>
      <c r="E7" s="27" t="str">
        <f>CARDS('12-13 Teamsheets'!$H$2:$Z$126,$A7,$AM$2,'12-13 Teamsheets'!$C$2:$C$126,B$1) &amp; "(" &amp; CARDS('12-13 Teamsheets'!$H$2:$Z$126,$A7,$AM$3,'12-13 Teamsheets'!$C$2:$C$126,B$1) &amp; ")"</f>
        <v>1(0)</v>
      </c>
      <c r="F7" s="27">
        <f>MINS_PLAYED('12-13 Teamsheets'!$H$2:$R$126,$A7,'12-13 Teamsheets'!$C$2:$C$126,B$1) + MINS_AS_SUB('12-13 Teamsheets'!$S$2:$Z$126,$A7,'12-13 Teamsheets'!$C$2:$C$126,B$1)</f>
        <v>177</v>
      </c>
      <c r="G7" s="27" t="str">
        <f>APPS('12-13 Teamsheets'!$H$2:$R$126,$A7,'12-13 Teamsheets'!$C$2:$C$126,G$1) &amp; "(" &amp; SUBS('12-13 Teamsheets'!$S$2:$Z$126,$A7,'12-13 Teamsheets'!$C$2:$C$126,G$1) &amp; ")"</f>
        <v>0(0)</v>
      </c>
      <c r="H7" s="27" t="str">
        <f>GOALS('12-13 Teamsheets'!$H$2:$R$126,$A7,'12-13 Teamsheets'!$C$2:$C$126,G$1) &amp; "(" &amp; GOALS('12-13 Teamsheets'!$S$2:$Z$126,$A7,'12-13 Teamsheets'!$C$2:$C$126,G$1) &amp; ")"</f>
        <v>0(0)</v>
      </c>
      <c r="I7" s="27">
        <f>Clean_sheet('12-13 Teamsheets'!$C$2:$H$126,$A7,G$1)</f>
        <v>0</v>
      </c>
      <c r="J7" s="27" t="str">
        <f>CARDS('12-13 Teamsheets'!$H$2:$Z$126,$A7,$AM$2,'12-13 Teamsheets'!$C$2:$C$126,G$1) &amp; "(" &amp; CARDS('12-13 Teamsheets'!$H$2:$Z$126,$A7,$AM$3,'12-13 Teamsheets'!$C$2:$C$126,G$1) &amp; ")"</f>
        <v>0(0)</v>
      </c>
      <c r="K7" s="27">
        <f>MINS_PLAYED('12-13 Teamsheets'!$H$2:$R$126,$A7,'12-13 Teamsheets'!$C$2:$C$126,G$1) + MINS_AS_SUB('12-13 Teamsheets'!$S$2:$Z$126,$A7,'12-13 Teamsheets'!$C$2:$C$126,G$1)</f>
        <v>0</v>
      </c>
      <c r="L7" s="27" t="str">
        <f>APPS('12-13 Teamsheets'!$H$2:$R$126,$A7,'12-13 Teamsheets'!$C$2:$C$126,L$1) &amp; "(" &amp; SUBS('12-13 Teamsheets'!$S$2:$Z$126,$A7,'12-13 Teamsheets'!$C$2:$C$126,L$1) &amp; ")"</f>
        <v>0(0)</v>
      </c>
      <c r="M7" s="27" t="str">
        <f>GOALS('12-13 Teamsheets'!$H$2:$R$126,$A7,'12-13 Teamsheets'!$C$2:$C$126,L$1) &amp; "(" &amp; GOALS('12-13 Teamsheets'!$S$2:$Z$126,$A7,'12-13 Teamsheets'!$C$2:$C$126,L$1) &amp; ")"</f>
        <v>0(0)</v>
      </c>
      <c r="N7" s="27">
        <f>Clean_sheet('12-13 Teamsheets'!$C$2:$H$126,$A7,L$1)</f>
        <v>0</v>
      </c>
      <c r="O7" s="27" t="str">
        <f>CARDS('12-13 Teamsheets'!$H$2:$Z$126,$A7,$AM$2,'12-13 Teamsheets'!$C$2:$C$126,L$1) &amp; "(" &amp; CARDS('12-13 Teamsheets'!$H$2:$Z$126,$A7,$AM$3,'12-13 Teamsheets'!$C$2:$C$126,L$1) &amp; ")"</f>
        <v>0(0)</v>
      </c>
      <c r="P7" s="27">
        <f>MINS_PLAYED('12-13 Teamsheets'!$H$2:$R$126,$A7,'12-13 Teamsheets'!$C$2:$C$126,L$1) + MINS_AS_SUB('12-13 Teamsheets'!$S$2:$Z$126,$A7,'12-13 Teamsheets'!$C$2:$C$126,L$1)</f>
        <v>0</v>
      </c>
      <c r="Q7" s="27" t="str">
        <f>APPS('12-13 Teamsheets'!$H$2:$R$126,$A7,'12-13 Teamsheets'!$C$2:$C$126,Q$1) &amp; "(" &amp; SUBS('12-13 Teamsheets'!$S$2:$Z$126,$A7,'12-13 Teamsheets'!$C$2:$C$126,Q$1) &amp; ")"</f>
        <v>0(0)</v>
      </c>
      <c r="R7" s="27" t="str">
        <f>GOALS('12-13 Teamsheets'!$H$2:$R$126,$A7,'12-13 Teamsheets'!$C$2:$C$126,Q$1) &amp; "(" &amp; GOALS('12-13 Teamsheets'!$S$2:$Z$126,$A7,'12-13 Teamsheets'!$C$2:$C$126,Q$1) &amp; ")"</f>
        <v>0(0)</v>
      </c>
      <c r="S7" s="27">
        <f>Clean_sheet('12-13 Teamsheets'!$C$2:$H$126,$A7,Q$1)</f>
        <v>0</v>
      </c>
      <c r="T7" s="27" t="str">
        <f>CARDS('12-13 Teamsheets'!$H$2:$Z$126,$A7,$AM$2,'12-13 Teamsheets'!$C$2:$C$126,Q$1) &amp; "(" &amp; CARDS('12-13 Teamsheets'!$H$2:$Z$126,$A7,$AM$3,'12-13 Teamsheets'!$C$2:$C$126,Q$1) &amp; ")"</f>
        <v>0(0)</v>
      </c>
      <c r="U7" s="27">
        <f>MINS_PLAYED('12-13 Teamsheets'!$H$2:$R$126,$A7,'12-13 Teamsheets'!$C$2:$C$126,Q$1) + MINS_AS_SUB('12-13 Teamsheets'!$S$2:$Z$126,$A7,'12-13 Teamsheets'!$C$2:$C$126,Q$1)</f>
        <v>0</v>
      </c>
      <c r="V7" s="27" t="str">
        <f>APPS('12-13 Teamsheets'!$H$2:$R$126,$A7,'12-13 Teamsheets'!$C$2:$C$126,V$1) &amp; "(" &amp; SUBS('12-13 Teamsheets'!$S$2:$Z$126,$A7,'12-13 Teamsheets'!$C$2:$C$126,V$1) &amp; ")"</f>
        <v>0(0)</v>
      </c>
      <c r="W7" s="27" t="str">
        <f>GOALS('12-13 Teamsheets'!$H$2:$R$126,$A7,'12-13 Teamsheets'!$C$2:$C$126,V$1) &amp; "(" &amp; GOALS('12-13 Teamsheets'!$S$2:$Z$126,$A7,'12-13 Teamsheets'!$C$2:$C$126,V$1) &amp; ")"</f>
        <v>0(0)</v>
      </c>
      <c r="X7" s="27">
        <f>Clean_sheet('12-13 Teamsheets'!$C$2:$H$126,$A7,V$1)</f>
        <v>0</v>
      </c>
      <c r="Y7" s="27" t="str">
        <f>CARDS('12-13 Teamsheets'!$H$2:$Z$126,$A7,$AM$2,'12-13 Teamsheets'!$C$2:$C$126,V$1) &amp; "(" &amp; CARDS('12-13 Teamsheets'!$H$2:$Z$126,$A7,$AM$3,'12-13 Teamsheets'!$C$2:$C$126,V$1) &amp; ")"</f>
        <v>0(0)</v>
      </c>
      <c r="Z7" s="27">
        <f>MINS_PLAYED('12-13 Teamsheets'!$H$2:$R$126,$A7,'12-13 Teamsheets'!$C$2:$C$126,V$1) + MINS_AS_SUB('12-13 Teamsheets'!$S$2:$Z$126,$A7,'12-13 Teamsheets'!$C$2:$C$126,V$1)</f>
        <v>0</v>
      </c>
      <c r="AA7" s="27" t="str">
        <f>APPS('12-13 Teamsheets'!$H$2:$R$126,$A7) &amp; "(" &amp; SUBS('12-13 Teamsheets'!$S$2:$Z$126,$A7) &amp; ")"</f>
        <v>2(1)</v>
      </c>
      <c r="AB7" s="28">
        <f>APPS('12-13 Teamsheets'!$H$2:$R$126,$A7) + SUBS('12-13 Teamsheets'!$S$2:$Z$126,$A7)</f>
        <v>3</v>
      </c>
      <c r="AC7" s="27" t="str">
        <f>GOALS('12-13 Teamsheets'!$H$2:$R$126,$A7) &amp; "(" &amp; GOALS('12-13 Teamsheets'!$S$2:$Z$126,$A7) &amp; ")"</f>
        <v>0(0)</v>
      </c>
      <c r="AD7" s="28">
        <f>GOALS('12-13 Teamsheets'!$H$2:$Z$126,$A7)</f>
        <v>0</v>
      </c>
      <c r="AE7" s="28">
        <f>Clean_sheet('12-13 Teamsheets'!$C$2:$H$126,$A7)</f>
        <v>0</v>
      </c>
      <c r="AF7" s="28" t="str">
        <f>CARDS('12-13 Teamsheets'!$H$2:$Z$126,$A7,$AM$2) &amp; "(" &amp; CARDS('12-13 Teamsheets'!$H$2:$Z$126,$A7,$AM$3) &amp; ")"</f>
        <v>1(0)</v>
      </c>
      <c r="AG7" s="28">
        <f>MINS_PLAYED('12-13 Teamsheets'!$H$2:$R$126,$A7) + MINS_AS_SUB('12-13 Teamsheets'!$S$2:$Z$126,$A7)</f>
        <v>177</v>
      </c>
      <c r="AH7" s="28">
        <f>IF(AND(AG7&lt;&gt;0, AB7&lt;&gt;0),AG7/AB7,0)</f>
        <v>59</v>
      </c>
      <c r="AI7" s="28">
        <f>IF(AD7&lt;&gt;0,AD7/AB7,0)</f>
        <v>0</v>
      </c>
      <c r="AJ7" s="28">
        <f>IF(AD7&lt;&gt;0,AG7/AD7,0)</f>
        <v>0</v>
      </c>
      <c r="AL7"/>
      <c r="AM7"/>
    </row>
    <row r="8" spans="1:39" x14ac:dyDescent="0.2">
      <c r="A8" s="25" t="s">
        <v>1915</v>
      </c>
      <c r="B8" s="27" t="str">
        <f>APPS('12-13 Teamsheets'!$H$2:$R$126,$A8,'12-13 Teamsheets'!$C$2:$C$126,B$1) &amp; "(" &amp; SUBS('12-13 Teamsheets'!$S$2:$Z$126,$A8,'12-13 Teamsheets'!$C$2:$C$126,B$1) &amp; ")"</f>
        <v>2(3)</v>
      </c>
      <c r="C8" s="27" t="str">
        <f>GOALS('12-13 Teamsheets'!$H$2:$R$126,$A8,'12-13 Teamsheets'!$C$2:$C$126,B$1) &amp; "(" &amp; GOALS('12-13 Teamsheets'!$S$2:$Z$126,$A8,'12-13 Teamsheets'!$C$2:$C$126,B$1) &amp; ")"</f>
        <v>0(0)</v>
      </c>
      <c r="D8" s="27">
        <f>Clean_sheet('12-13 Teamsheets'!$C$2:$H$126,$A8,B$1)</f>
        <v>0</v>
      </c>
      <c r="E8" s="27" t="str">
        <f>CARDS('12-13 Teamsheets'!$H$2:$Z$126,$A8,$AM$2,'12-13 Teamsheets'!$C$2:$C$126,B$1) &amp; "(" &amp; CARDS('12-13 Teamsheets'!$H$2:$Z$126,$A8,$AM$3,'12-13 Teamsheets'!$C$2:$C$126,B$1) &amp; ")"</f>
        <v>0(0)</v>
      </c>
      <c r="F8" s="27">
        <f>MINS_PLAYED('12-13 Teamsheets'!$H$2:$R$126,$A8,'12-13 Teamsheets'!$C$2:$C$126,B$1) + MINS_AS_SUB('12-13 Teamsheets'!$S$2:$Z$126,$A8,'12-13 Teamsheets'!$C$2:$C$126,B$1)</f>
        <v>186</v>
      </c>
      <c r="G8" s="27" t="str">
        <f>APPS('12-13 Teamsheets'!$H$2:$R$126,$A8,'12-13 Teamsheets'!$C$2:$C$126,G$1) &amp; "(" &amp; SUBS('12-13 Teamsheets'!$S$2:$Z$126,$A8,'12-13 Teamsheets'!$C$2:$C$126,G$1) &amp; ")"</f>
        <v>1(0)</v>
      </c>
      <c r="H8" s="27" t="str">
        <f>GOALS('12-13 Teamsheets'!$H$2:$R$126,$A8,'12-13 Teamsheets'!$C$2:$C$126,G$1) &amp; "(" &amp; GOALS('12-13 Teamsheets'!$S$2:$Z$126,$A8,'12-13 Teamsheets'!$C$2:$C$126,G$1) &amp; ")"</f>
        <v>0(0)</v>
      </c>
      <c r="I8" s="27">
        <f>Clean_sheet('12-13 Teamsheets'!$C$2:$H$126,$A8,G$1)</f>
        <v>0</v>
      </c>
      <c r="J8" s="27" t="str">
        <f>CARDS('12-13 Teamsheets'!$H$2:$Z$126,$A8,$AM$2,'12-13 Teamsheets'!$C$2:$C$126,G$1) &amp; "(" &amp; CARDS('12-13 Teamsheets'!$H$2:$Z$126,$A8,$AM$3,'12-13 Teamsheets'!$C$2:$C$126,G$1) &amp; ")"</f>
        <v>0(0)</v>
      </c>
      <c r="K8" s="27">
        <f>MINS_PLAYED('12-13 Teamsheets'!$H$2:$R$126,$A8,'12-13 Teamsheets'!$C$2:$C$126,G$1) + MINS_AS_SUB('12-13 Teamsheets'!$S$2:$Z$126,$A8,'12-13 Teamsheets'!$C$2:$C$126,G$1)</f>
        <v>90</v>
      </c>
      <c r="L8" s="27" t="str">
        <f>APPS('12-13 Teamsheets'!$H$2:$R$126,$A8,'12-13 Teamsheets'!$C$2:$C$126,L$1) &amp; "(" &amp; SUBS('12-13 Teamsheets'!$S$2:$Z$126,$A8,'12-13 Teamsheets'!$C$2:$C$126,L$1) &amp; ")"</f>
        <v>2(0)</v>
      </c>
      <c r="M8" s="27" t="str">
        <f>GOALS('12-13 Teamsheets'!$H$2:$R$126,$A8,'12-13 Teamsheets'!$C$2:$C$126,L$1) &amp; "(" &amp; GOALS('12-13 Teamsheets'!$S$2:$Z$126,$A8,'12-13 Teamsheets'!$C$2:$C$126,L$1) &amp; ")"</f>
        <v>0(0)</v>
      </c>
      <c r="N8" s="27">
        <f>Clean_sheet('12-13 Teamsheets'!$C$2:$H$126,$A8,L$1)</f>
        <v>0</v>
      </c>
      <c r="O8" s="27" t="str">
        <f>CARDS('12-13 Teamsheets'!$H$2:$Z$126,$A8,$AM$2,'12-13 Teamsheets'!$C$2:$C$126,L$1) &amp; "(" &amp; CARDS('12-13 Teamsheets'!$H$2:$Z$126,$A8,$AM$3,'12-13 Teamsheets'!$C$2:$C$126,L$1) &amp; ")"</f>
        <v>1(0)</v>
      </c>
      <c r="P8" s="27">
        <f>MINS_PLAYED('12-13 Teamsheets'!$H$2:$R$126,$A8,'12-13 Teamsheets'!$C$2:$C$126,L$1) + MINS_AS_SUB('12-13 Teamsheets'!$S$2:$Z$126,$A8,'12-13 Teamsheets'!$C$2:$C$126,L$1)</f>
        <v>180</v>
      </c>
      <c r="Q8" s="27" t="str">
        <f>APPS('12-13 Teamsheets'!$H$2:$R$126,$A8,'12-13 Teamsheets'!$C$2:$C$126,Q$1) &amp; "(" &amp; SUBS('12-13 Teamsheets'!$S$2:$Z$126,$A8,'12-13 Teamsheets'!$C$2:$C$126,Q$1) &amp; ")"</f>
        <v>1(1)</v>
      </c>
      <c r="R8" s="27" t="str">
        <f>GOALS('12-13 Teamsheets'!$H$2:$R$126,$A8,'12-13 Teamsheets'!$C$2:$C$126,Q$1) &amp; "(" &amp; GOALS('12-13 Teamsheets'!$S$2:$Z$126,$A8,'12-13 Teamsheets'!$C$2:$C$126,Q$1) &amp; ")"</f>
        <v>0(0)</v>
      </c>
      <c r="S8" s="27">
        <f>Clean_sheet('12-13 Teamsheets'!$C$2:$H$126,$A8,Q$1)</f>
        <v>0</v>
      </c>
      <c r="T8" s="27" t="str">
        <f>CARDS('12-13 Teamsheets'!$H$2:$Z$126,$A8,$AM$2,'12-13 Teamsheets'!$C$2:$C$126,Q$1) &amp; "(" &amp; CARDS('12-13 Teamsheets'!$H$2:$Z$126,$A8,$AM$3,'12-13 Teamsheets'!$C$2:$C$126,Q$1) &amp; ")"</f>
        <v>0(0)</v>
      </c>
      <c r="U8" s="27">
        <f>MINS_PLAYED('12-13 Teamsheets'!$H$2:$R$126,$A8,'12-13 Teamsheets'!$C$2:$C$126,Q$1) + MINS_AS_SUB('12-13 Teamsheets'!$S$2:$Z$126,$A8,'12-13 Teamsheets'!$C$2:$C$126,Q$1)</f>
        <v>72</v>
      </c>
      <c r="V8" s="27" t="str">
        <f>APPS('12-13 Teamsheets'!$H$2:$R$126,$A8,'12-13 Teamsheets'!$C$2:$C$126,V$1) &amp; "(" &amp; SUBS('12-13 Teamsheets'!$S$2:$Z$126,$A8,'12-13 Teamsheets'!$C$2:$C$126,V$1) &amp; ")"</f>
        <v>0(1)</v>
      </c>
      <c r="W8" s="27" t="str">
        <f>GOALS('12-13 Teamsheets'!$H$2:$R$126,$A8,'12-13 Teamsheets'!$C$2:$C$126,V$1) &amp; "(" &amp; GOALS('12-13 Teamsheets'!$S$2:$Z$126,$A8,'12-13 Teamsheets'!$C$2:$C$126,V$1) &amp; ")"</f>
        <v>0(0)</v>
      </c>
      <c r="X8" s="27">
        <f>Clean_sheet('12-13 Teamsheets'!$C$2:$H$126,$A8,V$1)</f>
        <v>0</v>
      </c>
      <c r="Y8" s="27" t="str">
        <f>CARDS('12-13 Teamsheets'!$H$2:$Z$126,$A8,$AM$2,'12-13 Teamsheets'!$C$2:$C$126,V$1) &amp; "(" &amp; CARDS('12-13 Teamsheets'!$H$2:$Z$126,$A8,$AM$3,'12-13 Teamsheets'!$C$2:$C$126,V$1) &amp; ")"</f>
        <v>0(0)</v>
      </c>
      <c r="Z8" s="27">
        <f>MINS_PLAYED('12-13 Teamsheets'!$H$2:$R$126,$A8,'12-13 Teamsheets'!$C$2:$C$126,V$1) + MINS_AS_SUB('12-13 Teamsheets'!$S$2:$Z$126,$A8,'12-13 Teamsheets'!$C$2:$C$126,V$1)</f>
        <v>44</v>
      </c>
      <c r="AA8" s="27" t="str">
        <f>APPS('12-13 Teamsheets'!$H$2:$R$126,$A8) &amp; "(" &amp; SUBS('12-13 Teamsheets'!$S$2:$Z$126,$A8) &amp; ")"</f>
        <v>6(5)</v>
      </c>
      <c r="AB8" s="28">
        <f>APPS('12-13 Teamsheets'!$H$2:$R$126,$A8) + SUBS('12-13 Teamsheets'!$S$2:$Z$126,$A8)</f>
        <v>11</v>
      </c>
      <c r="AC8" s="27" t="str">
        <f>GOALS('12-13 Teamsheets'!$H$2:$R$126,$A8) &amp; "(" &amp; GOALS('12-13 Teamsheets'!$S$2:$Z$126,$A8) &amp; ")"</f>
        <v>0(0)</v>
      </c>
      <c r="AD8" s="28">
        <f>GOALS('12-13 Teamsheets'!$H$2:$Z$126,$A8)</f>
        <v>0</v>
      </c>
      <c r="AE8" s="28">
        <f>Clean_sheet('12-13 Teamsheets'!$C$2:$H$126,$A8)</f>
        <v>0</v>
      </c>
      <c r="AF8" s="28" t="str">
        <f>CARDS('12-13 Teamsheets'!$H$2:$Z$126,$A8,$AM$2) &amp; "(" &amp; CARDS('12-13 Teamsheets'!$H$2:$Z$126,$A8,$AM$3) &amp; ")"</f>
        <v>1(0)</v>
      </c>
      <c r="AG8" s="28">
        <f>MINS_PLAYED('12-13 Teamsheets'!$H$2:$R$126,$A8) + MINS_AS_SUB('12-13 Teamsheets'!$S$2:$Z$126,$A8)</f>
        <v>572</v>
      </c>
      <c r="AH8" s="28">
        <f t="shared" si="0"/>
        <v>52</v>
      </c>
      <c r="AI8" s="28">
        <f t="shared" si="1"/>
        <v>0</v>
      </c>
      <c r="AJ8" s="28">
        <f t="shared" si="2"/>
        <v>0</v>
      </c>
      <c r="AL8"/>
      <c r="AM8" s="30"/>
    </row>
    <row r="9" spans="1:39" x14ac:dyDescent="0.2">
      <c r="A9" s="25" t="s">
        <v>3128</v>
      </c>
      <c r="B9" s="27" t="str">
        <f>APPS('12-13 Teamsheets'!$H$2:$R$126,$A9,'12-13 Teamsheets'!$C$2:$C$126,B$1) &amp; "(" &amp; SUBS('12-13 Teamsheets'!$S$2:$Z$126,$A9,'12-13 Teamsheets'!$C$2:$C$126,B$1) &amp; ")"</f>
        <v>3(0)</v>
      </c>
      <c r="C9" s="27" t="str">
        <f>GOALS('12-13 Teamsheets'!$H$2:$R$126,$A9,'12-13 Teamsheets'!$C$2:$C$126,B$1) &amp; "(" &amp; GOALS('12-13 Teamsheets'!$S$2:$Z$126,$A9,'12-13 Teamsheets'!$C$2:$C$126,B$1) &amp; ")"</f>
        <v>0(0)</v>
      </c>
      <c r="D9" s="27">
        <f>Clean_sheet('12-13 Teamsheets'!$C$2:$H$126,$A9,B$1)</f>
        <v>0</v>
      </c>
      <c r="E9" s="27" t="str">
        <f>CARDS('12-13 Teamsheets'!$H$2:$Z$126,$A9,$AM$2,'12-13 Teamsheets'!$C$2:$C$126,B$1) &amp; "(" &amp; CARDS('12-13 Teamsheets'!$H$2:$Z$126,$A9,$AM$3,'12-13 Teamsheets'!$C$2:$C$126,B$1) &amp; ")"</f>
        <v>0(0)</v>
      </c>
      <c r="F9" s="27">
        <f>MINS_PLAYED('12-13 Teamsheets'!$H$2:$R$126,$A9,'12-13 Teamsheets'!$C$2:$C$126,B$1) + MINS_AS_SUB('12-13 Teamsheets'!$S$2:$Z$126,$A9,'12-13 Teamsheets'!$C$2:$C$126,B$1)</f>
        <v>226</v>
      </c>
      <c r="G9" s="27" t="str">
        <f>APPS('12-13 Teamsheets'!$H$2:$R$126,$A9,'12-13 Teamsheets'!$C$2:$C$126,G$1) &amp; "(" &amp; SUBS('12-13 Teamsheets'!$S$2:$Z$126,$A9,'12-13 Teamsheets'!$C$2:$C$126,G$1) &amp; ")"</f>
        <v>0(0)</v>
      </c>
      <c r="H9" s="27" t="str">
        <f>GOALS('12-13 Teamsheets'!$H$2:$R$126,$A9,'12-13 Teamsheets'!$C$2:$C$126,G$1) &amp; "(" &amp; GOALS('12-13 Teamsheets'!$S$2:$Z$126,$A9,'12-13 Teamsheets'!$C$2:$C$126,G$1) &amp; ")"</f>
        <v>0(0)</v>
      </c>
      <c r="I9" s="27">
        <f>Clean_sheet('12-13 Teamsheets'!$C$2:$H$126,$A9,G$1)</f>
        <v>0</v>
      </c>
      <c r="J9" s="27" t="str">
        <f>CARDS('12-13 Teamsheets'!$H$2:$Z$126,$A9,$AM$2,'12-13 Teamsheets'!$C$2:$C$126,G$1) &amp; "(" &amp; CARDS('12-13 Teamsheets'!$H$2:$Z$126,$A9,$AM$3,'12-13 Teamsheets'!$C$2:$C$126,G$1) &amp; ")"</f>
        <v>0(0)</v>
      </c>
      <c r="K9" s="27">
        <f>MINS_PLAYED('12-13 Teamsheets'!$H$2:$R$126,$A9,'12-13 Teamsheets'!$C$2:$C$126,G$1) + MINS_AS_SUB('12-13 Teamsheets'!$S$2:$Z$126,$A9,'12-13 Teamsheets'!$C$2:$C$126,G$1)</f>
        <v>0</v>
      </c>
      <c r="L9" s="27" t="str">
        <f>APPS('12-13 Teamsheets'!$H$2:$R$126,$A9,'12-13 Teamsheets'!$C$2:$C$126,L$1) &amp; "(" &amp; SUBS('12-13 Teamsheets'!$S$2:$Z$126,$A9,'12-13 Teamsheets'!$C$2:$C$126,L$1) &amp; ")"</f>
        <v>0(0)</v>
      </c>
      <c r="M9" s="27" t="str">
        <f>GOALS('12-13 Teamsheets'!$H$2:$R$126,$A9,'12-13 Teamsheets'!$C$2:$C$126,L$1) &amp; "(" &amp; GOALS('12-13 Teamsheets'!$S$2:$Z$126,$A9,'12-13 Teamsheets'!$C$2:$C$126,L$1) &amp; ")"</f>
        <v>0(0)</v>
      </c>
      <c r="N9" s="27">
        <f>Clean_sheet('12-13 Teamsheets'!$C$2:$H$126,$A9,L$1)</f>
        <v>0</v>
      </c>
      <c r="O9" s="27" t="str">
        <f>CARDS('12-13 Teamsheets'!$H$2:$Z$126,$A9,$AM$2,'12-13 Teamsheets'!$C$2:$C$126,L$1) &amp; "(" &amp; CARDS('12-13 Teamsheets'!$H$2:$Z$126,$A9,$AM$3,'12-13 Teamsheets'!$C$2:$C$126,L$1) &amp; ")"</f>
        <v>0(0)</v>
      </c>
      <c r="P9" s="27">
        <f>MINS_PLAYED('12-13 Teamsheets'!$H$2:$R$126,$A9,'12-13 Teamsheets'!$C$2:$C$126,L$1) + MINS_AS_SUB('12-13 Teamsheets'!$S$2:$Z$126,$A9,'12-13 Teamsheets'!$C$2:$C$126,L$1)</f>
        <v>0</v>
      </c>
      <c r="Q9" s="27" t="str">
        <f>APPS('12-13 Teamsheets'!$H$2:$R$126,$A9,'12-13 Teamsheets'!$C$2:$C$126,Q$1) &amp; "(" &amp; SUBS('12-13 Teamsheets'!$S$2:$Z$126,$A9,'12-13 Teamsheets'!$C$2:$C$126,Q$1) &amp; ")"</f>
        <v>0(0)</v>
      </c>
      <c r="R9" s="27" t="str">
        <f>GOALS('12-13 Teamsheets'!$H$2:$R$126,$A9,'12-13 Teamsheets'!$C$2:$C$126,Q$1) &amp; "(" &amp; GOALS('12-13 Teamsheets'!$S$2:$Z$126,$A9,'12-13 Teamsheets'!$C$2:$C$126,Q$1) &amp; ")"</f>
        <v>0(0)</v>
      </c>
      <c r="S9" s="27">
        <f>Clean_sheet('12-13 Teamsheets'!$C$2:$H$126,$A9,Q$1)</f>
        <v>0</v>
      </c>
      <c r="T9" s="27" t="str">
        <f>CARDS('12-13 Teamsheets'!$H$2:$Z$126,$A9,$AM$2,'12-13 Teamsheets'!$C$2:$C$126,Q$1) &amp; "(" &amp; CARDS('12-13 Teamsheets'!$H$2:$Z$126,$A9,$AM$3,'12-13 Teamsheets'!$C$2:$C$126,Q$1) &amp; ")"</f>
        <v>0(0)</v>
      </c>
      <c r="U9" s="27">
        <f>MINS_PLAYED('12-13 Teamsheets'!$H$2:$R$126,$A9,'12-13 Teamsheets'!$C$2:$C$126,Q$1) + MINS_AS_SUB('12-13 Teamsheets'!$S$2:$Z$126,$A9,'12-13 Teamsheets'!$C$2:$C$126,Q$1)</f>
        <v>0</v>
      </c>
      <c r="V9" s="27" t="str">
        <f>APPS('12-13 Teamsheets'!$H$2:$R$126,$A9,'12-13 Teamsheets'!$C$2:$C$126,V$1) &amp; "(" &amp; SUBS('12-13 Teamsheets'!$S$2:$Z$126,$A9,'12-13 Teamsheets'!$C$2:$C$126,V$1) &amp; ")"</f>
        <v>0(0)</v>
      </c>
      <c r="W9" s="27" t="str">
        <f>GOALS('12-13 Teamsheets'!$H$2:$R$126,$A9,'12-13 Teamsheets'!$C$2:$C$126,V$1) &amp; "(" &amp; GOALS('12-13 Teamsheets'!$S$2:$Z$126,$A9,'12-13 Teamsheets'!$C$2:$C$126,V$1) &amp; ")"</f>
        <v>0(0)</v>
      </c>
      <c r="X9" s="27">
        <f>Clean_sheet('12-13 Teamsheets'!$C$2:$H$126,$A9,V$1)</f>
        <v>0</v>
      </c>
      <c r="Y9" s="27" t="str">
        <f>CARDS('12-13 Teamsheets'!$H$2:$Z$126,$A9,$AM$2,'12-13 Teamsheets'!$C$2:$C$126,V$1) &amp; "(" &amp; CARDS('12-13 Teamsheets'!$H$2:$Z$126,$A9,$AM$3,'12-13 Teamsheets'!$C$2:$C$126,V$1) &amp; ")"</f>
        <v>0(0)</v>
      </c>
      <c r="Z9" s="27">
        <f>MINS_PLAYED('12-13 Teamsheets'!$H$2:$R$126,$A9,'12-13 Teamsheets'!$C$2:$C$126,V$1) + MINS_AS_SUB('12-13 Teamsheets'!$S$2:$Z$126,$A9,'12-13 Teamsheets'!$C$2:$C$126,V$1)</f>
        <v>0</v>
      </c>
      <c r="AA9" s="27" t="str">
        <f>APPS('12-13 Teamsheets'!$H$2:$R$126,$A9) &amp; "(" &amp; SUBS('12-13 Teamsheets'!$S$2:$Z$126,$A9) &amp; ")"</f>
        <v>3(0)</v>
      </c>
      <c r="AB9" s="28">
        <f>APPS('12-13 Teamsheets'!$H$2:$R$126,$A9) + SUBS('12-13 Teamsheets'!$S$2:$Z$126,$A9)</f>
        <v>3</v>
      </c>
      <c r="AC9" s="27" t="str">
        <f>GOALS('12-13 Teamsheets'!$H$2:$R$126,$A9) &amp; "(" &amp; GOALS('12-13 Teamsheets'!$S$2:$Z$126,$A9) &amp; ")"</f>
        <v>0(0)</v>
      </c>
      <c r="AD9" s="28">
        <f>GOALS('12-13 Teamsheets'!$H$2:$Z$126,$A9)</f>
        <v>0</v>
      </c>
      <c r="AE9" s="28">
        <f>Clean_sheet('12-13 Teamsheets'!$C$2:$H$126,$A9)</f>
        <v>0</v>
      </c>
      <c r="AF9" s="28" t="str">
        <f>CARDS('12-13 Teamsheets'!$H$2:$Z$126,$A9,$AM$2) &amp; "(" &amp; CARDS('12-13 Teamsheets'!$H$2:$Z$126,$A9,$AM$3) &amp; ")"</f>
        <v>0(0)</v>
      </c>
      <c r="AG9" s="28">
        <f>MINS_PLAYED('12-13 Teamsheets'!$H$2:$R$126,$A9) + MINS_AS_SUB('12-13 Teamsheets'!$S$2:$Z$126,$A9)</f>
        <v>226</v>
      </c>
      <c r="AH9" s="28">
        <f t="shared" si="0"/>
        <v>75.333333333333329</v>
      </c>
      <c r="AI9" s="28">
        <f t="shared" si="1"/>
        <v>0</v>
      </c>
      <c r="AJ9" s="28">
        <f t="shared" si="2"/>
        <v>0</v>
      </c>
      <c r="AL9"/>
      <c r="AM9" s="30"/>
    </row>
    <row r="10" spans="1:39" x14ac:dyDescent="0.2">
      <c r="A10" s="25" t="s">
        <v>2132</v>
      </c>
      <c r="B10" s="27" t="str">
        <f>APPS('12-13 Teamsheets'!$H$2:$R$126,$A10,'12-13 Teamsheets'!$C$2:$C$126,B$1) &amp; "(" &amp; SUBS('12-13 Teamsheets'!$S$2:$Z$126,$A10,'12-13 Teamsheets'!$C$2:$C$126,B$1) &amp; ")"</f>
        <v>29(6)</v>
      </c>
      <c r="C10" s="27" t="str">
        <f>GOALS('12-13 Teamsheets'!$H$2:$R$126,$A10,'12-13 Teamsheets'!$C$2:$C$126,B$1) &amp; "(" &amp; GOALS('12-13 Teamsheets'!$S$2:$Z$126,$A10,'12-13 Teamsheets'!$C$2:$C$126,B$1) &amp; ")"</f>
        <v>1(0)</v>
      </c>
      <c r="D10" s="27">
        <f>Clean_sheet('12-13 Teamsheets'!$C$2:$H$126,$A10,B$1)</f>
        <v>0</v>
      </c>
      <c r="E10" s="27" t="str">
        <f>CARDS('12-13 Teamsheets'!$H$2:$Z$126,$A10,$AM$2,'12-13 Teamsheets'!$C$2:$C$126,B$1) &amp; "(" &amp; CARDS('12-13 Teamsheets'!$H$2:$Z$126,$A10,$AM$3,'12-13 Teamsheets'!$C$2:$C$126,B$1) &amp; ")"</f>
        <v>4(0)</v>
      </c>
      <c r="F10" s="27">
        <f>MINS_PLAYED('12-13 Teamsheets'!$H$2:$R$126,$A10,'12-13 Teamsheets'!$C$2:$C$126,B$1) + MINS_AS_SUB('12-13 Teamsheets'!$S$2:$Z$126,$A10,'12-13 Teamsheets'!$C$2:$C$126,B$1)</f>
        <v>2697</v>
      </c>
      <c r="G10" s="27" t="str">
        <f>APPS('12-13 Teamsheets'!$H$2:$R$126,$A10,'12-13 Teamsheets'!$C$2:$C$126,G$1) &amp; "(" &amp; SUBS('12-13 Teamsheets'!$S$2:$Z$126,$A10,'12-13 Teamsheets'!$C$2:$C$126,G$1) &amp; ")"</f>
        <v>0(0)</v>
      </c>
      <c r="H10" s="27" t="str">
        <f>GOALS('12-13 Teamsheets'!$H$2:$R$126,$A10,'12-13 Teamsheets'!$C$2:$C$126,G$1) &amp; "(" &amp; GOALS('12-13 Teamsheets'!$S$2:$Z$126,$A10,'12-13 Teamsheets'!$C$2:$C$126,G$1) &amp; ")"</f>
        <v>0(0)</v>
      </c>
      <c r="I10" s="27">
        <f>Clean_sheet('12-13 Teamsheets'!$C$2:$H$126,$A10,G$1)</f>
        <v>0</v>
      </c>
      <c r="J10" s="27" t="str">
        <f>CARDS('12-13 Teamsheets'!$H$2:$Z$126,$A10,$AM$2,'12-13 Teamsheets'!$C$2:$C$126,G$1) &amp; "(" &amp; CARDS('12-13 Teamsheets'!$H$2:$Z$126,$A10,$AM$3,'12-13 Teamsheets'!$C$2:$C$126,G$1) &amp; ")"</f>
        <v>0(0)</v>
      </c>
      <c r="K10" s="27">
        <f>MINS_PLAYED('12-13 Teamsheets'!$H$2:$R$126,$A10,'12-13 Teamsheets'!$C$2:$C$126,G$1) + MINS_AS_SUB('12-13 Teamsheets'!$S$2:$Z$126,$A10,'12-13 Teamsheets'!$C$2:$C$126,G$1)</f>
        <v>0</v>
      </c>
      <c r="L10" s="27" t="str">
        <f>APPS('12-13 Teamsheets'!$H$2:$R$126,$A10,'12-13 Teamsheets'!$C$2:$C$126,L$1) &amp; "(" &amp; SUBS('12-13 Teamsheets'!$S$2:$Z$126,$A10,'12-13 Teamsheets'!$C$2:$C$126,L$1) &amp; ")"</f>
        <v>1(1)</v>
      </c>
      <c r="M10" s="27" t="str">
        <f>GOALS('12-13 Teamsheets'!$H$2:$R$126,$A10,'12-13 Teamsheets'!$C$2:$C$126,L$1) &amp; "(" &amp; GOALS('12-13 Teamsheets'!$S$2:$Z$126,$A10,'12-13 Teamsheets'!$C$2:$C$126,L$1) &amp; ")"</f>
        <v>0(0)</v>
      </c>
      <c r="N10" s="27">
        <f>Clean_sheet('12-13 Teamsheets'!$C$2:$H$126,$A10,L$1)</f>
        <v>0</v>
      </c>
      <c r="O10" s="27" t="str">
        <f>CARDS('12-13 Teamsheets'!$H$2:$Z$126,$A10,$AM$2,'12-13 Teamsheets'!$C$2:$C$126,L$1) &amp; "(" &amp; CARDS('12-13 Teamsheets'!$H$2:$Z$126,$A10,$AM$3,'12-13 Teamsheets'!$C$2:$C$126,L$1) &amp; ")"</f>
        <v>1(0)</v>
      </c>
      <c r="P10" s="27">
        <f>MINS_PLAYED('12-13 Teamsheets'!$H$2:$R$126,$A10,'12-13 Teamsheets'!$C$2:$C$126,L$1) + MINS_AS_SUB('12-13 Teamsheets'!$S$2:$Z$126,$A10,'12-13 Teamsheets'!$C$2:$C$126,L$1)</f>
        <v>125</v>
      </c>
      <c r="Q10" s="27" t="str">
        <f>APPS('12-13 Teamsheets'!$H$2:$R$126,$A10,'12-13 Teamsheets'!$C$2:$C$126,Q$1) &amp; "(" &amp; SUBS('12-13 Teamsheets'!$S$2:$Z$126,$A10,'12-13 Teamsheets'!$C$2:$C$126,Q$1) &amp; ")"</f>
        <v>3(0)</v>
      </c>
      <c r="R10" s="27" t="str">
        <f>GOALS('12-13 Teamsheets'!$H$2:$R$126,$A10,'12-13 Teamsheets'!$C$2:$C$126,Q$1) &amp; "(" &amp; GOALS('12-13 Teamsheets'!$S$2:$Z$126,$A10,'12-13 Teamsheets'!$C$2:$C$126,Q$1) &amp; ")"</f>
        <v>1(0)</v>
      </c>
      <c r="S10" s="27">
        <f>Clean_sheet('12-13 Teamsheets'!$C$2:$H$126,$A10,Q$1)</f>
        <v>0</v>
      </c>
      <c r="T10" s="27" t="str">
        <f>CARDS('12-13 Teamsheets'!$H$2:$Z$126,$A10,$AM$2,'12-13 Teamsheets'!$C$2:$C$126,Q$1) &amp; "(" &amp; CARDS('12-13 Teamsheets'!$H$2:$Z$126,$A10,$AM$3,'12-13 Teamsheets'!$C$2:$C$126,Q$1) &amp; ")"</f>
        <v>1(0)</v>
      </c>
      <c r="U10" s="27">
        <f>MINS_PLAYED('12-13 Teamsheets'!$H$2:$R$126,$A10,'12-13 Teamsheets'!$C$2:$C$126,Q$1) + MINS_AS_SUB('12-13 Teamsheets'!$S$2:$Z$126,$A10,'12-13 Teamsheets'!$C$2:$C$126,Q$1)</f>
        <v>207</v>
      </c>
      <c r="V10" s="27" t="str">
        <f>APPS('12-13 Teamsheets'!$H$2:$R$126,$A10,'12-13 Teamsheets'!$C$2:$C$126,V$1) &amp; "(" &amp; SUBS('12-13 Teamsheets'!$S$2:$Z$126,$A10,'12-13 Teamsheets'!$C$2:$C$126,V$1) &amp; ")"</f>
        <v>3(0)</v>
      </c>
      <c r="W10" s="27" t="str">
        <f>GOALS('12-13 Teamsheets'!$H$2:$R$126,$A10,'12-13 Teamsheets'!$C$2:$C$126,V$1) &amp; "(" &amp; GOALS('12-13 Teamsheets'!$S$2:$Z$126,$A10,'12-13 Teamsheets'!$C$2:$C$126,V$1) &amp; ")"</f>
        <v>0(0)</v>
      </c>
      <c r="X10" s="27">
        <f>Clean_sheet('12-13 Teamsheets'!$C$2:$H$126,$A10,V$1)</f>
        <v>0</v>
      </c>
      <c r="Y10" s="27" t="str">
        <f>CARDS('12-13 Teamsheets'!$H$2:$Z$126,$A10,$AM$2,'12-13 Teamsheets'!$C$2:$C$126,V$1) &amp; "(" &amp; CARDS('12-13 Teamsheets'!$H$2:$Z$126,$A10,$AM$3,'12-13 Teamsheets'!$C$2:$C$126,V$1) &amp; ")"</f>
        <v>1(0)</v>
      </c>
      <c r="Z10" s="27">
        <f>MINS_PLAYED('12-13 Teamsheets'!$H$2:$R$126,$A10,'12-13 Teamsheets'!$C$2:$C$126,V$1) + MINS_AS_SUB('12-13 Teamsheets'!$S$2:$Z$126,$A10,'12-13 Teamsheets'!$C$2:$C$126,V$1)</f>
        <v>235</v>
      </c>
      <c r="AA10" s="27" t="str">
        <f>APPS('12-13 Teamsheets'!$H$2:$R$126,$A10) &amp; "(" &amp; SUBS('12-13 Teamsheets'!$S$2:$Z$126,$A10) &amp; ")"</f>
        <v>36(7)</v>
      </c>
      <c r="AB10" s="28">
        <f>APPS('12-13 Teamsheets'!$H$2:$R$126,$A10) + SUBS('12-13 Teamsheets'!$S$2:$Z$126,$A10)</f>
        <v>43</v>
      </c>
      <c r="AC10" s="27" t="str">
        <f>GOALS('12-13 Teamsheets'!$H$2:$R$126,$A10) &amp; "(" &amp; GOALS('12-13 Teamsheets'!$S$2:$Z$126,$A10) &amp; ")"</f>
        <v>2(0)</v>
      </c>
      <c r="AD10" s="28">
        <f>GOALS('12-13 Teamsheets'!$H$2:$Z$126,$A10)</f>
        <v>2</v>
      </c>
      <c r="AE10" s="28">
        <f>Clean_sheet('12-13 Teamsheets'!$C$2:$H$126,$A10)</f>
        <v>0</v>
      </c>
      <c r="AF10" s="28" t="str">
        <f>CARDS('12-13 Teamsheets'!$H$2:$Z$126,$A10,$AM$2) &amp; "(" &amp; CARDS('12-13 Teamsheets'!$H$2:$Z$126,$A10,$AM$3) &amp; ")"</f>
        <v>7(0)</v>
      </c>
      <c r="AG10" s="28">
        <f>MINS_PLAYED('12-13 Teamsheets'!$H$2:$R$126,$A10) + MINS_AS_SUB('12-13 Teamsheets'!$S$2:$Z$126,$A10)</f>
        <v>3264</v>
      </c>
      <c r="AH10" s="28">
        <f t="shared" si="0"/>
        <v>75.906976744186053</v>
      </c>
      <c r="AI10" s="28">
        <f t="shared" si="1"/>
        <v>4.6511627906976744E-2</v>
      </c>
      <c r="AJ10" s="28">
        <f t="shared" si="2"/>
        <v>1632</v>
      </c>
      <c r="AL10"/>
      <c r="AM10" s="30"/>
    </row>
    <row r="11" spans="1:39" x14ac:dyDescent="0.2">
      <c r="A11" s="25" t="s">
        <v>3116</v>
      </c>
      <c r="B11" s="27" t="str">
        <f>APPS('12-13 Teamsheets'!$H$2:$R$126,$A11,'12-13 Teamsheets'!$C$2:$C$126,B$1) &amp; "(" &amp; SUBS('12-13 Teamsheets'!$S$2:$Z$126,$A11,'12-13 Teamsheets'!$C$2:$C$126,B$1) &amp; ")"</f>
        <v>13(15)</v>
      </c>
      <c r="C11" s="27" t="str">
        <f>GOALS('12-13 Teamsheets'!$H$2:$R$126,$A11,'12-13 Teamsheets'!$C$2:$C$126,B$1) &amp; "(" &amp; GOALS('12-13 Teamsheets'!$S$2:$Z$126,$A11,'12-13 Teamsheets'!$C$2:$C$126,B$1) &amp; ")"</f>
        <v>6(2)</v>
      </c>
      <c r="D11" s="27">
        <f>Clean_sheet('12-13 Teamsheets'!$C$2:$H$126,$A11,B$1)</f>
        <v>0</v>
      </c>
      <c r="E11" s="27" t="str">
        <f>CARDS('12-13 Teamsheets'!$H$2:$Z$126,$A11,$AM$2,'12-13 Teamsheets'!$C$2:$C$126,B$1) &amp; "(" &amp; CARDS('12-13 Teamsheets'!$H$2:$Z$126,$A11,$AM$3,'12-13 Teamsheets'!$C$2:$C$126,B$1) &amp; ")"</f>
        <v>1(0)</v>
      </c>
      <c r="F11" s="27">
        <f>MINS_PLAYED('12-13 Teamsheets'!$H$2:$R$126,$A11,'12-13 Teamsheets'!$C$2:$C$126,B$1) + MINS_AS_SUB('12-13 Teamsheets'!$S$2:$Z$126,$A11,'12-13 Teamsheets'!$C$2:$C$126,B$1)</f>
        <v>1344</v>
      </c>
      <c r="G11" s="27" t="str">
        <f>APPS('12-13 Teamsheets'!$H$2:$R$126,$A11,'12-13 Teamsheets'!$C$2:$C$126,G$1) &amp; "(" &amp; SUBS('12-13 Teamsheets'!$S$2:$Z$126,$A11,'12-13 Teamsheets'!$C$2:$C$126,G$1) &amp; ")"</f>
        <v>1(0)</v>
      </c>
      <c r="H11" s="27" t="str">
        <f>GOALS('12-13 Teamsheets'!$H$2:$R$126,$A11,'12-13 Teamsheets'!$C$2:$C$126,G$1) &amp; "(" &amp; GOALS('12-13 Teamsheets'!$S$2:$Z$126,$A11,'12-13 Teamsheets'!$C$2:$C$126,G$1) &amp; ")"</f>
        <v>0(0)</v>
      </c>
      <c r="I11" s="27">
        <f>Clean_sheet('12-13 Teamsheets'!$C$2:$H$126,$A11,G$1)</f>
        <v>0</v>
      </c>
      <c r="J11" s="27" t="str">
        <f>CARDS('12-13 Teamsheets'!$H$2:$Z$126,$A11,$AM$2,'12-13 Teamsheets'!$C$2:$C$126,G$1) &amp; "(" &amp; CARDS('12-13 Teamsheets'!$H$2:$Z$126,$A11,$AM$3,'12-13 Teamsheets'!$C$2:$C$126,G$1) &amp; ")"</f>
        <v>0(0)</v>
      </c>
      <c r="K11" s="27">
        <f>MINS_PLAYED('12-13 Teamsheets'!$H$2:$R$126,$A11,'12-13 Teamsheets'!$C$2:$C$126,G$1) + MINS_AS_SUB('12-13 Teamsheets'!$S$2:$Z$126,$A11,'12-13 Teamsheets'!$C$2:$C$126,G$1)</f>
        <v>90</v>
      </c>
      <c r="L11" s="27" t="str">
        <f>APPS('12-13 Teamsheets'!$H$2:$R$126,$A11,'12-13 Teamsheets'!$C$2:$C$126,L$1) &amp; "(" &amp; SUBS('12-13 Teamsheets'!$S$2:$Z$126,$A11,'12-13 Teamsheets'!$C$2:$C$126,L$1) &amp; ")"</f>
        <v>1(0)</v>
      </c>
      <c r="M11" s="27" t="str">
        <f>GOALS('12-13 Teamsheets'!$H$2:$R$126,$A11,'12-13 Teamsheets'!$C$2:$C$126,L$1) &amp; "(" &amp; GOALS('12-13 Teamsheets'!$S$2:$Z$126,$A11,'12-13 Teamsheets'!$C$2:$C$126,L$1) &amp; ")"</f>
        <v>0(0)</v>
      </c>
      <c r="N11" s="27">
        <f>Clean_sheet('12-13 Teamsheets'!$C$2:$H$126,$A11,L$1)</f>
        <v>0</v>
      </c>
      <c r="O11" s="27" t="str">
        <f>CARDS('12-13 Teamsheets'!$H$2:$Z$126,$A11,$AM$2,'12-13 Teamsheets'!$C$2:$C$126,L$1) &amp; "(" &amp; CARDS('12-13 Teamsheets'!$H$2:$Z$126,$A11,$AM$3,'12-13 Teamsheets'!$C$2:$C$126,L$1) &amp; ")"</f>
        <v>0(0)</v>
      </c>
      <c r="P11" s="27">
        <f>MINS_PLAYED('12-13 Teamsheets'!$H$2:$R$126,$A11,'12-13 Teamsheets'!$C$2:$C$126,L$1) + MINS_AS_SUB('12-13 Teamsheets'!$S$2:$Z$126,$A11,'12-13 Teamsheets'!$C$2:$C$126,L$1)</f>
        <v>90</v>
      </c>
      <c r="Q11" s="27" t="str">
        <f>APPS('12-13 Teamsheets'!$H$2:$R$126,$A11,'12-13 Teamsheets'!$C$2:$C$126,Q$1) &amp; "(" &amp; SUBS('12-13 Teamsheets'!$S$2:$Z$126,$A11,'12-13 Teamsheets'!$C$2:$C$126,Q$1) &amp; ")"</f>
        <v>0(1)</v>
      </c>
      <c r="R11" s="27" t="str">
        <f>GOALS('12-13 Teamsheets'!$H$2:$R$126,$A11,'12-13 Teamsheets'!$C$2:$C$126,Q$1) &amp; "(" &amp; GOALS('12-13 Teamsheets'!$S$2:$Z$126,$A11,'12-13 Teamsheets'!$C$2:$C$126,Q$1) &amp; ")"</f>
        <v>0(0)</v>
      </c>
      <c r="S11" s="27">
        <f>Clean_sheet('12-13 Teamsheets'!$C$2:$H$126,$A11,Q$1)</f>
        <v>0</v>
      </c>
      <c r="T11" s="27" t="str">
        <f>CARDS('12-13 Teamsheets'!$H$2:$Z$126,$A11,$AM$2,'12-13 Teamsheets'!$C$2:$C$126,Q$1) &amp; "(" &amp; CARDS('12-13 Teamsheets'!$H$2:$Z$126,$A11,$AM$3,'12-13 Teamsheets'!$C$2:$C$126,Q$1) &amp; ")"</f>
        <v>0(0)</v>
      </c>
      <c r="U11" s="27">
        <f>MINS_PLAYED('12-13 Teamsheets'!$H$2:$R$126,$A11,'12-13 Teamsheets'!$C$2:$C$126,Q$1) + MINS_AS_SUB('12-13 Teamsheets'!$S$2:$Z$126,$A11,'12-13 Teamsheets'!$C$2:$C$126,Q$1)</f>
        <v>28</v>
      </c>
      <c r="V11" s="27" t="str">
        <f>APPS('12-13 Teamsheets'!$H$2:$R$126,$A11,'12-13 Teamsheets'!$C$2:$C$126,V$1) &amp; "(" &amp; SUBS('12-13 Teamsheets'!$S$2:$Z$126,$A11,'12-13 Teamsheets'!$C$2:$C$126,V$1) &amp; ")"</f>
        <v>0(2)</v>
      </c>
      <c r="W11" s="27" t="str">
        <f>GOALS('12-13 Teamsheets'!$H$2:$R$126,$A11,'12-13 Teamsheets'!$C$2:$C$126,V$1) &amp; "(" &amp; GOALS('12-13 Teamsheets'!$S$2:$Z$126,$A11,'12-13 Teamsheets'!$C$2:$C$126,V$1) &amp; ")"</f>
        <v>0(0)</v>
      </c>
      <c r="X11" s="27">
        <f>Clean_sheet('12-13 Teamsheets'!$C$2:$H$126,$A11,V$1)</f>
        <v>0</v>
      </c>
      <c r="Y11" s="27" t="str">
        <f>CARDS('12-13 Teamsheets'!$H$2:$Z$126,$A11,$AM$2,'12-13 Teamsheets'!$C$2:$C$126,V$1) &amp; "(" &amp; CARDS('12-13 Teamsheets'!$H$2:$Z$126,$A11,$AM$3,'12-13 Teamsheets'!$C$2:$C$126,V$1) &amp; ")"</f>
        <v>0(0)</v>
      </c>
      <c r="Z11" s="27">
        <f>MINS_PLAYED('12-13 Teamsheets'!$H$2:$R$126,$A11,'12-13 Teamsheets'!$C$2:$C$126,V$1) + MINS_AS_SUB('12-13 Teamsheets'!$S$2:$Z$126,$A11,'12-13 Teamsheets'!$C$2:$C$126,V$1)</f>
        <v>6</v>
      </c>
      <c r="AA11" s="27" t="str">
        <f>APPS('12-13 Teamsheets'!$H$2:$R$126,$A11) &amp; "(" &amp; SUBS('12-13 Teamsheets'!$S$2:$Z$126,$A11) &amp; ")"</f>
        <v>15(18)</v>
      </c>
      <c r="AB11" s="28">
        <f>APPS('12-13 Teamsheets'!$H$2:$R$126,$A11) + SUBS('12-13 Teamsheets'!$S$2:$Z$126,$A11)</f>
        <v>33</v>
      </c>
      <c r="AC11" s="27" t="str">
        <f>GOALS('12-13 Teamsheets'!$H$2:$R$126,$A11) &amp; "(" &amp; GOALS('12-13 Teamsheets'!$S$2:$Z$126,$A11) &amp; ")"</f>
        <v>6(2)</v>
      </c>
      <c r="AD11" s="28">
        <f>GOALS('12-13 Teamsheets'!$H$2:$Z$126,$A11)</f>
        <v>8</v>
      </c>
      <c r="AE11" s="28">
        <f>Clean_sheet('12-13 Teamsheets'!$C$2:$H$126,$A11)</f>
        <v>0</v>
      </c>
      <c r="AF11" s="28" t="str">
        <f>CARDS('12-13 Teamsheets'!$H$2:$Z$126,$A11,$AM$2) &amp; "(" &amp; CARDS('12-13 Teamsheets'!$H$2:$Z$126,$A11,$AM$3) &amp; ")"</f>
        <v>1(0)</v>
      </c>
      <c r="AG11" s="28">
        <f>MINS_PLAYED('12-13 Teamsheets'!$H$2:$R$126,$A11) + MINS_AS_SUB('12-13 Teamsheets'!$S$2:$Z$126,$A11)</f>
        <v>1558</v>
      </c>
      <c r="AH11" s="28">
        <f t="shared" si="0"/>
        <v>47.212121212121211</v>
      </c>
      <c r="AI11" s="28">
        <f t="shared" si="1"/>
        <v>0.24242424242424243</v>
      </c>
      <c r="AJ11" s="28">
        <f t="shared" si="2"/>
        <v>194.75</v>
      </c>
      <c r="AL11"/>
      <c r="AM11" s="30"/>
    </row>
    <row r="12" spans="1:39" x14ac:dyDescent="0.2">
      <c r="A12" s="25" t="s">
        <v>3280</v>
      </c>
      <c r="B12" s="27" t="str">
        <f>APPS('12-13 Teamsheets'!$H$2:$R$126,$A12,'12-13 Teamsheets'!$C$2:$C$126,B$1) &amp; "(" &amp; SUBS('12-13 Teamsheets'!$S$2:$Z$126,$A12,'12-13 Teamsheets'!$C$2:$C$126,B$1) &amp; ")"</f>
        <v>3(1)</v>
      </c>
      <c r="C12" s="27" t="str">
        <f>GOALS('12-13 Teamsheets'!$H$2:$R$126,$A12,'12-13 Teamsheets'!$C$2:$C$126,B$1) &amp; "(" &amp; GOALS('12-13 Teamsheets'!$S$2:$Z$126,$A12,'12-13 Teamsheets'!$C$2:$C$126,B$1) &amp; ")"</f>
        <v>0(0)</v>
      </c>
      <c r="D12" s="27">
        <f>Clean_sheet('12-13 Teamsheets'!$C$2:$H$126,$A12,B$1)</f>
        <v>0</v>
      </c>
      <c r="E12" s="27" t="str">
        <f>CARDS('12-13 Teamsheets'!$H$2:$Z$126,$A12,$AM$2,'12-13 Teamsheets'!$C$2:$C$126,B$1) &amp; "(" &amp; CARDS('12-13 Teamsheets'!$H$2:$Z$126,$A12,$AM$3,'12-13 Teamsheets'!$C$2:$C$126,B$1) &amp; ")"</f>
        <v>0(0)</v>
      </c>
      <c r="F12" s="27">
        <f>MINS_PLAYED('12-13 Teamsheets'!$H$2:$R$126,$A12,'12-13 Teamsheets'!$C$2:$C$126,B$1) + MINS_AS_SUB('12-13 Teamsheets'!$S$2:$Z$126,$A12,'12-13 Teamsheets'!$C$2:$C$126,B$1)</f>
        <v>247</v>
      </c>
      <c r="G12" s="27" t="str">
        <f>APPS('12-13 Teamsheets'!$H$2:$R$126,$A12,'12-13 Teamsheets'!$C$2:$C$126,G$1) &amp; "(" &amp; SUBS('12-13 Teamsheets'!$S$2:$Z$126,$A12,'12-13 Teamsheets'!$C$2:$C$126,G$1) &amp; ")"</f>
        <v>0(0)</v>
      </c>
      <c r="H12" s="27" t="str">
        <f>GOALS('12-13 Teamsheets'!$H$2:$R$126,$A12,'12-13 Teamsheets'!$C$2:$C$126,G$1) &amp; "(" &amp; GOALS('12-13 Teamsheets'!$S$2:$Z$126,$A12,'12-13 Teamsheets'!$C$2:$C$126,G$1) &amp; ")"</f>
        <v>0(0)</v>
      </c>
      <c r="I12" s="27">
        <f>Clean_sheet('12-13 Teamsheets'!$C$2:$H$126,$A12,G$1)</f>
        <v>0</v>
      </c>
      <c r="J12" s="27" t="str">
        <f>CARDS('12-13 Teamsheets'!$H$2:$Z$126,$A12,$AM$2,'12-13 Teamsheets'!$C$2:$C$126,G$1) &amp; "(" &amp; CARDS('12-13 Teamsheets'!$H$2:$Z$126,$A12,$AM$3,'12-13 Teamsheets'!$C$2:$C$126,G$1) &amp; ")"</f>
        <v>0(0)</v>
      </c>
      <c r="K12" s="27">
        <f>MINS_PLAYED('12-13 Teamsheets'!$H$2:$R$126,$A12,'12-13 Teamsheets'!$C$2:$C$126,G$1) + MINS_AS_SUB('12-13 Teamsheets'!$S$2:$Z$126,$A12,'12-13 Teamsheets'!$C$2:$C$126,G$1)</f>
        <v>0</v>
      </c>
      <c r="L12" s="27" t="str">
        <f>APPS('12-13 Teamsheets'!$H$2:$R$126,$A12,'12-13 Teamsheets'!$C$2:$C$126,L$1) &amp; "(" &amp; SUBS('12-13 Teamsheets'!$S$2:$Z$126,$A12,'12-13 Teamsheets'!$C$2:$C$126,L$1) &amp; ")"</f>
        <v>0(0)</v>
      </c>
      <c r="M12" s="27" t="str">
        <f>GOALS('12-13 Teamsheets'!$H$2:$R$126,$A12,'12-13 Teamsheets'!$C$2:$C$126,L$1) &amp; "(" &amp; GOALS('12-13 Teamsheets'!$S$2:$Z$126,$A12,'12-13 Teamsheets'!$C$2:$C$126,L$1) &amp; ")"</f>
        <v>0(0)</v>
      </c>
      <c r="N12" s="27">
        <f>Clean_sheet('12-13 Teamsheets'!$C$2:$H$126,$A12,L$1)</f>
        <v>0</v>
      </c>
      <c r="O12" s="27" t="str">
        <f>CARDS('12-13 Teamsheets'!$H$2:$Z$126,$A12,$AM$2,'12-13 Teamsheets'!$C$2:$C$126,L$1) &amp; "(" &amp; CARDS('12-13 Teamsheets'!$H$2:$Z$126,$A12,$AM$3,'12-13 Teamsheets'!$C$2:$C$126,L$1) &amp; ")"</f>
        <v>0(0)</v>
      </c>
      <c r="P12" s="27">
        <f>MINS_PLAYED('12-13 Teamsheets'!$H$2:$R$126,$A12,'12-13 Teamsheets'!$C$2:$C$126,L$1) + MINS_AS_SUB('12-13 Teamsheets'!$S$2:$Z$126,$A12,'12-13 Teamsheets'!$C$2:$C$126,L$1)</f>
        <v>0</v>
      </c>
      <c r="Q12" s="27" t="str">
        <f>APPS('12-13 Teamsheets'!$H$2:$R$126,$A12,'12-13 Teamsheets'!$C$2:$C$126,Q$1) &amp; "(" &amp; SUBS('12-13 Teamsheets'!$S$2:$Z$126,$A12,'12-13 Teamsheets'!$C$2:$C$126,Q$1) &amp; ")"</f>
        <v>0(0)</v>
      </c>
      <c r="R12" s="27" t="str">
        <f>GOALS('12-13 Teamsheets'!$H$2:$R$126,$A12,'12-13 Teamsheets'!$C$2:$C$126,Q$1) &amp; "(" &amp; GOALS('12-13 Teamsheets'!$S$2:$Z$126,$A12,'12-13 Teamsheets'!$C$2:$C$126,Q$1) &amp; ")"</f>
        <v>0(0)</v>
      </c>
      <c r="S12" s="27">
        <f>Clean_sheet('12-13 Teamsheets'!$C$2:$H$126,$A12,Q$1)</f>
        <v>0</v>
      </c>
      <c r="T12" s="27" t="str">
        <f>CARDS('12-13 Teamsheets'!$H$2:$Z$126,$A12,$AM$2,'12-13 Teamsheets'!$C$2:$C$126,Q$1) &amp; "(" &amp; CARDS('12-13 Teamsheets'!$H$2:$Z$126,$A12,$AM$3,'12-13 Teamsheets'!$C$2:$C$126,Q$1) &amp; ")"</f>
        <v>0(0)</v>
      </c>
      <c r="U12" s="27">
        <f>MINS_PLAYED('12-13 Teamsheets'!$H$2:$R$126,$A12,'12-13 Teamsheets'!$C$2:$C$126,Q$1) + MINS_AS_SUB('12-13 Teamsheets'!$S$2:$Z$126,$A12,'12-13 Teamsheets'!$C$2:$C$126,Q$1)</f>
        <v>0</v>
      </c>
      <c r="V12" s="27" t="str">
        <f>APPS('12-13 Teamsheets'!$H$2:$R$126,$A12,'12-13 Teamsheets'!$C$2:$C$126,V$1) &amp; "(" &amp; SUBS('12-13 Teamsheets'!$S$2:$Z$126,$A12,'12-13 Teamsheets'!$C$2:$C$126,V$1) &amp; ")"</f>
        <v>0(0)</v>
      </c>
      <c r="W12" s="27" t="str">
        <f>GOALS('12-13 Teamsheets'!$H$2:$R$126,$A12,'12-13 Teamsheets'!$C$2:$C$126,V$1) &amp; "(" &amp; GOALS('12-13 Teamsheets'!$S$2:$Z$126,$A12,'12-13 Teamsheets'!$C$2:$C$126,V$1) &amp; ")"</f>
        <v>0(0)</v>
      </c>
      <c r="X12" s="27">
        <f>Clean_sheet('12-13 Teamsheets'!$C$2:$H$126,$A12,V$1)</f>
        <v>0</v>
      </c>
      <c r="Y12" s="27" t="str">
        <f>CARDS('12-13 Teamsheets'!$H$2:$Z$126,$A12,$AM$2,'12-13 Teamsheets'!$C$2:$C$126,V$1) &amp; "(" &amp; CARDS('12-13 Teamsheets'!$H$2:$Z$126,$A12,$AM$3,'12-13 Teamsheets'!$C$2:$C$126,V$1) &amp; ")"</f>
        <v>0(0)</v>
      </c>
      <c r="Z12" s="27">
        <f>MINS_PLAYED('12-13 Teamsheets'!$H$2:$R$126,$A12,'12-13 Teamsheets'!$C$2:$C$126,V$1) + MINS_AS_SUB('12-13 Teamsheets'!$S$2:$Z$126,$A12,'12-13 Teamsheets'!$C$2:$C$126,V$1)</f>
        <v>0</v>
      </c>
      <c r="AA12" s="27" t="str">
        <f>APPS('12-13 Teamsheets'!$H$2:$R$126,$A12) &amp; "(" &amp; SUBS('12-13 Teamsheets'!$S$2:$Z$126,$A12) &amp; ")"</f>
        <v>3(1)</v>
      </c>
      <c r="AB12" s="28">
        <f>APPS('12-13 Teamsheets'!$H$2:$R$126,$A12) + SUBS('12-13 Teamsheets'!$S$2:$Z$126,$A12)</f>
        <v>4</v>
      </c>
      <c r="AC12" s="27" t="str">
        <f>GOALS('12-13 Teamsheets'!$H$2:$R$126,$A12) &amp; "(" &amp; GOALS('12-13 Teamsheets'!$S$2:$Z$126,$A12) &amp; ")"</f>
        <v>0(0)</v>
      </c>
      <c r="AD12" s="28">
        <f>GOALS('12-13 Teamsheets'!$H$2:$Z$126,$A12)</f>
        <v>0</v>
      </c>
      <c r="AE12" s="28">
        <f>Clean_sheet('12-13 Teamsheets'!$C$2:$H$126,$A12)</f>
        <v>0</v>
      </c>
      <c r="AF12" s="28" t="str">
        <f>CARDS('12-13 Teamsheets'!$H$2:$Z$126,$A12,$AM$2) &amp; "(" &amp; CARDS('12-13 Teamsheets'!$H$2:$Z$126,$A12,$AM$3) &amp; ")"</f>
        <v>0(0)</v>
      </c>
      <c r="AG12" s="28">
        <f>MINS_PLAYED('12-13 Teamsheets'!$H$2:$R$126,$A12) + MINS_AS_SUB('12-13 Teamsheets'!$S$2:$Z$126,$A12)</f>
        <v>247</v>
      </c>
      <c r="AH12" s="28">
        <f>IF(AND(AG12&lt;&gt;0, AB12&lt;&gt;0),AG12/AB12,0)</f>
        <v>61.75</v>
      </c>
      <c r="AI12" s="28">
        <f>IF(AD12&lt;&gt;0,AD12/AB12,0)</f>
        <v>0</v>
      </c>
      <c r="AJ12" s="28">
        <f>IF(AD12&lt;&gt;0,AG12/AD12,0)</f>
        <v>0</v>
      </c>
      <c r="AL12"/>
      <c r="AM12" s="30"/>
    </row>
    <row r="13" spans="1:39" x14ac:dyDescent="0.2">
      <c r="A13" s="25" t="s">
        <v>3130</v>
      </c>
      <c r="B13" s="27" t="str">
        <f>APPS('12-13 Teamsheets'!$H$2:$R$126,$A13,'12-13 Teamsheets'!$C$2:$C$126,B$1) &amp; "(" &amp; SUBS('12-13 Teamsheets'!$S$2:$Z$126,$A13,'12-13 Teamsheets'!$C$2:$C$126,B$1) &amp; ")"</f>
        <v>0(5)</v>
      </c>
      <c r="C13" s="27" t="str">
        <f>GOALS('12-13 Teamsheets'!$H$2:$R$126,$A13,'12-13 Teamsheets'!$C$2:$C$126,B$1) &amp; "(" &amp; GOALS('12-13 Teamsheets'!$S$2:$Z$126,$A13,'12-13 Teamsheets'!$C$2:$C$126,B$1) &amp; ")"</f>
        <v>0(0)</v>
      </c>
      <c r="D13" s="27">
        <f>Clean_sheet('12-13 Teamsheets'!$C$2:$H$126,$A13,B$1)</f>
        <v>0</v>
      </c>
      <c r="E13" s="27" t="str">
        <f>CARDS('12-13 Teamsheets'!$H$2:$Z$126,$A13,$AM$2,'12-13 Teamsheets'!$C$2:$C$126,B$1) &amp; "(" &amp; CARDS('12-13 Teamsheets'!$H$2:$Z$126,$A13,$AM$3,'12-13 Teamsheets'!$C$2:$C$126,B$1) &amp; ")"</f>
        <v>0(0)</v>
      </c>
      <c r="F13" s="27">
        <f>MINS_PLAYED('12-13 Teamsheets'!$H$2:$R$126,$A13,'12-13 Teamsheets'!$C$2:$C$126,B$1) + MINS_AS_SUB('12-13 Teamsheets'!$S$2:$Z$126,$A13,'12-13 Teamsheets'!$C$2:$C$126,B$1)</f>
        <v>49</v>
      </c>
      <c r="G13" s="27" t="str">
        <f>APPS('12-13 Teamsheets'!$H$2:$R$126,$A13,'12-13 Teamsheets'!$C$2:$C$126,G$1) &amp; "(" &amp; SUBS('12-13 Teamsheets'!$S$2:$Z$126,$A13,'12-13 Teamsheets'!$C$2:$C$126,G$1) &amp; ")"</f>
        <v>0(0)</v>
      </c>
      <c r="H13" s="27" t="str">
        <f>GOALS('12-13 Teamsheets'!$H$2:$R$126,$A13,'12-13 Teamsheets'!$C$2:$C$126,G$1) &amp; "(" &amp; GOALS('12-13 Teamsheets'!$S$2:$Z$126,$A13,'12-13 Teamsheets'!$C$2:$C$126,G$1) &amp; ")"</f>
        <v>0(0)</v>
      </c>
      <c r="I13" s="27">
        <f>Clean_sheet('12-13 Teamsheets'!$C$2:$H$126,$A13,G$1)</f>
        <v>0</v>
      </c>
      <c r="J13" s="27" t="str">
        <f>CARDS('12-13 Teamsheets'!$H$2:$Z$126,$A13,$AM$2,'12-13 Teamsheets'!$C$2:$C$126,G$1) &amp; "(" &amp; CARDS('12-13 Teamsheets'!$H$2:$Z$126,$A13,$AM$3,'12-13 Teamsheets'!$C$2:$C$126,G$1) &amp; ")"</f>
        <v>0(0)</v>
      </c>
      <c r="K13" s="27">
        <f>MINS_PLAYED('12-13 Teamsheets'!$H$2:$R$126,$A13,'12-13 Teamsheets'!$C$2:$C$126,G$1) + MINS_AS_SUB('12-13 Teamsheets'!$S$2:$Z$126,$A13,'12-13 Teamsheets'!$C$2:$C$126,G$1)</f>
        <v>0</v>
      </c>
      <c r="L13" s="27" t="str">
        <f>APPS('12-13 Teamsheets'!$H$2:$R$126,$A13,'12-13 Teamsheets'!$C$2:$C$126,L$1) &amp; "(" &amp; SUBS('12-13 Teamsheets'!$S$2:$Z$126,$A13,'12-13 Teamsheets'!$C$2:$C$126,L$1) &amp; ")"</f>
        <v>1(0)</v>
      </c>
      <c r="M13" s="27" t="str">
        <f>GOALS('12-13 Teamsheets'!$H$2:$R$126,$A13,'12-13 Teamsheets'!$C$2:$C$126,L$1) &amp; "(" &amp; GOALS('12-13 Teamsheets'!$S$2:$Z$126,$A13,'12-13 Teamsheets'!$C$2:$C$126,L$1) &amp; ")"</f>
        <v>0(0)</v>
      </c>
      <c r="N13" s="27">
        <f>Clean_sheet('12-13 Teamsheets'!$C$2:$H$126,$A13,L$1)</f>
        <v>0</v>
      </c>
      <c r="O13" s="27" t="str">
        <f>CARDS('12-13 Teamsheets'!$H$2:$Z$126,$A13,$AM$2,'12-13 Teamsheets'!$C$2:$C$126,L$1) &amp; "(" &amp; CARDS('12-13 Teamsheets'!$H$2:$Z$126,$A13,$AM$3,'12-13 Teamsheets'!$C$2:$C$126,L$1) &amp; ")"</f>
        <v>0(0)</v>
      </c>
      <c r="P13" s="27">
        <f>MINS_PLAYED('12-13 Teamsheets'!$H$2:$R$126,$A13,'12-13 Teamsheets'!$C$2:$C$126,L$1) + MINS_AS_SUB('12-13 Teamsheets'!$S$2:$Z$126,$A13,'12-13 Teamsheets'!$C$2:$C$126,L$1)</f>
        <v>71</v>
      </c>
      <c r="Q13" s="27" t="str">
        <f>APPS('12-13 Teamsheets'!$H$2:$R$126,$A13,'12-13 Teamsheets'!$C$2:$C$126,Q$1) &amp; "(" &amp; SUBS('12-13 Teamsheets'!$S$2:$Z$126,$A13,'12-13 Teamsheets'!$C$2:$C$126,Q$1) &amp; ")"</f>
        <v>0(0)</v>
      </c>
      <c r="R13" s="27" t="str">
        <f>GOALS('12-13 Teamsheets'!$H$2:$R$126,$A13,'12-13 Teamsheets'!$C$2:$C$126,Q$1) &amp; "(" &amp; GOALS('12-13 Teamsheets'!$S$2:$Z$126,$A13,'12-13 Teamsheets'!$C$2:$C$126,Q$1) &amp; ")"</f>
        <v>0(0)</v>
      </c>
      <c r="S13" s="27">
        <f>Clean_sheet('12-13 Teamsheets'!$C$2:$H$126,$A13,Q$1)</f>
        <v>0</v>
      </c>
      <c r="T13" s="27" t="str">
        <f>CARDS('12-13 Teamsheets'!$H$2:$Z$126,$A13,$AM$2,'12-13 Teamsheets'!$C$2:$C$126,Q$1) &amp; "(" &amp; CARDS('12-13 Teamsheets'!$H$2:$Z$126,$A13,$AM$3,'12-13 Teamsheets'!$C$2:$C$126,Q$1) &amp; ")"</f>
        <v>0(0)</v>
      </c>
      <c r="U13" s="27">
        <f>MINS_PLAYED('12-13 Teamsheets'!$H$2:$R$126,$A13,'12-13 Teamsheets'!$C$2:$C$126,Q$1) + MINS_AS_SUB('12-13 Teamsheets'!$S$2:$Z$126,$A13,'12-13 Teamsheets'!$C$2:$C$126,Q$1)</f>
        <v>0</v>
      </c>
      <c r="V13" s="27" t="str">
        <f>APPS('12-13 Teamsheets'!$H$2:$R$126,$A13,'12-13 Teamsheets'!$C$2:$C$126,V$1) &amp; "(" &amp; SUBS('12-13 Teamsheets'!$S$2:$Z$126,$A13,'12-13 Teamsheets'!$C$2:$C$126,V$1) &amp; ")"</f>
        <v>0(0)</v>
      </c>
      <c r="W13" s="27" t="str">
        <f>GOALS('12-13 Teamsheets'!$H$2:$R$126,$A13,'12-13 Teamsheets'!$C$2:$C$126,V$1) &amp; "(" &amp; GOALS('12-13 Teamsheets'!$S$2:$Z$126,$A13,'12-13 Teamsheets'!$C$2:$C$126,V$1) &amp; ")"</f>
        <v>0(0)</v>
      </c>
      <c r="X13" s="27">
        <f>Clean_sheet('12-13 Teamsheets'!$C$2:$H$126,$A13,V$1)</f>
        <v>0</v>
      </c>
      <c r="Y13" s="27" t="str">
        <f>CARDS('12-13 Teamsheets'!$H$2:$Z$126,$A13,$AM$2,'12-13 Teamsheets'!$C$2:$C$126,V$1) &amp; "(" &amp; CARDS('12-13 Teamsheets'!$H$2:$Z$126,$A13,$AM$3,'12-13 Teamsheets'!$C$2:$C$126,V$1) &amp; ")"</f>
        <v>0(0)</v>
      </c>
      <c r="Z13" s="27">
        <f>MINS_PLAYED('12-13 Teamsheets'!$H$2:$R$126,$A13,'12-13 Teamsheets'!$C$2:$C$126,V$1) + MINS_AS_SUB('12-13 Teamsheets'!$S$2:$Z$126,$A13,'12-13 Teamsheets'!$C$2:$C$126,V$1)</f>
        <v>0</v>
      </c>
      <c r="AA13" s="27" t="str">
        <f>APPS('12-13 Teamsheets'!$H$2:$R$126,$A13) &amp; "(" &amp; SUBS('12-13 Teamsheets'!$S$2:$Z$126,$A13) &amp; ")"</f>
        <v>1(5)</v>
      </c>
      <c r="AB13" s="28">
        <f>APPS('12-13 Teamsheets'!$H$2:$R$126,$A13) + SUBS('12-13 Teamsheets'!$S$2:$Z$126,$A13)</f>
        <v>6</v>
      </c>
      <c r="AC13" s="27" t="str">
        <f>GOALS('12-13 Teamsheets'!$H$2:$R$126,$A13) &amp; "(" &amp; GOALS('12-13 Teamsheets'!$S$2:$Z$126,$A13) &amp; ")"</f>
        <v>0(0)</v>
      </c>
      <c r="AD13" s="28">
        <f>GOALS('12-13 Teamsheets'!$H$2:$Z$126,$A13)</f>
        <v>0</v>
      </c>
      <c r="AE13" s="28">
        <f>Clean_sheet('12-13 Teamsheets'!$C$2:$H$126,$A13)</f>
        <v>0</v>
      </c>
      <c r="AF13" s="28" t="str">
        <f>CARDS('12-13 Teamsheets'!$H$2:$Z$126,$A13,$AM$2) &amp; "(" &amp; CARDS('12-13 Teamsheets'!$H$2:$Z$126,$A13,$AM$3) &amp; ")"</f>
        <v>0(0)</v>
      </c>
      <c r="AG13" s="28">
        <f>MINS_PLAYED('12-13 Teamsheets'!$H$2:$R$126,$A13) + MINS_AS_SUB('12-13 Teamsheets'!$S$2:$Z$126,$A13)</f>
        <v>120</v>
      </c>
      <c r="AH13" s="28">
        <f>IF(AND(AG13&lt;&gt;0, AB13&lt;&gt;0),AG13/AB13,0)</f>
        <v>20</v>
      </c>
      <c r="AI13" s="28">
        <f>IF(AD13&lt;&gt;0,AD13/AB13,0)</f>
        <v>0</v>
      </c>
      <c r="AJ13" s="28">
        <f>IF(AD13&lt;&gt;0,AG13/AD13,0)</f>
        <v>0</v>
      </c>
      <c r="AL13"/>
      <c r="AM13" s="30"/>
    </row>
    <row r="14" spans="1:39" x14ac:dyDescent="0.2">
      <c r="A14" s="25" t="s">
        <v>3286</v>
      </c>
      <c r="B14" s="27" t="str">
        <f>APPS('12-13 Teamsheets'!$H$2:$R$126,$A14,'12-13 Teamsheets'!$C$2:$C$126,B$1) &amp; "(" &amp; SUBS('12-13 Teamsheets'!$S$2:$Z$126,$A14,'12-13 Teamsheets'!$C$2:$C$126,B$1) &amp; ")"</f>
        <v>1(0)</v>
      </c>
      <c r="C14" s="27" t="str">
        <f>GOALS('12-13 Teamsheets'!$H$2:$R$126,$A14,'12-13 Teamsheets'!$C$2:$C$126,B$1) &amp; "(" &amp; GOALS('12-13 Teamsheets'!$S$2:$Z$126,$A14,'12-13 Teamsheets'!$C$2:$C$126,B$1) &amp; ")"</f>
        <v>0(0)</v>
      </c>
      <c r="D14" s="27">
        <f>Clean_sheet('12-13 Teamsheets'!$C$2:$H$126,$A14,B$1)</f>
        <v>0</v>
      </c>
      <c r="E14" s="27" t="str">
        <f>CARDS('12-13 Teamsheets'!$H$2:$Z$126,$A14,$AM$2,'12-13 Teamsheets'!$C$2:$C$126,B$1) &amp; "(" &amp; CARDS('12-13 Teamsheets'!$H$2:$Z$126,$A14,$AM$3,'12-13 Teamsheets'!$C$2:$C$126,B$1) &amp; ")"</f>
        <v>0(0)</v>
      </c>
      <c r="F14" s="27">
        <f>MINS_PLAYED('12-13 Teamsheets'!$H$2:$R$126,$A14,'12-13 Teamsheets'!$C$2:$C$126,B$1) + MINS_AS_SUB('12-13 Teamsheets'!$S$2:$Z$126,$A14,'12-13 Teamsheets'!$C$2:$C$126,B$1)</f>
        <v>81</v>
      </c>
      <c r="G14" s="27" t="str">
        <f>APPS('12-13 Teamsheets'!$H$2:$R$126,$A14,'12-13 Teamsheets'!$C$2:$C$126,G$1) &amp; "(" &amp; SUBS('12-13 Teamsheets'!$S$2:$Z$126,$A14,'12-13 Teamsheets'!$C$2:$C$126,G$1) &amp; ")"</f>
        <v>0(0)</v>
      </c>
      <c r="H14" s="27" t="str">
        <f>GOALS('12-13 Teamsheets'!$H$2:$R$126,$A14,'12-13 Teamsheets'!$C$2:$C$126,G$1) &amp; "(" &amp; GOALS('12-13 Teamsheets'!$S$2:$Z$126,$A14,'12-13 Teamsheets'!$C$2:$C$126,G$1) &amp; ")"</f>
        <v>0(0)</v>
      </c>
      <c r="I14" s="27">
        <f>Clean_sheet('12-13 Teamsheets'!$C$2:$H$126,$A14,G$1)</f>
        <v>0</v>
      </c>
      <c r="J14" s="27" t="str">
        <f>CARDS('12-13 Teamsheets'!$H$2:$Z$126,$A14,$AM$2,'12-13 Teamsheets'!$C$2:$C$126,G$1) &amp; "(" &amp; CARDS('12-13 Teamsheets'!$H$2:$Z$126,$A14,$AM$3,'12-13 Teamsheets'!$C$2:$C$126,G$1) &amp; ")"</f>
        <v>0(0)</v>
      </c>
      <c r="K14" s="27">
        <f>MINS_PLAYED('12-13 Teamsheets'!$H$2:$R$126,$A14,'12-13 Teamsheets'!$C$2:$C$126,G$1) + MINS_AS_SUB('12-13 Teamsheets'!$S$2:$Z$126,$A14,'12-13 Teamsheets'!$C$2:$C$126,G$1)</f>
        <v>0</v>
      </c>
      <c r="L14" s="27" t="str">
        <f>APPS('12-13 Teamsheets'!$H$2:$R$126,$A14,'12-13 Teamsheets'!$C$2:$C$126,L$1) &amp; "(" &amp; SUBS('12-13 Teamsheets'!$S$2:$Z$126,$A14,'12-13 Teamsheets'!$C$2:$C$126,L$1) &amp; ")"</f>
        <v>0(0)</v>
      </c>
      <c r="M14" s="27" t="str">
        <f>GOALS('12-13 Teamsheets'!$H$2:$R$126,$A14,'12-13 Teamsheets'!$C$2:$C$126,L$1) &amp; "(" &amp; GOALS('12-13 Teamsheets'!$S$2:$Z$126,$A14,'12-13 Teamsheets'!$C$2:$C$126,L$1) &amp; ")"</f>
        <v>0(0)</v>
      </c>
      <c r="N14" s="27">
        <f>Clean_sheet('12-13 Teamsheets'!$C$2:$H$126,$A14,L$1)</f>
        <v>0</v>
      </c>
      <c r="O14" s="27" t="str">
        <f>CARDS('12-13 Teamsheets'!$H$2:$Z$126,$A14,$AM$2,'12-13 Teamsheets'!$C$2:$C$126,L$1) &amp; "(" &amp; CARDS('12-13 Teamsheets'!$H$2:$Z$126,$A14,$AM$3,'12-13 Teamsheets'!$C$2:$C$126,L$1) &amp; ")"</f>
        <v>0(0)</v>
      </c>
      <c r="P14" s="27">
        <f>MINS_PLAYED('12-13 Teamsheets'!$H$2:$R$126,$A14,'12-13 Teamsheets'!$C$2:$C$126,L$1) + MINS_AS_SUB('12-13 Teamsheets'!$S$2:$Z$126,$A14,'12-13 Teamsheets'!$C$2:$C$126,L$1)</f>
        <v>0</v>
      </c>
      <c r="Q14" s="27" t="str">
        <f>APPS('12-13 Teamsheets'!$H$2:$R$126,$A14,'12-13 Teamsheets'!$C$2:$C$126,Q$1) &amp; "(" &amp; SUBS('12-13 Teamsheets'!$S$2:$Z$126,$A14,'12-13 Teamsheets'!$C$2:$C$126,Q$1) &amp; ")"</f>
        <v>0(0)</v>
      </c>
      <c r="R14" s="27" t="str">
        <f>GOALS('12-13 Teamsheets'!$H$2:$R$126,$A14,'12-13 Teamsheets'!$C$2:$C$126,Q$1) &amp; "(" &amp; GOALS('12-13 Teamsheets'!$S$2:$Z$126,$A14,'12-13 Teamsheets'!$C$2:$C$126,Q$1) &amp; ")"</f>
        <v>0(0)</v>
      </c>
      <c r="S14" s="27">
        <f>Clean_sheet('12-13 Teamsheets'!$C$2:$H$126,$A14,Q$1)</f>
        <v>0</v>
      </c>
      <c r="T14" s="27" t="str">
        <f>CARDS('12-13 Teamsheets'!$H$2:$Z$126,$A14,$AM$2,'12-13 Teamsheets'!$C$2:$C$126,Q$1) &amp; "(" &amp; CARDS('12-13 Teamsheets'!$H$2:$Z$126,$A14,$AM$3,'12-13 Teamsheets'!$C$2:$C$126,Q$1) &amp; ")"</f>
        <v>0(0)</v>
      </c>
      <c r="U14" s="27">
        <f>MINS_PLAYED('12-13 Teamsheets'!$H$2:$R$126,$A14,'12-13 Teamsheets'!$C$2:$C$126,Q$1) + MINS_AS_SUB('12-13 Teamsheets'!$S$2:$Z$126,$A14,'12-13 Teamsheets'!$C$2:$C$126,Q$1)</f>
        <v>0</v>
      </c>
      <c r="V14" s="27" t="str">
        <f>APPS('12-13 Teamsheets'!$H$2:$R$126,$A14,'12-13 Teamsheets'!$C$2:$C$126,V$1) &amp; "(" &amp; SUBS('12-13 Teamsheets'!$S$2:$Z$126,$A14,'12-13 Teamsheets'!$C$2:$C$126,V$1) &amp; ")"</f>
        <v>0(0)</v>
      </c>
      <c r="W14" s="27" t="str">
        <f>GOALS('12-13 Teamsheets'!$H$2:$R$126,$A14,'12-13 Teamsheets'!$C$2:$C$126,V$1) &amp; "(" &amp; GOALS('12-13 Teamsheets'!$S$2:$Z$126,$A14,'12-13 Teamsheets'!$C$2:$C$126,V$1) &amp; ")"</f>
        <v>0(0)</v>
      </c>
      <c r="X14" s="27">
        <f>Clean_sheet('12-13 Teamsheets'!$C$2:$H$126,$A14,V$1)</f>
        <v>0</v>
      </c>
      <c r="Y14" s="27" t="str">
        <f>CARDS('12-13 Teamsheets'!$H$2:$Z$126,$A14,$AM$2,'12-13 Teamsheets'!$C$2:$C$126,V$1) &amp; "(" &amp; CARDS('12-13 Teamsheets'!$H$2:$Z$126,$A14,$AM$3,'12-13 Teamsheets'!$C$2:$C$126,V$1) &amp; ")"</f>
        <v>0(0)</v>
      </c>
      <c r="Z14" s="27">
        <f>MINS_PLAYED('12-13 Teamsheets'!$H$2:$R$126,$A14,'12-13 Teamsheets'!$C$2:$C$126,V$1) + MINS_AS_SUB('12-13 Teamsheets'!$S$2:$Z$126,$A14,'12-13 Teamsheets'!$C$2:$C$126,V$1)</f>
        <v>0</v>
      </c>
      <c r="AA14" s="27" t="str">
        <f>APPS('12-13 Teamsheets'!$H$2:$R$126,$A14) &amp; "(" &amp; SUBS('12-13 Teamsheets'!$S$2:$Z$126,$A14) &amp; ")"</f>
        <v>1(0)</v>
      </c>
      <c r="AB14" s="28">
        <f>APPS('12-13 Teamsheets'!$H$2:$R$126,$A14) + SUBS('12-13 Teamsheets'!$S$2:$Z$126,$A14)</f>
        <v>1</v>
      </c>
      <c r="AC14" s="27" t="str">
        <f>GOALS('12-13 Teamsheets'!$H$2:$R$126,$A14) &amp; "(" &amp; GOALS('12-13 Teamsheets'!$S$2:$Z$126,$A14) &amp; ")"</f>
        <v>0(0)</v>
      </c>
      <c r="AD14" s="28">
        <f>GOALS('12-13 Teamsheets'!$H$2:$Z$126,$A14)</f>
        <v>0</v>
      </c>
      <c r="AE14" s="28">
        <f>Clean_sheet('12-13 Teamsheets'!$C$2:$H$126,$A14)</f>
        <v>0</v>
      </c>
      <c r="AF14" s="28" t="str">
        <f>CARDS('12-13 Teamsheets'!$H$2:$Z$126,$A14,$AM$2) &amp; "(" &amp; CARDS('12-13 Teamsheets'!$H$2:$Z$126,$A14,$AM$3) &amp; ")"</f>
        <v>0(0)</v>
      </c>
      <c r="AG14" s="28">
        <f>MINS_PLAYED('12-13 Teamsheets'!$H$2:$R$126,$A14) + MINS_AS_SUB('12-13 Teamsheets'!$S$2:$Z$126,$A14)</f>
        <v>81</v>
      </c>
      <c r="AH14" s="28">
        <f>IF(AND(AG14&lt;&gt;0, AB14&lt;&gt;0),AG14/AB14,0)</f>
        <v>81</v>
      </c>
      <c r="AI14" s="28">
        <f>IF(AD14&lt;&gt;0,AD14/AB14,0)</f>
        <v>0</v>
      </c>
      <c r="AJ14" s="28">
        <f>IF(AD14&lt;&gt;0,AG14/AD14,0)</f>
        <v>0</v>
      </c>
      <c r="AL14"/>
      <c r="AM14" s="30"/>
    </row>
    <row r="15" spans="1:39" x14ac:dyDescent="0.2">
      <c r="A15" s="25" t="s">
        <v>192</v>
      </c>
      <c r="B15" s="27" t="str">
        <f>APPS('12-13 Teamsheets'!$H$2:$R$126,$A15,'12-13 Teamsheets'!$C$2:$C$126,B$1) &amp; "(" &amp; SUBS('12-13 Teamsheets'!$S$2:$Z$126,$A15,'12-13 Teamsheets'!$C$2:$C$126,B$1) &amp; ")"</f>
        <v>3(16)</v>
      </c>
      <c r="C15" s="27" t="str">
        <f>GOALS('12-13 Teamsheets'!$H$2:$R$126,$A15,'12-13 Teamsheets'!$C$2:$C$126,B$1) &amp; "(" &amp; GOALS('12-13 Teamsheets'!$S$2:$Z$126,$A15,'12-13 Teamsheets'!$C$2:$C$126,B$1) &amp; ")"</f>
        <v>1(0)</v>
      </c>
      <c r="D15" s="27">
        <f>Clean_sheet('12-13 Teamsheets'!$C$2:$H$126,$A15,B$1)</f>
        <v>0</v>
      </c>
      <c r="E15" s="27" t="str">
        <f>CARDS('12-13 Teamsheets'!$H$2:$Z$126,$A15,$AM$2,'12-13 Teamsheets'!$C$2:$C$126,B$1) &amp; "(" &amp; CARDS('12-13 Teamsheets'!$H$2:$Z$126,$A15,$AM$3,'12-13 Teamsheets'!$C$2:$C$126,B$1) &amp; ")"</f>
        <v>1(0)</v>
      </c>
      <c r="F15" s="27">
        <f>MINS_PLAYED('12-13 Teamsheets'!$H$2:$R$126,$A15,'12-13 Teamsheets'!$C$2:$C$126,B$1) + MINS_AS_SUB('12-13 Teamsheets'!$S$2:$Z$126,$A15,'12-13 Teamsheets'!$C$2:$C$126,B$1)</f>
        <v>453</v>
      </c>
      <c r="G15" s="27" t="str">
        <f>APPS('12-13 Teamsheets'!$H$2:$R$126,$A15,'12-13 Teamsheets'!$C$2:$C$126,G$1) &amp; "(" &amp; SUBS('12-13 Teamsheets'!$S$2:$Z$126,$A15,'12-13 Teamsheets'!$C$2:$C$126,G$1) &amp; ")"</f>
        <v>0(0)</v>
      </c>
      <c r="H15" s="27" t="str">
        <f>GOALS('12-13 Teamsheets'!$H$2:$R$126,$A15,'12-13 Teamsheets'!$C$2:$C$126,G$1) &amp; "(" &amp; GOALS('12-13 Teamsheets'!$S$2:$Z$126,$A15,'12-13 Teamsheets'!$C$2:$C$126,G$1) &amp; ")"</f>
        <v>0(0)</v>
      </c>
      <c r="I15" s="27">
        <f>Clean_sheet('12-13 Teamsheets'!$C$2:$H$126,$A15,G$1)</f>
        <v>0</v>
      </c>
      <c r="J15" s="27" t="str">
        <f>CARDS('12-13 Teamsheets'!$H$2:$Z$126,$A15,$AM$2,'12-13 Teamsheets'!$C$2:$C$126,G$1) &amp; "(" &amp; CARDS('12-13 Teamsheets'!$H$2:$Z$126,$A15,$AM$3,'12-13 Teamsheets'!$C$2:$C$126,G$1) &amp; ")"</f>
        <v>0(0)</v>
      </c>
      <c r="K15" s="27">
        <f>MINS_PLAYED('12-13 Teamsheets'!$H$2:$R$126,$A15,'12-13 Teamsheets'!$C$2:$C$126,G$1) + MINS_AS_SUB('12-13 Teamsheets'!$S$2:$Z$126,$A15,'12-13 Teamsheets'!$C$2:$C$126,G$1)</f>
        <v>0</v>
      </c>
      <c r="L15" s="27" t="str">
        <f>APPS('12-13 Teamsheets'!$H$2:$R$126,$A15,'12-13 Teamsheets'!$C$2:$C$126,L$1) &amp; "(" &amp; SUBS('12-13 Teamsheets'!$S$2:$Z$126,$A15,'12-13 Teamsheets'!$C$2:$C$126,L$1) &amp; ")"</f>
        <v>1(0)</v>
      </c>
      <c r="M15" s="27" t="str">
        <f>GOALS('12-13 Teamsheets'!$H$2:$R$126,$A15,'12-13 Teamsheets'!$C$2:$C$126,L$1) &amp; "(" &amp; GOALS('12-13 Teamsheets'!$S$2:$Z$126,$A15,'12-13 Teamsheets'!$C$2:$C$126,L$1) &amp; ")"</f>
        <v>1(0)</v>
      </c>
      <c r="N15" s="27">
        <f>Clean_sheet('12-13 Teamsheets'!$C$2:$H$126,$A15,L$1)</f>
        <v>0</v>
      </c>
      <c r="O15" s="27" t="str">
        <f>CARDS('12-13 Teamsheets'!$H$2:$Z$126,$A15,$AM$2,'12-13 Teamsheets'!$C$2:$C$126,L$1) &amp; "(" &amp; CARDS('12-13 Teamsheets'!$H$2:$Z$126,$A15,$AM$3,'12-13 Teamsheets'!$C$2:$C$126,L$1) &amp; ")"</f>
        <v>0(0)</v>
      </c>
      <c r="P15" s="27">
        <f>MINS_PLAYED('12-13 Teamsheets'!$H$2:$R$126,$A15,'12-13 Teamsheets'!$C$2:$C$126,L$1) + MINS_AS_SUB('12-13 Teamsheets'!$S$2:$Z$126,$A15,'12-13 Teamsheets'!$C$2:$C$126,L$1)</f>
        <v>77</v>
      </c>
      <c r="Q15" s="27" t="str">
        <f>APPS('12-13 Teamsheets'!$H$2:$R$126,$A15,'12-13 Teamsheets'!$C$2:$C$126,Q$1) &amp; "(" &amp; SUBS('12-13 Teamsheets'!$S$2:$Z$126,$A15,'12-13 Teamsheets'!$C$2:$C$126,Q$1) &amp; ")"</f>
        <v>0(0)</v>
      </c>
      <c r="R15" s="27" t="str">
        <f>GOALS('12-13 Teamsheets'!$H$2:$R$126,$A15,'12-13 Teamsheets'!$C$2:$C$126,Q$1) &amp; "(" &amp; GOALS('12-13 Teamsheets'!$S$2:$Z$126,$A15,'12-13 Teamsheets'!$C$2:$C$126,Q$1) &amp; ")"</f>
        <v>0(0)</v>
      </c>
      <c r="S15" s="27">
        <f>Clean_sheet('12-13 Teamsheets'!$C$2:$H$126,$A15,Q$1)</f>
        <v>0</v>
      </c>
      <c r="T15" s="27" t="str">
        <f>CARDS('12-13 Teamsheets'!$H$2:$Z$126,$A15,$AM$2,'12-13 Teamsheets'!$C$2:$C$126,Q$1) &amp; "(" &amp; CARDS('12-13 Teamsheets'!$H$2:$Z$126,$A15,$AM$3,'12-13 Teamsheets'!$C$2:$C$126,Q$1) &amp; ")"</f>
        <v>0(0)</v>
      </c>
      <c r="U15" s="27">
        <f>MINS_PLAYED('12-13 Teamsheets'!$H$2:$R$126,$A15,'12-13 Teamsheets'!$C$2:$C$126,Q$1) + MINS_AS_SUB('12-13 Teamsheets'!$S$2:$Z$126,$A15,'12-13 Teamsheets'!$C$2:$C$126,Q$1)</f>
        <v>0</v>
      </c>
      <c r="V15" s="27" t="str">
        <f>APPS('12-13 Teamsheets'!$H$2:$R$126,$A15,'12-13 Teamsheets'!$C$2:$C$126,V$1) &amp; "(" &amp; SUBS('12-13 Teamsheets'!$S$2:$Z$126,$A15,'12-13 Teamsheets'!$C$2:$C$126,V$1) &amp; ")"</f>
        <v>0(0)</v>
      </c>
      <c r="W15" s="27" t="str">
        <f>GOALS('12-13 Teamsheets'!$H$2:$R$126,$A15,'12-13 Teamsheets'!$C$2:$C$126,V$1) &amp; "(" &amp; GOALS('12-13 Teamsheets'!$S$2:$Z$126,$A15,'12-13 Teamsheets'!$C$2:$C$126,V$1) &amp; ")"</f>
        <v>0(0)</v>
      </c>
      <c r="X15" s="27">
        <f>Clean_sheet('12-13 Teamsheets'!$C$2:$H$126,$A15,V$1)</f>
        <v>0</v>
      </c>
      <c r="Y15" s="27" t="str">
        <f>CARDS('12-13 Teamsheets'!$H$2:$Z$126,$A15,$AM$2,'12-13 Teamsheets'!$C$2:$C$126,V$1) &amp; "(" &amp; CARDS('12-13 Teamsheets'!$H$2:$Z$126,$A15,$AM$3,'12-13 Teamsheets'!$C$2:$C$126,V$1) &amp; ")"</f>
        <v>0(0)</v>
      </c>
      <c r="Z15" s="27">
        <f>MINS_PLAYED('12-13 Teamsheets'!$H$2:$R$126,$A15,'12-13 Teamsheets'!$C$2:$C$126,V$1) + MINS_AS_SUB('12-13 Teamsheets'!$S$2:$Z$126,$A15,'12-13 Teamsheets'!$C$2:$C$126,V$1)</f>
        <v>0</v>
      </c>
      <c r="AA15" s="27" t="str">
        <f>APPS('12-13 Teamsheets'!$H$2:$R$126,$A15) &amp; "(" &amp; SUBS('12-13 Teamsheets'!$S$2:$Z$126,$A15) &amp; ")"</f>
        <v>4(16)</v>
      </c>
      <c r="AB15" s="28">
        <f>APPS('12-13 Teamsheets'!$H$2:$R$126,$A15) + SUBS('12-13 Teamsheets'!$S$2:$Z$126,$A15)</f>
        <v>20</v>
      </c>
      <c r="AC15" s="27" t="str">
        <f>GOALS('12-13 Teamsheets'!$H$2:$R$126,$A15) &amp; "(" &amp; GOALS('12-13 Teamsheets'!$S$2:$Z$126,$A15) &amp; ")"</f>
        <v>2(0)</v>
      </c>
      <c r="AD15" s="28">
        <f>GOALS('12-13 Teamsheets'!$H$2:$Z$126,$A15)</f>
        <v>2</v>
      </c>
      <c r="AE15" s="28">
        <f>Clean_sheet('12-13 Teamsheets'!$C$2:$H$126,$A15)</f>
        <v>0</v>
      </c>
      <c r="AF15" s="28" t="str">
        <f>CARDS('12-13 Teamsheets'!$H$2:$Z$126,$A15,$AM$2) &amp; "(" &amp; CARDS('12-13 Teamsheets'!$H$2:$Z$126,$A15,$AM$3) &amp; ")"</f>
        <v>1(0)</v>
      </c>
      <c r="AG15" s="28">
        <f>MINS_PLAYED('12-13 Teamsheets'!$H$2:$R$126,$A15) + MINS_AS_SUB('12-13 Teamsheets'!$S$2:$Z$126,$A15)</f>
        <v>530</v>
      </c>
      <c r="AH15" s="28">
        <f t="shared" si="0"/>
        <v>26.5</v>
      </c>
      <c r="AI15" s="28">
        <f t="shared" si="1"/>
        <v>0.1</v>
      </c>
      <c r="AJ15" s="28">
        <f t="shared" si="2"/>
        <v>265</v>
      </c>
      <c r="AL15"/>
      <c r="AM15" s="30"/>
    </row>
    <row r="16" spans="1:39" x14ac:dyDescent="0.2">
      <c r="A16" s="25" t="s">
        <v>3264</v>
      </c>
      <c r="B16" s="27" t="str">
        <f>APPS('12-13 Teamsheets'!$H$2:$R$126,$A16,'12-13 Teamsheets'!$C$2:$C$126,B$1) &amp; "(" &amp; SUBS('12-13 Teamsheets'!$S$2:$Z$126,$A16,'12-13 Teamsheets'!$C$2:$C$126,B$1) &amp; ")"</f>
        <v>1(0)</v>
      </c>
      <c r="C16" s="27" t="str">
        <f>GOALS('12-13 Teamsheets'!$H$2:$R$126,$A16,'12-13 Teamsheets'!$C$2:$C$126,B$1) &amp; "(" &amp; GOALS('12-13 Teamsheets'!$S$2:$Z$126,$A16,'12-13 Teamsheets'!$C$2:$C$126,B$1) &amp; ")"</f>
        <v>0(0)</v>
      </c>
      <c r="D16" s="27">
        <f>Clean_sheet('12-13 Teamsheets'!$C$2:$H$126,$A16,B$1)</f>
        <v>0</v>
      </c>
      <c r="E16" s="27" t="str">
        <f>CARDS('12-13 Teamsheets'!$H$2:$Z$126,$A16,$AM$2,'12-13 Teamsheets'!$C$2:$C$126,B$1) &amp; "(" &amp; CARDS('12-13 Teamsheets'!$H$2:$Z$126,$A16,$AM$3,'12-13 Teamsheets'!$C$2:$C$126,B$1) &amp; ")"</f>
        <v>0(0)</v>
      </c>
      <c r="F16" s="27">
        <f>MINS_PLAYED('12-13 Teamsheets'!$H$2:$R$126,$A16,'12-13 Teamsheets'!$C$2:$C$126,B$1) + MINS_AS_SUB('12-13 Teamsheets'!$S$2:$Z$126,$A16,'12-13 Teamsheets'!$C$2:$C$126,B$1)</f>
        <v>60</v>
      </c>
      <c r="G16" s="27" t="str">
        <f>APPS('12-13 Teamsheets'!$H$2:$R$126,$A16,'12-13 Teamsheets'!$C$2:$C$126,G$1) &amp; "(" &amp; SUBS('12-13 Teamsheets'!$S$2:$Z$126,$A16,'12-13 Teamsheets'!$C$2:$C$126,G$1) &amp; ")"</f>
        <v>0(0)</v>
      </c>
      <c r="H16" s="27" t="str">
        <f>GOALS('12-13 Teamsheets'!$H$2:$R$126,$A16,'12-13 Teamsheets'!$C$2:$C$126,G$1) &amp; "(" &amp; GOALS('12-13 Teamsheets'!$S$2:$Z$126,$A16,'12-13 Teamsheets'!$C$2:$C$126,G$1) &amp; ")"</f>
        <v>0(0)</v>
      </c>
      <c r="I16" s="27">
        <f>Clean_sheet('12-13 Teamsheets'!$C$2:$H$126,$A16,G$1)</f>
        <v>0</v>
      </c>
      <c r="J16" s="27" t="str">
        <f>CARDS('12-13 Teamsheets'!$H$2:$Z$126,$A16,$AM$2,'12-13 Teamsheets'!$C$2:$C$126,G$1) &amp; "(" &amp; CARDS('12-13 Teamsheets'!$H$2:$Z$126,$A16,$AM$3,'12-13 Teamsheets'!$C$2:$C$126,G$1) &amp; ")"</f>
        <v>0(0)</v>
      </c>
      <c r="K16" s="27">
        <f>MINS_PLAYED('12-13 Teamsheets'!$H$2:$R$126,$A16,'12-13 Teamsheets'!$C$2:$C$126,G$1) + MINS_AS_SUB('12-13 Teamsheets'!$S$2:$Z$126,$A16,'12-13 Teamsheets'!$C$2:$C$126,G$1)</f>
        <v>0</v>
      </c>
      <c r="L16" s="27" t="str">
        <f>APPS('12-13 Teamsheets'!$H$2:$R$126,$A16,'12-13 Teamsheets'!$C$2:$C$126,L$1) &amp; "(" &amp; SUBS('12-13 Teamsheets'!$S$2:$Z$126,$A16,'12-13 Teamsheets'!$C$2:$C$126,L$1) &amp; ")"</f>
        <v>1(0)</v>
      </c>
      <c r="M16" s="27" t="str">
        <f>GOALS('12-13 Teamsheets'!$H$2:$R$126,$A16,'12-13 Teamsheets'!$C$2:$C$126,L$1) &amp; "(" &amp; GOALS('12-13 Teamsheets'!$S$2:$Z$126,$A16,'12-13 Teamsheets'!$C$2:$C$126,L$1) &amp; ")"</f>
        <v>0(0)</v>
      </c>
      <c r="N16" s="27">
        <f>Clean_sheet('12-13 Teamsheets'!$C$2:$H$126,$A16,L$1)</f>
        <v>0</v>
      </c>
      <c r="O16" s="27" t="str">
        <f>CARDS('12-13 Teamsheets'!$H$2:$Z$126,$A16,$AM$2,'12-13 Teamsheets'!$C$2:$C$126,L$1) &amp; "(" &amp; CARDS('12-13 Teamsheets'!$H$2:$Z$126,$A16,$AM$3,'12-13 Teamsheets'!$C$2:$C$126,L$1) &amp; ")"</f>
        <v>0(0)</v>
      </c>
      <c r="P16" s="27">
        <f>MINS_PLAYED('12-13 Teamsheets'!$H$2:$R$126,$A16,'12-13 Teamsheets'!$C$2:$C$126,L$1) + MINS_AS_SUB('12-13 Teamsheets'!$S$2:$Z$126,$A16,'12-13 Teamsheets'!$C$2:$C$126,L$1)</f>
        <v>90</v>
      </c>
      <c r="Q16" s="27" t="str">
        <f>APPS('12-13 Teamsheets'!$H$2:$R$126,$A16,'12-13 Teamsheets'!$C$2:$C$126,Q$1) &amp; "(" &amp; SUBS('12-13 Teamsheets'!$S$2:$Z$126,$A16,'12-13 Teamsheets'!$C$2:$C$126,Q$1) &amp; ")"</f>
        <v>0(0)</v>
      </c>
      <c r="R16" s="27" t="str">
        <f>GOALS('12-13 Teamsheets'!$H$2:$R$126,$A16,'12-13 Teamsheets'!$C$2:$C$126,Q$1) &amp; "(" &amp; GOALS('12-13 Teamsheets'!$S$2:$Z$126,$A16,'12-13 Teamsheets'!$C$2:$C$126,Q$1) &amp; ")"</f>
        <v>0(0)</v>
      </c>
      <c r="S16" s="27">
        <f>Clean_sheet('12-13 Teamsheets'!$C$2:$H$126,$A16,Q$1)</f>
        <v>0</v>
      </c>
      <c r="T16" s="27" t="str">
        <f>CARDS('12-13 Teamsheets'!$H$2:$Z$126,$A16,$AM$2,'12-13 Teamsheets'!$C$2:$C$126,Q$1) &amp; "(" &amp; CARDS('12-13 Teamsheets'!$H$2:$Z$126,$A16,$AM$3,'12-13 Teamsheets'!$C$2:$C$126,Q$1) &amp; ")"</f>
        <v>0(0)</v>
      </c>
      <c r="U16" s="27">
        <f>MINS_PLAYED('12-13 Teamsheets'!$H$2:$R$126,$A16,'12-13 Teamsheets'!$C$2:$C$126,Q$1) + MINS_AS_SUB('12-13 Teamsheets'!$S$2:$Z$126,$A16,'12-13 Teamsheets'!$C$2:$C$126,Q$1)</f>
        <v>0</v>
      </c>
      <c r="V16" s="27" t="str">
        <f>APPS('12-13 Teamsheets'!$H$2:$R$126,$A16,'12-13 Teamsheets'!$C$2:$C$126,V$1) &amp; "(" &amp; SUBS('12-13 Teamsheets'!$S$2:$Z$126,$A16,'12-13 Teamsheets'!$C$2:$C$126,V$1) &amp; ")"</f>
        <v>0(0)</v>
      </c>
      <c r="W16" s="27" t="str">
        <f>GOALS('12-13 Teamsheets'!$H$2:$R$126,$A16,'12-13 Teamsheets'!$C$2:$C$126,V$1) &amp; "(" &amp; GOALS('12-13 Teamsheets'!$S$2:$Z$126,$A16,'12-13 Teamsheets'!$C$2:$C$126,V$1) &amp; ")"</f>
        <v>0(0)</v>
      </c>
      <c r="X16" s="27">
        <f>Clean_sheet('12-13 Teamsheets'!$C$2:$H$126,$A16,V$1)</f>
        <v>0</v>
      </c>
      <c r="Y16" s="27" t="str">
        <f>CARDS('12-13 Teamsheets'!$H$2:$Z$126,$A16,$AM$2,'12-13 Teamsheets'!$C$2:$C$126,V$1) &amp; "(" &amp; CARDS('12-13 Teamsheets'!$H$2:$Z$126,$A16,$AM$3,'12-13 Teamsheets'!$C$2:$C$126,V$1) &amp; ")"</f>
        <v>0(0)</v>
      </c>
      <c r="Z16" s="27">
        <f>MINS_PLAYED('12-13 Teamsheets'!$H$2:$R$126,$A16,'12-13 Teamsheets'!$C$2:$C$126,V$1) + MINS_AS_SUB('12-13 Teamsheets'!$S$2:$Z$126,$A16,'12-13 Teamsheets'!$C$2:$C$126,V$1)</f>
        <v>0</v>
      </c>
      <c r="AA16" s="27" t="str">
        <f>APPS('12-13 Teamsheets'!$H$2:$R$126,$A16) &amp; "(" &amp; SUBS('12-13 Teamsheets'!$S$2:$Z$126,$A16) &amp; ")"</f>
        <v>2(0)</v>
      </c>
      <c r="AB16" s="28">
        <f>APPS('12-13 Teamsheets'!$H$2:$R$126,$A16) + SUBS('12-13 Teamsheets'!$S$2:$Z$126,$A16)</f>
        <v>2</v>
      </c>
      <c r="AC16" s="27" t="str">
        <f>GOALS('12-13 Teamsheets'!$H$2:$R$126,$A16) &amp; "(" &amp; GOALS('12-13 Teamsheets'!$S$2:$Z$126,$A16) &amp; ")"</f>
        <v>0(0)</v>
      </c>
      <c r="AD16" s="28">
        <f>GOALS('12-13 Teamsheets'!$H$2:$Z$126,$A16)</f>
        <v>0</v>
      </c>
      <c r="AE16" s="28">
        <f>Clean_sheet('12-13 Teamsheets'!$C$2:$H$126,$A16)</f>
        <v>0</v>
      </c>
      <c r="AF16" s="28" t="str">
        <f>CARDS('12-13 Teamsheets'!$H$2:$Z$126,$A16,$AM$2) &amp; "(" &amp; CARDS('12-13 Teamsheets'!$H$2:$Z$126,$A16,$AM$3) &amp; ")"</f>
        <v>0(0)</v>
      </c>
      <c r="AG16" s="28">
        <f>MINS_PLAYED('12-13 Teamsheets'!$H$2:$R$126,$A16) + MINS_AS_SUB('12-13 Teamsheets'!$S$2:$Z$126,$A16)</f>
        <v>150</v>
      </c>
      <c r="AH16" s="28">
        <f>IF(AND(AG16&lt;&gt;0, AB16&lt;&gt;0),AG16/AB16,0)</f>
        <v>75</v>
      </c>
      <c r="AI16" s="28">
        <f>IF(AD16&lt;&gt;0,AD16/AB16,0)</f>
        <v>0</v>
      </c>
      <c r="AJ16" s="28">
        <f>IF(AD16&lt;&gt;0,AG16/AD16,0)</f>
        <v>0</v>
      </c>
      <c r="AL16"/>
      <c r="AM16" s="30"/>
    </row>
    <row r="17" spans="1:39" x14ac:dyDescent="0.2">
      <c r="A17" s="25" t="s">
        <v>3219</v>
      </c>
      <c r="B17" s="27" t="str">
        <f>APPS('12-13 Teamsheets'!$H$2:$R$126,$A17,'12-13 Teamsheets'!$C$2:$C$126,B$1) &amp; "(" &amp; SUBS('12-13 Teamsheets'!$S$2:$Z$126,$A17,'12-13 Teamsheets'!$C$2:$C$126,B$1) &amp; ")"</f>
        <v>15(8)</v>
      </c>
      <c r="C17" s="27" t="str">
        <f>GOALS('12-13 Teamsheets'!$H$2:$R$126,$A17,'12-13 Teamsheets'!$C$2:$C$126,B$1) &amp; "(" &amp; GOALS('12-13 Teamsheets'!$S$2:$Z$126,$A17,'12-13 Teamsheets'!$C$2:$C$126,B$1) &amp; ")"</f>
        <v>8(3)</v>
      </c>
      <c r="D17" s="27">
        <f>Clean_sheet('12-13 Teamsheets'!$C$2:$H$126,$A17,B$1)</f>
        <v>0</v>
      </c>
      <c r="E17" s="27" t="str">
        <f>CARDS('12-13 Teamsheets'!$H$2:$Z$126,$A17,$AM$2,'12-13 Teamsheets'!$C$2:$C$126,B$1) &amp; "(" &amp; CARDS('12-13 Teamsheets'!$H$2:$Z$126,$A17,$AM$3,'12-13 Teamsheets'!$C$2:$C$126,B$1) &amp; ")"</f>
        <v>0(0)</v>
      </c>
      <c r="F17" s="27">
        <f>MINS_PLAYED('12-13 Teamsheets'!$H$2:$R$126,$A17,'12-13 Teamsheets'!$C$2:$C$126,B$1) + MINS_AS_SUB('12-13 Teamsheets'!$S$2:$Z$126,$A17,'12-13 Teamsheets'!$C$2:$C$126,B$1)</f>
        <v>1415</v>
      </c>
      <c r="G17" s="27" t="str">
        <f>APPS('12-13 Teamsheets'!$H$2:$R$126,$A17,'12-13 Teamsheets'!$C$2:$C$126,G$1) &amp; "(" &amp; SUBS('12-13 Teamsheets'!$S$2:$Z$126,$A17,'12-13 Teamsheets'!$C$2:$C$126,G$1) &amp; ")"</f>
        <v>0(0)</v>
      </c>
      <c r="H17" s="27" t="str">
        <f>GOALS('12-13 Teamsheets'!$H$2:$R$126,$A17,'12-13 Teamsheets'!$C$2:$C$126,G$1) &amp; "(" &amp; GOALS('12-13 Teamsheets'!$S$2:$Z$126,$A17,'12-13 Teamsheets'!$C$2:$C$126,G$1) &amp; ")"</f>
        <v>0(0)</v>
      </c>
      <c r="I17" s="27">
        <f>Clean_sheet('12-13 Teamsheets'!$C$2:$H$126,$A17,G$1)</f>
        <v>0</v>
      </c>
      <c r="J17" s="27" t="str">
        <f>CARDS('12-13 Teamsheets'!$H$2:$Z$126,$A17,$AM$2,'12-13 Teamsheets'!$C$2:$C$126,G$1) &amp; "(" &amp; CARDS('12-13 Teamsheets'!$H$2:$Z$126,$A17,$AM$3,'12-13 Teamsheets'!$C$2:$C$126,G$1) &amp; ")"</f>
        <v>0(0)</v>
      </c>
      <c r="K17" s="27">
        <f>MINS_PLAYED('12-13 Teamsheets'!$H$2:$R$126,$A17,'12-13 Teamsheets'!$C$2:$C$126,G$1) + MINS_AS_SUB('12-13 Teamsheets'!$S$2:$Z$126,$A17,'12-13 Teamsheets'!$C$2:$C$126,G$1)</f>
        <v>0</v>
      </c>
      <c r="L17" s="27" t="str">
        <f>APPS('12-13 Teamsheets'!$H$2:$R$126,$A17,'12-13 Teamsheets'!$C$2:$C$126,L$1) &amp; "(" &amp; SUBS('12-13 Teamsheets'!$S$2:$Z$126,$A17,'12-13 Teamsheets'!$C$2:$C$126,L$1) &amp; ")"</f>
        <v>0(1)</v>
      </c>
      <c r="M17" s="27" t="str">
        <f>GOALS('12-13 Teamsheets'!$H$2:$R$126,$A17,'12-13 Teamsheets'!$C$2:$C$126,L$1) &amp; "(" &amp; GOALS('12-13 Teamsheets'!$S$2:$Z$126,$A17,'12-13 Teamsheets'!$C$2:$C$126,L$1) &amp; ")"</f>
        <v>0(0)</v>
      </c>
      <c r="N17" s="27">
        <f>Clean_sheet('12-13 Teamsheets'!$C$2:$H$126,$A17,L$1)</f>
        <v>0</v>
      </c>
      <c r="O17" s="27" t="str">
        <f>CARDS('12-13 Teamsheets'!$H$2:$Z$126,$A17,$AM$2,'12-13 Teamsheets'!$C$2:$C$126,L$1) &amp; "(" &amp; CARDS('12-13 Teamsheets'!$H$2:$Z$126,$A17,$AM$3,'12-13 Teamsheets'!$C$2:$C$126,L$1) &amp; ")"</f>
        <v>0(0)</v>
      </c>
      <c r="P17" s="27">
        <f>MINS_PLAYED('12-13 Teamsheets'!$H$2:$R$126,$A17,'12-13 Teamsheets'!$C$2:$C$126,L$1) + MINS_AS_SUB('12-13 Teamsheets'!$S$2:$Z$126,$A17,'12-13 Teamsheets'!$C$2:$C$126,L$1)</f>
        <v>19</v>
      </c>
      <c r="Q17" s="27" t="str">
        <f>APPS('12-13 Teamsheets'!$H$2:$R$126,$A17,'12-13 Teamsheets'!$C$2:$C$126,Q$1) &amp; "(" &amp; SUBS('12-13 Teamsheets'!$S$2:$Z$126,$A17,'12-13 Teamsheets'!$C$2:$C$126,Q$1) &amp; ")"</f>
        <v>0(0)</v>
      </c>
      <c r="R17" s="27" t="str">
        <f>GOALS('12-13 Teamsheets'!$H$2:$R$126,$A17,'12-13 Teamsheets'!$C$2:$C$126,Q$1) &amp; "(" &amp; GOALS('12-13 Teamsheets'!$S$2:$Z$126,$A17,'12-13 Teamsheets'!$C$2:$C$126,Q$1) &amp; ")"</f>
        <v>0(0)</v>
      </c>
      <c r="S17" s="27">
        <f>Clean_sheet('12-13 Teamsheets'!$C$2:$H$126,$A17,Q$1)</f>
        <v>0</v>
      </c>
      <c r="T17" s="27" t="str">
        <f>CARDS('12-13 Teamsheets'!$H$2:$Z$126,$A17,$AM$2,'12-13 Teamsheets'!$C$2:$C$126,Q$1) &amp; "(" &amp; CARDS('12-13 Teamsheets'!$H$2:$Z$126,$A17,$AM$3,'12-13 Teamsheets'!$C$2:$C$126,Q$1) &amp; ")"</f>
        <v>0(0)</v>
      </c>
      <c r="U17" s="27">
        <f>MINS_PLAYED('12-13 Teamsheets'!$H$2:$R$126,$A17,'12-13 Teamsheets'!$C$2:$C$126,Q$1) + MINS_AS_SUB('12-13 Teamsheets'!$S$2:$Z$126,$A17,'12-13 Teamsheets'!$C$2:$C$126,Q$1)</f>
        <v>0</v>
      </c>
      <c r="V17" s="27" t="str">
        <f>APPS('12-13 Teamsheets'!$H$2:$R$126,$A17,'12-13 Teamsheets'!$C$2:$C$126,V$1) &amp; "(" &amp; SUBS('12-13 Teamsheets'!$S$2:$Z$126,$A17,'12-13 Teamsheets'!$C$2:$C$126,V$1) &amp; ")"</f>
        <v>0(0)</v>
      </c>
      <c r="W17" s="27" t="str">
        <f>GOALS('12-13 Teamsheets'!$H$2:$R$126,$A17,'12-13 Teamsheets'!$C$2:$C$126,V$1) &amp; "(" &amp; GOALS('12-13 Teamsheets'!$S$2:$Z$126,$A17,'12-13 Teamsheets'!$C$2:$C$126,V$1) &amp; ")"</f>
        <v>0(0)</v>
      </c>
      <c r="X17" s="27">
        <f>Clean_sheet('12-13 Teamsheets'!$C$2:$H$126,$A17,V$1)</f>
        <v>0</v>
      </c>
      <c r="Y17" s="27" t="str">
        <f>CARDS('12-13 Teamsheets'!$H$2:$Z$126,$A17,$AM$2,'12-13 Teamsheets'!$C$2:$C$126,V$1) &amp; "(" &amp; CARDS('12-13 Teamsheets'!$H$2:$Z$126,$A17,$AM$3,'12-13 Teamsheets'!$C$2:$C$126,V$1) &amp; ")"</f>
        <v>0(0)</v>
      </c>
      <c r="Z17" s="27">
        <f>MINS_PLAYED('12-13 Teamsheets'!$H$2:$R$126,$A17,'12-13 Teamsheets'!$C$2:$C$126,V$1) + MINS_AS_SUB('12-13 Teamsheets'!$S$2:$Z$126,$A17,'12-13 Teamsheets'!$C$2:$C$126,V$1)</f>
        <v>0</v>
      </c>
      <c r="AA17" s="27" t="str">
        <f>APPS('12-13 Teamsheets'!$H$2:$R$126,$A17) &amp; "(" &amp; SUBS('12-13 Teamsheets'!$S$2:$Z$126,$A17) &amp; ")"</f>
        <v>15(9)</v>
      </c>
      <c r="AB17" s="28">
        <f>APPS('12-13 Teamsheets'!$H$2:$R$126,$A17) + SUBS('12-13 Teamsheets'!$S$2:$Z$126,$A17)</f>
        <v>24</v>
      </c>
      <c r="AC17" s="27" t="str">
        <f>GOALS('12-13 Teamsheets'!$H$2:$R$126,$A17) &amp; "(" &amp; GOALS('12-13 Teamsheets'!$S$2:$Z$126,$A17) &amp; ")"</f>
        <v>8(3)</v>
      </c>
      <c r="AD17" s="28">
        <f>GOALS('12-13 Teamsheets'!$H$2:$Z$126,$A17)</f>
        <v>11</v>
      </c>
      <c r="AE17" s="28">
        <f>Clean_sheet('12-13 Teamsheets'!$C$2:$H$126,$A17)</f>
        <v>0</v>
      </c>
      <c r="AF17" s="28" t="str">
        <f>CARDS('12-13 Teamsheets'!$H$2:$Z$126,$A17,$AM$2) &amp; "(" &amp; CARDS('12-13 Teamsheets'!$H$2:$Z$126,$A17,$AM$3) &amp; ")"</f>
        <v>0(0)</v>
      </c>
      <c r="AG17" s="28">
        <f>MINS_PLAYED('12-13 Teamsheets'!$H$2:$R$126,$A17) + MINS_AS_SUB('12-13 Teamsheets'!$S$2:$Z$126,$A17)</f>
        <v>1434</v>
      </c>
      <c r="AH17" s="28">
        <f>IF(AND(AG17&lt;&gt;0, AB17&lt;&gt;0),AG17/AB17,0)</f>
        <v>59.75</v>
      </c>
      <c r="AI17" s="28">
        <f>IF(AD17&lt;&gt;0,AD17/AB17,0)</f>
        <v>0.45833333333333331</v>
      </c>
      <c r="AJ17" s="28">
        <f>IF(AD17&lt;&gt;0,AG17/AD17,0)</f>
        <v>130.36363636363637</v>
      </c>
      <c r="AL17"/>
      <c r="AM17" s="30"/>
    </row>
    <row r="18" spans="1:39" x14ac:dyDescent="0.2">
      <c r="A18" s="25" t="s">
        <v>2671</v>
      </c>
      <c r="B18" s="27" t="str">
        <f>APPS('12-13 Teamsheets'!$H$2:$R$126,$A18,'12-13 Teamsheets'!$C$2:$C$126,B$1) &amp; "(" &amp; SUBS('12-13 Teamsheets'!$S$2:$Z$126,$A18,'12-13 Teamsheets'!$C$2:$C$126,B$1) &amp; ")"</f>
        <v>0(3)</v>
      </c>
      <c r="C18" s="27" t="str">
        <f>GOALS('12-13 Teamsheets'!$H$2:$R$126,$A18,'12-13 Teamsheets'!$C$2:$C$126,B$1) &amp; "(" &amp; GOALS('12-13 Teamsheets'!$S$2:$Z$126,$A18,'12-13 Teamsheets'!$C$2:$C$126,B$1) &amp; ")"</f>
        <v>0(0)</v>
      </c>
      <c r="D18" s="27">
        <f>Clean_sheet('12-13 Teamsheets'!$C$2:$H$126,$A18,B$1)</f>
        <v>0</v>
      </c>
      <c r="E18" s="27" t="str">
        <f>CARDS('12-13 Teamsheets'!$H$2:$Z$126,$A18,$AM$2,'12-13 Teamsheets'!$C$2:$C$126,B$1) &amp; "(" &amp; CARDS('12-13 Teamsheets'!$H$2:$Z$126,$A18,$AM$3,'12-13 Teamsheets'!$C$2:$C$126,B$1) &amp; ")"</f>
        <v>0(0)</v>
      </c>
      <c r="F18" s="27">
        <f>MINS_PLAYED('12-13 Teamsheets'!$H$2:$R$126,$A18,'12-13 Teamsheets'!$C$2:$C$126,B$1) + MINS_AS_SUB('12-13 Teamsheets'!$S$2:$Z$126,$A18,'12-13 Teamsheets'!$C$2:$C$126,B$1)</f>
        <v>12</v>
      </c>
      <c r="G18" s="27" t="str">
        <f>APPS('12-13 Teamsheets'!$H$2:$R$126,$A18,'12-13 Teamsheets'!$C$2:$C$126,G$1) &amp; "(" &amp; SUBS('12-13 Teamsheets'!$S$2:$Z$126,$A18,'12-13 Teamsheets'!$C$2:$C$126,G$1) &amp; ")"</f>
        <v>0(0)</v>
      </c>
      <c r="H18" s="27" t="str">
        <f>GOALS('12-13 Teamsheets'!$H$2:$R$126,$A18,'12-13 Teamsheets'!$C$2:$C$126,G$1) &amp; "(" &amp; GOALS('12-13 Teamsheets'!$S$2:$Z$126,$A18,'12-13 Teamsheets'!$C$2:$C$126,G$1) &amp; ")"</f>
        <v>0(0)</v>
      </c>
      <c r="I18" s="27">
        <f>Clean_sheet('12-13 Teamsheets'!$C$2:$H$126,$A18,G$1)</f>
        <v>0</v>
      </c>
      <c r="J18" s="27" t="str">
        <f>CARDS('12-13 Teamsheets'!$H$2:$Z$126,$A18,$AM$2,'12-13 Teamsheets'!$C$2:$C$126,G$1) &amp; "(" &amp; CARDS('12-13 Teamsheets'!$H$2:$Z$126,$A18,$AM$3,'12-13 Teamsheets'!$C$2:$C$126,G$1) &amp; ")"</f>
        <v>0(0)</v>
      </c>
      <c r="K18" s="27">
        <f>MINS_PLAYED('12-13 Teamsheets'!$H$2:$R$126,$A18,'12-13 Teamsheets'!$C$2:$C$126,G$1) + MINS_AS_SUB('12-13 Teamsheets'!$S$2:$Z$126,$A18,'12-13 Teamsheets'!$C$2:$C$126,G$1)</f>
        <v>0</v>
      </c>
      <c r="L18" s="27" t="str">
        <f>APPS('12-13 Teamsheets'!$H$2:$R$126,$A18,'12-13 Teamsheets'!$C$2:$C$126,L$1) &amp; "(" &amp; SUBS('12-13 Teamsheets'!$S$2:$Z$126,$A18,'12-13 Teamsheets'!$C$2:$C$126,L$1) &amp; ")"</f>
        <v>0(0)</v>
      </c>
      <c r="M18" s="27" t="str">
        <f>GOALS('12-13 Teamsheets'!$H$2:$R$126,$A18,'12-13 Teamsheets'!$C$2:$C$126,L$1) &amp; "(" &amp; GOALS('12-13 Teamsheets'!$S$2:$Z$126,$A18,'12-13 Teamsheets'!$C$2:$C$126,L$1) &amp; ")"</f>
        <v>0(0)</v>
      </c>
      <c r="N18" s="27">
        <f>Clean_sheet('12-13 Teamsheets'!$C$2:$H$126,$A18,L$1)</f>
        <v>0</v>
      </c>
      <c r="O18" s="27" t="str">
        <f>CARDS('12-13 Teamsheets'!$H$2:$Z$126,$A18,$AM$2,'12-13 Teamsheets'!$C$2:$C$126,L$1) &amp; "(" &amp; CARDS('12-13 Teamsheets'!$H$2:$Z$126,$A18,$AM$3,'12-13 Teamsheets'!$C$2:$C$126,L$1) &amp; ")"</f>
        <v>0(0)</v>
      </c>
      <c r="P18" s="27">
        <f>MINS_PLAYED('12-13 Teamsheets'!$H$2:$R$126,$A18,'12-13 Teamsheets'!$C$2:$C$126,L$1) + MINS_AS_SUB('12-13 Teamsheets'!$S$2:$Z$126,$A18,'12-13 Teamsheets'!$C$2:$C$126,L$1)</f>
        <v>0</v>
      </c>
      <c r="Q18" s="27" t="str">
        <f>APPS('12-13 Teamsheets'!$H$2:$R$126,$A18,'12-13 Teamsheets'!$C$2:$C$126,Q$1) &amp; "(" &amp; SUBS('12-13 Teamsheets'!$S$2:$Z$126,$A18,'12-13 Teamsheets'!$C$2:$C$126,Q$1) &amp; ")"</f>
        <v>0(0)</v>
      </c>
      <c r="R18" s="27" t="str">
        <f>GOALS('12-13 Teamsheets'!$H$2:$R$126,$A18,'12-13 Teamsheets'!$C$2:$C$126,Q$1) &amp; "(" &amp; GOALS('12-13 Teamsheets'!$S$2:$Z$126,$A18,'12-13 Teamsheets'!$C$2:$C$126,Q$1) &amp; ")"</f>
        <v>0(0)</v>
      </c>
      <c r="S18" s="27">
        <f>Clean_sheet('12-13 Teamsheets'!$C$2:$H$126,$A18,Q$1)</f>
        <v>0</v>
      </c>
      <c r="T18" s="27" t="str">
        <f>CARDS('12-13 Teamsheets'!$H$2:$Z$126,$A18,$AM$2,'12-13 Teamsheets'!$C$2:$C$126,Q$1) &amp; "(" &amp; CARDS('12-13 Teamsheets'!$H$2:$Z$126,$A18,$AM$3,'12-13 Teamsheets'!$C$2:$C$126,Q$1) &amp; ")"</f>
        <v>0(0)</v>
      </c>
      <c r="U18" s="27">
        <f>MINS_PLAYED('12-13 Teamsheets'!$H$2:$R$126,$A18,'12-13 Teamsheets'!$C$2:$C$126,Q$1) + MINS_AS_SUB('12-13 Teamsheets'!$S$2:$Z$126,$A18,'12-13 Teamsheets'!$C$2:$C$126,Q$1)</f>
        <v>0</v>
      </c>
      <c r="V18" s="27" t="str">
        <f>APPS('12-13 Teamsheets'!$H$2:$R$126,$A18,'12-13 Teamsheets'!$C$2:$C$126,V$1) &amp; "(" &amp; SUBS('12-13 Teamsheets'!$S$2:$Z$126,$A18,'12-13 Teamsheets'!$C$2:$C$126,V$1) &amp; ")"</f>
        <v>0(0)</v>
      </c>
      <c r="W18" s="27" t="str">
        <f>GOALS('12-13 Teamsheets'!$H$2:$R$126,$A18,'12-13 Teamsheets'!$C$2:$C$126,V$1) &amp; "(" &amp; GOALS('12-13 Teamsheets'!$S$2:$Z$126,$A18,'12-13 Teamsheets'!$C$2:$C$126,V$1) &amp; ")"</f>
        <v>0(0)</v>
      </c>
      <c r="X18" s="27">
        <f>Clean_sheet('12-13 Teamsheets'!$C$2:$H$126,$A18,V$1)</f>
        <v>0</v>
      </c>
      <c r="Y18" s="27" t="str">
        <f>CARDS('12-13 Teamsheets'!$H$2:$Z$126,$A18,$AM$2,'12-13 Teamsheets'!$C$2:$C$126,V$1) &amp; "(" &amp; CARDS('12-13 Teamsheets'!$H$2:$Z$126,$A18,$AM$3,'12-13 Teamsheets'!$C$2:$C$126,V$1) &amp; ")"</f>
        <v>0(0)</v>
      </c>
      <c r="Z18" s="27">
        <f>MINS_PLAYED('12-13 Teamsheets'!$H$2:$R$126,$A18,'12-13 Teamsheets'!$C$2:$C$126,V$1) + MINS_AS_SUB('12-13 Teamsheets'!$S$2:$Z$126,$A18,'12-13 Teamsheets'!$C$2:$C$126,V$1)</f>
        <v>0</v>
      </c>
      <c r="AA18" s="27" t="str">
        <f>APPS('12-13 Teamsheets'!$H$2:$R$126,$A18) &amp; "(" &amp; SUBS('12-13 Teamsheets'!$S$2:$Z$126,$A18) &amp; ")"</f>
        <v>0(3)</v>
      </c>
      <c r="AB18" s="28">
        <f>APPS('12-13 Teamsheets'!$H$2:$R$126,$A18) + SUBS('12-13 Teamsheets'!$S$2:$Z$126,$A18)</f>
        <v>3</v>
      </c>
      <c r="AC18" s="27" t="str">
        <f>GOALS('12-13 Teamsheets'!$H$2:$R$126,$A18) &amp; "(" &amp; GOALS('12-13 Teamsheets'!$S$2:$Z$126,$A18) &amp; ")"</f>
        <v>0(0)</v>
      </c>
      <c r="AD18" s="28">
        <f>GOALS('12-13 Teamsheets'!$H$2:$Z$126,$A18)</f>
        <v>0</v>
      </c>
      <c r="AE18" s="28">
        <f>Clean_sheet('12-13 Teamsheets'!$C$2:$H$126,$A18)</f>
        <v>0</v>
      </c>
      <c r="AF18" s="28" t="str">
        <f>CARDS('12-13 Teamsheets'!$H$2:$Z$126,$A18,$AM$2) &amp; "(" &amp; CARDS('12-13 Teamsheets'!$H$2:$Z$126,$A18,$AM$3) &amp; ")"</f>
        <v>0(0)</v>
      </c>
      <c r="AG18" s="28">
        <f>MINS_PLAYED('12-13 Teamsheets'!$H$2:$R$126,$A18) + MINS_AS_SUB('12-13 Teamsheets'!$S$2:$Z$126,$A18)</f>
        <v>12</v>
      </c>
      <c r="AH18" s="28">
        <f t="shared" si="0"/>
        <v>4</v>
      </c>
      <c r="AI18" s="28">
        <f t="shared" si="1"/>
        <v>0</v>
      </c>
      <c r="AJ18" s="28">
        <f t="shared" si="2"/>
        <v>0</v>
      </c>
    </row>
    <row r="19" spans="1:39" x14ac:dyDescent="0.2">
      <c r="A19" s="25" t="s">
        <v>3176</v>
      </c>
      <c r="B19" s="27" t="str">
        <f>APPS('12-13 Teamsheets'!$H$2:$R$126,$A19,'12-13 Teamsheets'!$C$2:$C$126,B$1) &amp; "(" &amp; SUBS('12-13 Teamsheets'!$S$2:$Z$126,$A19,'12-13 Teamsheets'!$C$2:$C$126,B$1) &amp; ")"</f>
        <v>1(0)</v>
      </c>
      <c r="C19" s="27" t="str">
        <f>GOALS('12-13 Teamsheets'!$H$2:$R$126,$A19,'12-13 Teamsheets'!$C$2:$C$126,B$1) &amp; "(" &amp; GOALS('12-13 Teamsheets'!$S$2:$Z$126,$A19,'12-13 Teamsheets'!$C$2:$C$126,B$1) &amp; ")"</f>
        <v>0(0)</v>
      </c>
      <c r="D19" s="27">
        <f>Clean_sheet('12-13 Teamsheets'!$C$2:$H$126,$A19,B$1)</f>
        <v>0</v>
      </c>
      <c r="E19" s="27" t="str">
        <f>CARDS('12-13 Teamsheets'!$H$2:$Z$126,$A19,$AM$2,'12-13 Teamsheets'!$C$2:$C$126,B$1) &amp; "(" &amp; CARDS('12-13 Teamsheets'!$H$2:$Z$126,$A19,$AM$3,'12-13 Teamsheets'!$C$2:$C$126,B$1) &amp; ")"</f>
        <v>0(0)</v>
      </c>
      <c r="F19" s="27">
        <f>MINS_PLAYED('12-13 Teamsheets'!$H$2:$R$126,$A19,'12-13 Teamsheets'!$C$2:$C$126,B$1) + MINS_AS_SUB('12-13 Teamsheets'!$S$2:$Z$126,$A19,'12-13 Teamsheets'!$C$2:$C$126,B$1)</f>
        <v>46</v>
      </c>
      <c r="G19" s="27" t="str">
        <f>APPS('12-13 Teamsheets'!$H$2:$R$126,$A19,'12-13 Teamsheets'!$C$2:$C$126,G$1) &amp; "(" &amp; SUBS('12-13 Teamsheets'!$S$2:$Z$126,$A19,'12-13 Teamsheets'!$C$2:$C$126,G$1) &amp; ")"</f>
        <v>0(0)</v>
      </c>
      <c r="H19" s="27" t="str">
        <f>GOALS('12-13 Teamsheets'!$H$2:$R$126,$A19,'12-13 Teamsheets'!$C$2:$C$126,G$1) &amp; "(" &amp; GOALS('12-13 Teamsheets'!$S$2:$Z$126,$A19,'12-13 Teamsheets'!$C$2:$C$126,G$1) &amp; ")"</f>
        <v>0(0)</v>
      </c>
      <c r="I19" s="27">
        <f>Clean_sheet('12-13 Teamsheets'!$C$2:$H$126,$A19,G$1)</f>
        <v>0</v>
      </c>
      <c r="J19" s="27" t="str">
        <f>CARDS('12-13 Teamsheets'!$H$2:$Z$126,$A19,$AM$2,'12-13 Teamsheets'!$C$2:$C$126,G$1) &amp; "(" &amp; CARDS('12-13 Teamsheets'!$H$2:$Z$126,$A19,$AM$3,'12-13 Teamsheets'!$C$2:$C$126,G$1) &amp; ")"</f>
        <v>0(0)</v>
      </c>
      <c r="K19" s="27">
        <f>MINS_PLAYED('12-13 Teamsheets'!$H$2:$R$126,$A19,'12-13 Teamsheets'!$C$2:$C$126,G$1) + MINS_AS_SUB('12-13 Teamsheets'!$S$2:$Z$126,$A19,'12-13 Teamsheets'!$C$2:$C$126,G$1)</f>
        <v>0</v>
      </c>
      <c r="L19" s="27" t="str">
        <f>APPS('12-13 Teamsheets'!$H$2:$R$126,$A19,'12-13 Teamsheets'!$C$2:$C$126,L$1) &amp; "(" &amp; SUBS('12-13 Teamsheets'!$S$2:$Z$126,$A19,'12-13 Teamsheets'!$C$2:$C$126,L$1) &amp; ")"</f>
        <v>0(0)</v>
      </c>
      <c r="M19" s="27" t="str">
        <f>GOALS('12-13 Teamsheets'!$H$2:$R$126,$A19,'12-13 Teamsheets'!$C$2:$C$126,L$1) &amp; "(" &amp; GOALS('12-13 Teamsheets'!$S$2:$Z$126,$A19,'12-13 Teamsheets'!$C$2:$C$126,L$1) &amp; ")"</f>
        <v>0(0)</v>
      </c>
      <c r="N19" s="27">
        <f>Clean_sheet('12-13 Teamsheets'!$C$2:$H$126,$A19,L$1)</f>
        <v>0</v>
      </c>
      <c r="O19" s="27" t="str">
        <f>CARDS('12-13 Teamsheets'!$H$2:$Z$126,$A19,$AM$2,'12-13 Teamsheets'!$C$2:$C$126,L$1) &amp; "(" &amp; CARDS('12-13 Teamsheets'!$H$2:$Z$126,$A19,$AM$3,'12-13 Teamsheets'!$C$2:$C$126,L$1) &amp; ")"</f>
        <v>0(0)</v>
      </c>
      <c r="P19" s="27">
        <f>MINS_PLAYED('12-13 Teamsheets'!$H$2:$R$126,$A19,'12-13 Teamsheets'!$C$2:$C$126,L$1) + MINS_AS_SUB('12-13 Teamsheets'!$S$2:$Z$126,$A19,'12-13 Teamsheets'!$C$2:$C$126,L$1)</f>
        <v>0</v>
      </c>
      <c r="Q19" s="27" t="str">
        <f>APPS('12-13 Teamsheets'!$H$2:$R$126,$A19,'12-13 Teamsheets'!$C$2:$C$126,Q$1) &amp; "(" &amp; SUBS('12-13 Teamsheets'!$S$2:$Z$126,$A19,'12-13 Teamsheets'!$C$2:$C$126,Q$1) &amp; ")"</f>
        <v>0(0)</v>
      </c>
      <c r="R19" s="27" t="str">
        <f>GOALS('12-13 Teamsheets'!$H$2:$R$126,$A19,'12-13 Teamsheets'!$C$2:$C$126,Q$1) &amp; "(" &amp; GOALS('12-13 Teamsheets'!$S$2:$Z$126,$A19,'12-13 Teamsheets'!$C$2:$C$126,Q$1) &amp; ")"</f>
        <v>0(0)</v>
      </c>
      <c r="S19" s="27">
        <f>Clean_sheet('12-13 Teamsheets'!$C$2:$H$126,$A19,Q$1)</f>
        <v>0</v>
      </c>
      <c r="T19" s="27" t="str">
        <f>CARDS('12-13 Teamsheets'!$H$2:$Z$126,$A19,$AM$2,'12-13 Teamsheets'!$C$2:$C$126,Q$1) &amp; "(" &amp; CARDS('12-13 Teamsheets'!$H$2:$Z$126,$A19,$AM$3,'12-13 Teamsheets'!$C$2:$C$126,Q$1) &amp; ")"</f>
        <v>0(0)</v>
      </c>
      <c r="U19" s="27">
        <f>MINS_PLAYED('12-13 Teamsheets'!$H$2:$R$126,$A19,'12-13 Teamsheets'!$C$2:$C$126,Q$1) + MINS_AS_SUB('12-13 Teamsheets'!$S$2:$Z$126,$A19,'12-13 Teamsheets'!$C$2:$C$126,Q$1)</f>
        <v>0</v>
      </c>
      <c r="V19" s="27" t="str">
        <f>APPS('12-13 Teamsheets'!$H$2:$R$126,$A19,'12-13 Teamsheets'!$C$2:$C$126,V$1) &amp; "(" &amp; SUBS('12-13 Teamsheets'!$S$2:$Z$126,$A19,'12-13 Teamsheets'!$C$2:$C$126,V$1) &amp; ")"</f>
        <v>0(0)</v>
      </c>
      <c r="W19" s="27" t="str">
        <f>GOALS('12-13 Teamsheets'!$H$2:$R$126,$A19,'12-13 Teamsheets'!$C$2:$C$126,V$1) &amp; "(" &amp; GOALS('12-13 Teamsheets'!$S$2:$Z$126,$A19,'12-13 Teamsheets'!$C$2:$C$126,V$1) &amp; ")"</f>
        <v>0(0)</v>
      </c>
      <c r="X19" s="27">
        <f>Clean_sheet('12-13 Teamsheets'!$C$2:$H$126,$A19,V$1)</f>
        <v>0</v>
      </c>
      <c r="Y19" s="27" t="str">
        <f>CARDS('12-13 Teamsheets'!$H$2:$Z$126,$A19,$AM$2,'12-13 Teamsheets'!$C$2:$C$126,V$1) &amp; "(" &amp; CARDS('12-13 Teamsheets'!$H$2:$Z$126,$A19,$AM$3,'12-13 Teamsheets'!$C$2:$C$126,V$1) &amp; ")"</f>
        <v>0(0)</v>
      </c>
      <c r="Z19" s="27">
        <f>MINS_PLAYED('12-13 Teamsheets'!$H$2:$R$126,$A19,'12-13 Teamsheets'!$C$2:$C$126,V$1) + MINS_AS_SUB('12-13 Teamsheets'!$S$2:$Z$126,$A19,'12-13 Teamsheets'!$C$2:$C$126,V$1)</f>
        <v>0</v>
      </c>
      <c r="AA19" s="27" t="str">
        <f>APPS('12-13 Teamsheets'!$H$2:$R$126,$A19) &amp; "(" &amp; SUBS('12-13 Teamsheets'!$S$2:$Z$126,$A19) &amp; ")"</f>
        <v>1(0)</v>
      </c>
      <c r="AB19" s="28">
        <f>APPS('12-13 Teamsheets'!$H$2:$R$126,$A19) + SUBS('12-13 Teamsheets'!$S$2:$Z$126,$A19)</f>
        <v>1</v>
      </c>
      <c r="AC19" s="27" t="str">
        <f>GOALS('12-13 Teamsheets'!$H$2:$R$126,$A19) &amp; "(" &amp; GOALS('12-13 Teamsheets'!$S$2:$Z$126,$A19) &amp; ")"</f>
        <v>0(0)</v>
      </c>
      <c r="AD19" s="28">
        <f>GOALS('12-13 Teamsheets'!$H$2:$Z$126,$A19)</f>
        <v>0</v>
      </c>
      <c r="AE19" s="28">
        <f>Clean_sheet('12-13 Teamsheets'!$C$2:$H$126,$A19)</f>
        <v>0</v>
      </c>
      <c r="AF19" s="28" t="str">
        <f>CARDS('12-13 Teamsheets'!$H$2:$Z$126,$A19,$AM$2) &amp; "(" &amp; CARDS('12-13 Teamsheets'!$H$2:$Z$126,$A19,$AM$3) &amp; ")"</f>
        <v>0(0)</v>
      </c>
      <c r="AG19" s="28">
        <f>MINS_PLAYED('12-13 Teamsheets'!$H$2:$R$126,$A19) + MINS_AS_SUB('12-13 Teamsheets'!$S$2:$Z$126,$A19)</f>
        <v>46</v>
      </c>
      <c r="AH19" s="28">
        <f>IF(AND(AG19&lt;&gt;0, AB19&lt;&gt;0),AG19/AB19,0)</f>
        <v>46</v>
      </c>
      <c r="AI19" s="28">
        <f>IF(AD19&lt;&gt;0,AD19/AB19,0)</f>
        <v>0</v>
      </c>
      <c r="AJ19" s="28">
        <f>IF(AD19&lt;&gt;0,AG19/AD19,0)</f>
        <v>0</v>
      </c>
    </row>
    <row r="20" spans="1:39" x14ac:dyDescent="0.2">
      <c r="A20" s="25" t="s">
        <v>1287</v>
      </c>
      <c r="B20" s="27" t="str">
        <f>APPS('12-13 Teamsheets'!$H$2:$R$126,$A20,'12-13 Teamsheets'!$C$2:$C$126,B$1) &amp; "(" &amp; SUBS('12-13 Teamsheets'!$S$2:$Z$126,$A20,'12-13 Teamsheets'!$C$2:$C$126,B$1) &amp; ")"</f>
        <v>0(0)</v>
      </c>
      <c r="C20" s="27" t="str">
        <f>GOALS('12-13 Teamsheets'!$H$2:$R$126,$A20,'12-13 Teamsheets'!$C$2:$C$126,B$1) &amp; "(" &amp; GOALS('12-13 Teamsheets'!$S$2:$Z$126,$A20,'12-13 Teamsheets'!$C$2:$C$126,B$1) &amp; ")"</f>
        <v>0(0)</v>
      </c>
      <c r="D20" s="27">
        <f>Clean_sheet('12-13 Teamsheets'!$C$2:$H$126,$A20,B$1)</f>
        <v>0</v>
      </c>
      <c r="E20" s="27" t="str">
        <f>CARDS('12-13 Teamsheets'!$H$2:$Z$126,$A20,$AM$2,'12-13 Teamsheets'!$C$2:$C$126,B$1) &amp; "(" &amp; CARDS('12-13 Teamsheets'!$H$2:$Z$126,$A20,$AM$3,'12-13 Teamsheets'!$C$2:$C$126,B$1) &amp; ")"</f>
        <v>0(0)</v>
      </c>
      <c r="F20" s="27">
        <f>MINS_PLAYED('12-13 Teamsheets'!$H$2:$R$126,$A20,'12-13 Teamsheets'!$C$2:$C$126,B$1) + MINS_AS_SUB('12-13 Teamsheets'!$S$2:$Z$126,$A20,'12-13 Teamsheets'!$C$2:$C$126,B$1)</f>
        <v>0</v>
      </c>
      <c r="G20" s="27" t="str">
        <f>APPS('12-13 Teamsheets'!$H$2:$R$126,$A20,'12-13 Teamsheets'!$C$2:$C$126,G$1) &amp; "(" &amp; SUBS('12-13 Teamsheets'!$S$2:$Z$126,$A20,'12-13 Teamsheets'!$C$2:$C$126,G$1) &amp; ")"</f>
        <v>1(0)</v>
      </c>
      <c r="H20" s="27" t="str">
        <f>GOALS('12-13 Teamsheets'!$H$2:$R$126,$A20,'12-13 Teamsheets'!$C$2:$C$126,G$1) &amp; "(" &amp; GOALS('12-13 Teamsheets'!$S$2:$Z$126,$A20,'12-13 Teamsheets'!$C$2:$C$126,G$1) &amp; ")"</f>
        <v>0(0)</v>
      </c>
      <c r="I20" s="27">
        <f>Clean_sheet('12-13 Teamsheets'!$C$2:$H$126,$A20,G$1)</f>
        <v>0</v>
      </c>
      <c r="J20" s="27" t="str">
        <f>CARDS('12-13 Teamsheets'!$H$2:$Z$126,$A20,$AM$2,'12-13 Teamsheets'!$C$2:$C$126,G$1) &amp; "(" &amp; CARDS('12-13 Teamsheets'!$H$2:$Z$126,$A20,$AM$3,'12-13 Teamsheets'!$C$2:$C$126,G$1) &amp; ")"</f>
        <v>0(0)</v>
      </c>
      <c r="K20" s="27">
        <f>MINS_PLAYED('12-13 Teamsheets'!$H$2:$R$126,$A20,'12-13 Teamsheets'!$C$2:$C$126,G$1) + MINS_AS_SUB('12-13 Teamsheets'!$S$2:$Z$126,$A20,'12-13 Teamsheets'!$C$2:$C$126,G$1)</f>
        <v>60</v>
      </c>
      <c r="L20" s="27" t="str">
        <f>APPS('12-13 Teamsheets'!$H$2:$R$126,$A20,'12-13 Teamsheets'!$C$2:$C$126,L$1) &amp; "(" &amp; SUBS('12-13 Teamsheets'!$S$2:$Z$126,$A20,'12-13 Teamsheets'!$C$2:$C$126,L$1) &amp; ")"</f>
        <v>0(0)</v>
      </c>
      <c r="M20" s="27" t="str">
        <f>GOALS('12-13 Teamsheets'!$H$2:$R$126,$A20,'12-13 Teamsheets'!$C$2:$C$126,L$1) &amp; "(" &amp; GOALS('12-13 Teamsheets'!$S$2:$Z$126,$A20,'12-13 Teamsheets'!$C$2:$C$126,L$1) &amp; ")"</f>
        <v>0(0)</v>
      </c>
      <c r="N20" s="27">
        <f>Clean_sheet('12-13 Teamsheets'!$C$2:$H$126,$A20,L$1)</f>
        <v>0</v>
      </c>
      <c r="O20" s="27" t="str">
        <f>CARDS('12-13 Teamsheets'!$H$2:$Z$126,$A20,$AM$2,'12-13 Teamsheets'!$C$2:$C$126,L$1) &amp; "(" &amp; CARDS('12-13 Teamsheets'!$H$2:$Z$126,$A20,$AM$3,'12-13 Teamsheets'!$C$2:$C$126,L$1) &amp; ")"</f>
        <v>0(0)</v>
      </c>
      <c r="P20" s="27">
        <f>MINS_PLAYED('12-13 Teamsheets'!$H$2:$R$126,$A20,'12-13 Teamsheets'!$C$2:$C$126,L$1) + MINS_AS_SUB('12-13 Teamsheets'!$S$2:$Z$126,$A20,'12-13 Teamsheets'!$C$2:$C$126,L$1)</f>
        <v>0</v>
      </c>
      <c r="Q20" s="27" t="str">
        <f>APPS('12-13 Teamsheets'!$H$2:$R$126,$A20,'12-13 Teamsheets'!$C$2:$C$126,Q$1) &amp; "(" &amp; SUBS('12-13 Teamsheets'!$S$2:$Z$126,$A20,'12-13 Teamsheets'!$C$2:$C$126,Q$1) &amp; ")"</f>
        <v>0(0)</v>
      </c>
      <c r="R20" s="27" t="str">
        <f>GOALS('12-13 Teamsheets'!$H$2:$R$126,$A20,'12-13 Teamsheets'!$C$2:$C$126,Q$1) &amp; "(" &amp; GOALS('12-13 Teamsheets'!$S$2:$Z$126,$A20,'12-13 Teamsheets'!$C$2:$C$126,Q$1) &amp; ")"</f>
        <v>0(0)</v>
      </c>
      <c r="S20" s="27">
        <f>Clean_sheet('12-13 Teamsheets'!$C$2:$H$126,$A20,Q$1)</f>
        <v>0</v>
      </c>
      <c r="T20" s="27" t="str">
        <f>CARDS('12-13 Teamsheets'!$H$2:$Z$126,$A20,$AM$2,'12-13 Teamsheets'!$C$2:$C$126,Q$1) &amp; "(" &amp; CARDS('12-13 Teamsheets'!$H$2:$Z$126,$A20,$AM$3,'12-13 Teamsheets'!$C$2:$C$126,Q$1) &amp; ")"</f>
        <v>0(0)</v>
      </c>
      <c r="U20" s="27">
        <f>MINS_PLAYED('12-13 Teamsheets'!$H$2:$R$126,$A20,'12-13 Teamsheets'!$C$2:$C$126,Q$1) + MINS_AS_SUB('12-13 Teamsheets'!$S$2:$Z$126,$A20,'12-13 Teamsheets'!$C$2:$C$126,Q$1)</f>
        <v>0</v>
      </c>
      <c r="V20" s="27" t="str">
        <f>APPS('12-13 Teamsheets'!$H$2:$R$126,$A20,'12-13 Teamsheets'!$C$2:$C$126,V$1) &amp; "(" &amp; SUBS('12-13 Teamsheets'!$S$2:$Z$126,$A20,'12-13 Teamsheets'!$C$2:$C$126,V$1) &amp; ")"</f>
        <v>0(0)</v>
      </c>
      <c r="W20" s="27" t="str">
        <f>GOALS('12-13 Teamsheets'!$H$2:$R$126,$A20,'12-13 Teamsheets'!$C$2:$C$126,V$1) &amp; "(" &amp; GOALS('12-13 Teamsheets'!$S$2:$Z$126,$A20,'12-13 Teamsheets'!$C$2:$C$126,V$1) &amp; ")"</f>
        <v>0(0)</v>
      </c>
      <c r="X20" s="27">
        <f>Clean_sheet('12-13 Teamsheets'!$C$2:$H$126,$A20,V$1)</f>
        <v>0</v>
      </c>
      <c r="Y20" s="27" t="str">
        <f>CARDS('12-13 Teamsheets'!$H$2:$Z$126,$A20,$AM$2,'12-13 Teamsheets'!$C$2:$C$126,V$1) &amp; "(" &amp; CARDS('12-13 Teamsheets'!$H$2:$Z$126,$A20,$AM$3,'12-13 Teamsheets'!$C$2:$C$126,V$1) &amp; ")"</f>
        <v>0(0)</v>
      </c>
      <c r="Z20" s="27">
        <f>MINS_PLAYED('12-13 Teamsheets'!$H$2:$R$126,$A20,'12-13 Teamsheets'!$C$2:$C$126,V$1) + MINS_AS_SUB('12-13 Teamsheets'!$S$2:$Z$126,$A20,'12-13 Teamsheets'!$C$2:$C$126,V$1)</f>
        <v>0</v>
      </c>
      <c r="AA20" s="27" t="str">
        <f>APPS('12-13 Teamsheets'!$H$2:$R$126,$A20) &amp; "(" &amp; SUBS('12-13 Teamsheets'!$S$2:$Z$126,$A20) &amp; ")"</f>
        <v>1(0)</v>
      </c>
      <c r="AB20" s="28">
        <f>APPS('12-13 Teamsheets'!$H$2:$R$126,$A20) + SUBS('12-13 Teamsheets'!$S$2:$Z$126,$A20)</f>
        <v>1</v>
      </c>
      <c r="AC20" s="27" t="str">
        <f>GOALS('12-13 Teamsheets'!$H$2:$R$126,$A20) &amp; "(" &amp; GOALS('12-13 Teamsheets'!$S$2:$Z$126,$A20) &amp; ")"</f>
        <v>0(0)</v>
      </c>
      <c r="AD20" s="28">
        <f>GOALS('12-13 Teamsheets'!$H$2:$Z$126,$A20)</f>
        <v>0</v>
      </c>
      <c r="AE20" s="28">
        <f>Clean_sheet('12-13 Teamsheets'!$C$2:$H$126,$A20)</f>
        <v>0</v>
      </c>
      <c r="AF20" s="28" t="str">
        <f>CARDS('12-13 Teamsheets'!$H$2:$Z$126,$A20,$AM$2) &amp; "(" &amp; CARDS('12-13 Teamsheets'!$H$2:$Z$126,$A20,$AM$3) &amp; ")"</f>
        <v>0(0)</v>
      </c>
      <c r="AG20" s="28">
        <f>MINS_PLAYED('12-13 Teamsheets'!$H$2:$R$126,$A20) + MINS_AS_SUB('12-13 Teamsheets'!$S$2:$Z$126,$A20)</f>
        <v>60</v>
      </c>
      <c r="AH20" s="28">
        <f>IF(AND(AG20&lt;&gt;0, AB20&lt;&gt;0),AG20/AB20,0)</f>
        <v>60</v>
      </c>
      <c r="AI20" s="28">
        <f>IF(AD20&lt;&gt;0,AD20/AB20,0)</f>
        <v>0</v>
      </c>
      <c r="AJ20" s="28">
        <f>IF(AD20&lt;&gt;0,AG20/AD20,0)</f>
        <v>0</v>
      </c>
    </row>
    <row r="21" spans="1:39" x14ac:dyDescent="0.2">
      <c r="A21" s="25" t="s">
        <v>3125</v>
      </c>
      <c r="B21" s="27" t="str">
        <f>APPS('12-13 Teamsheets'!$H$2:$R$126,$A21,'12-13 Teamsheets'!$C$2:$C$126,B$1) &amp; "(" &amp; SUBS('12-13 Teamsheets'!$S$2:$Z$126,$A21,'12-13 Teamsheets'!$C$2:$C$126,B$1) &amp; ")"</f>
        <v>0(0)</v>
      </c>
      <c r="C21" s="27" t="str">
        <f>GOALS('12-13 Teamsheets'!$H$2:$R$126,$A21,'12-13 Teamsheets'!$C$2:$C$126,B$1) &amp; "(" &amp; GOALS('12-13 Teamsheets'!$S$2:$Z$126,$A21,'12-13 Teamsheets'!$C$2:$C$126,B$1) &amp; ")"</f>
        <v>0(0)</v>
      </c>
      <c r="D21" s="27">
        <f>Clean_sheet('12-13 Teamsheets'!$C$2:$H$126,$A21,B$1)</f>
        <v>0</v>
      </c>
      <c r="E21" s="27" t="str">
        <f>CARDS('12-13 Teamsheets'!$H$2:$Z$126,$A21,$AM$2,'12-13 Teamsheets'!$C$2:$C$126,B$1) &amp; "(" &amp; CARDS('12-13 Teamsheets'!$H$2:$Z$126,$A21,$AM$3,'12-13 Teamsheets'!$C$2:$C$126,B$1) &amp; ")"</f>
        <v>0(0)</v>
      </c>
      <c r="F21" s="27">
        <f>MINS_PLAYED('12-13 Teamsheets'!$H$2:$R$126,$A21,'12-13 Teamsheets'!$C$2:$C$126,B$1) + MINS_AS_SUB('12-13 Teamsheets'!$S$2:$Z$126,$A21,'12-13 Teamsheets'!$C$2:$C$126,B$1)</f>
        <v>0</v>
      </c>
      <c r="G21" s="27" t="str">
        <f>APPS('12-13 Teamsheets'!$H$2:$R$126,$A21,'12-13 Teamsheets'!$C$2:$C$126,G$1) &amp; "(" &amp; SUBS('12-13 Teamsheets'!$S$2:$Z$126,$A21,'12-13 Teamsheets'!$C$2:$C$126,G$1) &amp; ")"</f>
        <v>0(0)</v>
      </c>
      <c r="H21" s="27" t="str">
        <f>GOALS('12-13 Teamsheets'!$H$2:$R$126,$A21,'12-13 Teamsheets'!$C$2:$C$126,G$1) &amp; "(" &amp; GOALS('12-13 Teamsheets'!$S$2:$Z$126,$A21,'12-13 Teamsheets'!$C$2:$C$126,G$1) &amp; ")"</f>
        <v>0(0)</v>
      </c>
      <c r="I21" s="27">
        <f>Clean_sheet('12-13 Teamsheets'!$C$2:$H$126,$A21,G$1)</f>
        <v>0</v>
      </c>
      <c r="J21" s="27" t="str">
        <f>CARDS('12-13 Teamsheets'!$H$2:$Z$126,$A21,$AM$2,'12-13 Teamsheets'!$C$2:$C$126,G$1) &amp; "(" &amp; CARDS('12-13 Teamsheets'!$H$2:$Z$126,$A21,$AM$3,'12-13 Teamsheets'!$C$2:$C$126,G$1) &amp; ")"</f>
        <v>0(0)</v>
      </c>
      <c r="K21" s="27">
        <f>MINS_PLAYED('12-13 Teamsheets'!$H$2:$R$126,$A21,'12-13 Teamsheets'!$C$2:$C$126,G$1) + MINS_AS_SUB('12-13 Teamsheets'!$S$2:$Z$126,$A21,'12-13 Teamsheets'!$C$2:$C$126,G$1)</f>
        <v>0</v>
      </c>
      <c r="L21" s="27" t="str">
        <f>APPS('12-13 Teamsheets'!$H$2:$R$126,$A21,'12-13 Teamsheets'!$C$2:$C$126,L$1) &amp; "(" &amp; SUBS('12-13 Teamsheets'!$S$2:$Z$126,$A21,'12-13 Teamsheets'!$C$2:$C$126,L$1) &amp; ")"</f>
        <v>0(0)</v>
      </c>
      <c r="M21" s="27" t="str">
        <f>GOALS('12-13 Teamsheets'!$H$2:$R$126,$A21,'12-13 Teamsheets'!$C$2:$C$126,L$1) &amp; "(" &amp; GOALS('12-13 Teamsheets'!$S$2:$Z$126,$A21,'12-13 Teamsheets'!$C$2:$C$126,L$1) &amp; ")"</f>
        <v>0(0)</v>
      </c>
      <c r="N21" s="27">
        <f>Clean_sheet('12-13 Teamsheets'!$C$2:$H$126,$A21,L$1)</f>
        <v>0</v>
      </c>
      <c r="O21" s="27" t="str">
        <f>CARDS('12-13 Teamsheets'!$H$2:$Z$126,$A21,$AM$2,'12-13 Teamsheets'!$C$2:$C$126,L$1) &amp; "(" &amp; CARDS('12-13 Teamsheets'!$H$2:$Z$126,$A21,$AM$3,'12-13 Teamsheets'!$C$2:$C$126,L$1) &amp; ")"</f>
        <v>0(0)</v>
      </c>
      <c r="P21" s="27">
        <f>MINS_PLAYED('12-13 Teamsheets'!$H$2:$R$126,$A21,'12-13 Teamsheets'!$C$2:$C$126,L$1) + MINS_AS_SUB('12-13 Teamsheets'!$S$2:$Z$126,$A21,'12-13 Teamsheets'!$C$2:$C$126,L$1)</f>
        <v>0</v>
      </c>
      <c r="Q21" s="27" t="str">
        <f>APPS('12-13 Teamsheets'!$H$2:$R$126,$A21,'12-13 Teamsheets'!$C$2:$C$126,Q$1) &amp; "(" &amp; SUBS('12-13 Teamsheets'!$S$2:$Z$126,$A21,'12-13 Teamsheets'!$C$2:$C$126,Q$1) &amp; ")"</f>
        <v>0(0)</v>
      </c>
      <c r="R21" s="27" t="str">
        <f>GOALS('12-13 Teamsheets'!$H$2:$R$126,$A21,'12-13 Teamsheets'!$C$2:$C$126,Q$1) &amp; "(" &amp; GOALS('12-13 Teamsheets'!$S$2:$Z$126,$A21,'12-13 Teamsheets'!$C$2:$C$126,Q$1) &amp; ")"</f>
        <v>0(0)</v>
      </c>
      <c r="S21" s="27">
        <f>Clean_sheet('12-13 Teamsheets'!$C$2:$H$126,$A21,Q$1)</f>
        <v>0</v>
      </c>
      <c r="T21" s="27" t="str">
        <f>CARDS('12-13 Teamsheets'!$H$2:$Z$126,$A21,$AM$2,'12-13 Teamsheets'!$C$2:$C$126,Q$1) &amp; "(" &amp; CARDS('12-13 Teamsheets'!$H$2:$Z$126,$A21,$AM$3,'12-13 Teamsheets'!$C$2:$C$126,Q$1) &amp; ")"</f>
        <v>0(0)</v>
      </c>
      <c r="U21" s="27">
        <f>MINS_PLAYED('12-13 Teamsheets'!$H$2:$R$126,$A21,'12-13 Teamsheets'!$C$2:$C$126,Q$1) + MINS_AS_SUB('12-13 Teamsheets'!$S$2:$Z$126,$A21,'12-13 Teamsheets'!$C$2:$C$126,Q$1)</f>
        <v>0</v>
      </c>
      <c r="V21" s="27" t="str">
        <f>APPS('12-13 Teamsheets'!$H$2:$R$126,$A21,'12-13 Teamsheets'!$C$2:$C$126,V$1) &amp; "(" &amp; SUBS('12-13 Teamsheets'!$S$2:$Z$126,$A21,'12-13 Teamsheets'!$C$2:$C$126,V$1) &amp; ")"</f>
        <v>0(0)</v>
      </c>
      <c r="W21" s="27" t="str">
        <f>GOALS('12-13 Teamsheets'!$H$2:$R$126,$A21,'12-13 Teamsheets'!$C$2:$C$126,V$1) &amp; "(" &amp; GOALS('12-13 Teamsheets'!$S$2:$Z$126,$A21,'12-13 Teamsheets'!$C$2:$C$126,V$1) &amp; ")"</f>
        <v>0(0)</v>
      </c>
      <c r="X21" s="27">
        <f>Clean_sheet('12-13 Teamsheets'!$C$2:$H$126,$A21,V$1)</f>
        <v>0</v>
      </c>
      <c r="Y21" s="27" t="str">
        <f>CARDS('12-13 Teamsheets'!$H$2:$Z$126,$A21,$AM$2,'12-13 Teamsheets'!$C$2:$C$126,V$1) &amp; "(" &amp; CARDS('12-13 Teamsheets'!$H$2:$Z$126,$A21,$AM$3,'12-13 Teamsheets'!$C$2:$C$126,V$1) &amp; ")"</f>
        <v>0(0)</v>
      </c>
      <c r="Z21" s="27">
        <f>MINS_PLAYED('12-13 Teamsheets'!$H$2:$R$126,$A21,'12-13 Teamsheets'!$C$2:$C$126,V$1) + MINS_AS_SUB('12-13 Teamsheets'!$S$2:$Z$126,$A21,'12-13 Teamsheets'!$C$2:$C$126,V$1)</f>
        <v>0</v>
      </c>
      <c r="AA21" s="27" t="str">
        <f>APPS('12-13 Teamsheets'!$H$2:$R$126,$A21) &amp; "(" &amp; SUBS('12-13 Teamsheets'!$S$2:$Z$126,$A21) &amp; ")"</f>
        <v>0(0)</v>
      </c>
      <c r="AB21" s="28">
        <f>APPS('12-13 Teamsheets'!$H$2:$R$126,$A21) + SUBS('12-13 Teamsheets'!$S$2:$Z$126,$A21)</f>
        <v>0</v>
      </c>
      <c r="AC21" s="27" t="str">
        <f>GOALS('12-13 Teamsheets'!$H$2:$R$126,$A21) &amp; "(" &amp; GOALS('12-13 Teamsheets'!$S$2:$Z$126,$A21) &amp; ")"</f>
        <v>0(0)</v>
      </c>
      <c r="AD21" s="28">
        <f>GOALS('12-13 Teamsheets'!$H$2:$Z$126,$A21)</f>
        <v>0</v>
      </c>
      <c r="AE21" s="28">
        <f>Clean_sheet('12-13 Teamsheets'!$C$2:$H$126,$A21)</f>
        <v>0</v>
      </c>
      <c r="AF21" s="28" t="str">
        <f>CARDS('12-13 Teamsheets'!$H$2:$Z$126,$A21,$AM$2) &amp; "(" &amp; CARDS('12-13 Teamsheets'!$H$2:$Z$126,$A21,$AM$3) &amp; ")"</f>
        <v>0(0)</v>
      </c>
      <c r="AG21" s="28">
        <f>MINS_PLAYED('12-13 Teamsheets'!$H$2:$R$126,$A21) + MINS_AS_SUB('12-13 Teamsheets'!$S$2:$Z$126,$A21)</f>
        <v>0</v>
      </c>
      <c r="AH21" s="28">
        <f t="shared" si="0"/>
        <v>0</v>
      </c>
      <c r="AI21" s="28">
        <f t="shared" si="1"/>
        <v>0</v>
      </c>
      <c r="AJ21" s="28">
        <f t="shared" si="2"/>
        <v>0</v>
      </c>
    </row>
    <row r="22" spans="1:39" x14ac:dyDescent="0.2">
      <c r="A22" s="25" t="s">
        <v>1209</v>
      </c>
      <c r="B22" s="27" t="str">
        <f>APPS('12-13 Teamsheets'!$H$2:$R$126,$A22,'12-13 Teamsheets'!$C$2:$C$126,B$1) &amp; "(" &amp; SUBS('12-13 Teamsheets'!$S$2:$Z$126,$A22,'12-13 Teamsheets'!$C$2:$C$126,B$1) &amp; ")"</f>
        <v>37(2)</v>
      </c>
      <c r="C22" s="27" t="str">
        <f>GOALS('12-13 Teamsheets'!$H$2:$R$126,$A22,'12-13 Teamsheets'!$C$2:$C$126,B$1) &amp; "(" &amp; GOALS('12-13 Teamsheets'!$S$2:$Z$126,$A22,'12-13 Teamsheets'!$C$2:$C$126,B$1) &amp; ")"</f>
        <v>2(0)</v>
      </c>
      <c r="D22" s="27">
        <f>Clean_sheet('12-13 Teamsheets'!$C$2:$H$126,$A22,B$1)</f>
        <v>0</v>
      </c>
      <c r="E22" s="27" t="str">
        <f>CARDS('12-13 Teamsheets'!$H$2:$Z$126,$A22,$AM$2,'12-13 Teamsheets'!$C$2:$C$126,B$1) &amp; "(" &amp; CARDS('12-13 Teamsheets'!$H$2:$Z$126,$A22,$AM$3,'12-13 Teamsheets'!$C$2:$C$126,B$1) &amp; ")"</f>
        <v>0(0)</v>
      </c>
      <c r="F22" s="27">
        <f>MINS_PLAYED('12-13 Teamsheets'!$H$2:$R$126,$A22,'12-13 Teamsheets'!$C$2:$C$126,B$1) + MINS_AS_SUB('12-13 Teamsheets'!$S$2:$Z$126,$A22,'12-13 Teamsheets'!$C$2:$C$126,B$1)</f>
        <v>3326</v>
      </c>
      <c r="G22" s="27" t="str">
        <f>APPS('12-13 Teamsheets'!$H$2:$R$126,$A22,'12-13 Teamsheets'!$C$2:$C$126,G$1) &amp; "(" &amp; SUBS('12-13 Teamsheets'!$S$2:$Z$126,$A22,'12-13 Teamsheets'!$C$2:$C$126,G$1) &amp; ")"</f>
        <v>0(0)</v>
      </c>
      <c r="H22" s="27" t="str">
        <f>GOALS('12-13 Teamsheets'!$H$2:$R$126,$A22,'12-13 Teamsheets'!$C$2:$C$126,G$1) &amp; "(" &amp; GOALS('12-13 Teamsheets'!$S$2:$Z$126,$A22,'12-13 Teamsheets'!$C$2:$C$126,G$1) &amp; ")"</f>
        <v>0(0)</v>
      </c>
      <c r="I22" s="27">
        <f>Clean_sheet('12-13 Teamsheets'!$C$2:$H$126,$A22,G$1)</f>
        <v>0</v>
      </c>
      <c r="J22" s="27" t="str">
        <f>CARDS('12-13 Teamsheets'!$H$2:$Z$126,$A22,$AM$2,'12-13 Teamsheets'!$C$2:$C$126,G$1) &amp; "(" &amp; CARDS('12-13 Teamsheets'!$H$2:$Z$126,$A22,$AM$3,'12-13 Teamsheets'!$C$2:$C$126,G$1) &amp; ")"</f>
        <v>0(0)</v>
      </c>
      <c r="K22" s="27">
        <f>MINS_PLAYED('12-13 Teamsheets'!$H$2:$R$126,$A22,'12-13 Teamsheets'!$C$2:$C$126,G$1) + MINS_AS_SUB('12-13 Teamsheets'!$S$2:$Z$126,$A22,'12-13 Teamsheets'!$C$2:$C$126,G$1)</f>
        <v>0</v>
      </c>
      <c r="L22" s="27" t="str">
        <f>APPS('12-13 Teamsheets'!$H$2:$R$126,$A22,'12-13 Teamsheets'!$C$2:$C$126,L$1) &amp; "(" &amp; SUBS('12-13 Teamsheets'!$S$2:$Z$126,$A22,'12-13 Teamsheets'!$C$2:$C$126,L$1) &amp; ")"</f>
        <v>1(0)</v>
      </c>
      <c r="M22" s="27" t="str">
        <f>GOALS('12-13 Teamsheets'!$H$2:$R$126,$A22,'12-13 Teamsheets'!$C$2:$C$126,L$1) &amp; "(" &amp; GOALS('12-13 Teamsheets'!$S$2:$Z$126,$A22,'12-13 Teamsheets'!$C$2:$C$126,L$1) &amp; ")"</f>
        <v>0(0)</v>
      </c>
      <c r="N22" s="27">
        <f>Clean_sheet('12-13 Teamsheets'!$C$2:$H$126,$A22,L$1)</f>
        <v>0</v>
      </c>
      <c r="O22" s="27" t="str">
        <f>CARDS('12-13 Teamsheets'!$H$2:$Z$126,$A22,$AM$2,'12-13 Teamsheets'!$C$2:$C$126,L$1) &amp; "(" &amp; CARDS('12-13 Teamsheets'!$H$2:$Z$126,$A22,$AM$3,'12-13 Teamsheets'!$C$2:$C$126,L$1) &amp; ")"</f>
        <v>1(0)</v>
      </c>
      <c r="P22" s="27">
        <f>MINS_PLAYED('12-13 Teamsheets'!$H$2:$R$126,$A22,'12-13 Teamsheets'!$C$2:$C$126,L$1) + MINS_AS_SUB('12-13 Teamsheets'!$S$2:$Z$126,$A22,'12-13 Teamsheets'!$C$2:$C$126,L$1)</f>
        <v>90</v>
      </c>
      <c r="Q22" s="27" t="str">
        <f>APPS('12-13 Teamsheets'!$H$2:$R$126,$A22,'12-13 Teamsheets'!$C$2:$C$126,Q$1) &amp; "(" &amp; SUBS('12-13 Teamsheets'!$S$2:$Z$126,$A22,'12-13 Teamsheets'!$C$2:$C$126,Q$1) &amp; ")"</f>
        <v>3(0)</v>
      </c>
      <c r="R22" s="27" t="str">
        <f>GOALS('12-13 Teamsheets'!$H$2:$R$126,$A22,'12-13 Teamsheets'!$C$2:$C$126,Q$1) &amp; "(" &amp; GOALS('12-13 Teamsheets'!$S$2:$Z$126,$A22,'12-13 Teamsheets'!$C$2:$C$126,Q$1) &amp; ")"</f>
        <v>0(0)</v>
      </c>
      <c r="S22" s="27">
        <f>Clean_sheet('12-13 Teamsheets'!$C$2:$H$126,$A22,Q$1)</f>
        <v>0</v>
      </c>
      <c r="T22" s="27" t="str">
        <f>CARDS('12-13 Teamsheets'!$H$2:$Z$126,$A22,$AM$2,'12-13 Teamsheets'!$C$2:$C$126,Q$1) &amp; "(" &amp; CARDS('12-13 Teamsheets'!$H$2:$Z$126,$A22,$AM$3,'12-13 Teamsheets'!$C$2:$C$126,Q$1) &amp; ")"</f>
        <v>0(0)</v>
      </c>
      <c r="U22" s="27">
        <f>MINS_PLAYED('12-13 Teamsheets'!$H$2:$R$126,$A22,'12-13 Teamsheets'!$C$2:$C$126,Q$1) + MINS_AS_SUB('12-13 Teamsheets'!$S$2:$Z$126,$A22,'12-13 Teamsheets'!$C$2:$C$126,Q$1)</f>
        <v>270</v>
      </c>
      <c r="V22" s="27" t="str">
        <f>APPS('12-13 Teamsheets'!$H$2:$R$126,$A22,'12-13 Teamsheets'!$C$2:$C$126,V$1) &amp; "(" &amp; SUBS('12-13 Teamsheets'!$S$2:$Z$126,$A22,'12-13 Teamsheets'!$C$2:$C$126,V$1) &amp; ")"</f>
        <v>4(0)</v>
      </c>
      <c r="W22" s="27" t="str">
        <f>GOALS('12-13 Teamsheets'!$H$2:$R$126,$A22,'12-13 Teamsheets'!$C$2:$C$126,V$1) &amp; "(" &amp; GOALS('12-13 Teamsheets'!$S$2:$Z$126,$A22,'12-13 Teamsheets'!$C$2:$C$126,V$1) &amp; ")"</f>
        <v>0(0)</v>
      </c>
      <c r="X22" s="27">
        <f>Clean_sheet('12-13 Teamsheets'!$C$2:$H$126,$A22,V$1)</f>
        <v>0</v>
      </c>
      <c r="Y22" s="27" t="str">
        <f>CARDS('12-13 Teamsheets'!$H$2:$Z$126,$A22,$AM$2,'12-13 Teamsheets'!$C$2:$C$126,V$1) &amp; "(" &amp; CARDS('12-13 Teamsheets'!$H$2:$Z$126,$A22,$AM$3,'12-13 Teamsheets'!$C$2:$C$126,V$1) &amp; ")"</f>
        <v>0(0)</v>
      </c>
      <c r="Z22" s="27">
        <f>MINS_PLAYED('12-13 Teamsheets'!$H$2:$R$126,$A22,'12-13 Teamsheets'!$C$2:$C$126,V$1) + MINS_AS_SUB('12-13 Teamsheets'!$S$2:$Z$126,$A22,'12-13 Teamsheets'!$C$2:$C$126,V$1)</f>
        <v>278</v>
      </c>
      <c r="AA22" s="27" t="str">
        <f>APPS('12-13 Teamsheets'!$H$2:$R$126,$A22) &amp; "(" &amp; SUBS('12-13 Teamsheets'!$S$2:$Z$126,$A22) &amp; ")"</f>
        <v>45(2)</v>
      </c>
      <c r="AB22" s="28">
        <f>APPS('12-13 Teamsheets'!$H$2:$R$126,$A22) + SUBS('12-13 Teamsheets'!$S$2:$Z$126,$A22)</f>
        <v>47</v>
      </c>
      <c r="AC22" s="27" t="str">
        <f>GOALS('12-13 Teamsheets'!$H$2:$R$126,$A22) &amp; "(" &amp; GOALS('12-13 Teamsheets'!$S$2:$Z$126,$A22) &amp; ")"</f>
        <v>2(0)</v>
      </c>
      <c r="AD22" s="28">
        <f>GOALS('12-13 Teamsheets'!$H$2:$Z$126,$A22)</f>
        <v>2</v>
      </c>
      <c r="AE22" s="28">
        <f>Clean_sheet('12-13 Teamsheets'!$C$2:$H$126,$A22)</f>
        <v>0</v>
      </c>
      <c r="AF22" s="28" t="str">
        <f>CARDS('12-13 Teamsheets'!$H$2:$Z$126,$A22,$AM$2) &amp; "(" &amp; CARDS('12-13 Teamsheets'!$H$2:$Z$126,$A22,$AM$3) &amp; ")"</f>
        <v>1(0)</v>
      </c>
      <c r="AG22" s="28">
        <f>MINS_PLAYED('12-13 Teamsheets'!$H$2:$R$126,$A22) + MINS_AS_SUB('12-13 Teamsheets'!$S$2:$Z$126,$A22)</f>
        <v>3964</v>
      </c>
      <c r="AH22" s="28">
        <f t="shared" si="0"/>
        <v>84.340425531914889</v>
      </c>
      <c r="AI22" s="28">
        <f t="shared" si="1"/>
        <v>4.2553191489361701E-2</v>
      </c>
      <c r="AJ22" s="28">
        <f t="shared" si="2"/>
        <v>1982</v>
      </c>
    </row>
    <row r="23" spans="1:39" x14ac:dyDescent="0.2">
      <c r="A23" s="25" t="s">
        <v>2857</v>
      </c>
      <c r="B23" s="27" t="str">
        <f>APPS('12-13 Teamsheets'!$H$2:$R$126,$A23,'12-13 Teamsheets'!$C$2:$C$126,B$1) &amp; "(" &amp; SUBS('12-13 Teamsheets'!$S$2:$Z$126,$A23,'12-13 Teamsheets'!$C$2:$C$126,B$1) &amp; ")"</f>
        <v>2(4)</v>
      </c>
      <c r="C23" s="27" t="str">
        <f>GOALS('12-13 Teamsheets'!$H$2:$R$126,$A23,'12-13 Teamsheets'!$C$2:$C$126,B$1) &amp; "(" &amp; GOALS('12-13 Teamsheets'!$S$2:$Z$126,$A23,'12-13 Teamsheets'!$C$2:$C$126,B$1) &amp; ")"</f>
        <v>0(0)</v>
      </c>
      <c r="D23" s="27">
        <f>Clean_sheet('12-13 Teamsheets'!$C$2:$H$126,$A23,B$1)</f>
        <v>0</v>
      </c>
      <c r="E23" s="27" t="str">
        <f>CARDS('12-13 Teamsheets'!$H$2:$Z$126,$A23,$AM$2,'12-13 Teamsheets'!$C$2:$C$126,B$1) &amp; "(" &amp; CARDS('12-13 Teamsheets'!$H$2:$Z$126,$A23,$AM$3,'12-13 Teamsheets'!$C$2:$C$126,B$1) &amp; ")"</f>
        <v>0(0)</v>
      </c>
      <c r="F23" s="27">
        <f>MINS_PLAYED('12-13 Teamsheets'!$H$2:$R$126,$A23,'12-13 Teamsheets'!$C$2:$C$126,B$1) + MINS_AS_SUB('12-13 Teamsheets'!$S$2:$Z$126,$A23,'12-13 Teamsheets'!$C$2:$C$126,B$1)</f>
        <v>278</v>
      </c>
      <c r="G23" s="27" t="str">
        <f>APPS('12-13 Teamsheets'!$H$2:$R$126,$A23,'12-13 Teamsheets'!$C$2:$C$126,G$1) &amp; "(" &amp; SUBS('12-13 Teamsheets'!$S$2:$Z$126,$A23,'12-13 Teamsheets'!$C$2:$C$126,G$1) &amp; ")"</f>
        <v>0(0)</v>
      </c>
      <c r="H23" s="27" t="str">
        <f>GOALS('12-13 Teamsheets'!$H$2:$R$126,$A23,'12-13 Teamsheets'!$C$2:$C$126,G$1) &amp; "(" &amp; GOALS('12-13 Teamsheets'!$S$2:$Z$126,$A23,'12-13 Teamsheets'!$C$2:$C$126,G$1) &amp; ")"</f>
        <v>0(0)</v>
      </c>
      <c r="I23" s="27">
        <f>Clean_sheet('12-13 Teamsheets'!$C$2:$H$126,$A23,G$1)</f>
        <v>0</v>
      </c>
      <c r="J23" s="27" t="str">
        <f>CARDS('12-13 Teamsheets'!$H$2:$Z$126,$A23,$AM$2,'12-13 Teamsheets'!$C$2:$C$126,G$1) &amp; "(" &amp; CARDS('12-13 Teamsheets'!$H$2:$Z$126,$A23,$AM$3,'12-13 Teamsheets'!$C$2:$C$126,G$1) &amp; ")"</f>
        <v>0(0)</v>
      </c>
      <c r="K23" s="27">
        <f>MINS_PLAYED('12-13 Teamsheets'!$H$2:$R$126,$A23,'12-13 Teamsheets'!$C$2:$C$126,G$1) + MINS_AS_SUB('12-13 Teamsheets'!$S$2:$Z$126,$A23,'12-13 Teamsheets'!$C$2:$C$126,G$1)</f>
        <v>0</v>
      </c>
      <c r="L23" s="27" t="str">
        <f>APPS('12-13 Teamsheets'!$H$2:$R$126,$A23,'12-13 Teamsheets'!$C$2:$C$126,L$1) &amp; "(" &amp; SUBS('12-13 Teamsheets'!$S$2:$Z$126,$A23,'12-13 Teamsheets'!$C$2:$C$126,L$1) &amp; ")"</f>
        <v>0(0)</v>
      </c>
      <c r="M23" s="27" t="str">
        <f>GOALS('12-13 Teamsheets'!$H$2:$R$126,$A23,'12-13 Teamsheets'!$C$2:$C$126,L$1) &amp; "(" &amp; GOALS('12-13 Teamsheets'!$S$2:$Z$126,$A23,'12-13 Teamsheets'!$C$2:$C$126,L$1) &amp; ")"</f>
        <v>0(0)</v>
      </c>
      <c r="N23" s="27">
        <f>Clean_sheet('12-13 Teamsheets'!$C$2:$H$126,$A23,L$1)</f>
        <v>0</v>
      </c>
      <c r="O23" s="27" t="str">
        <f>CARDS('12-13 Teamsheets'!$H$2:$Z$126,$A23,$AM$2,'12-13 Teamsheets'!$C$2:$C$126,L$1) &amp; "(" &amp; CARDS('12-13 Teamsheets'!$H$2:$Z$126,$A23,$AM$3,'12-13 Teamsheets'!$C$2:$C$126,L$1) &amp; ")"</f>
        <v>0(0)</v>
      </c>
      <c r="P23" s="27">
        <f>MINS_PLAYED('12-13 Teamsheets'!$H$2:$R$126,$A23,'12-13 Teamsheets'!$C$2:$C$126,L$1) + MINS_AS_SUB('12-13 Teamsheets'!$S$2:$Z$126,$A23,'12-13 Teamsheets'!$C$2:$C$126,L$1)</f>
        <v>0</v>
      </c>
      <c r="Q23" s="27" t="str">
        <f>APPS('12-13 Teamsheets'!$H$2:$R$126,$A23,'12-13 Teamsheets'!$C$2:$C$126,Q$1) &amp; "(" &amp; SUBS('12-13 Teamsheets'!$S$2:$Z$126,$A23,'12-13 Teamsheets'!$C$2:$C$126,Q$1) &amp; ")"</f>
        <v>0(0)</v>
      </c>
      <c r="R23" s="27" t="str">
        <f>GOALS('12-13 Teamsheets'!$H$2:$R$126,$A23,'12-13 Teamsheets'!$C$2:$C$126,Q$1) &amp; "(" &amp; GOALS('12-13 Teamsheets'!$S$2:$Z$126,$A23,'12-13 Teamsheets'!$C$2:$C$126,Q$1) &amp; ")"</f>
        <v>0(0)</v>
      </c>
      <c r="S23" s="27">
        <f>Clean_sheet('12-13 Teamsheets'!$C$2:$H$126,$A23,Q$1)</f>
        <v>0</v>
      </c>
      <c r="T23" s="27" t="str">
        <f>CARDS('12-13 Teamsheets'!$H$2:$Z$126,$A23,$AM$2,'12-13 Teamsheets'!$C$2:$C$126,Q$1) &amp; "(" &amp; CARDS('12-13 Teamsheets'!$H$2:$Z$126,$A23,$AM$3,'12-13 Teamsheets'!$C$2:$C$126,Q$1) &amp; ")"</f>
        <v>0(0)</v>
      </c>
      <c r="U23" s="27">
        <f>MINS_PLAYED('12-13 Teamsheets'!$H$2:$R$126,$A23,'12-13 Teamsheets'!$C$2:$C$126,Q$1) + MINS_AS_SUB('12-13 Teamsheets'!$S$2:$Z$126,$A23,'12-13 Teamsheets'!$C$2:$C$126,Q$1)</f>
        <v>0</v>
      </c>
      <c r="V23" s="27" t="str">
        <f>APPS('12-13 Teamsheets'!$H$2:$R$126,$A23,'12-13 Teamsheets'!$C$2:$C$126,V$1) &amp; "(" &amp; SUBS('12-13 Teamsheets'!$S$2:$Z$126,$A23,'12-13 Teamsheets'!$C$2:$C$126,V$1) &amp; ")"</f>
        <v>1(0)</v>
      </c>
      <c r="W23" s="27" t="str">
        <f>GOALS('12-13 Teamsheets'!$H$2:$R$126,$A23,'12-13 Teamsheets'!$C$2:$C$126,V$1) &amp; "(" &amp; GOALS('12-13 Teamsheets'!$S$2:$Z$126,$A23,'12-13 Teamsheets'!$C$2:$C$126,V$1) &amp; ")"</f>
        <v>0(0)</v>
      </c>
      <c r="X23" s="27">
        <f>Clean_sheet('12-13 Teamsheets'!$C$2:$H$126,$A23,V$1)</f>
        <v>0</v>
      </c>
      <c r="Y23" s="27" t="str">
        <f>CARDS('12-13 Teamsheets'!$H$2:$Z$126,$A23,$AM$2,'12-13 Teamsheets'!$C$2:$C$126,V$1) &amp; "(" &amp; CARDS('12-13 Teamsheets'!$H$2:$Z$126,$A23,$AM$3,'12-13 Teamsheets'!$C$2:$C$126,V$1) &amp; ")"</f>
        <v>0(0)</v>
      </c>
      <c r="Z23" s="27">
        <f>MINS_PLAYED('12-13 Teamsheets'!$H$2:$R$126,$A23,'12-13 Teamsheets'!$C$2:$C$126,V$1) + MINS_AS_SUB('12-13 Teamsheets'!$S$2:$Z$126,$A23,'12-13 Teamsheets'!$C$2:$C$126,V$1)</f>
        <v>90</v>
      </c>
      <c r="AA23" s="27" t="str">
        <f>APPS('12-13 Teamsheets'!$H$2:$R$126,$A23) &amp; "(" &amp; SUBS('12-13 Teamsheets'!$S$2:$Z$126,$A23) &amp; ")"</f>
        <v>3(4)</v>
      </c>
      <c r="AB23" s="28">
        <f>APPS('12-13 Teamsheets'!$H$2:$R$126,$A23) + SUBS('12-13 Teamsheets'!$S$2:$Z$126,$A23)</f>
        <v>7</v>
      </c>
      <c r="AC23" s="27" t="str">
        <f>GOALS('12-13 Teamsheets'!$H$2:$R$126,$A23) &amp; "(" &amp; GOALS('12-13 Teamsheets'!$S$2:$Z$126,$A23) &amp; ")"</f>
        <v>0(0)</v>
      </c>
      <c r="AD23" s="28">
        <f>GOALS('12-13 Teamsheets'!$H$2:$Z$126,$A23)</f>
        <v>0</v>
      </c>
      <c r="AE23" s="28">
        <f>Clean_sheet('12-13 Teamsheets'!$C$2:$H$126,$A23)</f>
        <v>0</v>
      </c>
      <c r="AF23" s="28" t="str">
        <f>CARDS('12-13 Teamsheets'!$H$2:$Z$126,$A23,$AM$2) &amp; "(" &amp; CARDS('12-13 Teamsheets'!$H$2:$Z$126,$A23,$AM$3) &amp; ")"</f>
        <v>0(0)</v>
      </c>
      <c r="AG23" s="28">
        <f>MINS_PLAYED('12-13 Teamsheets'!$H$2:$R$126,$A23) + MINS_AS_SUB('12-13 Teamsheets'!$S$2:$Z$126,$A23)</f>
        <v>368</v>
      </c>
      <c r="AH23" s="28">
        <f t="shared" si="0"/>
        <v>52.571428571428569</v>
      </c>
      <c r="AI23" s="28">
        <f t="shared" si="1"/>
        <v>0</v>
      </c>
      <c r="AJ23" s="28">
        <f t="shared" si="2"/>
        <v>0</v>
      </c>
    </row>
    <row r="24" spans="1:39" x14ac:dyDescent="0.2">
      <c r="A24" s="25" t="s">
        <v>2667</v>
      </c>
      <c r="B24" s="27" t="str">
        <f>APPS('12-13 Teamsheets'!$H$2:$R$126,$A24,'12-13 Teamsheets'!$C$2:$C$126,B$1) &amp; "(" &amp; SUBS('12-13 Teamsheets'!$S$2:$Z$126,$A24,'12-13 Teamsheets'!$C$2:$C$126,B$1) &amp; ")"</f>
        <v>37(0)</v>
      </c>
      <c r="C24" s="27" t="str">
        <f>GOALS('12-13 Teamsheets'!$H$2:$R$126,$A24,'12-13 Teamsheets'!$C$2:$C$126,B$1) &amp; "(" &amp; GOALS('12-13 Teamsheets'!$S$2:$Z$126,$A24,'12-13 Teamsheets'!$C$2:$C$126,B$1) &amp; ")"</f>
        <v>7(0)</v>
      </c>
      <c r="D24" s="27">
        <f>Clean_sheet('12-13 Teamsheets'!$C$2:$H$126,$A24,B$1)</f>
        <v>0</v>
      </c>
      <c r="E24" s="27" t="str">
        <f>CARDS('12-13 Teamsheets'!$H$2:$Z$126,$A24,$AM$2,'12-13 Teamsheets'!$C$2:$C$126,B$1) &amp; "(" &amp; CARDS('12-13 Teamsheets'!$H$2:$Z$126,$A24,$AM$3,'12-13 Teamsheets'!$C$2:$C$126,B$1) &amp; ")"</f>
        <v>4(0)</v>
      </c>
      <c r="F24" s="27">
        <f>MINS_PLAYED('12-13 Teamsheets'!$H$2:$R$126,$A24,'12-13 Teamsheets'!$C$2:$C$126,B$1) + MINS_AS_SUB('12-13 Teamsheets'!$S$2:$Z$126,$A24,'12-13 Teamsheets'!$C$2:$C$126,B$1)</f>
        <v>3156</v>
      </c>
      <c r="G24" s="27" t="str">
        <f>APPS('12-13 Teamsheets'!$H$2:$R$126,$A24,'12-13 Teamsheets'!$C$2:$C$126,G$1) &amp; "(" &amp; SUBS('12-13 Teamsheets'!$S$2:$Z$126,$A24,'12-13 Teamsheets'!$C$2:$C$126,G$1) &amp; ")"</f>
        <v>0(0)</v>
      </c>
      <c r="H24" s="27" t="str">
        <f>GOALS('12-13 Teamsheets'!$H$2:$R$126,$A24,'12-13 Teamsheets'!$C$2:$C$126,G$1) &amp; "(" &amp; GOALS('12-13 Teamsheets'!$S$2:$Z$126,$A24,'12-13 Teamsheets'!$C$2:$C$126,G$1) &amp; ")"</f>
        <v>0(0)</v>
      </c>
      <c r="I24" s="27">
        <f>Clean_sheet('12-13 Teamsheets'!$C$2:$H$126,$A24,G$1)</f>
        <v>0</v>
      </c>
      <c r="J24" s="27" t="str">
        <f>CARDS('12-13 Teamsheets'!$H$2:$Z$126,$A24,$AM$2,'12-13 Teamsheets'!$C$2:$C$126,G$1) &amp; "(" &amp; CARDS('12-13 Teamsheets'!$H$2:$Z$126,$A24,$AM$3,'12-13 Teamsheets'!$C$2:$C$126,G$1) &amp; ")"</f>
        <v>0(0)</v>
      </c>
      <c r="K24" s="27">
        <f>MINS_PLAYED('12-13 Teamsheets'!$H$2:$R$126,$A24,'12-13 Teamsheets'!$C$2:$C$126,G$1) + MINS_AS_SUB('12-13 Teamsheets'!$S$2:$Z$126,$A24,'12-13 Teamsheets'!$C$2:$C$126,G$1)</f>
        <v>0</v>
      </c>
      <c r="L24" s="27" t="str">
        <f>APPS('12-13 Teamsheets'!$H$2:$R$126,$A24,'12-13 Teamsheets'!$C$2:$C$126,L$1) &amp; "(" &amp; SUBS('12-13 Teamsheets'!$S$2:$Z$126,$A24,'12-13 Teamsheets'!$C$2:$C$126,L$1) &amp; ")"</f>
        <v>1(0)</v>
      </c>
      <c r="M24" s="27" t="str">
        <f>GOALS('12-13 Teamsheets'!$H$2:$R$126,$A24,'12-13 Teamsheets'!$C$2:$C$126,L$1) &amp; "(" &amp; GOALS('12-13 Teamsheets'!$S$2:$Z$126,$A24,'12-13 Teamsheets'!$C$2:$C$126,L$1) &amp; ")"</f>
        <v>1(0)</v>
      </c>
      <c r="N24" s="27">
        <f>Clean_sheet('12-13 Teamsheets'!$C$2:$H$126,$A24,L$1)</f>
        <v>0</v>
      </c>
      <c r="O24" s="27" t="str">
        <f>CARDS('12-13 Teamsheets'!$H$2:$Z$126,$A24,$AM$2,'12-13 Teamsheets'!$C$2:$C$126,L$1) &amp; "(" &amp; CARDS('12-13 Teamsheets'!$H$2:$Z$126,$A24,$AM$3,'12-13 Teamsheets'!$C$2:$C$126,L$1) &amp; ")"</f>
        <v>1(0)</v>
      </c>
      <c r="P24" s="27">
        <f>MINS_PLAYED('12-13 Teamsheets'!$H$2:$R$126,$A24,'12-13 Teamsheets'!$C$2:$C$126,L$1) + MINS_AS_SUB('12-13 Teamsheets'!$S$2:$Z$126,$A24,'12-13 Teamsheets'!$C$2:$C$126,L$1)</f>
        <v>90</v>
      </c>
      <c r="Q24" s="27" t="str">
        <f>APPS('12-13 Teamsheets'!$H$2:$R$126,$A24,'12-13 Teamsheets'!$C$2:$C$126,Q$1) &amp; "(" &amp; SUBS('12-13 Teamsheets'!$S$2:$Z$126,$A24,'12-13 Teamsheets'!$C$2:$C$126,Q$1) &amp; ")"</f>
        <v>3(0)</v>
      </c>
      <c r="R24" s="27" t="str">
        <f>GOALS('12-13 Teamsheets'!$H$2:$R$126,$A24,'12-13 Teamsheets'!$C$2:$C$126,Q$1) &amp; "(" &amp; GOALS('12-13 Teamsheets'!$S$2:$Z$126,$A24,'12-13 Teamsheets'!$C$2:$C$126,Q$1) &amp; ")"</f>
        <v>0(0)</v>
      </c>
      <c r="S24" s="27">
        <f>Clean_sheet('12-13 Teamsheets'!$C$2:$H$126,$A24,Q$1)</f>
        <v>0</v>
      </c>
      <c r="T24" s="27" t="str">
        <f>CARDS('12-13 Teamsheets'!$H$2:$Z$126,$A24,$AM$2,'12-13 Teamsheets'!$C$2:$C$126,Q$1) &amp; "(" &amp; CARDS('12-13 Teamsheets'!$H$2:$Z$126,$A24,$AM$3,'12-13 Teamsheets'!$C$2:$C$126,Q$1) &amp; ")"</f>
        <v>0(0)</v>
      </c>
      <c r="U24" s="27">
        <f>MINS_PLAYED('12-13 Teamsheets'!$H$2:$R$126,$A24,'12-13 Teamsheets'!$C$2:$C$126,Q$1) + MINS_AS_SUB('12-13 Teamsheets'!$S$2:$Z$126,$A24,'12-13 Teamsheets'!$C$2:$C$126,Q$1)</f>
        <v>270</v>
      </c>
      <c r="V24" s="27" t="str">
        <f>APPS('12-13 Teamsheets'!$H$2:$R$126,$A24,'12-13 Teamsheets'!$C$2:$C$126,V$1) &amp; "(" &amp; SUBS('12-13 Teamsheets'!$S$2:$Z$126,$A24,'12-13 Teamsheets'!$C$2:$C$126,V$1) &amp; ")"</f>
        <v>4(0)</v>
      </c>
      <c r="W24" s="27" t="str">
        <f>GOALS('12-13 Teamsheets'!$H$2:$R$126,$A24,'12-13 Teamsheets'!$C$2:$C$126,V$1) &amp; "(" &amp; GOALS('12-13 Teamsheets'!$S$2:$Z$126,$A24,'12-13 Teamsheets'!$C$2:$C$126,V$1) &amp; ")"</f>
        <v>1(0)</v>
      </c>
      <c r="X24" s="27">
        <f>Clean_sheet('12-13 Teamsheets'!$C$2:$H$126,$A24,V$1)</f>
        <v>0</v>
      </c>
      <c r="Y24" s="27" t="str">
        <f>CARDS('12-13 Teamsheets'!$H$2:$Z$126,$A24,$AM$2,'12-13 Teamsheets'!$C$2:$C$126,V$1) &amp; "(" &amp; CARDS('12-13 Teamsheets'!$H$2:$Z$126,$A24,$AM$3,'12-13 Teamsheets'!$C$2:$C$126,V$1) &amp; ")"</f>
        <v>1(0)</v>
      </c>
      <c r="Z24" s="27">
        <f>MINS_PLAYED('12-13 Teamsheets'!$H$2:$R$126,$A24,'12-13 Teamsheets'!$C$2:$C$126,V$1) + MINS_AS_SUB('12-13 Teamsheets'!$S$2:$Z$126,$A24,'12-13 Teamsheets'!$C$2:$C$126,V$1)</f>
        <v>289</v>
      </c>
      <c r="AA24" s="27" t="str">
        <f>APPS('12-13 Teamsheets'!$H$2:$R$126,$A24) &amp; "(" &amp; SUBS('12-13 Teamsheets'!$S$2:$Z$126,$A24) &amp; ")"</f>
        <v>45(0)</v>
      </c>
      <c r="AB24" s="28">
        <f>APPS('12-13 Teamsheets'!$H$2:$R$126,$A24) + SUBS('12-13 Teamsheets'!$S$2:$Z$126,$A24)</f>
        <v>45</v>
      </c>
      <c r="AC24" s="27" t="str">
        <f>GOALS('12-13 Teamsheets'!$H$2:$R$126,$A24) &amp; "(" &amp; GOALS('12-13 Teamsheets'!$S$2:$Z$126,$A24) &amp; ")"</f>
        <v>9(0)</v>
      </c>
      <c r="AD24" s="28">
        <f>GOALS('12-13 Teamsheets'!$H$2:$Z$126,$A24)</f>
        <v>9</v>
      </c>
      <c r="AE24" s="28">
        <f>Clean_sheet('12-13 Teamsheets'!$C$2:$H$126,$A24)</f>
        <v>0</v>
      </c>
      <c r="AF24" s="28" t="str">
        <f>CARDS('12-13 Teamsheets'!$H$2:$Z$126,$A24,$AM$2) &amp; "(" &amp; CARDS('12-13 Teamsheets'!$H$2:$Z$126,$A24,$AM$3) &amp; ")"</f>
        <v>6(0)</v>
      </c>
      <c r="AG24" s="28">
        <f>MINS_PLAYED('12-13 Teamsheets'!$H$2:$R$126,$A24) + MINS_AS_SUB('12-13 Teamsheets'!$S$2:$Z$126,$A24)</f>
        <v>3805</v>
      </c>
      <c r="AH24" s="28">
        <f t="shared" si="0"/>
        <v>84.555555555555557</v>
      </c>
      <c r="AI24" s="28">
        <f t="shared" si="1"/>
        <v>0.2</v>
      </c>
      <c r="AJ24" s="28">
        <f t="shared" si="2"/>
        <v>422.77777777777777</v>
      </c>
    </row>
    <row r="25" spans="1:39" x14ac:dyDescent="0.2">
      <c r="A25" s="25" t="s">
        <v>2794</v>
      </c>
      <c r="B25" s="27" t="str">
        <f>APPS('12-13 Teamsheets'!$H$2:$R$126,$A25,'12-13 Teamsheets'!$C$2:$C$126,B$1) &amp; "(" &amp; SUBS('12-13 Teamsheets'!$S$2:$Z$126,$A25,'12-13 Teamsheets'!$C$2:$C$126,B$1) &amp; ")"</f>
        <v>1(9)</v>
      </c>
      <c r="C25" s="27" t="str">
        <f>GOALS('12-13 Teamsheets'!$H$2:$R$126,$A25,'12-13 Teamsheets'!$C$2:$C$126,B$1) &amp; "(" &amp; GOALS('12-13 Teamsheets'!$S$2:$Z$126,$A25,'12-13 Teamsheets'!$C$2:$C$126,B$1) &amp; ")"</f>
        <v>0(0)</v>
      </c>
      <c r="D25" s="27">
        <f>Clean_sheet('12-13 Teamsheets'!$C$2:$H$126,$A25,B$1)</f>
        <v>0</v>
      </c>
      <c r="E25" s="27" t="str">
        <f>CARDS('12-13 Teamsheets'!$H$2:$Z$126,$A25,$AM$2,'12-13 Teamsheets'!$C$2:$C$126,B$1) &amp; "(" &amp; CARDS('12-13 Teamsheets'!$H$2:$Z$126,$A25,$AM$3,'12-13 Teamsheets'!$C$2:$C$126,B$1) &amp; ")"</f>
        <v>0(0)</v>
      </c>
      <c r="F25" s="27">
        <f>MINS_PLAYED('12-13 Teamsheets'!$H$2:$R$126,$A25,'12-13 Teamsheets'!$C$2:$C$126,B$1) + MINS_AS_SUB('12-13 Teamsheets'!$S$2:$Z$126,$A25,'12-13 Teamsheets'!$C$2:$C$126,B$1)</f>
        <v>243</v>
      </c>
      <c r="G25" s="27" t="str">
        <f>APPS('12-13 Teamsheets'!$H$2:$R$126,$A25,'12-13 Teamsheets'!$C$2:$C$126,G$1) &amp; "(" &amp; SUBS('12-13 Teamsheets'!$S$2:$Z$126,$A25,'12-13 Teamsheets'!$C$2:$C$126,G$1) &amp; ")"</f>
        <v>1(0)</v>
      </c>
      <c r="H25" s="27" t="str">
        <f>GOALS('12-13 Teamsheets'!$H$2:$R$126,$A25,'12-13 Teamsheets'!$C$2:$C$126,G$1) &amp; "(" &amp; GOALS('12-13 Teamsheets'!$S$2:$Z$126,$A25,'12-13 Teamsheets'!$C$2:$C$126,G$1) &amp; ")"</f>
        <v>0(0)</v>
      </c>
      <c r="I25" s="27">
        <f>Clean_sheet('12-13 Teamsheets'!$C$2:$H$126,$A25,G$1)</f>
        <v>0</v>
      </c>
      <c r="J25" s="27" t="str">
        <f>CARDS('12-13 Teamsheets'!$H$2:$Z$126,$A25,$AM$2,'12-13 Teamsheets'!$C$2:$C$126,G$1) &amp; "(" &amp; CARDS('12-13 Teamsheets'!$H$2:$Z$126,$A25,$AM$3,'12-13 Teamsheets'!$C$2:$C$126,G$1) &amp; ")"</f>
        <v>0(0)</v>
      </c>
      <c r="K25" s="27">
        <f>MINS_PLAYED('12-13 Teamsheets'!$H$2:$R$126,$A25,'12-13 Teamsheets'!$C$2:$C$126,G$1) + MINS_AS_SUB('12-13 Teamsheets'!$S$2:$Z$126,$A25,'12-13 Teamsheets'!$C$2:$C$126,G$1)</f>
        <v>90</v>
      </c>
      <c r="L25" s="27" t="str">
        <f>APPS('12-13 Teamsheets'!$H$2:$R$126,$A25,'12-13 Teamsheets'!$C$2:$C$126,L$1) &amp; "(" &amp; SUBS('12-13 Teamsheets'!$S$2:$Z$126,$A25,'12-13 Teamsheets'!$C$2:$C$126,L$1) &amp; ")"</f>
        <v>2(0)</v>
      </c>
      <c r="M25" s="27" t="str">
        <f>GOALS('12-13 Teamsheets'!$H$2:$R$126,$A25,'12-13 Teamsheets'!$C$2:$C$126,L$1) &amp; "(" &amp; GOALS('12-13 Teamsheets'!$S$2:$Z$126,$A25,'12-13 Teamsheets'!$C$2:$C$126,L$1) &amp; ")"</f>
        <v>0(0)</v>
      </c>
      <c r="N25" s="27">
        <f>Clean_sheet('12-13 Teamsheets'!$C$2:$H$126,$A25,L$1)</f>
        <v>0</v>
      </c>
      <c r="O25" s="27" t="str">
        <f>CARDS('12-13 Teamsheets'!$H$2:$Z$126,$A25,$AM$2,'12-13 Teamsheets'!$C$2:$C$126,L$1) &amp; "(" &amp; CARDS('12-13 Teamsheets'!$H$2:$Z$126,$A25,$AM$3,'12-13 Teamsheets'!$C$2:$C$126,L$1) &amp; ")"</f>
        <v>0(0)</v>
      </c>
      <c r="P25" s="27">
        <f>MINS_PLAYED('12-13 Teamsheets'!$H$2:$R$126,$A25,'12-13 Teamsheets'!$C$2:$C$126,L$1) + MINS_AS_SUB('12-13 Teamsheets'!$S$2:$Z$126,$A25,'12-13 Teamsheets'!$C$2:$C$126,L$1)</f>
        <v>120</v>
      </c>
      <c r="Q25" s="27" t="str">
        <f>APPS('12-13 Teamsheets'!$H$2:$R$126,$A25,'12-13 Teamsheets'!$C$2:$C$126,Q$1) &amp; "(" &amp; SUBS('12-13 Teamsheets'!$S$2:$Z$126,$A25,'12-13 Teamsheets'!$C$2:$C$126,Q$1) &amp; ")"</f>
        <v>0(1)</v>
      </c>
      <c r="R25" s="27" t="str">
        <f>GOALS('12-13 Teamsheets'!$H$2:$R$126,$A25,'12-13 Teamsheets'!$C$2:$C$126,Q$1) &amp; "(" &amp; GOALS('12-13 Teamsheets'!$S$2:$Z$126,$A25,'12-13 Teamsheets'!$C$2:$C$126,Q$1) &amp; ")"</f>
        <v>0(0)</v>
      </c>
      <c r="S25" s="27">
        <f>Clean_sheet('12-13 Teamsheets'!$C$2:$H$126,$A25,Q$1)</f>
        <v>0</v>
      </c>
      <c r="T25" s="27" t="str">
        <f>CARDS('12-13 Teamsheets'!$H$2:$Z$126,$A25,$AM$2,'12-13 Teamsheets'!$C$2:$C$126,Q$1) &amp; "(" &amp; CARDS('12-13 Teamsheets'!$H$2:$Z$126,$A25,$AM$3,'12-13 Teamsheets'!$C$2:$C$126,Q$1) &amp; ")"</f>
        <v>0(0)</v>
      </c>
      <c r="U25" s="27">
        <f>MINS_PLAYED('12-13 Teamsheets'!$H$2:$R$126,$A25,'12-13 Teamsheets'!$C$2:$C$126,Q$1) + MINS_AS_SUB('12-13 Teamsheets'!$S$2:$Z$126,$A25,'12-13 Teamsheets'!$C$2:$C$126,Q$1)</f>
        <v>18</v>
      </c>
      <c r="V25" s="27" t="str">
        <f>APPS('12-13 Teamsheets'!$H$2:$R$126,$A25,'12-13 Teamsheets'!$C$2:$C$126,V$1) &amp; "(" &amp; SUBS('12-13 Teamsheets'!$S$2:$Z$126,$A25,'12-13 Teamsheets'!$C$2:$C$126,V$1) &amp; ")"</f>
        <v>0(2)</v>
      </c>
      <c r="W25" s="27" t="str">
        <f>GOALS('12-13 Teamsheets'!$H$2:$R$126,$A25,'12-13 Teamsheets'!$C$2:$C$126,V$1) &amp; "(" &amp; GOALS('12-13 Teamsheets'!$S$2:$Z$126,$A25,'12-13 Teamsheets'!$C$2:$C$126,V$1) &amp; ")"</f>
        <v>0(0)</v>
      </c>
      <c r="X25" s="27">
        <f>Clean_sheet('12-13 Teamsheets'!$C$2:$H$126,$A25,V$1)</f>
        <v>0</v>
      </c>
      <c r="Y25" s="27" t="str">
        <f>CARDS('12-13 Teamsheets'!$H$2:$Z$126,$A25,$AM$2,'12-13 Teamsheets'!$C$2:$C$126,V$1) &amp; "(" &amp; CARDS('12-13 Teamsheets'!$H$2:$Z$126,$A25,$AM$3,'12-13 Teamsheets'!$C$2:$C$126,V$1) &amp; ")"</f>
        <v>0(0)</v>
      </c>
      <c r="Z25" s="27">
        <f>MINS_PLAYED('12-13 Teamsheets'!$H$2:$R$126,$A25,'12-13 Teamsheets'!$C$2:$C$126,V$1) + MINS_AS_SUB('12-13 Teamsheets'!$S$2:$Z$126,$A25,'12-13 Teamsheets'!$C$2:$C$126,V$1)</f>
        <v>34</v>
      </c>
      <c r="AA25" s="27" t="str">
        <f>APPS('12-13 Teamsheets'!$H$2:$R$126,$A25) &amp; "(" &amp; SUBS('12-13 Teamsheets'!$S$2:$Z$126,$A25) &amp; ")"</f>
        <v>4(12)</v>
      </c>
      <c r="AB25" s="28">
        <f>APPS('12-13 Teamsheets'!$H$2:$R$126,$A25) + SUBS('12-13 Teamsheets'!$S$2:$Z$126,$A25)</f>
        <v>16</v>
      </c>
      <c r="AC25" s="27" t="str">
        <f>GOALS('12-13 Teamsheets'!$H$2:$R$126,$A25) &amp; "(" &amp; GOALS('12-13 Teamsheets'!$S$2:$Z$126,$A25) &amp; ")"</f>
        <v>0(0)</v>
      </c>
      <c r="AD25" s="28">
        <f>GOALS('12-13 Teamsheets'!$H$2:$Z$126,$A25)</f>
        <v>0</v>
      </c>
      <c r="AE25" s="28">
        <f>Clean_sheet('12-13 Teamsheets'!$C$2:$H$126,$A25)</f>
        <v>0</v>
      </c>
      <c r="AF25" s="28" t="str">
        <f>CARDS('12-13 Teamsheets'!$H$2:$Z$126,$A25,$AM$2) &amp; "(" &amp; CARDS('12-13 Teamsheets'!$H$2:$Z$126,$A25,$AM$3) &amp; ")"</f>
        <v>0(0)</v>
      </c>
      <c r="AG25" s="28">
        <f>MINS_PLAYED('12-13 Teamsheets'!$H$2:$R$126,$A25) + MINS_AS_SUB('12-13 Teamsheets'!$S$2:$Z$126,$A25)</f>
        <v>505</v>
      </c>
      <c r="AH25" s="28">
        <f t="shared" si="0"/>
        <v>31.5625</v>
      </c>
      <c r="AI25" s="28">
        <f t="shared" si="1"/>
        <v>0</v>
      </c>
      <c r="AJ25" s="28">
        <f t="shared" si="2"/>
        <v>0</v>
      </c>
    </row>
    <row r="26" spans="1:39" x14ac:dyDescent="0.2">
      <c r="A26" s="25" t="s">
        <v>3230</v>
      </c>
      <c r="B26" s="27" t="str">
        <f>APPS('12-13 Teamsheets'!$H$2:$R$126,$A26,'12-13 Teamsheets'!$C$2:$C$126,B$1) &amp; "(" &amp; SUBS('12-13 Teamsheets'!$S$2:$Z$126,$A26,'12-13 Teamsheets'!$C$2:$C$126,B$1) &amp; ")"</f>
        <v>8(0)</v>
      </c>
      <c r="C26" s="27" t="str">
        <f>GOALS('12-13 Teamsheets'!$H$2:$R$126,$A26,'12-13 Teamsheets'!$C$2:$C$126,B$1) &amp; "(" &amp; GOALS('12-13 Teamsheets'!$S$2:$Z$126,$A26,'12-13 Teamsheets'!$C$2:$C$126,B$1) &amp; ")"</f>
        <v>0(0)</v>
      </c>
      <c r="D26" s="27">
        <f>Clean_sheet('12-13 Teamsheets'!$C$2:$H$126,$A26,B$1)</f>
        <v>0</v>
      </c>
      <c r="E26" s="27" t="str">
        <f>CARDS('12-13 Teamsheets'!$H$2:$Z$126,$A26,$AM$2,'12-13 Teamsheets'!$C$2:$C$126,B$1) &amp; "(" &amp; CARDS('12-13 Teamsheets'!$H$2:$Z$126,$A26,$AM$3,'12-13 Teamsheets'!$C$2:$C$126,B$1) &amp; ")"</f>
        <v>0(0)</v>
      </c>
      <c r="F26" s="27">
        <f>MINS_PLAYED('12-13 Teamsheets'!$H$2:$R$126,$A26,'12-13 Teamsheets'!$C$2:$C$126,B$1) + MINS_AS_SUB('12-13 Teamsheets'!$S$2:$Z$126,$A26,'12-13 Teamsheets'!$C$2:$C$126,B$1)</f>
        <v>656</v>
      </c>
      <c r="G26" s="27" t="str">
        <f>APPS('12-13 Teamsheets'!$H$2:$R$126,$A26,'12-13 Teamsheets'!$C$2:$C$126,G$1) &amp; "(" &amp; SUBS('12-13 Teamsheets'!$S$2:$Z$126,$A26,'12-13 Teamsheets'!$C$2:$C$126,G$1) &amp; ")"</f>
        <v>0(0)</v>
      </c>
      <c r="H26" s="27" t="str">
        <f>GOALS('12-13 Teamsheets'!$H$2:$R$126,$A26,'12-13 Teamsheets'!$C$2:$C$126,G$1) &amp; "(" &amp; GOALS('12-13 Teamsheets'!$S$2:$Z$126,$A26,'12-13 Teamsheets'!$C$2:$C$126,G$1) &amp; ")"</f>
        <v>0(0)</v>
      </c>
      <c r="I26" s="27">
        <f>Clean_sheet('12-13 Teamsheets'!$C$2:$H$126,$A26,G$1)</f>
        <v>0</v>
      </c>
      <c r="J26" s="27" t="str">
        <f>CARDS('12-13 Teamsheets'!$H$2:$Z$126,$A26,$AM$2,'12-13 Teamsheets'!$C$2:$C$126,G$1) &amp; "(" &amp; CARDS('12-13 Teamsheets'!$H$2:$Z$126,$A26,$AM$3,'12-13 Teamsheets'!$C$2:$C$126,G$1) &amp; ")"</f>
        <v>0(0)</v>
      </c>
      <c r="K26" s="27">
        <f>MINS_PLAYED('12-13 Teamsheets'!$H$2:$R$126,$A26,'12-13 Teamsheets'!$C$2:$C$126,G$1) + MINS_AS_SUB('12-13 Teamsheets'!$S$2:$Z$126,$A26,'12-13 Teamsheets'!$C$2:$C$126,G$1)</f>
        <v>0</v>
      </c>
      <c r="L26" s="27" t="str">
        <f>APPS('12-13 Teamsheets'!$H$2:$R$126,$A26,'12-13 Teamsheets'!$C$2:$C$126,L$1) &amp; "(" &amp; SUBS('12-13 Teamsheets'!$S$2:$Z$126,$A26,'12-13 Teamsheets'!$C$2:$C$126,L$1) &amp; ")"</f>
        <v>2(0)</v>
      </c>
      <c r="M26" s="27" t="str">
        <f>GOALS('12-13 Teamsheets'!$H$2:$R$126,$A26,'12-13 Teamsheets'!$C$2:$C$126,L$1) &amp; "(" &amp; GOALS('12-13 Teamsheets'!$S$2:$Z$126,$A26,'12-13 Teamsheets'!$C$2:$C$126,L$1) &amp; ")"</f>
        <v>0(0)</v>
      </c>
      <c r="N26" s="27">
        <f>Clean_sheet('12-13 Teamsheets'!$C$2:$H$126,$A26,L$1)</f>
        <v>0</v>
      </c>
      <c r="O26" s="27" t="str">
        <f>CARDS('12-13 Teamsheets'!$H$2:$Z$126,$A26,$AM$2,'12-13 Teamsheets'!$C$2:$C$126,L$1) &amp; "(" &amp; CARDS('12-13 Teamsheets'!$H$2:$Z$126,$A26,$AM$3,'12-13 Teamsheets'!$C$2:$C$126,L$1) &amp; ")"</f>
        <v>0(0)</v>
      </c>
      <c r="P26" s="27">
        <f>MINS_PLAYED('12-13 Teamsheets'!$H$2:$R$126,$A26,'12-13 Teamsheets'!$C$2:$C$126,L$1) + MINS_AS_SUB('12-13 Teamsheets'!$S$2:$Z$126,$A26,'12-13 Teamsheets'!$C$2:$C$126,L$1)</f>
        <v>180</v>
      </c>
      <c r="Q26" s="27" t="str">
        <f>APPS('12-13 Teamsheets'!$H$2:$R$126,$A26,'12-13 Teamsheets'!$C$2:$C$126,Q$1) &amp; "(" &amp; SUBS('12-13 Teamsheets'!$S$2:$Z$126,$A26,'12-13 Teamsheets'!$C$2:$C$126,Q$1) &amp; ")"</f>
        <v>0(0)</v>
      </c>
      <c r="R26" s="27" t="str">
        <f>GOALS('12-13 Teamsheets'!$H$2:$R$126,$A26,'12-13 Teamsheets'!$C$2:$C$126,Q$1) &amp; "(" &amp; GOALS('12-13 Teamsheets'!$S$2:$Z$126,$A26,'12-13 Teamsheets'!$C$2:$C$126,Q$1) &amp; ")"</f>
        <v>0(0)</v>
      </c>
      <c r="S26" s="27">
        <f>Clean_sheet('12-13 Teamsheets'!$C$2:$H$126,$A26,Q$1)</f>
        <v>0</v>
      </c>
      <c r="T26" s="27" t="str">
        <f>CARDS('12-13 Teamsheets'!$H$2:$Z$126,$A26,$AM$2,'12-13 Teamsheets'!$C$2:$C$126,Q$1) &amp; "(" &amp; CARDS('12-13 Teamsheets'!$H$2:$Z$126,$A26,$AM$3,'12-13 Teamsheets'!$C$2:$C$126,Q$1) &amp; ")"</f>
        <v>0(0)</v>
      </c>
      <c r="U26" s="27">
        <f>MINS_PLAYED('12-13 Teamsheets'!$H$2:$R$126,$A26,'12-13 Teamsheets'!$C$2:$C$126,Q$1) + MINS_AS_SUB('12-13 Teamsheets'!$S$2:$Z$126,$A26,'12-13 Teamsheets'!$C$2:$C$126,Q$1)</f>
        <v>0</v>
      </c>
      <c r="V26" s="27" t="str">
        <f>APPS('12-13 Teamsheets'!$H$2:$R$126,$A26,'12-13 Teamsheets'!$C$2:$C$126,V$1) &amp; "(" &amp; SUBS('12-13 Teamsheets'!$S$2:$Z$126,$A26,'12-13 Teamsheets'!$C$2:$C$126,V$1) &amp; ")"</f>
        <v>0(0)</v>
      </c>
      <c r="W26" s="27" t="str">
        <f>GOALS('12-13 Teamsheets'!$H$2:$R$126,$A26,'12-13 Teamsheets'!$C$2:$C$126,V$1) &amp; "(" &amp; GOALS('12-13 Teamsheets'!$S$2:$Z$126,$A26,'12-13 Teamsheets'!$C$2:$C$126,V$1) &amp; ")"</f>
        <v>0(0)</v>
      </c>
      <c r="X26" s="27">
        <f>Clean_sheet('12-13 Teamsheets'!$C$2:$H$126,$A26,V$1)</f>
        <v>0</v>
      </c>
      <c r="Y26" s="27" t="str">
        <f>CARDS('12-13 Teamsheets'!$H$2:$Z$126,$A26,$AM$2,'12-13 Teamsheets'!$C$2:$C$126,V$1) &amp; "(" &amp; CARDS('12-13 Teamsheets'!$H$2:$Z$126,$A26,$AM$3,'12-13 Teamsheets'!$C$2:$C$126,V$1) &amp; ")"</f>
        <v>0(0)</v>
      </c>
      <c r="Z26" s="27">
        <f>MINS_PLAYED('12-13 Teamsheets'!$H$2:$R$126,$A26,'12-13 Teamsheets'!$C$2:$C$126,V$1) + MINS_AS_SUB('12-13 Teamsheets'!$S$2:$Z$126,$A26,'12-13 Teamsheets'!$C$2:$C$126,V$1)</f>
        <v>0</v>
      </c>
      <c r="AA26" s="27" t="str">
        <f>APPS('12-13 Teamsheets'!$H$2:$R$126,$A26) &amp; "(" &amp; SUBS('12-13 Teamsheets'!$S$2:$Z$126,$A26) &amp; ")"</f>
        <v>10(0)</v>
      </c>
      <c r="AB26" s="28">
        <f>APPS('12-13 Teamsheets'!$H$2:$R$126,$A26) + SUBS('12-13 Teamsheets'!$S$2:$Z$126,$A26)</f>
        <v>10</v>
      </c>
      <c r="AC26" s="27" t="str">
        <f>GOALS('12-13 Teamsheets'!$H$2:$R$126,$A26) &amp; "(" &amp; GOALS('12-13 Teamsheets'!$S$2:$Z$126,$A26) &amp; ")"</f>
        <v>0(0)</v>
      </c>
      <c r="AD26" s="28">
        <f>GOALS('12-13 Teamsheets'!$H$2:$Z$126,$A26)</f>
        <v>0</v>
      </c>
      <c r="AE26" s="28">
        <f>Clean_sheet('12-13 Teamsheets'!$C$2:$H$126,$A26)</f>
        <v>0</v>
      </c>
      <c r="AF26" s="28" t="str">
        <f>CARDS('12-13 Teamsheets'!$H$2:$Z$126,$A26,$AM$2) &amp; "(" &amp; CARDS('12-13 Teamsheets'!$H$2:$Z$126,$A26,$AM$3) &amp; ")"</f>
        <v>0(0)</v>
      </c>
      <c r="AG26" s="28">
        <f>MINS_PLAYED('12-13 Teamsheets'!$H$2:$R$126,$A26) + MINS_AS_SUB('12-13 Teamsheets'!$S$2:$Z$126,$A26)</f>
        <v>836</v>
      </c>
      <c r="AH26" s="28">
        <f>IF(AND(AG26&lt;&gt;0, AB26&lt;&gt;0),AG26/AB26,0)</f>
        <v>83.6</v>
      </c>
      <c r="AI26" s="28">
        <f>IF(AD26&lt;&gt;0,AD26/AB26,0)</f>
        <v>0</v>
      </c>
      <c r="AJ26" s="28">
        <f>IF(AD26&lt;&gt;0,AG26/AD26,0)</f>
        <v>0</v>
      </c>
    </row>
    <row r="27" spans="1:39" x14ac:dyDescent="0.2">
      <c r="A27" s="25" t="s">
        <v>3375</v>
      </c>
      <c r="B27" s="27" t="str">
        <f>APPS('12-13 Teamsheets'!$H$2:$R$126,$A27,'12-13 Teamsheets'!$C$2:$C$126,B$1) &amp; "(" &amp; SUBS('12-13 Teamsheets'!$S$2:$Z$126,$A27,'12-13 Teamsheets'!$C$2:$C$126,B$1) &amp; ")"</f>
        <v>3(0)</v>
      </c>
      <c r="C27" s="27" t="str">
        <f>GOALS('12-13 Teamsheets'!$H$2:$R$126,$A27,'12-13 Teamsheets'!$C$2:$C$126,B$1) &amp; "(" &amp; GOALS('12-13 Teamsheets'!$S$2:$Z$126,$A27,'12-13 Teamsheets'!$C$2:$C$126,B$1) &amp; ")"</f>
        <v>0(0)</v>
      </c>
      <c r="D27" s="27">
        <f>Clean_sheet('12-13 Teamsheets'!$C$2:$H$126,$A27,B$1)</f>
        <v>0</v>
      </c>
      <c r="E27" s="27" t="str">
        <f>CARDS('12-13 Teamsheets'!$H$2:$Z$126,$A27,$AM$2,'12-13 Teamsheets'!$C$2:$C$126,B$1) &amp; "(" &amp; CARDS('12-13 Teamsheets'!$H$2:$Z$126,$A27,$AM$3,'12-13 Teamsheets'!$C$2:$C$126,B$1) &amp; ")"</f>
        <v>0(0)</v>
      </c>
      <c r="F27" s="27">
        <f>MINS_PLAYED('12-13 Teamsheets'!$H$2:$R$126,$A27,'12-13 Teamsheets'!$C$2:$C$126,B$1) + MINS_AS_SUB('12-13 Teamsheets'!$S$2:$Z$126,$A27,'12-13 Teamsheets'!$C$2:$C$126,B$1)</f>
        <v>221</v>
      </c>
      <c r="G27" s="27" t="str">
        <f>APPS('12-13 Teamsheets'!$H$2:$R$126,$A27,'12-13 Teamsheets'!$C$2:$C$126,G$1) &amp; "(" &amp; SUBS('12-13 Teamsheets'!$S$2:$Z$126,$A27,'12-13 Teamsheets'!$C$2:$C$126,G$1) &amp; ")"</f>
        <v>0(0)</v>
      </c>
      <c r="H27" s="27" t="str">
        <f>GOALS('12-13 Teamsheets'!$H$2:$R$126,$A27,'12-13 Teamsheets'!$C$2:$C$126,G$1) &amp; "(" &amp; GOALS('12-13 Teamsheets'!$S$2:$Z$126,$A27,'12-13 Teamsheets'!$C$2:$C$126,G$1) &amp; ")"</f>
        <v>0(0)</v>
      </c>
      <c r="I27" s="27">
        <f>Clean_sheet('12-13 Teamsheets'!$C$2:$H$126,$A27,G$1)</f>
        <v>0</v>
      </c>
      <c r="J27" s="27" t="str">
        <f>CARDS('12-13 Teamsheets'!$H$2:$Z$126,$A27,$AM$2,'12-13 Teamsheets'!$C$2:$C$126,G$1) &amp; "(" &amp; CARDS('12-13 Teamsheets'!$H$2:$Z$126,$A27,$AM$3,'12-13 Teamsheets'!$C$2:$C$126,G$1) &amp; ")"</f>
        <v>0(0)</v>
      </c>
      <c r="K27" s="27">
        <f>MINS_PLAYED('12-13 Teamsheets'!$H$2:$R$126,$A27,'12-13 Teamsheets'!$C$2:$C$126,G$1) + MINS_AS_SUB('12-13 Teamsheets'!$S$2:$Z$126,$A27,'12-13 Teamsheets'!$C$2:$C$126,G$1)</f>
        <v>0</v>
      </c>
      <c r="L27" s="27" t="str">
        <f>APPS('12-13 Teamsheets'!$H$2:$R$126,$A27,'12-13 Teamsheets'!$C$2:$C$126,L$1) &amp; "(" &amp; SUBS('12-13 Teamsheets'!$S$2:$Z$126,$A27,'12-13 Teamsheets'!$C$2:$C$126,L$1) &amp; ")"</f>
        <v>0(0)</v>
      </c>
      <c r="M27" s="27" t="str">
        <f>GOALS('12-13 Teamsheets'!$H$2:$R$126,$A27,'12-13 Teamsheets'!$C$2:$C$126,L$1) &amp; "(" &amp; GOALS('12-13 Teamsheets'!$S$2:$Z$126,$A27,'12-13 Teamsheets'!$C$2:$C$126,L$1) &amp; ")"</f>
        <v>0(0)</v>
      </c>
      <c r="N27" s="27">
        <f>Clean_sheet('12-13 Teamsheets'!$C$2:$H$126,$A27,L$1)</f>
        <v>0</v>
      </c>
      <c r="O27" s="27" t="str">
        <f>CARDS('12-13 Teamsheets'!$H$2:$Z$126,$A27,$AM$2,'12-13 Teamsheets'!$C$2:$C$126,L$1) &amp; "(" &amp; CARDS('12-13 Teamsheets'!$H$2:$Z$126,$A27,$AM$3,'12-13 Teamsheets'!$C$2:$C$126,L$1) &amp; ")"</f>
        <v>0(0)</v>
      </c>
      <c r="P27" s="27">
        <f>MINS_PLAYED('12-13 Teamsheets'!$H$2:$R$126,$A27,'12-13 Teamsheets'!$C$2:$C$126,L$1) + MINS_AS_SUB('12-13 Teamsheets'!$S$2:$Z$126,$A27,'12-13 Teamsheets'!$C$2:$C$126,L$1)</f>
        <v>0</v>
      </c>
      <c r="Q27" s="27" t="str">
        <f>APPS('12-13 Teamsheets'!$H$2:$R$126,$A27,'12-13 Teamsheets'!$C$2:$C$126,Q$1) &amp; "(" &amp; SUBS('12-13 Teamsheets'!$S$2:$Z$126,$A27,'12-13 Teamsheets'!$C$2:$C$126,Q$1) &amp; ")"</f>
        <v>0(0)</v>
      </c>
      <c r="R27" s="27" t="str">
        <f>GOALS('12-13 Teamsheets'!$H$2:$R$126,$A27,'12-13 Teamsheets'!$C$2:$C$126,Q$1) &amp; "(" &amp; GOALS('12-13 Teamsheets'!$S$2:$Z$126,$A27,'12-13 Teamsheets'!$C$2:$C$126,Q$1) &amp; ")"</f>
        <v>0(0)</v>
      </c>
      <c r="S27" s="27">
        <f>Clean_sheet('12-13 Teamsheets'!$C$2:$H$126,$A27,Q$1)</f>
        <v>0</v>
      </c>
      <c r="T27" s="27" t="str">
        <f>CARDS('12-13 Teamsheets'!$H$2:$Z$126,$A27,$AM$2,'12-13 Teamsheets'!$C$2:$C$126,Q$1) &amp; "(" &amp; CARDS('12-13 Teamsheets'!$H$2:$Z$126,$A27,$AM$3,'12-13 Teamsheets'!$C$2:$C$126,Q$1) &amp; ")"</f>
        <v>0(0)</v>
      </c>
      <c r="U27" s="27">
        <f>MINS_PLAYED('12-13 Teamsheets'!$H$2:$R$126,$A27,'12-13 Teamsheets'!$C$2:$C$126,Q$1) + MINS_AS_SUB('12-13 Teamsheets'!$S$2:$Z$126,$A27,'12-13 Teamsheets'!$C$2:$C$126,Q$1)</f>
        <v>0</v>
      </c>
      <c r="V27" s="27" t="str">
        <f>APPS('12-13 Teamsheets'!$H$2:$R$126,$A27,'12-13 Teamsheets'!$C$2:$C$126,V$1) &amp; "(" &amp; SUBS('12-13 Teamsheets'!$S$2:$Z$126,$A27,'12-13 Teamsheets'!$C$2:$C$126,V$1) &amp; ")"</f>
        <v>0(0)</v>
      </c>
      <c r="W27" s="27" t="str">
        <f>GOALS('12-13 Teamsheets'!$H$2:$R$126,$A27,'12-13 Teamsheets'!$C$2:$C$126,V$1) &amp; "(" &amp; GOALS('12-13 Teamsheets'!$S$2:$Z$126,$A27,'12-13 Teamsheets'!$C$2:$C$126,V$1) &amp; ")"</f>
        <v>0(0)</v>
      </c>
      <c r="X27" s="27">
        <f>Clean_sheet('12-13 Teamsheets'!$C$2:$H$126,$A27,V$1)</f>
        <v>0</v>
      </c>
      <c r="Y27" s="27" t="str">
        <f>CARDS('12-13 Teamsheets'!$H$2:$Z$126,$A27,$AM$2,'12-13 Teamsheets'!$C$2:$C$126,V$1) &amp; "(" &amp; CARDS('12-13 Teamsheets'!$H$2:$Z$126,$A27,$AM$3,'12-13 Teamsheets'!$C$2:$C$126,V$1) &amp; ")"</f>
        <v>0(0)</v>
      </c>
      <c r="Z27" s="27">
        <f>MINS_PLAYED('12-13 Teamsheets'!$H$2:$R$126,$A27,'12-13 Teamsheets'!$C$2:$C$126,V$1) + MINS_AS_SUB('12-13 Teamsheets'!$S$2:$Z$126,$A27,'12-13 Teamsheets'!$C$2:$C$126,V$1)</f>
        <v>0</v>
      </c>
      <c r="AA27" s="27" t="str">
        <f>APPS('12-13 Teamsheets'!$H$2:$R$126,$A27) &amp; "(" &amp; SUBS('12-13 Teamsheets'!$S$2:$Z$126,$A27) &amp; ")"</f>
        <v>3(0)</v>
      </c>
      <c r="AB27" s="28">
        <f>APPS('12-13 Teamsheets'!$H$2:$R$126,$A27) + SUBS('12-13 Teamsheets'!$S$2:$Z$126,$A27)</f>
        <v>3</v>
      </c>
      <c r="AC27" s="27" t="str">
        <f>GOALS('12-13 Teamsheets'!$H$2:$R$126,$A27) &amp; "(" &amp; GOALS('12-13 Teamsheets'!$S$2:$Z$126,$A27) &amp; ")"</f>
        <v>0(0)</v>
      </c>
      <c r="AD27" s="28">
        <f>GOALS('12-13 Teamsheets'!$H$2:$Z$126,$A27)</f>
        <v>0</v>
      </c>
      <c r="AE27" s="28">
        <f>Clean_sheet('12-13 Teamsheets'!$C$2:$H$126,$A27)</f>
        <v>0</v>
      </c>
      <c r="AF27" s="28" t="str">
        <f>CARDS('12-13 Teamsheets'!$H$2:$Z$126,$A27,$AM$2) &amp; "(" &amp; CARDS('12-13 Teamsheets'!$H$2:$Z$126,$A27,$AM$3) &amp; ")"</f>
        <v>0(0)</v>
      </c>
      <c r="AG27" s="28">
        <f>MINS_PLAYED('12-13 Teamsheets'!$H$2:$R$126,$A27) + MINS_AS_SUB('12-13 Teamsheets'!$S$2:$Z$126,$A27)</f>
        <v>221</v>
      </c>
      <c r="AH27" s="28">
        <f>IF(AND(AG27&lt;&gt;0, AB27&lt;&gt;0),AG27/AB27,0)</f>
        <v>73.666666666666671</v>
      </c>
      <c r="AI27" s="28">
        <f>IF(AD27&lt;&gt;0,AD27/AB27,0)</f>
        <v>0</v>
      </c>
      <c r="AJ27" s="28">
        <f>IF(AD27&lt;&gt;0,AG27/AD27,0)</f>
        <v>0</v>
      </c>
    </row>
    <row r="28" spans="1:39" x14ac:dyDescent="0.2">
      <c r="A28" s="25" t="s">
        <v>3118</v>
      </c>
      <c r="B28" s="27" t="str">
        <f>APPS('12-13 Teamsheets'!$H$2:$R$126,$A28,'12-13 Teamsheets'!$C$2:$C$126,B$1) &amp; "(" &amp; SUBS('12-13 Teamsheets'!$S$2:$Z$126,$A28,'12-13 Teamsheets'!$C$2:$C$126,B$1) &amp; ")"</f>
        <v>1(0)</v>
      </c>
      <c r="C28" s="27" t="str">
        <f>GOALS('12-13 Teamsheets'!$H$2:$R$126,$A28,'12-13 Teamsheets'!$C$2:$C$126,B$1) &amp; "(" &amp; GOALS('12-13 Teamsheets'!$S$2:$Z$126,$A28,'12-13 Teamsheets'!$C$2:$C$126,B$1) &amp; ")"</f>
        <v>0(0)</v>
      </c>
      <c r="D28" s="27">
        <f>Clean_sheet('12-13 Teamsheets'!$C$2:$H$126,$A28,B$1)</f>
        <v>0</v>
      </c>
      <c r="E28" s="27" t="str">
        <f>CARDS('12-13 Teamsheets'!$H$2:$Z$126,$A28,$AM$2,'12-13 Teamsheets'!$C$2:$C$126,B$1) &amp; "(" &amp; CARDS('12-13 Teamsheets'!$H$2:$Z$126,$A28,$AM$3,'12-13 Teamsheets'!$C$2:$C$126,B$1) &amp; ")"</f>
        <v>0(0)</v>
      </c>
      <c r="F28" s="27">
        <f>MINS_PLAYED('12-13 Teamsheets'!$H$2:$R$126,$A28,'12-13 Teamsheets'!$C$2:$C$126,B$1) + MINS_AS_SUB('12-13 Teamsheets'!$S$2:$Z$126,$A28,'12-13 Teamsheets'!$C$2:$C$126,B$1)</f>
        <v>90</v>
      </c>
      <c r="G28" s="27" t="str">
        <f>APPS('12-13 Teamsheets'!$H$2:$R$126,$A28,'12-13 Teamsheets'!$C$2:$C$126,G$1) &amp; "(" &amp; SUBS('12-13 Teamsheets'!$S$2:$Z$126,$A28,'12-13 Teamsheets'!$C$2:$C$126,G$1) &amp; ")"</f>
        <v>0(1)</v>
      </c>
      <c r="H28" s="27" t="str">
        <f>GOALS('12-13 Teamsheets'!$H$2:$R$126,$A28,'12-13 Teamsheets'!$C$2:$C$126,G$1) &amp; "(" &amp; GOALS('12-13 Teamsheets'!$S$2:$Z$126,$A28,'12-13 Teamsheets'!$C$2:$C$126,G$1) &amp; ")"</f>
        <v>0(0)</v>
      </c>
      <c r="I28" s="27">
        <f>Clean_sheet('12-13 Teamsheets'!$C$2:$H$126,$A28,G$1)</f>
        <v>0</v>
      </c>
      <c r="J28" s="27" t="str">
        <f>CARDS('12-13 Teamsheets'!$H$2:$Z$126,$A28,$AM$2,'12-13 Teamsheets'!$C$2:$C$126,G$1) &amp; "(" &amp; CARDS('12-13 Teamsheets'!$H$2:$Z$126,$A28,$AM$3,'12-13 Teamsheets'!$C$2:$C$126,G$1) &amp; ")"</f>
        <v>0(0)</v>
      </c>
      <c r="K28" s="27">
        <f>MINS_PLAYED('12-13 Teamsheets'!$H$2:$R$126,$A28,'12-13 Teamsheets'!$C$2:$C$126,G$1) + MINS_AS_SUB('12-13 Teamsheets'!$S$2:$Z$126,$A28,'12-13 Teamsheets'!$C$2:$C$126,G$1)</f>
        <v>30</v>
      </c>
      <c r="L28" s="27" t="str">
        <f>APPS('12-13 Teamsheets'!$H$2:$R$126,$A28,'12-13 Teamsheets'!$C$2:$C$126,L$1) &amp; "(" &amp; SUBS('12-13 Teamsheets'!$S$2:$Z$126,$A28,'12-13 Teamsheets'!$C$2:$C$126,L$1) &amp; ")"</f>
        <v>0(0)</v>
      </c>
      <c r="M28" s="27" t="str">
        <f>GOALS('12-13 Teamsheets'!$H$2:$R$126,$A28,'12-13 Teamsheets'!$C$2:$C$126,L$1) &amp; "(" &amp; GOALS('12-13 Teamsheets'!$S$2:$Z$126,$A28,'12-13 Teamsheets'!$C$2:$C$126,L$1) &amp; ")"</f>
        <v>0(0)</v>
      </c>
      <c r="N28" s="27">
        <f>Clean_sheet('12-13 Teamsheets'!$C$2:$H$126,$A28,L$1)</f>
        <v>0</v>
      </c>
      <c r="O28" s="27" t="str">
        <f>CARDS('12-13 Teamsheets'!$H$2:$Z$126,$A28,$AM$2,'12-13 Teamsheets'!$C$2:$C$126,L$1) &amp; "(" &amp; CARDS('12-13 Teamsheets'!$H$2:$Z$126,$A28,$AM$3,'12-13 Teamsheets'!$C$2:$C$126,L$1) &amp; ")"</f>
        <v>0(0)</v>
      </c>
      <c r="P28" s="27">
        <f>MINS_PLAYED('12-13 Teamsheets'!$H$2:$R$126,$A28,'12-13 Teamsheets'!$C$2:$C$126,L$1) + MINS_AS_SUB('12-13 Teamsheets'!$S$2:$Z$126,$A28,'12-13 Teamsheets'!$C$2:$C$126,L$1)</f>
        <v>0</v>
      </c>
      <c r="Q28" s="27" t="str">
        <f>APPS('12-13 Teamsheets'!$H$2:$R$126,$A28,'12-13 Teamsheets'!$C$2:$C$126,Q$1) &amp; "(" &amp; SUBS('12-13 Teamsheets'!$S$2:$Z$126,$A28,'12-13 Teamsheets'!$C$2:$C$126,Q$1) &amp; ")"</f>
        <v>1(1)</v>
      </c>
      <c r="R28" s="27" t="str">
        <f>GOALS('12-13 Teamsheets'!$H$2:$R$126,$A28,'12-13 Teamsheets'!$C$2:$C$126,Q$1) &amp; "(" &amp; GOALS('12-13 Teamsheets'!$S$2:$Z$126,$A28,'12-13 Teamsheets'!$C$2:$C$126,Q$1) &amp; ")"</f>
        <v>0(0)</v>
      </c>
      <c r="S28" s="27">
        <f>Clean_sheet('12-13 Teamsheets'!$C$2:$H$126,$A28,Q$1)</f>
        <v>0</v>
      </c>
      <c r="T28" s="27" t="str">
        <f>CARDS('12-13 Teamsheets'!$H$2:$Z$126,$A28,$AM$2,'12-13 Teamsheets'!$C$2:$C$126,Q$1) &amp; "(" &amp; CARDS('12-13 Teamsheets'!$H$2:$Z$126,$A28,$AM$3,'12-13 Teamsheets'!$C$2:$C$126,Q$1) &amp; ")"</f>
        <v>0(0)</v>
      </c>
      <c r="U28" s="27">
        <f>MINS_PLAYED('12-13 Teamsheets'!$H$2:$R$126,$A28,'12-13 Teamsheets'!$C$2:$C$126,Q$1) + MINS_AS_SUB('12-13 Teamsheets'!$S$2:$Z$126,$A28,'12-13 Teamsheets'!$C$2:$C$126,Q$1)</f>
        <v>79</v>
      </c>
      <c r="V28" s="27" t="str">
        <f>APPS('12-13 Teamsheets'!$H$2:$R$126,$A28,'12-13 Teamsheets'!$C$2:$C$126,V$1) &amp; "(" &amp; SUBS('12-13 Teamsheets'!$S$2:$Z$126,$A28,'12-13 Teamsheets'!$C$2:$C$126,V$1) &amp; ")"</f>
        <v>1(0)</v>
      </c>
      <c r="W28" s="27" t="str">
        <f>GOALS('12-13 Teamsheets'!$H$2:$R$126,$A28,'12-13 Teamsheets'!$C$2:$C$126,V$1) &amp; "(" &amp; GOALS('12-13 Teamsheets'!$S$2:$Z$126,$A28,'12-13 Teamsheets'!$C$2:$C$126,V$1) &amp; ")"</f>
        <v>0(0)</v>
      </c>
      <c r="X28" s="27">
        <f>Clean_sheet('12-13 Teamsheets'!$C$2:$H$126,$A28,V$1)</f>
        <v>0</v>
      </c>
      <c r="Y28" s="27" t="str">
        <f>CARDS('12-13 Teamsheets'!$H$2:$Z$126,$A28,$AM$2,'12-13 Teamsheets'!$C$2:$C$126,V$1) &amp; "(" &amp; CARDS('12-13 Teamsheets'!$H$2:$Z$126,$A28,$AM$3,'12-13 Teamsheets'!$C$2:$C$126,V$1) &amp; ")"</f>
        <v>0(0)</v>
      </c>
      <c r="Z28" s="27">
        <f>MINS_PLAYED('12-13 Teamsheets'!$H$2:$R$126,$A28,'12-13 Teamsheets'!$C$2:$C$126,V$1) + MINS_AS_SUB('12-13 Teamsheets'!$S$2:$Z$126,$A28,'12-13 Teamsheets'!$C$2:$C$126,V$1)</f>
        <v>90</v>
      </c>
      <c r="AA28" s="27" t="str">
        <f>APPS('12-13 Teamsheets'!$H$2:$R$126,$A28) &amp; "(" &amp; SUBS('12-13 Teamsheets'!$S$2:$Z$126,$A28) &amp; ")"</f>
        <v>3(2)</v>
      </c>
      <c r="AB28" s="28">
        <f>APPS('12-13 Teamsheets'!$H$2:$R$126,$A28) + SUBS('12-13 Teamsheets'!$S$2:$Z$126,$A28)</f>
        <v>5</v>
      </c>
      <c r="AC28" s="27" t="str">
        <f>GOALS('12-13 Teamsheets'!$H$2:$R$126,$A28) &amp; "(" &amp; GOALS('12-13 Teamsheets'!$S$2:$Z$126,$A28) &amp; ")"</f>
        <v>0(0)</v>
      </c>
      <c r="AD28" s="28">
        <f>GOALS('12-13 Teamsheets'!$H$2:$Z$126,$A28)</f>
        <v>0</v>
      </c>
      <c r="AE28" s="28">
        <f>Clean_sheet('12-13 Teamsheets'!$C$2:$H$126,$A28)</f>
        <v>0</v>
      </c>
      <c r="AF28" s="28" t="str">
        <f>CARDS('12-13 Teamsheets'!$H$2:$Z$126,$A28,$AM$2) &amp; "(" &amp; CARDS('12-13 Teamsheets'!$H$2:$Z$126,$A28,$AM$3) &amp; ")"</f>
        <v>0(0)</v>
      </c>
      <c r="AG28" s="28">
        <f>MINS_PLAYED('12-13 Teamsheets'!$H$2:$R$126,$A28) + MINS_AS_SUB('12-13 Teamsheets'!$S$2:$Z$126,$A28)</f>
        <v>289</v>
      </c>
      <c r="AH28" s="28">
        <f t="shared" si="0"/>
        <v>57.8</v>
      </c>
      <c r="AI28" s="28">
        <f t="shared" si="1"/>
        <v>0</v>
      </c>
      <c r="AJ28" s="28">
        <f t="shared" si="2"/>
        <v>0</v>
      </c>
    </row>
    <row r="29" spans="1:39" x14ac:dyDescent="0.2">
      <c r="A29" s="25" t="s">
        <v>1327</v>
      </c>
      <c r="B29" s="27" t="str">
        <f>APPS('12-13 Teamsheets'!$H$2:$R$126,$A29,'12-13 Teamsheets'!$C$2:$C$126,B$1) &amp; "(" &amp; SUBS('12-13 Teamsheets'!$S$2:$Z$126,$A29,'12-13 Teamsheets'!$C$2:$C$126,B$1) &amp; ")"</f>
        <v>9(8)</v>
      </c>
      <c r="C29" s="27" t="str">
        <f>GOALS('12-13 Teamsheets'!$H$2:$R$126,$A29,'12-13 Teamsheets'!$C$2:$C$126,B$1) &amp; "(" &amp; GOALS('12-13 Teamsheets'!$S$2:$Z$126,$A29,'12-13 Teamsheets'!$C$2:$C$126,B$1) &amp; ")"</f>
        <v>1(0)</v>
      </c>
      <c r="D29" s="27">
        <f>Clean_sheet('12-13 Teamsheets'!$C$2:$H$126,$A29,B$1)</f>
        <v>0</v>
      </c>
      <c r="E29" s="27" t="str">
        <f>CARDS('12-13 Teamsheets'!$H$2:$Z$126,$A29,$AM$2,'12-13 Teamsheets'!$C$2:$C$126,B$1) &amp; "(" &amp; CARDS('12-13 Teamsheets'!$H$2:$Z$126,$A29,$AM$3,'12-13 Teamsheets'!$C$2:$C$126,B$1) &amp; ")"</f>
        <v>1(0)</v>
      </c>
      <c r="F29" s="27">
        <f>MINS_PLAYED('12-13 Teamsheets'!$H$2:$R$126,$A29,'12-13 Teamsheets'!$C$2:$C$126,B$1) + MINS_AS_SUB('12-13 Teamsheets'!$S$2:$Z$126,$A29,'12-13 Teamsheets'!$C$2:$C$126,B$1)</f>
        <v>857</v>
      </c>
      <c r="G29" s="27" t="str">
        <f>APPS('12-13 Teamsheets'!$H$2:$R$126,$A29,'12-13 Teamsheets'!$C$2:$C$126,G$1) &amp; "(" &amp; SUBS('12-13 Teamsheets'!$S$2:$Z$126,$A29,'12-13 Teamsheets'!$C$2:$C$126,G$1) &amp; ")"</f>
        <v>0(0)</v>
      </c>
      <c r="H29" s="27" t="str">
        <f>GOALS('12-13 Teamsheets'!$H$2:$R$126,$A29,'12-13 Teamsheets'!$C$2:$C$126,G$1) &amp; "(" &amp; GOALS('12-13 Teamsheets'!$S$2:$Z$126,$A29,'12-13 Teamsheets'!$C$2:$C$126,G$1) &amp; ")"</f>
        <v>0(0)</v>
      </c>
      <c r="I29" s="27">
        <f>Clean_sheet('12-13 Teamsheets'!$C$2:$H$126,$A29,G$1)</f>
        <v>0</v>
      </c>
      <c r="J29" s="27" t="str">
        <f>CARDS('12-13 Teamsheets'!$H$2:$Z$126,$A29,$AM$2,'12-13 Teamsheets'!$C$2:$C$126,G$1) &amp; "(" &amp; CARDS('12-13 Teamsheets'!$H$2:$Z$126,$A29,$AM$3,'12-13 Teamsheets'!$C$2:$C$126,G$1) &amp; ")"</f>
        <v>0(0)</v>
      </c>
      <c r="K29" s="27">
        <f>MINS_PLAYED('12-13 Teamsheets'!$H$2:$R$126,$A29,'12-13 Teamsheets'!$C$2:$C$126,G$1) + MINS_AS_SUB('12-13 Teamsheets'!$S$2:$Z$126,$A29,'12-13 Teamsheets'!$C$2:$C$126,G$1)</f>
        <v>0</v>
      </c>
      <c r="L29" s="27" t="str">
        <f>APPS('12-13 Teamsheets'!$H$2:$R$126,$A29,'12-13 Teamsheets'!$C$2:$C$126,L$1) &amp; "(" &amp; SUBS('12-13 Teamsheets'!$S$2:$Z$126,$A29,'12-13 Teamsheets'!$C$2:$C$126,L$1) &amp; ")"</f>
        <v>2(0)</v>
      </c>
      <c r="M29" s="27" t="str">
        <f>GOALS('12-13 Teamsheets'!$H$2:$R$126,$A29,'12-13 Teamsheets'!$C$2:$C$126,L$1) &amp; "(" &amp; GOALS('12-13 Teamsheets'!$S$2:$Z$126,$A29,'12-13 Teamsheets'!$C$2:$C$126,L$1) &amp; ")"</f>
        <v>0(0)</v>
      </c>
      <c r="N29" s="27">
        <f>Clean_sheet('12-13 Teamsheets'!$C$2:$H$126,$A29,L$1)</f>
        <v>0</v>
      </c>
      <c r="O29" s="27" t="str">
        <f>CARDS('12-13 Teamsheets'!$H$2:$Z$126,$A29,$AM$2,'12-13 Teamsheets'!$C$2:$C$126,L$1) &amp; "(" &amp; CARDS('12-13 Teamsheets'!$H$2:$Z$126,$A29,$AM$3,'12-13 Teamsheets'!$C$2:$C$126,L$1) &amp; ")"</f>
        <v>0(0)</v>
      </c>
      <c r="P29" s="27">
        <f>MINS_PLAYED('12-13 Teamsheets'!$H$2:$R$126,$A29,'12-13 Teamsheets'!$C$2:$C$126,L$1) + MINS_AS_SUB('12-13 Teamsheets'!$S$2:$Z$126,$A29,'12-13 Teamsheets'!$C$2:$C$126,L$1)</f>
        <v>180</v>
      </c>
      <c r="Q29" s="27" t="str">
        <f>APPS('12-13 Teamsheets'!$H$2:$R$126,$A29,'12-13 Teamsheets'!$C$2:$C$126,Q$1) &amp; "(" &amp; SUBS('12-13 Teamsheets'!$S$2:$Z$126,$A29,'12-13 Teamsheets'!$C$2:$C$126,Q$1) &amp; ")"</f>
        <v>0(0)</v>
      </c>
      <c r="R29" s="27" t="str">
        <f>GOALS('12-13 Teamsheets'!$H$2:$R$126,$A29,'12-13 Teamsheets'!$C$2:$C$126,Q$1) &amp; "(" &amp; GOALS('12-13 Teamsheets'!$S$2:$Z$126,$A29,'12-13 Teamsheets'!$C$2:$C$126,Q$1) &amp; ")"</f>
        <v>0(0)</v>
      </c>
      <c r="S29" s="27">
        <f>Clean_sheet('12-13 Teamsheets'!$C$2:$H$126,$A29,Q$1)</f>
        <v>0</v>
      </c>
      <c r="T29" s="27" t="str">
        <f>CARDS('12-13 Teamsheets'!$H$2:$Z$126,$A29,$AM$2,'12-13 Teamsheets'!$C$2:$C$126,Q$1) &amp; "(" &amp; CARDS('12-13 Teamsheets'!$H$2:$Z$126,$A29,$AM$3,'12-13 Teamsheets'!$C$2:$C$126,Q$1) &amp; ")"</f>
        <v>0(0)</v>
      </c>
      <c r="U29" s="27">
        <f>MINS_PLAYED('12-13 Teamsheets'!$H$2:$R$126,$A29,'12-13 Teamsheets'!$C$2:$C$126,Q$1) + MINS_AS_SUB('12-13 Teamsheets'!$S$2:$Z$126,$A29,'12-13 Teamsheets'!$C$2:$C$126,Q$1)</f>
        <v>0</v>
      </c>
      <c r="V29" s="27" t="str">
        <f>APPS('12-13 Teamsheets'!$H$2:$R$126,$A29,'12-13 Teamsheets'!$C$2:$C$126,V$1) &amp; "(" &amp; SUBS('12-13 Teamsheets'!$S$2:$Z$126,$A29,'12-13 Teamsheets'!$C$2:$C$126,V$1) &amp; ")"</f>
        <v>0(0)</v>
      </c>
      <c r="W29" s="27" t="str">
        <f>GOALS('12-13 Teamsheets'!$H$2:$R$126,$A29,'12-13 Teamsheets'!$C$2:$C$126,V$1) &amp; "(" &amp; GOALS('12-13 Teamsheets'!$S$2:$Z$126,$A29,'12-13 Teamsheets'!$C$2:$C$126,V$1) &amp; ")"</f>
        <v>0(0)</v>
      </c>
      <c r="X29" s="27">
        <f>Clean_sheet('12-13 Teamsheets'!$C$2:$H$126,$A29,V$1)</f>
        <v>0</v>
      </c>
      <c r="Y29" s="27" t="str">
        <f>CARDS('12-13 Teamsheets'!$H$2:$Z$126,$A29,$AM$2,'12-13 Teamsheets'!$C$2:$C$126,V$1) &amp; "(" &amp; CARDS('12-13 Teamsheets'!$H$2:$Z$126,$A29,$AM$3,'12-13 Teamsheets'!$C$2:$C$126,V$1) &amp; ")"</f>
        <v>0(0)</v>
      </c>
      <c r="Z29" s="27">
        <f>MINS_PLAYED('12-13 Teamsheets'!$H$2:$R$126,$A29,'12-13 Teamsheets'!$C$2:$C$126,V$1) + MINS_AS_SUB('12-13 Teamsheets'!$S$2:$Z$126,$A29,'12-13 Teamsheets'!$C$2:$C$126,V$1)</f>
        <v>0</v>
      </c>
      <c r="AA29" s="27" t="str">
        <f>APPS('12-13 Teamsheets'!$H$2:$R$126,$A29) &amp; "(" &amp; SUBS('12-13 Teamsheets'!$S$2:$Z$126,$A29) &amp; ")"</f>
        <v>11(8)</v>
      </c>
      <c r="AB29" s="28">
        <f>APPS('12-13 Teamsheets'!$H$2:$R$126,$A29) + SUBS('12-13 Teamsheets'!$S$2:$Z$126,$A29)</f>
        <v>19</v>
      </c>
      <c r="AC29" s="27" t="str">
        <f>GOALS('12-13 Teamsheets'!$H$2:$R$126,$A29) &amp; "(" &amp; GOALS('12-13 Teamsheets'!$S$2:$Z$126,$A29) &amp; ")"</f>
        <v>1(0)</v>
      </c>
      <c r="AD29" s="28">
        <f>GOALS('12-13 Teamsheets'!$H$2:$Z$126,$A29)</f>
        <v>1</v>
      </c>
      <c r="AE29" s="28">
        <f>Clean_sheet('12-13 Teamsheets'!$C$2:$H$126,$A29)</f>
        <v>0</v>
      </c>
      <c r="AF29" s="28" t="str">
        <f>CARDS('12-13 Teamsheets'!$H$2:$Z$126,$A29,$AM$2) &amp; "(" &amp; CARDS('12-13 Teamsheets'!$H$2:$Z$126,$A29,$AM$3) &amp; ")"</f>
        <v>1(0)</v>
      </c>
      <c r="AG29" s="28">
        <f>MINS_PLAYED('12-13 Teamsheets'!$H$2:$R$126,$A29) + MINS_AS_SUB('12-13 Teamsheets'!$S$2:$Z$126,$A29)</f>
        <v>1037</v>
      </c>
      <c r="AH29" s="28">
        <f>IF(AND(AG29&lt;&gt;0, AB29&lt;&gt;0),AG29/AB29,0)</f>
        <v>54.578947368421055</v>
      </c>
      <c r="AI29" s="28">
        <f>IF(AD29&lt;&gt;0,AD29/AB29,0)</f>
        <v>5.2631578947368418E-2</v>
      </c>
      <c r="AJ29" s="28">
        <f>IF(AD29&lt;&gt;0,AG29/AD29,0)</f>
        <v>1037</v>
      </c>
    </row>
    <row r="30" spans="1:39" x14ac:dyDescent="0.2">
      <c r="A30" s="25" t="s">
        <v>2124</v>
      </c>
      <c r="B30" s="27" t="str">
        <f>APPS('12-13 Teamsheets'!$H$2:$R$126,$A30,'12-13 Teamsheets'!$C$2:$C$126,B$1) &amp; "(" &amp; SUBS('12-13 Teamsheets'!$S$2:$Z$126,$A30,'12-13 Teamsheets'!$C$2:$C$126,B$1) &amp; ")"</f>
        <v>0(0)</v>
      </c>
      <c r="C30" s="27" t="str">
        <f>GOALS('12-13 Teamsheets'!$H$2:$R$126,$A30,'12-13 Teamsheets'!$C$2:$C$126,B$1) &amp; "(" &amp; GOALS('12-13 Teamsheets'!$S$2:$Z$126,$A30,'12-13 Teamsheets'!$C$2:$C$126,B$1) &amp; ")"</f>
        <v>0(0)</v>
      </c>
      <c r="D30" s="27">
        <f>Clean_sheet('12-13 Teamsheets'!$C$2:$H$126,$A30,B$1)</f>
        <v>0</v>
      </c>
      <c r="E30" s="27" t="str">
        <f>CARDS('12-13 Teamsheets'!$H$2:$Z$126,$A30,$AM$2,'12-13 Teamsheets'!$C$2:$C$126,B$1) &amp; "(" &amp; CARDS('12-13 Teamsheets'!$H$2:$Z$126,$A30,$AM$3,'12-13 Teamsheets'!$C$2:$C$126,B$1) &amp; ")"</f>
        <v>0(0)</v>
      </c>
      <c r="F30" s="27">
        <f>MINS_PLAYED('12-13 Teamsheets'!$H$2:$R$126,$A30,'12-13 Teamsheets'!$C$2:$C$126,B$1) + MINS_AS_SUB('12-13 Teamsheets'!$S$2:$Z$126,$A30,'12-13 Teamsheets'!$C$2:$C$126,B$1)</f>
        <v>0</v>
      </c>
      <c r="G30" s="27" t="str">
        <f>APPS('12-13 Teamsheets'!$H$2:$R$126,$A30,'12-13 Teamsheets'!$C$2:$C$126,G$1) &amp; "(" &amp; SUBS('12-13 Teamsheets'!$S$2:$Z$126,$A30,'12-13 Teamsheets'!$C$2:$C$126,G$1) &amp; ")"</f>
        <v>1(0)</v>
      </c>
      <c r="H30" s="27" t="str">
        <f>GOALS('12-13 Teamsheets'!$H$2:$R$126,$A30,'12-13 Teamsheets'!$C$2:$C$126,G$1) &amp; "(" &amp; GOALS('12-13 Teamsheets'!$S$2:$Z$126,$A30,'12-13 Teamsheets'!$C$2:$C$126,G$1) &amp; ")"</f>
        <v>0(0)</v>
      </c>
      <c r="I30" s="27">
        <f>Clean_sheet('12-13 Teamsheets'!$C$2:$H$126,$A30,G$1)</f>
        <v>0</v>
      </c>
      <c r="J30" s="27" t="str">
        <f>CARDS('12-13 Teamsheets'!$H$2:$Z$126,$A30,$AM$2,'12-13 Teamsheets'!$C$2:$C$126,G$1) &amp; "(" &amp; CARDS('12-13 Teamsheets'!$H$2:$Z$126,$A30,$AM$3,'12-13 Teamsheets'!$C$2:$C$126,G$1) &amp; ")"</f>
        <v>0(0)</v>
      </c>
      <c r="K30" s="27">
        <f>MINS_PLAYED('12-13 Teamsheets'!$H$2:$R$126,$A30,'12-13 Teamsheets'!$C$2:$C$126,G$1) + MINS_AS_SUB('12-13 Teamsheets'!$S$2:$Z$126,$A30,'12-13 Teamsheets'!$C$2:$C$126,G$1)</f>
        <v>90</v>
      </c>
      <c r="L30" s="27" t="str">
        <f>APPS('12-13 Teamsheets'!$H$2:$R$126,$A30,'12-13 Teamsheets'!$C$2:$C$126,L$1) &amp; "(" &amp; SUBS('12-13 Teamsheets'!$S$2:$Z$126,$A30,'12-13 Teamsheets'!$C$2:$C$126,L$1) &amp; ")"</f>
        <v>0(0)</v>
      </c>
      <c r="M30" s="27" t="str">
        <f>GOALS('12-13 Teamsheets'!$H$2:$R$126,$A30,'12-13 Teamsheets'!$C$2:$C$126,L$1) &amp; "(" &amp; GOALS('12-13 Teamsheets'!$S$2:$Z$126,$A30,'12-13 Teamsheets'!$C$2:$C$126,L$1) &amp; ")"</f>
        <v>0(0)</v>
      </c>
      <c r="N30" s="27">
        <f>Clean_sheet('12-13 Teamsheets'!$C$2:$H$126,$A30,L$1)</f>
        <v>0</v>
      </c>
      <c r="O30" s="27" t="str">
        <f>CARDS('12-13 Teamsheets'!$H$2:$Z$126,$A30,$AM$2,'12-13 Teamsheets'!$C$2:$C$126,L$1) &amp; "(" &amp; CARDS('12-13 Teamsheets'!$H$2:$Z$126,$A30,$AM$3,'12-13 Teamsheets'!$C$2:$C$126,L$1) &amp; ")"</f>
        <v>0(0)</v>
      </c>
      <c r="P30" s="27">
        <f>MINS_PLAYED('12-13 Teamsheets'!$H$2:$R$126,$A30,'12-13 Teamsheets'!$C$2:$C$126,L$1) + MINS_AS_SUB('12-13 Teamsheets'!$S$2:$Z$126,$A30,'12-13 Teamsheets'!$C$2:$C$126,L$1)</f>
        <v>0</v>
      </c>
      <c r="Q30" s="27" t="str">
        <f>APPS('12-13 Teamsheets'!$H$2:$R$126,$A30,'12-13 Teamsheets'!$C$2:$C$126,Q$1) &amp; "(" &amp; SUBS('12-13 Teamsheets'!$S$2:$Z$126,$A30,'12-13 Teamsheets'!$C$2:$C$126,Q$1) &amp; ")"</f>
        <v>0(0)</v>
      </c>
      <c r="R30" s="27" t="str">
        <f>GOALS('12-13 Teamsheets'!$H$2:$R$126,$A30,'12-13 Teamsheets'!$C$2:$C$126,Q$1) &amp; "(" &amp; GOALS('12-13 Teamsheets'!$S$2:$Z$126,$A30,'12-13 Teamsheets'!$C$2:$C$126,Q$1) &amp; ")"</f>
        <v>0(0)</v>
      </c>
      <c r="S30" s="27">
        <f>Clean_sheet('12-13 Teamsheets'!$C$2:$H$126,$A30,Q$1)</f>
        <v>0</v>
      </c>
      <c r="T30" s="27" t="str">
        <f>CARDS('12-13 Teamsheets'!$H$2:$Z$126,$A30,$AM$2,'12-13 Teamsheets'!$C$2:$C$126,Q$1) &amp; "(" &amp; CARDS('12-13 Teamsheets'!$H$2:$Z$126,$A30,$AM$3,'12-13 Teamsheets'!$C$2:$C$126,Q$1) &amp; ")"</f>
        <v>0(0)</v>
      </c>
      <c r="U30" s="27">
        <f>MINS_PLAYED('12-13 Teamsheets'!$H$2:$R$126,$A30,'12-13 Teamsheets'!$C$2:$C$126,Q$1) + MINS_AS_SUB('12-13 Teamsheets'!$S$2:$Z$126,$A30,'12-13 Teamsheets'!$C$2:$C$126,Q$1)</f>
        <v>0</v>
      </c>
      <c r="V30" s="27" t="str">
        <f>APPS('12-13 Teamsheets'!$H$2:$R$126,$A30,'12-13 Teamsheets'!$C$2:$C$126,V$1) &amp; "(" &amp; SUBS('12-13 Teamsheets'!$S$2:$Z$126,$A30,'12-13 Teamsheets'!$C$2:$C$126,V$1) &amp; ")"</f>
        <v>0(0)</v>
      </c>
      <c r="W30" s="27" t="str">
        <f>GOALS('12-13 Teamsheets'!$H$2:$R$126,$A30,'12-13 Teamsheets'!$C$2:$C$126,V$1) &amp; "(" &amp; GOALS('12-13 Teamsheets'!$S$2:$Z$126,$A30,'12-13 Teamsheets'!$C$2:$C$126,V$1) &amp; ")"</f>
        <v>0(0)</v>
      </c>
      <c r="X30" s="27">
        <f>Clean_sheet('12-13 Teamsheets'!$C$2:$H$126,$A30,V$1)</f>
        <v>0</v>
      </c>
      <c r="Y30" s="27" t="str">
        <f>CARDS('12-13 Teamsheets'!$H$2:$Z$126,$A30,$AM$2,'12-13 Teamsheets'!$C$2:$C$126,V$1) &amp; "(" &amp; CARDS('12-13 Teamsheets'!$H$2:$Z$126,$A30,$AM$3,'12-13 Teamsheets'!$C$2:$C$126,V$1) &amp; ")"</f>
        <v>0(0)</v>
      </c>
      <c r="Z30" s="27">
        <f>MINS_PLAYED('12-13 Teamsheets'!$H$2:$R$126,$A30,'12-13 Teamsheets'!$C$2:$C$126,V$1) + MINS_AS_SUB('12-13 Teamsheets'!$S$2:$Z$126,$A30,'12-13 Teamsheets'!$C$2:$C$126,V$1)</f>
        <v>0</v>
      </c>
      <c r="AA30" s="27" t="str">
        <f>APPS('12-13 Teamsheets'!$H$2:$R$126,$A30) &amp; "(" &amp; SUBS('12-13 Teamsheets'!$S$2:$Z$126,$A30) &amp; ")"</f>
        <v>1(0)</v>
      </c>
      <c r="AB30" s="28">
        <f>APPS('12-13 Teamsheets'!$H$2:$R$126,$A30) + SUBS('12-13 Teamsheets'!$S$2:$Z$126,$A30)</f>
        <v>1</v>
      </c>
      <c r="AC30" s="27" t="str">
        <f>GOALS('12-13 Teamsheets'!$H$2:$R$126,$A30) &amp; "(" &amp; GOALS('12-13 Teamsheets'!$S$2:$Z$126,$A30) &amp; ")"</f>
        <v>0(0)</v>
      </c>
      <c r="AD30" s="28">
        <f>GOALS('12-13 Teamsheets'!$H$2:$Z$126,$A30)</f>
        <v>0</v>
      </c>
      <c r="AE30" s="28">
        <f>Clean_sheet('12-13 Teamsheets'!$C$2:$H$126,$A30)</f>
        <v>0</v>
      </c>
      <c r="AF30" s="28" t="str">
        <f>CARDS('12-13 Teamsheets'!$H$2:$Z$126,$A30,$AM$2) &amp; "(" &amp; CARDS('12-13 Teamsheets'!$H$2:$Z$126,$A30,$AM$3) &amp; ")"</f>
        <v>0(0)</v>
      </c>
      <c r="AG30" s="28">
        <f>MINS_PLAYED('12-13 Teamsheets'!$H$2:$R$126,$A30) + MINS_AS_SUB('12-13 Teamsheets'!$S$2:$Z$126,$A30)</f>
        <v>90</v>
      </c>
      <c r="AH30" s="28">
        <f t="shared" si="0"/>
        <v>90</v>
      </c>
      <c r="AI30" s="28">
        <f t="shared" si="1"/>
        <v>0</v>
      </c>
      <c r="AJ30" s="28">
        <f t="shared" si="2"/>
        <v>0</v>
      </c>
    </row>
    <row r="31" spans="1:39" x14ac:dyDescent="0.2">
      <c r="A31" s="25" t="s">
        <v>3131</v>
      </c>
      <c r="B31" s="27" t="str">
        <f>APPS('12-13 Teamsheets'!$H$2:$R$126,$A31,'12-13 Teamsheets'!$C$2:$C$126,B$1) &amp; "(" &amp; SUBS('12-13 Teamsheets'!$S$2:$Z$126,$A31,'12-13 Teamsheets'!$C$2:$C$126,B$1) &amp; ")"</f>
        <v>0(0)</v>
      </c>
      <c r="C31" s="27" t="str">
        <f>GOALS('12-13 Teamsheets'!$H$2:$R$126,$A31,'12-13 Teamsheets'!$C$2:$C$126,B$1) &amp; "(" &amp; GOALS('12-13 Teamsheets'!$S$2:$Z$126,$A31,'12-13 Teamsheets'!$C$2:$C$126,B$1) &amp; ")"</f>
        <v>0(0)</v>
      </c>
      <c r="D31" s="27">
        <f>Clean_sheet('12-13 Teamsheets'!$C$2:$H$126,$A31,B$1)</f>
        <v>0</v>
      </c>
      <c r="E31" s="27" t="str">
        <f>CARDS('12-13 Teamsheets'!$H$2:$Z$126,$A31,$AM$2,'12-13 Teamsheets'!$C$2:$C$126,B$1) &amp; "(" &amp; CARDS('12-13 Teamsheets'!$H$2:$Z$126,$A31,$AM$3,'12-13 Teamsheets'!$C$2:$C$126,B$1) &amp; ")"</f>
        <v>0(0)</v>
      </c>
      <c r="F31" s="27">
        <f>MINS_PLAYED('12-13 Teamsheets'!$H$2:$R$126,$A31,'12-13 Teamsheets'!$C$2:$C$126,B$1) + MINS_AS_SUB('12-13 Teamsheets'!$S$2:$Z$126,$A31,'12-13 Teamsheets'!$C$2:$C$126,B$1)</f>
        <v>0</v>
      </c>
      <c r="G31" s="27" t="str">
        <f>APPS('12-13 Teamsheets'!$H$2:$R$126,$A31,'12-13 Teamsheets'!$C$2:$C$126,G$1) &amp; "(" &amp; SUBS('12-13 Teamsheets'!$S$2:$Z$126,$A31,'12-13 Teamsheets'!$C$2:$C$126,G$1) &amp; ")"</f>
        <v>1(0)</v>
      </c>
      <c r="H31" s="27" t="str">
        <f>GOALS('12-13 Teamsheets'!$H$2:$R$126,$A31,'12-13 Teamsheets'!$C$2:$C$126,G$1) &amp; "(" &amp; GOALS('12-13 Teamsheets'!$S$2:$Z$126,$A31,'12-13 Teamsheets'!$C$2:$C$126,G$1) &amp; ")"</f>
        <v>0(0)</v>
      </c>
      <c r="I31" s="27">
        <f>Clean_sheet('12-13 Teamsheets'!$C$2:$H$126,$A31,G$1)</f>
        <v>0</v>
      </c>
      <c r="J31" s="27" t="str">
        <f>CARDS('12-13 Teamsheets'!$H$2:$Z$126,$A31,$AM$2,'12-13 Teamsheets'!$C$2:$C$126,G$1) &amp; "(" &amp; CARDS('12-13 Teamsheets'!$H$2:$Z$126,$A31,$AM$3,'12-13 Teamsheets'!$C$2:$C$126,G$1) &amp; ")"</f>
        <v>0(0)</v>
      </c>
      <c r="K31" s="27">
        <f>MINS_PLAYED('12-13 Teamsheets'!$H$2:$R$126,$A31,'12-13 Teamsheets'!$C$2:$C$126,G$1) + MINS_AS_SUB('12-13 Teamsheets'!$S$2:$Z$126,$A31,'12-13 Teamsheets'!$C$2:$C$126,G$1)</f>
        <v>90</v>
      </c>
      <c r="L31" s="27" t="str">
        <f>APPS('12-13 Teamsheets'!$H$2:$R$126,$A31,'12-13 Teamsheets'!$C$2:$C$126,L$1) &amp; "(" &amp; SUBS('12-13 Teamsheets'!$S$2:$Z$126,$A31,'12-13 Teamsheets'!$C$2:$C$126,L$1) &amp; ")"</f>
        <v>0(0)</v>
      </c>
      <c r="M31" s="27" t="str">
        <f>GOALS('12-13 Teamsheets'!$H$2:$R$126,$A31,'12-13 Teamsheets'!$C$2:$C$126,L$1) &amp; "(" &amp; GOALS('12-13 Teamsheets'!$S$2:$Z$126,$A31,'12-13 Teamsheets'!$C$2:$C$126,L$1) &amp; ")"</f>
        <v>0(0)</v>
      </c>
      <c r="N31" s="27">
        <f>Clean_sheet('12-13 Teamsheets'!$C$2:$H$126,$A31,L$1)</f>
        <v>0</v>
      </c>
      <c r="O31" s="27" t="str">
        <f>CARDS('12-13 Teamsheets'!$H$2:$Z$126,$A31,$AM$2,'12-13 Teamsheets'!$C$2:$C$126,L$1) &amp; "(" &amp; CARDS('12-13 Teamsheets'!$H$2:$Z$126,$A31,$AM$3,'12-13 Teamsheets'!$C$2:$C$126,L$1) &amp; ")"</f>
        <v>0(0)</v>
      </c>
      <c r="P31" s="27">
        <f>MINS_PLAYED('12-13 Teamsheets'!$H$2:$R$126,$A31,'12-13 Teamsheets'!$C$2:$C$126,L$1) + MINS_AS_SUB('12-13 Teamsheets'!$S$2:$Z$126,$A31,'12-13 Teamsheets'!$C$2:$C$126,L$1)</f>
        <v>0</v>
      </c>
      <c r="Q31" s="27" t="str">
        <f>APPS('12-13 Teamsheets'!$H$2:$R$126,$A31,'12-13 Teamsheets'!$C$2:$C$126,Q$1) &amp; "(" &amp; SUBS('12-13 Teamsheets'!$S$2:$Z$126,$A31,'12-13 Teamsheets'!$C$2:$C$126,Q$1) &amp; ")"</f>
        <v>0(0)</v>
      </c>
      <c r="R31" s="27" t="str">
        <f>GOALS('12-13 Teamsheets'!$H$2:$R$126,$A31,'12-13 Teamsheets'!$C$2:$C$126,Q$1) &amp; "(" &amp; GOALS('12-13 Teamsheets'!$S$2:$Z$126,$A31,'12-13 Teamsheets'!$C$2:$C$126,Q$1) &amp; ")"</f>
        <v>0(0)</v>
      </c>
      <c r="S31" s="27">
        <f>Clean_sheet('12-13 Teamsheets'!$C$2:$H$126,$A31,Q$1)</f>
        <v>0</v>
      </c>
      <c r="T31" s="27" t="str">
        <f>CARDS('12-13 Teamsheets'!$H$2:$Z$126,$A31,$AM$2,'12-13 Teamsheets'!$C$2:$C$126,Q$1) &amp; "(" &amp; CARDS('12-13 Teamsheets'!$H$2:$Z$126,$A31,$AM$3,'12-13 Teamsheets'!$C$2:$C$126,Q$1) &amp; ")"</f>
        <v>0(0)</v>
      </c>
      <c r="U31" s="27">
        <f>MINS_PLAYED('12-13 Teamsheets'!$H$2:$R$126,$A31,'12-13 Teamsheets'!$C$2:$C$126,Q$1) + MINS_AS_SUB('12-13 Teamsheets'!$S$2:$Z$126,$A31,'12-13 Teamsheets'!$C$2:$C$126,Q$1)</f>
        <v>0</v>
      </c>
      <c r="V31" s="27" t="str">
        <f>APPS('12-13 Teamsheets'!$H$2:$R$126,$A31,'12-13 Teamsheets'!$C$2:$C$126,V$1) &amp; "(" &amp; SUBS('12-13 Teamsheets'!$S$2:$Z$126,$A31,'12-13 Teamsheets'!$C$2:$C$126,V$1) &amp; ")"</f>
        <v>0(0)</v>
      </c>
      <c r="W31" s="27" t="str">
        <f>GOALS('12-13 Teamsheets'!$H$2:$R$126,$A31,'12-13 Teamsheets'!$C$2:$C$126,V$1) &amp; "(" &amp; GOALS('12-13 Teamsheets'!$S$2:$Z$126,$A31,'12-13 Teamsheets'!$C$2:$C$126,V$1) &amp; ")"</f>
        <v>0(0)</v>
      </c>
      <c r="X31" s="27">
        <f>Clean_sheet('12-13 Teamsheets'!$C$2:$H$126,$A31,V$1)</f>
        <v>0</v>
      </c>
      <c r="Y31" s="27" t="str">
        <f>CARDS('12-13 Teamsheets'!$H$2:$Z$126,$A31,$AM$2,'12-13 Teamsheets'!$C$2:$C$126,V$1) &amp; "(" &amp; CARDS('12-13 Teamsheets'!$H$2:$Z$126,$A31,$AM$3,'12-13 Teamsheets'!$C$2:$C$126,V$1) &amp; ")"</f>
        <v>0(0)</v>
      </c>
      <c r="Z31" s="27">
        <f>MINS_PLAYED('12-13 Teamsheets'!$H$2:$R$126,$A31,'12-13 Teamsheets'!$C$2:$C$126,V$1) + MINS_AS_SUB('12-13 Teamsheets'!$S$2:$Z$126,$A31,'12-13 Teamsheets'!$C$2:$C$126,V$1)</f>
        <v>0</v>
      </c>
      <c r="AA31" s="27" t="str">
        <f>APPS('12-13 Teamsheets'!$H$2:$R$126,$A31) &amp; "(" &amp; SUBS('12-13 Teamsheets'!$S$2:$Z$126,$A31) &amp; ")"</f>
        <v>1(0)</v>
      </c>
      <c r="AB31" s="28">
        <f>APPS('12-13 Teamsheets'!$H$2:$R$126,$A31) + SUBS('12-13 Teamsheets'!$S$2:$Z$126,$A31)</f>
        <v>1</v>
      </c>
      <c r="AC31" s="27" t="str">
        <f>GOALS('12-13 Teamsheets'!$H$2:$R$126,$A31) &amp; "(" &amp; GOALS('12-13 Teamsheets'!$S$2:$Z$126,$A31) &amp; ")"</f>
        <v>0(0)</v>
      </c>
      <c r="AD31" s="28">
        <f>GOALS('12-13 Teamsheets'!$H$2:$Z$126,$A31)</f>
        <v>0</v>
      </c>
      <c r="AE31" s="28">
        <f>Clean_sheet('12-13 Teamsheets'!$C$2:$H$126,$A31)</f>
        <v>0</v>
      </c>
      <c r="AF31" s="28" t="str">
        <f>CARDS('12-13 Teamsheets'!$H$2:$Z$126,$A31,$AM$2) &amp; "(" &amp; CARDS('12-13 Teamsheets'!$H$2:$Z$126,$A31,$AM$3) &amp; ")"</f>
        <v>0(0)</v>
      </c>
      <c r="AG31" s="28">
        <f>MINS_PLAYED('12-13 Teamsheets'!$H$2:$R$126,$A31) + MINS_AS_SUB('12-13 Teamsheets'!$S$2:$Z$126,$A31)</f>
        <v>90</v>
      </c>
      <c r="AH31" s="28">
        <f>IF(AND(AG31&lt;&gt;0, AB31&lt;&gt;0),AG31/AB31,0)</f>
        <v>90</v>
      </c>
      <c r="AI31" s="28">
        <f>IF(AD31&lt;&gt;0,AD31/AB31,0)</f>
        <v>0</v>
      </c>
      <c r="AJ31" s="28">
        <f>IF(AD31&lt;&gt;0,AG31/AD31,0)</f>
        <v>0</v>
      </c>
    </row>
    <row r="32" spans="1:39" x14ac:dyDescent="0.2">
      <c r="A32" s="25" t="s">
        <v>52</v>
      </c>
      <c r="B32" s="27" t="str">
        <f>APPS('12-13 Teamsheets'!$H$2:$R$126,$A32,'12-13 Teamsheets'!$C$2:$C$126,B$1) &amp; "(" &amp; SUBS('12-13 Teamsheets'!$S$2:$Z$126,$A32,'12-13 Teamsheets'!$C$2:$C$126,B$1) &amp; ")"</f>
        <v>37(3)</v>
      </c>
      <c r="C32" s="27" t="str">
        <f>GOALS('12-13 Teamsheets'!$H$2:$R$126,$A32,'12-13 Teamsheets'!$C$2:$C$126,B$1) &amp; "(" &amp; GOALS('12-13 Teamsheets'!$S$2:$Z$126,$A32,'12-13 Teamsheets'!$C$2:$C$126,B$1) &amp; ")"</f>
        <v>1(0)</v>
      </c>
      <c r="D32" s="27">
        <f>Clean_sheet('12-13 Teamsheets'!$C$2:$H$126,$A32,B$1)</f>
        <v>0</v>
      </c>
      <c r="E32" s="27" t="str">
        <f>CARDS('12-13 Teamsheets'!$H$2:$Z$126,$A32,$AM$2,'12-13 Teamsheets'!$C$2:$C$126,B$1) &amp; "(" &amp; CARDS('12-13 Teamsheets'!$H$2:$Z$126,$A32,$AM$3,'12-13 Teamsheets'!$C$2:$C$126,B$1) &amp; ")"</f>
        <v>4(0)</v>
      </c>
      <c r="F32" s="27">
        <f>MINS_PLAYED('12-13 Teamsheets'!$H$2:$R$126,$A32,'12-13 Teamsheets'!$C$2:$C$126,B$1) + MINS_AS_SUB('12-13 Teamsheets'!$S$2:$Z$126,$A32,'12-13 Teamsheets'!$C$2:$C$126,B$1)</f>
        <v>3338</v>
      </c>
      <c r="G32" s="27" t="str">
        <f>APPS('12-13 Teamsheets'!$H$2:$R$126,$A32,'12-13 Teamsheets'!$C$2:$C$126,G$1) &amp; "(" &amp; SUBS('12-13 Teamsheets'!$S$2:$Z$126,$A32,'12-13 Teamsheets'!$C$2:$C$126,G$1) &amp; ")"</f>
        <v>1(0)</v>
      </c>
      <c r="H32" s="27" t="str">
        <f>GOALS('12-13 Teamsheets'!$H$2:$R$126,$A32,'12-13 Teamsheets'!$C$2:$C$126,G$1) &amp; "(" &amp; GOALS('12-13 Teamsheets'!$S$2:$Z$126,$A32,'12-13 Teamsheets'!$C$2:$C$126,G$1) &amp; ")"</f>
        <v>0(0)</v>
      </c>
      <c r="I32" s="27">
        <f>Clean_sheet('12-13 Teamsheets'!$C$2:$H$126,$A32,G$1)</f>
        <v>0</v>
      </c>
      <c r="J32" s="27" t="str">
        <f>CARDS('12-13 Teamsheets'!$H$2:$Z$126,$A32,$AM$2,'12-13 Teamsheets'!$C$2:$C$126,G$1) &amp; "(" &amp; CARDS('12-13 Teamsheets'!$H$2:$Z$126,$A32,$AM$3,'12-13 Teamsheets'!$C$2:$C$126,G$1) &amp; ")"</f>
        <v>0(0)</v>
      </c>
      <c r="K32" s="27">
        <f>MINS_PLAYED('12-13 Teamsheets'!$H$2:$R$126,$A32,'12-13 Teamsheets'!$C$2:$C$126,G$1) + MINS_AS_SUB('12-13 Teamsheets'!$S$2:$Z$126,$A32,'12-13 Teamsheets'!$C$2:$C$126,G$1)</f>
        <v>90</v>
      </c>
      <c r="L32" s="27" t="str">
        <f>APPS('12-13 Teamsheets'!$H$2:$R$126,$A32,'12-13 Teamsheets'!$C$2:$C$126,L$1) &amp; "(" &amp; SUBS('12-13 Teamsheets'!$S$2:$Z$126,$A32,'12-13 Teamsheets'!$C$2:$C$126,L$1) &amp; ")"</f>
        <v>0(1)</v>
      </c>
      <c r="M32" s="27" t="str">
        <f>GOALS('12-13 Teamsheets'!$H$2:$R$126,$A32,'12-13 Teamsheets'!$C$2:$C$126,L$1) &amp; "(" &amp; GOALS('12-13 Teamsheets'!$S$2:$Z$126,$A32,'12-13 Teamsheets'!$C$2:$C$126,L$1) &amp; ")"</f>
        <v>0(0)</v>
      </c>
      <c r="N32" s="27">
        <f>Clean_sheet('12-13 Teamsheets'!$C$2:$H$126,$A32,L$1)</f>
        <v>0</v>
      </c>
      <c r="O32" s="27" t="str">
        <f>CARDS('12-13 Teamsheets'!$H$2:$Z$126,$A32,$AM$2,'12-13 Teamsheets'!$C$2:$C$126,L$1) &amp; "(" &amp; CARDS('12-13 Teamsheets'!$H$2:$Z$126,$A32,$AM$3,'12-13 Teamsheets'!$C$2:$C$126,L$1) &amp; ")"</f>
        <v>1(0)</v>
      </c>
      <c r="P32" s="27">
        <f>MINS_PLAYED('12-13 Teamsheets'!$H$2:$R$126,$A32,'12-13 Teamsheets'!$C$2:$C$126,L$1) + MINS_AS_SUB('12-13 Teamsheets'!$S$2:$Z$126,$A32,'12-13 Teamsheets'!$C$2:$C$126,L$1)</f>
        <v>30</v>
      </c>
      <c r="Q32" s="27" t="str">
        <f>APPS('12-13 Teamsheets'!$H$2:$R$126,$A32,'12-13 Teamsheets'!$C$2:$C$126,Q$1) &amp; "(" &amp; SUBS('12-13 Teamsheets'!$S$2:$Z$126,$A32,'12-13 Teamsheets'!$C$2:$C$126,Q$1) &amp; ")"</f>
        <v>3(0)</v>
      </c>
      <c r="R32" s="27" t="str">
        <f>GOALS('12-13 Teamsheets'!$H$2:$R$126,$A32,'12-13 Teamsheets'!$C$2:$C$126,Q$1) &amp; "(" &amp; GOALS('12-13 Teamsheets'!$S$2:$Z$126,$A32,'12-13 Teamsheets'!$C$2:$C$126,Q$1) &amp; ")"</f>
        <v>0(0)</v>
      </c>
      <c r="S32" s="27">
        <f>Clean_sheet('12-13 Teamsheets'!$C$2:$H$126,$A32,Q$1)</f>
        <v>0</v>
      </c>
      <c r="T32" s="27" t="str">
        <f>CARDS('12-13 Teamsheets'!$H$2:$Z$126,$A32,$AM$2,'12-13 Teamsheets'!$C$2:$C$126,Q$1) &amp; "(" &amp; CARDS('12-13 Teamsheets'!$H$2:$Z$126,$A32,$AM$3,'12-13 Teamsheets'!$C$2:$C$126,Q$1) &amp; ")"</f>
        <v>0(0)</v>
      </c>
      <c r="U32" s="27">
        <f>MINS_PLAYED('12-13 Teamsheets'!$H$2:$R$126,$A32,'12-13 Teamsheets'!$C$2:$C$126,Q$1) + MINS_AS_SUB('12-13 Teamsheets'!$S$2:$Z$126,$A32,'12-13 Teamsheets'!$C$2:$C$126,Q$1)</f>
        <v>251</v>
      </c>
      <c r="V32" s="27" t="str">
        <f>APPS('12-13 Teamsheets'!$H$2:$R$126,$A32,'12-13 Teamsheets'!$C$2:$C$126,V$1) &amp; "(" &amp; SUBS('12-13 Teamsheets'!$S$2:$Z$126,$A32,'12-13 Teamsheets'!$C$2:$C$126,V$1) &amp; ")"</f>
        <v>3(1)</v>
      </c>
      <c r="W32" s="27" t="str">
        <f>GOALS('12-13 Teamsheets'!$H$2:$R$126,$A32,'12-13 Teamsheets'!$C$2:$C$126,V$1) &amp; "(" &amp; GOALS('12-13 Teamsheets'!$S$2:$Z$126,$A32,'12-13 Teamsheets'!$C$2:$C$126,V$1) &amp; ")"</f>
        <v>1(0)</v>
      </c>
      <c r="X32" s="27">
        <f>Clean_sheet('12-13 Teamsheets'!$C$2:$H$126,$A32,V$1)</f>
        <v>0</v>
      </c>
      <c r="Y32" s="27" t="str">
        <f>CARDS('12-13 Teamsheets'!$H$2:$Z$126,$A32,$AM$2,'12-13 Teamsheets'!$C$2:$C$126,V$1) &amp; "(" &amp; CARDS('12-13 Teamsheets'!$H$2:$Z$126,$A32,$AM$3,'12-13 Teamsheets'!$C$2:$C$126,V$1) &amp; ")"</f>
        <v>1(0)</v>
      </c>
      <c r="Z32" s="27">
        <f>MINS_PLAYED('12-13 Teamsheets'!$H$2:$R$126,$A32,'12-13 Teamsheets'!$C$2:$C$126,V$1) + MINS_AS_SUB('12-13 Teamsheets'!$S$2:$Z$126,$A32,'12-13 Teamsheets'!$C$2:$C$126,V$1)</f>
        <v>312</v>
      </c>
      <c r="AA32" s="27" t="str">
        <f>APPS('12-13 Teamsheets'!$H$2:$R$126,$A32) &amp; "(" &amp; SUBS('12-13 Teamsheets'!$S$2:$Z$126,$A32) &amp; ")"</f>
        <v>44(5)</v>
      </c>
      <c r="AB32" s="28">
        <f>APPS('12-13 Teamsheets'!$H$2:$R$126,$A32) + SUBS('12-13 Teamsheets'!$S$2:$Z$126,$A32)</f>
        <v>49</v>
      </c>
      <c r="AC32" s="27" t="str">
        <f>GOALS('12-13 Teamsheets'!$H$2:$R$126,$A32) &amp; "(" &amp; GOALS('12-13 Teamsheets'!$S$2:$Z$126,$A32) &amp; ")"</f>
        <v>2(0)</v>
      </c>
      <c r="AD32" s="28">
        <f>GOALS('12-13 Teamsheets'!$H$2:$Z$126,$A32)</f>
        <v>2</v>
      </c>
      <c r="AE32" s="28">
        <f>Clean_sheet('12-13 Teamsheets'!$C$2:$H$126,$A32)</f>
        <v>0</v>
      </c>
      <c r="AF32" s="28" t="str">
        <f>CARDS('12-13 Teamsheets'!$H$2:$Z$126,$A32,$AM$2) &amp; "(" &amp; CARDS('12-13 Teamsheets'!$H$2:$Z$126,$A32,$AM$3) &amp; ")"</f>
        <v>6(0)</v>
      </c>
      <c r="AG32" s="28">
        <f>MINS_PLAYED('12-13 Teamsheets'!$H$2:$R$126,$A32) + MINS_AS_SUB('12-13 Teamsheets'!$S$2:$Z$126,$A32)</f>
        <v>4021</v>
      </c>
      <c r="AH32" s="28">
        <f t="shared" si="0"/>
        <v>82.061224489795919</v>
      </c>
      <c r="AI32" s="28">
        <f t="shared" si="1"/>
        <v>4.0816326530612242E-2</v>
      </c>
      <c r="AJ32" s="28">
        <f t="shared" si="2"/>
        <v>2010.5</v>
      </c>
    </row>
    <row r="33" spans="1:36" x14ac:dyDescent="0.2">
      <c r="A33" s="25" t="s">
        <v>53</v>
      </c>
      <c r="B33" s="27" t="str">
        <f>APPS('12-13 Teamsheets'!$H$2:$R$126,$A33,'12-13 Teamsheets'!$C$2:$C$126,B$1) &amp; "(" &amp; SUBS('12-13 Teamsheets'!$S$2:$Z$126,$A33,'12-13 Teamsheets'!$C$2:$C$126,B$1) &amp; ")"</f>
        <v>37(3)</v>
      </c>
      <c r="C33" s="27" t="str">
        <f>GOALS('12-13 Teamsheets'!$H$2:$R$126,$A33,'12-13 Teamsheets'!$C$2:$C$126,B$1) &amp; "(" &amp; GOALS('12-13 Teamsheets'!$S$2:$Z$126,$A33,'12-13 Teamsheets'!$C$2:$C$126,B$1) &amp; ")"</f>
        <v>15(1)</v>
      </c>
      <c r="D33" s="27">
        <f>Clean_sheet('12-13 Teamsheets'!$C$2:$H$126,$A33,B$1)</f>
        <v>0</v>
      </c>
      <c r="E33" s="27" t="str">
        <f>CARDS('12-13 Teamsheets'!$H$2:$Z$126,$A33,$AM$2,'12-13 Teamsheets'!$C$2:$C$126,B$1) &amp; "(" &amp; CARDS('12-13 Teamsheets'!$H$2:$Z$126,$A33,$AM$3,'12-13 Teamsheets'!$C$2:$C$126,B$1) &amp; ")"</f>
        <v>5(0)</v>
      </c>
      <c r="F33" s="27">
        <f>MINS_PLAYED('12-13 Teamsheets'!$H$2:$R$126,$A33,'12-13 Teamsheets'!$C$2:$C$126,B$1) + MINS_AS_SUB('12-13 Teamsheets'!$S$2:$Z$126,$A33,'12-13 Teamsheets'!$C$2:$C$126,B$1)</f>
        <v>3209</v>
      </c>
      <c r="G33" s="27" t="str">
        <f>APPS('12-13 Teamsheets'!$H$2:$R$126,$A33,'12-13 Teamsheets'!$C$2:$C$126,G$1) &amp; "(" &amp; SUBS('12-13 Teamsheets'!$S$2:$Z$126,$A33,'12-13 Teamsheets'!$C$2:$C$126,G$1) &amp; ")"</f>
        <v>0(1)</v>
      </c>
      <c r="H33" s="27" t="str">
        <f>GOALS('12-13 Teamsheets'!$H$2:$R$126,$A33,'12-13 Teamsheets'!$C$2:$C$126,G$1) &amp; "(" &amp; GOALS('12-13 Teamsheets'!$S$2:$Z$126,$A33,'12-13 Teamsheets'!$C$2:$C$126,G$1) &amp; ")"</f>
        <v>0(0)</v>
      </c>
      <c r="I33" s="27">
        <f>Clean_sheet('12-13 Teamsheets'!$C$2:$H$126,$A33,G$1)</f>
        <v>0</v>
      </c>
      <c r="J33" s="27" t="str">
        <f>CARDS('12-13 Teamsheets'!$H$2:$Z$126,$A33,$AM$2,'12-13 Teamsheets'!$C$2:$C$126,G$1) &amp; "(" &amp; CARDS('12-13 Teamsheets'!$H$2:$Z$126,$A33,$AM$3,'12-13 Teamsheets'!$C$2:$C$126,G$1) &amp; ")"</f>
        <v>0(0)</v>
      </c>
      <c r="K33" s="27">
        <f>MINS_PLAYED('12-13 Teamsheets'!$H$2:$R$126,$A33,'12-13 Teamsheets'!$C$2:$C$126,G$1) + MINS_AS_SUB('12-13 Teamsheets'!$S$2:$Z$126,$A33,'12-13 Teamsheets'!$C$2:$C$126,G$1)</f>
        <v>44</v>
      </c>
      <c r="L33" s="27" t="str">
        <f>APPS('12-13 Teamsheets'!$H$2:$R$126,$A33,'12-13 Teamsheets'!$C$2:$C$126,L$1) &amp; "(" &amp; SUBS('12-13 Teamsheets'!$S$2:$Z$126,$A33,'12-13 Teamsheets'!$C$2:$C$126,L$1) &amp; ")"</f>
        <v>1(1)</v>
      </c>
      <c r="M33" s="27" t="str">
        <f>GOALS('12-13 Teamsheets'!$H$2:$R$126,$A33,'12-13 Teamsheets'!$C$2:$C$126,L$1) &amp; "(" &amp; GOALS('12-13 Teamsheets'!$S$2:$Z$126,$A33,'12-13 Teamsheets'!$C$2:$C$126,L$1) &amp; ")"</f>
        <v>1(0)</v>
      </c>
      <c r="N33" s="27">
        <f>Clean_sheet('12-13 Teamsheets'!$C$2:$H$126,$A33,L$1)</f>
        <v>0</v>
      </c>
      <c r="O33" s="27" t="str">
        <f>CARDS('12-13 Teamsheets'!$H$2:$Z$126,$A33,$AM$2,'12-13 Teamsheets'!$C$2:$C$126,L$1) &amp; "(" &amp; CARDS('12-13 Teamsheets'!$H$2:$Z$126,$A33,$AM$3,'12-13 Teamsheets'!$C$2:$C$126,L$1) &amp; ")"</f>
        <v>2(0)</v>
      </c>
      <c r="P33" s="27">
        <f>MINS_PLAYED('12-13 Teamsheets'!$H$2:$R$126,$A33,'12-13 Teamsheets'!$C$2:$C$126,L$1) + MINS_AS_SUB('12-13 Teamsheets'!$S$2:$Z$126,$A33,'12-13 Teamsheets'!$C$2:$C$126,L$1)</f>
        <v>103</v>
      </c>
      <c r="Q33" s="27" t="str">
        <f>APPS('12-13 Teamsheets'!$H$2:$R$126,$A33,'12-13 Teamsheets'!$C$2:$C$126,Q$1) &amp; "(" &amp; SUBS('12-13 Teamsheets'!$S$2:$Z$126,$A33,'12-13 Teamsheets'!$C$2:$C$126,Q$1) &amp; ")"</f>
        <v>2(1)</v>
      </c>
      <c r="R33" s="27" t="str">
        <f>GOALS('12-13 Teamsheets'!$H$2:$R$126,$A33,'12-13 Teamsheets'!$C$2:$C$126,Q$1) &amp; "(" &amp; GOALS('12-13 Teamsheets'!$S$2:$Z$126,$A33,'12-13 Teamsheets'!$C$2:$C$126,Q$1) &amp; ")"</f>
        <v>1(0)</v>
      </c>
      <c r="S33" s="27">
        <f>Clean_sheet('12-13 Teamsheets'!$C$2:$H$126,$A33,Q$1)</f>
        <v>0</v>
      </c>
      <c r="T33" s="27" t="str">
        <f>CARDS('12-13 Teamsheets'!$H$2:$Z$126,$A33,$AM$2,'12-13 Teamsheets'!$C$2:$C$126,Q$1) &amp; "(" &amp; CARDS('12-13 Teamsheets'!$H$2:$Z$126,$A33,$AM$3,'12-13 Teamsheets'!$C$2:$C$126,Q$1) &amp; ")"</f>
        <v>0(0)</v>
      </c>
      <c r="U33" s="27">
        <f>MINS_PLAYED('12-13 Teamsheets'!$H$2:$R$126,$A33,'12-13 Teamsheets'!$C$2:$C$126,Q$1) + MINS_AS_SUB('12-13 Teamsheets'!$S$2:$Z$126,$A33,'12-13 Teamsheets'!$C$2:$C$126,Q$1)</f>
        <v>224</v>
      </c>
      <c r="V33" s="27" t="str">
        <f>APPS('12-13 Teamsheets'!$H$2:$R$126,$A33,'12-13 Teamsheets'!$C$2:$C$126,V$1) &amp; "(" &amp; SUBS('12-13 Teamsheets'!$S$2:$Z$126,$A33,'12-13 Teamsheets'!$C$2:$C$126,V$1) &amp; ")"</f>
        <v>4(0)</v>
      </c>
      <c r="W33" s="27" t="str">
        <f>GOALS('12-13 Teamsheets'!$H$2:$R$126,$A33,'12-13 Teamsheets'!$C$2:$C$126,V$1) &amp; "(" &amp; GOALS('12-13 Teamsheets'!$S$2:$Z$126,$A33,'12-13 Teamsheets'!$C$2:$C$126,V$1) &amp; ")"</f>
        <v>2(0)</v>
      </c>
      <c r="X33" s="27">
        <f>Clean_sheet('12-13 Teamsheets'!$C$2:$H$126,$A33,V$1)</f>
        <v>0</v>
      </c>
      <c r="Y33" s="27" t="str">
        <f>CARDS('12-13 Teamsheets'!$H$2:$Z$126,$A33,$AM$2,'12-13 Teamsheets'!$C$2:$C$126,V$1) &amp; "(" &amp; CARDS('12-13 Teamsheets'!$H$2:$Z$126,$A33,$AM$3,'12-13 Teamsheets'!$C$2:$C$126,V$1) &amp; ")"</f>
        <v>1(0)</v>
      </c>
      <c r="Z33" s="27">
        <f>MINS_PLAYED('12-13 Teamsheets'!$H$2:$R$126,$A33,'12-13 Teamsheets'!$C$2:$C$126,V$1) + MINS_AS_SUB('12-13 Teamsheets'!$S$2:$Z$126,$A33,'12-13 Teamsheets'!$C$2:$C$126,V$1)</f>
        <v>359</v>
      </c>
      <c r="AA33" s="27" t="str">
        <f>APPS('12-13 Teamsheets'!$H$2:$R$126,$A33) &amp; "(" &amp; SUBS('12-13 Teamsheets'!$S$2:$Z$126,$A33) &amp; ")"</f>
        <v>44(6)</v>
      </c>
      <c r="AB33" s="28">
        <f>APPS('12-13 Teamsheets'!$H$2:$R$126,$A33) + SUBS('12-13 Teamsheets'!$S$2:$Z$126,$A33)</f>
        <v>50</v>
      </c>
      <c r="AC33" s="27" t="str">
        <f>GOALS('12-13 Teamsheets'!$H$2:$R$126,$A33) &amp; "(" &amp; GOALS('12-13 Teamsheets'!$S$2:$Z$126,$A33) &amp; ")"</f>
        <v>19(1)</v>
      </c>
      <c r="AD33" s="28">
        <f>GOALS('12-13 Teamsheets'!$H$2:$Z$126,$A33)</f>
        <v>20</v>
      </c>
      <c r="AE33" s="28">
        <f>Clean_sheet('12-13 Teamsheets'!$C$2:$H$126,$A33)</f>
        <v>0</v>
      </c>
      <c r="AF33" s="28" t="str">
        <f>CARDS('12-13 Teamsheets'!$H$2:$Z$126,$A33,$AM$2) &amp; "(" &amp; CARDS('12-13 Teamsheets'!$H$2:$Z$126,$A33,$AM$3) &amp; ")"</f>
        <v>8(0)</v>
      </c>
      <c r="AG33" s="28">
        <f>MINS_PLAYED('12-13 Teamsheets'!$H$2:$R$126,$A33) + MINS_AS_SUB('12-13 Teamsheets'!$S$2:$Z$126,$A33)</f>
        <v>3939</v>
      </c>
      <c r="AH33" s="28">
        <f t="shared" si="0"/>
        <v>78.78</v>
      </c>
      <c r="AI33" s="28">
        <f t="shared" si="1"/>
        <v>0.4</v>
      </c>
      <c r="AJ33" s="28">
        <f t="shared" si="2"/>
        <v>196.95</v>
      </c>
    </row>
    <row r="34" spans="1:36" x14ac:dyDescent="0.2">
      <c r="A34" s="25" t="s">
        <v>451</v>
      </c>
      <c r="B34" s="27" t="str">
        <f>APPS('12-13 Teamsheets'!$H$2:$R$126,$A34,'12-13 Teamsheets'!$C$2:$C$126,B$1) &amp; "(" &amp; SUBS('12-13 Teamsheets'!$S$2:$Z$126,$A34,'12-13 Teamsheets'!$C$2:$C$126,B$1) &amp; ")"</f>
        <v>10(3)</v>
      </c>
      <c r="C34" s="27" t="str">
        <f>GOALS('12-13 Teamsheets'!$H$2:$R$126,$A34,'12-13 Teamsheets'!$C$2:$C$126,B$1) &amp; "(" &amp; GOALS('12-13 Teamsheets'!$S$2:$Z$126,$A34,'12-13 Teamsheets'!$C$2:$C$126,B$1) &amp; ")"</f>
        <v>2(0)</v>
      </c>
      <c r="D34" s="27">
        <f>Clean_sheet('12-13 Teamsheets'!$C$2:$H$126,$A34,B$1)</f>
        <v>0</v>
      </c>
      <c r="E34" s="27" t="str">
        <f>CARDS('12-13 Teamsheets'!$H$2:$Z$126,$A34,$AM$2,'12-13 Teamsheets'!$C$2:$C$126,B$1) &amp; "(" &amp; CARDS('12-13 Teamsheets'!$H$2:$Z$126,$A34,$AM$3,'12-13 Teamsheets'!$C$2:$C$126,B$1) &amp; ")"</f>
        <v>0(0)</v>
      </c>
      <c r="F34" s="27">
        <f>MINS_PLAYED('12-13 Teamsheets'!$H$2:$R$126,$A34,'12-13 Teamsheets'!$C$2:$C$126,B$1) + MINS_AS_SUB('12-13 Teamsheets'!$S$2:$Z$126,$A34,'12-13 Teamsheets'!$C$2:$C$126,B$1)</f>
        <v>821</v>
      </c>
      <c r="G34" s="27" t="str">
        <f>APPS('12-13 Teamsheets'!$H$2:$R$126,$A34,'12-13 Teamsheets'!$C$2:$C$126,G$1) &amp; "(" &amp; SUBS('12-13 Teamsheets'!$S$2:$Z$126,$A34,'12-13 Teamsheets'!$C$2:$C$126,G$1) &amp; ")"</f>
        <v>0(0)</v>
      </c>
      <c r="H34" s="27" t="str">
        <f>GOALS('12-13 Teamsheets'!$H$2:$R$126,$A34,'12-13 Teamsheets'!$C$2:$C$126,G$1) &amp; "(" &amp; GOALS('12-13 Teamsheets'!$S$2:$Z$126,$A34,'12-13 Teamsheets'!$C$2:$C$126,G$1) &amp; ")"</f>
        <v>0(0)</v>
      </c>
      <c r="I34" s="27">
        <f>Clean_sheet('12-13 Teamsheets'!$C$2:$H$126,$A34,G$1)</f>
        <v>0</v>
      </c>
      <c r="J34" s="27" t="str">
        <f>CARDS('12-13 Teamsheets'!$H$2:$Z$126,$A34,$AM$2,'12-13 Teamsheets'!$C$2:$C$126,G$1) &amp; "(" &amp; CARDS('12-13 Teamsheets'!$H$2:$Z$126,$A34,$AM$3,'12-13 Teamsheets'!$C$2:$C$126,G$1) &amp; ")"</f>
        <v>0(0)</v>
      </c>
      <c r="K34" s="27">
        <f>MINS_PLAYED('12-13 Teamsheets'!$H$2:$R$126,$A34,'12-13 Teamsheets'!$C$2:$C$126,G$1) + MINS_AS_SUB('12-13 Teamsheets'!$S$2:$Z$126,$A34,'12-13 Teamsheets'!$C$2:$C$126,G$1)</f>
        <v>0</v>
      </c>
      <c r="L34" s="27" t="str">
        <f>APPS('12-13 Teamsheets'!$H$2:$R$126,$A34,'12-13 Teamsheets'!$C$2:$C$126,L$1) &amp; "(" &amp; SUBS('12-13 Teamsheets'!$S$2:$Z$126,$A34,'12-13 Teamsheets'!$C$2:$C$126,L$1) &amp; ")"</f>
        <v>1(0)</v>
      </c>
      <c r="M34" s="27" t="str">
        <f>GOALS('12-13 Teamsheets'!$H$2:$R$126,$A34,'12-13 Teamsheets'!$C$2:$C$126,L$1) &amp; "(" &amp; GOALS('12-13 Teamsheets'!$S$2:$Z$126,$A34,'12-13 Teamsheets'!$C$2:$C$126,L$1) &amp; ")"</f>
        <v>0(0)</v>
      </c>
      <c r="N34" s="27">
        <f>Clean_sheet('12-13 Teamsheets'!$C$2:$H$126,$A34,L$1)</f>
        <v>0</v>
      </c>
      <c r="O34" s="27" t="str">
        <f>CARDS('12-13 Teamsheets'!$H$2:$Z$126,$A34,$AM$2,'12-13 Teamsheets'!$C$2:$C$126,L$1) &amp; "(" &amp; CARDS('12-13 Teamsheets'!$H$2:$Z$126,$A34,$AM$3,'12-13 Teamsheets'!$C$2:$C$126,L$1) &amp; ")"</f>
        <v>0(0)</v>
      </c>
      <c r="P34" s="27">
        <f>MINS_PLAYED('12-13 Teamsheets'!$H$2:$R$126,$A34,'12-13 Teamsheets'!$C$2:$C$126,L$1) + MINS_AS_SUB('12-13 Teamsheets'!$S$2:$Z$126,$A34,'12-13 Teamsheets'!$C$2:$C$126,L$1)</f>
        <v>90</v>
      </c>
      <c r="Q34" s="27" t="str">
        <f>APPS('12-13 Teamsheets'!$H$2:$R$126,$A34,'12-13 Teamsheets'!$C$2:$C$126,Q$1) &amp; "(" &amp; SUBS('12-13 Teamsheets'!$S$2:$Z$126,$A34,'12-13 Teamsheets'!$C$2:$C$126,Q$1) &amp; ")"</f>
        <v>3(0)</v>
      </c>
      <c r="R34" s="27" t="str">
        <f>GOALS('12-13 Teamsheets'!$H$2:$R$126,$A34,'12-13 Teamsheets'!$C$2:$C$126,Q$1) &amp; "(" &amp; GOALS('12-13 Teamsheets'!$S$2:$Z$126,$A34,'12-13 Teamsheets'!$C$2:$C$126,Q$1) &amp; ")"</f>
        <v>1(0)</v>
      </c>
      <c r="S34" s="27">
        <f>Clean_sheet('12-13 Teamsheets'!$C$2:$H$126,$A34,Q$1)</f>
        <v>0</v>
      </c>
      <c r="T34" s="27" t="str">
        <f>CARDS('12-13 Teamsheets'!$H$2:$Z$126,$A34,$AM$2,'12-13 Teamsheets'!$C$2:$C$126,Q$1) &amp; "(" &amp; CARDS('12-13 Teamsheets'!$H$2:$Z$126,$A34,$AM$3,'12-13 Teamsheets'!$C$2:$C$126,Q$1) &amp; ")"</f>
        <v>0(0)</v>
      </c>
      <c r="U34" s="27">
        <f>MINS_PLAYED('12-13 Teamsheets'!$H$2:$R$126,$A34,'12-13 Teamsheets'!$C$2:$C$126,Q$1) + MINS_AS_SUB('12-13 Teamsheets'!$S$2:$Z$126,$A34,'12-13 Teamsheets'!$C$2:$C$126,Q$1)</f>
        <v>270</v>
      </c>
      <c r="V34" s="27" t="str">
        <f>APPS('12-13 Teamsheets'!$H$2:$R$126,$A34,'12-13 Teamsheets'!$C$2:$C$126,V$1) &amp; "(" &amp; SUBS('12-13 Teamsheets'!$S$2:$Z$126,$A34,'12-13 Teamsheets'!$C$2:$C$126,V$1) &amp; ")"</f>
        <v>4(0)</v>
      </c>
      <c r="W34" s="27" t="str">
        <f>GOALS('12-13 Teamsheets'!$H$2:$R$126,$A34,'12-13 Teamsheets'!$C$2:$C$126,V$1) &amp; "(" &amp; GOALS('12-13 Teamsheets'!$S$2:$Z$126,$A34,'12-13 Teamsheets'!$C$2:$C$126,V$1) &amp; ")"</f>
        <v>3(0)</v>
      </c>
      <c r="X34" s="27">
        <f>Clean_sheet('12-13 Teamsheets'!$C$2:$H$126,$A34,V$1)</f>
        <v>0</v>
      </c>
      <c r="Y34" s="27" t="str">
        <f>CARDS('12-13 Teamsheets'!$H$2:$Z$126,$A34,$AM$2,'12-13 Teamsheets'!$C$2:$C$126,V$1) &amp; "(" &amp; CARDS('12-13 Teamsheets'!$H$2:$Z$126,$A34,$AM$3,'12-13 Teamsheets'!$C$2:$C$126,V$1) &amp; ")"</f>
        <v>0(0)</v>
      </c>
      <c r="Z34" s="27">
        <f>MINS_PLAYED('12-13 Teamsheets'!$H$2:$R$126,$A34,'12-13 Teamsheets'!$C$2:$C$126,V$1) + MINS_AS_SUB('12-13 Teamsheets'!$S$2:$Z$126,$A34,'12-13 Teamsheets'!$C$2:$C$126,V$1)</f>
        <v>318</v>
      </c>
      <c r="AA34" s="27" t="str">
        <f>APPS('12-13 Teamsheets'!$H$2:$R$126,$A34) &amp; "(" &amp; SUBS('12-13 Teamsheets'!$S$2:$Z$126,$A34) &amp; ")"</f>
        <v>18(3)</v>
      </c>
      <c r="AB34" s="28">
        <f>APPS('12-13 Teamsheets'!$H$2:$R$126,$A34) + SUBS('12-13 Teamsheets'!$S$2:$Z$126,$A34)</f>
        <v>21</v>
      </c>
      <c r="AC34" s="27" t="str">
        <f>GOALS('12-13 Teamsheets'!$H$2:$R$126,$A34) &amp; "(" &amp; GOALS('12-13 Teamsheets'!$S$2:$Z$126,$A34) &amp; ")"</f>
        <v>6(0)</v>
      </c>
      <c r="AD34" s="28">
        <f>GOALS('12-13 Teamsheets'!$H$2:$Z$126,$A34)</f>
        <v>6</v>
      </c>
      <c r="AE34" s="28">
        <f>Clean_sheet('12-13 Teamsheets'!$C$2:$H$126,$A34)</f>
        <v>0</v>
      </c>
      <c r="AF34" s="28" t="str">
        <f>CARDS('12-13 Teamsheets'!$H$2:$Z$126,$A34,$AM$2) &amp; "(" &amp; CARDS('12-13 Teamsheets'!$H$2:$Z$126,$A34,$AM$3) &amp; ")"</f>
        <v>0(0)</v>
      </c>
      <c r="AG34" s="28">
        <f>MINS_PLAYED('12-13 Teamsheets'!$H$2:$R$126,$A34) + MINS_AS_SUB('12-13 Teamsheets'!$S$2:$Z$126,$A34)</f>
        <v>1499</v>
      </c>
      <c r="AH34" s="28">
        <f t="shared" si="0"/>
        <v>71.38095238095238</v>
      </c>
      <c r="AI34" s="28">
        <f t="shared" si="1"/>
        <v>0.2857142857142857</v>
      </c>
      <c r="AJ34" s="28">
        <f t="shared" si="2"/>
        <v>249.83333333333334</v>
      </c>
    </row>
    <row r="35" spans="1:36" x14ac:dyDescent="0.2">
      <c r="A35" s="25" t="s">
        <v>3306</v>
      </c>
      <c r="B35" s="27" t="str">
        <f>APPS('12-13 Teamsheets'!$H$2:$R$126,$A35,'12-13 Teamsheets'!$C$2:$C$126,B$1) &amp; "(" &amp; SUBS('12-13 Teamsheets'!$S$2:$Z$126,$A35,'12-13 Teamsheets'!$C$2:$C$126,B$1) &amp; ")"</f>
        <v>4(0)</v>
      </c>
      <c r="C35" s="27" t="str">
        <f>GOALS('12-13 Teamsheets'!$H$2:$R$126,$A35,'12-13 Teamsheets'!$C$2:$C$126,B$1) &amp; "(" &amp; GOALS('12-13 Teamsheets'!$S$2:$Z$126,$A35,'12-13 Teamsheets'!$C$2:$C$126,B$1) &amp; ")"</f>
        <v>0(0)</v>
      </c>
      <c r="D35" s="27">
        <f>Clean_sheet('12-13 Teamsheets'!$C$2:$H$126,$A35,B$1)</f>
        <v>0</v>
      </c>
      <c r="E35" s="27" t="str">
        <f>CARDS('12-13 Teamsheets'!$H$2:$Z$126,$A35,$AM$2,'12-13 Teamsheets'!$C$2:$C$126,B$1) &amp; "(" &amp; CARDS('12-13 Teamsheets'!$H$2:$Z$126,$A35,$AM$3,'12-13 Teamsheets'!$C$2:$C$126,B$1) &amp; ")"</f>
        <v>1(0)</v>
      </c>
      <c r="F35" s="27">
        <f>MINS_PLAYED('12-13 Teamsheets'!$H$2:$R$126,$A35,'12-13 Teamsheets'!$C$2:$C$126,B$1) + MINS_AS_SUB('12-13 Teamsheets'!$S$2:$Z$126,$A35,'12-13 Teamsheets'!$C$2:$C$126,B$1)</f>
        <v>311</v>
      </c>
      <c r="G35" s="27" t="str">
        <f>APPS('12-13 Teamsheets'!$H$2:$R$126,$A35,'12-13 Teamsheets'!$C$2:$C$126,G$1) &amp; "(" &amp; SUBS('12-13 Teamsheets'!$S$2:$Z$126,$A35,'12-13 Teamsheets'!$C$2:$C$126,G$1) &amp; ")"</f>
        <v>0(0)</v>
      </c>
      <c r="H35" s="27" t="str">
        <f>GOALS('12-13 Teamsheets'!$H$2:$R$126,$A35,'12-13 Teamsheets'!$C$2:$C$126,G$1) &amp; "(" &amp; GOALS('12-13 Teamsheets'!$S$2:$Z$126,$A35,'12-13 Teamsheets'!$C$2:$C$126,G$1) &amp; ")"</f>
        <v>0(0)</v>
      </c>
      <c r="I35" s="27">
        <f>Clean_sheet('12-13 Teamsheets'!$C$2:$H$126,$A35,G$1)</f>
        <v>0</v>
      </c>
      <c r="J35" s="27" t="str">
        <f>CARDS('12-13 Teamsheets'!$H$2:$Z$126,$A35,$AM$2,'12-13 Teamsheets'!$C$2:$C$126,G$1) &amp; "(" &amp; CARDS('12-13 Teamsheets'!$H$2:$Z$126,$A35,$AM$3,'12-13 Teamsheets'!$C$2:$C$126,G$1) &amp; ")"</f>
        <v>0(0)</v>
      </c>
      <c r="K35" s="27">
        <f>MINS_PLAYED('12-13 Teamsheets'!$H$2:$R$126,$A35,'12-13 Teamsheets'!$C$2:$C$126,G$1) + MINS_AS_SUB('12-13 Teamsheets'!$S$2:$Z$126,$A35,'12-13 Teamsheets'!$C$2:$C$126,G$1)</f>
        <v>0</v>
      </c>
      <c r="L35" s="27" t="str">
        <f>APPS('12-13 Teamsheets'!$H$2:$R$126,$A35,'12-13 Teamsheets'!$C$2:$C$126,L$1) &amp; "(" &amp; SUBS('12-13 Teamsheets'!$S$2:$Z$126,$A35,'12-13 Teamsheets'!$C$2:$C$126,L$1) &amp; ")"</f>
        <v>0(0)</v>
      </c>
      <c r="M35" s="27" t="str">
        <f>GOALS('12-13 Teamsheets'!$H$2:$R$126,$A35,'12-13 Teamsheets'!$C$2:$C$126,L$1) &amp; "(" &amp; GOALS('12-13 Teamsheets'!$S$2:$Z$126,$A35,'12-13 Teamsheets'!$C$2:$C$126,L$1) &amp; ")"</f>
        <v>0(0)</v>
      </c>
      <c r="N35" s="27">
        <f>Clean_sheet('12-13 Teamsheets'!$C$2:$H$126,$A35,L$1)</f>
        <v>0</v>
      </c>
      <c r="O35" s="27" t="str">
        <f>CARDS('12-13 Teamsheets'!$H$2:$Z$126,$A35,$AM$2,'12-13 Teamsheets'!$C$2:$C$126,L$1) &amp; "(" &amp; CARDS('12-13 Teamsheets'!$H$2:$Z$126,$A35,$AM$3,'12-13 Teamsheets'!$C$2:$C$126,L$1) &amp; ")"</f>
        <v>0(0)</v>
      </c>
      <c r="P35" s="27">
        <f>MINS_PLAYED('12-13 Teamsheets'!$H$2:$R$126,$A35,'12-13 Teamsheets'!$C$2:$C$126,L$1) + MINS_AS_SUB('12-13 Teamsheets'!$S$2:$Z$126,$A35,'12-13 Teamsheets'!$C$2:$C$126,L$1)</f>
        <v>0</v>
      </c>
      <c r="Q35" s="27" t="str">
        <f>APPS('12-13 Teamsheets'!$H$2:$R$126,$A35,'12-13 Teamsheets'!$C$2:$C$126,Q$1) &amp; "(" &amp; SUBS('12-13 Teamsheets'!$S$2:$Z$126,$A35,'12-13 Teamsheets'!$C$2:$C$126,Q$1) &amp; ")"</f>
        <v>0(0)</v>
      </c>
      <c r="R35" s="27" t="str">
        <f>GOALS('12-13 Teamsheets'!$H$2:$R$126,$A35,'12-13 Teamsheets'!$C$2:$C$126,Q$1) &amp; "(" &amp; GOALS('12-13 Teamsheets'!$S$2:$Z$126,$A35,'12-13 Teamsheets'!$C$2:$C$126,Q$1) &amp; ")"</f>
        <v>0(0)</v>
      </c>
      <c r="S35" s="27">
        <f>Clean_sheet('12-13 Teamsheets'!$C$2:$H$126,$A35,Q$1)</f>
        <v>0</v>
      </c>
      <c r="T35" s="27" t="str">
        <f>CARDS('12-13 Teamsheets'!$H$2:$Z$126,$A35,$AM$2,'12-13 Teamsheets'!$C$2:$C$126,Q$1) &amp; "(" &amp; CARDS('12-13 Teamsheets'!$H$2:$Z$126,$A35,$AM$3,'12-13 Teamsheets'!$C$2:$C$126,Q$1) &amp; ")"</f>
        <v>0(0)</v>
      </c>
      <c r="U35" s="27">
        <f>MINS_PLAYED('12-13 Teamsheets'!$H$2:$R$126,$A35,'12-13 Teamsheets'!$C$2:$C$126,Q$1) + MINS_AS_SUB('12-13 Teamsheets'!$S$2:$Z$126,$A35,'12-13 Teamsheets'!$C$2:$C$126,Q$1)</f>
        <v>0</v>
      </c>
      <c r="V35" s="27" t="str">
        <f>APPS('12-13 Teamsheets'!$H$2:$R$126,$A35,'12-13 Teamsheets'!$C$2:$C$126,V$1) &amp; "(" &amp; SUBS('12-13 Teamsheets'!$S$2:$Z$126,$A35,'12-13 Teamsheets'!$C$2:$C$126,V$1) &amp; ")"</f>
        <v>0(0)</v>
      </c>
      <c r="W35" s="27" t="str">
        <f>GOALS('12-13 Teamsheets'!$H$2:$R$126,$A35,'12-13 Teamsheets'!$C$2:$C$126,V$1) &amp; "(" &amp; GOALS('12-13 Teamsheets'!$S$2:$Z$126,$A35,'12-13 Teamsheets'!$C$2:$C$126,V$1) &amp; ")"</f>
        <v>0(0)</v>
      </c>
      <c r="X35" s="27">
        <f>Clean_sheet('12-13 Teamsheets'!$C$2:$H$126,$A35,V$1)</f>
        <v>0</v>
      </c>
      <c r="Y35" s="27" t="str">
        <f>CARDS('12-13 Teamsheets'!$H$2:$Z$126,$A35,$AM$2,'12-13 Teamsheets'!$C$2:$C$126,V$1) &amp; "(" &amp; CARDS('12-13 Teamsheets'!$H$2:$Z$126,$A35,$AM$3,'12-13 Teamsheets'!$C$2:$C$126,V$1) &amp; ")"</f>
        <v>0(0)</v>
      </c>
      <c r="Z35" s="27">
        <f>MINS_PLAYED('12-13 Teamsheets'!$H$2:$R$126,$A35,'12-13 Teamsheets'!$C$2:$C$126,V$1) + MINS_AS_SUB('12-13 Teamsheets'!$S$2:$Z$126,$A35,'12-13 Teamsheets'!$C$2:$C$126,V$1)</f>
        <v>0</v>
      </c>
      <c r="AA35" s="27" t="str">
        <f>APPS('12-13 Teamsheets'!$H$2:$R$126,$A35) &amp; "(" &amp; SUBS('12-13 Teamsheets'!$S$2:$Z$126,$A35) &amp; ")"</f>
        <v>4(0)</v>
      </c>
      <c r="AB35" s="28">
        <f>APPS('12-13 Teamsheets'!$H$2:$R$126,$A35) + SUBS('12-13 Teamsheets'!$S$2:$Z$126,$A35)</f>
        <v>4</v>
      </c>
      <c r="AC35" s="27" t="str">
        <f>GOALS('12-13 Teamsheets'!$H$2:$R$126,$A35) &amp; "(" &amp; GOALS('12-13 Teamsheets'!$S$2:$Z$126,$A35) &amp; ")"</f>
        <v>0(0)</v>
      </c>
      <c r="AD35" s="28">
        <f>GOALS('12-13 Teamsheets'!$H$2:$Z$126,$A35)</f>
        <v>0</v>
      </c>
      <c r="AE35" s="28">
        <f>Clean_sheet('12-13 Teamsheets'!$C$2:$H$126,$A35)</f>
        <v>0</v>
      </c>
      <c r="AF35" s="28" t="str">
        <f>CARDS('12-13 Teamsheets'!$H$2:$Z$126,$A35,$AM$2) &amp; "(" &amp; CARDS('12-13 Teamsheets'!$H$2:$Z$126,$A35,$AM$3) &amp; ")"</f>
        <v>1(0)</v>
      </c>
      <c r="AG35" s="28">
        <f>MINS_PLAYED('12-13 Teamsheets'!$H$2:$R$126,$A35) + MINS_AS_SUB('12-13 Teamsheets'!$S$2:$Z$126,$A35)</f>
        <v>311</v>
      </c>
      <c r="AH35" s="28">
        <f>IF(AND(AG35&lt;&gt;0, AB35&lt;&gt;0),AG35/AB35,0)</f>
        <v>77.75</v>
      </c>
      <c r="AI35" s="28">
        <f>IF(AD35&lt;&gt;0,AD35/AB35,0)</f>
        <v>0</v>
      </c>
      <c r="AJ35" s="28">
        <f>IF(AD35&lt;&gt;0,AG35/AD35,0)</f>
        <v>0</v>
      </c>
    </row>
    <row r="36" spans="1:36" x14ac:dyDescent="0.2">
      <c r="A36" s="25" t="s">
        <v>1439</v>
      </c>
      <c r="B36" s="27" t="str">
        <f>APPS('12-13 Teamsheets'!$H$2:$R$126,$A36,'12-13 Teamsheets'!$C$2:$C$126,B$1) &amp; "(" &amp; SUBS('12-13 Teamsheets'!$S$2:$Z$126,$A36,'12-13 Teamsheets'!$C$2:$C$126,B$1) &amp; ")"</f>
        <v>12(8)</v>
      </c>
      <c r="C36" s="27" t="str">
        <f>GOALS('12-13 Teamsheets'!$H$2:$R$126,$A36,'12-13 Teamsheets'!$C$2:$C$126,B$1) &amp; "(" &amp; GOALS('12-13 Teamsheets'!$S$2:$Z$126,$A36,'12-13 Teamsheets'!$C$2:$C$126,B$1) &amp; ")"</f>
        <v>3(0)</v>
      </c>
      <c r="D36" s="27">
        <f>Clean_sheet('12-13 Teamsheets'!$C$2:$H$126,$A36,B$1)</f>
        <v>0</v>
      </c>
      <c r="E36" s="27" t="str">
        <f>CARDS('12-13 Teamsheets'!$H$2:$Z$126,$A36,$AM$2,'12-13 Teamsheets'!$C$2:$C$126,B$1) &amp; "(" &amp; CARDS('12-13 Teamsheets'!$H$2:$Z$126,$A36,$AM$3,'12-13 Teamsheets'!$C$2:$C$126,B$1) &amp; ")"</f>
        <v>1(0)</v>
      </c>
      <c r="F36" s="27">
        <f>MINS_PLAYED('12-13 Teamsheets'!$H$2:$R$126,$A36,'12-13 Teamsheets'!$C$2:$C$126,B$1) + MINS_AS_SUB('12-13 Teamsheets'!$S$2:$Z$126,$A36,'12-13 Teamsheets'!$C$2:$C$126,B$1)</f>
        <v>1060</v>
      </c>
      <c r="G36" s="27" t="str">
        <f>APPS('12-13 Teamsheets'!$H$2:$R$126,$A36,'12-13 Teamsheets'!$C$2:$C$126,G$1) &amp; "(" &amp; SUBS('12-13 Teamsheets'!$S$2:$Z$126,$A36,'12-13 Teamsheets'!$C$2:$C$126,G$1) &amp; ")"</f>
        <v>0(0)</v>
      </c>
      <c r="H36" s="27" t="str">
        <f>GOALS('12-13 Teamsheets'!$H$2:$R$126,$A36,'12-13 Teamsheets'!$C$2:$C$126,G$1) &amp; "(" &amp; GOALS('12-13 Teamsheets'!$S$2:$Z$126,$A36,'12-13 Teamsheets'!$C$2:$C$126,G$1) &amp; ")"</f>
        <v>0(0)</v>
      </c>
      <c r="I36" s="27">
        <f>Clean_sheet('12-13 Teamsheets'!$C$2:$H$126,$A36,G$1)</f>
        <v>0</v>
      </c>
      <c r="J36" s="27" t="str">
        <f>CARDS('12-13 Teamsheets'!$H$2:$Z$126,$A36,$AM$2,'12-13 Teamsheets'!$C$2:$C$126,G$1) &amp; "(" &amp; CARDS('12-13 Teamsheets'!$H$2:$Z$126,$A36,$AM$3,'12-13 Teamsheets'!$C$2:$C$126,G$1) &amp; ")"</f>
        <v>0(0)</v>
      </c>
      <c r="K36" s="27">
        <f>MINS_PLAYED('12-13 Teamsheets'!$H$2:$R$126,$A36,'12-13 Teamsheets'!$C$2:$C$126,G$1) + MINS_AS_SUB('12-13 Teamsheets'!$S$2:$Z$126,$A36,'12-13 Teamsheets'!$C$2:$C$126,G$1)</f>
        <v>0</v>
      </c>
      <c r="L36" s="27" t="str">
        <f>APPS('12-13 Teamsheets'!$H$2:$R$126,$A36,'12-13 Teamsheets'!$C$2:$C$126,L$1) &amp; "(" &amp; SUBS('12-13 Teamsheets'!$S$2:$Z$126,$A36,'12-13 Teamsheets'!$C$2:$C$126,L$1) &amp; ")"</f>
        <v>0(0)</v>
      </c>
      <c r="M36" s="27" t="str">
        <f>GOALS('12-13 Teamsheets'!$H$2:$R$126,$A36,'12-13 Teamsheets'!$C$2:$C$126,L$1) &amp; "(" &amp; GOALS('12-13 Teamsheets'!$S$2:$Z$126,$A36,'12-13 Teamsheets'!$C$2:$C$126,L$1) &amp; ")"</f>
        <v>0(0)</v>
      </c>
      <c r="N36" s="27">
        <f>Clean_sheet('12-13 Teamsheets'!$C$2:$H$126,$A36,L$1)</f>
        <v>0</v>
      </c>
      <c r="O36" s="27" t="str">
        <f>CARDS('12-13 Teamsheets'!$H$2:$Z$126,$A36,$AM$2,'12-13 Teamsheets'!$C$2:$C$126,L$1) &amp; "(" &amp; CARDS('12-13 Teamsheets'!$H$2:$Z$126,$A36,$AM$3,'12-13 Teamsheets'!$C$2:$C$126,L$1) &amp; ")"</f>
        <v>0(0)</v>
      </c>
      <c r="P36" s="27">
        <f>MINS_PLAYED('12-13 Teamsheets'!$H$2:$R$126,$A36,'12-13 Teamsheets'!$C$2:$C$126,L$1) + MINS_AS_SUB('12-13 Teamsheets'!$S$2:$Z$126,$A36,'12-13 Teamsheets'!$C$2:$C$126,L$1)</f>
        <v>0</v>
      </c>
      <c r="Q36" s="27" t="str">
        <f>APPS('12-13 Teamsheets'!$H$2:$R$126,$A36,'12-13 Teamsheets'!$C$2:$C$126,Q$1) &amp; "(" &amp; SUBS('12-13 Teamsheets'!$S$2:$Z$126,$A36,'12-13 Teamsheets'!$C$2:$C$126,Q$1) &amp; ")"</f>
        <v>0(2)</v>
      </c>
      <c r="R36" s="27" t="str">
        <f>GOALS('12-13 Teamsheets'!$H$2:$R$126,$A36,'12-13 Teamsheets'!$C$2:$C$126,Q$1) &amp; "(" &amp; GOALS('12-13 Teamsheets'!$S$2:$Z$126,$A36,'12-13 Teamsheets'!$C$2:$C$126,Q$1) &amp; ")"</f>
        <v>0(0)</v>
      </c>
      <c r="S36" s="27">
        <f>Clean_sheet('12-13 Teamsheets'!$C$2:$H$126,$A36,Q$1)</f>
        <v>0</v>
      </c>
      <c r="T36" s="27" t="str">
        <f>CARDS('12-13 Teamsheets'!$H$2:$Z$126,$A36,$AM$2,'12-13 Teamsheets'!$C$2:$C$126,Q$1) &amp; "(" &amp; CARDS('12-13 Teamsheets'!$H$2:$Z$126,$A36,$AM$3,'12-13 Teamsheets'!$C$2:$C$126,Q$1) &amp; ")"</f>
        <v>0(0)</v>
      </c>
      <c r="U36" s="27">
        <f>MINS_PLAYED('12-13 Teamsheets'!$H$2:$R$126,$A36,'12-13 Teamsheets'!$C$2:$C$126,Q$1) + MINS_AS_SUB('12-13 Teamsheets'!$S$2:$Z$126,$A36,'12-13 Teamsheets'!$C$2:$C$126,Q$1)</f>
        <v>86</v>
      </c>
      <c r="V36" s="27" t="str">
        <f>APPS('12-13 Teamsheets'!$H$2:$R$126,$A36,'12-13 Teamsheets'!$C$2:$C$126,V$1) &amp; "(" &amp; SUBS('12-13 Teamsheets'!$S$2:$Z$126,$A36,'12-13 Teamsheets'!$C$2:$C$126,V$1) &amp; ")"</f>
        <v>1(1)</v>
      </c>
      <c r="W36" s="27" t="str">
        <f>GOALS('12-13 Teamsheets'!$H$2:$R$126,$A36,'12-13 Teamsheets'!$C$2:$C$126,V$1) &amp; "(" &amp; GOALS('12-13 Teamsheets'!$S$2:$Z$126,$A36,'12-13 Teamsheets'!$C$2:$C$126,V$1) &amp; ")"</f>
        <v>0(0)</v>
      </c>
      <c r="X36" s="27">
        <f>Clean_sheet('12-13 Teamsheets'!$C$2:$H$126,$A36,V$1)</f>
        <v>0</v>
      </c>
      <c r="Y36" s="27" t="str">
        <f>CARDS('12-13 Teamsheets'!$H$2:$Z$126,$A36,$AM$2,'12-13 Teamsheets'!$C$2:$C$126,V$1) &amp; "(" &amp; CARDS('12-13 Teamsheets'!$H$2:$Z$126,$A36,$AM$3,'12-13 Teamsheets'!$C$2:$C$126,V$1) &amp; ")"</f>
        <v>0(0)</v>
      </c>
      <c r="Z36" s="27">
        <f>MINS_PLAYED('12-13 Teamsheets'!$H$2:$R$126,$A36,'12-13 Teamsheets'!$C$2:$C$126,V$1) + MINS_AS_SUB('12-13 Teamsheets'!$S$2:$Z$126,$A36,'12-13 Teamsheets'!$C$2:$C$126,V$1)</f>
        <v>122</v>
      </c>
      <c r="AA36" s="27" t="str">
        <f>APPS('12-13 Teamsheets'!$H$2:$R$126,$A36) &amp; "(" &amp; SUBS('12-13 Teamsheets'!$S$2:$Z$126,$A36) &amp; ")"</f>
        <v>13(11)</v>
      </c>
      <c r="AB36" s="28">
        <f>APPS('12-13 Teamsheets'!$H$2:$R$126,$A36) + SUBS('12-13 Teamsheets'!$S$2:$Z$126,$A36)</f>
        <v>24</v>
      </c>
      <c r="AC36" s="27" t="str">
        <f>GOALS('12-13 Teamsheets'!$H$2:$R$126,$A36) &amp; "(" &amp; GOALS('12-13 Teamsheets'!$S$2:$Z$126,$A36) &amp; ")"</f>
        <v>3(0)</v>
      </c>
      <c r="AD36" s="28">
        <f>GOALS('12-13 Teamsheets'!$H$2:$Z$126,$A36)</f>
        <v>3</v>
      </c>
      <c r="AE36" s="28">
        <f>Clean_sheet('12-13 Teamsheets'!$C$2:$H$126,$A36)</f>
        <v>0</v>
      </c>
      <c r="AF36" s="28" t="str">
        <f>CARDS('12-13 Teamsheets'!$H$2:$Z$126,$A36,$AM$2) &amp; "(" &amp; CARDS('12-13 Teamsheets'!$H$2:$Z$126,$A36,$AM$3) &amp; ")"</f>
        <v>1(0)</v>
      </c>
      <c r="AG36" s="28">
        <f>MINS_PLAYED('12-13 Teamsheets'!$H$2:$R$126,$A36) + MINS_AS_SUB('12-13 Teamsheets'!$S$2:$Z$126,$A36)</f>
        <v>1268</v>
      </c>
      <c r="AH36" s="28">
        <f t="shared" si="0"/>
        <v>52.833333333333336</v>
      </c>
      <c r="AI36" s="28">
        <f t="shared" si="1"/>
        <v>0.125</v>
      </c>
      <c r="AJ36" s="28">
        <f t="shared" si="2"/>
        <v>422.66666666666669</v>
      </c>
    </row>
    <row r="37" spans="1:36" x14ac:dyDescent="0.2">
      <c r="A37" s="25" t="s">
        <v>2665</v>
      </c>
      <c r="B37" s="27" t="str">
        <f>APPS('12-13 Teamsheets'!$H$2:$R$126,$A37,'12-13 Teamsheets'!$C$2:$C$126,B$1) &amp; "(" &amp; SUBS('12-13 Teamsheets'!$S$2:$Z$126,$A37,'12-13 Teamsheets'!$C$2:$C$126,B$1) &amp; ")"</f>
        <v>31(0)</v>
      </c>
      <c r="C37" s="27" t="str">
        <f>GOALS('12-13 Teamsheets'!$H$2:$R$126,$A37,'12-13 Teamsheets'!$C$2:$C$126,B$1) &amp; "(" &amp; GOALS('12-13 Teamsheets'!$S$2:$Z$126,$A37,'12-13 Teamsheets'!$C$2:$C$126,B$1) &amp; ")"</f>
        <v>0(0)</v>
      </c>
      <c r="D37" s="27">
        <f>Clean_sheet('12-13 Teamsheets'!$C$2:$H$126,$A37,B$1)</f>
        <v>7</v>
      </c>
      <c r="E37" s="27" t="str">
        <f>CARDS('12-13 Teamsheets'!$H$2:$Z$126,$A37,$AM$2,'12-13 Teamsheets'!$C$2:$C$126,B$1) &amp; "(" &amp; CARDS('12-13 Teamsheets'!$H$2:$Z$126,$A37,$AM$3,'12-13 Teamsheets'!$C$2:$C$126,B$1) &amp; ")"</f>
        <v>0(0)</v>
      </c>
      <c r="F37" s="27">
        <f>MINS_PLAYED('12-13 Teamsheets'!$H$2:$R$126,$A37,'12-13 Teamsheets'!$C$2:$C$126,B$1) + MINS_AS_SUB('12-13 Teamsheets'!$S$2:$Z$126,$A37,'12-13 Teamsheets'!$C$2:$C$126,B$1)</f>
        <v>2790</v>
      </c>
      <c r="G37" s="27" t="str">
        <f>APPS('12-13 Teamsheets'!$H$2:$R$126,$A37,'12-13 Teamsheets'!$C$2:$C$126,G$1) &amp; "(" &amp; SUBS('12-13 Teamsheets'!$S$2:$Z$126,$A37,'12-13 Teamsheets'!$C$2:$C$126,G$1) &amp; ")"</f>
        <v>0(0)</v>
      </c>
      <c r="H37" s="27" t="str">
        <f>GOALS('12-13 Teamsheets'!$H$2:$R$126,$A37,'12-13 Teamsheets'!$C$2:$C$126,G$1) &amp; "(" &amp; GOALS('12-13 Teamsheets'!$S$2:$Z$126,$A37,'12-13 Teamsheets'!$C$2:$C$126,G$1) &amp; ")"</f>
        <v>0(0)</v>
      </c>
      <c r="I37" s="27">
        <f>Clean_sheet('12-13 Teamsheets'!$C$2:$H$126,$A37,G$1)</f>
        <v>0</v>
      </c>
      <c r="J37" s="27" t="str">
        <f>CARDS('12-13 Teamsheets'!$H$2:$Z$126,$A37,$AM$2,'12-13 Teamsheets'!$C$2:$C$126,G$1) &amp; "(" &amp; CARDS('12-13 Teamsheets'!$H$2:$Z$126,$A37,$AM$3,'12-13 Teamsheets'!$C$2:$C$126,G$1) &amp; ")"</f>
        <v>0(0)</v>
      </c>
      <c r="K37" s="27">
        <f>MINS_PLAYED('12-13 Teamsheets'!$H$2:$R$126,$A37,'12-13 Teamsheets'!$C$2:$C$126,G$1) + MINS_AS_SUB('12-13 Teamsheets'!$S$2:$Z$126,$A37,'12-13 Teamsheets'!$C$2:$C$126,G$1)</f>
        <v>0</v>
      </c>
      <c r="L37" s="27" t="str">
        <f>APPS('12-13 Teamsheets'!$H$2:$R$126,$A37,'12-13 Teamsheets'!$C$2:$C$126,L$1) &amp; "(" &amp; SUBS('12-13 Teamsheets'!$S$2:$Z$126,$A37,'12-13 Teamsheets'!$C$2:$C$126,L$1) &amp; ")"</f>
        <v>0(0)</v>
      </c>
      <c r="M37" s="27" t="str">
        <f>GOALS('12-13 Teamsheets'!$H$2:$R$126,$A37,'12-13 Teamsheets'!$C$2:$C$126,L$1) &amp; "(" &amp; GOALS('12-13 Teamsheets'!$S$2:$Z$126,$A37,'12-13 Teamsheets'!$C$2:$C$126,L$1) &amp; ")"</f>
        <v>0(0)</v>
      </c>
      <c r="N37" s="27">
        <f>Clean_sheet('12-13 Teamsheets'!$C$2:$H$126,$A37,L$1)</f>
        <v>0</v>
      </c>
      <c r="O37" s="27" t="str">
        <f>CARDS('12-13 Teamsheets'!$H$2:$Z$126,$A37,$AM$2,'12-13 Teamsheets'!$C$2:$C$126,L$1) &amp; "(" &amp; CARDS('12-13 Teamsheets'!$H$2:$Z$126,$A37,$AM$3,'12-13 Teamsheets'!$C$2:$C$126,L$1) &amp; ")"</f>
        <v>0(0)</v>
      </c>
      <c r="P37" s="27">
        <f>MINS_PLAYED('12-13 Teamsheets'!$H$2:$R$126,$A37,'12-13 Teamsheets'!$C$2:$C$126,L$1) + MINS_AS_SUB('12-13 Teamsheets'!$S$2:$Z$126,$A37,'12-13 Teamsheets'!$C$2:$C$126,L$1)</f>
        <v>0</v>
      </c>
      <c r="Q37" s="27" t="str">
        <f>APPS('12-13 Teamsheets'!$H$2:$R$126,$A37,'12-13 Teamsheets'!$C$2:$C$126,Q$1) &amp; "(" &amp; SUBS('12-13 Teamsheets'!$S$2:$Z$126,$A37,'12-13 Teamsheets'!$C$2:$C$126,Q$1) &amp; ")"</f>
        <v>3(0)</v>
      </c>
      <c r="R37" s="27" t="str">
        <f>GOALS('12-13 Teamsheets'!$H$2:$R$126,$A37,'12-13 Teamsheets'!$C$2:$C$126,Q$1) &amp; "(" &amp; GOALS('12-13 Teamsheets'!$S$2:$Z$126,$A37,'12-13 Teamsheets'!$C$2:$C$126,Q$1) &amp; ")"</f>
        <v>0(0)</v>
      </c>
      <c r="S37" s="27">
        <f>Clean_sheet('12-13 Teamsheets'!$C$2:$H$126,$A37,Q$1)</f>
        <v>0</v>
      </c>
      <c r="T37" s="27" t="str">
        <f>CARDS('12-13 Teamsheets'!$H$2:$Z$126,$A37,$AM$2,'12-13 Teamsheets'!$C$2:$C$126,Q$1) &amp; "(" &amp; CARDS('12-13 Teamsheets'!$H$2:$Z$126,$A37,$AM$3,'12-13 Teamsheets'!$C$2:$C$126,Q$1) &amp; ")"</f>
        <v>0(0)</v>
      </c>
      <c r="U37" s="27">
        <f>MINS_PLAYED('12-13 Teamsheets'!$H$2:$R$126,$A37,'12-13 Teamsheets'!$C$2:$C$126,Q$1) + MINS_AS_SUB('12-13 Teamsheets'!$S$2:$Z$126,$A37,'12-13 Teamsheets'!$C$2:$C$126,Q$1)</f>
        <v>244</v>
      </c>
      <c r="V37" s="27" t="str">
        <f>APPS('12-13 Teamsheets'!$H$2:$R$126,$A37,'12-13 Teamsheets'!$C$2:$C$126,V$1) &amp; "(" &amp; SUBS('12-13 Teamsheets'!$S$2:$Z$126,$A37,'12-13 Teamsheets'!$C$2:$C$126,V$1) &amp; ")"</f>
        <v>2(0)</v>
      </c>
      <c r="W37" s="27" t="str">
        <f>GOALS('12-13 Teamsheets'!$H$2:$R$126,$A37,'12-13 Teamsheets'!$C$2:$C$126,V$1) &amp; "(" &amp; GOALS('12-13 Teamsheets'!$S$2:$Z$126,$A37,'12-13 Teamsheets'!$C$2:$C$126,V$1) &amp; ")"</f>
        <v>0(0)</v>
      </c>
      <c r="X37" s="27">
        <f>Clean_sheet('12-13 Teamsheets'!$C$2:$H$126,$A37,V$1)</f>
        <v>0</v>
      </c>
      <c r="Y37" s="27" t="str">
        <f>CARDS('12-13 Teamsheets'!$H$2:$Z$126,$A37,$AM$2,'12-13 Teamsheets'!$C$2:$C$126,V$1) &amp; "(" &amp; CARDS('12-13 Teamsheets'!$H$2:$Z$126,$A37,$AM$3,'12-13 Teamsheets'!$C$2:$C$126,V$1) &amp; ")"</f>
        <v>0(1)</v>
      </c>
      <c r="Z37" s="27">
        <f>MINS_PLAYED('12-13 Teamsheets'!$H$2:$R$126,$A37,'12-13 Teamsheets'!$C$2:$C$126,V$1) + MINS_AS_SUB('12-13 Teamsheets'!$S$2:$Z$126,$A37,'12-13 Teamsheets'!$C$2:$C$126,V$1)</f>
        <v>179</v>
      </c>
      <c r="AA37" s="27" t="str">
        <f>APPS('12-13 Teamsheets'!$H$2:$R$126,$A37) &amp; "(" &amp; SUBS('12-13 Teamsheets'!$S$2:$Z$126,$A37) &amp; ")"</f>
        <v>36(0)</v>
      </c>
      <c r="AB37" s="28">
        <f>APPS('12-13 Teamsheets'!$H$2:$R$126,$A37) + SUBS('12-13 Teamsheets'!$S$2:$Z$126,$A37)</f>
        <v>36</v>
      </c>
      <c r="AC37" s="27" t="str">
        <f>GOALS('12-13 Teamsheets'!$H$2:$R$126,$A37) &amp; "(" &amp; GOALS('12-13 Teamsheets'!$S$2:$Z$126,$A37) &amp; ")"</f>
        <v>0(0)</v>
      </c>
      <c r="AD37" s="28">
        <f>GOALS('12-13 Teamsheets'!$H$2:$Z$126,$A37)</f>
        <v>0</v>
      </c>
      <c r="AE37" s="28">
        <f>Clean_sheet('12-13 Teamsheets'!$C$2:$H$126,$A37)</f>
        <v>7</v>
      </c>
      <c r="AF37" s="28" t="str">
        <f>CARDS('12-13 Teamsheets'!$H$2:$Z$126,$A37,$AM$2) &amp; "(" &amp; CARDS('12-13 Teamsheets'!$H$2:$Z$126,$A37,$AM$3) &amp; ")"</f>
        <v>0(1)</v>
      </c>
      <c r="AG37" s="28">
        <f>MINS_PLAYED('12-13 Teamsheets'!$H$2:$R$126,$A37) + MINS_AS_SUB('12-13 Teamsheets'!$S$2:$Z$126,$A37)</f>
        <v>3213</v>
      </c>
      <c r="AH37" s="28">
        <f t="shared" si="0"/>
        <v>89.25</v>
      </c>
      <c r="AI37" s="28">
        <f t="shared" si="1"/>
        <v>0</v>
      </c>
      <c r="AJ37" s="28">
        <f t="shared" si="2"/>
        <v>0</v>
      </c>
    </row>
    <row r="38" spans="1:36" x14ac:dyDescent="0.2">
      <c r="A38" s="25" t="s">
        <v>2668</v>
      </c>
      <c r="B38" s="27" t="str">
        <f>APPS('12-13 Teamsheets'!$H$2:$R$126,$A38,'12-13 Teamsheets'!$C$2:$C$126,B$1) &amp; "(" &amp; SUBS('12-13 Teamsheets'!$S$2:$Z$126,$A38,'12-13 Teamsheets'!$C$2:$C$126,B$1) &amp; ")"</f>
        <v>42(0)</v>
      </c>
      <c r="C38" s="27" t="str">
        <f>GOALS('12-13 Teamsheets'!$H$2:$R$126,$A38,'12-13 Teamsheets'!$C$2:$C$126,B$1) &amp; "(" &amp; GOALS('12-13 Teamsheets'!$S$2:$Z$126,$A38,'12-13 Teamsheets'!$C$2:$C$126,B$1) &amp; ")"</f>
        <v>6(0)</v>
      </c>
      <c r="D38" s="27">
        <f>Clean_sheet('12-13 Teamsheets'!$C$2:$H$126,$A38,B$1)</f>
        <v>0</v>
      </c>
      <c r="E38" s="27" t="str">
        <f>CARDS('12-13 Teamsheets'!$H$2:$Z$126,$A38,$AM$2,'12-13 Teamsheets'!$C$2:$C$126,B$1) &amp; "(" &amp; CARDS('12-13 Teamsheets'!$H$2:$Z$126,$A38,$AM$3,'12-13 Teamsheets'!$C$2:$C$126,B$1) &amp; ")"</f>
        <v>4(0)</v>
      </c>
      <c r="F38" s="27">
        <f>MINS_PLAYED('12-13 Teamsheets'!$H$2:$R$126,$A38,'12-13 Teamsheets'!$C$2:$C$126,B$1) + MINS_AS_SUB('12-13 Teamsheets'!$S$2:$Z$126,$A38,'12-13 Teamsheets'!$C$2:$C$126,B$1)</f>
        <v>3780</v>
      </c>
      <c r="G38" s="27" t="str">
        <f>APPS('12-13 Teamsheets'!$H$2:$R$126,$A38,'12-13 Teamsheets'!$C$2:$C$126,G$1) &amp; "(" &amp; SUBS('12-13 Teamsheets'!$S$2:$Z$126,$A38,'12-13 Teamsheets'!$C$2:$C$126,G$1) &amp; ")"</f>
        <v>0(0)</v>
      </c>
      <c r="H38" s="27" t="str">
        <f>GOALS('12-13 Teamsheets'!$H$2:$R$126,$A38,'12-13 Teamsheets'!$C$2:$C$126,G$1) &amp; "(" &amp; GOALS('12-13 Teamsheets'!$S$2:$Z$126,$A38,'12-13 Teamsheets'!$C$2:$C$126,G$1) &amp; ")"</f>
        <v>0(0)</v>
      </c>
      <c r="I38" s="27">
        <f>Clean_sheet('12-13 Teamsheets'!$C$2:$H$126,$A38,G$1)</f>
        <v>0</v>
      </c>
      <c r="J38" s="27" t="str">
        <f>CARDS('12-13 Teamsheets'!$H$2:$Z$126,$A38,$AM$2,'12-13 Teamsheets'!$C$2:$C$126,G$1) &amp; "(" &amp; CARDS('12-13 Teamsheets'!$H$2:$Z$126,$A38,$AM$3,'12-13 Teamsheets'!$C$2:$C$126,G$1) &amp; ")"</f>
        <v>0(0)</v>
      </c>
      <c r="K38" s="27">
        <f>MINS_PLAYED('12-13 Teamsheets'!$H$2:$R$126,$A38,'12-13 Teamsheets'!$C$2:$C$126,G$1) + MINS_AS_SUB('12-13 Teamsheets'!$S$2:$Z$126,$A38,'12-13 Teamsheets'!$C$2:$C$126,G$1)</f>
        <v>0</v>
      </c>
      <c r="L38" s="27" t="str">
        <f>APPS('12-13 Teamsheets'!$H$2:$R$126,$A38,'12-13 Teamsheets'!$C$2:$C$126,L$1) &amp; "(" &amp; SUBS('12-13 Teamsheets'!$S$2:$Z$126,$A38,'12-13 Teamsheets'!$C$2:$C$126,L$1) &amp; ")"</f>
        <v>1(0)</v>
      </c>
      <c r="M38" s="27" t="str">
        <f>GOALS('12-13 Teamsheets'!$H$2:$R$126,$A38,'12-13 Teamsheets'!$C$2:$C$126,L$1) &amp; "(" &amp; GOALS('12-13 Teamsheets'!$S$2:$Z$126,$A38,'12-13 Teamsheets'!$C$2:$C$126,L$1) &amp; ")"</f>
        <v>2(0)</v>
      </c>
      <c r="N38" s="27">
        <f>Clean_sheet('12-13 Teamsheets'!$C$2:$H$126,$A38,L$1)</f>
        <v>0</v>
      </c>
      <c r="O38" s="27" t="str">
        <f>CARDS('12-13 Teamsheets'!$H$2:$Z$126,$A38,$AM$2,'12-13 Teamsheets'!$C$2:$C$126,L$1) &amp; "(" &amp; CARDS('12-13 Teamsheets'!$H$2:$Z$126,$A38,$AM$3,'12-13 Teamsheets'!$C$2:$C$126,L$1) &amp; ")"</f>
        <v>0(0)</v>
      </c>
      <c r="P38" s="27">
        <f>MINS_PLAYED('12-13 Teamsheets'!$H$2:$R$126,$A38,'12-13 Teamsheets'!$C$2:$C$126,L$1) + MINS_AS_SUB('12-13 Teamsheets'!$S$2:$Z$126,$A38,'12-13 Teamsheets'!$C$2:$C$126,L$1)</f>
        <v>90</v>
      </c>
      <c r="Q38" s="27" t="str">
        <f>APPS('12-13 Teamsheets'!$H$2:$R$126,$A38,'12-13 Teamsheets'!$C$2:$C$126,Q$1) &amp; "(" &amp; SUBS('12-13 Teamsheets'!$S$2:$Z$126,$A38,'12-13 Teamsheets'!$C$2:$C$126,Q$1) &amp; ")"</f>
        <v>3(0)</v>
      </c>
      <c r="R38" s="27" t="str">
        <f>GOALS('12-13 Teamsheets'!$H$2:$R$126,$A38,'12-13 Teamsheets'!$C$2:$C$126,Q$1) &amp; "(" &amp; GOALS('12-13 Teamsheets'!$S$2:$Z$126,$A38,'12-13 Teamsheets'!$C$2:$C$126,Q$1) &amp; ")"</f>
        <v>0(0)</v>
      </c>
      <c r="S38" s="27">
        <f>Clean_sheet('12-13 Teamsheets'!$C$2:$H$126,$A38,Q$1)</f>
        <v>0</v>
      </c>
      <c r="T38" s="27" t="str">
        <f>CARDS('12-13 Teamsheets'!$H$2:$Z$126,$A38,$AM$2,'12-13 Teamsheets'!$C$2:$C$126,Q$1) &amp; "(" &amp; CARDS('12-13 Teamsheets'!$H$2:$Z$126,$A38,$AM$3,'12-13 Teamsheets'!$C$2:$C$126,Q$1) &amp; ")"</f>
        <v>0(0)</v>
      </c>
      <c r="U38" s="27">
        <f>MINS_PLAYED('12-13 Teamsheets'!$H$2:$R$126,$A38,'12-13 Teamsheets'!$C$2:$C$126,Q$1) + MINS_AS_SUB('12-13 Teamsheets'!$S$2:$Z$126,$A38,'12-13 Teamsheets'!$C$2:$C$126,Q$1)</f>
        <v>270</v>
      </c>
      <c r="V38" s="27" t="str">
        <f>APPS('12-13 Teamsheets'!$H$2:$R$126,$A38,'12-13 Teamsheets'!$C$2:$C$126,V$1) &amp; "(" &amp; SUBS('12-13 Teamsheets'!$S$2:$Z$126,$A38,'12-13 Teamsheets'!$C$2:$C$126,V$1) &amp; ")"</f>
        <v>4(0)</v>
      </c>
      <c r="W38" s="27" t="str">
        <f>GOALS('12-13 Teamsheets'!$H$2:$R$126,$A38,'12-13 Teamsheets'!$C$2:$C$126,V$1) &amp; "(" &amp; GOALS('12-13 Teamsheets'!$S$2:$Z$126,$A38,'12-13 Teamsheets'!$C$2:$C$126,V$1) &amp; ")"</f>
        <v>2(0)</v>
      </c>
      <c r="X38" s="27">
        <f>Clean_sheet('12-13 Teamsheets'!$C$2:$H$126,$A38,V$1)</f>
        <v>0</v>
      </c>
      <c r="Y38" s="27" t="str">
        <f>CARDS('12-13 Teamsheets'!$H$2:$Z$126,$A38,$AM$2,'12-13 Teamsheets'!$C$2:$C$126,V$1) &amp; "(" &amp; CARDS('12-13 Teamsheets'!$H$2:$Z$126,$A38,$AM$3,'12-13 Teamsheets'!$C$2:$C$126,V$1) &amp; ")"</f>
        <v>0(0)</v>
      </c>
      <c r="Z38" s="27">
        <f>MINS_PLAYED('12-13 Teamsheets'!$H$2:$R$126,$A38,'12-13 Teamsheets'!$C$2:$C$126,V$1) + MINS_AS_SUB('12-13 Teamsheets'!$S$2:$Z$126,$A38,'12-13 Teamsheets'!$C$2:$C$126,V$1)</f>
        <v>360</v>
      </c>
      <c r="AA38" s="27" t="str">
        <f>APPS('12-13 Teamsheets'!$H$2:$R$126,$A38) &amp; "(" &amp; SUBS('12-13 Teamsheets'!$S$2:$Z$126,$A38) &amp; ")"</f>
        <v>50(0)</v>
      </c>
      <c r="AB38" s="28">
        <f>APPS('12-13 Teamsheets'!$H$2:$R$126,$A38) + SUBS('12-13 Teamsheets'!$S$2:$Z$126,$A38)</f>
        <v>50</v>
      </c>
      <c r="AC38" s="27" t="str">
        <f>GOALS('12-13 Teamsheets'!$H$2:$R$126,$A38) &amp; "(" &amp; GOALS('12-13 Teamsheets'!$S$2:$Z$126,$A38) &amp; ")"</f>
        <v>10(0)</v>
      </c>
      <c r="AD38" s="28">
        <f>GOALS('12-13 Teamsheets'!$H$2:$Z$126,$A38)</f>
        <v>10</v>
      </c>
      <c r="AE38" s="28">
        <f>Clean_sheet('12-13 Teamsheets'!$C$2:$H$126,$A38)</f>
        <v>0</v>
      </c>
      <c r="AF38" s="28" t="str">
        <f>CARDS('12-13 Teamsheets'!$H$2:$Z$126,$A38,$AM$2) &amp; "(" &amp; CARDS('12-13 Teamsheets'!$H$2:$Z$126,$A38,$AM$3) &amp; ")"</f>
        <v>4(0)</v>
      </c>
      <c r="AG38" s="28">
        <f>MINS_PLAYED('12-13 Teamsheets'!$H$2:$R$126,$A38) + MINS_AS_SUB('12-13 Teamsheets'!$S$2:$Z$126,$A38)</f>
        <v>4500</v>
      </c>
      <c r="AH38" s="28">
        <f t="shared" si="0"/>
        <v>90</v>
      </c>
      <c r="AI38" s="28">
        <f t="shared" si="1"/>
        <v>0.2</v>
      </c>
      <c r="AJ38" s="28">
        <f t="shared" si="2"/>
        <v>450</v>
      </c>
    </row>
    <row r="39" spans="1:36" x14ac:dyDescent="0.2">
      <c r="A39" s="25" t="s">
        <v>255</v>
      </c>
      <c r="B39" s="27" t="str">
        <f>APPS('12-13 Teamsheets'!$H$2:$R$126,$A39,'12-13 Teamsheets'!$C$2:$C$126,B$1) &amp; "(" &amp; SUBS('12-13 Teamsheets'!$S$2:$Z$126,$A39,'12-13 Teamsheets'!$C$2:$C$126,B$1) &amp; ")"</f>
        <v>11(6)</v>
      </c>
      <c r="C39" s="27" t="str">
        <f>GOALS('12-13 Teamsheets'!$H$2:$R$126,$A39,'12-13 Teamsheets'!$C$2:$C$126,B$1) &amp; "(" &amp; GOALS('12-13 Teamsheets'!$S$2:$Z$126,$A39,'12-13 Teamsheets'!$C$2:$C$126,B$1) &amp; ")"</f>
        <v>1(0)</v>
      </c>
      <c r="D39" s="27">
        <f>Clean_sheet('12-13 Teamsheets'!$C$2:$H$126,$A39,B$1)</f>
        <v>0</v>
      </c>
      <c r="E39" s="27" t="str">
        <f>CARDS('12-13 Teamsheets'!$H$2:$Z$126,$A39,$AM$2,'12-13 Teamsheets'!$C$2:$C$126,B$1) &amp; "(" &amp; CARDS('12-13 Teamsheets'!$H$2:$Z$126,$A39,$AM$3,'12-13 Teamsheets'!$C$2:$C$126,B$1) &amp; ")"</f>
        <v>1(1)</v>
      </c>
      <c r="F39" s="27">
        <f>MINS_PLAYED('12-13 Teamsheets'!$H$2:$R$126,$A39,'12-13 Teamsheets'!$C$2:$C$126,B$1) + MINS_AS_SUB('12-13 Teamsheets'!$S$2:$Z$126,$A39,'12-13 Teamsheets'!$C$2:$C$126,B$1)</f>
        <v>1037</v>
      </c>
      <c r="G39" s="27" t="str">
        <f>APPS('12-13 Teamsheets'!$H$2:$R$126,$A39,'12-13 Teamsheets'!$C$2:$C$126,G$1) &amp; "(" &amp; SUBS('12-13 Teamsheets'!$S$2:$Z$126,$A39,'12-13 Teamsheets'!$C$2:$C$126,G$1) &amp; ")"</f>
        <v>0(0)</v>
      </c>
      <c r="H39" s="27" t="str">
        <f>GOALS('12-13 Teamsheets'!$H$2:$R$126,$A39,'12-13 Teamsheets'!$C$2:$C$126,G$1) &amp; "(" &amp; GOALS('12-13 Teamsheets'!$S$2:$Z$126,$A39,'12-13 Teamsheets'!$C$2:$C$126,G$1) &amp; ")"</f>
        <v>0(0)</v>
      </c>
      <c r="I39" s="27">
        <f>Clean_sheet('12-13 Teamsheets'!$C$2:$H$126,$A39,G$1)</f>
        <v>0</v>
      </c>
      <c r="J39" s="27" t="str">
        <f>CARDS('12-13 Teamsheets'!$H$2:$Z$126,$A39,$AM$2,'12-13 Teamsheets'!$C$2:$C$126,G$1) &amp; "(" &amp; CARDS('12-13 Teamsheets'!$H$2:$Z$126,$A39,$AM$3,'12-13 Teamsheets'!$C$2:$C$126,G$1) &amp; ")"</f>
        <v>0(0)</v>
      </c>
      <c r="K39" s="27">
        <f>MINS_PLAYED('12-13 Teamsheets'!$H$2:$R$126,$A39,'12-13 Teamsheets'!$C$2:$C$126,G$1) + MINS_AS_SUB('12-13 Teamsheets'!$S$2:$Z$126,$A39,'12-13 Teamsheets'!$C$2:$C$126,G$1)</f>
        <v>0</v>
      </c>
      <c r="L39" s="27" t="str">
        <f>APPS('12-13 Teamsheets'!$H$2:$R$126,$A39,'12-13 Teamsheets'!$C$2:$C$126,L$1) &amp; "(" &amp; SUBS('12-13 Teamsheets'!$S$2:$Z$126,$A39,'12-13 Teamsheets'!$C$2:$C$126,L$1) &amp; ")"</f>
        <v>0(1)</v>
      </c>
      <c r="M39" s="27" t="str">
        <f>GOALS('12-13 Teamsheets'!$H$2:$R$126,$A39,'12-13 Teamsheets'!$C$2:$C$126,L$1) &amp; "(" &amp; GOALS('12-13 Teamsheets'!$S$2:$Z$126,$A39,'12-13 Teamsheets'!$C$2:$C$126,L$1) &amp; ")"</f>
        <v>0(0)</v>
      </c>
      <c r="N39" s="27">
        <f>Clean_sheet('12-13 Teamsheets'!$C$2:$H$126,$A39,L$1)</f>
        <v>0</v>
      </c>
      <c r="O39" s="27" t="str">
        <f>CARDS('12-13 Teamsheets'!$H$2:$Z$126,$A39,$AM$2,'12-13 Teamsheets'!$C$2:$C$126,L$1) &amp; "(" &amp; CARDS('12-13 Teamsheets'!$H$2:$Z$126,$A39,$AM$3,'12-13 Teamsheets'!$C$2:$C$126,L$1) &amp; ")"</f>
        <v>0(0)</v>
      </c>
      <c r="P39" s="27">
        <f>MINS_PLAYED('12-13 Teamsheets'!$H$2:$R$126,$A39,'12-13 Teamsheets'!$C$2:$C$126,L$1) + MINS_AS_SUB('12-13 Teamsheets'!$S$2:$Z$126,$A39,'12-13 Teamsheets'!$C$2:$C$126,L$1)</f>
        <v>25</v>
      </c>
      <c r="Q39" s="27" t="str">
        <f>APPS('12-13 Teamsheets'!$H$2:$R$126,$A39,'12-13 Teamsheets'!$C$2:$C$126,Q$1) &amp; "(" &amp; SUBS('12-13 Teamsheets'!$S$2:$Z$126,$A39,'12-13 Teamsheets'!$C$2:$C$126,Q$1) &amp; ")"</f>
        <v>0(0)</v>
      </c>
      <c r="R39" s="27" t="str">
        <f>GOALS('12-13 Teamsheets'!$H$2:$R$126,$A39,'12-13 Teamsheets'!$C$2:$C$126,Q$1) &amp; "(" &amp; GOALS('12-13 Teamsheets'!$S$2:$Z$126,$A39,'12-13 Teamsheets'!$C$2:$C$126,Q$1) &amp; ")"</f>
        <v>0(0)</v>
      </c>
      <c r="S39" s="27">
        <f>Clean_sheet('12-13 Teamsheets'!$C$2:$H$126,$A39,Q$1)</f>
        <v>0</v>
      </c>
      <c r="T39" s="27" t="str">
        <f>CARDS('12-13 Teamsheets'!$H$2:$Z$126,$A39,$AM$2,'12-13 Teamsheets'!$C$2:$C$126,Q$1) &amp; "(" &amp; CARDS('12-13 Teamsheets'!$H$2:$Z$126,$A39,$AM$3,'12-13 Teamsheets'!$C$2:$C$126,Q$1) &amp; ")"</f>
        <v>0(0)</v>
      </c>
      <c r="U39" s="27">
        <f>MINS_PLAYED('12-13 Teamsheets'!$H$2:$R$126,$A39,'12-13 Teamsheets'!$C$2:$C$126,Q$1) + MINS_AS_SUB('12-13 Teamsheets'!$S$2:$Z$126,$A39,'12-13 Teamsheets'!$C$2:$C$126,Q$1)</f>
        <v>0</v>
      </c>
      <c r="V39" s="27" t="str">
        <f>APPS('12-13 Teamsheets'!$H$2:$R$126,$A39,'12-13 Teamsheets'!$C$2:$C$126,V$1) &amp; "(" &amp; SUBS('12-13 Teamsheets'!$S$2:$Z$126,$A39,'12-13 Teamsheets'!$C$2:$C$126,V$1) &amp; ")"</f>
        <v>0(0)</v>
      </c>
      <c r="W39" s="27" t="str">
        <f>GOALS('12-13 Teamsheets'!$H$2:$R$126,$A39,'12-13 Teamsheets'!$C$2:$C$126,V$1) &amp; "(" &amp; GOALS('12-13 Teamsheets'!$S$2:$Z$126,$A39,'12-13 Teamsheets'!$C$2:$C$126,V$1) &amp; ")"</f>
        <v>0(0)</v>
      </c>
      <c r="X39" s="27">
        <f>Clean_sheet('12-13 Teamsheets'!$C$2:$H$126,$A39,V$1)</f>
        <v>0</v>
      </c>
      <c r="Y39" s="27" t="str">
        <f>CARDS('12-13 Teamsheets'!$H$2:$Z$126,$A39,$AM$2,'12-13 Teamsheets'!$C$2:$C$126,V$1) &amp; "(" &amp; CARDS('12-13 Teamsheets'!$H$2:$Z$126,$A39,$AM$3,'12-13 Teamsheets'!$C$2:$C$126,V$1) &amp; ")"</f>
        <v>0(0)</v>
      </c>
      <c r="Z39" s="27">
        <f>MINS_PLAYED('12-13 Teamsheets'!$H$2:$R$126,$A39,'12-13 Teamsheets'!$C$2:$C$126,V$1) + MINS_AS_SUB('12-13 Teamsheets'!$S$2:$Z$126,$A39,'12-13 Teamsheets'!$C$2:$C$126,V$1)</f>
        <v>0</v>
      </c>
      <c r="AA39" s="27" t="str">
        <f>APPS('12-13 Teamsheets'!$H$2:$R$126,$A39) &amp; "(" &amp; SUBS('12-13 Teamsheets'!$S$2:$Z$126,$A39) &amp; ")"</f>
        <v>11(7)</v>
      </c>
      <c r="AB39" s="28">
        <f>APPS('12-13 Teamsheets'!$H$2:$R$126,$A39) + SUBS('12-13 Teamsheets'!$S$2:$Z$126,$A39)</f>
        <v>18</v>
      </c>
      <c r="AC39" s="27" t="str">
        <f>GOALS('12-13 Teamsheets'!$H$2:$R$126,$A39) &amp; "(" &amp; GOALS('12-13 Teamsheets'!$S$2:$Z$126,$A39) &amp; ")"</f>
        <v>1(0)</v>
      </c>
      <c r="AD39" s="28">
        <f>GOALS('12-13 Teamsheets'!$H$2:$Z$126,$A39)</f>
        <v>1</v>
      </c>
      <c r="AE39" s="28">
        <f>Clean_sheet('12-13 Teamsheets'!$C$2:$H$126,$A39)</f>
        <v>0</v>
      </c>
      <c r="AF39" s="28" t="str">
        <f>CARDS('12-13 Teamsheets'!$H$2:$Z$126,$A39,$AM$2) &amp; "(" &amp; CARDS('12-13 Teamsheets'!$H$2:$Z$126,$A39,$AM$3) &amp; ")"</f>
        <v>1(1)</v>
      </c>
      <c r="AG39" s="28">
        <f>MINS_PLAYED('12-13 Teamsheets'!$H$2:$R$126,$A39) + MINS_AS_SUB('12-13 Teamsheets'!$S$2:$Z$126,$A39)</f>
        <v>1062</v>
      </c>
      <c r="AH39" s="28">
        <f>IF(AND(AG39&lt;&gt;0, AB39&lt;&gt;0),AG39/AB39,0)</f>
        <v>59</v>
      </c>
      <c r="AI39" s="28">
        <f>IF(AD39&lt;&gt;0,AD39/AB39,0)</f>
        <v>5.5555555555555552E-2</v>
      </c>
      <c r="AJ39" s="28">
        <f>IF(AD39&lt;&gt;0,AG39/AD39,0)</f>
        <v>1062</v>
      </c>
    </row>
    <row r="40" spans="1:36" x14ac:dyDescent="0.2">
      <c r="A40" s="25" t="s">
        <v>3272</v>
      </c>
      <c r="B40" s="27" t="str">
        <f>APPS('12-13 Teamsheets'!$H$2:$R$126,$A40,'12-13 Teamsheets'!$C$2:$C$126,B$1) &amp; "(" &amp; SUBS('12-13 Teamsheets'!$S$2:$Z$126,$A40,'12-13 Teamsheets'!$C$2:$C$126,B$1) &amp; ")"</f>
        <v>3(3)</v>
      </c>
      <c r="C40" s="27" t="str">
        <f>GOALS('12-13 Teamsheets'!$H$2:$R$126,$A40,'12-13 Teamsheets'!$C$2:$C$126,B$1) &amp; "(" &amp; GOALS('12-13 Teamsheets'!$S$2:$Z$126,$A40,'12-13 Teamsheets'!$C$2:$C$126,B$1) &amp; ")"</f>
        <v>1(0)</v>
      </c>
      <c r="D40" s="27">
        <f>Clean_sheet('12-13 Teamsheets'!$C$2:$H$126,$A40,B$1)</f>
        <v>0</v>
      </c>
      <c r="E40" s="27" t="str">
        <f>CARDS('12-13 Teamsheets'!$H$2:$Z$126,$A40,$AM$2,'12-13 Teamsheets'!$C$2:$C$126,B$1) &amp; "(" &amp; CARDS('12-13 Teamsheets'!$H$2:$Z$126,$A40,$AM$3,'12-13 Teamsheets'!$C$2:$C$126,B$1) &amp; ")"</f>
        <v>0(0)</v>
      </c>
      <c r="F40" s="27">
        <f>MINS_PLAYED('12-13 Teamsheets'!$H$2:$R$126,$A40,'12-13 Teamsheets'!$C$2:$C$126,B$1) + MINS_AS_SUB('12-13 Teamsheets'!$S$2:$Z$126,$A40,'12-13 Teamsheets'!$C$2:$C$126,B$1)</f>
        <v>264</v>
      </c>
      <c r="G40" s="27" t="str">
        <f>APPS('12-13 Teamsheets'!$H$2:$R$126,$A40,'12-13 Teamsheets'!$C$2:$C$126,G$1) &amp; "(" &amp; SUBS('12-13 Teamsheets'!$S$2:$Z$126,$A40,'12-13 Teamsheets'!$C$2:$C$126,G$1) &amp; ")"</f>
        <v>0(0)</v>
      </c>
      <c r="H40" s="27" t="str">
        <f>GOALS('12-13 Teamsheets'!$H$2:$R$126,$A40,'12-13 Teamsheets'!$C$2:$C$126,G$1) &amp; "(" &amp; GOALS('12-13 Teamsheets'!$S$2:$Z$126,$A40,'12-13 Teamsheets'!$C$2:$C$126,G$1) &amp; ")"</f>
        <v>0(0)</v>
      </c>
      <c r="I40" s="27">
        <f>Clean_sheet('12-13 Teamsheets'!$C$2:$H$126,$A40,G$1)</f>
        <v>0</v>
      </c>
      <c r="J40" s="27" t="str">
        <f>CARDS('12-13 Teamsheets'!$H$2:$Z$126,$A40,$AM$2,'12-13 Teamsheets'!$C$2:$C$126,G$1) &amp; "(" &amp; CARDS('12-13 Teamsheets'!$H$2:$Z$126,$A40,$AM$3,'12-13 Teamsheets'!$C$2:$C$126,G$1) &amp; ")"</f>
        <v>0(0)</v>
      </c>
      <c r="K40" s="27">
        <f>MINS_PLAYED('12-13 Teamsheets'!$H$2:$R$126,$A40,'12-13 Teamsheets'!$C$2:$C$126,G$1) + MINS_AS_SUB('12-13 Teamsheets'!$S$2:$Z$126,$A40,'12-13 Teamsheets'!$C$2:$C$126,G$1)</f>
        <v>0</v>
      </c>
      <c r="L40" s="27" t="str">
        <f>APPS('12-13 Teamsheets'!$H$2:$R$126,$A40,'12-13 Teamsheets'!$C$2:$C$126,L$1) &amp; "(" &amp; SUBS('12-13 Teamsheets'!$S$2:$Z$126,$A40,'12-13 Teamsheets'!$C$2:$C$126,L$1) &amp; ")"</f>
        <v>1(0)</v>
      </c>
      <c r="M40" s="27" t="str">
        <f>GOALS('12-13 Teamsheets'!$H$2:$R$126,$A40,'12-13 Teamsheets'!$C$2:$C$126,L$1) &amp; "(" &amp; GOALS('12-13 Teamsheets'!$S$2:$Z$126,$A40,'12-13 Teamsheets'!$C$2:$C$126,L$1) &amp; ")"</f>
        <v>0(0)</v>
      </c>
      <c r="N40" s="27">
        <f>Clean_sheet('12-13 Teamsheets'!$C$2:$H$126,$A40,L$1)</f>
        <v>0</v>
      </c>
      <c r="O40" s="27" t="str">
        <f>CARDS('12-13 Teamsheets'!$H$2:$Z$126,$A40,$AM$2,'12-13 Teamsheets'!$C$2:$C$126,L$1) &amp; "(" &amp; CARDS('12-13 Teamsheets'!$H$2:$Z$126,$A40,$AM$3,'12-13 Teamsheets'!$C$2:$C$126,L$1) &amp; ")"</f>
        <v>0(0)</v>
      </c>
      <c r="P40" s="27">
        <f>MINS_PLAYED('12-13 Teamsheets'!$H$2:$R$126,$A40,'12-13 Teamsheets'!$C$2:$C$126,L$1) + MINS_AS_SUB('12-13 Teamsheets'!$S$2:$Z$126,$A40,'12-13 Teamsheets'!$C$2:$C$126,L$1)</f>
        <v>64</v>
      </c>
      <c r="Q40" s="27" t="str">
        <f>APPS('12-13 Teamsheets'!$H$2:$R$126,$A40,'12-13 Teamsheets'!$C$2:$C$126,Q$1) &amp; "(" &amp; SUBS('12-13 Teamsheets'!$S$2:$Z$126,$A40,'12-13 Teamsheets'!$C$2:$C$126,Q$1) &amp; ")"</f>
        <v>0(0)</v>
      </c>
      <c r="R40" s="27" t="str">
        <f>GOALS('12-13 Teamsheets'!$H$2:$R$126,$A40,'12-13 Teamsheets'!$C$2:$C$126,Q$1) &amp; "(" &amp; GOALS('12-13 Teamsheets'!$S$2:$Z$126,$A40,'12-13 Teamsheets'!$C$2:$C$126,Q$1) &amp; ")"</f>
        <v>0(0)</v>
      </c>
      <c r="S40" s="27">
        <f>Clean_sheet('12-13 Teamsheets'!$C$2:$H$126,$A40,Q$1)</f>
        <v>0</v>
      </c>
      <c r="T40" s="27" t="str">
        <f>CARDS('12-13 Teamsheets'!$H$2:$Z$126,$A40,$AM$2,'12-13 Teamsheets'!$C$2:$C$126,Q$1) &amp; "(" &amp; CARDS('12-13 Teamsheets'!$H$2:$Z$126,$A40,$AM$3,'12-13 Teamsheets'!$C$2:$C$126,Q$1) &amp; ")"</f>
        <v>0(0)</v>
      </c>
      <c r="U40" s="27">
        <f>MINS_PLAYED('12-13 Teamsheets'!$H$2:$R$126,$A40,'12-13 Teamsheets'!$C$2:$C$126,Q$1) + MINS_AS_SUB('12-13 Teamsheets'!$S$2:$Z$126,$A40,'12-13 Teamsheets'!$C$2:$C$126,Q$1)</f>
        <v>0</v>
      </c>
      <c r="V40" s="27" t="str">
        <f>APPS('12-13 Teamsheets'!$H$2:$R$126,$A40,'12-13 Teamsheets'!$C$2:$C$126,V$1) &amp; "(" &amp; SUBS('12-13 Teamsheets'!$S$2:$Z$126,$A40,'12-13 Teamsheets'!$C$2:$C$126,V$1) &amp; ")"</f>
        <v>0(0)</v>
      </c>
      <c r="W40" s="27" t="str">
        <f>GOALS('12-13 Teamsheets'!$H$2:$R$126,$A40,'12-13 Teamsheets'!$C$2:$C$126,V$1) &amp; "(" &amp; GOALS('12-13 Teamsheets'!$S$2:$Z$126,$A40,'12-13 Teamsheets'!$C$2:$C$126,V$1) &amp; ")"</f>
        <v>0(0)</v>
      </c>
      <c r="X40" s="27">
        <f>Clean_sheet('12-13 Teamsheets'!$C$2:$H$126,$A40,V$1)</f>
        <v>0</v>
      </c>
      <c r="Y40" s="27" t="str">
        <f>CARDS('12-13 Teamsheets'!$H$2:$Z$126,$A40,$AM$2,'12-13 Teamsheets'!$C$2:$C$126,V$1) &amp; "(" &amp; CARDS('12-13 Teamsheets'!$H$2:$Z$126,$A40,$AM$3,'12-13 Teamsheets'!$C$2:$C$126,V$1) &amp; ")"</f>
        <v>0(0)</v>
      </c>
      <c r="Z40" s="27">
        <f>MINS_PLAYED('12-13 Teamsheets'!$H$2:$R$126,$A40,'12-13 Teamsheets'!$C$2:$C$126,V$1) + MINS_AS_SUB('12-13 Teamsheets'!$S$2:$Z$126,$A40,'12-13 Teamsheets'!$C$2:$C$126,V$1)</f>
        <v>0</v>
      </c>
      <c r="AA40" s="27" t="str">
        <f>APPS('12-13 Teamsheets'!$H$2:$R$126,$A40) &amp; "(" &amp; SUBS('12-13 Teamsheets'!$S$2:$Z$126,$A40) &amp; ")"</f>
        <v>4(3)</v>
      </c>
      <c r="AB40" s="28">
        <f>APPS('12-13 Teamsheets'!$H$2:$R$126,$A40) + SUBS('12-13 Teamsheets'!$S$2:$Z$126,$A40)</f>
        <v>7</v>
      </c>
      <c r="AC40" s="27" t="str">
        <f>GOALS('12-13 Teamsheets'!$H$2:$R$126,$A40) &amp; "(" &amp; GOALS('12-13 Teamsheets'!$S$2:$Z$126,$A40) &amp; ")"</f>
        <v>1(0)</v>
      </c>
      <c r="AD40" s="28">
        <f>GOALS('12-13 Teamsheets'!$H$2:$Z$126,$A40)</f>
        <v>1</v>
      </c>
      <c r="AE40" s="28">
        <f>Clean_sheet('12-13 Teamsheets'!$C$2:$H$126,$A40)</f>
        <v>0</v>
      </c>
      <c r="AF40" s="28" t="str">
        <f>CARDS('12-13 Teamsheets'!$H$2:$Z$126,$A40,$AM$2) &amp; "(" &amp; CARDS('12-13 Teamsheets'!$H$2:$Z$126,$A40,$AM$3) &amp; ")"</f>
        <v>0(0)</v>
      </c>
      <c r="AG40" s="28">
        <f>MINS_PLAYED('12-13 Teamsheets'!$H$2:$R$126,$A40) + MINS_AS_SUB('12-13 Teamsheets'!$S$2:$Z$126,$A40)</f>
        <v>328</v>
      </c>
      <c r="AH40" s="28">
        <f>IF(AND(AG40&lt;&gt;0, AB40&lt;&gt;0),AG40/AB40,0)</f>
        <v>46.857142857142854</v>
      </c>
      <c r="AI40" s="28">
        <f>IF(AD40&lt;&gt;0,AD40/AB40,0)</f>
        <v>0.14285714285714285</v>
      </c>
      <c r="AJ40" s="28">
        <f>IF(AD40&lt;&gt;0,AG40/AD40,0)</f>
        <v>328</v>
      </c>
    </row>
    <row r="41" spans="1:36" x14ac:dyDescent="0.2">
      <c r="A41" s="25" t="s">
        <v>1192</v>
      </c>
      <c r="B41" s="27" t="str">
        <f>APPS('12-13 Teamsheets'!$H$2:$R$126,$A41,'12-13 Teamsheets'!$C$2:$C$126,B$1) &amp; "(" &amp; SUBS('12-13 Teamsheets'!$S$2:$Z$126,$A41,'12-13 Teamsheets'!$C$2:$C$126,B$1) &amp; ")"</f>
        <v>37(2)</v>
      </c>
      <c r="C41" s="27" t="str">
        <f>GOALS('12-13 Teamsheets'!$H$2:$R$126,$A41,'12-13 Teamsheets'!$C$2:$C$126,B$1) &amp; "(" &amp; GOALS('12-13 Teamsheets'!$S$2:$Z$126,$A41,'12-13 Teamsheets'!$C$2:$C$126,B$1) &amp; ")"</f>
        <v>19(0)</v>
      </c>
      <c r="D41" s="27">
        <f>Clean_sheet('12-13 Teamsheets'!$C$2:$H$126,$A41,B$1)</f>
        <v>0</v>
      </c>
      <c r="E41" s="27" t="str">
        <f>CARDS('12-13 Teamsheets'!$H$2:$Z$126,$A41,$AM$2,'12-13 Teamsheets'!$C$2:$C$126,B$1) &amp; "(" &amp; CARDS('12-13 Teamsheets'!$H$2:$Z$126,$A41,$AM$3,'12-13 Teamsheets'!$C$2:$C$126,B$1) &amp; ")"</f>
        <v>1(0)</v>
      </c>
      <c r="F41" s="27">
        <f>MINS_PLAYED('12-13 Teamsheets'!$H$2:$R$126,$A41,'12-13 Teamsheets'!$C$2:$C$126,B$1) + MINS_AS_SUB('12-13 Teamsheets'!$S$2:$Z$126,$A41,'12-13 Teamsheets'!$C$2:$C$126,B$1)</f>
        <v>3156</v>
      </c>
      <c r="G41" s="27" t="str">
        <f>APPS('12-13 Teamsheets'!$H$2:$R$126,$A41,'12-13 Teamsheets'!$C$2:$C$126,G$1) &amp; "(" &amp; SUBS('12-13 Teamsheets'!$S$2:$Z$126,$A41,'12-13 Teamsheets'!$C$2:$C$126,G$1) &amp; ")"</f>
        <v>0(0)</v>
      </c>
      <c r="H41" s="27" t="str">
        <f>GOALS('12-13 Teamsheets'!$H$2:$R$126,$A41,'12-13 Teamsheets'!$C$2:$C$126,G$1) &amp; "(" &amp; GOALS('12-13 Teamsheets'!$S$2:$Z$126,$A41,'12-13 Teamsheets'!$C$2:$C$126,G$1) &amp; ")"</f>
        <v>0(0)</v>
      </c>
      <c r="I41" s="27">
        <f>Clean_sheet('12-13 Teamsheets'!$C$2:$H$126,$A41,G$1)</f>
        <v>0</v>
      </c>
      <c r="J41" s="27" t="str">
        <f>CARDS('12-13 Teamsheets'!$H$2:$Z$126,$A41,$AM$2,'12-13 Teamsheets'!$C$2:$C$126,G$1) &amp; "(" &amp; CARDS('12-13 Teamsheets'!$H$2:$Z$126,$A41,$AM$3,'12-13 Teamsheets'!$C$2:$C$126,G$1) &amp; ")"</f>
        <v>0(0)</v>
      </c>
      <c r="K41" s="27">
        <f>MINS_PLAYED('12-13 Teamsheets'!$H$2:$R$126,$A41,'12-13 Teamsheets'!$C$2:$C$126,G$1) + MINS_AS_SUB('12-13 Teamsheets'!$S$2:$Z$126,$A41,'12-13 Teamsheets'!$C$2:$C$126,G$1)</f>
        <v>0</v>
      </c>
      <c r="L41" s="27" t="str">
        <f>APPS('12-13 Teamsheets'!$H$2:$R$126,$A41,'12-13 Teamsheets'!$C$2:$C$126,L$1) &amp; "(" &amp; SUBS('12-13 Teamsheets'!$S$2:$Z$126,$A41,'12-13 Teamsheets'!$C$2:$C$126,L$1) &amp; ")"</f>
        <v>0(0)</v>
      </c>
      <c r="M41" s="27" t="str">
        <f>GOALS('12-13 Teamsheets'!$H$2:$R$126,$A41,'12-13 Teamsheets'!$C$2:$C$126,L$1) &amp; "(" &amp; GOALS('12-13 Teamsheets'!$S$2:$Z$126,$A41,'12-13 Teamsheets'!$C$2:$C$126,L$1) &amp; ")"</f>
        <v>0(0)</v>
      </c>
      <c r="N41" s="27">
        <f>Clean_sheet('12-13 Teamsheets'!$C$2:$H$126,$A41,L$1)</f>
        <v>0</v>
      </c>
      <c r="O41" s="27" t="str">
        <f>CARDS('12-13 Teamsheets'!$H$2:$Z$126,$A41,$AM$2,'12-13 Teamsheets'!$C$2:$C$126,L$1) &amp; "(" &amp; CARDS('12-13 Teamsheets'!$H$2:$Z$126,$A41,$AM$3,'12-13 Teamsheets'!$C$2:$C$126,L$1) &amp; ")"</f>
        <v>0(0)</v>
      </c>
      <c r="P41" s="27">
        <f>MINS_PLAYED('12-13 Teamsheets'!$H$2:$R$126,$A41,'12-13 Teamsheets'!$C$2:$C$126,L$1) + MINS_AS_SUB('12-13 Teamsheets'!$S$2:$Z$126,$A41,'12-13 Teamsheets'!$C$2:$C$126,L$1)</f>
        <v>0</v>
      </c>
      <c r="Q41" s="27" t="str">
        <f>APPS('12-13 Teamsheets'!$H$2:$R$126,$A41,'12-13 Teamsheets'!$C$2:$C$126,Q$1) &amp; "(" &amp; SUBS('12-13 Teamsheets'!$S$2:$Z$126,$A41,'12-13 Teamsheets'!$C$2:$C$126,Q$1) &amp; ")"</f>
        <v>2(0)</v>
      </c>
      <c r="R41" s="27" t="str">
        <f>GOALS('12-13 Teamsheets'!$H$2:$R$126,$A41,'12-13 Teamsheets'!$C$2:$C$126,Q$1) &amp; "(" &amp; GOALS('12-13 Teamsheets'!$S$2:$Z$126,$A41,'12-13 Teamsheets'!$C$2:$C$126,Q$1) &amp; ")"</f>
        <v>0(0)</v>
      </c>
      <c r="S41" s="27">
        <f>Clean_sheet('12-13 Teamsheets'!$C$2:$H$126,$A41,Q$1)</f>
        <v>0</v>
      </c>
      <c r="T41" s="27" t="str">
        <f>CARDS('12-13 Teamsheets'!$H$2:$Z$126,$A41,$AM$2,'12-13 Teamsheets'!$C$2:$C$126,Q$1) &amp; "(" &amp; CARDS('12-13 Teamsheets'!$H$2:$Z$126,$A41,$AM$3,'12-13 Teamsheets'!$C$2:$C$126,Q$1) &amp; ")"</f>
        <v>0(0)</v>
      </c>
      <c r="U41" s="27">
        <f>MINS_PLAYED('12-13 Teamsheets'!$H$2:$R$126,$A41,'12-13 Teamsheets'!$C$2:$C$126,Q$1) + MINS_AS_SUB('12-13 Teamsheets'!$S$2:$Z$126,$A41,'12-13 Teamsheets'!$C$2:$C$126,Q$1)</f>
        <v>124</v>
      </c>
      <c r="V41" s="27" t="str">
        <f>APPS('12-13 Teamsheets'!$H$2:$R$126,$A41,'12-13 Teamsheets'!$C$2:$C$126,V$1) &amp; "(" &amp; SUBS('12-13 Teamsheets'!$S$2:$Z$126,$A41,'12-13 Teamsheets'!$C$2:$C$126,V$1) &amp; ")"</f>
        <v>3(0)</v>
      </c>
      <c r="W41" s="27" t="str">
        <f>GOALS('12-13 Teamsheets'!$H$2:$R$126,$A41,'12-13 Teamsheets'!$C$2:$C$126,V$1) &amp; "(" &amp; GOALS('12-13 Teamsheets'!$S$2:$Z$126,$A41,'12-13 Teamsheets'!$C$2:$C$126,V$1) &amp; ")"</f>
        <v>0(0)</v>
      </c>
      <c r="X41" s="27">
        <f>Clean_sheet('12-13 Teamsheets'!$C$2:$H$126,$A41,V$1)</f>
        <v>0</v>
      </c>
      <c r="Y41" s="27" t="str">
        <f>CARDS('12-13 Teamsheets'!$H$2:$Z$126,$A41,$AM$2,'12-13 Teamsheets'!$C$2:$C$126,V$1) &amp; "(" &amp; CARDS('12-13 Teamsheets'!$H$2:$Z$126,$A41,$AM$3,'12-13 Teamsheets'!$C$2:$C$126,V$1) &amp; ")"</f>
        <v>0(0)</v>
      </c>
      <c r="Z41" s="27">
        <f>MINS_PLAYED('12-13 Teamsheets'!$H$2:$R$126,$A41,'12-13 Teamsheets'!$C$2:$C$126,V$1) + MINS_AS_SUB('12-13 Teamsheets'!$S$2:$Z$126,$A41,'12-13 Teamsheets'!$C$2:$C$126,V$1)</f>
        <v>228</v>
      </c>
      <c r="AA41" s="27" t="str">
        <f>APPS('12-13 Teamsheets'!$H$2:$R$126,$A41) &amp; "(" &amp; SUBS('12-13 Teamsheets'!$S$2:$Z$126,$A41) &amp; ")"</f>
        <v>42(2)</v>
      </c>
      <c r="AB41" s="28">
        <f>APPS('12-13 Teamsheets'!$H$2:$R$126,$A41) + SUBS('12-13 Teamsheets'!$S$2:$Z$126,$A41)</f>
        <v>44</v>
      </c>
      <c r="AC41" s="27" t="str">
        <f>GOALS('12-13 Teamsheets'!$H$2:$R$126,$A41) &amp; "(" &amp; GOALS('12-13 Teamsheets'!$S$2:$Z$126,$A41) &amp; ")"</f>
        <v>19(0)</v>
      </c>
      <c r="AD41" s="28">
        <f>GOALS('12-13 Teamsheets'!$H$2:$Z$126,$A41)</f>
        <v>19</v>
      </c>
      <c r="AE41" s="28">
        <f>Clean_sheet('12-13 Teamsheets'!$C$2:$H$126,$A41)</f>
        <v>0</v>
      </c>
      <c r="AF41" s="28" t="str">
        <f>CARDS('12-13 Teamsheets'!$H$2:$Z$126,$A41,$AM$2) &amp; "(" &amp; CARDS('12-13 Teamsheets'!$H$2:$Z$126,$A41,$AM$3) &amp; ")"</f>
        <v>1(0)</v>
      </c>
      <c r="AG41" s="28">
        <f>MINS_PLAYED('12-13 Teamsheets'!$H$2:$R$126,$A41) + MINS_AS_SUB('12-13 Teamsheets'!$S$2:$Z$126,$A41)</f>
        <v>3508</v>
      </c>
      <c r="AH41" s="28">
        <f t="shared" si="0"/>
        <v>79.727272727272734</v>
      </c>
      <c r="AI41" s="28">
        <f t="shared" si="1"/>
        <v>0.43181818181818182</v>
      </c>
      <c r="AJ41" s="28">
        <f t="shared" si="2"/>
        <v>184.63157894736841</v>
      </c>
    </row>
    <row r="42" spans="1:36" x14ac:dyDescent="0.2">
      <c r="A42" s="25" t="s">
        <v>3007</v>
      </c>
      <c r="B42" s="27" t="str">
        <f>APPS('12-13 Teamsheets'!$H$2:$R$126,$A42,'12-13 Teamsheets'!$C$2:$C$126,B$1) &amp; "(" &amp; SUBS('12-13 Teamsheets'!$S$2:$Z$126,$A42,'12-13 Teamsheets'!$C$2:$C$126,B$1) &amp; ")"</f>
        <v>13(0)</v>
      </c>
      <c r="C42" s="27" t="str">
        <f>GOALS('12-13 Teamsheets'!$H$2:$R$126,$A42,'12-13 Teamsheets'!$C$2:$C$126,B$1) &amp; "(" &amp; GOALS('12-13 Teamsheets'!$S$2:$Z$126,$A42,'12-13 Teamsheets'!$C$2:$C$126,B$1) &amp; ")"</f>
        <v>0(0)</v>
      </c>
      <c r="D42" s="27">
        <f>Clean_sheet('12-13 Teamsheets'!$C$2:$H$126,$A42,B$1)</f>
        <v>6</v>
      </c>
      <c r="E42" s="27" t="str">
        <f>CARDS('12-13 Teamsheets'!$H$2:$Z$126,$A42,$AM$2,'12-13 Teamsheets'!$C$2:$C$126,B$1) &amp; "(" &amp; CARDS('12-13 Teamsheets'!$H$2:$Z$126,$A42,$AM$3,'12-13 Teamsheets'!$C$2:$C$126,B$1) &amp; ")"</f>
        <v>2(0)</v>
      </c>
      <c r="F42" s="27">
        <f>MINS_PLAYED('12-13 Teamsheets'!$H$2:$R$126,$A42,'12-13 Teamsheets'!$C$2:$C$126,B$1) + MINS_AS_SUB('12-13 Teamsheets'!$S$2:$Z$126,$A42,'12-13 Teamsheets'!$C$2:$C$126,B$1)</f>
        <v>1170</v>
      </c>
      <c r="G42" s="27" t="str">
        <f>APPS('12-13 Teamsheets'!$H$2:$R$126,$A42,'12-13 Teamsheets'!$C$2:$C$126,G$1) &amp; "(" &amp; SUBS('12-13 Teamsheets'!$S$2:$Z$126,$A42,'12-13 Teamsheets'!$C$2:$C$126,G$1) &amp; ")"</f>
        <v>1(0)</v>
      </c>
      <c r="H42" s="27" t="str">
        <f>GOALS('12-13 Teamsheets'!$H$2:$R$126,$A42,'12-13 Teamsheets'!$C$2:$C$126,G$1) &amp; "(" &amp; GOALS('12-13 Teamsheets'!$S$2:$Z$126,$A42,'12-13 Teamsheets'!$C$2:$C$126,G$1) &amp; ")"</f>
        <v>0(0)</v>
      </c>
      <c r="I42" s="27">
        <f>Clean_sheet('12-13 Teamsheets'!$C$2:$H$126,$A42,G$1)</f>
        <v>0</v>
      </c>
      <c r="J42" s="27" t="str">
        <f>CARDS('12-13 Teamsheets'!$H$2:$Z$126,$A42,$AM$2,'12-13 Teamsheets'!$C$2:$C$126,G$1) &amp; "(" &amp; CARDS('12-13 Teamsheets'!$H$2:$Z$126,$A42,$AM$3,'12-13 Teamsheets'!$C$2:$C$126,G$1) &amp; ")"</f>
        <v>0(0)</v>
      </c>
      <c r="K42" s="27">
        <f>MINS_PLAYED('12-13 Teamsheets'!$H$2:$R$126,$A42,'12-13 Teamsheets'!$C$2:$C$126,G$1) + MINS_AS_SUB('12-13 Teamsheets'!$S$2:$Z$126,$A42,'12-13 Teamsheets'!$C$2:$C$126,G$1)</f>
        <v>90</v>
      </c>
      <c r="L42" s="27" t="str">
        <f>APPS('12-13 Teamsheets'!$H$2:$R$126,$A42,'12-13 Teamsheets'!$C$2:$C$126,L$1) &amp; "(" &amp; SUBS('12-13 Teamsheets'!$S$2:$Z$126,$A42,'12-13 Teamsheets'!$C$2:$C$126,L$1) &amp; ")"</f>
        <v>2(0)</v>
      </c>
      <c r="M42" s="27" t="str">
        <f>GOALS('12-13 Teamsheets'!$H$2:$R$126,$A42,'12-13 Teamsheets'!$C$2:$C$126,L$1) &amp; "(" &amp; GOALS('12-13 Teamsheets'!$S$2:$Z$126,$A42,'12-13 Teamsheets'!$C$2:$C$126,L$1) &amp; ")"</f>
        <v>0(0)</v>
      </c>
      <c r="N42" s="27">
        <f>Clean_sheet('12-13 Teamsheets'!$C$2:$H$126,$A42,L$1)</f>
        <v>0</v>
      </c>
      <c r="O42" s="27" t="str">
        <f>CARDS('12-13 Teamsheets'!$H$2:$Z$126,$A42,$AM$2,'12-13 Teamsheets'!$C$2:$C$126,L$1) &amp; "(" &amp; CARDS('12-13 Teamsheets'!$H$2:$Z$126,$A42,$AM$3,'12-13 Teamsheets'!$C$2:$C$126,L$1) &amp; ")"</f>
        <v>0(0)</v>
      </c>
      <c r="P42" s="27">
        <f>MINS_PLAYED('12-13 Teamsheets'!$H$2:$R$126,$A42,'12-13 Teamsheets'!$C$2:$C$126,L$1) + MINS_AS_SUB('12-13 Teamsheets'!$S$2:$Z$126,$A42,'12-13 Teamsheets'!$C$2:$C$126,L$1)</f>
        <v>180</v>
      </c>
      <c r="Q42" s="27" t="str">
        <f>APPS('12-13 Teamsheets'!$H$2:$R$126,$A42,'12-13 Teamsheets'!$C$2:$C$126,Q$1) &amp; "(" &amp; SUBS('12-13 Teamsheets'!$S$2:$Z$126,$A42,'12-13 Teamsheets'!$C$2:$C$126,Q$1) &amp; ")"</f>
        <v>0(0)</v>
      </c>
      <c r="R42" s="27" t="str">
        <f>GOALS('12-13 Teamsheets'!$H$2:$R$126,$A42,'12-13 Teamsheets'!$C$2:$C$126,Q$1) &amp; "(" &amp; GOALS('12-13 Teamsheets'!$S$2:$Z$126,$A42,'12-13 Teamsheets'!$C$2:$C$126,Q$1) &amp; ")"</f>
        <v>0(0)</v>
      </c>
      <c r="S42" s="27">
        <f>Clean_sheet('12-13 Teamsheets'!$C$2:$H$126,$A42,Q$1)</f>
        <v>0</v>
      </c>
      <c r="T42" s="27" t="str">
        <f>CARDS('12-13 Teamsheets'!$H$2:$Z$126,$A42,$AM$2,'12-13 Teamsheets'!$C$2:$C$126,Q$1) &amp; "(" &amp; CARDS('12-13 Teamsheets'!$H$2:$Z$126,$A42,$AM$3,'12-13 Teamsheets'!$C$2:$C$126,Q$1) &amp; ")"</f>
        <v>0(0)</v>
      </c>
      <c r="U42" s="27">
        <f>MINS_PLAYED('12-13 Teamsheets'!$H$2:$R$126,$A42,'12-13 Teamsheets'!$C$2:$C$126,Q$1) + MINS_AS_SUB('12-13 Teamsheets'!$S$2:$Z$126,$A42,'12-13 Teamsheets'!$C$2:$C$126,Q$1)</f>
        <v>0</v>
      </c>
      <c r="V42" s="27" t="str">
        <f>APPS('12-13 Teamsheets'!$H$2:$R$126,$A42,'12-13 Teamsheets'!$C$2:$C$126,V$1) &amp; "(" &amp; SUBS('12-13 Teamsheets'!$S$2:$Z$126,$A42,'12-13 Teamsheets'!$C$2:$C$126,V$1) &amp; ")"</f>
        <v>2(0)</v>
      </c>
      <c r="W42" s="27" t="str">
        <f>GOALS('12-13 Teamsheets'!$H$2:$R$126,$A42,'12-13 Teamsheets'!$C$2:$C$126,V$1) &amp; "(" &amp; GOALS('12-13 Teamsheets'!$S$2:$Z$126,$A42,'12-13 Teamsheets'!$C$2:$C$126,V$1) &amp; ")"</f>
        <v>0(0)</v>
      </c>
      <c r="X42" s="27">
        <f>Clean_sheet('12-13 Teamsheets'!$C$2:$H$126,$A42,V$1)</f>
        <v>1</v>
      </c>
      <c r="Y42" s="27" t="str">
        <f>CARDS('12-13 Teamsheets'!$H$2:$Z$126,$A42,$AM$2,'12-13 Teamsheets'!$C$2:$C$126,V$1) &amp; "(" &amp; CARDS('12-13 Teamsheets'!$H$2:$Z$126,$A42,$AM$3,'12-13 Teamsheets'!$C$2:$C$126,V$1) &amp; ")"</f>
        <v>0(0)</v>
      </c>
      <c r="Z42" s="27">
        <f>MINS_PLAYED('12-13 Teamsheets'!$H$2:$R$126,$A42,'12-13 Teamsheets'!$C$2:$C$126,V$1) + MINS_AS_SUB('12-13 Teamsheets'!$S$2:$Z$126,$A42,'12-13 Teamsheets'!$C$2:$C$126,V$1)</f>
        <v>180</v>
      </c>
      <c r="AA42" s="27" t="str">
        <f>APPS('12-13 Teamsheets'!$H$2:$R$126,$A42) &amp; "(" &amp; SUBS('12-13 Teamsheets'!$S$2:$Z$126,$A42) &amp; ")"</f>
        <v>18(0)</v>
      </c>
      <c r="AB42" s="28">
        <f>APPS('12-13 Teamsheets'!$H$2:$R$126,$A42) + SUBS('12-13 Teamsheets'!$S$2:$Z$126,$A42)</f>
        <v>18</v>
      </c>
      <c r="AC42" s="27" t="str">
        <f>GOALS('12-13 Teamsheets'!$H$2:$R$126,$A42) &amp; "(" &amp; GOALS('12-13 Teamsheets'!$S$2:$Z$126,$A42) &amp; ")"</f>
        <v>0(0)</v>
      </c>
      <c r="AD42" s="28">
        <f>GOALS('12-13 Teamsheets'!$H$2:$Z$126,$A42)</f>
        <v>0</v>
      </c>
      <c r="AE42" s="28">
        <f>Clean_sheet('12-13 Teamsheets'!$C$2:$H$126,$A42)</f>
        <v>7</v>
      </c>
      <c r="AF42" s="28" t="str">
        <f>CARDS('12-13 Teamsheets'!$H$2:$Z$126,$A42,$AM$2) &amp; "(" &amp; CARDS('12-13 Teamsheets'!$H$2:$Z$126,$A42,$AM$3) &amp; ")"</f>
        <v>2(0)</v>
      </c>
      <c r="AG42" s="28">
        <f>MINS_PLAYED('12-13 Teamsheets'!$H$2:$R$126,$A42) + MINS_AS_SUB('12-13 Teamsheets'!$S$2:$Z$126,$A42)</f>
        <v>1620</v>
      </c>
      <c r="AH42" s="28">
        <f t="shared" si="0"/>
        <v>90</v>
      </c>
      <c r="AI42" s="28">
        <f t="shared" si="1"/>
        <v>0</v>
      </c>
      <c r="AJ42" s="28">
        <f t="shared" si="2"/>
        <v>0</v>
      </c>
    </row>
    <row r="43" spans="1:36" x14ac:dyDescent="0.2">
      <c r="A43" s="25" t="s">
        <v>579</v>
      </c>
      <c r="B43" s="27" t="str">
        <f>APPS('12-13 Teamsheets'!$H$2:$R$126,$A43,'12-13 Teamsheets'!$C$2:$C$126,B$1) &amp; "(" &amp; SUBS('12-13 Teamsheets'!$S$2:$Z$126,$A43,'12-13 Teamsheets'!$C$2:$C$126,B$1) &amp; ")"</f>
        <v>35(2)</v>
      </c>
      <c r="C43" s="27" t="str">
        <f>GOALS('12-13 Teamsheets'!$H$2:$R$126,$A43,'12-13 Teamsheets'!$C$2:$C$126,B$1) &amp; "(" &amp; GOALS('12-13 Teamsheets'!$S$2:$Z$126,$A43,'12-13 Teamsheets'!$C$2:$C$126,B$1) &amp; ")"</f>
        <v>7(0)</v>
      </c>
      <c r="D43" s="27">
        <f>Clean_sheet('12-13 Teamsheets'!$C$2:$H$126,$A43,B$1)</f>
        <v>0</v>
      </c>
      <c r="E43" s="27" t="str">
        <f>CARDS('12-13 Teamsheets'!$H$2:$Z$126,$A43,$AM$2,'12-13 Teamsheets'!$C$2:$C$126,B$1) &amp; "(" &amp; CARDS('12-13 Teamsheets'!$H$2:$Z$126,$A43,$AM$3,'12-13 Teamsheets'!$C$2:$C$126,B$1) &amp; ")"</f>
        <v>1(0)</v>
      </c>
      <c r="F43" s="27">
        <f>MINS_PLAYED('12-13 Teamsheets'!$H$2:$R$126,$A43,'12-13 Teamsheets'!$C$2:$C$126,B$1) + MINS_AS_SUB('12-13 Teamsheets'!$S$2:$Z$126,$A43,'12-13 Teamsheets'!$C$2:$C$126,B$1)</f>
        <v>3031</v>
      </c>
      <c r="G43" s="27" t="str">
        <f>APPS('12-13 Teamsheets'!$H$2:$R$126,$A43,'12-13 Teamsheets'!$C$2:$C$126,G$1) &amp; "(" &amp; SUBS('12-13 Teamsheets'!$S$2:$Z$126,$A43,'12-13 Teamsheets'!$C$2:$C$126,G$1) &amp; ")"</f>
        <v>0(0)</v>
      </c>
      <c r="H43" s="27" t="str">
        <f>GOALS('12-13 Teamsheets'!$H$2:$R$126,$A43,'12-13 Teamsheets'!$C$2:$C$126,G$1) &amp; "(" &amp; GOALS('12-13 Teamsheets'!$S$2:$Z$126,$A43,'12-13 Teamsheets'!$C$2:$C$126,G$1) &amp; ")"</f>
        <v>0(0)</v>
      </c>
      <c r="I43" s="27">
        <f>Clean_sheet('12-13 Teamsheets'!$C$2:$H$126,$A43,G$1)</f>
        <v>0</v>
      </c>
      <c r="J43" s="27" t="str">
        <f>CARDS('12-13 Teamsheets'!$H$2:$Z$126,$A43,$AM$2,'12-13 Teamsheets'!$C$2:$C$126,G$1) &amp; "(" &amp; CARDS('12-13 Teamsheets'!$H$2:$Z$126,$A43,$AM$3,'12-13 Teamsheets'!$C$2:$C$126,G$1) &amp; ")"</f>
        <v>0(0)</v>
      </c>
      <c r="K43" s="27">
        <f>MINS_PLAYED('12-13 Teamsheets'!$H$2:$R$126,$A43,'12-13 Teamsheets'!$C$2:$C$126,G$1) + MINS_AS_SUB('12-13 Teamsheets'!$S$2:$Z$126,$A43,'12-13 Teamsheets'!$C$2:$C$126,G$1)</f>
        <v>0</v>
      </c>
      <c r="L43" s="27" t="str">
        <f>APPS('12-13 Teamsheets'!$H$2:$R$126,$A43,'12-13 Teamsheets'!$C$2:$C$126,L$1) &amp; "(" &amp; SUBS('12-13 Teamsheets'!$S$2:$Z$126,$A43,'12-13 Teamsheets'!$C$2:$C$126,L$1) &amp; ")"</f>
        <v>1(1)</v>
      </c>
      <c r="M43" s="27" t="str">
        <f>GOALS('12-13 Teamsheets'!$H$2:$R$126,$A43,'12-13 Teamsheets'!$C$2:$C$126,L$1) &amp; "(" &amp; GOALS('12-13 Teamsheets'!$S$2:$Z$126,$A43,'12-13 Teamsheets'!$C$2:$C$126,L$1) &amp; ")"</f>
        <v>0(0)</v>
      </c>
      <c r="N43" s="27">
        <f>Clean_sheet('12-13 Teamsheets'!$C$2:$H$126,$A43,L$1)</f>
        <v>0</v>
      </c>
      <c r="O43" s="27" t="str">
        <f>CARDS('12-13 Teamsheets'!$H$2:$Z$126,$A43,$AM$2,'12-13 Teamsheets'!$C$2:$C$126,L$1) &amp; "(" &amp; CARDS('12-13 Teamsheets'!$H$2:$Z$126,$A43,$AM$3,'12-13 Teamsheets'!$C$2:$C$126,L$1) &amp; ")"</f>
        <v>0(0)</v>
      </c>
      <c r="P43" s="27">
        <f>MINS_PLAYED('12-13 Teamsheets'!$H$2:$R$126,$A43,'12-13 Teamsheets'!$C$2:$C$126,L$1) + MINS_AS_SUB('12-13 Teamsheets'!$S$2:$Z$126,$A43,'12-13 Teamsheets'!$C$2:$C$126,L$1)</f>
        <v>86</v>
      </c>
      <c r="Q43" s="27" t="str">
        <f>APPS('12-13 Teamsheets'!$H$2:$R$126,$A43,'12-13 Teamsheets'!$C$2:$C$126,Q$1) &amp; "(" &amp; SUBS('12-13 Teamsheets'!$S$2:$Z$126,$A43,'12-13 Teamsheets'!$C$2:$C$126,Q$1) &amp; ")"</f>
        <v>3(0)</v>
      </c>
      <c r="R43" s="27" t="str">
        <f>GOALS('12-13 Teamsheets'!$H$2:$R$126,$A43,'12-13 Teamsheets'!$C$2:$C$126,Q$1) &amp; "(" &amp; GOALS('12-13 Teamsheets'!$S$2:$Z$126,$A43,'12-13 Teamsheets'!$C$2:$C$126,Q$1) &amp; ")"</f>
        <v>1(0)</v>
      </c>
      <c r="S43" s="27">
        <f>Clean_sheet('12-13 Teamsheets'!$C$2:$H$126,$A43,Q$1)</f>
        <v>0</v>
      </c>
      <c r="T43" s="27" t="str">
        <f>CARDS('12-13 Teamsheets'!$H$2:$Z$126,$A43,$AM$2,'12-13 Teamsheets'!$C$2:$C$126,Q$1) &amp; "(" &amp; CARDS('12-13 Teamsheets'!$H$2:$Z$126,$A43,$AM$3,'12-13 Teamsheets'!$C$2:$C$126,Q$1) &amp; ")"</f>
        <v>0(0)</v>
      </c>
      <c r="U43" s="27">
        <f>MINS_PLAYED('12-13 Teamsheets'!$H$2:$R$126,$A43,'12-13 Teamsheets'!$C$2:$C$126,Q$1) + MINS_AS_SUB('12-13 Teamsheets'!$S$2:$Z$126,$A43,'12-13 Teamsheets'!$C$2:$C$126,Q$1)</f>
        <v>256</v>
      </c>
      <c r="V43" s="27" t="str">
        <f>APPS('12-13 Teamsheets'!$H$2:$R$126,$A43,'12-13 Teamsheets'!$C$2:$C$126,V$1) &amp; "(" &amp; SUBS('12-13 Teamsheets'!$S$2:$Z$126,$A43,'12-13 Teamsheets'!$C$2:$C$126,V$1) &amp; ")"</f>
        <v>4(0)</v>
      </c>
      <c r="W43" s="27" t="str">
        <f>GOALS('12-13 Teamsheets'!$H$2:$R$126,$A43,'12-13 Teamsheets'!$C$2:$C$126,V$1) &amp; "(" &amp; GOALS('12-13 Teamsheets'!$S$2:$Z$126,$A43,'12-13 Teamsheets'!$C$2:$C$126,V$1) &amp; ")"</f>
        <v>1(0)</v>
      </c>
      <c r="X43" s="27">
        <f>Clean_sheet('12-13 Teamsheets'!$C$2:$H$126,$A43,V$1)</f>
        <v>0</v>
      </c>
      <c r="Y43" s="27" t="str">
        <f>CARDS('12-13 Teamsheets'!$H$2:$Z$126,$A43,$AM$2,'12-13 Teamsheets'!$C$2:$C$126,V$1) &amp; "(" &amp; CARDS('12-13 Teamsheets'!$H$2:$Z$126,$A43,$AM$3,'12-13 Teamsheets'!$C$2:$C$126,V$1) &amp; ")"</f>
        <v>0(1)</v>
      </c>
      <c r="Z43" s="27">
        <f>MINS_PLAYED('12-13 Teamsheets'!$H$2:$R$126,$A43,'12-13 Teamsheets'!$C$2:$C$126,V$1) + MINS_AS_SUB('12-13 Teamsheets'!$S$2:$Z$126,$A43,'12-13 Teamsheets'!$C$2:$C$126,V$1)</f>
        <v>316</v>
      </c>
      <c r="AA43" s="27" t="str">
        <f>APPS('12-13 Teamsheets'!$H$2:$R$126,$A43) &amp; "(" &amp; SUBS('12-13 Teamsheets'!$S$2:$Z$126,$A43) &amp; ")"</f>
        <v>43(3)</v>
      </c>
      <c r="AB43" s="28">
        <f>APPS('12-13 Teamsheets'!$H$2:$R$126,$A43) + SUBS('12-13 Teamsheets'!$S$2:$Z$126,$A43)</f>
        <v>46</v>
      </c>
      <c r="AC43" s="27" t="str">
        <f>GOALS('12-13 Teamsheets'!$H$2:$R$126,$A43) &amp; "(" &amp; GOALS('12-13 Teamsheets'!$S$2:$Z$126,$A43) &amp; ")"</f>
        <v>9(0)</v>
      </c>
      <c r="AD43" s="28">
        <f>GOALS('12-13 Teamsheets'!$H$2:$Z$126,$A43)</f>
        <v>9</v>
      </c>
      <c r="AE43" s="28">
        <f>Clean_sheet('12-13 Teamsheets'!$C$2:$H$126,$A43)</f>
        <v>0</v>
      </c>
      <c r="AF43" s="28" t="str">
        <f>CARDS('12-13 Teamsheets'!$H$2:$Z$126,$A43,$AM$2) &amp; "(" &amp; CARDS('12-13 Teamsheets'!$H$2:$Z$126,$A43,$AM$3) &amp; ")"</f>
        <v>1(1)</v>
      </c>
      <c r="AG43" s="28">
        <f>MINS_PLAYED('12-13 Teamsheets'!$H$2:$R$126,$A43) + MINS_AS_SUB('12-13 Teamsheets'!$S$2:$Z$126,$A43)</f>
        <v>3689</v>
      </c>
      <c r="AH43" s="28">
        <f t="shared" si="0"/>
        <v>80.195652173913047</v>
      </c>
      <c r="AI43" s="28">
        <f t="shared" si="1"/>
        <v>0.19565217391304349</v>
      </c>
      <c r="AJ43" s="28">
        <f t="shared" si="2"/>
        <v>409.88888888888891</v>
      </c>
    </row>
    <row r="44" spans="1:36" s="26" customFormat="1" x14ac:dyDescent="0.2">
      <c r="A44" s="26" t="s">
        <v>179</v>
      </c>
      <c r="B44" s="32"/>
      <c r="C44" s="32"/>
      <c r="D44" s="27"/>
      <c r="E44" s="32"/>
      <c r="F44" s="32"/>
      <c r="G44" s="32"/>
      <c r="H44" s="32"/>
      <c r="I44" s="27"/>
      <c r="J44" s="32"/>
      <c r="K44" s="32"/>
      <c r="L44" s="32"/>
      <c r="M44" s="32"/>
      <c r="N44" s="27"/>
      <c r="O44" s="32"/>
      <c r="P44" s="32"/>
      <c r="Q44" s="32"/>
      <c r="R44" s="32"/>
      <c r="S44" s="27"/>
      <c r="T44" s="32"/>
      <c r="U44" s="32"/>
      <c r="V44" s="32"/>
      <c r="W44" s="32"/>
      <c r="X44" s="27"/>
      <c r="Y44" s="32"/>
      <c r="Z44" s="32"/>
      <c r="AA44" s="32"/>
      <c r="AB44" s="33"/>
      <c r="AC44" s="32"/>
      <c r="AD44" s="28">
        <f>GOALS('12-13 Teamsheets'!$AA$2:$AA$127,$A44)</f>
        <v>1</v>
      </c>
      <c r="AE44" s="28"/>
      <c r="AF44" s="33"/>
      <c r="AG44" s="32"/>
    </row>
    <row r="45" spans="1:36" s="26" customFormat="1" x14ac:dyDescent="0.2">
      <c r="A45" s="33" t="s">
        <v>951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68">
        <f>SUM(AB2:AB43)</f>
        <v>747</v>
      </c>
      <c r="AC45" s="32"/>
      <c r="AD45" s="68">
        <f>SUM(AD2:AD44)</f>
        <v>115</v>
      </c>
      <c r="AE45" s="68">
        <f>SUM(AE2:AE43)</f>
        <v>14</v>
      </c>
      <c r="AF45" s="33"/>
      <c r="AG45" s="68">
        <f>SUM(AG2:AG43)</f>
        <v>53447</v>
      </c>
      <c r="AH45" s="68">
        <f>AVERAGE(AH2:AH43)</f>
        <v>63.78792911829072</v>
      </c>
      <c r="AI45" s="26" t="s">
        <v>2209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AB108"/>
  <sheetViews>
    <sheetView zoomScaleNormal="100" workbookViewId="0">
      <pane xSplit="7" ySplit="1" topLeftCell="H11" activePane="bottomRight" state="frozenSplit"/>
      <selection activeCell="A35" sqref="A35"/>
      <selection pane="topRight" activeCell="A35" sqref="A35"/>
      <selection pane="bottomLeft" activeCell="A35" sqref="A35"/>
      <selection pane="bottomRight" activeCell="H2" sqref="H2"/>
    </sheetView>
  </sheetViews>
  <sheetFormatPr defaultColWidth="9.140625" defaultRowHeight="11.25" x14ac:dyDescent="0.2"/>
  <cols>
    <col min="1" max="1" width="21.42578125" style="4" bestFit="1" customWidth="1"/>
    <col min="2" max="2" width="8.7109375" style="4" bestFit="1" customWidth="1"/>
    <col min="3" max="3" width="6" style="4" bestFit="1" customWidth="1"/>
    <col min="4" max="4" width="5.5703125" style="1" bestFit="1" customWidth="1"/>
    <col min="5" max="5" width="5.140625" style="6" bestFit="1" customWidth="1"/>
    <col min="6" max="6" width="3.28515625" style="6" bestFit="1" customWidth="1"/>
    <col min="7" max="7" width="6.5703125" style="18" bestFit="1" customWidth="1"/>
    <col min="8" max="8" width="19.42578125" style="4" bestFit="1" customWidth="1"/>
    <col min="9" max="9" width="22.7109375" style="4" bestFit="1" customWidth="1"/>
    <col min="10" max="10" width="23" style="4" bestFit="1" customWidth="1"/>
    <col min="11" max="11" width="22.7109375" style="4" bestFit="1" customWidth="1"/>
    <col min="12" max="12" width="20.28515625" style="4" bestFit="1" customWidth="1"/>
    <col min="13" max="13" width="20.7109375" style="4" bestFit="1" customWidth="1"/>
    <col min="14" max="14" width="29.28515625" style="4" bestFit="1" customWidth="1"/>
    <col min="15" max="15" width="24.140625" style="4" bestFit="1" customWidth="1"/>
    <col min="16" max="16" width="24.5703125" style="4" bestFit="1" customWidth="1"/>
    <col min="17" max="17" width="28.85546875" style="4" bestFit="1" customWidth="1"/>
    <col min="18" max="18" width="26.140625" style="4" customWidth="1"/>
    <col min="19" max="19" width="25.140625" style="4" bestFit="1" customWidth="1"/>
    <col min="20" max="20" width="13.7109375" style="4" bestFit="1" customWidth="1"/>
    <col min="21" max="21" width="25.28515625" style="19" bestFit="1" customWidth="1"/>
    <col min="22" max="22" width="30" style="4" bestFit="1" customWidth="1"/>
    <col min="23" max="23" width="24.85546875" style="4" bestFit="1" customWidth="1"/>
    <col min="24" max="24" width="29.28515625" style="4" bestFit="1" customWidth="1"/>
    <col min="25" max="25" width="24.85546875" style="4" bestFit="1" customWidth="1"/>
    <col min="26" max="26" width="18.85546875" style="4" customWidth="1"/>
    <col min="27" max="27" width="14.42578125" style="4" customWidth="1"/>
    <col min="28" max="16384" width="9.140625" style="4"/>
  </cols>
  <sheetData>
    <row r="1" spans="1:27" s="1" customFormat="1" x14ac:dyDescent="0.2">
      <c r="A1" s="1" t="s">
        <v>2227</v>
      </c>
      <c r="B1" s="1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>
        <v>17</v>
      </c>
      <c r="Y1" s="1">
        <v>18</v>
      </c>
      <c r="Z1" s="1">
        <v>19</v>
      </c>
      <c r="AA1" s="1" t="s">
        <v>2233</v>
      </c>
    </row>
    <row r="2" spans="1:27" x14ac:dyDescent="0.2">
      <c r="A2" s="4" t="s">
        <v>1513</v>
      </c>
      <c r="B2" s="17">
        <v>41503</v>
      </c>
      <c r="C2" s="121" t="s">
        <v>1433</v>
      </c>
      <c r="D2" s="122" t="s">
        <v>1445</v>
      </c>
      <c r="E2" s="121" t="s">
        <v>1006</v>
      </c>
      <c r="F2" s="123" t="s">
        <v>2283</v>
      </c>
      <c r="G2" s="121">
        <v>837</v>
      </c>
      <c r="H2" s="121" t="s">
        <v>3007</v>
      </c>
      <c r="I2" s="121" t="s">
        <v>3391</v>
      </c>
      <c r="J2" s="121" t="s">
        <v>52</v>
      </c>
      <c r="K2" s="121" t="s">
        <v>2668</v>
      </c>
      <c r="L2" s="121" t="s">
        <v>3393</v>
      </c>
      <c r="M2" s="121" t="s">
        <v>3395</v>
      </c>
      <c r="N2" s="121" t="s">
        <v>1192</v>
      </c>
      <c r="O2" s="38" t="s">
        <v>3399</v>
      </c>
      <c r="P2" s="121" t="s">
        <v>3400</v>
      </c>
      <c r="Q2" s="121" t="s">
        <v>3401</v>
      </c>
      <c r="R2" s="121" t="s">
        <v>3396</v>
      </c>
      <c r="S2" s="121" t="s">
        <v>3402</v>
      </c>
      <c r="T2" s="121"/>
      <c r="U2" s="121" t="s">
        <v>3403</v>
      </c>
      <c r="V2" s="121" t="s">
        <v>3032</v>
      </c>
      <c r="W2" s="121" t="s">
        <v>3404</v>
      </c>
      <c r="X2" s="121" t="s">
        <v>1327</v>
      </c>
      <c r="Y2" s="121"/>
      <c r="Z2" s="121"/>
      <c r="AA2" s="121"/>
    </row>
    <row r="3" spans="1:27" x14ac:dyDescent="0.2">
      <c r="A3" s="4" t="s">
        <v>3055</v>
      </c>
      <c r="B3" s="17">
        <v>41506</v>
      </c>
      <c r="C3" s="121" t="s">
        <v>1433</v>
      </c>
      <c r="D3" s="122" t="s">
        <v>1434</v>
      </c>
      <c r="E3" s="121" t="s">
        <v>2394</v>
      </c>
      <c r="F3" s="123" t="s">
        <v>2283</v>
      </c>
      <c r="G3" s="121">
        <v>1649</v>
      </c>
      <c r="H3" s="121" t="s">
        <v>2665</v>
      </c>
      <c r="I3" s="121" t="s">
        <v>3406</v>
      </c>
      <c r="J3" s="121" t="s">
        <v>52</v>
      </c>
      <c r="K3" s="121" t="s">
        <v>2668</v>
      </c>
      <c r="L3" s="38" t="s">
        <v>3393</v>
      </c>
      <c r="M3" s="121" t="s">
        <v>3395</v>
      </c>
      <c r="N3" s="121" t="s">
        <v>1192</v>
      </c>
      <c r="O3" s="38" t="s">
        <v>3336</v>
      </c>
      <c r="P3" s="121" t="s">
        <v>3405</v>
      </c>
      <c r="Q3" s="121" t="s">
        <v>3407</v>
      </c>
      <c r="R3" s="121" t="s">
        <v>3396</v>
      </c>
      <c r="S3" s="121" t="s">
        <v>3116</v>
      </c>
      <c r="T3" s="121"/>
      <c r="U3" s="121" t="s">
        <v>3408</v>
      </c>
      <c r="V3" s="121" t="s">
        <v>3409</v>
      </c>
      <c r="W3" s="38" t="s">
        <v>3410</v>
      </c>
      <c r="X3" s="121" t="s">
        <v>3411</v>
      </c>
      <c r="Y3" s="121"/>
      <c r="Z3" s="121"/>
      <c r="AA3" s="121"/>
    </row>
    <row r="4" spans="1:27" x14ac:dyDescent="0.2">
      <c r="A4" s="4" t="s">
        <v>3153</v>
      </c>
      <c r="B4" s="17">
        <v>41510</v>
      </c>
      <c r="C4" s="121" t="s">
        <v>1433</v>
      </c>
      <c r="D4" s="122" t="s">
        <v>1434</v>
      </c>
      <c r="E4" s="121" t="s">
        <v>2354</v>
      </c>
      <c r="F4" s="123" t="s">
        <v>2270</v>
      </c>
      <c r="G4" s="121">
        <v>1629</v>
      </c>
      <c r="H4" s="121" t="s">
        <v>2665</v>
      </c>
      <c r="I4" s="121" t="s">
        <v>3391</v>
      </c>
      <c r="J4" s="121" t="s">
        <v>3288</v>
      </c>
      <c r="K4" s="121" t="s">
        <v>2668</v>
      </c>
      <c r="L4" s="121" t="s">
        <v>3393</v>
      </c>
      <c r="M4" s="38" t="s">
        <v>3395</v>
      </c>
      <c r="N4" s="121" t="s">
        <v>3414</v>
      </c>
      <c r="O4" s="38" t="s">
        <v>3412</v>
      </c>
      <c r="P4" s="121" t="s">
        <v>3413</v>
      </c>
      <c r="Q4" s="121" t="s">
        <v>579</v>
      </c>
      <c r="R4" s="121" t="s">
        <v>3396</v>
      </c>
      <c r="S4" s="121" t="s">
        <v>3032</v>
      </c>
      <c r="T4" s="121"/>
      <c r="U4" s="121" t="s">
        <v>3415</v>
      </c>
      <c r="V4" s="121" t="s">
        <v>3116</v>
      </c>
      <c r="W4" s="121" t="s">
        <v>3416</v>
      </c>
      <c r="X4" s="121" t="s">
        <v>3417</v>
      </c>
      <c r="Y4" s="121"/>
      <c r="Z4" s="121"/>
      <c r="AA4" s="121"/>
    </row>
    <row r="5" spans="1:27" x14ac:dyDescent="0.2">
      <c r="A5" s="4" t="s">
        <v>332</v>
      </c>
      <c r="B5" s="17">
        <v>41512</v>
      </c>
      <c r="C5" s="121" t="s">
        <v>1433</v>
      </c>
      <c r="D5" s="122" t="s">
        <v>1445</v>
      </c>
      <c r="E5" s="121" t="s">
        <v>108</v>
      </c>
      <c r="F5" s="123" t="s">
        <v>2411</v>
      </c>
      <c r="G5" s="121">
        <v>1374</v>
      </c>
      <c r="H5" s="121" t="s">
        <v>2665</v>
      </c>
      <c r="I5" s="121" t="s">
        <v>3409</v>
      </c>
      <c r="J5" s="121" t="s">
        <v>3391</v>
      </c>
      <c r="K5" s="38" t="s">
        <v>3032</v>
      </c>
      <c r="L5" s="38" t="s">
        <v>3418</v>
      </c>
      <c r="M5" s="121" t="s">
        <v>3395</v>
      </c>
      <c r="N5" s="121" t="s">
        <v>1192</v>
      </c>
      <c r="O5" s="121" t="s">
        <v>3419</v>
      </c>
      <c r="P5" s="121" t="s">
        <v>53</v>
      </c>
      <c r="Q5" s="121" t="s">
        <v>3420</v>
      </c>
      <c r="R5" s="121" t="s">
        <v>3396</v>
      </c>
      <c r="S5" s="121" t="s">
        <v>3421</v>
      </c>
      <c r="T5" s="121"/>
      <c r="U5" s="121" t="s">
        <v>192</v>
      </c>
      <c r="V5" s="121" t="s">
        <v>3422</v>
      </c>
      <c r="W5" s="121" t="s">
        <v>3116</v>
      </c>
      <c r="X5" s="121" t="s">
        <v>3423</v>
      </c>
      <c r="Y5" s="121"/>
      <c r="Z5" s="121"/>
      <c r="AA5" s="121"/>
    </row>
    <row r="6" spans="1:27" x14ac:dyDescent="0.2">
      <c r="A6" s="4" t="s">
        <v>3033</v>
      </c>
      <c r="B6" s="17">
        <v>41517</v>
      </c>
      <c r="C6" s="121" t="s">
        <v>1433</v>
      </c>
      <c r="D6" s="122" t="s">
        <v>1445</v>
      </c>
      <c r="E6" s="121" t="s">
        <v>2369</v>
      </c>
      <c r="F6" s="123" t="s">
        <v>2321</v>
      </c>
      <c r="G6" s="121">
        <v>739</v>
      </c>
      <c r="H6" s="121" t="s">
        <v>2665</v>
      </c>
      <c r="I6" s="121" t="s">
        <v>3391</v>
      </c>
      <c r="J6" s="121" t="s">
        <v>3424</v>
      </c>
      <c r="K6" s="38" t="s">
        <v>2668</v>
      </c>
      <c r="L6" s="38" t="s">
        <v>3409</v>
      </c>
      <c r="M6" s="121" t="s">
        <v>3395</v>
      </c>
      <c r="N6" s="121" t="s">
        <v>3425</v>
      </c>
      <c r="O6" s="121" t="s">
        <v>3426</v>
      </c>
      <c r="P6" s="121" t="s">
        <v>3427</v>
      </c>
      <c r="Q6" s="121" t="s">
        <v>791</v>
      </c>
      <c r="R6" s="121" t="s">
        <v>3396</v>
      </c>
      <c r="S6" s="121" t="s">
        <v>3428</v>
      </c>
      <c r="T6" s="121"/>
      <c r="U6" s="121" t="s">
        <v>3429</v>
      </c>
      <c r="V6" s="121" t="s">
        <v>3430</v>
      </c>
      <c r="W6" s="121" t="s">
        <v>1327</v>
      </c>
      <c r="X6" s="121" t="s">
        <v>3392</v>
      </c>
      <c r="Y6" s="121"/>
      <c r="Z6" s="121"/>
      <c r="AA6" s="121"/>
    </row>
    <row r="7" spans="1:27" x14ac:dyDescent="0.2">
      <c r="A7" s="4" t="s">
        <v>1529</v>
      </c>
      <c r="B7" s="17">
        <v>41520</v>
      </c>
      <c r="C7" s="121" t="s">
        <v>1433</v>
      </c>
      <c r="D7" s="122" t="s">
        <v>1434</v>
      </c>
      <c r="E7" s="121" t="s">
        <v>358</v>
      </c>
      <c r="F7" s="123" t="s">
        <v>2307</v>
      </c>
      <c r="G7" s="121">
        <v>1614</v>
      </c>
      <c r="H7" s="121" t="s">
        <v>2665</v>
      </c>
      <c r="I7" s="121" t="s">
        <v>3391</v>
      </c>
      <c r="J7" s="121" t="s">
        <v>52</v>
      </c>
      <c r="K7" s="121" t="s">
        <v>3431</v>
      </c>
      <c r="L7" s="121" t="s">
        <v>3409</v>
      </c>
      <c r="M7" s="121" t="s">
        <v>3395</v>
      </c>
      <c r="N7" s="121" t="s">
        <v>3432</v>
      </c>
      <c r="O7" s="121" t="s">
        <v>3433</v>
      </c>
      <c r="P7" s="121" t="s">
        <v>3434</v>
      </c>
      <c r="Q7" s="121" t="s">
        <v>579</v>
      </c>
      <c r="R7" s="108" t="s">
        <v>3435</v>
      </c>
      <c r="S7" s="121" t="s">
        <v>53</v>
      </c>
      <c r="T7" s="121"/>
      <c r="U7" s="121" t="s">
        <v>3218</v>
      </c>
      <c r="V7" s="121" t="s">
        <v>3436</v>
      </c>
      <c r="W7" s="121" t="s">
        <v>3392</v>
      </c>
      <c r="X7" s="121" t="s">
        <v>3437</v>
      </c>
      <c r="Y7" s="121"/>
      <c r="Z7" s="121"/>
      <c r="AA7" s="121"/>
    </row>
    <row r="8" spans="1:27" x14ac:dyDescent="0.2">
      <c r="A8" s="4" t="s">
        <v>2690</v>
      </c>
      <c r="B8" s="17">
        <v>41524</v>
      </c>
      <c r="C8" s="121" t="s">
        <v>1433</v>
      </c>
      <c r="D8" s="122" t="s">
        <v>1434</v>
      </c>
      <c r="E8" s="121" t="s">
        <v>3145</v>
      </c>
      <c r="F8" s="123" t="s">
        <v>2283</v>
      </c>
      <c r="G8" s="121">
        <v>1961</v>
      </c>
      <c r="H8" s="121" t="s">
        <v>2665</v>
      </c>
      <c r="I8" s="121" t="s">
        <v>3438</v>
      </c>
      <c r="J8" s="38" t="s">
        <v>52</v>
      </c>
      <c r="K8" s="121" t="s">
        <v>2668</v>
      </c>
      <c r="L8" s="38" t="s">
        <v>3409</v>
      </c>
      <c r="M8" s="121" t="s">
        <v>3395</v>
      </c>
      <c r="N8" s="121" t="s">
        <v>1192</v>
      </c>
      <c r="O8" s="38" t="s">
        <v>3439</v>
      </c>
      <c r="P8" s="121" t="s">
        <v>3440</v>
      </c>
      <c r="Q8" s="121" t="s">
        <v>579</v>
      </c>
      <c r="R8" s="121" t="s">
        <v>3396</v>
      </c>
      <c r="S8" s="38" t="s">
        <v>3441</v>
      </c>
      <c r="T8" s="121"/>
      <c r="U8" s="121" t="s">
        <v>3442</v>
      </c>
      <c r="V8" s="38" t="s">
        <v>3443</v>
      </c>
      <c r="W8" s="121" t="s">
        <v>3392</v>
      </c>
      <c r="X8" s="121" t="s">
        <v>3032</v>
      </c>
      <c r="Y8" s="121"/>
      <c r="Z8" s="121"/>
      <c r="AA8" s="121"/>
    </row>
    <row r="9" spans="1:27" x14ac:dyDescent="0.2">
      <c r="A9" s="4" t="s">
        <v>1551</v>
      </c>
      <c r="B9" s="17">
        <v>41527</v>
      </c>
      <c r="C9" s="121" t="s">
        <v>1433</v>
      </c>
      <c r="D9" s="122" t="s">
        <v>1445</v>
      </c>
      <c r="E9" s="121" t="s">
        <v>127</v>
      </c>
      <c r="F9" s="123" t="s">
        <v>2333</v>
      </c>
      <c r="G9" s="121">
        <v>420</v>
      </c>
      <c r="H9" s="121" t="s">
        <v>2665</v>
      </c>
      <c r="I9" s="121" t="s">
        <v>3391</v>
      </c>
      <c r="J9" s="119" t="s">
        <v>52</v>
      </c>
      <c r="K9" s="121" t="s">
        <v>2668</v>
      </c>
      <c r="L9" s="121" t="s">
        <v>3409</v>
      </c>
      <c r="M9" s="121" t="s">
        <v>3444</v>
      </c>
      <c r="N9" s="121" t="s">
        <v>1192</v>
      </c>
      <c r="O9" s="121" t="s">
        <v>3336</v>
      </c>
      <c r="P9" s="121" t="s">
        <v>3445</v>
      </c>
      <c r="Q9" s="121" t="s">
        <v>547</v>
      </c>
      <c r="R9" s="121" t="s">
        <v>3446</v>
      </c>
      <c r="S9" s="108" t="s">
        <v>3447</v>
      </c>
      <c r="T9" s="121"/>
      <c r="U9" s="121" t="s">
        <v>3448</v>
      </c>
      <c r="V9" s="121" t="s">
        <v>3449</v>
      </c>
      <c r="W9" s="121" t="s">
        <v>192</v>
      </c>
      <c r="X9" s="121" t="s">
        <v>1327</v>
      </c>
      <c r="Y9" s="121"/>
      <c r="Z9" s="121"/>
      <c r="AA9" s="121"/>
    </row>
    <row r="10" spans="1:27" x14ac:dyDescent="0.2">
      <c r="A10" s="4" t="s">
        <v>885</v>
      </c>
      <c r="B10" s="17">
        <v>41531</v>
      </c>
      <c r="C10" s="121" t="s">
        <v>840</v>
      </c>
      <c r="D10" s="122" t="s">
        <v>1434</v>
      </c>
      <c r="E10" s="121" t="s">
        <v>2522</v>
      </c>
      <c r="F10" s="123" t="s">
        <v>2411</v>
      </c>
      <c r="G10" s="121">
        <v>1318</v>
      </c>
      <c r="H10" s="121" t="s">
        <v>2665</v>
      </c>
      <c r="I10" s="121" t="s">
        <v>3391</v>
      </c>
      <c r="J10" s="119" t="s">
        <v>3450</v>
      </c>
      <c r="K10" s="121" t="s">
        <v>2668</v>
      </c>
      <c r="L10" s="121" t="s">
        <v>3409</v>
      </c>
      <c r="M10" s="108" t="s">
        <v>3451</v>
      </c>
      <c r="N10" s="121" t="s">
        <v>1192</v>
      </c>
      <c r="O10" s="121" t="s">
        <v>3452</v>
      </c>
      <c r="P10" s="121" t="s">
        <v>3453</v>
      </c>
      <c r="Q10" s="119" t="s">
        <v>579</v>
      </c>
      <c r="R10" s="121" t="s">
        <v>3396</v>
      </c>
      <c r="S10" s="121" t="s">
        <v>3454</v>
      </c>
      <c r="T10" s="121" t="s">
        <v>3007</v>
      </c>
      <c r="U10" s="119" t="s">
        <v>3455</v>
      </c>
      <c r="V10" s="121" t="s">
        <v>3392</v>
      </c>
      <c r="W10" s="121" t="s">
        <v>3456</v>
      </c>
      <c r="X10" s="121" t="s">
        <v>3457</v>
      </c>
      <c r="Y10" s="121" t="s">
        <v>192</v>
      </c>
      <c r="Z10" s="121"/>
      <c r="AA10" s="121"/>
    </row>
    <row r="11" spans="1:27" x14ac:dyDescent="0.2">
      <c r="A11" s="4" t="s">
        <v>2664</v>
      </c>
      <c r="B11" s="17">
        <v>41538</v>
      </c>
      <c r="C11" s="121" t="s">
        <v>1433</v>
      </c>
      <c r="D11" s="122" t="s">
        <v>1445</v>
      </c>
      <c r="E11" s="121" t="s">
        <v>2402</v>
      </c>
      <c r="F11" s="123" t="s">
        <v>2283</v>
      </c>
      <c r="G11" s="121">
        <v>1032</v>
      </c>
      <c r="H11" s="121" t="s">
        <v>2665</v>
      </c>
      <c r="I11" s="121" t="s">
        <v>3391</v>
      </c>
      <c r="J11" s="121" t="s">
        <v>3460</v>
      </c>
      <c r="K11" s="119" t="s">
        <v>3458</v>
      </c>
      <c r="L11" s="121" t="s">
        <v>3409</v>
      </c>
      <c r="M11" s="121" t="s">
        <v>3393</v>
      </c>
      <c r="N11" s="121" t="s">
        <v>3459</v>
      </c>
      <c r="O11" s="121" t="s">
        <v>3461</v>
      </c>
      <c r="P11" s="121" t="s">
        <v>3219</v>
      </c>
      <c r="Q11" s="121" t="s">
        <v>579</v>
      </c>
      <c r="R11" s="121" t="s">
        <v>3272</v>
      </c>
      <c r="S11" s="121" t="s">
        <v>3462</v>
      </c>
      <c r="T11" s="121"/>
      <c r="U11" s="121" t="s">
        <v>52</v>
      </c>
      <c r="V11" s="121" t="s">
        <v>3463</v>
      </c>
      <c r="W11" s="121" t="s">
        <v>1327</v>
      </c>
      <c r="X11" s="121" t="s">
        <v>3464</v>
      </c>
      <c r="Y11" s="121"/>
      <c r="Z11" s="121"/>
      <c r="AA11" s="121"/>
    </row>
    <row r="12" spans="1:27" x14ac:dyDescent="0.2">
      <c r="A12" s="4" t="s">
        <v>2419</v>
      </c>
      <c r="B12" s="17">
        <v>41541</v>
      </c>
      <c r="C12" s="121" t="s">
        <v>935</v>
      </c>
      <c r="D12" s="122" t="s">
        <v>1445</v>
      </c>
      <c r="E12" s="121" t="s">
        <v>3465</v>
      </c>
      <c r="F12" s="123" t="s">
        <v>2422</v>
      </c>
      <c r="G12" s="121">
        <v>275</v>
      </c>
      <c r="H12" s="121" t="s">
        <v>3007</v>
      </c>
      <c r="I12" s="121" t="s">
        <v>3237</v>
      </c>
      <c r="J12" s="121" t="s">
        <v>52</v>
      </c>
      <c r="K12" s="121" t="s">
        <v>3466</v>
      </c>
      <c r="L12" s="121" t="s">
        <v>2563</v>
      </c>
      <c r="M12" s="121" t="s">
        <v>3457</v>
      </c>
      <c r="N12" s="121" t="s">
        <v>3467</v>
      </c>
      <c r="O12" s="121" t="s">
        <v>3468</v>
      </c>
      <c r="P12" s="121" t="s">
        <v>3469</v>
      </c>
      <c r="Q12" s="121" t="s">
        <v>579</v>
      </c>
      <c r="R12" s="121" t="s">
        <v>3470</v>
      </c>
      <c r="S12" s="121" t="s">
        <v>3471</v>
      </c>
      <c r="T12" s="121"/>
      <c r="U12" s="121" t="s">
        <v>3472</v>
      </c>
      <c r="V12" s="121" t="s">
        <v>3473</v>
      </c>
      <c r="W12" s="121" t="s">
        <v>3474</v>
      </c>
      <c r="X12" s="121" t="s">
        <v>3475</v>
      </c>
      <c r="Y12" s="121"/>
      <c r="Z12" s="121"/>
      <c r="AA12" s="121"/>
    </row>
    <row r="13" spans="1:27" x14ac:dyDescent="0.2">
      <c r="A13" s="4" t="s">
        <v>1470</v>
      </c>
      <c r="B13" s="17">
        <v>41545</v>
      </c>
      <c r="C13" s="121" t="s">
        <v>1433</v>
      </c>
      <c r="D13" s="122" t="s">
        <v>1434</v>
      </c>
      <c r="E13" s="121" t="s">
        <v>803</v>
      </c>
      <c r="F13" s="123" t="s">
        <v>2321</v>
      </c>
      <c r="G13" s="121">
        <v>1524</v>
      </c>
      <c r="H13" s="121" t="s">
        <v>3007</v>
      </c>
      <c r="I13" s="121" t="s">
        <v>3391</v>
      </c>
      <c r="J13" s="121" t="s">
        <v>3116</v>
      </c>
      <c r="K13" s="119" t="s">
        <v>3032</v>
      </c>
      <c r="L13" s="121" t="s">
        <v>3409</v>
      </c>
      <c r="M13" s="121" t="s">
        <v>2668</v>
      </c>
      <c r="N13" s="121" t="s">
        <v>3478</v>
      </c>
      <c r="O13" s="121" t="s">
        <v>3479</v>
      </c>
      <c r="P13" s="121" t="s">
        <v>3219</v>
      </c>
      <c r="Q13" s="121" t="s">
        <v>3480</v>
      </c>
      <c r="R13" s="121" t="s">
        <v>1327</v>
      </c>
      <c r="S13" s="121" t="s">
        <v>3481</v>
      </c>
      <c r="T13" s="121"/>
      <c r="U13" s="121" t="s">
        <v>3482</v>
      </c>
      <c r="V13" s="121" t="s">
        <v>3306</v>
      </c>
      <c r="W13" s="121" t="s">
        <v>3477</v>
      </c>
      <c r="X13" s="121" t="s">
        <v>3237</v>
      </c>
      <c r="Y13" s="121"/>
      <c r="Z13" s="121"/>
      <c r="AA13" s="121"/>
    </row>
    <row r="14" spans="1:27" x14ac:dyDescent="0.2">
      <c r="A14" s="4" t="s">
        <v>1628</v>
      </c>
      <c r="B14" s="17">
        <v>41552</v>
      </c>
      <c r="C14" s="121" t="s">
        <v>1433</v>
      </c>
      <c r="D14" s="122" t="s">
        <v>1434</v>
      </c>
      <c r="E14" s="121" t="s">
        <v>2344</v>
      </c>
      <c r="F14" s="123" t="s">
        <v>2283</v>
      </c>
      <c r="G14" s="121">
        <v>1528</v>
      </c>
      <c r="H14" s="121" t="s">
        <v>3007</v>
      </c>
      <c r="I14" s="121" t="s">
        <v>3391</v>
      </c>
      <c r="J14" s="121" t="s">
        <v>3483</v>
      </c>
      <c r="K14" s="121" t="s">
        <v>3032</v>
      </c>
      <c r="L14" s="121" t="s">
        <v>3409</v>
      </c>
      <c r="M14" s="121" t="s">
        <v>2668</v>
      </c>
      <c r="N14" s="121" t="s">
        <v>3489</v>
      </c>
      <c r="O14" s="121" t="s">
        <v>3396</v>
      </c>
      <c r="P14" s="121" t="s">
        <v>3488</v>
      </c>
      <c r="Q14" s="121" t="s">
        <v>579</v>
      </c>
      <c r="R14" s="121" t="s">
        <v>3484</v>
      </c>
      <c r="S14" s="121" t="s">
        <v>3485</v>
      </c>
      <c r="T14" s="121"/>
      <c r="U14" s="121" t="s">
        <v>3486</v>
      </c>
      <c r="V14" s="121" t="s">
        <v>192</v>
      </c>
      <c r="W14" s="121" t="s">
        <v>3487</v>
      </c>
      <c r="X14" s="121" t="s">
        <v>2667</v>
      </c>
      <c r="Y14" s="121"/>
      <c r="Z14" s="121"/>
      <c r="AA14" s="121"/>
    </row>
    <row r="15" spans="1:27" x14ac:dyDescent="0.2">
      <c r="A15" s="4" t="s">
        <v>1075</v>
      </c>
      <c r="B15" s="17">
        <v>41555</v>
      </c>
      <c r="C15" s="121" t="s">
        <v>1433</v>
      </c>
      <c r="D15" s="122" t="s">
        <v>1445</v>
      </c>
      <c r="E15" s="121" t="s">
        <v>2477</v>
      </c>
      <c r="F15" s="123" t="s">
        <v>2411</v>
      </c>
      <c r="G15" s="121">
        <v>672</v>
      </c>
      <c r="H15" s="121" t="s">
        <v>3007</v>
      </c>
      <c r="I15" s="121" t="s">
        <v>3391</v>
      </c>
      <c r="J15" s="121" t="s">
        <v>3116</v>
      </c>
      <c r="K15" s="119" t="s">
        <v>3490</v>
      </c>
      <c r="L15" s="121" t="s">
        <v>3491</v>
      </c>
      <c r="M15" s="121" t="s">
        <v>2668</v>
      </c>
      <c r="N15" s="119" t="s">
        <v>1192</v>
      </c>
      <c r="O15" s="119" t="s">
        <v>3396</v>
      </c>
      <c r="P15" s="121" t="s">
        <v>3492</v>
      </c>
      <c r="Q15" s="121" t="s">
        <v>579</v>
      </c>
      <c r="R15" s="121" t="s">
        <v>3493</v>
      </c>
      <c r="S15" s="121" t="s">
        <v>3306</v>
      </c>
      <c r="T15" s="121"/>
      <c r="U15" s="121" t="s">
        <v>3494</v>
      </c>
      <c r="V15" s="121" t="s">
        <v>52</v>
      </c>
      <c r="W15" s="121" t="s">
        <v>3495</v>
      </c>
      <c r="X15" s="121" t="s">
        <v>3496</v>
      </c>
      <c r="Y15" s="121"/>
      <c r="Z15" s="121"/>
      <c r="AA15" s="121"/>
    </row>
    <row r="16" spans="1:27" x14ac:dyDescent="0.2">
      <c r="A16" s="4" t="s">
        <v>3397</v>
      </c>
      <c r="B16" s="17">
        <v>41559</v>
      </c>
      <c r="C16" s="121" t="s">
        <v>1433</v>
      </c>
      <c r="D16" s="122" t="s">
        <v>1445</v>
      </c>
      <c r="E16" s="121" t="s">
        <v>2394</v>
      </c>
      <c r="F16" s="123" t="s">
        <v>2283</v>
      </c>
      <c r="G16" s="121">
        <v>1440</v>
      </c>
      <c r="H16" s="121" t="s">
        <v>3007</v>
      </c>
      <c r="I16" s="121" t="s">
        <v>3391</v>
      </c>
      <c r="J16" s="121" t="s">
        <v>3497</v>
      </c>
      <c r="K16" s="108" t="s">
        <v>3503</v>
      </c>
      <c r="L16" s="121" t="s">
        <v>3393</v>
      </c>
      <c r="M16" s="121" t="s">
        <v>52</v>
      </c>
      <c r="N16" s="121" t="s">
        <v>3498</v>
      </c>
      <c r="O16" s="121" t="s">
        <v>3396</v>
      </c>
      <c r="P16" s="119" t="s">
        <v>53</v>
      </c>
      <c r="Q16" s="121" t="s">
        <v>579</v>
      </c>
      <c r="R16" s="121" t="s">
        <v>3499</v>
      </c>
      <c r="S16" s="121" t="s">
        <v>3219</v>
      </c>
      <c r="T16" s="121"/>
      <c r="U16" s="121" t="s">
        <v>3500</v>
      </c>
      <c r="V16" s="121" t="s">
        <v>3409</v>
      </c>
      <c r="W16" s="121" t="s">
        <v>3501</v>
      </c>
      <c r="X16" s="121" t="s">
        <v>3502</v>
      </c>
      <c r="Y16" s="121"/>
      <c r="Z16" s="121"/>
      <c r="AA16" s="121"/>
    </row>
    <row r="17" spans="1:28" x14ac:dyDescent="0.2">
      <c r="A17" s="4" t="s">
        <v>893</v>
      </c>
      <c r="B17" s="17">
        <v>41562</v>
      </c>
      <c r="C17" s="121" t="s">
        <v>1433</v>
      </c>
      <c r="D17" s="122" t="s">
        <v>1434</v>
      </c>
      <c r="E17" s="121" t="s">
        <v>803</v>
      </c>
      <c r="F17" s="123" t="s">
        <v>2321</v>
      </c>
      <c r="G17" s="121">
        <v>1429</v>
      </c>
      <c r="H17" s="121" t="s">
        <v>3007</v>
      </c>
      <c r="I17" s="121" t="s">
        <v>3391</v>
      </c>
      <c r="J17" s="119" t="s">
        <v>3116</v>
      </c>
      <c r="K17" s="121" t="s">
        <v>2668</v>
      </c>
      <c r="L17" s="121" t="s">
        <v>3393</v>
      </c>
      <c r="M17" s="121" t="s">
        <v>52</v>
      </c>
      <c r="N17" s="121" t="s">
        <v>1192</v>
      </c>
      <c r="O17" s="121" t="s">
        <v>3504</v>
      </c>
      <c r="P17" s="119" t="s">
        <v>53</v>
      </c>
      <c r="Q17" s="121" t="s">
        <v>3505</v>
      </c>
      <c r="R17" s="121" t="s">
        <v>3506</v>
      </c>
      <c r="S17" s="121" t="s">
        <v>3457</v>
      </c>
      <c r="T17" s="121"/>
      <c r="U17" s="121" t="s">
        <v>3409</v>
      </c>
      <c r="V17" s="121" t="s">
        <v>3509</v>
      </c>
      <c r="W17" s="121" t="s">
        <v>3507</v>
      </c>
      <c r="X17" s="119" t="s">
        <v>3508</v>
      </c>
      <c r="Y17" s="121"/>
      <c r="Z17" s="121"/>
      <c r="AA17" s="121"/>
    </row>
    <row r="18" spans="1:28" x14ac:dyDescent="0.2">
      <c r="A18" s="4" t="s">
        <v>1529</v>
      </c>
      <c r="B18" s="17">
        <v>41566</v>
      </c>
      <c r="C18" s="121" t="s">
        <v>902</v>
      </c>
      <c r="D18" s="122" t="s">
        <v>1445</v>
      </c>
      <c r="E18" s="121" t="s">
        <v>2282</v>
      </c>
      <c r="F18" s="123" t="s">
        <v>2283</v>
      </c>
      <c r="G18" s="121">
        <v>693</v>
      </c>
      <c r="H18" s="119" t="s">
        <v>3007</v>
      </c>
      <c r="I18" s="119" t="s">
        <v>3391</v>
      </c>
      <c r="J18" s="121" t="s">
        <v>3512</v>
      </c>
      <c r="K18" s="121" t="s">
        <v>3510</v>
      </c>
      <c r="L18" s="121" t="s">
        <v>3409</v>
      </c>
      <c r="M18" s="121" t="s">
        <v>3511</v>
      </c>
      <c r="N18" s="121" t="s">
        <v>3513</v>
      </c>
      <c r="O18" s="121" t="s">
        <v>3116</v>
      </c>
      <c r="P18" s="121" t="s">
        <v>53</v>
      </c>
      <c r="Q18" s="121" t="s">
        <v>3219</v>
      </c>
      <c r="R18" s="121" t="s">
        <v>3514</v>
      </c>
      <c r="S18" s="121" t="s">
        <v>1327</v>
      </c>
      <c r="T18" s="121"/>
      <c r="U18" s="121" t="s">
        <v>3515</v>
      </c>
      <c r="V18" s="119" t="s">
        <v>3516</v>
      </c>
      <c r="W18" s="121" t="s">
        <v>3457</v>
      </c>
      <c r="X18" s="121" t="s">
        <v>3517</v>
      </c>
      <c r="Y18" s="121"/>
      <c r="Z18" s="121"/>
      <c r="AA18" s="121"/>
    </row>
    <row r="19" spans="1:28" x14ac:dyDescent="0.2">
      <c r="A19" s="4" t="s">
        <v>2134</v>
      </c>
      <c r="B19" s="17">
        <v>41573</v>
      </c>
      <c r="C19" s="121" t="s">
        <v>1433</v>
      </c>
      <c r="D19" s="122" t="s">
        <v>1434</v>
      </c>
      <c r="E19" s="121" t="s">
        <v>620</v>
      </c>
      <c r="F19" s="123" t="s">
        <v>2256</v>
      </c>
      <c r="G19" s="121">
        <v>1542</v>
      </c>
      <c r="H19" s="121" t="s">
        <v>3007</v>
      </c>
      <c r="I19" s="121" t="s">
        <v>3391</v>
      </c>
      <c r="J19" s="121" t="s">
        <v>52</v>
      </c>
      <c r="K19" s="121" t="s">
        <v>3306</v>
      </c>
      <c r="L19" s="121" t="s">
        <v>3393</v>
      </c>
      <c r="M19" s="121" t="s">
        <v>3518</v>
      </c>
      <c r="N19" s="121" t="s">
        <v>3522</v>
      </c>
      <c r="O19" s="121" t="s">
        <v>3519</v>
      </c>
      <c r="P19" s="121" t="s">
        <v>3520</v>
      </c>
      <c r="Q19" s="121" t="s">
        <v>3521</v>
      </c>
      <c r="R19" s="121" t="s">
        <v>3523</v>
      </c>
      <c r="S19" s="121" t="s">
        <v>3524</v>
      </c>
      <c r="T19" s="121"/>
      <c r="U19" s="121" t="s">
        <v>3525</v>
      </c>
      <c r="V19" s="121" t="s">
        <v>3526</v>
      </c>
      <c r="W19" s="121" t="s">
        <v>3477</v>
      </c>
      <c r="X19" s="121" t="s">
        <v>3409</v>
      </c>
      <c r="Y19" s="121"/>
      <c r="Z19" s="121"/>
      <c r="AA19" s="121"/>
    </row>
    <row r="20" spans="1:28" x14ac:dyDescent="0.2">
      <c r="A20" s="4" t="s">
        <v>1529</v>
      </c>
      <c r="B20" s="17">
        <v>41583</v>
      </c>
      <c r="C20" s="121" t="s">
        <v>902</v>
      </c>
      <c r="D20" s="122" t="s">
        <v>1434</v>
      </c>
      <c r="E20" s="121" t="s">
        <v>2332</v>
      </c>
      <c r="F20" s="123" t="s">
        <v>2411</v>
      </c>
      <c r="G20" s="121">
        <v>369</v>
      </c>
      <c r="H20" s="121" t="s">
        <v>3007</v>
      </c>
      <c r="I20" s="121" t="s">
        <v>3527</v>
      </c>
      <c r="J20" s="108" t="s">
        <v>3533</v>
      </c>
      <c r="K20" s="121" t="s">
        <v>3528</v>
      </c>
      <c r="L20" s="121" t="s">
        <v>3393</v>
      </c>
      <c r="M20" s="121" t="s">
        <v>3395</v>
      </c>
      <c r="N20" s="121" t="s">
        <v>1192</v>
      </c>
      <c r="O20" s="119" t="s">
        <v>3032</v>
      </c>
      <c r="P20" s="108" t="s">
        <v>3534</v>
      </c>
      <c r="Q20" s="121" t="s">
        <v>3529</v>
      </c>
      <c r="R20" s="119" t="s">
        <v>1327</v>
      </c>
      <c r="S20" s="121" t="s">
        <v>3457</v>
      </c>
      <c r="T20" s="121"/>
      <c r="U20" s="121" t="s">
        <v>3531</v>
      </c>
      <c r="V20" s="121" t="s">
        <v>3532</v>
      </c>
      <c r="W20" s="121" t="s">
        <v>3306</v>
      </c>
      <c r="X20" s="121" t="s">
        <v>3530</v>
      </c>
      <c r="Y20" s="121"/>
      <c r="Z20" s="121"/>
      <c r="AA20" s="121"/>
      <c r="AB20" s="12"/>
    </row>
    <row r="21" spans="1:28" x14ac:dyDescent="0.2">
      <c r="A21" s="114" t="s">
        <v>2690</v>
      </c>
      <c r="B21" s="115">
        <v>41587</v>
      </c>
      <c r="C21" s="124" t="s">
        <v>1433</v>
      </c>
      <c r="D21" s="125" t="s">
        <v>1445</v>
      </c>
      <c r="E21" s="124" t="s">
        <v>2477</v>
      </c>
      <c r="F21" s="126" t="s">
        <v>2283</v>
      </c>
      <c r="G21" s="124">
        <v>539</v>
      </c>
      <c r="H21" s="124" t="s">
        <v>3007</v>
      </c>
      <c r="I21" s="124" t="s">
        <v>3391</v>
      </c>
      <c r="J21" s="124" t="s">
        <v>3535</v>
      </c>
      <c r="K21" s="117" t="s">
        <v>2668</v>
      </c>
      <c r="L21" s="118" t="s">
        <v>3393</v>
      </c>
      <c r="M21" s="118" t="s">
        <v>3395</v>
      </c>
      <c r="N21" s="124" t="s">
        <v>3219</v>
      </c>
      <c r="O21" s="124" t="s">
        <v>3032</v>
      </c>
      <c r="P21" s="118" t="s">
        <v>3631</v>
      </c>
      <c r="Q21" s="124" t="s">
        <v>3536</v>
      </c>
      <c r="R21" s="124" t="s">
        <v>1327</v>
      </c>
      <c r="S21" s="124" t="s">
        <v>3485</v>
      </c>
      <c r="T21" s="124"/>
      <c r="U21" s="124" t="s">
        <v>3537</v>
      </c>
      <c r="V21" s="124" t="s">
        <v>3409</v>
      </c>
      <c r="W21" s="124" t="s">
        <v>3306</v>
      </c>
      <c r="X21" s="124" t="s">
        <v>3538</v>
      </c>
      <c r="Y21" s="124"/>
      <c r="Z21" s="124"/>
      <c r="AA21" s="124"/>
    </row>
    <row r="22" spans="1:28" x14ac:dyDescent="0.2">
      <c r="A22" s="4" t="s">
        <v>514</v>
      </c>
      <c r="B22" s="17">
        <v>41590</v>
      </c>
      <c r="C22" s="121" t="s">
        <v>1612</v>
      </c>
      <c r="D22" s="122" t="s">
        <v>1445</v>
      </c>
      <c r="E22" s="121" t="s">
        <v>127</v>
      </c>
      <c r="F22" s="123" t="s">
        <v>2370</v>
      </c>
      <c r="G22" s="121">
        <v>464</v>
      </c>
      <c r="H22" s="121" t="s">
        <v>3007</v>
      </c>
      <c r="I22" s="121" t="s">
        <v>3230</v>
      </c>
      <c r="J22" s="121" t="s">
        <v>3391</v>
      </c>
      <c r="K22" s="121" t="s">
        <v>3539</v>
      </c>
      <c r="L22" s="121" t="s">
        <v>3393</v>
      </c>
      <c r="M22" s="121" t="s">
        <v>3395</v>
      </c>
      <c r="N22" s="121" t="s">
        <v>3540</v>
      </c>
      <c r="O22" s="121" t="s">
        <v>3032</v>
      </c>
      <c r="P22" s="121" t="s">
        <v>3541</v>
      </c>
      <c r="Q22" s="121" t="s">
        <v>3116</v>
      </c>
      <c r="R22" s="121" t="s">
        <v>3542</v>
      </c>
      <c r="S22" s="121" t="s">
        <v>3543</v>
      </c>
      <c r="T22" s="121"/>
      <c r="U22" s="121" t="s">
        <v>52</v>
      </c>
      <c r="V22" s="121" t="s">
        <v>3306</v>
      </c>
      <c r="W22" s="121" t="s">
        <v>3544</v>
      </c>
      <c r="X22" s="121" t="s">
        <v>3409</v>
      </c>
      <c r="Y22" s="127"/>
      <c r="Z22" s="127"/>
      <c r="AA22" s="127"/>
    </row>
    <row r="23" spans="1:28" x14ac:dyDescent="0.2">
      <c r="A23" s="4" t="s">
        <v>1551</v>
      </c>
      <c r="B23" s="17">
        <v>41594</v>
      </c>
      <c r="C23" s="124" t="s">
        <v>1433</v>
      </c>
      <c r="D23" s="122" t="s">
        <v>1434</v>
      </c>
      <c r="E23" s="121" t="s">
        <v>289</v>
      </c>
      <c r="F23" s="123" t="s">
        <v>2283</v>
      </c>
      <c r="G23" s="121">
        <v>1706</v>
      </c>
      <c r="H23" s="121" t="s">
        <v>3007</v>
      </c>
      <c r="I23" s="121" t="s">
        <v>3391</v>
      </c>
      <c r="J23" s="121" t="s">
        <v>52</v>
      </c>
      <c r="K23" s="121" t="s">
        <v>3032</v>
      </c>
      <c r="L23" s="121" t="s">
        <v>3545</v>
      </c>
      <c r="M23" s="121" t="s">
        <v>3395</v>
      </c>
      <c r="N23" s="121" t="s">
        <v>3546</v>
      </c>
      <c r="O23" s="121" t="s">
        <v>3547</v>
      </c>
      <c r="P23" s="121" t="s">
        <v>3548</v>
      </c>
      <c r="Q23" s="121" t="s">
        <v>3457</v>
      </c>
      <c r="R23" s="121" t="s">
        <v>3549</v>
      </c>
      <c r="S23" s="121" t="s">
        <v>3550</v>
      </c>
      <c r="T23" s="121"/>
      <c r="U23" s="121" t="s">
        <v>3551</v>
      </c>
      <c r="V23" s="121" t="s">
        <v>3552</v>
      </c>
      <c r="W23" s="121" t="s">
        <v>3230</v>
      </c>
      <c r="X23" s="121" t="s">
        <v>3306</v>
      </c>
      <c r="Y23" s="127"/>
      <c r="Z23" s="127"/>
      <c r="AA23" s="121" t="s">
        <v>3553</v>
      </c>
    </row>
    <row r="24" spans="1:28" x14ac:dyDescent="0.2">
      <c r="A24" s="114" t="s">
        <v>1432</v>
      </c>
      <c r="B24" s="115">
        <v>41601</v>
      </c>
      <c r="C24" s="124" t="s">
        <v>1433</v>
      </c>
      <c r="D24" s="125" t="s">
        <v>1445</v>
      </c>
      <c r="E24" s="121" t="s">
        <v>2477</v>
      </c>
      <c r="F24" s="123" t="s">
        <v>2333</v>
      </c>
      <c r="G24" s="121">
        <v>978</v>
      </c>
      <c r="H24" s="121" t="s">
        <v>3007</v>
      </c>
      <c r="I24" s="119" t="s">
        <v>2668</v>
      </c>
      <c r="J24" s="119" t="s">
        <v>3391</v>
      </c>
      <c r="K24" s="121" t="s">
        <v>3032</v>
      </c>
      <c r="L24" s="119" t="s">
        <v>3393</v>
      </c>
      <c r="M24" s="121" t="s">
        <v>3395</v>
      </c>
      <c r="N24" s="121" t="s">
        <v>3554</v>
      </c>
      <c r="O24" s="121" t="s">
        <v>1192</v>
      </c>
      <c r="P24" s="121" t="s">
        <v>3555</v>
      </c>
      <c r="Q24" s="121" t="s">
        <v>3556</v>
      </c>
      <c r="R24" s="121" t="s">
        <v>1327</v>
      </c>
      <c r="S24" s="121" t="s">
        <v>3116</v>
      </c>
      <c r="T24" s="121"/>
      <c r="U24" s="121" t="s">
        <v>3557</v>
      </c>
      <c r="V24" s="121" t="s">
        <v>3558</v>
      </c>
      <c r="W24" s="121" t="s">
        <v>3559</v>
      </c>
      <c r="X24" s="121" t="s">
        <v>3230</v>
      </c>
      <c r="Y24" s="127"/>
      <c r="Z24" s="127"/>
      <c r="AA24" s="127"/>
    </row>
    <row r="25" spans="1:28" x14ac:dyDescent="0.2">
      <c r="A25" s="114" t="s">
        <v>934</v>
      </c>
      <c r="B25" s="115">
        <v>41604</v>
      </c>
      <c r="C25" s="124" t="s">
        <v>1433</v>
      </c>
      <c r="D25" s="125" t="s">
        <v>1445</v>
      </c>
      <c r="E25" s="121" t="s">
        <v>794</v>
      </c>
      <c r="F25" s="123" t="s">
        <v>2321</v>
      </c>
      <c r="G25" s="121">
        <v>754</v>
      </c>
      <c r="H25" s="121" t="s">
        <v>3007</v>
      </c>
      <c r="I25" s="12" t="s">
        <v>3010</v>
      </c>
      <c r="J25" s="12" t="s">
        <v>3391</v>
      </c>
      <c r="K25" s="121" t="s">
        <v>3560</v>
      </c>
      <c r="L25" s="12" t="s">
        <v>3393</v>
      </c>
      <c r="M25" s="121" t="s">
        <v>3395</v>
      </c>
      <c r="N25" s="121" t="s">
        <v>1192</v>
      </c>
      <c r="O25" s="121" t="s">
        <v>3561</v>
      </c>
      <c r="P25" s="121" t="s">
        <v>3562</v>
      </c>
      <c r="Q25" s="121" t="s">
        <v>3457</v>
      </c>
      <c r="R25" s="121" t="s">
        <v>1327</v>
      </c>
      <c r="S25" s="121" t="s">
        <v>192</v>
      </c>
      <c r="T25" s="121"/>
      <c r="U25" s="121" t="s">
        <v>3563</v>
      </c>
      <c r="V25" s="121" t="s">
        <v>3564</v>
      </c>
      <c r="W25" s="121" t="s">
        <v>3409</v>
      </c>
      <c r="X25" s="121" t="s">
        <v>3565</v>
      </c>
      <c r="Y25" s="127"/>
      <c r="Z25" s="127"/>
      <c r="AA25" s="127"/>
    </row>
    <row r="26" spans="1:28" x14ac:dyDescent="0.2">
      <c r="A26" s="114" t="s">
        <v>3056</v>
      </c>
      <c r="B26" s="115">
        <v>41608</v>
      </c>
      <c r="C26" s="124" t="s">
        <v>1433</v>
      </c>
      <c r="D26" s="125" t="s">
        <v>1434</v>
      </c>
      <c r="E26" s="121" t="s">
        <v>289</v>
      </c>
      <c r="F26" s="123" t="s">
        <v>2333</v>
      </c>
      <c r="G26" s="121">
        <v>1690</v>
      </c>
      <c r="H26" s="121" t="s">
        <v>3007</v>
      </c>
      <c r="I26" s="121" t="s">
        <v>2668</v>
      </c>
      <c r="J26" s="121" t="s">
        <v>3391</v>
      </c>
      <c r="K26" s="121" t="s">
        <v>3032</v>
      </c>
      <c r="L26" s="121" t="s">
        <v>3567</v>
      </c>
      <c r="M26" s="121" t="s">
        <v>3395</v>
      </c>
      <c r="N26" s="121" t="s">
        <v>2594</v>
      </c>
      <c r="O26" s="121" t="s">
        <v>3568</v>
      </c>
      <c r="P26" s="121" t="s">
        <v>3569</v>
      </c>
      <c r="Q26" s="121" t="s">
        <v>3457</v>
      </c>
      <c r="R26" s="121" t="s">
        <v>3570</v>
      </c>
      <c r="S26" s="121" t="s">
        <v>3571</v>
      </c>
      <c r="T26" s="121"/>
      <c r="U26" s="121" t="s">
        <v>3572</v>
      </c>
      <c r="V26" s="121" t="s">
        <v>3306</v>
      </c>
      <c r="W26" s="121" t="s">
        <v>3573</v>
      </c>
      <c r="X26" s="121" t="s">
        <v>3230</v>
      </c>
      <c r="Y26" s="127"/>
      <c r="Z26" s="127"/>
      <c r="AA26" s="127"/>
    </row>
    <row r="27" spans="1:28" x14ac:dyDescent="0.2">
      <c r="A27" s="114" t="s">
        <v>1897</v>
      </c>
      <c r="B27" s="115">
        <v>41612</v>
      </c>
      <c r="C27" s="124" t="s">
        <v>1612</v>
      </c>
      <c r="D27" s="125" t="s">
        <v>1434</v>
      </c>
      <c r="E27" s="121" t="s">
        <v>2493</v>
      </c>
      <c r="F27" s="123" t="s">
        <v>2283</v>
      </c>
      <c r="G27" s="121">
        <v>282</v>
      </c>
      <c r="H27" s="121" t="s">
        <v>2665</v>
      </c>
      <c r="I27" s="121" t="s">
        <v>3409</v>
      </c>
      <c r="J27" s="121" t="s">
        <v>52</v>
      </c>
      <c r="K27" s="121" t="s">
        <v>3575</v>
      </c>
      <c r="L27" s="121" t="s">
        <v>3395</v>
      </c>
      <c r="M27" s="121" t="s">
        <v>3576</v>
      </c>
      <c r="N27" s="121" t="s">
        <v>192</v>
      </c>
      <c r="O27" s="121" t="s">
        <v>3577</v>
      </c>
      <c r="P27" s="121" t="s">
        <v>3578</v>
      </c>
      <c r="Q27" s="121" t="s">
        <v>3457</v>
      </c>
      <c r="R27" s="121" t="s">
        <v>1327</v>
      </c>
      <c r="S27" s="121" t="s">
        <v>3579</v>
      </c>
      <c r="T27" s="121" t="s">
        <v>3007</v>
      </c>
      <c r="U27" s="121" t="s">
        <v>3580</v>
      </c>
      <c r="V27" s="121" t="s">
        <v>3581</v>
      </c>
      <c r="W27" s="121" t="s">
        <v>3396</v>
      </c>
      <c r="X27" s="121"/>
      <c r="Y27" s="127"/>
      <c r="Z27" s="127"/>
      <c r="AA27" s="127"/>
    </row>
    <row r="28" spans="1:28" x14ac:dyDescent="0.2">
      <c r="A28" s="114" t="s">
        <v>1513</v>
      </c>
      <c r="B28" s="115">
        <v>41615</v>
      </c>
      <c r="C28" s="124" t="s">
        <v>1433</v>
      </c>
      <c r="D28" s="125" t="s">
        <v>1434</v>
      </c>
      <c r="E28" s="121" t="s">
        <v>752</v>
      </c>
      <c r="F28" s="123" t="s">
        <v>2321</v>
      </c>
      <c r="G28" s="121">
        <v>1600</v>
      </c>
      <c r="H28" s="121" t="s">
        <v>3007</v>
      </c>
      <c r="I28" s="121" t="s">
        <v>3391</v>
      </c>
      <c r="J28" s="119" t="s">
        <v>52</v>
      </c>
      <c r="K28" s="119" t="s">
        <v>3032</v>
      </c>
      <c r="L28" s="121" t="s">
        <v>3395</v>
      </c>
      <c r="M28" s="121" t="s">
        <v>3230</v>
      </c>
      <c r="N28" s="121" t="s">
        <v>3582</v>
      </c>
      <c r="O28" s="121" t="s">
        <v>3583</v>
      </c>
      <c r="P28" s="121" t="s">
        <v>3584</v>
      </c>
      <c r="Q28" s="119" t="s">
        <v>3585</v>
      </c>
      <c r="R28" s="121" t="s">
        <v>3586</v>
      </c>
      <c r="S28" s="121" t="s">
        <v>3588</v>
      </c>
      <c r="T28" s="121"/>
      <c r="U28" s="121" t="s">
        <v>3587</v>
      </c>
      <c r="V28" s="121" t="s">
        <v>3566</v>
      </c>
      <c r="W28" s="121" t="s">
        <v>3306</v>
      </c>
      <c r="X28" s="121" t="s">
        <v>3409</v>
      </c>
      <c r="Y28" s="127"/>
      <c r="Z28" s="127"/>
      <c r="AA28" s="127"/>
    </row>
    <row r="29" spans="1:28" x14ac:dyDescent="0.2">
      <c r="A29" s="114" t="s">
        <v>3055</v>
      </c>
      <c r="B29" s="115">
        <v>41622</v>
      </c>
      <c r="C29" s="124" t="s">
        <v>1433</v>
      </c>
      <c r="D29" s="125" t="s">
        <v>1445</v>
      </c>
      <c r="E29" s="121" t="s">
        <v>2468</v>
      </c>
      <c r="F29" s="123" t="s">
        <v>2411</v>
      </c>
      <c r="G29" s="121">
        <v>709</v>
      </c>
      <c r="H29" s="121" t="s">
        <v>3589</v>
      </c>
      <c r="I29" s="121" t="s">
        <v>2668</v>
      </c>
      <c r="J29" s="121" t="s">
        <v>3391</v>
      </c>
      <c r="K29" s="121" t="s">
        <v>3032</v>
      </c>
      <c r="L29" s="121" t="s">
        <v>3393</v>
      </c>
      <c r="M29" s="121" t="s">
        <v>3395</v>
      </c>
      <c r="N29" s="121" t="s">
        <v>1192</v>
      </c>
      <c r="O29" s="121" t="s">
        <v>3590</v>
      </c>
      <c r="P29" s="121" t="s">
        <v>3591</v>
      </c>
      <c r="Q29" s="121" t="s">
        <v>3592</v>
      </c>
      <c r="R29" s="121" t="s">
        <v>3593</v>
      </c>
      <c r="S29" s="121" t="s">
        <v>3594</v>
      </c>
      <c r="T29" s="121"/>
      <c r="U29" s="121" t="s">
        <v>3574</v>
      </c>
      <c r="V29" s="121" t="s">
        <v>3795</v>
      </c>
      <c r="W29" s="121" t="s">
        <v>52</v>
      </c>
      <c r="X29" s="121" t="s">
        <v>3595</v>
      </c>
      <c r="Y29" s="127"/>
      <c r="Z29" s="127"/>
      <c r="AA29" s="127"/>
    </row>
    <row r="30" spans="1:28" x14ac:dyDescent="0.2">
      <c r="A30" s="114" t="s">
        <v>3398</v>
      </c>
      <c r="B30" s="115">
        <v>41629</v>
      </c>
      <c r="C30" s="124" t="s">
        <v>1433</v>
      </c>
      <c r="D30" s="125" t="s">
        <v>1434</v>
      </c>
      <c r="E30" s="121" t="s">
        <v>2493</v>
      </c>
      <c r="F30" s="123" t="s">
        <v>2283</v>
      </c>
      <c r="G30" s="121">
        <v>1661</v>
      </c>
      <c r="H30" s="121" t="s">
        <v>3596</v>
      </c>
      <c r="I30" s="121" t="s">
        <v>2668</v>
      </c>
      <c r="J30" s="121" t="s">
        <v>3391</v>
      </c>
      <c r="K30" s="121" t="s">
        <v>3032</v>
      </c>
      <c r="L30" s="119" t="s">
        <v>3597</v>
      </c>
      <c r="M30" s="121" t="s">
        <v>3395</v>
      </c>
      <c r="N30" s="121" t="s">
        <v>3598</v>
      </c>
      <c r="O30" s="121" t="s">
        <v>3599</v>
      </c>
      <c r="P30" s="121" t="s">
        <v>3604</v>
      </c>
      <c r="Q30" s="121" t="s">
        <v>3457</v>
      </c>
      <c r="R30" s="121" t="s">
        <v>3600</v>
      </c>
      <c r="S30" s="121" t="s">
        <v>3601</v>
      </c>
      <c r="T30" s="121"/>
      <c r="U30" s="121" t="s">
        <v>3566</v>
      </c>
      <c r="V30" s="121" t="s">
        <v>3602</v>
      </c>
      <c r="W30" s="121" t="s">
        <v>3230</v>
      </c>
      <c r="X30" s="121" t="s">
        <v>3603</v>
      </c>
      <c r="Y30" s="127"/>
      <c r="Z30" s="127"/>
      <c r="AA30" s="127"/>
    </row>
    <row r="31" spans="1:28" x14ac:dyDescent="0.2">
      <c r="A31" s="114" t="s">
        <v>1897</v>
      </c>
      <c r="B31" s="115">
        <v>41634</v>
      </c>
      <c r="C31" s="124" t="s">
        <v>1433</v>
      </c>
      <c r="D31" s="125" t="s">
        <v>1445</v>
      </c>
      <c r="E31" s="121" t="s">
        <v>2402</v>
      </c>
      <c r="F31" s="123" t="s">
        <v>2411</v>
      </c>
      <c r="G31" s="121">
        <v>1008</v>
      </c>
      <c r="H31" s="121" t="s">
        <v>3596</v>
      </c>
      <c r="I31" s="119" t="s">
        <v>2668</v>
      </c>
      <c r="J31" s="121" t="s">
        <v>3391</v>
      </c>
      <c r="K31" s="119" t="s">
        <v>3032</v>
      </c>
      <c r="L31" s="108" t="s">
        <v>3605</v>
      </c>
      <c r="M31" s="121" t="s">
        <v>3395</v>
      </c>
      <c r="N31" s="121" t="s">
        <v>1192</v>
      </c>
      <c r="O31" s="121" t="s">
        <v>3606</v>
      </c>
      <c r="P31" s="121" t="s">
        <v>3607</v>
      </c>
      <c r="Q31" s="121" t="s">
        <v>3457</v>
      </c>
      <c r="R31" s="121" t="s">
        <v>3608</v>
      </c>
      <c r="S31" s="121" t="s">
        <v>3609</v>
      </c>
      <c r="T31" s="121"/>
      <c r="U31" s="121" t="s">
        <v>1327</v>
      </c>
      <c r="V31" s="121" t="s">
        <v>3610</v>
      </c>
      <c r="W31" s="121" t="s">
        <v>3645</v>
      </c>
      <c r="X31" s="121" t="s">
        <v>3306</v>
      </c>
      <c r="Y31" s="127"/>
      <c r="Z31" s="127"/>
      <c r="AA31" s="127"/>
    </row>
    <row r="32" spans="1:28" x14ac:dyDescent="0.2">
      <c r="A32" s="114" t="s">
        <v>1456</v>
      </c>
      <c r="B32" s="115">
        <v>41636</v>
      </c>
      <c r="C32" s="124" t="s">
        <v>1433</v>
      </c>
      <c r="D32" s="125" t="s">
        <v>1445</v>
      </c>
      <c r="E32" s="121" t="s">
        <v>2468</v>
      </c>
      <c r="F32" s="123" t="s">
        <v>2283</v>
      </c>
      <c r="G32" s="121">
        <v>1112</v>
      </c>
      <c r="H32" s="121" t="s">
        <v>3596</v>
      </c>
      <c r="I32" s="119" t="s">
        <v>2668</v>
      </c>
      <c r="J32" s="121" t="s">
        <v>3391</v>
      </c>
      <c r="K32" s="121" t="s">
        <v>3032</v>
      </c>
      <c r="L32" s="121" t="s">
        <v>3393</v>
      </c>
      <c r="M32" s="121" t="s">
        <v>3395</v>
      </c>
      <c r="N32" s="121" t="s">
        <v>3625</v>
      </c>
      <c r="O32" s="121" t="s">
        <v>3626</v>
      </c>
      <c r="P32" s="121" t="s">
        <v>3627</v>
      </c>
      <c r="Q32" s="121" t="s">
        <v>3457</v>
      </c>
      <c r="R32" s="121" t="s">
        <v>1327</v>
      </c>
      <c r="S32" s="121" t="s">
        <v>3628</v>
      </c>
      <c r="T32" s="121"/>
      <c r="U32" s="121" t="s">
        <v>3306</v>
      </c>
      <c r="V32" s="121" t="s">
        <v>52</v>
      </c>
      <c r="W32" s="121" t="s">
        <v>3629</v>
      </c>
      <c r="X32" s="121" t="s">
        <v>3630</v>
      </c>
      <c r="Y32" s="127"/>
      <c r="Z32" s="127"/>
      <c r="AA32" s="127"/>
    </row>
    <row r="33" spans="1:27" x14ac:dyDescent="0.2">
      <c r="A33" s="114" t="s">
        <v>3054</v>
      </c>
      <c r="B33" s="115">
        <v>41643</v>
      </c>
      <c r="C33" s="124" t="s">
        <v>1433</v>
      </c>
      <c r="D33" s="125" t="s">
        <v>1445</v>
      </c>
      <c r="E33" s="121" t="s">
        <v>2432</v>
      </c>
      <c r="F33" s="123" t="s">
        <v>2411</v>
      </c>
      <c r="G33" s="121">
        <v>974</v>
      </c>
      <c r="H33" s="121" t="s">
        <v>3632</v>
      </c>
      <c r="I33" s="121" t="s">
        <v>2668</v>
      </c>
      <c r="J33" s="119" t="s">
        <v>3391</v>
      </c>
      <c r="K33" s="121" t="s">
        <v>3032</v>
      </c>
      <c r="L33" s="119" t="s">
        <v>3393</v>
      </c>
      <c r="M33" s="121" t="s">
        <v>3395</v>
      </c>
      <c r="N33" s="121" t="s">
        <v>3633</v>
      </c>
      <c r="O33" s="121" t="s">
        <v>3634</v>
      </c>
      <c r="P33" s="121" t="s">
        <v>3376</v>
      </c>
      <c r="Q33" s="121" t="s">
        <v>3457</v>
      </c>
      <c r="R33" s="121" t="s">
        <v>3635</v>
      </c>
      <c r="S33" s="121" t="s">
        <v>3636</v>
      </c>
      <c r="T33" s="121"/>
      <c r="U33" s="121" t="s">
        <v>3566</v>
      </c>
      <c r="V33" s="121" t="s">
        <v>3637</v>
      </c>
      <c r="W33" s="121" t="s">
        <v>3496</v>
      </c>
      <c r="X33" s="121" t="s">
        <v>52</v>
      </c>
      <c r="Y33" s="127"/>
      <c r="Z33" s="127"/>
      <c r="AA33" s="127"/>
    </row>
    <row r="34" spans="1:27" x14ac:dyDescent="0.2">
      <c r="A34" s="114" t="s">
        <v>1521</v>
      </c>
      <c r="B34" s="115">
        <v>41653</v>
      </c>
      <c r="C34" s="124" t="s">
        <v>1612</v>
      </c>
      <c r="D34" s="125" t="s">
        <v>1445</v>
      </c>
      <c r="E34" s="121" t="s">
        <v>127</v>
      </c>
      <c r="F34" s="123" t="s">
        <v>2370</v>
      </c>
      <c r="G34" s="121">
        <v>275</v>
      </c>
      <c r="H34" s="121" t="s">
        <v>3632</v>
      </c>
      <c r="I34" s="121" t="s">
        <v>3032</v>
      </c>
      <c r="J34" s="121" t="s">
        <v>3391</v>
      </c>
      <c r="K34" s="121" t="s">
        <v>3306</v>
      </c>
      <c r="L34" s="121" t="s">
        <v>3638</v>
      </c>
      <c r="M34" s="121" t="s">
        <v>52</v>
      </c>
      <c r="N34" s="108" t="s">
        <v>3640</v>
      </c>
      <c r="O34" s="119" t="s">
        <v>3396</v>
      </c>
      <c r="P34" s="121" t="s">
        <v>3219</v>
      </c>
      <c r="Q34" s="121" t="s">
        <v>3639</v>
      </c>
      <c r="R34" s="121" t="s">
        <v>3641</v>
      </c>
      <c r="S34" s="121" t="s">
        <v>3642</v>
      </c>
      <c r="T34" s="121"/>
      <c r="U34" s="121" t="s">
        <v>3457</v>
      </c>
      <c r="V34" s="121" t="s">
        <v>3643</v>
      </c>
      <c r="W34" s="121" t="s">
        <v>1327</v>
      </c>
      <c r="X34" s="121" t="s">
        <v>3644</v>
      </c>
      <c r="Y34" s="127"/>
      <c r="Z34" s="127"/>
      <c r="AA34" s="127"/>
    </row>
    <row r="35" spans="1:27" x14ac:dyDescent="0.2">
      <c r="A35" s="114" t="s">
        <v>1470</v>
      </c>
      <c r="B35" s="115">
        <v>41657</v>
      </c>
      <c r="C35" s="124" t="s">
        <v>1433</v>
      </c>
      <c r="D35" s="125" t="s">
        <v>1445</v>
      </c>
      <c r="E35" s="121" t="s">
        <v>1348</v>
      </c>
      <c r="F35" s="123" t="s">
        <v>2370</v>
      </c>
      <c r="G35" s="121">
        <v>818</v>
      </c>
      <c r="H35" s="121" t="s">
        <v>3632</v>
      </c>
      <c r="I35" s="119" t="s">
        <v>3391</v>
      </c>
      <c r="J35" s="119" t="s">
        <v>52</v>
      </c>
      <c r="K35" s="121" t="s">
        <v>3646</v>
      </c>
      <c r="L35" s="121" t="s">
        <v>3647</v>
      </c>
      <c r="M35" s="121" t="s">
        <v>2668</v>
      </c>
      <c r="N35" s="121" t="s">
        <v>1327</v>
      </c>
      <c r="O35" s="121" t="s">
        <v>3116</v>
      </c>
      <c r="P35" s="121" t="s">
        <v>3648</v>
      </c>
      <c r="Q35" s="121" t="s">
        <v>3649</v>
      </c>
      <c r="R35" s="121" t="s">
        <v>3650</v>
      </c>
      <c r="S35" s="121" t="s">
        <v>3651</v>
      </c>
      <c r="T35" s="121"/>
      <c r="U35" s="121" t="s">
        <v>3652</v>
      </c>
      <c r="V35" s="119" t="s">
        <v>3653</v>
      </c>
      <c r="W35" s="121" t="s">
        <v>3272</v>
      </c>
      <c r="X35" s="121" t="s">
        <v>192</v>
      </c>
      <c r="Y35" s="127"/>
      <c r="Z35" s="127"/>
      <c r="AA35" s="127"/>
    </row>
    <row r="36" spans="1:27" x14ac:dyDescent="0.2">
      <c r="A36" s="114" t="s">
        <v>332</v>
      </c>
      <c r="B36" s="115">
        <v>41660</v>
      </c>
      <c r="C36" s="124" t="s">
        <v>1433</v>
      </c>
      <c r="D36" s="125" t="s">
        <v>1434</v>
      </c>
      <c r="E36" s="121" t="s">
        <v>2477</v>
      </c>
      <c r="F36" s="123" t="s">
        <v>2370</v>
      </c>
      <c r="G36" s="121">
        <v>1598</v>
      </c>
      <c r="H36" s="121" t="s">
        <v>3632</v>
      </c>
      <c r="I36" s="119" t="s">
        <v>3391</v>
      </c>
      <c r="J36" s="121" t="s">
        <v>3654</v>
      </c>
      <c r="K36" s="119" t="s">
        <v>2668</v>
      </c>
      <c r="L36" s="121" t="s">
        <v>3395</v>
      </c>
      <c r="M36" s="121" t="s">
        <v>3393</v>
      </c>
      <c r="N36" s="121" t="s">
        <v>3655</v>
      </c>
      <c r="O36" s="121" t="s">
        <v>3656</v>
      </c>
      <c r="P36" s="121" t="s">
        <v>53</v>
      </c>
      <c r="Q36" s="121" t="s">
        <v>579</v>
      </c>
      <c r="R36" s="121" t="s">
        <v>3660</v>
      </c>
      <c r="S36" s="121" t="s">
        <v>2667</v>
      </c>
      <c r="T36" s="121"/>
      <c r="U36" s="121" t="s">
        <v>3657</v>
      </c>
      <c r="V36" s="121" t="s">
        <v>3658</v>
      </c>
      <c r="W36" s="121" t="s">
        <v>3566</v>
      </c>
      <c r="X36" s="121" t="s">
        <v>3659</v>
      </c>
      <c r="Y36" s="127"/>
      <c r="Z36" s="127"/>
      <c r="AA36" s="127"/>
    </row>
    <row r="37" spans="1:27" x14ac:dyDescent="0.2">
      <c r="A37" s="114" t="s">
        <v>1628</v>
      </c>
      <c r="B37" s="115">
        <v>41671</v>
      </c>
      <c r="C37" s="124" t="s">
        <v>1433</v>
      </c>
      <c r="D37" s="128" t="s">
        <v>1445</v>
      </c>
      <c r="E37" s="121" t="s">
        <v>2468</v>
      </c>
      <c r="F37" s="123" t="s">
        <v>2411</v>
      </c>
      <c r="G37" s="121">
        <v>940</v>
      </c>
      <c r="H37" s="121" t="s">
        <v>3632</v>
      </c>
      <c r="I37" s="121" t="s">
        <v>3391</v>
      </c>
      <c r="J37" s="121" t="s">
        <v>2667</v>
      </c>
      <c r="K37" s="121" t="s">
        <v>3661</v>
      </c>
      <c r="L37" s="121" t="s">
        <v>3662</v>
      </c>
      <c r="M37" s="121" t="s">
        <v>3395</v>
      </c>
      <c r="N37" s="121" t="s">
        <v>3663</v>
      </c>
      <c r="O37" s="121" t="s">
        <v>3665</v>
      </c>
      <c r="P37" s="121" t="s">
        <v>53</v>
      </c>
      <c r="Q37" s="121" t="s">
        <v>3664</v>
      </c>
      <c r="R37" s="121" t="s">
        <v>3219</v>
      </c>
      <c r="S37" s="121" t="s">
        <v>3666</v>
      </c>
      <c r="T37" s="121"/>
      <c r="U37" s="121" t="s">
        <v>3667</v>
      </c>
      <c r="V37" s="121" t="s">
        <v>52</v>
      </c>
      <c r="W37" s="121" t="s">
        <v>1327</v>
      </c>
      <c r="X37" s="121" t="s">
        <v>3668</v>
      </c>
      <c r="Y37" s="127"/>
      <c r="Z37" s="127"/>
      <c r="AA37" s="127"/>
    </row>
    <row r="38" spans="1:27" x14ac:dyDescent="0.2">
      <c r="A38" s="114" t="s">
        <v>1075</v>
      </c>
      <c r="B38" s="115">
        <v>41688</v>
      </c>
      <c r="C38" s="124" t="s">
        <v>1433</v>
      </c>
      <c r="D38" s="125" t="s">
        <v>1434</v>
      </c>
      <c r="E38" s="121" t="s">
        <v>2484</v>
      </c>
      <c r="F38" s="123" t="s">
        <v>2370</v>
      </c>
      <c r="G38" s="121">
        <v>1416</v>
      </c>
      <c r="H38" s="121" t="s">
        <v>3632</v>
      </c>
      <c r="I38" s="121" t="s">
        <v>3391</v>
      </c>
      <c r="J38" s="121" t="s">
        <v>3670</v>
      </c>
      <c r="K38" s="121" t="s">
        <v>2668</v>
      </c>
      <c r="L38" s="121" t="s">
        <v>3393</v>
      </c>
      <c r="M38" s="121" t="s">
        <v>3395</v>
      </c>
      <c r="N38" s="121" t="s">
        <v>3671</v>
      </c>
      <c r="O38" s="121" t="s">
        <v>3457</v>
      </c>
      <c r="P38" s="121" t="s">
        <v>3672</v>
      </c>
      <c r="Q38" s="121" t="s">
        <v>579</v>
      </c>
      <c r="R38" s="121" t="s">
        <v>3673</v>
      </c>
      <c r="S38" s="121" t="s">
        <v>3674</v>
      </c>
      <c r="T38" s="121"/>
      <c r="U38" s="121" t="s">
        <v>1327</v>
      </c>
      <c r="V38" s="121" t="s">
        <v>3432</v>
      </c>
      <c r="W38" s="121" t="s">
        <v>3574</v>
      </c>
      <c r="X38" s="121" t="s">
        <v>3675</v>
      </c>
      <c r="Y38" s="127"/>
      <c r="Z38" s="127"/>
      <c r="AA38" s="127"/>
    </row>
    <row r="39" spans="1:27" x14ac:dyDescent="0.2">
      <c r="A39" s="114" t="s">
        <v>3054</v>
      </c>
      <c r="B39" s="115">
        <v>41692</v>
      </c>
      <c r="C39" s="124" t="s">
        <v>1433</v>
      </c>
      <c r="D39" s="125" t="s">
        <v>1434</v>
      </c>
      <c r="E39" s="121" t="s">
        <v>2731</v>
      </c>
      <c r="F39" s="123" t="s">
        <v>2370</v>
      </c>
      <c r="G39" s="121">
        <v>1863</v>
      </c>
      <c r="H39" s="121" t="s">
        <v>3632</v>
      </c>
      <c r="I39" s="119" t="s">
        <v>3391</v>
      </c>
      <c r="J39" s="121" t="s">
        <v>2667</v>
      </c>
      <c r="K39" s="121" t="s">
        <v>2668</v>
      </c>
      <c r="L39" s="121" t="s">
        <v>3393</v>
      </c>
      <c r="M39" s="121" t="s">
        <v>3676</v>
      </c>
      <c r="N39" s="121" t="s">
        <v>3677</v>
      </c>
      <c r="O39" s="121" t="s">
        <v>3457</v>
      </c>
      <c r="P39" s="121" t="s">
        <v>3678</v>
      </c>
      <c r="Q39" s="121" t="s">
        <v>3679</v>
      </c>
      <c r="R39" s="121" t="s">
        <v>3680</v>
      </c>
      <c r="S39" s="121" t="s">
        <v>3681</v>
      </c>
      <c r="T39" s="121"/>
      <c r="U39" s="121" t="s">
        <v>3682</v>
      </c>
      <c r="V39" s="121" t="s">
        <v>3566</v>
      </c>
      <c r="W39" s="121" t="s">
        <v>3688</v>
      </c>
      <c r="X39" s="121" t="s">
        <v>3272</v>
      </c>
      <c r="Y39" s="127"/>
      <c r="Z39" s="127"/>
      <c r="AA39" s="127"/>
    </row>
    <row r="40" spans="1:27" x14ac:dyDescent="0.2">
      <c r="A40" s="114" t="s">
        <v>3669</v>
      </c>
      <c r="B40" s="115">
        <v>41696</v>
      </c>
      <c r="C40" s="124" t="s">
        <v>1612</v>
      </c>
      <c r="D40" s="125" t="s">
        <v>1445</v>
      </c>
      <c r="E40" s="121" t="s">
        <v>2402</v>
      </c>
      <c r="F40" s="123" t="s">
        <v>2370</v>
      </c>
      <c r="G40" s="121">
        <v>336</v>
      </c>
      <c r="H40" s="121" t="s">
        <v>3632</v>
      </c>
      <c r="I40" s="121" t="s">
        <v>3391</v>
      </c>
      <c r="J40" s="121" t="s">
        <v>52</v>
      </c>
      <c r="K40" s="121" t="s">
        <v>2668</v>
      </c>
      <c r="L40" s="121" t="s">
        <v>3393</v>
      </c>
      <c r="M40" s="121" t="s">
        <v>3683</v>
      </c>
      <c r="N40" s="121" t="s">
        <v>3684</v>
      </c>
      <c r="O40" s="121" t="s">
        <v>3457</v>
      </c>
      <c r="P40" s="121" t="s">
        <v>3685</v>
      </c>
      <c r="Q40" s="121" t="s">
        <v>579</v>
      </c>
      <c r="R40" s="121" t="s">
        <v>3546</v>
      </c>
      <c r="S40" s="121" t="s">
        <v>3686</v>
      </c>
      <c r="T40" s="121"/>
      <c r="U40" s="121" t="s">
        <v>3395</v>
      </c>
      <c r="V40" s="121" t="s">
        <v>3687</v>
      </c>
      <c r="W40" s="121" t="s">
        <v>3474</v>
      </c>
      <c r="X40" s="121" t="s">
        <v>3689</v>
      </c>
      <c r="Y40" s="127"/>
      <c r="Z40" s="127"/>
      <c r="AA40" s="127"/>
    </row>
    <row r="41" spans="1:27" x14ac:dyDescent="0.2">
      <c r="A41" s="114" t="s">
        <v>934</v>
      </c>
      <c r="B41" s="115">
        <v>41699</v>
      </c>
      <c r="C41" s="124" t="s">
        <v>1433</v>
      </c>
      <c r="D41" s="125" t="s">
        <v>1434</v>
      </c>
      <c r="E41" s="121" t="s">
        <v>2731</v>
      </c>
      <c r="F41" s="123" t="s">
        <v>2270</v>
      </c>
      <c r="G41" s="121">
        <v>1974</v>
      </c>
      <c r="H41" s="121" t="s">
        <v>3632</v>
      </c>
      <c r="I41" s="121" t="s">
        <v>3691</v>
      </c>
      <c r="J41" s="121" t="s">
        <v>3692</v>
      </c>
      <c r="K41" s="121" t="s">
        <v>2668</v>
      </c>
      <c r="L41" s="121" t="s">
        <v>3393</v>
      </c>
      <c r="M41" s="121" t="s">
        <v>3395</v>
      </c>
      <c r="N41" s="121" t="s">
        <v>3693</v>
      </c>
      <c r="O41" s="121" t="s">
        <v>3566</v>
      </c>
      <c r="P41" s="121" t="s">
        <v>3694</v>
      </c>
      <c r="Q41" s="121" t="s">
        <v>3695</v>
      </c>
      <c r="R41" s="121" t="s">
        <v>3219</v>
      </c>
      <c r="S41" s="121" t="s">
        <v>3696</v>
      </c>
      <c r="T41" s="121"/>
      <c r="U41" s="121" t="s">
        <v>3698</v>
      </c>
      <c r="V41" s="121" t="s">
        <v>3697</v>
      </c>
      <c r="W41" s="121" t="s">
        <v>3574</v>
      </c>
      <c r="X41" s="121" t="s">
        <v>3690</v>
      </c>
      <c r="Y41" s="127"/>
      <c r="Z41" s="127"/>
      <c r="AA41" s="127"/>
    </row>
    <row r="42" spans="1:27" x14ac:dyDescent="0.2">
      <c r="A42" s="114" t="s">
        <v>885</v>
      </c>
      <c r="B42" s="115">
        <v>41702</v>
      </c>
      <c r="C42" s="124" t="s">
        <v>1433</v>
      </c>
      <c r="D42" s="125" t="s">
        <v>1445</v>
      </c>
      <c r="E42" s="121" t="s">
        <v>2770</v>
      </c>
      <c r="F42" s="123" t="s">
        <v>2283</v>
      </c>
      <c r="G42" s="121">
        <v>2171</v>
      </c>
      <c r="H42" s="121" t="s">
        <v>3632</v>
      </c>
      <c r="I42" s="121" t="s">
        <v>3391</v>
      </c>
      <c r="J42" s="121" t="s">
        <v>3699</v>
      </c>
      <c r="K42" s="121" t="s">
        <v>2668</v>
      </c>
      <c r="L42" s="121" t="s">
        <v>3393</v>
      </c>
      <c r="M42" s="121" t="s">
        <v>3395</v>
      </c>
      <c r="N42" s="121" t="s">
        <v>1192</v>
      </c>
      <c r="O42" s="121" t="s">
        <v>3457</v>
      </c>
      <c r="P42" s="121" t="s">
        <v>53</v>
      </c>
      <c r="Q42" s="121" t="s">
        <v>579</v>
      </c>
      <c r="R42" s="119" t="s">
        <v>3700</v>
      </c>
      <c r="S42" s="121" t="s">
        <v>3701</v>
      </c>
      <c r="T42" s="121"/>
      <c r="U42" s="121" t="s">
        <v>1327</v>
      </c>
      <c r="V42" s="121" t="s">
        <v>3566</v>
      </c>
      <c r="W42" s="121" t="s">
        <v>3574</v>
      </c>
      <c r="X42" s="121" t="s">
        <v>3690</v>
      </c>
      <c r="Y42" s="127"/>
      <c r="Z42" s="127"/>
      <c r="AA42" s="127"/>
    </row>
    <row r="43" spans="1:27" x14ac:dyDescent="0.2">
      <c r="A43" s="114" t="s">
        <v>2134</v>
      </c>
      <c r="B43" s="115">
        <v>41706</v>
      </c>
      <c r="C43" s="124" t="s">
        <v>1433</v>
      </c>
      <c r="D43" s="125" t="s">
        <v>1445</v>
      </c>
      <c r="E43" s="121" t="s">
        <v>794</v>
      </c>
      <c r="F43" s="123" t="s">
        <v>2433</v>
      </c>
      <c r="G43" s="121">
        <v>891</v>
      </c>
      <c r="H43" s="121" t="s">
        <v>3632</v>
      </c>
      <c r="I43" s="121" t="s">
        <v>3391</v>
      </c>
      <c r="J43" s="121" t="s">
        <v>3702</v>
      </c>
      <c r="K43" s="121" t="s">
        <v>2668</v>
      </c>
      <c r="L43" s="121" t="s">
        <v>3393</v>
      </c>
      <c r="M43" s="121" t="s">
        <v>3704</v>
      </c>
      <c r="N43" s="121" t="s">
        <v>3703</v>
      </c>
      <c r="O43" s="121" t="s">
        <v>3457</v>
      </c>
      <c r="P43" s="121" t="s">
        <v>53</v>
      </c>
      <c r="Q43" s="121" t="s">
        <v>3705</v>
      </c>
      <c r="R43" s="121" t="s">
        <v>3219</v>
      </c>
      <c r="S43" s="121" t="s">
        <v>3706</v>
      </c>
      <c r="T43" s="121"/>
      <c r="U43" s="121" t="s">
        <v>3707</v>
      </c>
      <c r="V43" s="121" t="s">
        <v>3688</v>
      </c>
      <c r="W43" s="121" t="s">
        <v>3566</v>
      </c>
      <c r="X43" s="121" t="s">
        <v>3690</v>
      </c>
      <c r="Y43" s="127"/>
      <c r="Z43" s="127"/>
      <c r="AA43" s="127"/>
    </row>
    <row r="44" spans="1:27" x14ac:dyDescent="0.2">
      <c r="A44" s="114" t="s">
        <v>3397</v>
      </c>
      <c r="B44" s="115">
        <v>41713</v>
      </c>
      <c r="C44" s="124" t="s">
        <v>1433</v>
      </c>
      <c r="D44" s="125" t="s">
        <v>1434</v>
      </c>
      <c r="E44" s="121" t="s">
        <v>2493</v>
      </c>
      <c r="F44" s="123" t="s">
        <v>2333</v>
      </c>
      <c r="G44" s="121">
        <v>2083</v>
      </c>
      <c r="H44" s="121" t="s">
        <v>3632</v>
      </c>
      <c r="I44" s="121" t="s">
        <v>3391</v>
      </c>
      <c r="J44" s="121" t="s">
        <v>52</v>
      </c>
      <c r="K44" s="119" t="s">
        <v>3032</v>
      </c>
      <c r="L44" s="121" t="s">
        <v>3393</v>
      </c>
      <c r="M44" s="121" t="s">
        <v>3395</v>
      </c>
      <c r="N44" s="121" t="s">
        <v>1192</v>
      </c>
      <c r="O44" s="121" t="s">
        <v>3708</v>
      </c>
      <c r="P44" s="121" t="s">
        <v>3709</v>
      </c>
      <c r="Q44" s="121" t="s">
        <v>579</v>
      </c>
      <c r="R44" s="121" t="s">
        <v>3710</v>
      </c>
      <c r="S44" s="121" t="s">
        <v>2667</v>
      </c>
      <c r="T44" s="121"/>
      <c r="U44" s="121" t="s">
        <v>3711</v>
      </c>
      <c r="V44" s="121" t="s">
        <v>3712</v>
      </c>
      <c r="W44" s="121" t="s">
        <v>3574</v>
      </c>
      <c r="X44" s="121" t="s">
        <v>3272</v>
      </c>
      <c r="Y44" s="127"/>
      <c r="Z44" s="127"/>
      <c r="AA44" s="127"/>
    </row>
    <row r="45" spans="1:27" x14ac:dyDescent="0.2">
      <c r="A45" s="114" t="s">
        <v>2664</v>
      </c>
      <c r="B45" s="115">
        <v>41716</v>
      </c>
      <c r="C45" s="124" t="s">
        <v>1433</v>
      </c>
      <c r="D45" s="125" t="s">
        <v>1434</v>
      </c>
      <c r="E45" s="121" t="s">
        <v>91</v>
      </c>
      <c r="F45" s="123" t="s">
        <v>2307</v>
      </c>
      <c r="G45" s="121">
        <v>1589</v>
      </c>
      <c r="H45" s="121" t="s">
        <v>3632</v>
      </c>
      <c r="I45" s="121" t="s">
        <v>3391</v>
      </c>
      <c r="J45" s="119" t="s">
        <v>52</v>
      </c>
      <c r="K45" s="121" t="s">
        <v>2668</v>
      </c>
      <c r="L45" s="121" t="s">
        <v>3393</v>
      </c>
      <c r="M45" s="121" t="s">
        <v>3713</v>
      </c>
      <c r="N45" s="121" t="s">
        <v>1192</v>
      </c>
      <c r="O45" s="121" t="s">
        <v>3714</v>
      </c>
      <c r="P45" s="121" t="s">
        <v>53</v>
      </c>
      <c r="Q45" s="121" t="s">
        <v>579</v>
      </c>
      <c r="R45" s="121" t="s">
        <v>3715</v>
      </c>
      <c r="S45" s="121" t="s">
        <v>1327</v>
      </c>
      <c r="T45" s="121"/>
      <c r="U45" s="121" t="s">
        <v>2667</v>
      </c>
      <c r="V45" s="121" t="s">
        <v>3717</v>
      </c>
      <c r="W45" s="121" t="s">
        <v>3716</v>
      </c>
      <c r="X45" s="121" t="s">
        <v>3756</v>
      </c>
      <c r="Y45" s="127"/>
      <c r="Z45" s="127"/>
      <c r="AA45" s="127"/>
    </row>
    <row r="46" spans="1:27" x14ac:dyDescent="0.2">
      <c r="A46" s="114" t="s">
        <v>893</v>
      </c>
      <c r="B46" s="115">
        <v>41720</v>
      </c>
      <c r="C46" s="124" t="s">
        <v>1433</v>
      </c>
      <c r="D46" s="125" t="s">
        <v>1445</v>
      </c>
      <c r="E46" s="121" t="s">
        <v>2502</v>
      </c>
      <c r="F46" s="123" t="s">
        <v>2411</v>
      </c>
      <c r="G46" s="121">
        <v>1000</v>
      </c>
      <c r="H46" s="121" t="s">
        <v>3632</v>
      </c>
      <c r="I46" s="121" t="s">
        <v>3718</v>
      </c>
      <c r="J46" s="121" t="s">
        <v>52</v>
      </c>
      <c r="K46" s="121" t="s">
        <v>2668</v>
      </c>
      <c r="L46" s="121" t="s">
        <v>3393</v>
      </c>
      <c r="M46" s="121" t="s">
        <v>3395</v>
      </c>
      <c r="N46" s="121" t="s">
        <v>3719</v>
      </c>
      <c r="O46" s="119" t="s">
        <v>3720</v>
      </c>
      <c r="P46" s="12" t="s">
        <v>53</v>
      </c>
      <c r="Q46" s="119" t="s">
        <v>1079</v>
      </c>
      <c r="R46" s="121" t="s">
        <v>3721</v>
      </c>
      <c r="S46" s="121" t="s">
        <v>3722</v>
      </c>
      <c r="T46" s="121"/>
      <c r="U46" s="121" t="s">
        <v>2667</v>
      </c>
      <c r="V46" s="121" t="s">
        <v>3032</v>
      </c>
      <c r="W46" s="121" t="s">
        <v>3724</v>
      </c>
      <c r="X46" s="121" t="s">
        <v>3723</v>
      </c>
      <c r="Y46" s="127"/>
      <c r="Z46" s="127"/>
      <c r="AA46" s="127"/>
    </row>
    <row r="47" spans="1:27" x14ac:dyDescent="0.2">
      <c r="A47" s="114" t="s">
        <v>1529</v>
      </c>
      <c r="B47" s="115">
        <v>41723</v>
      </c>
      <c r="C47" s="124" t="s">
        <v>1433</v>
      </c>
      <c r="D47" s="125" t="s">
        <v>1445</v>
      </c>
      <c r="E47" s="121" t="s">
        <v>2237</v>
      </c>
      <c r="F47" s="123" t="s">
        <v>3725</v>
      </c>
      <c r="G47" s="121">
        <v>612</v>
      </c>
      <c r="H47" s="121" t="s">
        <v>3632</v>
      </c>
      <c r="I47" s="121" t="s">
        <v>3391</v>
      </c>
      <c r="J47" s="119" t="s">
        <v>52</v>
      </c>
      <c r="K47" s="121" t="s">
        <v>2668</v>
      </c>
      <c r="L47" s="121" t="s">
        <v>3393</v>
      </c>
      <c r="M47" s="121" t="s">
        <v>3726</v>
      </c>
      <c r="N47" s="121" t="s">
        <v>3727</v>
      </c>
      <c r="O47" s="121" t="s">
        <v>3728</v>
      </c>
      <c r="P47" s="121" t="s">
        <v>3729</v>
      </c>
      <c r="Q47" s="121" t="s">
        <v>579</v>
      </c>
      <c r="R47" s="121" t="s">
        <v>3731</v>
      </c>
      <c r="S47" s="121" t="s">
        <v>3730</v>
      </c>
      <c r="T47" s="121"/>
      <c r="U47" s="121" t="s">
        <v>2667</v>
      </c>
      <c r="V47" s="121" t="s">
        <v>3566</v>
      </c>
      <c r="W47" s="121" t="s">
        <v>3658</v>
      </c>
      <c r="X47" s="121" t="s">
        <v>3732</v>
      </c>
      <c r="Y47" s="127"/>
      <c r="Z47" s="127"/>
      <c r="AA47" s="127"/>
    </row>
    <row r="48" spans="1:27" x14ac:dyDescent="0.2">
      <c r="A48" s="114" t="s">
        <v>1432</v>
      </c>
      <c r="B48" s="115">
        <v>41727</v>
      </c>
      <c r="C48" s="124" t="s">
        <v>1433</v>
      </c>
      <c r="D48" s="125" t="s">
        <v>1434</v>
      </c>
      <c r="E48" s="121" t="s">
        <v>2484</v>
      </c>
      <c r="F48" s="123" t="s">
        <v>2411</v>
      </c>
      <c r="G48" s="121">
        <v>2044</v>
      </c>
      <c r="H48" s="121" t="s">
        <v>3632</v>
      </c>
      <c r="I48" s="121" t="s">
        <v>3391</v>
      </c>
      <c r="J48" s="121" t="s">
        <v>52</v>
      </c>
      <c r="K48" s="121" t="s">
        <v>2668</v>
      </c>
      <c r="L48" s="121" t="s">
        <v>3393</v>
      </c>
      <c r="M48" s="121" t="s">
        <v>3733</v>
      </c>
      <c r="N48" s="121" t="s">
        <v>1192</v>
      </c>
      <c r="O48" s="121" t="s">
        <v>3734</v>
      </c>
      <c r="P48" s="121" t="s">
        <v>53</v>
      </c>
      <c r="Q48" s="121" t="s">
        <v>579</v>
      </c>
      <c r="R48" s="121" t="s">
        <v>3735</v>
      </c>
      <c r="S48" s="121" t="s">
        <v>3736</v>
      </c>
      <c r="T48" s="121"/>
      <c r="U48" s="121" t="s">
        <v>1327</v>
      </c>
      <c r="V48" s="121" t="s">
        <v>3737</v>
      </c>
      <c r="W48" s="121" t="s">
        <v>3738</v>
      </c>
      <c r="X48" s="121" t="s">
        <v>3739</v>
      </c>
      <c r="Y48" s="127"/>
      <c r="Z48" s="127"/>
      <c r="AA48" s="127"/>
    </row>
    <row r="49" spans="1:27" x14ac:dyDescent="0.2">
      <c r="A49" s="114" t="s">
        <v>3056</v>
      </c>
      <c r="B49" s="115">
        <v>41734</v>
      </c>
      <c r="C49" s="124" t="s">
        <v>1433</v>
      </c>
      <c r="D49" s="125" t="s">
        <v>1445</v>
      </c>
      <c r="E49" s="121" t="s">
        <v>2770</v>
      </c>
      <c r="F49" s="123" t="s">
        <v>2283</v>
      </c>
      <c r="G49" s="121">
        <v>932</v>
      </c>
      <c r="H49" s="121" t="s">
        <v>3632</v>
      </c>
      <c r="I49" s="121" t="s">
        <v>3391</v>
      </c>
      <c r="J49" s="121" t="s">
        <v>52</v>
      </c>
      <c r="K49" s="121" t="s">
        <v>2668</v>
      </c>
      <c r="L49" s="121" t="s">
        <v>3393</v>
      </c>
      <c r="M49" s="121" t="s">
        <v>3740</v>
      </c>
      <c r="N49" s="121" t="s">
        <v>3741</v>
      </c>
      <c r="O49" s="121" t="s">
        <v>3742</v>
      </c>
      <c r="P49" s="121" t="s">
        <v>3746</v>
      </c>
      <c r="Q49" s="121" t="s">
        <v>579</v>
      </c>
      <c r="R49" s="121" t="s">
        <v>3219</v>
      </c>
      <c r="S49" s="121" t="s">
        <v>3743</v>
      </c>
      <c r="T49" s="121"/>
      <c r="U49" s="121" t="s">
        <v>3744</v>
      </c>
      <c r="V49" s="121" t="s">
        <v>3745</v>
      </c>
      <c r="W49" s="121" t="s">
        <v>1327</v>
      </c>
      <c r="X49" s="121" t="s">
        <v>3739</v>
      </c>
      <c r="Y49" s="127"/>
      <c r="Z49" s="127"/>
      <c r="AA49" s="127"/>
    </row>
    <row r="50" spans="1:27" x14ac:dyDescent="0.2">
      <c r="A50" s="114" t="s">
        <v>885</v>
      </c>
      <c r="B50" s="115">
        <v>41737</v>
      </c>
      <c r="C50" s="124" t="s">
        <v>1433</v>
      </c>
      <c r="D50" s="125" t="s">
        <v>1434</v>
      </c>
      <c r="E50" s="121" t="s">
        <v>2282</v>
      </c>
      <c r="F50" s="123" t="s">
        <v>2411</v>
      </c>
      <c r="G50" s="121">
        <v>4152</v>
      </c>
      <c r="H50" s="121" t="s">
        <v>3632</v>
      </c>
      <c r="I50" s="121" t="s">
        <v>3391</v>
      </c>
      <c r="J50" s="121" t="s">
        <v>3747</v>
      </c>
      <c r="K50" s="121" t="s">
        <v>2668</v>
      </c>
      <c r="L50" s="121" t="s">
        <v>3393</v>
      </c>
      <c r="M50" s="119" t="s">
        <v>3748</v>
      </c>
      <c r="N50" s="121" t="s">
        <v>1192</v>
      </c>
      <c r="O50" s="121" t="s">
        <v>3749</v>
      </c>
      <c r="P50" s="121" t="s">
        <v>53</v>
      </c>
      <c r="Q50" s="121" t="s">
        <v>3750</v>
      </c>
      <c r="R50" s="121" t="s">
        <v>3751</v>
      </c>
      <c r="S50" s="121" t="s">
        <v>3752</v>
      </c>
      <c r="T50" s="121"/>
      <c r="U50" s="121" t="s">
        <v>3753</v>
      </c>
      <c r="V50" s="108" t="s">
        <v>3754</v>
      </c>
      <c r="W50" s="121" t="s">
        <v>3032</v>
      </c>
      <c r="X50" s="121" t="s">
        <v>3755</v>
      </c>
      <c r="Y50" s="127"/>
      <c r="Z50" s="127"/>
      <c r="AA50" s="127"/>
    </row>
    <row r="51" spans="1:27" x14ac:dyDescent="0.2">
      <c r="A51" s="114" t="s">
        <v>1456</v>
      </c>
      <c r="B51" s="115">
        <v>41741</v>
      </c>
      <c r="C51" s="124" t="s">
        <v>1433</v>
      </c>
      <c r="D51" s="125" t="s">
        <v>1434</v>
      </c>
      <c r="E51" s="121" t="s">
        <v>2332</v>
      </c>
      <c r="F51" s="123" t="s">
        <v>2370</v>
      </c>
      <c r="G51" s="121">
        <v>3330</v>
      </c>
      <c r="H51" s="121" t="s">
        <v>3632</v>
      </c>
      <c r="I51" s="119" t="s">
        <v>3391</v>
      </c>
      <c r="J51" s="121" t="s">
        <v>52</v>
      </c>
      <c r="K51" s="121" t="s">
        <v>2668</v>
      </c>
      <c r="L51" s="119" t="s">
        <v>3393</v>
      </c>
      <c r="M51" s="121" t="s">
        <v>3395</v>
      </c>
      <c r="N51" s="121" t="s">
        <v>1236</v>
      </c>
      <c r="O51" s="121" t="s">
        <v>3758</v>
      </c>
      <c r="P51" s="121" t="s">
        <v>3757</v>
      </c>
      <c r="Q51" s="121" t="s">
        <v>579</v>
      </c>
      <c r="R51" s="121" t="s">
        <v>3759</v>
      </c>
      <c r="S51" s="121" t="s">
        <v>2918</v>
      </c>
      <c r="T51" s="121"/>
      <c r="U51" s="121" t="s">
        <v>3760</v>
      </c>
      <c r="V51" s="121" t="s">
        <v>3761</v>
      </c>
      <c r="W51" s="121" t="s">
        <v>3032</v>
      </c>
      <c r="X51" s="121" t="s">
        <v>2667</v>
      </c>
      <c r="Y51" s="127"/>
      <c r="Z51" s="127"/>
      <c r="AA51" s="127"/>
    </row>
    <row r="52" spans="1:27" x14ac:dyDescent="0.2">
      <c r="A52" s="114" t="s">
        <v>3033</v>
      </c>
      <c r="B52" s="115">
        <v>41744</v>
      </c>
      <c r="C52" s="124" t="s">
        <v>1433</v>
      </c>
      <c r="D52" s="125" t="s">
        <v>1434</v>
      </c>
      <c r="E52" s="121" t="s">
        <v>289</v>
      </c>
      <c r="F52" s="123" t="s">
        <v>2283</v>
      </c>
      <c r="G52" s="121">
        <v>1732</v>
      </c>
      <c r="H52" s="121" t="s">
        <v>3632</v>
      </c>
      <c r="I52" s="119" t="s">
        <v>2668</v>
      </c>
      <c r="J52" s="121" t="s">
        <v>3391</v>
      </c>
      <c r="K52" s="121" t="s">
        <v>3032</v>
      </c>
      <c r="L52" s="121" t="s">
        <v>3393</v>
      </c>
      <c r="M52" s="121" t="s">
        <v>3395</v>
      </c>
      <c r="N52" s="121" t="s">
        <v>3762</v>
      </c>
      <c r="O52" s="121" t="s">
        <v>3763</v>
      </c>
      <c r="P52" s="121" t="s">
        <v>3764</v>
      </c>
      <c r="Q52" s="121" t="s">
        <v>3765</v>
      </c>
      <c r="R52" s="121" t="s">
        <v>3766</v>
      </c>
      <c r="S52" s="121" t="s">
        <v>3230</v>
      </c>
      <c r="T52" s="121"/>
      <c r="U52" s="121" t="s">
        <v>3457</v>
      </c>
      <c r="V52" s="121" t="s">
        <v>3767</v>
      </c>
      <c r="W52" s="121" t="s">
        <v>3768</v>
      </c>
      <c r="X52" s="121" t="s">
        <v>3769</v>
      </c>
      <c r="Y52" s="127"/>
      <c r="Z52" s="127"/>
      <c r="AA52" s="127"/>
    </row>
    <row r="53" spans="1:27" x14ac:dyDescent="0.2">
      <c r="A53" s="114" t="s">
        <v>3153</v>
      </c>
      <c r="B53" s="115">
        <v>41748</v>
      </c>
      <c r="C53" s="124" t="s">
        <v>1433</v>
      </c>
      <c r="D53" s="125" t="s">
        <v>1445</v>
      </c>
      <c r="E53" s="121" t="s">
        <v>108</v>
      </c>
      <c r="F53" s="123" t="s">
        <v>2256</v>
      </c>
      <c r="G53" s="129">
        <v>1204</v>
      </c>
      <c r="H53" s="121" t="s">
        <v>3632</v>
      </c>
      <c r="I53" s="119" t="s">
        <v>3391</v>
      </c>
      <c r="J53" s="121" t="s">
        <v>3770</v>
      </c>
      <c r="K53" s="121" t="s">
        <v>3771</v>
      </c>
      <c r="L53" s="121" t="s">
        <v>3393</v>
      </c>
      <c r="M53" s="121" t="s">
        <v>3395</v>
      </c>
      <c r="N53" s="121" t="s">
        <v>1259</v>
      </c>
      <c r="O53" s="121" t="s">
        <v>3032</v>
      </c>
      <c r="P53" s="121" t="s">
        <v>3772</v>
      </c>
      <c r="Q53" s="121" t="s">
        <v>3773</v>
      </c>
      <c r="R53" s="121" t="s">
        <v>3219</v>
      </c>
      <c r="S53" s="121" t="s">
        <v>3774</v>
      </c>
      <c r="T53" s="121"/>
      <c r="U53" s="121" t="s">
        <v>3775</v>
      </c>
      <c r="V53" s="121" t="s">
        <v>3566</v>
      </c>
      <c r="W53" s="121" t="s">
        <v>3776</v>
      </c>
      <c r="X53" s="121" t="s">
        <v>3116</v>
      </c>
      <c r="Y53" s="127"/>
      <c r="Z53" s="127"/>
      <c r="AA53" s="127"/>
    </row>
    <row r="54" spans="1:27" x14ac:dyDescent="0.2">
      <c r="A54" s="114" t="s">
        <v>1897</v>
      </c>
      <c r="B54" s="115">
        <v>41750</v>
      </c>
      <c r="C54" s="124" t="s">
        <v>1433</v>
      </c>
      <c r="D54" s="125" t="s">
        <v>1434</v>
      </c>
      <c r="E54" s="121" t="s">
        <v>2255</v>
      </c>
      <c r="F54" s="123" t="s">
        <v>2321</v>
      </c>
      <c r="G54" s="121">
        <v>3056</v>
      </c>
      <c r="H54" s="121" t="s">
        <v>3632</v>
      </c>
      <c r="I54" s="121" t="s">
        <v>3391</v>
      </c>
      <c r="J54" s="119" t="s">
        <v>3777</v>
      </c>
      <c r="K54" s="121" t="s">
        <v>2668</v>
      </c>
      <c r="L54" s="119" t="s">
        <v>3393</v>
      </c>
      <c r="M54" s="121" t="s">
        <v>3395</v>
      </c>
      <c r="N54" s="121" t="s">
        <v>1192</v>
      </c>
      <c r="O54" s="121" t="s">
        <v>3778</v>
      </c>
      <c r="P54" s="119" t="s">
        <v>3783</v>
      </c>
      <c r="Q54" s="121" t="s">
        <v>579</v>
      </c>
      <c r="R54" s="121" t="s">
        <v>3779</v>
      </c>
      <c r="S54" s="121" t="s">
        <v>3780</v>
      </c>
      <c r="T54" s="121"/>
      <c r="U54" s="121" t="s">
        <v>3566</v>
      </c>
      <c r="V54" s="121" t="s">
        <v>3781</v>
      </c>
      <c r="W54" s="121" t="s">
        <v>3739</v>
      </c>
      <c r="X54" s="121" t="s">
        <v>3782</v>
      </c>
      <c r="Y54" s="127"/>
      <c r="Z54" s="127"/>
      <c r="AA54" s="127"/>
    </row>
    <row r="55" spans="1:27" x14ac:dyDescent="0.2">
      <c r="A55" s="114" t="s">
        <v>3398</v>
      </c>
      <c r="B55" s="115">
        <v>41755</v>
      </c>
      <c r="C55" s="124" t="s">
        <v>1433</v>
      </c>
      <c r="D55" s="125" t="s">
        <v>1445</v>
      </c>
      <c r="E55" s="121" t="s">
        <v>2320</v>
      </c>
      <c r="F55" s="123" t="s">
        <v>2321</v>
      </c>
      <c r="G55" s="121">
        <v>1809</v>
      </c>
      <c r="H55" s="121" t="s">
        <v>3632</v>
      </c>
      <c r="I55" s="121" t="s">
        <v>3391</v>
      </c>
      <c r="J55" s="121" t="s">
        <v>3230</v>
      </c>
      <c r="K55" s="121" t="s">
        <v>2668</v>
      </c>
      <c r="L55" s="121" t="s">
        <v>3784</v>
      </c>
      <c r="M55" s="121" t="s">
        <v>3395</v>
      </c>
      <c r="N55" s="121" t="s">
        <v>3186</v>
      </c>
      <c r="O55" s="119" t="s">
        <v>3032</v>
      </c>
      <c r="P55" s="121" t="s">
        <v>3785</v>
      </c>
      <c r="Q55" s="121" t="s">
        <v>579</v>
      </c>
      <c r="R55" s="121" t="s">
        <v>3786</v>
      </c>
      <c r="S55" s="121" t="s">
        <v>3787</v>
      </c>
      <c r="T55" s="121"/>
      <c r="U55" s="121" t="s">
        <v>52</v>
      </c>
      <c r="V55" s="121" t="s">
        <v>3566</v>
      </c>
      <c r="W55" s="121" t="s">
        <v>3788</v>
      </c>
      <c r="X55" s="121" t="s">
        <v>3789</v>
      </c>
      <c r="Y55" s="127"/>
      <c r="Z55" s="127"/>
      <c r="AA55" s="127"/>
    </row>
    <row r="56" spans="1:27" x14ac:dyDescent="0.2">
      <c r="A56" s="114" t="s">
        <v>1897</v>
      </c>
      <c r="B56" s="115">
        <v>41758</v>
      </c>
      <c r="C56" s="124" t="s">
        <v>1433</v>
      </c>
      <c r="D56" s="125" t="s">
        <v>1434</v>
      </c>
      <c r="E56" s="121" t="s">
        <v>2332</v>
      </c>
      <c r="F56" s="123" t="s">
        <v>2283</v>
      </c>
      <c r="G56" s="121">
        <v>2956</v>
      </c>
      <c r="H56" s="121" t="s">
        <v>3632</v>
      </c>
      <c r="I56" s="119" t="s">
        <v>3391</v>
      </c>
      <c r="J56" s="121" t="s">
        <v>52</v>
      </c>
      <c r="K56" s="12" t="s">
        <v>2668</v>
      </c>
      <c r="L56" s="119" t="s">
        <v>3393</v>
      </c>
      <c r="M56" s="121" t="s">
        <v>3395</v>
      </c>
      <c r="N56" s="121" t="s">
        <v>1192</v>
      </c>
      <c r="O56" s="121" t="s">
        <v>3032</v>
      </c>
      <c r="P56" s="121" t="s">
        <v>3794</v>
      </c>
      <c r="Q56" s="121" t="s">
        <v>3790</v>
      </c>
      <c r="R56" s="121" t="s">
        <v>3791</v>
      </c>
      <c r="S56" s="119" t="s">
        <v>3242</v>
      </c>
      <c r="T56" s="121"/>
      <c r="U56" s="121" t="s">
        <v>3457</v>
      </c>
      <c r="V56" s="119" t="s">
        <v>3792</v>
      </c>
      <c r="W56" s="121" t="s">
        <v>3566</v>
      </c>
      <c r="X56" s="121" t="s">
        <v>3793</v>
      </c>
      <c r="Y56" s="127"/>
      <c r="Z56" s="127"/>
      <c r="AA56" s="127"/>
    </row>
    <row r="57" spans="1:27" x14ac:dyDescent="0.2">
      <c r="A57" s="114"/>
      <c r="B57" s="115"/>
      <c r="C57" s="124"/>
      <c r="D57" s="125"/>
      <c r="E57" s="121"/>
      <c r="F57" s="123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7"/>
      <c r="Z57" s="127"/>
      <c r="AA57" s="127"/>
    </row>
    <row r="58" spans="1:27" x14ac:dyDescent="0.2">
      <c r="A58" s="114"/>
      <c r="B58" s="115"/>
      <c r="C58" s="124"/>
      <c r="D58" s="125"/>
      <c r="E58" s="121"/>
      <c r="F58" s="123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7"/>
      <c r="Z58" s="127"/>
      <c r="AA58" s="127"/>
    </row>
    <row r="59" spans="1:27" x14ac:dyDescent="0.2">
      <c r="B59" s="17"/>
      <c r="C59" s="124"/>
      <c r="D59" s="122"/>
      <c r="E59" s="121"/>
      <c r="F59" s="123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7"/>
      <c r="Z59" s="127"/>
      <c r="AA59" s="127"/>
    </row>
    <row r="60" spans="1:27" x14ac:dyDescent="0.2">
      <c r="B60" s="17"/>
      <c r="E60" s="4"/>
      <c r="G60" s="4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00"/>
      <c r="Z60" s="100"/>
      <c r="AA60" s="100"/>
    </row>
    <row r="61" spans="1:27" x14ac:dyDescent="0.2">
      <c r="B61" s="17"/>
      <c r="E61" s="4"/>
      <c r="G61" s="4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00"/>
      <c r="Z61" s="100"/>
      <c r="AA61" s="100"/>
    </row>
    <row r="62" spans="1:27" x14ac:dyDescent="0.2">
      <c r="B62" s="17"/>
      <c r="E62" s="4"/>
      <c r="G62" s="4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00"/>
      <c r="Z62" s="100"/>
      <c r="AA62" s="100"/>
    </row>
    <row r="63" spans="1:27" x14ac:dyDescent="0.2">
      <c r="B63" s="17"/>
      <c r="E63" s="4"/>
      <c r="G63" s="4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00"/>
      <c r="Z63" s="100"/>
      <c r="AA63" s="100"/>
    </row>
    <row r="64" spans="1:27" x14ac:dyDescent="0.2">
      <c r="B64" s="17"/>
      <c r="E64" s="4"/>
      <c r="G64" s="4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00"/>
      <c r="Z64" s="100"/>
      <c r="AA64" s="100"/>
    </row>
    <row r="65" spans="1:27" x14ac:dyDescent="0.2">
      <c r="B65" s="17"/>
      <c r="E65" s="4"/>
      <c r="G65" s="4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00"/>
      <c r="Z65" s="100"/>
      <c r="AA65" s="100"/>
    </row>
    <row r="66" spans="1:27" x14ac:dyDescent="0.2">
      <c r="B66" s="17"/>
      <c r="E66" s="4"/>
      <c r="G66" s="4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00"/>
      <c r="Z66" s="100"/>
      <c r="AA66" s="100"/>
    </row>
    <row r="67" spans="1:27" x14ac:dyDescent="0.2">
      <c r="B67" s="17"/>
      <c r="E67" s="4"/>
      <c r="G67" s="4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00"/>
      <c r="Z67" s="100"/>
      <c r="AA67" s="100"/>
    </row>
    <row r="68" spans="1:27" x14ac:dyDescent="0.2">
      <c r="B68" s="17"/>
      <c r="E68" s="4"/>
      <c r="G68" s="4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00"/>
      <c r="Z68" s="100"/>
      <c r="AA68" s="100"/>
    </row>
    <row r="69" spans="1:27" x14ac:dyDescent="0.2">
      <c r="B69" s="17"/>
      <c r="E69" s="4"/>
      <c r="G69" s="4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00"/>
      <c r="Z69" s="100"/>
      <c r="AA69" s="100"/>
    </row>
    <row r="70" spans="1:27" x14ac:dyDescent="0.2">
      <c r="B70" s="17"/>
      <c r="E70" s="4"/>
      <c r="G70" s="4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00"/>
      <c r="Z70" s="100"/>
      <c r="AA70" s="100"/>
    </row>
    <row r="71" spans="1:27" x14ac:dyDescent="0.2">
      <c r="B71" s="17"/>
      <c r="E71" s="4"/>
      <c r="G71" s="4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00"/>
      <c r="Z71" s="100"/>
      <c r="AA71" s="100"/>
    </row>
    <row r="72" spans="1:27" x14ac:dyDescent="0.2">
      <c r="B72" s="17"/>
      <c r="E72" s="4"/>
      <c r="G72" s="4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00"/>
      <c r="Z72" s="100"/>
      <c r="AA72" s="100"/>
    </row>
    <row r="73" spans="1:27" x14ac:dyDescent="0.2">
      <c r="B73" s="17"/>
      <c r="E73" s="4"/>
      <c r="G73" s="4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00"/>
      <c r="S73" s="12"/>
      <c r="T73" s="12"/>
      <c r="U73" s="12"/>
      <c r="V73" s="12"/>
      <c r="W73" s="12"/>
      <c r="X73" s="12"/>
      <c r="Y73" s="100"/>
      <c r="Z73" s="100"/>
      <c r="AA73" s="100"/>
    </row>
    <row r="74" spans="1:27" x14ac:dyDescent="0.2">
      <c r="A74" s="4" t="s">
        <v>139</v>
      </c>
      <c r="B74" s="17"/>
      <c r="E74" s="4"/>
      <c r="G74" s="4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00"/>
      <c r="S74" s="12"/>
      <c r="T74" s="12"/>
      <c r="U74" s="12"/>
      <c r="V74" s="12"/>
      <c r="W74" s="12"/>
      <c r="X74" s="12"/>
      <c r="Y74" s="100"/>
      <c r="Z74" s="100"/>
      <c r="AA74" s="100"/>
    </row>
    <row r="75" spans="1:27" x14ac:dyDescent="0.2">
      <c r="A75" s="4" t="s">
        <v>2840</v>
      </c>
      <c r="B75" s="17"/>
      <c r="E75" s="4"/>
      <c r="G75" s="4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00"/>
      <c r="S75" s="12"/>
      <c r="T75" s="12"/>
      <c r="U75" s="12"/>
      <c r="V75" s="12"/>
      <c r="W75" s="12"/>
      <c r="X75" s="12"/>
      <c r="Y75" s="100"/>
      <c r="Z75" s="100"/>
      <c r="AA75" s="100"/>
    </row>
    <row r="76" spans="1:27" x14ac:dyDescent="0.2">
      <c r="A76" s="4" t="s">
        <v>2841</v>
      </c>
      <c r="B76" s="17"/>
      <c r="E76" s="4"/>
      <c r="G76" s="4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00"/>
      <c r="S76" s="12"/>
      <c r="T76" s="12"/>
      <c r="U76" s="12"/>
      <c r="V76" s="12"/>
      <c r="W76" s="12"/>
      <c r="X76" s="12"/>
      <c r="Y76" s="100"/>
      <c r="Z76" s="100"/>
      <c r="AA76" s="100"/>
    </row>
    <row r="77" spans="1:27" x14ac:dyDescent="0.2">
      <c r="B77" s="17"/>
      <c r="E77" s="4"/>
      <c r="G77" s="4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00"/>
      <c r="S77" s="12"/>
      <c r="T77" s="12"/>
      <c r="U77" s="12"/>
      <c r="V77" s="12"/>
      <c r="W77" s="12"/>
      <c r="X77" s="12"/>
      <c r="Y77" s="100"/>
      <c r="Z77" s="100"/>
      <c r="AA77" s="100"/>
    </row>
    <row r="78" spans="1:27" x14ac:dyDescent="0.2">
      <c r="B78" s="17"/>
      <c r="E78" s="4"/>
      <c r="G78" s="4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00"/>
      <c r="S78" s="12"/>
      <c r="T78" s="12"/>
      <c r="U78" s="12"/>
      <c r="V78" s="12"/>
      <c r="W78" s="12"/>
      <c r="X78" s="12"/>
      <c r="Y78" s="100"/>
      <c r="Z78" s="100"/>
      <c r="AA78" s="100"/>
    </row>
    <row r="79" spans="1:27" x14ac:dyDescent="0.2">
      <c r="B79" s="17"/>
      <c r="E79" s="4"/>
      <c r="G79" s="4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00"/>
      <c r="S79" s="12"/>
      <c r="T79" s="12"/>
      <c r="U79" s="12"/>
      <c r="V79" s="12"/>
      <c r="W79" s="12"/>
      <c r="X79" s="12"/>
      <c r="Y79" s="100"/>
      <c r="Z79" s="100"/>
      <c r="AA79" s="100"/>
    </row>
    <row r="80" spans="1:27" x14ac:dyDescent="0.2">
      <c r="B80" s="17"/>
      <c r="E80" s="4"/>
      <c r="G80" s="4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00"/>
      <c r="S80" s="12"/>
      <c r="T80" s="12"/>
      <c r="U80" s="12"/>
      <c r="V80" s="12"/>
      <c r="W80" s="12"/>
      <c r="X80" s="12"/>
      <c r="Y80" s="100"/>
      <c r="Z80" s="100"/>
      <c r="AA80" s="100"/>
    </row>
    <row r="81" spans="2:27" x14ac:dyDescent="0.2">
      <c r="B81" s="17"/>
      <c r="E81" s="4"/>
      <c r="G81" s="4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00"/>
      <c r="S81" s="12"/>
      <c r="T81" s="12"/>
      <c r="U81" s="12"/>
      <c r="V81" s="12"/>
      <c r="W81" s="12"/>
      <c r="X81" s="12"/>
      <c r="Y81" s="100"/>
      <c r="Z81" s="100"/>
      <c r="AA81" s="100"/>
    </row>
    <row r="82" spans="2:27" x14ac:dyDescent="0.2">
      <c r="B82" s="17"/>
      <c r="E82" s="4"/>
      <c r="G82" s="4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00"/>
      <c r="S82" s="12"/>
      <c r="T82" s="12"/>
      <c r="U82" s="12"/>
      <c r="V82" s="12"/>
      <c r="W82" s="12"/>
      <c r="X82" s="12"/>
      <c r="Y82" s="100"/>
      <c r="Z82" s="100"/>
      <c r="AA82" s="100"/>
    </row>
    <row r="83" spans="2:27" x14ac:dyDescent="0.2">
      <c r="B83" s="17"/>
      <c r="E83" s="4"/>
      <c r="G83" s="4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00"/>
      <c r="S83" s="12"/>
      <c r="T83" s="12"/>
      <c r="U83" s="12"/>
      <c r="V83" s="12"/>
      <c r="W83" s="12"/>
      <c r="X83" s="12"/>
      <c r="Y83" s="100"/>
      <c r="Z83" s="100"/>
      <c r="AA83" s="100"/>
    </row>
    <row r="84" spans="2:27" x14ac:dyDescent="0.2">
      <c r="B84" s="17"/>
      <c r="E84" s="4"/>
      <c r="G84" s="4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00"/>
      <c r="S84" s="12"/>
      <c r="T84" s="12"/>
      <c r="U84" s="12"/>
      <c r="V84" s="12"/>
      <c r="W84" s="12"/>
      <c r="X84" s="12"/>
      <c r="Y84" s="100"/>
      <c r="Z84" s="100"/>
      <c r="AA84" s="100"/>
    </row>
    <row r="85" spans="2:27" x14ac:dyDescent="0.2">
      <c r="B85" s="17"/>
      <c r="E85" s="4"/>
      <c r="G85" s="4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00"/>
      <c r="S85" s="12"/>
      <c r="T85" s="12"/>
      <c r="U85" s="12"/>
      <c r="V85" s="12"/>
      <c r="W85" s="12"/>
      <c r="X85" s="12"/>
      <c r="Y85" s="100"/>
      <c r="Z85" s="100"/>
      <c r="AA85" s="100"/>
    </row>
    <row r="86" spans="2:27" x14ac:dyDescent="0.2">
      <c r="B86" s="17"/>
      <c r="E86" s="4"/>
      <c r="G86" s="4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00"/>
      <c r="S86" s="12"/>
      <c r="T86" s="12"/>
      <c r="U86" s="12"/>
      <c r="V86" s="12"/>
      <c r="W86" s="12"/>
      <c r="X86" s="12"/>
      <c r="Y86" s="100"/>
      <c r="Z86" s="100"/>
      <c r="AA86" s="100"/>
    </row>
    <row r="87" spans="2:27" x14ac:dyDescent="0.2">
      <c r="B87" s="17"/>
      <c r="E87" s="4"/>
      <c r="G87" s="4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00"/>
      <c r="S87" s="12"/>
      <c r="T87" s="12"/>
      <c r="U87" s="12"/>
      <c r="V87" s="12"/>
      <c r="W87" s="12"/>
      <c r="X87" s="12"/>
      <c r="Y87" s="100"/>
      <c r="Z87" s="100"/>
      <c r="AA87" s="100"/>
    </row>
    <row r="88" spans="2:27" x14ac:dyDescent="0.2">
      <c r="B88" s="17"/>
      <c r="E88" s="4"/>
      <c r="G88" s="4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00"/>
      <c r="S88" s="12"/>
      <c r="T88" s="12"/>
      <c r="U88" s="12"/>
      <c r="V88" s="12"/>
      <c r="W88" s="12"/>
      <c r="X88" s="12"/>
      <c r="Y88" s="100"/>
      <c r="Z88" s="100"/>
      <c r="AA88" s="100"/>
    </row>
    <row r="89" spans="2:27" x14ac:dyDescent="0.2">
      <c r="B89" s="17"/>
      <c r="E89" s="4"/>
      <c r="G89" s="4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00"/>
      <c r="S89" s="12"/>
      <c r="T89" s="12"/>
      <c r="U89" s="12"/>
      <c r="V89" s="12"/>
      <c r="W89" s="12"/>
      <c r="X89" s="12"/>
      <c r="Y89" s="100"/>
      <c r="Z89" s="100"/>
      <c r="AA89" s="100"/>
    </row>
    <row r="90" spans="2:27" x14ac:dyDescent="0.2">
      <c r="B90" s="17"/>
      <c r="E90" s="4"/>
      <c r="G90" s="4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00"/>
      <c r="S90" s="12"/>
      <c r="T90" s="12"/>
      <c r="U90" s="12"/>
      <c r="V90" s="12"/>
      <c r="W90" s="12"/>
      <c r="X90" s="12"/>
      <c r="Y90" s="100"/>
      <c r="Z90" s="100"/>
      <c r="AA90" s="100"/>
    </row>
    <row r="91" spans="2:27" x14ac:dyDescent="0.2">
      <c r="B91" s="17"/>
      <c r="E91" s="4"/>
      <c r="G91" s="4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00"/>
      <c r="S91" s="12"/>
      <c r="T91" s="12"/>
      <c r="U91" s="12"/>
      <c r="V91" s="12"/>
      <c r="W91" s="12"/>
      <c r="X91" s="12"/>
      <c r="Y91" s="100"/>
      <c r="Z91" s="100"/>
      <c r="AA91" s="100"/>
    </row>
    <row r="92" spans="2:27" x14ac:dyDescent="0.2">
      <c r="B92" s="17"/>
      <c r="E92" s="4"/>
      <c r="G92" s="4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00"/>
      <c r="S92" s="12"/>
      <c r="T92" s="12"/>
      <c r="U92" s="12"/>
      <c r="V92" s="12"/>
      <c r="W92" s="12"/>
      <c r="X92" s="12"/>
      <c r="Y92" s="100"/>
      <c r="Z92" s="100"/>
      <c r="AA92" s="100"/>
    </row>
    <row r="93" spans="2:27" x14ac:dyDescent="0.2">
      <c r="B93" s="17"/>
      <c r="E93" s="4"/>
      <c r="G93" s="4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00"/>
      <c r="S93" s="12"/>
      <c r="T93" s="12"/>
      <c r="U93" s="12"/>
      <c r="V93" s="12"/>
      <c r="W93" s="12"/>
      <c r="X93" s="12"/>
      <c r="Y93" s="100"/>
      <c r="Z93" s="100"/>
      <c r="AA93" s="100"/>
    </row>
    <row r="94" spans="2:27" x14ac:dyDescent="0.2">
      <c r="B94" s="17"/>
      <c r="E94" s="4"/>
      <c r="G94" s="4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00"/>
      <c r="S94" s="12"/>
      <c r="T94" s="12"/>
      <c r="U94" s="12"/>
      <c r="V94" s="12"/>
      <c r="W94" s="12"/>
      <c r="X94" s="12"/>
      <c r="Y94" s="100"/>
      <c r="Z94" s="100"/>
      <c r="AA94" s="100"/>
    </row>
    <row r="95" spans="2:27" x14ac:dyDescent="0.2">
      <c r="B95" s="17"/>
      <c r="E95" s="4"/>
      <c r="G95" s="4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00"/>
      <c r="S95" s="12"/>
      <c r="T95" s="12"/>
      <c r="U95" s="12"/>
      <c r="V95" s="12"/>
      <c r="W95" s="12"/>
      <c r="X95" s="12"/>
      <c r="Y95" s="100"/>
      <c r="Z95" s="100"/>
      <c r="AA95" s="100"/>
    </row>
    <row r="96" spans="2:27" x14ac:dyDescent="0.2">
      <c r="B96" s="17"/>
      <c r="E96" s="4"/>
      <c r="G96" s="4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00"/>
      <c r="S96" s="12"/>
      <c r="T96" s="12"/>
      <c r="U96" s="12"/>
      <c r="V96" s="12"/>
      <c r="W96" s="12"/>
      <c r="X96" s="12"/>
      <c r="Y96" s="100"/>
      <c r="Z96" s="100"/>
      <c r="AA96" s="100"/>
    </row>
    <row r="97" spans="1:27" x14ac:dyDescent="0.2">
      <c r="B97" s="17"/>
      <c r="E97" s="4"/>
      <c r="G97" s="4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00"/>
      <c r="S97" s="12"/>
      <c r="T97" s="12"/>
      <c r="U97" s="12"/>
      <c r="V97" s="12"/>
      <c r="W97" s="12"/>
      <c r="X97" s="12"/>
      <c r="Y97" s="100"/>
      <c r="Z97" s="100"/>
      <c r="AA97" s="100"/>
    </row>
    <row r="98" spans="1:27" x14ac:dyDescent="0.2">
      <c r="B98" s="17"/>
      <c r="E98" s="4"/>
      <c r="G98" s="4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00"/>
      <c r="S98" s="12"/>
      <c r="T98" s="12"/>
      <c r="U98" s="12"/>
      <c r="V98" s="12"/>
      <c r="W98" s="12"/>
      <c r="X98" s="12"/>
      <c r="Y98" s="100"/>
      <c r="Z98" s="100"/>
      <c r="AA98" s="100"/>
    </row>
    <row r="99" spans="1:27" x14ac:dyDescent="0.2">
      <c r="B99" s="17"/>
      <c r="E99" s="4"/>
      <c r="G99" s="4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00"/>
      <c r="S99" s="12"/>
      <c r="T99" s="12"/>
      <c r="U99" s="12"/>
      <c r="V99" s="12"/>
      <c r="W99" s="12"/>
      <c r="X99" s="12"/>
      <c r="Y99" s="100"/>
      <c r="Z99" s="100"/>
      <c r="AA99" s="100"/>
    </row>
    <row r="100" spans="1:27" x14ac:dyDescent="0.2">
      <c r="B100" s="17"/>
      <c r="E100" s="4"/>
      <c r="G100" s="4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00"/>
      <c r="S100" s="12"/>
      <c r="T100" s="12"/>
      <c r="U100" s="12"/>
      <c r="V100" s="12"/>
      <c r="W100" s="12"/>
      <c r="X100" s="12"/>
      <c r="Y100" s="100"/>
      <c r="Z100" s="100"/>
      <c r="AA100" s="100"/>
    </row>
    <row r="101" spans="1:27" x14ac:dyDescent="0.2">
      <c r="B101" s="17"/>
      <c r="E101" s="4"/>
      <c r="G101" s="4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00"/>
      <c r="S101" s="12"/>
      <c r="T101" s="12"/>
      <c r="U101" s="12"/>
      <c r="V101" s="12"/>
      <c r="W101" s="12"/>
      <c r="X101" s="12"/>
      <c r="Y101" s="100"/>
      <c r="Z101" s="100"/>
      <c r="AA101" s="100"/>
    </row>
    <row r="102" spans="1:27" x14ac:dyDescent="0.2">
      <c r="B102" s="17"/>
      <c r="E102" s="4"/>
      <c r="G102" s="4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00"/>
      <c r="S102" s="12"/>
      <c r="T102" s="12"/>
      <c r="U102" s="12"/>
      <c r="V102" s="12"/>
      <c r="W102" s="12"/>
      <c r="X102" s="12"/>
      <c r="Y102" s="100"/>
      <c r="Z102" s="100"/>
      <c r="AA102" s="100"/>
    </row>
    <row r="103" spans="1:27" x14ac:dyDescent="0.2">
      <c r="B103" s="17"/>
      <c r="E103" s="4"/>
      <c r="G103" s="4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00"/>
      <c r="S103" s="12"/>
      <c r="T103" s="12"/>
      <c r="U103" s="12"/>
      <c r="V103" s="12"/>
      <c r="W103" s="12"/>
      <c r="X103" s="12"/>
      <c r="Y103" s="100"/>
      <c r="Z103" s="100"/>
      <c r="AA103" s="100"/>
    </row>
    <row r="104" spans="1:27" x14ac:dyDescent="0.2">
      <c r="E104" s="4"/>
      <c r="O104" s="12"/>
    </row>
    <row r="105" spans="1:27" x14ac:dyDescent="0.2">
      <c r="A105" s="4" t="s">
        <v>138</v>
      </c>
    </row>
    <row r="106" spans="1:27" x14ac:dyDescent="0.2">
      <c r="A106" s="133" t="s">
        <v>139</v>
      </c>
      <c r="B106" s="133"/>
      <c r="C106" s="19"/>
    </row>
    <row r="107" spans="1:27" x14ac:dyDescent="0.2">
      <c r="A107" s="134" t="s">
        <v>159</v>
      </c>
      <c r="B107" s="134"/>
      <c r="C107" s="11"/>
      <c r="D107" s="66"/>
    </row>
    <row r="108" spans="1:27" x14ac:dyDescent="0.2">
      <c r="A108" s="4" t="s">
        <v>160</v>
      </c>
    </row>
  </sheetData>
  <mergeCells count="2">
    <mergeCell ref="A106:B106"/>
    <mergeCell ref="A107:B107"/>
  </mergeCells>
  <conditionalFormatting sqref="A9:J15 K7:K15 L9:AA19 A16:K20 L20:AB20 A53:AA103 A21:AA51">
    <cfRule type="expression" dxfId="44" priority="27" stopIfTrue="1">
      <formula>$D7="H"</formula>
    </cfRule>
  </conditionalFormatting>
  <conditionalFormatting sqref="A2:J2 L2:AA2">
    <cfRule type="expression" dxfId="43" priority="25" stopIfTrue="1">
      <formula>$D2="H"</formula>
    </cfRule>
  </conditionalFormatting>
  <conditionalFormatting sqref="K2">
    <cfRule type="expression" dxfId="42" priority="24" stopIfTrue="1">
      <formula>$D2="H"</formula>
    </cfRule>
  </conditionalFormatting>
  <conditionalFormatting sqref="M3:N3 P3:V3 X3:AA3 L4 N4 M5:N5 P4:AA5 M6:AA6 L7:Q7 S7:AA7 A3:J7 A8:I8 M8:N8 P8:R8 T8:U8 W8 Y8:AA8">
    <cfRule type="expression" dxfId="41" priority="23" stopIfTrue="1">
      <formula>$D3="H"</formula>
    </cfRule>
  </conditionalFormatting>
  <conditionalFormatting sqref="K3:K4">
    <cfRule type="expression" dxfId="40" priority="22" stopIfTrue="1">
      <formula>$D3="H"</formula>
    </cfRule>
  </conditionalFormatting>
  <conditionalFormatting sqref="O4">
    <cfRule type="expression" dxfId="39" priority="16" stopIfTrue="1">
      <formula>$D4="H"</formula>
    </cfRule>
  </conditionalFormatting>
  <conditionalFormatting sqref="O3">
    <cfRule type="expression" dxfId="38" priority="20" stopIfTrue="1">
      <formula>$D3="H"</formula>
    </cfRule>
  </conditionalFormatting>
  <conditionalFormatting sqref="L3">
    <cfRule type="expression" dxfId="37" priority="19" stopIfTrue="1">
      <formula>$D3="H"</formula>
    </cfRule>
  </conditionalFormatting>
  <conditionalFormatting sqref="W3">
    <cfRule type="expression" dxfId="36" priority="18" stopIfTrue="1">
      <formula>$D3="H"</formula>
    </cfRule>
  </conditionalFormatting>
  <conditionalFormatting sqref="M4">
    <cfRule type="expression" dxfId="35" priority="17" stopIfTrue="1">
      <formula>$D4="H"</formula>
    </cfRule>
  </conditionalFormatting>
  <conditionalFormatting sqref="K5">
    <cfRule type="expression" dxfId="34" priority="15" stopIfTrue="1">
      <formula>$D5="H"</formula>
    </cfRule>
  </conditionalFormatting>
  <conditionalFormatting sqref="L5">
    <cfRule type="expression" dxfId="33" priority="14" stopIfTrue="1">
      <formula>$D5="H"</formula>
    </cfRule>
  </conditionalFormatting>
  <conditionalFormatting sqref="O5">
    <cfRule type="expression" dxfId="32" priority="12" stopIfTrue="1">
      <formula>$D5="H"</formula>
    </cfRule>
  </conditionalFormatting>
  <conditionalFormatting sqref="K6">
    <cfRule type="expression" dxfId="31" priority="11" stopIfTrue="1">
      <formula>$D6="H"</formula>
    </cfRule>
  </conditionalFormatting>
  <conditionalFormatting sqref="L6">
    <cfRule type="expression" dxfId="30" priority="10" stopIfTrue="1">
      <formula>$D6="H"</formula>
    </cfRule>
  </conditionalFormatting>
  <conditionalFormatting sqref="R7">
    <cfRule type="expression" dxfId="29" priority="9" stopIfTrue="1">
      <formula>$D7="H"</formula>
    </cfRule>
  </conditionalFormatting>
  <conditionalFormatting sqref="J8">
    <cfRule type="expression" dxfId="28" priority="8" stopIfTrue="1">
      <formula>$D8="H"</formula>
    </cfRule>
  </conditionalFormatting>
  <conditionalFormatting sqref="L8">
    <cfRule type="expression" dxfId="27" priority="7" stopIfTrue="1">
      <formula>$D8="H"</formula>
    </cfRule>
  </conditionalFormatting>
  <conditionalFormatting sqref="O8">
    <cfRule type="expression" dxfId="26" priority="6" stopIfTrue="1">
      <formula>$D8="H"</formula>
    </cfRule>
  </conditionalFormatting>
  <conditionalFormatting sqref="S8">
    <cfRule type="expression" dxfId="25" priority="5" stopIfTrue="1">
      <formula>$D8="H"</formula>
    </cfRule>
  </conditionalFormatting>
  <conditionalFormatting sqref="V8">
    <cfRule type="expression" dxfId="24" priority="4" stopIfTrue="1">
      <formula>$D8="H"</formula>
    </cfRule>
  </conditionalFormatting>
  <conditionalFormatting sqref="X8">
    <cfRule type="expression" dxfId="23" priority="3" stopIfTrue="1">
      <formula>$D8="H"</formula>
    </cfRule>
  </conditionalFormatting>
  <conditionalFormatting sqref="E33:X33">
    <cfRule type="expression" dxfId="22" priority="2" stopIfTrue="1">
      <formula>$D33="H"</formula>
    </cfRule>
  </conditionalFormatting>
  <conditionalFormatting sqref="A52:AA52">
    <cfRule type="expression" dxfId="21" priority="1" stopIfTrue="1">
      <formula>$D52="H"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M45"/>
  <sheetViews>
    <sheetView zoomScale="90" zoomScaleNormal="90" workbookViewId="0">
      <pane ySplit="1" topLeftCell="A2" activePane="bottomLeft" state="frozenSplit"/>
      <selection activeCell="A35" sqref="A35"/>
      <selection pane="bottomLeft" activeCell="AD45" sqref="AD45"/>
    </sheetView>
  </sheetViews>
  <sheetFormatPr defaultRowHeight="12.75" x14ac:dyDescent="0.2"/>
  <cols>
    <col min="1" max="1" width="17.7109375" style="26" bestFit="1" customWidth="1"/>
    <col min="2" max="2" width="6.85546875" style="32" bestFit="1" customWidth="1"/>
    <col min="3" max="3" width="5.7109375" style="32" bestFit="1" customWidth="1"/>
    <col min="4" max="4" width="3.5703125" style="32" bestFit="1" customWidth="1"/>
    <col min="5" max="5" width="4.5703125" style="32" bestFit="1" customWidth="1"/>
    <col min="6" max="6" width="5.5703125" style="32" bestFit="1" customWidth="1"/>
    <col min="7" max="8" width="4.5703125" style="32" bestFit="1" customWidth="1"/>
    <col min="9" max="9" width="3.5703125" style="32" bestFit="1" customWidth="1"/>
    <col min="10" max="10" width="4.5703125" style="32" bestFit="1" customWidth="1"/>
    <col min="11" max="11" width="3.5703125" style="32" bestFit="1" customWidth="1"/>
    <col min="12" max="13" width="4.5703125" style="32" bestFit="1" customWidth="1"/>
    <col min="14" max="14" width="3.5703125" style="32" bestFit="1" customWidth="1"/>
    <col min="15" max="15" width="4.5703125" style="32" bestFit="1" customWidth="1"/>
    <col min="16" max="16" width="4.42578125" style="32" bestFit="1" customWidth="1"/>
    <col min="17" max="18" width="4.5703125" style="32" bestFit="1" customWidth="1"/>
    <col min="19" max="19" width="3.5703125" style="32" bestFit="1" customWidth="1"/>
    <col min="20" max="20" width="4.5703125" style="32" bestFit="1" customWidth="1"/>
    <col min="21" max="21" width="4.42578125" style="32" bestFit="1" customWidth="1"/>
    <col min="22" max="23" width="4.5703125" style="32" bestFit="1" customWidth="1"/>
    <col min="24" max="24" width="3.5703125" style="32" bestFit="1" customWidth="1"/>
    <col min="25" max="25" width="4.5703125" style="32" bestFit="1" customWidth="1"/>
    <col min="26" max="26" width="4.42578125" style="32" bestFit="1" customWidth="1"/>
    <col min="27" max="27" width="6.85546875" style="32" bestFit="1" customWidth="1"/>
    <col min="28" max="28" width="4.42578125" style="33" bestFit="1" customWidth="1"/>
    <col min="29" max="29" width="5.7109375" style="32" bestFit="1" customWidth="1"/>
    <col min="30" max="30" width="4.42578125" style="33" bestFit="1" customWidth="1"/>
    <col min="31" max="31" width="3.5703125" style="33" bestFit="1" customWidth="1"/>
    <col min="32" max="32" width="4.5703125" style="33" bestFit="1" customWidth="1"/>
    <col min="33" max="33" width="6.7109375" style="32" bestFit="1" customWidth="1"/>
    <col min="34" max="35" width="5.7109375" style="26" customWidth="1"/>
    <col min="36" max="36" width="6" style="26" customWidth="1"/>
    <col min="37" max="37" width="9.140625" style="26"/>
    <col min="38" max="38" width="6.85546875" style="26" bestFit="1" customWidth="1"/>
    <col min="39" max="39" width="10" style="26" bestFit="1" customWidth="1"/>
  </cols>
  <sheetData>
    <row r="1" spans="1:39" s="25" customFormat="1" ht="132" x14ac:dyDescent="0.2">
      <c r="A1" s="1"/>
      <c r="B1" s="20" t="s">
        <v>1433</v>
      </c>
      <c r="C1" s="20" t="s">
        <v>161</v>
      </c>
      <c r="D1" s="20" t="s">
        <v>2706</v>
      </c>
      <c r="E1" s="20" t="s">
        <v>162</v>
      </c>
      <c r="F1" s="20" t="s">
        <v>163</v>
      </c>
      <c r="G1" s="105" t="s">
        <v>935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1612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902</v>
      </c>
      <c r="R1" s="20" t="s">
        <v>161</v>
      </c>
      <c r="S1" s="20" t="s">
        <v>2706</v>
      </c>
      <c r="T1" s="20" t="s">
        <v>162</v>
      </c>
      <c r="U1" s="20" t="s">
        <v>163</v>
      </c>
      <c r="V1" s="20" t="s">
        <v>840</v>
      </c>
      <c r="W1" s="20" t="s">
        <v>161</v>
      </c>
      <c r="X1" s="20" t="s">
        <v>2706</v>
      </c>
      <c r="Y1" s="20" t="s">
        <v>162</v>
      </c>
      <c r="Z1" s="20" t="s">
        <v>163</v>
      </c>
      <c r="AA1" s="20" t="s">
        <v>164</v>
      </c>
      <c r="AB1" s="21" t="s">
        <v>165</v>
      </c>
      <c r="AC1" s="22" t="s">
        <v>166</v>
      </c>
      <c r="AD1" s="23" t="s">
        <v>167</v>
      </c>
      <c r="AE1" s="21" t="s">
        <v>329</v>
      </c>
      <c r="AF1" s="21" t="s">
        <v>168</v>
      </c>
      <c r="AG1" s="21" t="s">
        <v>169</v>
      </c>
      <c r="AH1" s="21" t="s">
        <v>2224</v>
      </c>
      <c r="AI1" s="21" t="s">
        <v>2225</v>
      </c>
      <c r="AJ1" s="21" t="s">
        <v>2226</v>
      </c>
      <c r="AK1" s="24"/>
      <c r="AL1" s="24"/>
      <c r="AM1" s="24" t="s">
        <v>170</v>
      </c>
    </row>
    <row r="2" spans="1:39" x14ac:dyDescent="0.2">
      <c r="A2" s="25" t="s">
        <v>3336</v>
      </c>
      <c r="B2" s="27" t="str">
        <f>APPS('13-14 Teamsheets'!$H$2:$R$132,$A2,'13-14 Teamsheets'!$C$2:$C$132,B$1) &amp; "(" &amp; SUBS('13-14 Teamsheets'!$S$2:$Z$132,$A2,'13-14 Teamsheets'!$C$2:$C$132,B$1) &amp; ")"</f>
        <v>7(0)</v>
      </c>
      <c r="C2" s="27" t="str">
        <f>GOALS('13-14 Teamsheets'!$H$2:$R$132,$A2,'13-14 Teamsheets'!$C$2:$C$132,B$1) &amp; "(" &amp; GOALS('13-14 Teamsheets'!$S$2:$Z$132,$A2,'13-14 Teamsheets'!$C$2:$C$132,B$1) &amp; ")"</f>
        <v>1(0)</v>
      </c>
      <c r="D2" s="27">
        <f>Clean_sheet('13-14 Teamsheets'!$C$2:$H$132,$A2,B$1)</f>
        <v>0</v>
      </c>
      <c r="E2" s="27" t="str">
        <f>CARDS('13-14 Teamsheets'!$H$2:$Z$132,$A2,$AM$2,'13-14 Teamsheets'!$C$2:$C$132,B$1) &amp; "(" &amp; CARDS('13-14 Teamsheets'!$H$2:$Z$132,$A2,$AM$3,'13-14 Teamsheets'!$C$2:$C$132,B$1) &amp; ")"</f>
        <v>3(0)</v>
      </c>
      <c r="F2" s="27">
        <f>MINS_PLAYED('13-14 Teamsheets'!$H$2:$R$132,$A2,'13-14 Teamsheets'!$C$2:$C$132,B$1) + MINS_AS_SUB('13-14 Teamsheets'!$S$2:$Z$132,$A2,'13-14 Teamsheets'!$C$2:$C$132,B$1)</f>
        <v>500</v>
      </c>
      <c r="G2" s="27" t="str">
        <f>APPS('13-14 Teamsheets'!$H$2:$R$132,$A2,'13-14 Teamsheets'!$C$2:$C$132,G$1) &amp; "(" &amp; SUBS('13-14 Teamsheets'!$S$2:$Z$132,$A2,'13-14 Teamsheets'!$C$2:$C$132,G$1) &amp; ")"</f>
        <v>0(0)</v>
      </c>
      <c r="H2" s="27" t="str">
        <f>GOALS('13-14 Teamsheets'!$H$2:$R$132,$A2,'13-14 Teamsheets'!$C$2:$C$132,G$1) &amp; "(" &amp; GOALS('13-14 Teamsheets'!$S$2:$Z$132,$A2,'13-14 Teamsheets'!$C$2:$C$132,G$1) &amp; ")"</f>
        <v>0(0)</v>
      </c>
      <c r="I2" s="27">
        <f>Clean_sheet('13-14 Teamsheets'!$C$2:$H$132,$A2,G$1)</f>
        <v>0</v>
      </c>
      <c r="J2" s="27" t="str">
        <f>CARDS('13-14 Teamsheets'!$H$2:$Z$132,$A2,$AM$2,'13-14 Teamsheets'!$C$2:$C$132,G$1) &amp; "(" &amp; CARDS('13-14 Teamsheets'!$H$2:$Z$132,$A2,$AM$3,'13-14 Teamsheets'!$C$2:$C$132,G$1) &amp; ")"</f>
        <v>0(0)</v>
      </c>
      <c r="K2" s="27">
        <f>MINS_PLAYED('13-14 Teamsheets'!$H$2:$R$132,$A2,'13-14 Teamsheets'!$C$2:$C$132,G$1) + MINS_AS_SUB('13-14 Teamsheets'!$S$2:$Z$132,$A2,'13-14 Teamsheets'!$C$2:$C$132,G$1)</f>
        <v>0</v>
      </c>
      <c r="L2" s="27" t="str">
        <f>APPS('13-14 Teamsheets'!$H$2:$R$132,$A2,'13-14 Teamsheets'!$C$2:$C$132,L$1) &amp; "(" &amp; SUBS('13-14 Teamsheets'!$S$2:$Z$132,$A2,'13-14 Teamsheets'!$C$2:$C$132,L$1) &amp; ")"</f>
        <v>0(0)</v>
      </c>
      <c r="M2" s="27" t="str">
        <f>GOALS('13-14 Teamsheets'!$H$2:$R$132,$A2,'13-14 Teamsheets'!$C$2:$C$132,L$1) &amp; "(" &amp; GOALS('13-14 Teamsheets'!$S$2:$Z$132,$A2,'13-14 Teamsheets'!$C$2:$C$132,L$1) &amp; ")"</f>
        <v>0(0)</v>
      </c>
      <c r="N2" s="27">
        <f>Clean_sheet('13-14 Teamsheets'!$C$2:$H$132,$A2,L$1)</f>
        <v>0</v>
      </c>
      <c r="O2" s="27" t="str">
        <f>CARDS('13-14 Teamsheets'!$H$2:$Z$132,$A2,$AM$2,'13-14 Teamsheets'!$C$2:$C$132,L$1) &amp; "(" &amp; CARDS('13-14 Teamsheets'!$H$2:$Z$132,$A2,$AM$3,'13-14 Teamsheets'!$C$2:$C$132,L$1) &amp; ")"</f>
        <v>0(0)</v>
      </c>
      <c r="P2" s="27">
        <f>MINS_PLAYED('13-14 Teamsheets'!$H$2:$R$132,$A2,'13-14 Teamsheets'!$C$2:$C$132,L$1) + MINS_AS_SUB('13-14 Teamsheets'!$S$2:$Z$132,$A2,'13-14 Teamsheets'!$C$2:$C$132,L$1)</f>
        <v>0</v>
      </c>
      <c r="Q2" s="27" t="str">
        <f>APPS('13-14 Teamsheets'!$H$2:$R$132,$A2,'13-14 Teamsheets'!$C$2:$C$132,Q$1) &amp; "(" &amp; SUBS('13-14 Teamsheets'!$S$2:$Z$132,$A2,'13-14 Teamsheets'!$C$2:$C$132,Q$1) &amp; ")"</f>
        <v>0(0)</v>
      </c>
      <c r="R2" s="27" t="str">
        <f>GOALS('13-14 Teamsheets'!$H$2:$R$132,$A2,'13-14 Teamsheets'!$C$2:$C$132,Q$1) &amp; "(" &amp; GOALS('13-14 Teamsheets'!$S$2:$Z$132,$A2,'13-14 Teamsheets'!$C$2:$C$132,Q$1) &amp; ")"</f>
        <v>0(0)</v>
      </c>
      <c r="S2" s="27">
        <f>Clean_sheet('13-14 Teamsheets'!$C$2:$H$132,$A2,Q$1)</f>
        <v>0</v>
      </c>
      <c r="T2" s="27" t="str">
        <f>CARDS('13-14 Teamsheets'!$H$2:$Z$132,$A2,$AM$2,'13-14 Teamsheets'!$C$2:$C$132,Q$1) &amp; "(" &amp; CARDS('13-14 Teamsheets'!$H$2:$Z$132,$A2,$AM$3,'13-14 Teamsheets'!$C$2:$C$132,Q$1) &amp; ")"</f>
        <v>0(0)</v>
      </c>
      <c r="U2" s="27">
        <f>MINS_PLAYED('13-14 Teamsheets'!$H$2:$R$132,$A2,'13-14 Teamsheets'!$C$2:$C$132,Q$1) + MINS_AS_SUB('13-14 Teamsheets'!$S$2:$Z$132,$A2,'13-14 Teamsheets'!$C$2:$C$132,Q$1)</f>
        <v>0</v>
      </c>
      <c r="V2" s="27" t="str">
        <f>APPS('13-14 Teamsheets'!$H$2:$R$132,$A2,'13-14 Teamsheets'!$C$2:$C$132,V$1) &amp; "(" &amp; SUBS('13-14 Teamsheets'!$S$2:$Z$132,$A2,'13-14 Teamsheets'!$C$2:$C$132,V$1) &amp; ")"</f>
        <v>0(0)</v>
      </c>
      <c r="W2" s="27" t="str">
        <f>GOALS('13-14 Teamsheets'!$H$2:$R$132,$A2,'13-14 Teamsheets'!$C$2:$C$132,V$1) &amp; "(" &amp; GOALS('13-14 Teamsheets'!$S$2:$Z$132,$A2,'13-14 Teamsheets'!$C$2:$C$132,V$1) &amp; ")"</f>
        <v>0(0)</v>
      </c>
      <c r="X2" s="27">
        <f>Clean_sheet('13-14 Teamsheets'!$C$2:$H$132,$A2,V$1)</f>
        <v>0</v>
      </c>
      <c r="Y2" s="27" t="str">
        <f>CARDS('13-14 Teamsheets'!$H$2:$Z$132,$A2,$AM$2,'13-14 Teamsheets'!$C$2:$C$132,V$1) &amp; "(" &amp; CARDS('13-14 Teamsheets'!$H$2:$Z$132,$A2,$AM$3,'13-14 Teamsheets'!$C$2:$C$132,V$1) &amp; ")"</f>
        <v>0(0)</v>
      </c>
      <c r="Z2" s="27">
        <f>MINS_PLAYED('13-14 Teamsheets'!$H$2:$R$132,$A2,'13-14 Teamsheets'!$C$2:$C$132,V$1) + MINS_AS_SUB('13-14 Teamsheets'!$S$2:$Z$132,$A2,'13-14 Teamsheets'!$C$2:$C$132,V$1)</f>
        <v>0</v>
      </c>
      <c r="AA2" s="27" t="str">
        <f>APPS('13-14 Teamsheets'!$H$2:$R$132,$A2) &amp; "(" &amp; SUBS('13-14 Teamsheets'!$S$2:$Z$132,$A2) &amp; ")"</f>
        <v>7(0)</v>
      </c>
      <c r="AB2" s="28">
        <f>APPS('13-14 Teamsheets'!$H$2:$R$132,$A2) + SUBS('13-14 Teamsheets'!$S$2:$Z$132,$A2)</f>
        <v>7</v>
      </c>
      <c r="AC2" s="27" t="str">
        <f>GOALS('13-14 Teamsheets'!$H$2:$R$132,$A2) &amp; "(" &amp; GOALS('13-14 Teamsheets'!$S$2:$Z$132,$A2) &amp; ")"</f>
        <v>1(0)</v>
      </c>
      <c r="AD2" s="28">
        <f>GOALS('13-14 Teamsheets'!$H$2:$Z$132,$A2)</f>
        <v>1</v>
      </c>
      <c r="AE2" s="28">
        <f>Clean_sheet('13-14 Teamsheets'!$C$2:$H$132,$A2)</f>
        <v>0</v>
      </c>
      <c r="AF2" s="28" t="str">
        <f>CARDS('13-14 Teamsheets'!$H$2:$Z$132,$A2,$AM$2) &amp; "(" &amp; CARDS('13-14 Teamsheets'!$H$2:$Z$132,$A2,$AM$3) &amp; ")"</f>
        <v>3(0)</v>
      </c>
      <c r="AG2" s="28">
        <f>MINS_PLAYED('13-14 Teamsheets'!$H$2:$R$132,$A2) + MINS_AS_SUB('13-14 Teamsheets'!$S$2:$Z$132,$A2)</f>
        <v>500</v>
      </c>
      <c r="AH2" s="28">
        <f>IF(AND(AG2&lt;&gt;0, AB2&lt;&gt;0),AG2/AB2,0)</f>
        <v>71.428571428571431</v>
      </c>
      <c r="AI2" s="28">
        <f>IF(AD2&lt;&gt;0,AD2/AB2,0)</f>
        <v>0.14285714285714285</v>
      </c>
      <c r="AJ2" s="28">
        <f>IF(AD2&lt;&gt;0,AG2/AD2,0)</f>
        <v>500</v>
      </c>
      <c r="AL2" s="29" t="s">
        <v>172</v>
      </c>
      <c r="AM2" s="30">
        <v>10092543</v>
      </c>
    </row>
    <row r="3" spans="1:39" x14ac:dyDescent="0.2">
      <c r="A3" s="25" t="s">
        <v>3032</v>
      </c>
      <c r="B3" s="27" t="str">
        <f>APPS('13-14 Teamsheets'!$H$2:$R$132,$A3,'13-14 Teamsheets'!$C$2:$C$132,B$1) &amp; "(" &amp; SUBS('13-14 Teamsheets'!$S$2:$Z$132,$A3,'13-14 Teamsheets'!$C$2:$C$132,B$1) &amp; ")"</f>
        <v>23(3)</v>
      </c>
      <c r="C3" s="27" t="str">
        <f>GOALS('13-14 Teamsheets'!$H$2:$R$132,$A3,'13-14 Teamsheets'!$C$2:$C$132,B$1) &amp; "(" &amp; GOALS('13-14 Teamsheets'!$S$2:$Z$132,$A3,'13-14 Teamsheets'!$C$2:$C$132,B$1) &amp; ")"</f>
        <v>0(0)</v>
      </c>
      <c r="D3" s="27">
        <f>Clean_sheet('13-14 Teamsheets'!$C$2:$H$132,$A3,B$1)</f>
        <v>0</v>
      </c>
      <c r="E3" s="27" t="str">
        <f>CARDS('13-14 Teamsheets'!$H$2:$Z$132,$A3,$AM$2,'13-14 Teamsheets'!$C$2:$C$132,B$1) &amp; "(" &amp; CARDS('13-14 Teamsheets'!$H$2:$Z$132,$A3,$AM$3,'13-14 Teamsheets'!$C$2:$C$132,B$1) &amp; ")"</f>
        <v>8(0)</v>
      </c>
      <c r="F3" s="27">
        <f>MINS_PLAYED('13-14 Teamsheets'!$H$2:$R$132,$A3,'13-14 Teamsheets'!$C$2:$C$132,B$1) + MINS_AS_SUB('13-14 Teamsheets'!$S$2:$Z$132,$A3,'13-14 Teamsheets'!$C$2:$C$132,B$1)</f>
        <v>2003</v>
      </c>
      <c r="G3" s="27" t="str">
        <f>APPS('13-14 Teamsheets'!$H$2:$R$132,$A3,'13-14 Teamsheets'!$C$2:$C$132,G$1) &amp; "(" &amp; SUBS('13-14 Teamsheets'!$S$2:$Z$132,$A3,'13-14 Teamsheets'!$C$2:$C$132,G$1) &amp; ")"</f>
        <v>1(0)</v>
      </c>
      <c r="H3" s="27" t="str">
        <f>GOALS('13-14 Teamsheets'!$H$2:$R$132,$A3,'13-14 Teamsheets'!$C$2:$C$132,G$1) &amp; "(" &amp; GOALS('13-14 Teamsheets'!$S$2:$Z$132,$A3,'13-14 Teamsheets'!$C$2:$C$132,G$1) &amp; ")"</f>
        <v>0(0)</v>
      </c>
      <c r="I3" s="27">
        <f>Clean_sheet('13-14 Teamsheets'!$C$2:$H$132,$A3,G$1)</f>
        <v>0</v>
      </c>
      <c r="J3" s="27" t="str">
        <f>CARDS('13-14 Teamsheets'!$H$2:$Z$132,$A3,$AM$2,'13-14 Teamsheets'!$C$2:$C$132,G$1) &amp; "(" &amp; CARDS('13-14 Teamsheets'!$H$2:$Z$132,$A3,$AM$3,'13-14 Teamsheets'!$C$2:$C$132,G$1) &amp; ")"</f>
        <v>0(0)</v>
      </c>
      <c r="K3" s="27">
        <f>MINS_PLAYED('13-14 Teamsheets'!$H$2:$R$132,$A3,'13-14 Teamsheets'!$C$2:$C$132,G$1) + MINS_AS_SUB('13-14 Teamsheets'!$S$2:$Z$132,$A3,'13-14 Teamsheets'!$C$2:$C$132,G$1)</f>
        <v>90</v>
      </c>
      <c r="L3" s="27" t="str">
        <f>APPS('13-14 Teamsheets'!$H$2:$R$132,$A3,'13-14 Teamsheets'!$C$2:$C$132,L$1) &amp; "(" &amp; SUBS('13-14 Teamsheets'!$S$2:$Z$132,$A3,'13-14 Teamsheets'!$C$2:$C$132,L$1) &amp; ")"</f>
        <v>2(1)</v>
      </c>
      <c r="M3" s="27" t="str">
        <f>GOALS('13-14 Teamsheets'!$H$2:$R$132,$A3,'13-14 Teamsheets'!$C$2:$C$132,L$1) &amp; "(" &amp; GOALS('13-14 Teamsheets'!$S$2:$Z$132,$A3,'13-14 Teamsheets'!$C$2:$C$132,L$1) &amp; ")"</f>
        <v>0(0)</v>
      </c>
      <c r="N3" s="27">
        <f>Clean_sheet('13-14 Teamsheets'!$C$2:$H$132,$A3,L$1)</f>
        <v>0</v>
      </c>
      <c r="O3" s="27" t="str">
        <f>CARDS('13-14 Teamsheets'!$H$2:$Z$132,$A3,$AM$2,'13-14 Teamsheets'!$C$2:$C$132,L$1) &amp; "(" &amp; CARDS('13-14 Teamsheets'!$H$2:$Z$132,$A3,$AM$3,'13-14 Teamsheets'!$C$2:$C$132,L$1) &amp; ")"</f>
        <v>0(0)</v>
      </c>
      <c r="P3" s="27">
        <f>MINS_PLAYED('13-14 Teamsheets'!$H$2:$R$132,$A3,'13-14 Teamsheets'!$C$2:$C$132,L$1) + MINS_AS_SUB('13-14 Teamsheets'!$S$2:$Z$132,$A3,'13-14 Teamsheets'!$C$2:$C$132,L$1)</f>
        <v>222</v>
      </c>
      <c r="Q3" s="27" t="str">
        <f>APPS('13-14 Teamsheets'!$H$2:$R$132,$A3,'13-14 Teamsheets'!$C$2:$C$132,Q$1) &amp; "(" &amp; SUBS('13-14 Teamsheets'!$S$2:$Z$132,$A3,'13-14 Teamsheets'!$C$2:$C$132,Q$1) &amp; ")"</f>
        <v>1(1)</v>
      </c>
      <c r="R3" s="27" t="str">
        <f>GOALS('13-14 Teamsheets'!$H$2:$R$132,$A3,'13-14 Teamsheets'!$C$2:$C$132,Q$1) &amp; "(" &amp; GOALS('13-14 Teamsheets'!$S$2:$Z$132,$A3,'13-14 Teamsheets'!$C$2:$C$132,Q$1) &amp; ")"</f>
        <v>0(0)</v>
      </c>
      <c r="S3" s="27">
        <f>Clean_sheet('13-14 Teamsheets'!$C$2:$H$132,$A3,Q$1)</f>
        <v>0</v>
      </c>
      <c r="T3" s="27" t="str">
        <f>CARDS('13-14 Teamsheets'!$H$2:$Z$132,$A3,$AM$2,'13-14 Teamsheets'!$C$2:$C$132,Q$1) &amp; "(" &amp; CARDS('13-14 Teamsheets'!$H$2:$Z$132,$A3,$AM$3,'13-14 Teamsheets'!$C$2:$C$132,Q$1) &amp; ")"</f>
        <v>2(0)</v>
      </c>
      <c r="U3" s="27">
        <f>MINS_PLAYED('13-14 Teamsheets'!$H$2:$R$132,$A3,'13-14 Teamsheets'!$C$2:$C$132,Q$1) + MINS_AS_SUB('13-14 Teamsheets'!$S$2:$Z$132,$A3,'13-14 Teamsheets'!$C$2:$C$132,Q$1)</f>
        <v>134</v>
      </c>
      <c r="V3" s="27" t="str">
        <f>APPS('13-14 Teamsheets'!$H$2:$R$132,$A3,'13-14 Teamsheets'!$C$2:$C$132,V$1) &amp; "(" &amp; SUBS('13-14 Teamsheets'!$S$2:$Z$132,$A3,'13-14 Teamsheets'!$C$2:$C$132,V$1) &amp; ")"</f>
        <v>0(1)</v>
      </c>
      <c r="W3" s="27" t="str">
        <f>GOALS('13-14 Teamsheets'!$H$2:$R$132,$A3,'13-14 Teamsheets'!$C$2:$C$132,V$1) &amp; "(" &amp; GOALS('13-14 Teamsheets'!$S$2:$Z$132,$A3,'13-14 Teamsheets'!$C$2:$C$132,V$1) &amp; ")"</f>
        <v>0(0)</v>
      </c>
      <c r="X3" s="27">
        <f>Clean_sheet('13-14 Teamsheets'!$C$2:$H$132,$A3,V$1)</f>
        <v>0</v>
      </c>
      <c r="Y3" s="27" t="str">
        <f>CARDS('13-14 Teamsheets'!$H$2:$Z$132,$A3,$AM$2,'13-14 Teamsheets'!$C$2:$C$132,V$1) &amp; "(" &amp; CARDS('13-14 Teamsheets'!$H$2:$Z$132,$A3,$AM$3,'13-14 Teamsheets'!$C$2:$C$132,V$1) &amp; ")"</f>
        <v>1(0)</v>
      </c>
      <c r="Z3" s="27">
        <f>MINS_PLAYED('13-14 Teamsheets'!$H$2:$R$132,$A3,'13-14 Teamsheets'!$C$2:$C$132,V$1) + MINS_AS_SUB('13-14 Teamsheets'!$S$2:$Z$132,$A3,'13-14 Teamsheets'!$C$2:$C$132,V$1)</f>
        <v>27</v>
      </c>
      <c r="AA3" s="27" t="str">
        <f>APPS('13-14 Teamsheets'!$H$2:$R$132,$A3) &amp; "(" &amp; SUBS('13-14 Teamsheets'!$S$2:$Z$132,$A3) &amp; ")"</f>
        <v>27(6)</v>
      </c>
      <c r="AB3" s="28">
        <f>APPS('13-14 Teamsheets'!$H$2:$R$132,$A3) + SUBS('13-14 Teamsheets'!$S$2:$Z$132,$A3)</f>
        <v>33</v>
      </c>
      <c r="AC3" s="27" t="str">
        <f>GOALS('13-14 Teamsheets'!$H$2:$R$132,$A3) &amp; "(" &amp; GOALS('13-14 Teamsheets'!$S$2:$Z$132,$A3) &amp; ")"</f>
        <v>0(0)</v>
      </c>
      <c r="AD3" s="28">
        <f>GOALS('13-14 Teamsheets'!$H$2:$Z$132,$A3)</f>
        <v>0</v>
      </c>
      <c r="AE3" s="28">
        <f>Clean_sheet('13-14 Teamsheets'!$C$2:$H$132,$A3)</f>
        <v>0</v>
      </c>
      <c r="AF3" s="28" t="str">
        <f>CARDS('13-14 Teamsheets'!$H$2:$Z$132,$A3,$AM$2) &amp; "(" &amp; CARDS('13-14 Teamsheets'!$H$2:$Z$132,$A3,$AM$3) &amp; ")"</f>
        <v>11(0)</v>
      </c>
      <c r="AG3" s="28">
        <f>MINS_PLAYED('13-14 Teamsheets'!$H$2:$R$132,$A3) + MINS_AS_SUB('13-14 Teamsheets'!$S$2:$Z$132,$A3)</f>
        <v>2476</v>
      </c>
      <c r="AH3" s="28">
        <f t="shared" ref="AH3:AH43" si="0">IF(AND(AG3&lt;&gt;0, AB3&lt;&gt;0),AG3/AB3,0)</f>
        <v>75.030303030303031</v>
      </c>
      <c r="AI3" s="28">
        <f t="shared" ref="AI3:AI43" si="1">IF(AD3&lt;&gt;0,AD3/AB3,0)</f>
        <v>0</v>
      </c>
      <c r="AJ3" s="28">
        <f t="shared" ref="AJ3:AJ43" si="2">IF(AD3&lt;&gt;0,AG3/AD3,0)</f>
        <v>0</v>
      </c>
      <c r="AL3" s="31" t="s">
        <v>173</v>
      </c>
      <c r="AM3" s="30">
        <v>255</v>
      </c>
    </row>
    <row r="4" spans="1:39" x14ac:dyDescent="0.2">
      <c r="A4" s="25" t="s">
        <v>2872</v>
      </c>
      <c r="B4" s="27" t="str">
        <f>APPS('13-14 Teamsheets'!$H$2:$R$132,$A4,'13-14 Teamsheets'!$C$2:$C$132,B$1) &amp; "(" &amp; SUBS('13-14 Teamsheets'!$S$2:$Z$132,$A4,'13-14 Teamsheets'!$C$2:$C$132,B$1) &amp; ")"</f>
        <v>0(0)</v>
      </c>
      <c r="C4" s="27" t="str">
        <f>GOALS('13-14 Teamsheets'!$H$2:$R$132,$A4,'13-14 Teamsheets'!$C$2:$C$132,B$1) &amp; "(" &amp; GOALS('13-14 Teamsheets'!$S$2:$Z$132,$A4,'13-14 Teamsheets'!$C$2:$C$132,B$1) &amp; ")"</f>
        <v>0(0)</v>
      </c>
      <c r="D4" s="27">
        <f>Clean_sheet('13-14 Teamsheets'!$C$2:$H$132,$A4,B$1)</f>
        <v>0</v>
      </c>
      <c r="E4" s="27" t="str">
        <f>CARDS('13-14 Teamsheets'!$H$2:$Z$132,$A4,$AM$2,'13-14 Teamsheets'!$C$2:$C$132,B$1) &amp; "(" &amp; CARDS('13-14 Teamsheets'!$H$2:$Z$132,$A4,$AM$3,'13-14 Teamsheets'!$C$2:$C$132,B$1) &amp; ")"</f>
        <v>0(0)</v>
      </c>
      <c r="F4" s="27">
        <f>MINS_PLAYED('13-14 Teamsheets'!$H$2:$R$132,$A4,'13-14 Teamsheets'!$C$2:$C$132,B$1) + MINS_AS_SUB('13-14 Teamsheets'!$S$2:$Z$132,$A4,'13-14 Teamsheets'!$C$2:$C$132,B$1)</f>
        <v>0</v>
      </c>
      <c r="G4" s="27" t="str">
        <f>APPS('13-14 Teamsheets'!$H$2:$R$132,$A4,'13-14 Teamsheets'!$C$2:$C$132,G$1) &amp; "(" &amp; SUBS('13-14 Teamsheets'!$S$2:$Z$132,$A4,'13-14 Teamsheets'!$C$2:$C$132,G$1) &amp; ")"</f>
        <v>1(0)</v>
      </c>
      <c r="H4" s="27" t="str">
        <f>GOALS('13-14 Teamsheets'!$H$2:$R$132,$A4,'13-14 Teamsheets'!$C$2:$C$132,G$1) &amp; "(" &amp; GOALS('13-14 Teamsheets'!$S$2:$Z$132,$A4,'13-14 Teamsheets'!$C$2:$C$132,G$1) &amp; ")"</f>
        <v>0(0)</v>
      </c>
      <c r="I4" s="27">
        <f>Clean_sheet('13-14 Teamsheets'!$C$2:$H$132,$A4,G$1)</f>
        <v>0</v>
      </c>
      <c r="J4" s="27" t="str">
        <f>CARDS('13-14 Teamsheets'!$H$2:$Z$132,$A4,$AM$2,'13-14 Teamsheets'!$C$2:$C$132,G$1) &amp; "(" &amp; CARDS('13-14 Teamsheets'!$H$2:$Z$132,$A4,$AM$3,'13-14 Teamsheets'!$C$2:$C$132,G$1) &amp; ")"</f>
        <v>0(0)</v>
      </c>
      <c r="K4" s="27">
        <f>MINS_PLAYED('13-14 Teamsheets'!$H$2:$R$132,$A4,'13-14 Teamsheets'!$C$2:$C$132,G$1) + MINS_AS_SUB('13-14 Teamsheets'!$S$2:$Z$132,$A4,'13-14 Teamsheets'!$C$2:$C$132,G$1)</f>
        <v>59</v>
      </c>
      <c r="L4" s="27" t="str">
        <f>APPS('13-14 Teamsheets'!$H$2:$R$132,$A4,'13-14 Teamsheets'!$C$2:$C$132,L$1) &amp; "(" &amp; SUBS('13-14 Teamsheets'!$S$2:$Z$132,$A4,'13-14 Teamsheets'!$C$2:$C$132,L$1) &amp; ")"</f>
        <v>0(0)</v>
      </c>
      <c r="M4" s="27" t="str">
        <f>GOALS('13-14 Teamsheets'!$H$2:$R$132,$A4,'13-14 Teamsheets'!$C$2:$C$132,L$1) &amp; "(" &amp; GOALS('13-14 Teamsheets'!$S$2:$Z$132,$A4,'13-14 Teamsheets'!$C$2:$C$132,L$1) &amp; ")"</f>
        <v>0(0)</v>
      </c>
      <c r="N4" s="27">
        <f>Clean_sheet('13-14 Teamsheets'!$C$2:$H$132,$A4,L$1)</f>
        <v>0</v>
      </c>
      <c r="O4" s="27" t="str">
        <f>CARDS('13-14 Teamsheets'!$H$2:$Z$132,$A4,$AM$2,'13-14 Teamsheets'!$C$2:$C$132,L$1) &amp; "(" &amp; CARDS('13-14 Teamsheets'!$H$2:$Z$132,$A4,$AM$3,'13-14 Teamsheets'!$C$2:$C$132,L$1) &amp; ")"</f>
        <v>0(0)</v>
      </c>
      <c r="P4" s="27">
        <f>MINS_PLAYED('13-14 Teamsheets'!$H$2:$R$132,$A4,'13-14 Teamsheets'!$C$2:$C$132,L$1) + MINS_AS_SUB('13-14 Teamsheets'!$S$2:$Z$132,$A4,'13-14 Teamsheets'!$C$2:$C$132,L$1)</f>
        <v>0</v>
      </c>
      <c r="Q4" s="27" t="str">
        <f>APPS('13-14 Teamsheets'!$H$2:$R$132,$A4,'13-14 Teamsheets'!$C$2:$C$132,Q$1) &amp; "(" &amp; SUBS('13-14 Teamsheets'!$S$2:$Z$132,$A4,'13-14 Teamsheets'!$C$2:$C$132,Q$1) &amp; ")"</f>
        <v>0(0)</v>
      </c>
      <c r="R4" s="27" t="str">
        <f>GOALS('13-14 Teamsheets'!$H$2:$R$132,$A4,'13-14 Teamsheets'!$C$2:$C$132,Q$1) &amp; "(" &amp; GOALS('13-14 Teamsheets'!$S$2:$Z$132,$A4,'13-14 Teamsheets'!$C$2:$C$132,Q$1) &amp; ")"</f>
        <v>0(0)</v>
      </c>
      <c r="S4" s="27">
        <f>Clean_sheet('13-14 Teamsheets'!$C$2:$H$132,$A4,Q$1)</f>
        <v>0</v>
      </c>
      <c r="T4" s="27" t="str">
        <f>CARDS('13-14 Teamsheets'!$H$2:$Z$132,$A4,$AM$2,'13-14 Teamsheets'!$C$2:$C$132,Q$1) &amp; "(" &amp; CARDS('13-14 Teamsheets'!$H$2:$Z$132,$A4,$AM$3,'13-14 Teamsheets'!$C$2:$C$132,Q$1) &amp; ")"</f>
        <v>0(0)</v>
      </c>
      <c r="U4" s="27">
        <f>MINS_PLAYED('13-14 Teamsheets'!$H$2:$R$132,$A4,'13-14 Teamsheets'!$C$2:$C$132,Q$1) + MINS_AS_SUB('13-14 Teamsheets'!$S$2:$Z$132,$A4,'13-14 Teamsheets'!$C$2:$C$132,Q$1)</f>
        <v>0</v>
      </c>
      <c r="V4" s="27" t="str">
        <f>APPS('13-14 Teamsheets'!$H$2:$R$132,$A4,'13-14 Teamsheets'!$C$2:$C$132,V$1) &amp; "(" &amp; SUBS('13-14 Teamsheets'!$S$2:$Z$132,$A4,'13-14 Teamsheets'!$C$2:$C$132,V$1) &amp; ")"</f>
        <v>0(0)</v>
      </c>
      <c r="W4" s="27" t="str">
        <f>GOALS('13-14 Teamsheets'!$H$2:$R$132,$A4,'13-14 Teamsheets'!$C$2:$C$132,V$1) &amp; "(" &amp; GOALS('13-14 Teamsheets'!$S$2:$Z$132,$A4,'13-14 Teamsheets'!$C$2:$C$132,V$1) &amp; ")"</f>
        <v>0(0)</v>
      </c>
      <c r="X4" s="27">
        <f>Clean_sheet('13-14 Teamsheets'!$C$2:$H$132,$A4,V$1)</f>
        <v>0</v>
      </c>
      <c r="Y4" s="27" t="str">
        <f>CARDS('13-14 Teamsheets'!$H$2:$Z$132,$A4,$AM$2,'13-14 Teamsheets'!$C$2:$C$132,V$1) &amp; "(" &amp; CARDS('13-14 Teamsheets'!$H$2:$Z$132,$A4,$AM$3,'13-14 Teamsheets'!$C$2:$C$132,V$1) &amp; ")"</f>
        <v>0(0)</v>
      </c>
      <c r="Z4" s="27">
        <f>MINS_PLAYED('13-14 Teamsheets'!$H$2:$R$132,$A4,'13-14 Teamsheets'!$C$2:$C$132,V$1) + MINS_AS_SUB('13-14 Teamsheets'!$S$2:$Z$132,$A4,'13-14 Teamsheets'!$C$2:$C$132,V$1)</f>
        <v>0</v>
      </c>
      <c r="AA4" s="27" t="str">
        <f>APPS('13-14 Teamsheets'!$H$2:$R$132,$A4) &amp; "(" &amp; SUBS('13-14 Teamsheets'!$S$2:$Z$132,$A4) &amp; ")"</f>
        <v>1(0)</v>
      </c>
      <c r="AB4" s="28">
        <f>APPS('13-14 Teamsheets'!$H$2:$R$132,$A4) + SUBS('13-14 Teamsheets'!$S$2:$Z$132,$A4)</f>
        <v>1</v>
      </c>
      <c r="AC4" s="27" t="str">
        <f>GOALS('13-14 Teamsheets'!$H$2:$R$132,$A4) &amp; "(" &amp; GOALS('13-14 Teamsheets'!$S$2:$Z$132,$A4) &amp; ")"</f>
        <v>0(0)</v>
      </c>
      <c r="AD4" s="28">
        <f>GOALS('13-14 Teamsheets'!$H$2:$Z$132,$A4)</f>
        <v>0</v>
      </c>
      <c r="AE4" s="28">
        <f>Clean_sheet('13-14 Teamsheets'!$C$2:$H$132,$A4)</f>
        <v>0</v>
      </c>
      <c r="AF4" s="28" t="str">
        <f>CARDS('13-14 Teamsheets'!$H$2:$Z$132,$A4,$AM$2) &amp; "(" &amp; CARDS('13-14 Teamsheets'!$H$2:$Z$132,$A4,$AM$3) &amp; ")"</f>
        <v>0(0)</v>
      </c>
      <c r="AG4" s="28">
        <f>MINS_PLAYED('13-14 Teamsheets'!$H$2:$R$132,$A4) + MINS_AS_SUB('13-14 Teamsheets'!$S$2:$Z$132,$A4)</f>
        <v>59</v>
      </c>
      <c r="AH4" s="28">
        <f>IF(AND(AG4&lt;&gt;0, AB4&lt;&gt;0),AG4/AB4,0)</f>
        <v>59</v>
      </c>
      <c r="AI4" s="28">
        <f>IF(AD4&lt;&gt;0,AD4/AB4,0)</f>
        <v>0</v>
      </c>
      <c r="AJ4" s="28">
        <f>IF(AD4&lt;&gt;0,AG4/AD4,0)</f>
        <v>0</v>
      </c>
      <c r="AL4"/>
      <c r="AM4" s="30"/>
    </row>
    <row r="5" spans="1:39" x14ac:dyDescent="0.2">
      <c r="A5" s="25" t="s">
        <v>3690</v>
      </c>
      <c r="B5" s="27" t="str">
        <f>APPS('13-14 Teamsheets'!$H$2:$R$132,$A5,'13-14 Teamsheets'!$C$2:$C$132,B$1) &amp; "(" &amp; SUBS('13-14 Teamsheets'!$S$2:$Z$132,$A5,'13-14 Teamsheets'!$C$2:$C$132,B$1) &amp; ")"</f>
        <v>0(0)</v>
      </c>
      <c r="C5" s="27" t="str">
        <f>GOALS('13-14 Teamsheets'!$H$2:$R$132,$A5,'13-14 Teamsheets'!$C$2:$C$132,B$1) &amp; "(" &amp; GOALS('13-14 Teamsheets'!$S$2:$Z$132,$A5,'13-14 Teamsheets'!$C$2:$C$132,B$1) &amp; ")"</f>
        <v>0(0)</v>
      </c>
      <c r="D5" s="27">
        <f>Clean_sheet('13-14 Teamsheets'!$C$2:$H$132,$A5,B$1)</f>
        <v>0</v>
      </c>
      <c r="E5" s="27" t="str">
        <f>CARDS('13-14 Teamsheets'!$H$2:$Z$132,$A5,$AM$2,'13-14 Teamsheets'!$C$2:$C$132,B$1) &amp; "(" &amp; CARDS('13-14 Teamsheets'!$H$2:$Z$132,$A5,$AM$3,'13-14 Teamsheets'!$C$2:$C$132,B$1) &amp; ")"</f>
        <v>0(0)</v>
      </c>
      <c r="F5" s="27">
        <f>MINS_PLAYED('13-14 Teamsheets'!$H$2:$R$132,$A5,'13-14 Teamsheets'!$C$2:$C$132,B$1) + MINS_AS_SUB('13-14 Teamsheets'!$S$2:$Z$132,$A5,'13-14 Teamsheets'!$C$2:$C$132,B$1)</f>
        <v>0</v>
      </c>
      <c r="G5" s="27" t="str">
        <f>APPS('13-14 Teamsheets'!$H$2:$R$132,$A5,'13-14 Teamsheets'!$C$2:$C$132,G$1) &amp; "(" &amp; SUBS('13-14 Teamsheets'!$S$2:$Z$132,$A5,'13-14 Teamsheets'!$C$2:$C$132,G$1) &amp; ")"</f>
        <v>0(0)</v>
      </c>
      <c r="H5" s="27" t="str">
        <f>GOALS('13-14 Teamsheets'!$H$2:$R$132,$A5,'13-14 Teamsheets'!$C$2:$C$132,G$1) &amp; "(" &amp; GOALS('13-14 Teamsheets'!$S$2:$Z$132,$A5,'13-14 Teamsheets'!$C$2:$C$132,G$1) &amp; ")"</f>
        <v>0(0)</v>
      </c>
      <c r="I5" s="27">
        <f>Clean_sheet('13-14 Teamsheets'!$C$2:$H$132,$A5,G$1)</f>
        <v>0</v>
      </c>
      <c r="J5" s="27" t="str">
        <f>CARDS('13-14 Teamsheets'!$H$2:$Z$132,$A5,$AM$2,'13-14 Teamsheets'!$C$2:$C$132,G$1) &amp; "(" &amp; CARDS('13-14 Teamsheets'!$H$2:$Z$132,$A5,$AM$3,'13-14 Teamsheets'!$C$2:$C$132,G$1) &amp; ")"</f>
        <v>0(0)</v>
      </c>
      <c r="K5" s="27">
        <f>MINS_PLAYED('13-14 Teamsheets'!$H$2:$R$132,$A5,'13-14 Teamsheets'!$C$2:$C$132,G$1) + MINS_AS_SUB('13-14 Teamsheets'!$S$2:$Z$132,$A5,'13-14 Teamsheets'!$C$2:$C$132,G$1)</f>
        <v>0</v>
      </c>
      <c r="L5" s="27" t="str">
        <f>APPS('13-14 Teamsheets'!$H$2:$R$132,$A5,'13-14 Teamsheets'!$C$2:$C$132,L$1) &amp; "(" &amp; SUBS('13-14 Teamsheets'!$S$2:$Z$132,$A5,'13-14 Teamsheets'!$C$2:$C$132,L$1) &amp; ")"</f>
        <v>0(1)</v>
      </c>
      <c r="M5" s="27" t="str">
        <f>GOALS('13-14 Teamsheets'!$H$2:$R$132,$A5,'13-14 Teamsheets'!$C$2:$C$132,L$1) &amp; "(" &amp; GOALS('13-14 Teamsheets'!$S$2:$Z$132,$A5,'13-14 Teamsheets'!$C$2:$C$132,L$1) &amp; ")"</f>
        <v>0(0)</v>
      </c>
      <c r="N5" s="27">
        <f>Clean_sheet('13-14 Teamsheets'!$C$2:$H$132,$A5,L$1)</f>
        <v>0</v>
      </c>
      <c r="O5" s="27" t="str">
        <f>CARDS('13-14 Teamsheets'!$H$2:$Z$132,$A5,$AM$2,'13-14 Teamsheets'!$C$2:$C$132,L$1) &amp; "(" &amp; CARDS('13-14 Teamsheets'!$H$2:$Z$132,$A5,$AM$3,'13-14 Teamsheets'!$C$2:$C$132,L$1) &amp; ")"</f>
        <v>0(0)</v>
      </c>
      <c r="P5" s="27">
        <f>MINS_PLAYED('13-14 Teamsheets'!$H$2:$R$132,$A5,'13-14 Teamsheets'!$C$2:$C$132,L$1) + MINS_AS_SUB('13-14 Teamsheets'!$S$2:$Z$132,$A5,'13-14 Teamsheets'!$C$2:$C$132,L$1)</f>
        <v>13</v>
      </c>
      <c r="Q5" s="27" t="str">
        <f>APPS('13-14 Teamsheets'!$H$2:$R$132,$A5,'13-14 Teamsheets'!$C$2:$C$132,Q$1) &amp; "(" &amp; SUBS('13-14 Teamsheets'!$S$2:$Z$132,$A5,'13-14 Teamsheets'!$C$2:$C$132,Q$1) &amp; ")"</f>
        <v>0(0)</v>
      </c>
      <c r="R5" s="27" t="str">
        <f>GOALS('13-14 Teamsheets'!$H$2:$R$132,$A5,'13-14 Teamsheets'!$C$2:$C$132,Q$1) &amp; "(" &amp; GOALS('13-14 Teamsheets'!$S$2:$Z$132,$A5,'13-14 Teamsheets'!$C$2:$C$132,Q$1) &amp; ")"</f>
        <v>0(0)</v>
      </c>
      <c r="S5" s="27">
        <f>Clean_sheet('13-14 Teamsheets'!$C$2:$H$132,$A5,Q$1)</f>
        <v>0</v>
      </c>
      <c r="T5" s="27" t="str">
        <f>CARDS('13-14 Teamsheets'!$H$2:$Z$132,$A5,$AM$2,'13-14 Teamsheets'!$C$2:$C$132,Q$1) &amp; "(" &amp; CARDS('13-14 Teamsheets'!$H$2:$Z$132,$A5,$AM$3,'13-14 Teamsheets'!$C$2:$C$132,Q$1) &amp; ")"</f>
        <v>0(0)</v>
      </c>
      <c r="U5" s="27">
        <f>MINS_PLAYED('13-14 Teamsheets'!$H$2:$R$132,$A5,'13-14 Teamsheets'!$C$2:$C$132,Q$1) + MINS_AS_SUB('13-14 Teamsheets'!$S$2:$Z$132,$A5,'13-14 Teamsheets'!$C$2:$C$132,Q$1)</f>
        <v>0</v>
      </c>
      <c r="V5" s="27" t="str">
        <f>APPS('13-14 Teamsheets'!$H$2:$R$132,$A5,'13-14 Teamsheets'!$C$2:$C$132,V$1) &amp; "(" &amp; SUBS('13-14 Teamsheets'!$S$2:$Z$132,$A5,'13-14 Teamsheets'!$C$2:$C$132,V$1) &amp; ")"</f>
        <v>0(0)</v>
      </c>
      <c r="W5" s="27" t="str">
        <f>GOALS('13-14 Teamsheets'!$H$2:$R$132,$A5,'13-14 Teamsheets'!$C$2:$C$132,V$1) &amp; "(" &amp; GOALS('13-14 Teamsheets'!$S$2:$Z$132,$A5,'13-14 Teamsheets'!$C$2:$C$132,V$1) &amp; ")"</f>
        <v>0(0)</v>
      </c>
      <c r="X5" s="27">
        <f>Clean_sheet('13-14 Teamsheets'!$C$2:$H$132,$A5,V$1)</f>
        <v>0</v>
      </c>
      <c r="Y5" s="27" t="str">
        <f>CARDS('13-14 Teamsheets'!$H$2:$Z$132,$A5,$AM$2,'13-14 Teamsheets'!$C$2:$C$132,V$1) &amp; "(" &amp; CARDS('13-14 Teamsheets'!$H$2:$Z$132,$A5,$AM$3,'13-14 Teamsheets'!$C$2:$C$132,V$1) &amp; ")"</f>
        <v>0(0)</v>
      </c>
      <c r="Z5" s="27">
        <f>MINS_PLAYED('13-14 Teamsheets'!$H$2:$R$132,$A5,'13-14 Teamsheets'!$C$2:$C$132,V$1) + MINS_AS_SUB('13-14 Teamsheets'!$S$2:$Z$132,$A5,'13-14 Teamsheets'!$C$2:$C$132,V$1)</f>
        <v>0</v>
      </c>
      <c r="AA5" s="27" t="str">
        <f>APPS('13-14 Teamsheets'!$H$2:$R$132,$A5) &amp; "(" &amp; SUBS('13-14 Teamsheets'!$S$2:$Z$132,$A5) &amp; ")"</f>
        <v>0(1)</v>
      </c>
      <c r="AB5" s="28">
        <f>APPS('13-14 Teamsheets'!$H$2:$R$132,$A5) + SUBS('13-14 Teamsheets'!$S$2:$Z$132,$A5)</f>
        <v>1</v>
      </c>
      <c r="AC5" s="27" t="str">
        <f>GOALS('13-14 Teamsheets'!$H$2:$R$132,$A5) &amp; "(" &amp; GOALS('13-14 Teamsheets'!$S$2:$Z$132,$A5) &amp; ")"</f>
        <v>0(0)</v>
      </c>
      <c r="AD5" s="28">
        <f>GOALS('13-14 Teamsheets'!$H$2:$Z$132,$A5)</f>
        <v>0</v>
      </c>
      <c r="AE5" s="28">
        <f>Clean_sheet('13-14 Teamsheets'!$C$2:$H$132,$A5)</f>
        <v>0</v>
      </c>
      <c r="AF5" s="28" t="str">
        <f>CARDS('13-14 Teamsheets'!$H$2:$Z$132,$A5,$AM$2) &amp; "(" &amp; CARDS('13-14 Teamsheets'!$H$2:$Z$132,$A5,$AM$3) &amp; ")"</f>
        <v>0(0)</v>
      </c>
      <c r="AG5" s="28">
        <f>MINS_PLAYED('13-14 Teamsheets'!$H$2:$R$132,$A5) + MINS_AS_SUB('13-14 Teamsheets'!$S$2:$Z$132,$A5)</f>
        <v>13</v>
      </c>
      <c r="AH5" s="28">
        <f>IF(AND(AG5&lt;&gt;0, AB5&lt;&gt;0),AG5/AB5,0)</f>
        <v>13</v>
      </c>
      <c r="AI5" s="28">
        <f>IF(AD5&lt;&gt;0,AD5/AB5,0)</f>
        <v>0</v>
      </c>
      <c r="AJ5" s="28">
        <f>IF(AD5&lt;&gt;0,AG5/AD5,0)</f>
        <v>0</v>
      </c>
      <c r="AL5"/>
      <c r="AM5" s="30"/>
    </row>
    <row r="6" spans="1:39" x14ac:dyDescent="0.2">
      <c r="A6" s="25" t="s">
        <v>3391</v>
      </c>
      <c r="B6" s="27" t="str">
        <f>APPS('13-14 Teamsheets'!$H$2:$R$132,$A6,'13-14 Teamsheets'!$C$2:$C$132,B$1) &amp; "(" &amp; SUBS('13-14 Teamsheets'!$S$2:$Z$132,$A6,'13-14 Teamsheets'!$C$2:$C$132,B$1) &amp; ")"</f>
        <v>47(0)</v>
      </c>
      <c r="C6" s="27" t="str">
        <f>GOALS('13-14 Teamsheets'!$H$2:$R$132,$A6,'13-14 Teamsheets'!$C$2:$C$132,B$1) &amp; "(" &amp; GOALS('13-14 Teamsheets'!$S$2:$Z$132,$A6,'13-14 Teamsheets'!$C$2:$C$132,B$1) &amp; ")"</f>
        <v>2(0)</v>
      </c>
      <c r="D6" s="27">
        <f>Clean_sheet('13-14 Teamsheets'!$C$2:$H$132,$A6,B$1)</f>
        <v>0</v>
      </c>
      <c r="E6" s="27" t="str">
        <f>CARDS('13-14 Teamsheets'!$H$2:$Z$132,$A6,$AM$2,'13-14 Teamsheets'!$C$2:$C$132,B$1) &amp; "(" &amp; CARDS('13-14 Teamsheets'!$H$2:$Z$132,$A6,$AM$3,'13-14 Teamsheets'!$C$2:$C$132,B$1) &amp; ")"</f>
        <v>8(0)</v>
      </c>
      <c r="F6" s="27">
        <f>MINS_PLAYED('13-14 Teamsheets'!$H$2:$R$132,$A6,'13-14 Teamsheets'!$C$2:$C$132,B$1) + MINS_AS_SUB('13-14 Teamsheets'!$S$2:$Z$132,$A6,'13-14 Teamsheets'!$C$2:$C$132,B$1)</f>
        <v>4238</v>
      </c>
      <c r="G6" s="27" t="str">
        <f>APPS('13-14 Teamsheets'!$H$2:$R$132,$A6,'13-14 Teamsheets'!$C$2:$C$132,G$1) &amp; "(" &amp; SUBS('13-14 Teamsheets'!$S$2:$Z$132,$A6,'13-14 Teamsheets'!$C$2:$C$132,G$1) &amp; ")"</f>
        <v>0(0)</v>
      </c>
      <c r="H6" s="27" t="str">
        <f>GOALS('13-14 Teamsheets'!$H$2:$R$132,$A6,'13-14 Teamsheets'!$C$2:$C$132,G$1) &amp; "(" &amp; GOALS('13-14 Teamsheets'!$S$2:$Z$132,$A6,'13-14 Teamsheets'!$C$2:$C$132,G$1) &amp; ")"</f>
        <v>0(0)</v>
      </c>
      <c r="I6" s="27">
        <f>Clean_sheet('13-14 Teamsheets'!$C$2:$H$132,$A6,G$1)</f>
        <v>0</v>
      </c>
      <c r="J6" s="27" t="str">
        <f>CARDS('13-14 Teamsheets'!$H$2:$Z$132,$A6,$AM$2,'13-14 Teamsheets'!$C$2:$C$132,G$1) &amp; "(" &amp; CARDS('13-14 Teamsheets'!$H$2:$Z$132,$A6,$AM$3,'13-14 Teamsheets'!$C$2:$C$132,G$1) &amp; ")"</f>
        <v>0(0)</v>
      </c>
      <c r="K6" s="27">
        <f>MINS_PLAYED('13-14 Teamsheets'!$H$2:$R$132,$A6,'13-14 Teamsheets'!$C$2:$C$132,G$1) + MINS_AS_SUB('13-14 Teamsheets'!$S$2:$Z$132,$A6,'13-14 Teamsheets'!$C$2:$C$132,G$1)</f>
        <v>0</v>
      </c>
      <c r="L6" s="27" t="str">
        <f>APPS('13-14 Teamsheets'!$H$2:$R$132,$A6,'13-14 Teamsheets'!$C$2:$C$132,L$1) &amp; "(" &amp; SUBS('13-14 Teamsheets'!$S$2:$Z$132,$A6,'13-14 Teamsheets'!$C$2:$C$132,L$1) &amp; ")"</f>
        <v>3(1)</v>
      </c>
      <c r="M6" s="27" t="str">
        <f>GOALS('13-14 Teamsheets'!$H$2:$R$132,$A6,'13-14 Teamsheets'!$C$2:$C$132,L$1) &amp; "(" &amp; GOALS('13-14 Teamsheets'!$S$2:$Z$132,$A6,'13-14 Teamsheets'!$C$2:$C$132,L$1) &amp; ")"</f>
        <v>0(1)</v>
      </c>
      <c r="N6" s="27">
        <f>Clean_sheet('13-14 Teamsheets'!$C$2:$H$132,$A6,L$1)</f>
        <v>0</v>
      </c>
      <c r="O6" s="27" t="str">
        <f>CARDS('13-14 Teamsheets'!$H$2:$Z$132,$A6,$AM$2,'13-14 Teamsheets'!$C$2:$C$132,L$1) &amp; "(" &amp; CARDS('13-14 Teamsheets'!$H$2:$Z$132,$A6,$AM$3,'13-14 Teamsheets'!$C$2:$C$132,L$1) &amp; ")"</f>
        <v>0(0)</v>
      </c>
      <c r="P6" s="27">
        <f>MINS_PLAYED('13-14 Teamsheets'!$H$2:$R$132,$A6,'13-14 Teamsheets'!$C$2:$C$132,L$1) + MINS_AS_SUB('13-14 Teamsheets'!$S$2:$Z$132,$A6,'13-14 Teamsheets'!$C$2:$C$132,L$1)</f>
        <v>286</v>
      </c>
      <c r="Q6" s="27" t="str">
        <f>APPS('13-14 Teamsheets'!$H$2:$R$132,$A6,'13-14 Teamsheets'!$C$2:$C$132,Q$1) &amp; "(" &amp; SUBS('13-14 Teamsheets'!$S$2:$Z$132,$A6,'13-14 Teamsheets'!$C$2:$C$132,Q$1) &amp; ")"</f>
        <v>2(0)</v>
      </c>
      <c r="R6" s="27" t="str">
        <f>GOALS('13-14 Teamsheets'!$H$2:$R$132,$A6,'13-14 Teamsheets'!$C$2:$C$132,Q$1) &amp; "(" &amp; GOALS('13-14 Teamsheets'!$S$2:$Z$132,$A6,'13-14 Teamsheets'!$C$2:$C$132,Q$1) &amp; ")"</f>
        <v>0(0)</v>
      </c>
      <c r="S6" s="27">
        <f>Clean_sheet('13-14 Teamsheets'!$C$2:$H$132,$A6,Q$1)</f>
        <v>0</v>
      </c>
      <c r="T6" s="27" t="str">
        <f>CARDS('13-14 Teamsheets'!$H$2:$Z$132,$A6,$AM$2,'13-14 Teamsheets'!$C$2:$C$132,Q$1) &amp; "(" &amp; CARDS('13-14 Teamsheets'!$H$2:$Z$132,$A6,$AM$3,'13-14 Teamsheets'!$C$2:$C$132,Q$1) &amp; ")"</f>
        <v>1(0)</v>
      </c>
      <c r="U6" s="27">
        <f>MINS_PLAYED('13-14 Teamsheets'!$H$2:$R$132,$A6,'13-14 Teamsheets'!$C$2:$C$132,Q$1) + MINS_AS_SUB('13-14 Teamsheets'!$S$2:$Z$132,$A6,'13-14 Teamsheets'!$C$2:$C$132,Q$1)</f>
        <v>150</v>
      </c>
      <c r="V6" s="27" t="str">
        <f>APPS('13-14 Teamsheets'!$H$2:$R$132,$A6,'13-14 Teamsheets'!$C$2:$C$132,V$1) &amp; "(" &amp; SUBS('13-14 Teamsheets'!$S$2:$Z$132,$A6,'13-14 Teamsheets'!$C$2:$C$132,V$1) &amp; ")"</f>
        <v>1(0)</v>
      </c>
      <c r="W6" s="27" t="str">
        <f>GOALS('13-14 Teamsheets'!$H$2:$R$132,$A6,'13-14 Teamsheets'!$C$2:$C$132,V$1) &amp; "(" &amp; GOALS('13-14 Teamsheets'!$S$2:$Z$132,$A6,'13-14 Teamsheets'!$C$2:$C$132,V$1) &amp; ")"</f>
        <v>0(0)</v>
      </c>
      <c r="X6" s="27">
        <f>Clean_sheet('13-14 Teamsheets'!$C$2:$H$132,$A6,V$1)</f>
        <v>0</v>
      </c>
      <c r="Y6" s="27" t="str">
        <f>CARDS('13-14 Teamsheets'!$H$2:$Z$132,$A6,$AM$2,'13-14 Teamsheets'!$C$2:$C$132,V$1) &amp; "(" &amp; CARDS('13-14 Teamsheets'!$H$2:$Z$132,$A6,$AM$3,'13-14 Teamsheets'!$C$2:$C$132,V$1) &amp; ")"</f>
        <v>0(0)</v>
      </c>
      <c r="Z6" s="27">
        <f>MINS_PLAYED('13-14 Teamsheets'!$H$2:$R$132,$A6,'13-14 Teamsheets'!$C$2:$C$132,V$1) + MINS_AS_SUB('13-14 Teamsheets'!$S$2:$Z$132,$A6,'13-14 Teamsheets'!$C$2:$C$132,V$1)</f>
        <v>90</v>
      </c>
      <c r="AA6" s="27" t="str">
        <f>APPS('13-14 Teamsheets'!$H$2:$R$132,$A6) &amp; "(" &amp; SUBS('13-14 Teamsheets'!$S$2:$Z$132,$A6) &amp; ")"</f>
        <v>53(1)</v>
      </c>
      <c r="AB6" s="28">
        <f>APPS('13-14 Teamsheets'!$H$2:$R$132,$A6) + SUBS('13-14 Teamsheets'!$S$2:$Z$132,$A6)</f>
        <v>54</v>
      </c>
      <c r="AC6" s="27" t="str">
        <f>GOALS('13-14 Teamsheets'!$H$2:$R$132,$A6) &amp; "(" &amp; GOALS('13-14 Teamsheets'!$S$2:$Z$132,$A6) &amp; ")"</f>
        <v>2(1)</v>
      </c>
      <c r="AD6" s="28">
        <f>GOALS('13-14 Teamsheets'!$H$2:$Z$132,$A6)</f>
        <v>3</v>
      </c>
      <c r="AE6" s="28">
        <f>Clean_sheet('13-14 Teamsheets'!$C$2:$H$132,$A6)</f>
        <v>0</v>
      </c>
      <c r="AF6" s="28" t="str">
        <f>CARDS('13-14 Teamsheets'!$H$2:$Z$132,$A6,$AM$2) &amp; "(" &amp; CARDS('13-14 Teamsheets'!$H$2:$Z$132,$A6,$AM$3) &amp; ")"</f>
        <v>9(0)</v>
      </c>
      <c r="AG6" s="28">
        <f>MINS_PLAYED('13-14 Teamsheets'!$H$2:$R$132,$A6) + MINS_AS_SUB('13-14 Teamsheets'!$S$2:$Z$132,$A6)</f>
        <v>4764</v>
      </c>
      <c r="AH6" s="28">
        <f>IF(AND(AG6&lt;&gt;0, AB6&lt;&gt;0),AG6/AB6,0)</f>
        <v>88.222222222222229</v>
      </c>
      <c r="AI6" s="28">
        <f>IF(AD6&lt;&gt;0,AD6/AB6,0)</f>
        <v>5.5555555555555552E-2</v>
      </c>
      <c r="AJ6" s="28">
        <f>IF(AD6&lt;&gt;0,AG6/AD6,0)</f>
        <v>1588</v>
      </c>
      <c r="AL6"/>
      <c r="AM6"/>
    </row>
    <row r="7" spans="1:39" x14ac:dyDescent="0.2">
      <c r="A7" s="25" t="s">
        <v>3457</v>
      </c>
      <c r="B7" s="27" t="str">
        <f>APPS('13-14 Teamsheets'!$H$2:$R$132,$A7,'13-14 Teamsheets'!$C$2:$C$132,B$1) &amp; "(" &amp; SUBS('13-14 Teamsheets'!$S$2:$Z$132,$A7,'13-14 Teamsheets'!$C$2:$C$132,B$1) &amp; ")"</f>
        <v>28(7)</v>
      </c>
      <c r="C7" s="27" t="str">
        <f>GOALS('13-14 Teamsheets'!$H$2:$R$132,$A7,'13-14 Teamsheets'!$C$2:$C$132,B$1) &amp; "(" &amp; GOALS('13-14 Teamsheets'!$S$2:$Z$132,$A7,'13-14 Teamsheets'!$C$2:$C$132,B$1) &amp; ")"</f>
        <v>2(1)</v>
      </c>
      <c r="D7" s="27">
        <f>Clean_sheet('13-14 Teamsheets'!$C$2:$H$132,$A7,B$1)</f>
        <v>0</v>
      </c>
      <c r="E7" s="27" t="str">
        <f>CARDS('13-14 Teamsheets'!$H$2:$Z$132,$A7,$AM$2,'13-14 Teamsheets'!$C$2:$C$132,B$1) &amp; "(" &amp; CARDS('13-14 Teamsheets'!$H$2:$Z$132,$A7,$AM$3,'13-14 Teamsheets'!$C$2:$C$132,B$1) &amp; ")"</f>
        <v>2(0)</v>
      </c>
      <c r="F7" s="27">
        <f>MINS_PLAYED('13-14 Teamsheets'!$H$2:$R$132,$A7,'13-14 Teamsheets'!$C$2:$C$132,B$1) + MINS_AS_SUB('13-14 Teamsheets'!$S$2:$Z$132,$A7,'13-14 Teamsheets'!$C$2:$C$132,B$1)</f>
        <v>2387</v>
      </c>
      <c r="G7" s="27" t="str">
        <f>APPS('13-14 Teamsheets'!$H$2:$R$132,$A7,'13-14 Teamsheets'!$C$2:$C$132,G$1) &amp; "(" &amp; SUBS('13-14 Teamsheets'!$S$2:$Z$132,$A7,'13-14 Teamsheets'!$C$2:$C$132,G$1) &amp; ")"</f>
        <v>1(0)</v>
      </c>
      <c r="H7" s="27" t="str">
        <f>GOALS('13-14 Teamsheets'!$H$2:$R$132,$A7,'13-14 Teamsheets'!$C$2:$C$132,G$1) &amp; "(" &amp; GOALS('13-14 Teamsheets'!$S$2:$Z$132,$A7,'13-14 Teamsheets'!$C$2:$C$132,G$1) &amp; ")"</f>
        <v>0(0)</v>
      </c>
      <c r="I7" s="27">
        <f>Clean_sheet('13-14 Teamsheets'!$C$2:$H$132,$A7,G$1)</f>
        <v>0</v>
      </c>
      <c r="J7" s="27" t="str">
        <f>CARDS('13-14 Teamsheets'!$H$2:$Z$132,$A7,$AM$2,'13-14 Teamsheets'!$C$2:$C$132,G$1) &amp; "(" &amp; CARDS('13-14 Teamsheets'!$H$2:$Z$132,$A7,$AM$3,'13-14 Teamsheets'!$C$2:$C$132,G$1) &amp; ")"</f>
        <v>0(0)</v>
      </c>
      <c r="K7" s="27">
        <f>MINS_PLAYED('13-14 Teamsheets'!$H$2:$R$132,$A7,'13-14 Teamsheets'!$C$2:$C$132,G$1) + MINS_AS_SUB('13-14 Teamsheets'!$S$2:$Z$132,$A7,'13-14 Teamsheets'!$C$2:$C$132,G$1)</f>
        <v>90</v>
      </c>
      <c r="L7" s="27" t="str">
        <f>APPS('13-14 Teamsheets'!$H$2:$R$132,$A7,'13-14 Teamsheets'!$C$2:$C$132,L$1) &amp; "(" &amp; SUBS('13-14 Teamsheets'!$S$2:$Z$132,$A7,'13-14 Teamsheets'!$C$2:$C$132,L$1) &amp; ")"</f>
        <v>2(1)</v>
      </c>
      <c r="M7" s="27" t="str">
        <f>GOALS('13-14 Teamsheets'!$H$2:$R$132,$A7,'13-14 Teamsheets'!$C$2:$C$132,L$1) &amp; "(" &amp; GOALS('13-14 Teamsheets'!$S$2:$Z$132,$A7,'13-14 Teamsheets'!$C$2:$C$132,L$1) &amp; ")"</f>
        <v>0(0)</v>
      </c>
      <c r="N7" s="27">
        <f>Clean_sheet('13-14 Teamsheets'!$C$2:$H$132,$A7,L$1)</f>
        <v>0</v>
      </c>
      <c r="O7" s="27" t="str">
        <f>CARDS('13-14 Teamsheets'!$H$2:$Z$132,$A7,$AM$2,'13-14 Teamsheets'!$C$2:$C$132,L$1) &amp; "(" &amp; CARDS('13-14 Teamsheets'!$H$2:$Z$132,$A7,$AM$3,'13-14 Teamsheets'!$C$2:$C$132,L$1) &amp; ")"</f>
        <v>0(0)</v>
      </c>
      <c r="P7" s="27">
        <f>MINS_PLAYED('13-14 Teamsheets'!$H$2:$R$132,$A7,'13-14 Teamsheets'!$C$2:$C$132,L$1) + MINS_AS_SUB('13-14 Teamsheets'!$S$2:$Z$132,$A7,'13-14 Teamsheets'!$C$2:$C$132,L$1)</f>
        <v>198</v>
      </c>
      <c r="Q7" s="27" t="str">
        <f>APPS('13-14 Teamsheets'!$H$2:$R$132,$A7,'13-14 Teamsheets'!$C$2:$C$132,Q$1) &amp; "(" &amp; SUBS('13-14 Teamsheets'!$S$2:$Z$132,$A7,'13-14 Teamsheets'!$C$2:$C$132,Q$1) &amp; ")"</f>
        <v>0(0)</v>
      </c>
      <c r="R7" s="27" t="str">
        <f>GOALS('13-14 Teamsheets'!$H$2:$R$132,$A7,'13-14 Teamsheets'!$C$2:$C$132,Q$1) &amp; "(" &amp; GOALS('13-14 Teamsheets'!$S$2:$Z$132,$A7,'13-14 Teamsheets'!$C$2:$C$132,Q$1) &amp; ")"</f>
        <v>0(0)</v>
      </c>
      <c r="S7" s="27">
        <f>Clean_sheet('13-14 Teamsheets'!$C$2:$H$132,$A7,Q$1)</f>
        <v>0</v>
      </c>
      <c r="T7" s="27" t="str">
        <f>CARDS('13-14 Teamsheets'!$H$2:$Z$132,$A7,$AM$2,'13-14 Teamsheets'!$C$2:$C$132,Q$1) &amp; "(" &amp; CARDS('13-14 Teamsheets'!$H$2:$Z$132,$A7,$AM$3,'13-14 Teamsheets'!$C$2:$C$132,Q$1) &amp; ")"</f>
        <v>0(0)</v>
      </c>
      <c r="U7" s="27">
        <f>MINS_PLAYED('13-14 Teamsheets'!$H$2:$R$132,$A7,'13-14 Teamsheets'!$C$2:$C$132,Q$1) + MINS_AS_SUB('13-14 Teamsheets'!$S$2:$Z$132,$A7,'13-14 Teamsheets'!$C$2:$C$132,Q$1)</f>
        <v>0</v>
      </c>
      <c r="V7" s="27" t="str">
        <f>APPS('13-14 Teamsheets'!$H$2:$R$132,$A7,'13-14 Teamsheets'!$C$2:$C$132,V$1) &amp; "(" &amp; SUBS('13-14 Teamsheets'!$S$2:$Z$132,$A7,'13-14 Teamsheets'!$C$2:$C$132,V$1) &amp; ")"</f>
        <v>0(0)</v>
      </c>
      <c r="W7" s="27" t="str">
        <f>GOALS('13-14 Teamsheets'!$H$2:$R$132,$A7,'13-14 Teamsheets'!$C$2:$C$132,V$1) &amp; "(" &amp; GOALS('13-14 Teamsheets'!$S$2:$Z$132,$A7,'13-14 Teamsheets'!$C$2:$C$132,V$1) &amp; ")"</f>
        <v>0(0)</v>
      </c>
      <c r="X7" s="27">
        <f>Clean_sheet('13-14 Teamsheets'!$C$2:$H$132,$A7,V$1)</f>
        <v>0</v>
      </c>
      <c r="Y7" s="27" t="str">
        <f>CARDS('13-14 Teamsheets'!$H$2:$Z$132,$A7,$AM$2,'13-14 Teamsheets'!$C$2:$C$132,V$1) &amp; "(" &amp; CARDS('13-14 Teamsheets'!$H$2:$Z$132,$A7,$AM$3,'13-14 Teamsheets'!$C$2:$C$132,V$1) &amp; ")"</f>
        <v>0(0)</v>
      </c>
      <c r="Z7" s="27">
        <f>MINS_PLAYED('13-14 Teamsheets'!$H$2:$R$132,$A7,'13-14 Teamsheets'!$C$2:$C$132,V$1) + MINS_AS_SUB('13-14 Teamsheets'!$S$2:$Z$132,$A7,'13-14 Teamsheets'!$C$2:$C$132,V$1)</f>
        <v>0</v>
      </c>
      <c r="AA7" s="27" t="str">
        <f>APPS('13-14 Teamsheets'!$H$2:$R$132,$A7) &amp; "(" &amp; SUBS('13-14 Teamsheets'!$S$2:$Z$132,$A7) &amp; ")"</f>
        <v>31(8)</v>
      </c>
      <c r="AB7" s="28">
        <f>APPS('13-14 Teamsheets'!$H$2:$R$132,$A7) + SUBS('13-14 Teamsheets'!$S$2:$Z$132,$A7)</f>
        <v>39</v>
      </c>
      <c r="AC7" s="27" t="str">
        <f>GOALS('13-14 Teamsheets'!$H$2:$R$132,$A7) &amp; "(" &amp; GOALS('13-14 Teamsheets'!$S$2:$Z$132,$A7) &amp; ")"</f>
        <v>2(1)</v>
      </c>
      <c r="AD7" s="28">
        <f>GOALS('13-14 Teamsheets'!$H$2:$Z$132,$A7)</f>
        <v>3</v>
      </c>
      <c r="AE7" s="28">
        <f>Clean_sheet('13-14 Teamsheets'!$C$2:$H$132,$A7)</f>
        <v>0</v>
      </c>
      <c r="AF7" s="28" t="str">
        <f>CARDS('13-14 Teamsheets'!$H$2:$Z$132,$A7,$AM$2) &amp; "(" &amp; CARDS('13-14 Teamsheets'!$H$2:$Z$132,$A7,$AM$3) &amp; ")"</f>
        <v>2(0)</v>
      </c>
      <c r="AG7" s="28">
        <f>MINS_PLAYED('13-14 Teamsheets'!$H$2:$R$132,$A7) + MINS_AS_SUB('13-14 Teamsheets'!$S$2:$Z$132,$A7)</f>
        <v>2675</v>
      </c>
      <c r="AH7" s="28">
        <f>IF(AND(AG7&lt;&gt;0, AB7&lt;&gt;0),AG7/AB7,0)</f>
        <v>68.589743589743591</v>
      </c>
      <c r="AI7" s="28">
        <f>IF(AD7&lt;&gt;0,AD7/AB7,0)</f>
        <v>7.6923076923076927E-2</v>
      </c>
      <c r="AJ7" s="28">
        <f>IF(AD7&lt;&gt;0,AG7/AD7,0)</f>
        <v>891.66666666666663</v>
      </c>
      <c r="AL7"/>
      <c r="AM7"/>
    </row>
    <row r="8" spans="1:39" s="26" customFormat="1" x14ac:dyDescent="0.2">
      <c r="A8" s="25" t="s">
        <v>3632</v>
      </c>
      <c r="B8" s="27" t="str">
        <f>APPS('13-14 Teamsheets'!$H$2:$R$132,$A8,'13-14 Teamsheets'!$C$2:$C$132,B$1) &amp; "(" &amp; SUBS('13-14 Teamsheets'!$S$2:$Z$132,$A8,'13-14 Teamsheets'!$C$2:$C$132,B$1) &amp; ")"</f>
        <v>22(0)</v>
      </c>
      <c r="C8" s="27" t="str">
        <f>GOALS('13-14 Teamsheets'!$H$2:$R$132,$A8,'13-14 Teamsheets'!$C$2:$C$132,B$1) &amp; "(" &amp; GOALS('13-14 Teamsheets'!$S$2:$Z$132,$A8,'13-14 Teamsheets'!$C$2:$C$132,B$1) &amp; ")"</f>
        <v>0(0)</v>
      </c>
      <c r="D8" s="27">
        <f>Clean_sheet('13-14 Teamsheets'!$C$2:$H$132,$A8,B$1)</f>
        <v>7</v>
      </c>
      <c r="E8" s="27" t="str">
        <f>CARDS('13-14 Teamsheets'!$H$2:$Z$132,$A8,$AM$2,'13-14 Teamsheets'!$C$2:$C$132,B$1) &amp; "(" &amp; CARDS('13-14 Teamsheets'!$H$2:$Z$132,$A8,$AM$3,'13-14 Teamsheets'!$C$2:$C$132,B$1) &amp; ")"</f>
        <v>0(0)</v>
      </c>
      <c r="F8" s="27">
        <f>MINS_PLAYED('13-14 Teamsheets'!$H$2:$R$132,$A8,'13-14 Teamsheets'!$C$2:$C$132,B$1) + MINS_AS_SUB('13-14 Teamsheets'!$S$2:$Z$132,$A8,'13-14 Teamsheets'!$C$2:$C$132,B$1)</f>
        <v>2010</v>
      </c>
      <c r="G8" s="27" t="str">
        <f>APPS('13-14 Teamsheets'!$H$2:$R$132,$A8,'13-14 Teamsheets'!$C$2:$C$132,G$1) &amp; "(" &amp; SUBS('13-14 Teamsheets'!$S$2:$Z$132,$A8,'13-14 Teamsheets'!$C$2:$C$132,G$1) &amp; ")"</f>
        <v>0(0)</v>
      </c>
      <c r="H8" s="27" t="str">
        <f>GOALS('13-14 Teamsheets'!$H$2:$R$132,$A8,'13-14 Teamsheets'!$C$2:$C$132,G$1) &amp; "(" &amp; GOALS('13-14 Teamsheets'!$S$2:$Z$132,$A8,'13-14 Teamsheets'!$C$2:$C$132,G$1) &amp; ")"</f>
        <v>0(0)</v>
      </c>
      <c r="I8" s="27">
        <f>Clean_sheet('13-14 Teamsheets'!$C$2:$H$132,$A8,G$1)</f>
        <v>0</v>
      </c>
      <c r="J8" s="27" t="str">
        <f>CARDS('13-14 Teamsheets'!$H$2:$Z$132,$A8,$AM$2,'13-14 Teamsheets'!$C$2:$C$132,G$1) &amp; "(" &amp; CARDS('13-14 Teamsheets'!$H$2:$Z$132,$A8,$AM$3,'13-14 Teamsheets'!$C$2:$C$132,G$1) &amp; ")"</f>
        <v>0(0)</v>
      </c>
      <c r="K8" s="27">
        <f>MINS_PLAYED('13-14 Teamsheets'!$H$2:$R$132,$A8,'13-14 Teamsheets'!$C$2:$C$132,G$1) + MINS_AS_SUB('13-14 Teamsheets'!$S$2:$Z$132,$A8,'13-14 Teamsheets'!$C$2:$C$132,G$1)</f>
        <v>0</v>
      </c>
      <c r="L8" s="27" t="str">
        <f>APPS('13-14 Teamsheets'!$H$2:$R$132,$A8,'13-14 Teamsheets'!$C$2:$C$132,L$1) &amp; "(" &amp; SUBS('13-14 Teamsheets'!$S$2:$Z$132,$A8,'13-14 Teamsheets'!$C$2:$C$132,L$1) &amp; ")"</f>
        <v>2(0)</v>
      </c>
      <c r="M8" s="27" t="str">
        <f>GOALS('13-14 Teamsheets'!$H$2:$R$132,$A8,'13-14 Teamsheets'!$C$2:$C$132,L$1) &amp; "(" &amp; GOALS('13-14 Teamsheets'!$S$2:$Z$132,$A8,'13-14 Teamsheets'!$C$2:$C$132,L$1) &amp; ")"</f>
        <v>0(0)</v>
      </c>
      <c r="N8" s="27">
        <f>Clean_sheet('13-14 Teamsheets'!$C$2:$H$132,$A8,L$1)</f>
        <v>0</v>
      </c>
      <c r="O8" s="27" t="str">
        <f>CARDS('13-14 Teamsheets'!$H$2:$Z$132,$A8,$AM$2,'13-14 Teamsheets'!$C$2:$C$132,L$1) &amp; "(" &amp; CARDS('13-14 Teamsheets'!$H$2:$Z$132,$A8,$AM$3,'13-14 Teamsheets'!$C$2:$C$132,L$1) &amp; ")"</f>
        <v>0(0)</v>
      </c>
      <c r="P8" s="27">
        <f>MINS_PLAYED('13-14 Teamsheets'!$H$2:$R$132,$A8,'13-14 Teamsheets'!$C$2:$C$132,L$1) + MINS_AS_SUB('13-14 Teamsheets'!$S$2:$Z$132,$A8,'13-14 Teamsheets'!$C$2:$C$132,L$1)</f>
        <v>180</v>
      </c>
      <c r="Q8" s="27" t="str">
        <f>APPS('13-14 Teamsheets'!$H$2:$R$132,$A8,'13-14 Teamsheets'!$C$2:$C$132,Q$1) &amp; "(" &amp; SUBS('13-14 Teamsheets'!$S$2:$Z$132,$A8,'13-14 Teamsheets'!$C$2:$C$132,Q$1) &amp; ")"</f>
        <v>0(0)</v>
      </c>
      <c r="R8" s="27" t="str">
        <f>GOALS('13-14 Teamsheets'!$H$2:$R$132,$A8,'13-14 Teamsheets'!$C$2:$C$132,Q$1) &amp; "(" &amp; GOALS('13-14 Teamsheets'!$S$2:$Z$132,$A8,'13-14 Teamsheets'!$C$2:$C$132,Q$1) &amp; ")"</f>
        <v>0(0)</v>
      </c>
      <c r="S8" s="27">
        <f>Clean_sheet('13-14 Teamsheets'!$C$2:$H$132,$A8,Q$1)</f>
        <v>0</v>
      </c>
      <c r="T8" s="27" t="str">
        <f>CARDS('13-14 Teamsheets'!$H$2:$Z$132,$A8,$AM$2,'13-14 Teamsheets'!$C$2:$C$132,Q$1) &amp; "(" &amp; CARDS('13-14 Teamsheets'!$H$2:$Z$132,$A8,$AM$3,'13-14 Teamsheets'!$C$2:$C$132,Q$1) &amp; ")"</f>
        <v>0(0)</v>
      </c>
      <c r="U8" s="27">
        <f>MINS_PLAYED('13-14 Teamsheets'!$H$2:$R$132,$A8,'13-14 Teamsheets'!$C$2:$C$132,Q$1) + MINS_AS_SUB('13-14 Teamsheets'!$S$2:$Z$132,$A8,'13-14 Teamsheets'!$C$2:$C$132,Q$1)</f>
        <v>0</v>
      </c>
      <c r="V8" s="27" t="str">
        <f>APPS('13-14 Teamsheets'!$H$2:$R$132,$A8,'13-14 Teamsheets'!$C$2:$C$132,V$1) &amp; "(" &amp; SUBS('13-14 Teamsheets'!$S$2:$Z$132,$A8,'13-14 Teamsheets'!$C$2:$C$132,V$1) &amp; ")"</f>
        <v>0(0)</v>
      </c>
      <c r="W8" s="27" t="str">
        <f>GOALS('13-14 Teamsheets'!$H$2:$R$132,$A8,'13-14 Teamsheets'!$C$2:$C$132,V$1) &amp; "(" &amp; GOALS('13-14 Teamsheets'!$S$2:$Z$132,$A8,'13-14 Teamsheets'!$C$2:$C$132,V$1) &amp; ")"</f>
        <v>0(0)</v>
      </c>
      <c r="X8" s="27">
        <f>Clean_sheet('13-14 Teamsheets'!$C$2:$H$132,$A8,V$1)</f>
        <v>0</v>
      </c>
      <c r="Y8" s="27" t="str">
        <f>CARDS('13-14 Teamsheets'!$H$2:$Z$132,$A8,$AM$2,'13-14 Teamsheets'!$C$2:$C$132,V$1) &amp; "(" &amp; CARDS('13-14 Teamsheets'!$H$2:$Z$132,$A8,$AM$3,'13-14 Teamsheets'!$C$2:$C$132,V$1) &amp; ")"</f>
        <v>0(0)</v>
      </c>
      <c r="Z8" s="27">
        <f>MINS_PLAYED('13-14 Teamsheets'!$H$2:$R$132,$A8,'13-14 Teamsheets'!$C$2:$C$132,V$1) + MINS_AS_SUB('13-14 Teamsheets'!$S$2:$Z$132,$A8,'13-14 Teamsheets'!$C$2:$C$132,V$1)</f>
        <v>0</v>
      </c>
      <c r="AA8" s="27" t="str">
        <f>APPS('13-14 Teamsheets'!$H$2:$R$132,$A8) &amp; "(" &amp; SUBS('13-14 Teamsheets'!$S$2:$Z$132,$A8) &amp; ")"</f>
        <v>24(0)</v>
      </c>
      <c r="AB8" s="28">
        <f>APPS('13-14 Teamsheets'!$H$2:$R$132,$A8) + SUBS('13-14 Teamsheets'!$S$2:$Z$132,$A8)</f>
        <v>24</v>
      </c>
      <c r="AC8" s="27" t="str">
        <f>GOALS('13-14 Teamsheets'!$H$2:$R$132,$A8) &amp; "(" &amp; GOALS('13-14 Teamsheets'!$S$2:$Z$132,$A8) &amp; ")"</f>
        <v>0(0)</v>
      </c>
      <c r="AD8" s="28">
        <f>GOALS('13-14 Teamsheets'!$H$2:$Z$132,$A8)</f>
        <v>0</v>
      </c>
      <c r="AE8" s="28">
        <f>Clean_sheet('13-14 Teamsheets'!$C$2:$H$132,$A8)</f>
        <v>7</v>
      </c>
      <c r="AF8" s="28" t="str">
        <f>CARDS('13-14 Teamsheets'!$H$2:$Z$132,$A8,$AM$2) &amp; "(" &amp; CARDS('13-14 Teamsheets'!$H$2:$Z$132,$A8,$AM$3) &amp; ")"</f>
        <v>0(0)</v>
      </c>
      <c r="AG8" s="28">
        <f>MINS_PLAYED('13-14 Teamsheets'!$H$2:$R$132,$A8) + MINS_AS_SUB('13-14 Teamsheets'!$S$2:$Z$132,$A8)</f>
        <v>2190</v>
      </c>
      <c r="AH8" s="28">
        <f t="shared" ref="AH8" si="3">IF(AND(AG8&lt;&gt;0, AB8&lt;&gt;0),AG8/AB8,0)</f>
        <v>91.25</v>
      </c>
      <c r="AI8" s="28">
        <f t="shared" ref="AI8" si="4">IF(AD8&lt;&gt;0,AD8/AB8,0)</f>
        <v>0</v>
      </c>
      <c r="AJ8" s="28">
        <f t="shared" ref="AJ8" si="5">IF(AD8&lt;&gt;0,AG8/AD8,0)</f>
        <v>0</v>
      </c>
    </row>
    <row r="9" spans="1:39" x14ac:dyDescent="0.2">
      <c r="A9" s="25" t="s">
        <v>3392</v>
      </c>
      <c r="B9" s="27" t="str">
        <f>APPS('13-14 Teamsheets'!$H$2:$R$132,$A9,'13-14 Teamsheets'!$C$2:$C$132,B$1) &amp; "(" &amp; SUBS('13-14 Teamsheets'!$S$2:$Z$132,$A9,'13-14 Teamsheets'!$C$2:$C$132,B$1) &amp; ")"</f>
        <v>0(1)</v>
      </c>
      <c r="C9" s="27" t="str">
        <f>GOALS('13-14 Teamsheets'!$H$2:$R$132,$A9,'13-14 Teamsheets'!$C$2:$C$132,B$1) &amp; "(" &amp; GOALS('13-14 Teamsheets'!$S$2:$Z$132,$A9,'13-14 Teamsheets'!$C$2:$C$132,B$1) &amp; ")"</f>
        <v>0(0)</v>
      </c>
      <c r="D9" s="27">
        <f>Clean_sheet('13-14 Teamsheets'!$C$2:$H$132,$A9,B$1)</f>
        <v>0</v>
      </c>
      <c r="E9" s="27" t="str">
        <f>CARDS('13-14 Teamsheets'!$H$2:$Z$132,$A9,$AM$2,'13-14 Teamsheets'!$C$2:$C$132,B$1) &amp; "(" &amp; CARDS('13-14 Teamsheets'!$H$2:$Z$132,$A9,$AM$3,'13-14 Teamsheets'!$C$2:$C$132,B$1) &amp; ")"</f>
        <v>0(0)</v>
      </c>
      <c r="F9" s="27">
        <f>MINS_PLAYED('13-14 Teamsheets'!$H$2:$R$132,$A9,'13-14 Teamsheets'!$C$2:$C$132,B$1) + MINS_AS_SUB('13-14 Teamsheets'!$S$2:$Z$132,$A9,'13-14 Teamsheets'!$C$2:$C$132,B$1)</f>
        <v>30</v>
      </c>
      <c r="G9" s="27" t="str">
        <f>APPS('13-14 Teamsheets'!$H$2:$R$132,$A9,'13-14 Teamsheets'!$C$2:$C$132,G$1) &amp; "(" &amp; SUBS('13-14 Teamsheets'!$S$2:$Z$132,$A9,'13-14 Teamsheets'!$C$2:$C$132,G$1) &amp; ")"</f>
        <v>0(0)</v>
      </c>
      <c r="H9" s="27" t="str">
        <f>GOALS('13-14 Teamsheets'!$H$2:$R$132,$A9,'13-14 Teamsheets'!$C$2:$C$132,G$1) &amp; "(" &amp; GOALS('13-14 Teamsheets'!$S$2:$Z$132,$A9,'13-14 Teamsheets'!$C$2:$C$132,G$1) &amp; ")"</f>
        <v>0(0)</v>
      </c>
      <c r="I9" s="27">
        <f>Clean_sheet('13-14 Teamsheets'!$C$2:$H$132,$A9,G$1)</f>
        <v>0</v>
      </c>
      <c r="J9" s="27" t="str">
        <f>CARDS('13-14 Teamsheets'!$H$2:$Z$132,$A9,$AM$2,'13-14 Teamsheets'!$C$2:$C$132,G$1) &amp; "(" &amp; CARDS('13-14 Teamsheets'!$H$2:$Z$132,$A9,$AM$3,'13-14 Teamsheets'!$C$2:$C$132,G$1) &amp; ")"</f>
        <v>0(0)</v>
      </c>
      <c r="K9" s="27">
        <f>MINS_PLAYED('13-14 Teamsheets'!$H$2:$R$132,$A9,'13-14 Teamsheets'!$C$2:$C$132,G$1) + MINS_AS_SUB('13-14 Teamsheets'!$S$2:$Z$132,$A9,'13-14 Teamsheets'!$C$2:$C$132,G$1)</f>
        <v>0</v>
      </c>
      <c r="L9" s="27" t="str">
        <f>APPS('13-14 Teamsheets'!$H$2:$R$132,$A9,'13-14 Teamsheets'!$C$2:$C$132,L$1) &amp; "(" &amp; SUBS('13-14 Teamsheets'!$S$2:$Z$132,$A9,'13-14 Teamsheets'!$C$2:$C$132,L$1) &amp; ")"</f>
        <v>0(0)</v>
      </c>
      <c r="M9" s="27" t="str">
        <f>GOALS('13-14 Teamsheets'!$H$2:$R$132,$A9,'13-14 Teamsheets'!$C$2:$C$132,L$1) &amp; "(" &amp; GOALS('13-14 Teamsheets'!$S$2:$Z$132,$A9,'13-14 Teamsheets'!$C$2:$C$132,L$1) &amp; ")"</f>
        <v>0(0)</v>
      </c>
      <c r="N9" s="27">
        <f>Clean_sheet('13-14 Teamsheets'!$C$2:$H$132,$A9,L$1)</f>
        <v>0</v>
      </c>
      <c r="O9" s="27" t="str">
        <f>CARDS('13-14 Teamsheets'!$H$2:$Z$132,$A9,$AM$2,'13-14 Teamsheets'!$C$2:$C$132,L$1) &amp; "(" &amp; CARDS('13-14 Teamsheets'!$H$2:$Z$132,$A9,$AM$3,'13-14 Teamsheets'!$C$2:$C$132,L$1) &amp; ")"</f>
        <v>0(0)</v>
      </c>
      <c r="P9" s="27">
        <f>MINS_PLAYED('13-14 Teamsheets'!$H$2:$R$132,$A9,'13-14 Teamsheets'!$C$2:$C$132,L$1) + MINS_AS_SUB('13-14 Teamsheets'!$S$2:$Z$132,$A9,'13-14 Teamsheets'!$C$2:$C$132,L$1)</f>
        <v>0</v>
      </c>
      <c r="Q9" s="27" t="str">
        <f>APPS('13-14 Teamsheets'!$H$2:$R$132,$A9,'13-14 Teamsheets'!$C$2:$C$132,Q$1) &amp; "(" &amp; SUBS('13-14 Teamsheets'!$S$2:$Z$132,$A9,'13-14 Teamsheets'!$C$2:$C$132,Q$1) &amp; ")"</f>
        <v>0(0)</v>
      </c>
      <c r="R9" s="27" t="str">
        <f>GOALS('13-14 Teamsheets'!$H$2:$R$132,$A9,'13-14 Teamsheets'!$C$2:$C$132,Q$1) &amp; "(" &amp; GOALS('13-14 Teamsheets'!$S$2:$Z$132,$A9,'13-14 Teamsheets'!$C$2:$C$132,Q$1) &amp; ")"</f>
        <v>0(0)</v>
      </c>
      <c r="S9" s="27">
        <f>Clean_sheet('13-14 Teamsheets'!$C$2:$H$132,$A9,Q$1)</f>
        <v>0</v>
      </c>
      <c r="T9" s="27" t="str">
        <f>CARDS('13-14 Teamsheets'!$H$2:$Z$132,$A9,$AM$2,'13-14 Teamsheets'!$C$2:$C$132,Q$1) &amp; "(" &amp; CARDS('13-14 Teamsheets'!$H$2:$Z$132,$A9,$AM$3,'13-14 Teamsheets'!$C$2:$C$132,Q$1) &amp; ")"</f>
        <v>0(0)</v>
      </c>
      <c r="U9" s="27">
        <f>MINS_PLAYED('13-14 Teamsheets'!$H$2:$R$132,$A9,'13-14 Teamsheets'!$C$2:$C$132,Q$1) + MINS_AS_SUB('13-14 Teamsheets'!$S$2:$Z$132,$A9,'13-14 Teamsheets'!$C$2:$C$132,Q$1)</f>
        <v>0</v>
      </c>
      <c r="V9" s="27" t="str">
        <f>APPS('13-14 Teamsheets'!$H$2:$R$132,$A9,'13-14 Teamsheets'!$C$2:$C$132,V$1) &amp; "(" &amp; SUBS('13-14 Teamsheets'!$S$2:$Z$132,$A9,'13-14 Teamsheets'!$C$2:$C$132,V$1) &amp; ")"</f>
        <v>0(0)</v>
      </c>
      <c r="W9" s="27" t="str">
        <f>GOALS('13-14 Teamsheets'!$H$2:$R$132,$A9,'13-14 Teamsheets'!$C$2:$C$132,V$1) &amp; "(" &amp; GOALS('13-14 Teamsheets'!$S$2:$Z$132,$A9,'13-14 Teamsheets'!$C$2:$C$132,V$1) &amp; ")"</f>
        <v>0(0)</v>
      </c>
      <c r="X9" s="27">
        <f>Clean_sheet('13-14 Teamsheets'!$C$2:$H$132,$A9,V$1)</f>
        <v>0</v>
      </c>
      <c r="Y9" s="27" t="str">
        <f>CARDS('13-14 Teamsheets'!$H$2:$Z$132,$A9,$AM$2,'13-14 Teamsheets'!$C$2:$C$132,V$1) &amp; "(" &amp; CARDS('13-14 Teamsheets'!$H$2:$Z$132,$A9,$AM$3,'13-14 Teamsheets'!$C$2:$C$132,V$1) &amp; ")"</f>
        <v>0(0)</v>
      </c>
      <c r="Z9" s="27">
        <f>MINS_PLAYED('13-14 Teamsheets'!$H$2:$R$132,$A9,'13-14 Teamsheets'!$C$2:$C$132,V$1) + MINS_AS_SUB('13-14 Teamsheets'!$S$2:$Z$132,$A9,'13-14 Teamsheets'!$C$2:$C$132,V$1)</f>
        <v>0</v>
      </c>
      <c r="AA9" s="27" t="str">
        <f>APPS('13-14 Teamsheets'!$H$2:$R$132,$A9) &amp; "(" &amp; SUBS('13-14 Teamsheets'!$S$2:$Z$132,$A9) &amp; ")"</f>
        <v>0(1)</v>
      </c>
      <c r="AB9" s="28">
        <f>APPS('13-14 Teamsheets'!$H$2:$R$132,$A9) + SUBS('13-14 Teamsheets'!$S$2:$Z$132,$A9)</f>
        <v>1</v>
      </c>
      <c r="AC9" s="27" t="str">
        <f>GOALS('13-14 Teamsheets'!$H$2:$R$132,$A9) &amp; "(" &amp; GOALS('13-14 Teamsheets'!$S$2:$Z$132,$A9) &amp; ")"</f>
        <v>0(0)</v>
      </c>
      <c r="AD9" s="28">
        <f>GOALS('13-14 Teamsheets'!$H$2:$Z$132,$A9)</f>
        <v>0</v>
      </c>
      <c r="AE9" s="28">
        <f>Clean_sheet('13-14 Teamsheets'!$C$2:$H$132,$A9)</f>
        <v>0</v>
      </c>
      <c r="AF9" s="28" t="str">
        <f>CARDS('13-14 Teamsheets'!$H$2:$Z$132,$A9,$AM$2) &amp; "(" &amp; CARDS('13-14 Teamsheets'!$H$2:$Z$132,$A9,$AM$3) &amp; ")"</f>
        <v>0(0)</v>
      </c>
      <c r="AG9" s="28">
        <f>MINS_PLAYED('13-14 Teamsheets'!$H$2:$R$132,$A9) + MINS_AS_SUB('13-14 Teamsheets'!$S$2:$Z$132,$A9)</f>
        <v>30</v>
      </c>
      <c r="AH9" s="28">
        <f>IF(AND(AG9&lt;&gt;0, AB9&lt;&gt;0),AG9/AB9,0)</f>
        <v>30</v>
      </c>
      <c r="AI9" s="28">
        <f>IF(AD9&lt;&gt;0,AD9/AB9,0)</f>
        <v>0</v>
      </c>
      <c r="AJ9" s="28">
        <f>IF(AD9&lt;&gt;0,AG9/AD9,0)</f>
        <v>0</v>
      </c>
      <c r="AL9"/>
      <c r="AM9"/>
    </row>
    <row r="10" spans="1:39" x14ac:dyDescent="0.2">
      <c r="A10" s="25" t="s">
        <v>1915</v>
      </c>
      <c r="B10" s="27" t="str">
        <f>APPS('13-14 Teamsheets'!$H$2:$R$132,$A10,'13-14 Teamsheets'!$C$2:$C$132,B$1) &amp; "(" &amp; SUBS('13-14 Teamsheets'!$S$2:$Z$132,$A10,'13-14 Teamsheets'!$C$2:$C$132,B$1) &amp; ")"</f>
        <v>0(0)</v>
      </c>
      <c r="C10" s="27" t="str">
        <f>GOALS('13-14 Teamsheets'!$H$2:$R$132,$A10,'13-14 Teamsheets'!$C$2:$C$132,B$1) &amp; "(" &amp; GOALS('13-14 Teamsheets'!$S$2:$Z$132,$A10,'13-14 Teamsheets'!$C$2:$C$132,B$1) &amp; ")"</f>
        <v>0(0)</v>
      </c>
      <c r="D10" s="27">
        <f>Clean_sheet('13-14 Teamsheets'!$C$2:$H$132,$A10,B$1)</f>
        <v>0</v>
      </c>
      <c r="E10" s="27" t="str">
        <f>CARDS('13-14 Teamsheets'!$H$2:$Z$132,$A10,$AM$2,'13-14 Teamsheets'!$C$2:$C$132,B$1) &amp; "(" &amp; CARDS('13-14 Teamsheets'!$H$2:$Z$132,$A10,$AM$3,'13-14 Teamsheets'!$C$2:$C$132,B$1) &amp; ")"</f>
        <v>0(0)</v>
      </c>
      <c r="F10" s="27">
        <f>MINS_PLAYED('13-14 Teamsheets'!$H$2:$R$132,$A10,'13-14 Teamsheets'!$C$2:$C$132,B$1) + MINS_AS_SUB('13-14 Teamsheets'!$S$2:$Z$132,$A10,'13-14 Teamsheets'!$C$2:$C$132,B$1)</f>
        <v>0</v>
      </c>
      <c r="G10" s="27" t="str">
        <f>APPS('13-14 Teamsheets'!$H$2:$R$132,$A10,'13-14 Teamsheets'!$C$2:$C$132,G$1) &amp; "(" &amp; SUBS('13-14 Teamsheets'!$S$2:$Z$132,$A10,'13-14 Teamsheets'!$C$2:$C$132,G$1) &amp; ")"</f>
        <v>0(0)</v>
      </c>
      <c r="H10" s="27" t="str">
        <f>GOALS('13-14 Teamsheets'!$H$2:$R$132,$A10,'13-14 Teamsheets'!$C$2:$C$132,G$1) &amp; "(" &amp; GOALS('13-14 Teamsheets'!$S$2:$Z$132,$A10,'13-14 Teamsheets'!$C$2:$C$132,G$1) &amp; ")"</f>
        <v>0(0)</v>
      </c>
      <c r="I10" s="27">
        <f>Clean_sheet('13-14 Teamsheets'!$C$2:$H$132,$A10,G$1)</f>
        <v>0</v>
      </c>
      <c r="J10" s="27" t="str">
        <f>CARDS('13-14 Teamsheets'!$H$2:$Z$132,$A10,$AM$2,'13-14 Teamsheets'!$C$2:$C$132,G$1) &amp; "(" &amp; CARDS('13-14 Teamsheets'!$H$2:$Z$132,$A10,$AM$3,'13-14 Teamsheets'!$C$2:$C$132,G$1) &amp; ")"</f>
        <v>0(0)</v>
      </c>
      <c r="K10" s="27">
        <f>MINS_PLAYED('13-14 Teamsheets'!$H$2:$R$132,$A10,'13-14 Teamsheets'!$C$2:$C$132,G$1) + MINS_AS_SUB('13-14 Teamsheets'!$S$2:$Z$132,$A10,'13-14 Teamsheets'!$C$2:$C$132,G$1)</f>
        <v>0</v>
      </c>
      <c r="L10" s="27" t="str">
        <f>APPS('13-14 Teamsheets'!$H$2:$R$132,$A10,'13-14 Teamsheets'!$C$2:$C$132,L$1) &amp; "(" &amp; SUBS('13-14 Teamsheets'!$S$2:$Z$132,$A10,'13-14 Teamsheets'!$C$2:$C$132,L$1) &amp; ")"</f>
        <v>0(0)</v>
      </c>
      <c r="M10" s="27" t="str">
        <f>GOALS('13-14 Teamsheets'!$H$2:$R$132,$A10,'13-14 Teamsheets'!$C$2:$C$132,L$1) &amp; "(" &amp; GOALS('13-14 Teamsheets'!$S$2:$Z$132,$A10,'13-14 Teamsheets'!$C$2:$C$132,L$1) &amp; ")"</f>
        <v>0(0)</v>
      </c>
      <c r="N10" s="27">
        <f>Clean_sheet('13-14 Teamsheets'!$C$2:$H$132,$A10,L$1)</f>
        <v>0</v>
      </c>
      <c r="O10" s="27" t="str">
        <f>CARDS('13-14 Teamsheets'!$H$2:$Z$132,$A10,$AM$2,'13-14 Teamsheets'!$C$2:$C$132,L$1) &amp; "(" &amp; CARDS('13-14 Teamsheets'!$H$2:$Z$132,$A10,$AM$3,'13-14 Teamsheets'!$C$2:$C$132,L$1) &amp; ")"</f>
        <v>0(0)</v>
      </c>
      <c r="P10" s="27">
        <f>MINS_PLAYED('13-14 Teamsheets'!$H$2:$R$132,$A10,'13-14 Teamsheets'!$C$2:$C$132,L$1) + MINS_AS_SUB('13-14 Teamsheets'!$S$2:$Z$132,$A10,'13-14 Teamsheets'!$C$2:$C$132,L$1)</f>
        <v>0</v>
      </c>
      <c r="Q10" s="27" t="str">
        <f>APPS('13-14 Teamsheets'!$H$2:$R$132,$A10,'13-14 Teamsheets'!$C$2:$C$132,Q$1) &amp; "(" &amp; SUBS('13-14 Teamsheets'!$S$2:$Z$132,$A10,'13-14 Teamsheets'!$C$2:$C$132,Q$1) &amp; ")"</f>
        <v>0(0)</v>
      </c>
      <c r="R10" s="27" t="str">
        <f>GOALS('13-14 Teamsheets'!$H$2:$R$132,$A10,'13-14 Teamsheets'!$C$2:$C$132,Q$1) &amp; "(" &amp; GOALS('13-14 Teamsheets'!$S$2:$Z$132,$A10,'13-14 Teamsheets'!$C$2:$C$132,Q$1) &amp; ")"</f>
        <v>0(0)</v>
      </c>
      <c r="S10" s="27">
        <f>Clean_sheet('13-14 Teamsheets'!$C$2:$H$132,$A10,Q$1)</f>
        <v>0</v>
      </c>
      <c r="T10" s="27" t="str">
        <f>CARDS('13-14 Teamsheets'!$H$2:$Z$132,$A10,$AM$2,'13-14 Teamsheets'!$C$2:$C$132,Q$1) &amp; "(" &amp; CARDS('13-14 Teamsheets'!$H$2:$Z$132,$A10,$AM$3,'13-14 Teamsheets'!$C$2:$C$132,Q$1) &amp; ")"</f>
        <v>0(0)</v>
      </c>
      <c r="U10" s="27">
        <f>MINS_PLAYED('13-14 Teamsheets'!$H$2:$R$132,$A10,'13-14 Teamsheets'!$C$2:$C$132,Q$1) + MINS_AS_SUB('13-14 Teamsheets'!$S$2:$Z$132,$A10,'13-14 Teamsheets'!$C$2:$C$132,Q$1)</f>
        <v>0</v>
      </c>
      <c r="V10" s="27" t="str">
        <f>APPS('13-14 Teamsheets'!$H$2:$R$132,$A10,'13-14 Teamsheets'!$C$2:$C$132,V$1) &amp; "(" &amp; SUBS('13-14 Teamsheets'!$S$2:$Z$132,$A10,'13-14 Teamsheets'!$C$2:$C$132,V$1) &amp; ")"</f>
        <v>0(0)</v>
      </c>
      <c r="W10" s="27" t="str">
        <f>GOALS('13-14 Teamsheets'!$H$2:$R$132,$A10,'13-14 Teamsheets'!$C$2:$C$132,V$1) &amp; "(" &amp; GOALS('13-14 Teamsheets'!$S$2:$Z$132,$A10,'13-14 Teamsheets'!$C$2:$C$132,V$1) &amp; ")"</f>
        <v>0(0)</v>
      </c>
      <c r="X10" s="27">
        <f>Clean_sheet('13-14 Teamsheets'!$C$2:$H$132,$A10,V$1)</f>
        <v>0</v>
      </c>
      <c r="Y10" s="27" t="str">
        <f>CARDS('13-14 Teamsheets'!$H$2:$Z$132,$A10,$AM$2,'13-14 Teamsheets'!$C$2:$C$132,V$1) &amp; "(" &amp; CARDS('13-14 Teamsheets'!$H$2:$Z$132,$A10,$AM$3,'13-14 Teamsheets'!$C$2:$C$132,V$1) &amp; ")"</f>
        <v>0(0)</v>
      </c>
      <c r="Z10" s="27">
        <f>MINS_PLAYED('13-14 Teamsheets'!$H$2:$R$132,$A10,'13-14 Teamsheets'!$C$2:$C$132,V$1) + MINS_AS_SUB('13-14 Teamsheets'!$S$2:$Z$132,$A10,'13-14 Teamsheets'!$C$2:$C$132,V$1)</f>
        <v>0</v>
      </c>
      <c r="AA10" s="27" t="str">
        <f>APPS('13-14 Teamsheets'!$H$2:$R$132,$A10) &amp; "(" &amp; SUBS('13-14 Teamsheets'!$S$2:$Z$132,$A10) &amp; ")"</f>
        <v>0(0)</v>
      </c>
      <c r="AB10" s="28">
        <f>APPS('13-14 Teamsheets'!$H$2:$R$132,$A10) + SUBS('13-14 Teamsheets'!$S$2:$Z$132,$A10)</f>
        <v>0</v>
      </c>
      <c r="AC10" s="27" t="str">
        <f>GOALS('13-14 Teamsheets'!$H$2:$R$132,$A10) &amp; "(" &amp; GOALS('13-14 Teamsheets'!$S$2:$Z$132,$A10) &amp; ")"</f>
        <v>0(0)</v>
      </c>
      <c r="AD10" s="28">
        <f>GOALS('13-14 Teamsheets'!$H$2:$Z$132,$A10)</f>
        <v>0</v>
      </c>
      <c r="AE10" s="28">
        <f>Clean_sheet('13-14 Teamsheets'!$C$2:$H$132,$A10)</f>
        <v>0</v>
      </c>
      <c r="AF10" s="28" t="str">
        <f>CARDS('13-14 Teamsheets'!$H$2:$Z$132,$A10,$AM$2) &amp; "(" &amp; CARDS('13-14 Teamsheets'!$H$2:$Z$132,$A10,$AM$3) &amp; ")"</f>
        <v>0(0)</v>
      </c>
      <c r="AG10" s="28">
        <f>MINS_PLAYED('13-14 Teamsheets'!$H$2:$R$132,$A10) + MINS_AS_SUB('13-14 Teamsheets'!$S$2:$Z$132,$A10)</f>
        <v>0</v>
      </c>
      <c r="AH10" s="28">
        <f t="shared" si="0"/>
        <v>0</v>
      </c>
      <c r="AI10" s="28">
        <f t="shared" si="1"/>
        <v>0</v>
      </c>
      <c r="AJ10" s="28">
        <f t="shared" si="2"/>
        <v>0</v>
      </c>
      <c r="AL10"/>
      <c r="AM10" s="30"/>
    </row>
    <row r="11" spans="1:39" x14ac:dyDescent="0.2">
      <c r="A11" s="25" t="s">
        <v>2563</v>
      </c>
      <c r="B11" s="27" t="str">
        <f>APPS('13-14 Teamsheets'!$H$2:$R$132,$A11,'13-14 Teamsheets'!$C$2:$C$132,B$1) &amp; "(" &amp; SUBS('13-14 Teamsheets'!$S$2:$Z$132,$A11,'13-14 Teamsheets'!$C$2:$C$132,B$1) &amp; ")"</f>
        <v>0(0)</v>
      </c>
      <c r="C11" s="27" t="str">
        <f>GOALS('13-14 Teamsheets'!$H$2:$R$132,$A11,'13-14 Teamsheets'!$C$2:$C$132,B$1) &amp; "(" &amp; GOALS('13-14 Teamsheets'!$S$2:$Z$132,$A11,'13-14 Teamsheets'!$C$2:$C$132,B$1) &amp; ")"</f>
        <v>0(0)</v>
      </c>
      <c r="D11" s="27">
        <f>Clean_sheet('13-14 Teamsheets'!$C$2:$H$132,$A11,B$1)</f>
        <v>0</v>
      </c>
      <c r="E11" s="27" t="str">
        <f>CARDS('13-14 Teamsheets'!$H$2:$Z$132,$A11,$AM$2,'13-14 Teamsheets'!$C$2:$C$132,B$1) &amp; "(" &amp; CARDS('13-14 Teamsheets'!$H$2:$Z$132,$A11,$AM$3,'13-14 Teamsheets'!$C$2:$C$132,B$1) &amp; ")"</f>
        <v>0(0)</v>
      </c>
      <c r="F11" s="27">
        <f>MINS_PLAYED('13-14 Teamsheets'!$H$2:$R$132,$A11,'13-14 Teamsheets'!$C$2:$C$132,B$1) + MINS_AS_SUB('13-14 Teamsheets'!$S$2:$Z$132,$A11,'13-14 Teamsheets'!$C$2:$C$132,B$1)</f>
        <v>0</v>
      </c>
      <c r="G11" s="27" t="str">
        <f>APPS('13-14 Teamsheets'!$H$2:$R$132,$A11,'13-14 Teamsheets'!$C$2:$C$132,G$1) &amp; "(" &amp; SUBS('13-14 Teamsheets'!$S$2:$Z$132,$A11,'13-14 Teamsheets'!$C$2:$C$132,G$1) &amp; ")"</f>
        <v>1(0)</v>
      </c>
      <c r="H11" s="27" t="str">
        <f>GOALS('13-14 Teamsheets'!$H$2:$R$132,$A11,'13-14 Teamsheets'!$C$2:$C$132,G$1) &amp; "(" &amp; GOALS('13-14 Teamsheets'!$S$2:$Z$132,$A11,'13-14 Teamsheets'!$C$2:$C$132,G$1) &amp; ")"</f>
        <v>0(0)</v>
      </c>
      <c r="I11" s="27">
        <f>Clean_sheet('13-14 Teamsheets'!$C$2:$H$132,$A11,G$1)</f>
        <v>0</v>
      </c>
      <c r="J11" s="27" t="str">
        <f>CARDS('13-14 Teamsheets'!$H$2:$Z$132,$A11,$AM$2,'13-14 Teamsheets'!$C$2:$C$132,G$1) &amp; "(" &amp; CARDS('13-14 Teamsheets'!$H$2:$Z$132,$A11,$AM$3,'13-14 Teamsheets'!$C$2:$C$132,G$1) &amp; ")"</f>
        <v>0(0)</v>
      </c>
      <c r="K11" s="27">
        <f>MINS_PLAYED('13-14 Teamsheets'!$H$2:$R$132,$A11,'13-14 Teamsheets'!$C$2:$C$132,G$1) + MINS_AS_SUB('13-14 Teamsheets'!$S$2:$Z$132,$A11,'13-14 Teamsheets'!$C$2:$C$132,G$1)</f>
        <v>90</v>
      </c>
      <c r="L11" s="27" t="str">
        <f>APPS('13-14 Teamsheets'!$H$2:$R$132,$A11,'13-14 Teamsheets'!$C$2:$C$132,L$1) &amp; "(" &amp; SUBS('13-14 Teamsheets'!$S$2:$Z$132,$A11,'13-14 Teamsheets'!$C$2:$C$132,L$1) &amp; ")"</f>
        <v>0(0)</v>
      </c>
      <c r="M11" s="27" t="str">
        <f>GOALS('13-14 Teamsheets'!$H$2:$R$132,$A11,'13-14 Teamsheets'!$C$2:$C$132,L$1) &amp; "(" &amp; GOALS('13-14 Teamsheets'!$S$2:$Z$132,$A11,'13-14 Teamsheets'!$C$2:$C$132,L$1) &amp; ")"</f>
        <v>0(0)</v>
      </c>
      <c r="N11" s="27">
        <f>Clean_sheet('13-14 Teamsheets'!$C$2:$H$132,$A11,L$1)</f>
        <v>0</v>
      </c>
      <c r="O11" s="27" t="str">
        <f>CARDS('13-14 Teamsheets'!$H$2:$Z$132,$A11,$AM$2,'13-14 Teamsheets'!$C$2:$C$132,L$1) &amp; "(" &amp; CARDS('13-14 Teamsheets'!$H$2:$Z$132,$A11,$AM$3,'13-14 Teamsheets'!$C$2:$C$132,L$1) &amp; ")"</f>
        <v>0(0)</v>
      </c>
      <c r="P11" s="27">
        <f>MINS_PLAYED('13-14 Teamsheets'!$H$2:$R$132,$A11,'13-14 Teamsheets'!$C$2:$C$132,L$1) + MINS_AS_SUB('13-14 Teamsheets'!$S$2:$Z$132,$A11,'13-14 Teamsheets'!$C$2:$C$132,L$1)</f>
        <v>0</v>
      </c>
      <c r="Q11" s="27" t="str">
        <f>APPS('13-14 Teamsheets'!$H$2:$R$132,$A11,'13-14 Teamsheets'!$C$2:$C$132,Q$1) &amp; "(" &amp; SUBS('13-14 Teamsheets'!$S$2:$Z$132,$A11,'13-14 Teamsheets'!$C$2:$C$132,Q$1) &amp; ")"</f>
        <v>0(0)</v>
      </c>
      <c r="R11" s="27" t="str">
        <f>GOALS('13-14 Teamsheets'!$H$2:$R$132,$A11,'13-14 Teamsheets'!$C$2:$C$132,Q$1) &amp; "(" &amp; GOALS('13-14 Teamsheets'!$S$2:$Z$132,$A11,'13-14 Teamsheets'!$C$2:$C$132,Q$1) &amp; ")"</f>
        <v>0(0)</v>
      </c>
      <c r="S11" s="27">
        <f>Clean_sheet('13-14 Teamsheets'!$C$2:$H$132,$A11,Q$1)</f>
        <v>0</v>
      </c>
      <c r="T11" s="27" t="str">
        <f>CARDS('13-14 Teamsheets'!$H$2:$Z$132,$A11,$AM$2,'13-14 Teamsheets'!$C$2:$C$132,Q$1) &amp; "(" &amp; CARDS('13-14 Teamsheets'!$H$2:$Z$132,$A11,$AM$3,'13-14 Teamsheets'!$C$2:$C$132,Q$1) &amp; ")"</f>
        <v>0(0)</v>
      </c>
      <c r="U11" s="27">
        <f>MINS_PLAYED('13-14 Teamsheets'!$H$2:$R$132,$A11,'13-14 Teamsheets'!$C$2:$C$132,Q$1) + MINS_AS_SUB('13-14 Teamsheets'!$S$2:$Z$132,$A11,'13-14 Teamsheets'!$C$2:$C$132,Q$1)</f>
        <v>0</v>
      </c>
      <c r="V11" s="27" t="str">
        <f>APPS('13-14 Teamsheets'!$H$2:$R$132,$A11,'13-14 Teamsheets'!$C$2:$C$132,V$1) &amp; "(" &amp; SUBS('13-14 Teamsheets'!$S$2:$Z$132,$A11,'13-14 Teamsheets'!$C$2:$C$132,V$1) &amp; ")"</f>
        <v>0(0)</v>
      </c>
      <c r="W11" s="27" t="str">
        <f>GOALS('13-14 Teamsheets'!$H$2:$R$132,$A11,'13-14 Teamsheets'!$C$2:$C$132,V$1) &amp; "(" &amp; GOALS('13-14 Teamsheets'!$S$2:$Z$132,$A11,'13-14 Teamsheets'!$C$2:$C$132,V$1) &amp; ")"</f>
        <v>0(0)</v>
      </c>
      <c r="X11" s="27">
        <f>Clean_sheet('13-14 Teamsheets'!$C$2:$H$132,$A11,V$1)</f>
        <v>0</v>
      </c>
      <c r="Y11" s="27" t="str">
        <f>CARDS('13-14 Teamsheets'!$H$2:$Z$132,$A11,$AM$2,'13-14 Teamsheets'!$C$2:$C$132,V$1) &amp; "(" &amp; CARDS('13-14 Teamsheets'!$H$2:$Z$132,$A11,$AM$3,'13-14 Teamsheets'!$C$2:$C$132,V$1) &amp; ")"</f>
        <v>0(0)</v>
      </c>
      <c r="Z11" s="27">
        <f>MINS_PLAYED('13-14 Teamsheets'!$H$2:$R$132,$A11,'13-14 Teamsheets'!$C$2:$C$132,V$1) + MINS_AS_SUB('13-14 Teamsheets'!$S$2:$Z$132,$A11,'13-14 Teamsheets'!$C$2:$C$132,V$1)</f>
        <v>0</v>
      </c>
      <c r="AA11" s="27" t="str">
        <f>APPS('13-14 Teamsheets'!$H$2:$R$132,$A11) &amp; "(" &amp; SUBS('13-14 Teamsheets'!$S$2:$Z$132,$A11) &amp; ")"</f>
        <v>1(0)</v>
      </c>
      <c r="AB11" s="28">
        <f>APPS('13-14 Teamsheets'!$H$2:$R$132,$A11) + SUBS('13-14 Teamsheets'!$S$2:$Z$132,$A11)</f>
        <v>1</v>
      </c>
      <c r="AC11" s="27" t="str">
        <f>GOALS('13-14 Teamsheets'!$H$2:$R$132,$A11) &amp; "(" &amp; GOALS('13-14 Teamsheets'!$S$2:$Z$132,$A11) &amp; ")"</f>
        <v>0(0)</v>
      </c>
      <c r="AD11" s="28">
        <f>GOALS('13-14 Teamsheets'!$H$2:$Z$132,$A11)</f>
        <v>0</v>
      </c>
      <c r="AE11" s="28">
        <f>Clean_sheet('13-14 Teamsheets'!$C$2:$H$132,$A11)</f>
        <v>0</v>
      </c>
      <c r="AF11" s="28" t="str">
        <f>CARDS('13-14 Teamsheets'!$H$2:$Z$132,$A11,$AM$2) &amp; "(" &amp; CARDS('13-14 Teamsheets'!$H$2:$Z$132,$A11,$AM$3) &amp; ")"</f>
        <v>0(0)</v>
      </c>
      <c r="AG11" s="28">
        <f>MINS_PLAYED('13-14 Teamsheets'!$H$2:$R$132,$A11) + MINS_AS_SUB('13-14 Teamsheets'!$S$2:$Z$132,$A11)</f>
        <v>90</v>
      </c>
      <c r="AH11" s="28">
        <f t="shared" ref="AH11" si="6">IF(AND(AG11&lt;&gt;0, AB11&lt;&gt;0),AG11/AB11,0)</f>
        <v>90</v>
      </c>
      <c r="AI11" s="28">
        <f t="shared" ref="AI11" si="7">IF(AD11&lt;&gt;0,AD11/AB11,0)</f>
        <v>0</v>
      </c>
      <c r="AJ11" s="28">
        <f t="shared" ref="AJ11" si="8">IF(AD11&lt;&gt;0,AG11/AD11,0)</f>
        <v>0</v>
      </c>
      <c r="AL11"/>
      <c r="AM11" s="30"/>
    </row>
    <row r="12" spans="1:39" x14ac:dyDescent="0.2">
      <c r="A12" s="25" t="s">
        <v>3116</v>
      </c>
      <c r="B12" s="27" t="str">
        <f>APPS('13-14 Teamsheets'!$H$2:$R$132,$A12,'13-14 Teamsheets'!$C$2:$C$132,B$1) &amp; "(" &amp; SUBS('13-14 Teamsheets'!$S$2:$Z$132,$A12,'13-14 Teamsheets'!$C$2:$C$132,B$1) &amp; ")"</f>
        <v>20(13)</v>
      </c>
      <c r="C12" s="27" t="str">
        <f>GOALS('13-14 Teamsheets'!$H$2:$R$132,$A12,'13-14 Teamsheets'!$C$2:$C$132,B$1) &amp; "(" &amp; GOALS('13-14 Teamsheets'!$S$2:$Z$132,$A12,'13-14 Teamsheets'!$C$2:$C$132,B$1) &amp; ")"</f>
        <v>7(2)</v>
      </c>
      <c r="D12" s="27">
        <f>Clean_sheet('13-14 Teamsheets'!$C$2:$H$132,$A12,B$1)</f>
        <v>0</v>
      </c>
      <c r="E12" s="27" t="str">
        <f>CARDS('13-14 Teamsheets'!$H$2:$Z$132,$A12,$AM$2,'13-14 Teamsheets'!$C$2:$C$132,B$1) &amp; "(" &amp; CARDS('13-14 Teamsheets'!$H$2:$Z$132,$A12,$AM$3,'13-14 Teamsheets'!$C$2:$C$132,B$1) &amp; ")"</f>
        <v>2(1)</v>
      </c>
      <c r="F12" s="27">
        <f>MINS_PLAYED('13-14 Teamsheets'!$H$2:$R$132,$A12,'13-14 Teamsheets'!$C$2:$C$132,B$1) + MINS_AS_SUB('13-14 Teamsheets'!$S$2:$Z$132,$A12,'13-14 Teamsheets'!$C$2:$C$132,B$1)</f>
        <v>1847</v>
      </c>
      <c r="G12" s="27" t="str">
        <f>APPS('13-14 Teamsheets'!$H$2:$R$132,$A12,'13-14 Teamsheets'!$C$2:$C$132,G$1) &amp; "(" &amp; SUBS('13-14 Teamsheets'!$S$2:$Z$132,$A12,'13-14 Teamsheets'!$C$2:$C$132,G$1) &amp; ")"</f>
        <v>1(0)</v>
      </c>
      <c r="H12" s="27" t="str">
        <f>GOALS('13-14 Teamsheets'!$H$2:$R$132,$A12,'13-14 Teamsheets'!$C$2:$C$132,G$1) &amp; "(" &amp; GOALS('13-14 Teamsheets'!$S$2:$Z$132,$A12,'13-14 Teamsheets'!$C$2:$C$132,G$1) &amp; ")"</f>
        <v>1(0)</v>
      </c>
      <c r="I12" s="27">
        <f>Clean_sheet('13-14 Teamsheets'!$C$2:$H$132,$A12,G$1)</f>
        <v>0</v>
      </c>
      <c r="J12" s="27" t="str">
        <f>CARDS('13-14 Teamsheets'!$H$2:$Z$132,$A12,$AM$2,'13-14 Teamsheets'!$C$2:$C$132,G$1) &amp; "(" &amp; CARDS('13-14 Teamsheets'!$H$2:$Z$132,$A12,$AM$3,'13-14 Teamsheets'!$C$2:$C$132,G$1) &amp; ")"</f>
        <v>0(0)</v>
      </c>
      <c r="K12" s="27">
        <f>MINS_PLAYED('13-14 Teamsheets'!$H$2:$R$132,$A12,'13-14 Teamsheets'!$C$2:$C$132,G$1) + MINS_AS_SUB('13-14 Teamsheets'!$S$2:$Z$132,$A12,'13-14 Teamsheets'!$C$2:$C$132,G$1)</f>
        <v>90</v>
      </c>
      <c r="L12" s="27" t="str">
        <f>APPS('13-14 Teamsheets'!$H$2:$R$132,$A12,'13-14 Teamsheets'!$C$2:$C$132,L$1) &amp; "(" &amp; SUBS('13-14 Teamsheets'!$S$2:$Z$132,$A12,'13-14 Teamsheets'!$C$2:$C$132,L$1) &amp; ")"</f>
        <v>3(0)</v>
      </c>
      <c r="M12" s="27" t="str">
        <f>GOALS('13-14 Teamsheets'!$H$2:$R$132,$A12,'13-14 Teamsheets'!$C$2:$C$132,L$1) &amp; "(" &amp; GOALS('13-14 Teamsheets'!$S$2:$Z$132,$A12,'13-14 Teamsheets'!$C$2:$C$132,L$1) &amp; ")"</f>
        <v>1(0)</v>
      </c>
      <c r="N12" s="27">
        <f>Clean_sheet('13-14 Teamsheets'!$C$2:$H$132,$A12,L$1)</f>
        <v>0</v>
      </c>
      <c r="O12" s="27" t="str">
        <f>CARDS('13-14 Teamsheets'!$H$2:$Z$132,$A12,$AM$2,'13-14 Teamsheets'!$C$2:$C$132,L$1) &amp; "(" &amp; CARDS('13-14 Teamsheets'!$H$2:$Z$132,$A12,$AM$3,'13-14 Teamsheets'!$C$2:$C$132,L$1) &amp; ")"</f>
        <v>0(0)</v>
      </c>
      <c r="P12" s="27">
        <f>MINS_PLAYED('13-14 Teamsheets'!$H$2:$R$132,$A12,'13-14 Teamsheets'!$C$2:$C$132,L$1) + MINS_AS_SUB('13-14 Teamsheets'!$S$2:$Z$132,$A12,'13-14 Teamsheets'!$C$2:$C$132,L$1)</f>
        <v>255</v>
      </c>
      <c r="Q12" s="27" t="str">
        <f>APPS('13-14 Teamsheets'!$H$2:$R$132,$A12,'13-14 Teamsheets'!$C$2:$C$132,Q$1) &amp; "(" &amp; SUBS('13-14 Teamsheets'!$S$2:$Z$132,$A12,'13-14 Teamsheets'!$C$2:$C$132,Q$1) &amp; ")"</f>
        <v>2(0)</v>
      </c>
      <c r="R12" s="27" t="str">
        <f>GOALS('13-14 Teamsheets'!$H$2:$R$132,$A12,'13-14 Teamsheets'!$C$2:$C$132,Q$1) &amp; "(" &amp; GOALS('13-14 Teamsheets'!$S$2:$Z$132,$A12,'13-14 Teamsheets'!$C$2:$C$132,Q$1) &amp; ")"</f>
        <v>0(0)</v>
      </c>
      <c r="S12" s="27">
        <f>Clean_sheet('13-14 Teamsheets'!$C$2:$H$132,$A12,Q$1)</f>
        <v>0</v>
      </c>
      <c r="T12" s="27" t="str">
        <f>CARDS('13-14 Teamsheets'!$H$2:$Z$132,$A12,$AM$2,'13-14 Teamsheets'!$C$2:$C$132,Q$1) &amp; "(" &amp; CARDS('13-14 Teamsheets'!$H$2:$Z$132,$A12,$AM$3,'13-14 Teamsheets'!$C$2:$C$132,Q$1) &amp; ")"</f>
        <v>0(0)</v>
      </c>
      <c r="U12" s="27">
        <f>MINS_PLAYED('13-14 Teamsheets'!$H$2:$R$132,$A12,'13-14 Teamsheets'!$C$2:$C$132,Q$1) + MINS_AS_SUB('13-14 Teamsheets'!$S$2:$Z$132,$A12,'13-14 Teamsheets'!$C$2:$C$132,Q$1)</f>
        <v>159</v>
      </c>
      <c r="V12" s="27" t="str">
        <f>APPS('13-14 Teamsheets'!$H$2:$R$132,$A12,'13-14 Teamsheets'!$C$2:$C$132,V$1) &amp; "(" &amp; SUBS('13-14 Teamsheets'!$S$2:$Z$132,$A12,'13-14 Teamsheets'!$C$2:$C$132,V$1) &amp; ")"</f>
        <v>1(0)</v>
      </c>
      <c r="W12" s="27" t="str">
        <f>GOALS('13-14 Teamsheets'!$H$2:$R$132,$A12,'13-14 Teamsheets'!$C$2:$C$132,V$1) &amp; "(" &amp; GOALS('13-14 Teamsheets'!$S$2:$Z$132,$A12,'13-14 Teamsheets'!$C$2:$C$132,V$1) &amp; ")"</f>
        <v>0(0)</v>
      </c>
      <c r="X12" s="27">
        <f>Clean_sheet('13-14 Teamsheets'!$C$2:$H$132,$A12,V$1)</f>
        <v>0</v>
      </c>
      <c r="Y12" s="27" t="str">
        <f>CARDS('13-14 Teamsheets'!$H$2:$Z$132,$A12,$AM$2,'13-14 Teamsheets'!$C$2:$C$132,V$1) &amp; "(" &amp; CARDS('13-14 Teamsheets'!$H$2:$Z$132,$A12,$AM$3,'13-14 Teamsheets'!$C$2:$C$132,V$1) &amp; ")"</f>
        <v>0(0)</v>
      </c>
      <c r="Z12" s="27">
        <f>MINS_PLAYED('13-14 Teamsheets'!$H$2:$R$132,$A12,'13-14 Teamsheets'!$C$2:$C$132,V$1) + MINS_AS_SUB('13-14 Teamsheets'!$S$2:$Z$132,$A12,'13-14 Teamsheets'!$C$2:$C$132,V$1)</f>
        <v>63</v>
      </c>
      <c r="AA12" s="27" t="str">
        <f>APPS('13-14 Teamsheets'!$H$2:$R$132,$A12) &amp; "(" &amp; SUBS('13-14 Teamsheets'!$S$2:$Z$132,$A12) &amp; ")"</f>
        <v>27(13)</v>
      </c>
      <c r="AB12" s="28">
        <f>APPS('13-14 Teamsheets'!$H$2:$R$132,$A12) + SUBS('13-14 Teamsheets'!$S$2:$Z$132,$A12)</f>
        <v>40</v>
      </c>
      <c r="AC12" s="27" t="str">
        <f>GOALS('13-14 Teamsheets'!$H$2:$R$132,$A12) &amp; "(" &amp; GOALS('13-14 Teamsheets'!$S$2:$Z$132,$A12) &amp; ")"</f>
        <v>9(2)</v>
      </c>
      <c r="AD12" s="28">
        <f>GOALS('13-14 Teamsheets'!$H$2:$Z$132,$A12)</f>
        <v>11</v>
      </c>
      <c r="AE12" s="28">
        <f>Clean_sheet('13-14 Teamsheets'!$C$2:$H$132,$A12)</f>
        <v>0</v>
      </c>
      <c r="AF12" s="28" t="str">
        <f>CARDS('13-14 Teamsheets'!$H$2:$Z$132,$A12,$AM$2) &amp; "(" &amp; CARDS('13-14 Teamsheets'!$H$2:$Z$132,$A12,$AM$3) &amp; ")"</f>
        <v>2(1)</v>
      </c>
      <c r="AG12" s="28">
        <f>MINS_PLAYED('13-14 Teamsheets'!$H$2:$R$132,$A12) + MINS_AS_SUB('13-14 Teamsheets'!$S$2:$Z$132,$A12)</f>
        <v>2414</v>
      </c>
      <c r="AH12" s="28">
        <f t="shared" si="0"/>
        <v>60.35</v>
      </c>
      <c r="AI12" s="28">
        <f t="shared" si="1"/>
        <v>0.27500000000000002</v>
      </c>
      <c r="AJ12" s="28">
        <f t="shared" si="2"/>
        <v>219.45454545454547</v>
      </c>
      <c r="AL12"/>
      <c r="AM12" s="30"/>
    </row>
    <row r="13" spans="1:39" x14ac:dyDescent="0.2">
      <c r="A13" s="25" t="s">
        <v>3393</v>
      </c>
      <c r="B13" s="27" t="str">
        <f>APPS('13-14 Teamsheets'!$H$2:$R$132,$A13,'13-14 Teamsheets'!$C$2:$C$132,B$1) &amp; "(" &amp; SUBS('13-14 Teamsheets'!$S$2:$Z$132,$A13,'13-14 Teamsheets'!$C$2:$C$132,B$1) &amp; ")"</f>
        <v>38(2)</v>
      </c>
      <c r="C13" s="27" t="str">
        <f>GOALS('13-14 Teamsheets'!$H$2:$R$132,$A13,'13-14 Teamsheets'!$C$2:$C$132,B$1) &amp; "(" &amp; GOALS('13-14 Teamsheets'!$S$2:$Z$132,$A13,'13-14 Teamsheets'!$C$2:$C$132,B$1) &amp; ")"</f>
        <v>5(0)</v>
      </c>
      <c r="D13" s="27">
        <f>Clean_sheet('13-14 Teamsheets'!$C$2:$H$132,$A13,B$1)</f>
        <v>0</v>
      </c>
      <c r="E13" s="27" t="str">
        <f>CARDS('13-14 Teamsheets'!$H$2:$Z$132,$A13,$AM$2,'13-14 Teamsheets'!$C$2:$C$132,B$1) &amp; "(" &amp; CARDS('13-14 Teamsheets'!$H$2:$Z$132,$A13,$AM$3,'13-14 Teamsheets'!$C$2:$C$132,B$1) &amp; ")"</f>
        <v>9(1)</v>
      </c>
      <c r="F13" s="27">
        <f>MINS_PLAYED('13-14 Teamsheets'!$H$2:$R$132,$A13,'13-14 Teamsheets'!$C$2:$C$132,B$1) + MINS_AS_SUB('13-14 Teamsheets'!$S$2:$Z$132,$A13,'13-14 Teamsheets'!$C$2:$C$132,B$1)</f>
        <v>3502</v>
      </c>
      <c r="G13" s="27" t="str">
        <f>APPS('13-14 Teamsheets'!$H$2:$R$132,$A13,'13-14 Teamsheets'!$C$2:$C$132,G$1) &amp; "(" &amp; SUBS('13-14 Teamsheets'!$S$2:$Z$132,$A13,'13-14 Teamsheets'!$C$2:$C$132,G$1) &amp; ")"</f>
        <v>0(0)</v>
      </c>
      <c r="H13" s="27" t="str">
        <f>GOALS('13-14 Teamsheets'!$H$2:$R$132,$A13,'13-14 Teamsheets'!$C$2:$C$132,G$1) &amp; "(" &amp; GOALS('13-14 Teamsheets'!$S$2:$Z$132,$A13,'13-14 Teamsheets'!$C$2:$C$132,G$1) &amp; ")"</f>
        <v>0(0)</v>
      </c>
      <c r="I13" s="27">
        <f>Clean_sheet('13-14 Teamsheets'!$C$2:$H$132,$A13,G$1)</f>
        <v>0</v>
      </c>
      <c r="J13" s="27" t="str">
        <f>CARDS('13-14 Teamsheets'!$H$2:$Z$132,$A13,$AM$2,'13-14 Teamsheets'!$C$2:$C$132,G$1) &amp; "(" &amp; CARDS('13-14 Teamsheets'!$H$2:$Z$132,$A13,$AM$3,'13-14 Teamsheets'!$C$2:$C$132,G$1) &amp; ")"</f>
        <v>0(0)</v>
      </c>
      <c r="K13" s="27">
        <f>MINS_PLAYED('13-14 Teamsheets'!$H$2:$R$132,$A13,'13-14 Teamsheets'!$C$2:$C$132,G$1) + MINS_AS_SUB('13-14 Teamsheets'!$S$2:$Z$132,$A13,'13-14 Teamsheets'!$C$2:$C$132,G$1)</f>
        <v>0</v>
      </c>
      <c r="L13" s="27" t="str">
        <f>APPS('13-14 Teamsheets'!$H$2:$R$132,$A13,'13-14 Teamsheets'!$C$2:$C$132,L$1) &amp; "(" &amp; SUBS('13-14 Teamsheets'!$S$2:$Z$132,$A13,'13-14 Teamsheets'!$C$2:$C$132,L$1) &amp; ")"</f>
        <v>2(0)</v>
      </c>
      <c r="M13" s="27" t="str">
        <f>GOALS('13-14 Teamsheets'!$H$2:$R$132,$A13,'13-14 Teamsheets'!$C$2:$C$132,L$1) &amp; "(" &amp; GOALS('13-14 Teamsheets'!$S$2:$Z$132,$A13,'13-14 Teamsheets'!$C$2:$C$132,L$1) &amp; ")"</f>
        <v>0(0)</v>
      </c>
      <c r="N13" s="27">
        <f>Clean_sheet('13-14 Teamsheets'!$C$2:$H$132,$A13,L$1)</f>
        <v>0</v>
      </c>
      <c r="O13" s="27" t="str">
        <f>CARDS('13-14 Teamsheets'!$H$2:$Z$132,$A13,$AM$2,'13-14 Teamsheets'!$C$2:$C$132,L$1) &amp; "(" &amp; CARDS('13-14 Teamsheets'!$H$2:$Z$132,$A13,$AM$3,'13-14 Teamsheets'!$C$2:$C$132,L$1) &amp; ")"</f>
        <v>0(0)</v>
      </c>
      <c r="P13" s="27">
        <f>MINS_PLAYED('13-14 Teamsheets'!$H$2:$R$132,$A13,'13-14 Teamsheets'!$C$2:$C$132,L$1) + MINS_AS_SUB('13-14 Teamsheets'!$S$2:$Z$132,$A13,'13-14 Teamsheets'!$C$2:$C$132,L$1)</f>
        <v>180</v>
      </c>
      <c r="Q13" s="27" t="str">
        <f>APPS('13-14 Teamsheets'!$H$2:$R$132,$A13,'13-14 Teamsheets'!$C$2:$C$132,Q$1) &amp; "(" &amp; SUBS('13-14 Teamsheets'!$S$2:$Z$132,$A13,'13-14 Teamsheets'!$C$2:$C$132,Q$1) &amp; ")"</f>
        <v>1(1)</v>
      </c>
      <c r="R13" s="27" t="str">
        <f>GOALS('13-14 Teamsheets'!$H$2:$R$132,$A13,'13-14 Teamsheets'!$C$2:$C$132,Q$1) &amp; "(" &amp; GOALS('13-14 Teamsheets'!$S$2:$Z$132,$A13,'13-14 Teamsheets'!$C$2:$C$132,Q$1) &amp; ")"</f>
        <v>0(0)</v>
      </c>
      <c r="S13" s="27">
        <f>Clean_sheet('13-14 Teamsheets'!$C$2:$H$132,$A13,Q$1)</f>
        <v>0</v>
      </c>
      <c r="T13" s="27" t="str">
        <f>CARDS('13-14 Teamsheets'!$H$2:$Z$132,$A13,$AM$2,'13-14 Teamsheets'!$C$2:$C$132,Q$1) &amp; "(" &amp; CARDS('13-14 Teamsheets'!$H$2:$Z$132,$A13,$AM$3,'13-14 Teamsheets'!$C$2:$C$132,Q$1) &amp; ")"</f>
        <v>0(0)</v>
      </c>
      <c r="U13" s="27">
        <f>MINS_PLAYED('13-14 Teamsheets'!$H$2:$R$132,$A13,'13-14 Teamsheets'!$C$2:$C$132,Q$1) + MINS_AS_SUB('13-14 Teamsheets'!$S$2:$Z$132,$A13,'13-14 Teamsheets'!$C$2:$C$132,Q$1)</f>
        <v>100</v>
      </c>
      <c r="V13" s="27" t="str">
        <f>APPS('13-14 Teamsheets'!$H$2:$R$132,$A13,'13-14 Teamsheets'!$C$2:$C$132,V$1) &amp; "(" &amp; SUBS('13-14 Teamsheets'!$S$2:$Z$132,$A13,'13-14 Teamsheets'!$C$2:$C$132,V$1) &amp; ")"</f>
        <v>1(0)</v>
      </c>
      <c r="W13" s="27" t="str">
        <f>GOALS('13-14 Teamsheets'!$H$2:$R$132,$A13,'13-14 Teamsheets'!$C$2:$C$132,V$1) &amp; "(" &amp; GOALS('13-14 Teamsheets'!$S$2:$Z$132,$A13,'13-14 Teamsheets'!$C$2:$C$132,V$1) &amp; ")"</f>
        <v>0(0)</v>
      </c>
      <c r="X13" s="27">
        <f>Clean_sheet('13-14 Teamsheets'!$C$2:$H$132,$A13,V$1)</f>
        <v>0</v>
      </c>
      <c r="Y13" s="27" t="str">
        <f>CARDS('13-14 Teamsheets'!$H$2:$Z$132,$A13,$AM$2,'13-14 Teamsheets'!$C$2:$C$132,V$1) &amp; "(" &amp; CARDS('13-14 Teamsheets'!$H$2:$Z$132,$A13,$AM$3,'13-14 Teamsheets'!$C$2:$C$132,V$1) &amp; ")"</f>
        <v>0(1)</v>
      </c>
      <c r="Z13" s="27">
        <f>MINS_PLAYED('13-14 Teamsheets'!$H$2:$R$132,$A13,'13-14 Teamsheets'!$C$2:$C$132,V$1) + MINS_AS_SUB('13-14 Teamsheets'!$S$2:$Z$132,$A13,'13-14 Teamsheets'!$C$2:$C$132,V$1)</f>
        <v>54</v>
      </c>
      <c r="AA13" s="27" t="str">
        <f>APPS('13-14 Teamsheets'!$H$2:$R$132,$A13) &amp; "(" &amp; SUBS('13-14 Teamsheets'!$S$2:$Z$132,$A13) &amp; ")"</f>
        <v>42(3)</v>
      </c>
      <c r="AB13" s="28">
        <f>APPS('13-14 Teamsheets'!$H$2:$R$132,$A13) + SUBS('13-14 Teamsheets'!$S$2:$Z$132,$A13)</f>
        <v>45</v>
      </c>
      <c r="AC13" s="27" t="str">
        <f>GOALS('13-14 Teamsheets'!$H$2:$R$132,$A13) &amp; "(" &amp; GOALS('13-14 Teamsheets'!$S$2:$Z$132,$A13) &amp; ")"</f>
        <v>5(0)</v>
      </c>
      <c r="AD13" s="28">
        <f>GOALS('13-14 Teamsheets'!$H$2:$Z$132,$A13)</f>
        <v>5</v>
      </c>
      <c r="AE13" s="28">
        <f>Clean_sheet('13-14 Teamsheets'!$C$2:$H$132,$A13)</f>
        <v>0</v>
      </c>
      <c r="AF13" s="28" t="str">
        <f>CARDS('13-14 Teamsheets'!$H$2:$Z$132,$A13,$AM$2) &amp; "(" &amp; CARDS('13-14 Teamsheets'!$H$2:$Z$132,$A13,$AM$3) &amp; ")"</f>
        <v>9(2)</v>
      </c>
      <c r="AG13" s="28">
        <f>MINS_PLAYED('13-14 Teamsheets'!$H$2:$R$132,$A13) + MINS_AS_SUB('13-14 Teamsheets'!$S$2:$Z$132,$A13)</f>
        <v>3836</v>
      </c>
      <c r="AH13" s="28">
        <f>IF(AND(AG13&lt;&gt;0, AB13&lt;&gt;0),AG13/AB13,0)</f>
        <v>85.24444444444444</v>
      </c>
      <c r="AI13" s="28">
        <f>IF(AD13&lt;&gt;0,AD13/AB13,0)</f>
        <v>0.1111111111111111</v>
      </c>
      <c r="AJ13" s="28">
        <f>IF(AD13&lt;&gt;0,AG13/AD13,0)</f>
        <v>767.2</v>
      </c>
      <c r="AL13"/>
      <c r="AM13" s="30"/>
    </row>
    <row r="14" spans="1:39" x14ac:dyDescent="0.2">
      <c r="A14" s="25" t="s">
        <v>3286</v>
      </c>
      <c r="B14" s="27" t="str">
        <f>APPS('13-14 Teamsheets'!$H$2:$R$132,$A14,'13-14 Teamsheets'!$C$2:$C$132,B$1) &amp; "(" &amp; SUBS('13-14 Teamsheets'!$S$2:$Z$132,$A14,'13-14 Teamsheets'!$C$2:$C$132,B$1) &amp; ")"</f>
        <v>0(0)</v>
      </c>
      <c r="C14" s="27" t="str">
        <f>GOALS('13-14 Teamsheets'!$H$2:$R$132,$A14,'13-14 Teamsheets'!$C$2:$C$132,B$1) &amp; "(" &amp; GOALS('13-14 Teamsheets'!$S$2:$Z$132,$A14,'13-14 Teamsheets'!$C$2:$C$132,B$1) &amp; ")"</f>
        <v>0(0)</v>
      </c>
      <c r="D14" s="27">
        <f>Clean_sheet('13-14 Teamsheets'!$C$2:$H$132,$A14,B$1)</f>
        <v>0</v>
      </c>
      <c r="E14" s="27" t="str">
        <f>CARDS('13-14 Teamsheets'!$H$2:$Z$132,$A14,$AM$2,'13-14 Teamsheets'!$C$2:$C$132,B$1) &amp; "(" &amp; CARDS('13-14 Teamsheets'!$H$2:$Z$132,$A14,$AM$3,'13-14 Teamsheets'!$C$2:$C$132,B$1) &amp; ")"</f>
        <v>0(0)</v>
      </c>
      <c r="F14" s="27">
        <f>MINS_PLAYED('13-14 Teamsheets'!$H$2:$R$132,$A14,'13-14 Teamsheets'!$C$2:$C$132,B$1) + MINS_AS_SUB('13-14 Teamsheets'!$S$2:$Z$132,$A14,'13-14 Teamsheets'!$C$2:$C$132,B$1)</f>
        <v>0</v>
      </c>
      <c r="G14" s="27" t="str">
        <f>APPS('13-14 Teamsheets'!$H$2:$R$132,$A14,'13-14 Teamsheets'!$C$2:$C$132,G$1) &amp; "(" &amp; SUBS('13-14 Teamsheets'!$S$2:$Z$132,$A14,'13-14 Teamsheets'!$C$2:$C$132,G$1) &amp; ")"</f>
        <v>0(0)</v>
      </c>
      <c r="H14" s="27" t="str">
        <f>GOALS('13-14 Teamsheets'!$H$2:$R$132,$A14,'13-14 Teamsheets'!$C$2:$C$132,G$1) &amp; "(" &amp; GOALS('13-14 Teamsheets'!$S$2:$Z$132,$A14,'13-14 Teamsheets'!$C$2:$C$132,G$1) &amp; ")"</f>
        <v>0(0)</v>
      </c>
      <c r="I14" s="27">
        <f>Clean_sheet('13-14 Teamsheets'!$C$2:$H$132,$A14,G$1)</f>
        <v>0</v>
      </c>
      <c r="J14" s="27" t="str">
        <f>CARDS('13-14 Teamsheets'!$H$2:$Z$132,$A14,$AM$2,'13-14 Teamsheets'!$C$2:$C$132,G$1) &amp; "(" &amp; CARDS('13-14 Teamsheets'!$H$2:$Z$132,$A14,$AM$3,'13-14 Teamsheets'!$C$2:$C$132,G$1) &amp; ")"</f>
        <v>0(0)</v>
      </c>
      <c r="K14" s="27">
        <f>MINS_PLAYED('13-14 Teamsheets'!$H$2:$R$132,$A14,'13-14 Teamsheets'!$C$2:$C$132,G$1) + MINS_AS_SUB('13-14 Teamsheets'!$S$2:$Z$132,$A14,'13-14 Teamsheets'!$C$2:$C$132,G$1)</f>
        <v>0</v>
      </c>
      <c r="L14" s="27" t="str">
        <f>APPS('13-14 Teamsheets'!$H$2:$R$132,$A14,'13-14 Teamsheets'!$C$2:$C$132,L$1) &amp; "(" &amp; SUBS('13-14 Teamsheets'!$S$2:$Z$132,$A14,'13-14 Teamsheets'!$C$2:$C$132,L$1) &amp; ")"</f>
        <v>0(0)</v>
      </c>
      <c r="M14" s="27" t="str">
        <f>GOALS('13-14 Teamsheets'!$H$2:$R$132,$A14,'13-14 Teamsheets'!$C$2:$C$132,L$1) &amp; "(" &amp; GOALS('13-14 Teamsheets'!$S$2:$Z$132,$A14,'13-14 Teamsheets'!$C$2:$C$132,L$1) &amp; ")"</f>
        <v>0(0)</v>
      </c>
      <c r="N14" s="27">
        <f>Clean_sheet('13-14 Teamsheets'!$C$2:$H$132,$A14,L$1)</f>
        <v>0</v>
      </c>
      <c r="O14" s="27" t="str">
        <f>CARDS('13-14 Teamsheets'!$H$2:$Z$132,$A14,$AM$2,'13-14 Teamsheets'!$C$2:$C$132,L$1) &amp; "(" &amp; CARDS('13-14 Teamsheets'!$H$2:$Z$132,$A14,$AM$3,'13-14 Teamsheets'!$C$2:$C$132,L$1) &amp; ")"</f>
        <v>0(0)</v>
      </c>
      <c r="P14" s="27">
        <f>MINS_PLAYED('13-14 Teamsheets'!$H$2:$R$132,$A14,'13-14 Teamsheets'!$C$2:$C$132,L$1) + MINS_AS_SUB('13-14 Teamsheets'!$S$2:$Z$132,$A14,'13-14 Teamsheets'!$C$2:$C$132,L$1)</f>
        <v>0</v>
      </c>
      <c r="Q14" s="27" t="str">
        <f>APPS('13-14 Teamsheets'!$H$2:$R$132,$A14,'13-14 Teamsheets'!$C$2:$C$132,Q$1) &amp; "(" &amp; SUBS('13-14 Teamsheets'!$S$2:$Z$132,$A14,'13-14 Teamsheets'!$C$2:$C$132,Q$1) &amp; ")"</f>
        <v>0(0)</v>
      </c>
      <c r="R14" s="27" t="str">
        <f>GOALS('13-14 Teamsheets'!$H$2:$R$132,$A14,'13-14 Teamsheets'!$C$2:$C$132,Q$1) &amp; "(" &amp; GOALS('13-14 Teamsheets'!$S$2:$Z$132,$A14,'13-14 Teamsheets'!$C$2:$C$132,Q$1) &amp; ")"</f>
        <v>0(0)</v>
      </c>
      <c r="S14" s="27">
        <f>Clean_sheet('13-14 Teamsheets'!$C$2:$H$132,$A14,Q$1)</f>
        <v>0</v>
      </c>
      <c r="T14" s="27" t="str">
        <f>CARDS('13-14 Teamsheets'!$H$2:$Z$132,$A14,$AM$2,'13-14 Teamsheets'!$C$2:$C$132,Q$1) &amp; "(" &amp; CARDS('13-14 Teamsheets'!$H$2:$Z$132,$A14,$AM$3,'13-14 Teamsheets'!$C$2:$C$132,Q$1) &amp; ")"</f>
        <v>0(0)</v>
      </c>
      <c r="U14" s="27">
        <f>MINS_PLAYED('13-14 Teamsheets'!$H$2:$R$132,$A14,'13-14 Teamsheets'!$C$2:$C$132,Q$1) + MINS_AS_SUB('13-14 Teamsheets'!$S$2:$Z$132,$A14,'13-14 Teamsheets'!$C$2:$C$132,Q$1)</f>
        <v>0</v>
      </c>
      <c r="V14" s="27" t="str">
        <f>APPS('13-14 Teamsheets'!$H$2:$R$132,$A14,'13-14 Teamsheets'!$C$2:$C$132,V$1) &amp; "(" &amp; SUBS('13-14 Teamsheets'!$S$2:$Z$132,$A14,'13-14 Teamsheets'!$C$2:$C$132,V$1) &amp; ")"</f>
        <v>0(0)</v>
      </c>
      <c r="W14" s="27" t="str">
        <f>GOALS('13-14 Teamsheets'!$H$2:$R$132,$A14,'13-14 Teamsheets'!$C$2:$C$132,V$1) &amp; "(" &amp; GOALS('13-14 Teamsheets'!$S$2:$Z$132,$A14,'13-14 Teamsheets'!$C$2:$C$132,V$1) &amp; ")"</f>
        <v>0(0)</v>
      </c>
      <c r="X14" s="27">
        <f>Clean_sheet('13-14 Teamsheets'!$C$2:$H$132,$A14,V$1)</f>
        <v>0</v>
      </c>
      <c r="Y14" s="27" t="str">
        <f>CARDS('13-14 Teamsheets'!$H$2:$Z$132,$A14,$AM$2,'13-14 Teamsheets'!$C$2:$C$132,V$1) &amp; "(" &amp; CARDS('13-14 Teamsheets'!$H$2:$Z$132,$A14,$AM$3,'13-14 Teamsheets'!$C$2:$C$132,V$1) &amp; ")"</f>
        <v>0(0)</v>
      </c>
      <c r="Z14" s="27">
        <f>MINS_PLAYED('13-14 Teamsheets'!$H$2:$R$132,$A14,'13-14 Teamsheets'!$C$2:$C$132,V$1) + MINS_AS_SUB('13-14 Teamsheets'!$S$2:$Z$132,$A14,'13-14 Teamsheets'!$C$2:$C$132,V$1)</f>
        <v>0</v>
      </c>
      <c r="AA14" s="27" t="str">
        <f>APPS('13-14 Teamsheets'!$H$2:$R$132,$A14) &amp; "(" &amp; SUBS('13-14 Teamsheets'!$S$2:$Z$132,$A14) &amp; ")"</f>
        <v>0(0)</v>
      </c>
      <c r="AB14" s="28">
        <f>APPS('13-14 Teamsheets'!$H$2:$R$132,$A14) + SUBS('13-14 Teamsheets'!$S$2:$Z$132,$A14)</f>
        <v>0</v>
      </c>
      <c r="AC14" s="27" t="str">
        <f>GOALS('13-14 Teamsheets'!$H$2:$R$132,$A14) &amp; "(" &amp; GOALS('13-14 Teamsheets'!$S$2:$Z$132,$A14) &amp; ")"</f>
        <v>0(0)</v>
      </c>
      <c r="AD14" s="28">
        <f>GOALS('13-14 Teamsheets'!$H$2:$Z$132,$A14)</f>
        <v>0</v>
      </c>
      <c r="AE14" s="28">
        <f>Clean_sheet('13-14 Teamsheets'!$C$2:$H$132,$A14)</f>
        <v>0</v>
      </c>
      <c r="AF14" s="28" t="str">
        <f>CARDS('13-14 Teamsheets'!$H$2:$Z$132,$A14,$AM$2) &amp; "(" &amp; CARDS('13-14 Teamsheets'!$H$2:$Z$132,$A14,$AM$3) &amp; ")"</f>
        <v>0(0)</v>
      </c>
      <c r="AG14" s="28">
        <f>MINS_PLAYED('13-14 Teamsheets'!$H$2:$R$132,$A14) + MINS_AS_SUB('13-14 Teamsheets'!$S$2:$Z$132,$A14)</f>
        <v>0</v>
      </c>
      <c r="AH14" s="28">
        <f>IF(AND(AG14&lt;&gt;0, AB14&lt;&gt;0),AG14/AB14,0)</f>
        <v>0</v>
      </c>
      <c r="AI14" s="28">
        <f>IF(AD14&lt;&gt;0,AD14/AB14,0)</f>
        <v>0</v>
      </c>
      <c r="AJ14" s="28">
        <f>IF(AD14&lt;&gt;0,AG14/AD14,0)</f>
        <v>0</v>
      </c>
      <c r="AL14"/>
      <c r="AM14" s="30"/>
    </row>
    <row r="15" spans="1:39" x14ac:dyDescent="0.2">
      <c r="A15" s="25" t="s">
        <v>3566</v>
      </c>
      <c r="B15" s="27" t="str">
        <f>APPS('13-14 Teamsheets'!$H$2:$R$132,$A15,'13-14 Teamsheets'!$C$2:$C$132,B$1) &amp; "(" &amp; SUBS('13-14 Teamsheets'!$S$2:$Z$132,$A15,'13-14 Teamsheets'!$C$2:$C$132,B$1) &amp; ")"</f>
        <v>4(13)</v>
      </c>
      <c r="C15" s="27" t="str">
        <f>GOALS('13-14 Teamsheets'!$H$2:$R$132,$A15,'13-14 Teamsheets'!$C$2:$C$132,B$1) &amp; "(" &amp; GOALS('13-14 Teamsheets'!$S$2:$Z$132,$A15,'13-14 Teamsheets'!$C$2:$C$132,B$1) &amp; ")"</f>
        <v>0(0)</v>
      </c>
      <c r="D15" s="27">
        <f>Clean_sheet('13-14 Teamsheets'!$C$2:$H$132,$A15,B$1)</f>
        <v>0</v>
      </c>
      <c r="E15" s="27" t="str">
        <f>CARDS('13-14 Teamsheets'!$H$2:$Z$132,$A15,$AM$2,'13-14 Teamsheets'!$C$2:$C$132,B$1) &amp; "(" &amp; CARDS('13-14 Teamsheets'!$H$2:$Z$132,$A15,$AM$3,'13-14 Teamsheets'!$C$2:$C$132,B$1) &amp; ")"</f>
        <v>1(0)</v>
      </c>
      <c r="F15" s="27">
        <f>MINS_PLAYED('13-14 Teamsheets'!$H$2:$R$132,$A15,'13-14 Teamsheets'!$C$2:$C$132,B$1) + MINS_AS_SUB('13-14 Teamsheets'!$S$2:$Z$132,$A15,'13-14 Teamsheets'!$C$2:$C$132,B$1)</f>
        <v>466</v>
      </c>
      <c r="G15" s="27" t="str">
        <f>APPS('13-14 Teamsheets'!$H$2:$R$132,$A15,'13-14 Teamsheets'!$C$2:$C$132,G$1) &amp; "(" &amp; SUBS('13-14 Teamsheets'!$S$2:$Z$132,$A15,'13-14 Teamsheets'!$C$2:$C$132,G$1) &amp; ")"</f>
        <v>0(0)</v>
      </c>
      <c r="H15" s="27" t="str">
        <f>GOALS('13-14 Teamsheets'!$H$2:$R$132,$A15,'13-14 Teamsheets'!$C$2:$C$132,G$1) &amp; "(" &amp; GOALS('13-14 Teamsheets'!$S$2:$Z$132,$A15,'13-14 Teamsheets'!$C$2:$C$132,G$1) &amp; ")"</f>
        <v>0(0)</v>
      </c>
      <c r="I15" s="27">
        <f>Clean_sheet('13-14 Teamsheets'!$C$2:$H$132,$A15,G$1)</f>
        <v>0</v>
      </c>
      <c r="J15" s="27" t="str">
        <f>CARDS('13-14 Teamsheets'!$H$2:$Z$132,$A15,$AM$2,'13-14 Teamsheets'!$C$2:$C$132,G$1) &amp; "(" &amp; CARDS('13-14 Teamsheets'!$H$2:$Z$132,$A15,$AM$3,'13-14 Teamsheets'!$C$2:$C$132,G$1) &amp; ")"</f>
        <v>0(0)</v>
      </c>
      <c r="K15" s="27">
        <f>MINS_PLAYED('13-14 Teamsheets'!$H$2:$R$132,$A15,'13-14 Teamsheets'!$C$2:$C$132,G$1) + MINS_AS_SUB('13-14 Teamsheets'!$S$2:$Z$132,$A15,'13-14 Teamsheets'!$C$2:$C$132,G$1)</f>
        <v>0</v>
      </c>
      <c r="L15" s="27" t="str">
        <f>APPS('13-14 Teamsheets'!$H$2:$R$132,$A15,'13-14 Teamsheets'!$C$2:$C$132,L$1) &amp; "(" &amp; SUBS('13-14 Teamsheets'!$S$2:$Z$132,$A15,'13-14 Teamsheets'!$C$2:$C$132,L$1) &amp; ")"</f>
        <v>0(0)</v>
      </c>
      <c r="M15" s="27" t="str">
        <f>GOALS('13-14 Teamsheets'!$H$2:$R$132,$A15,'13-14 Teamsheets'!$C$2:$C$132,L$1) &amp; "(" &amp; GOALS('13-14 Teamsheets'!$S$2:$Z$132,$A15,'13-14 Teamsheets'!$C$2:$C$132,L$1) &amp; ")"</f>
        <v>0(0)</v>
      </c>
      <c r="N15" s="27">
        <f>Clean_sheet('13-14 Teamsheets'!$C$2:$H$132,$A15,L$1)</f>
        <v>0</v>
      </c>
      <c r="O15" s="27" t="str">
        <f>CARDS('13-14 Teamsheets'!$H$2:$Z$132,$A15,$AM$2,'13-14 Teamsheets'!$C$2:$C$132,L$1) &amp; "(" &amp; CARDS('13-14 Teamsheets'!$H$2:$Z$132,$A15,$AM$3,'13-14 Teamsheets'!$C$2:$C$132,L$1) &amp; ")"</f>
        <v>0(0)</v>
      </c>
      <c r="P15" s="27">
        <f>MINS_PLAYED('13-14 Teamsheets'!$H$2:$R$132,$A15,'13-14 Teamsheets'!$C$2:$C$132,L$1) + MINS_AS_SUB('13-14 Teamsheets'!$S$2:$Z$132,$A15,'13-14 Teamsheets'!$C$2:$C$132,L$1)</f>
        <v>0</v>
      </c>
      <c r="Q15" s="27" t="str">
        <f>APPS('13-14 Teamsheets'!$H$2:$R$132,$A15,'13-14 Teamsheets'!$C$2:$C$132,Q$1) &amp; "(" &amp; SUBS('13-14 Teamsheets'!$S$2:$Z$132,$A15,'13-14 Teamsheets'!$C$2:$C$132,Q$1) &amp; ")"</f>
        <v>0(0)</v>
      </c>
      <c r="R15" s="27" t="str">
        <f>GOALS('13-14 Teamsheets'!$H$2:$R$132,$A15,'13-14 Teamsheets'!$C$2:$C$132,Q$1) &amp; "(" &amp; GOALS('13-14 Teamsheets'!$S$2:$Z$132,$A15,'13-14 Teamsheets'!$C$2:$C$132,Q$1) &amp; ")"</f>
        <v>0(0)</v>
      </c>
      <c r="S15" s="27">
        <f>Clean_sheet('13-14 Teamsheets'!$C$2:$H$132,$A15,Q$1)</f>
        <v>0</v>
      </c>
      <c r="T15" s="27" t="str">
        <f>CARDS('13-14 Teamsheets'!$H$2:$Z$132,$A15,$AM$2,'13-14 Teamsheets'!$C$2:$C$132,Q$1) &amp; "(" &amp; CARDS('13-14 Teamsheets'!$H$2:$Z$132,$A15,$AM$3,'13-14 Teamsheets'!$C$2:$C$132,Q$1) &amp; ")"</f>
        <v>0(0)</v>
      </c>
      <c r="U15" s="27">
        <f>MINS_PLAYED('13-14 Teamsheets'!$H$2:$R$132,$A15,'13-14 Teamsheets'!$C$2:$C$132,Q$1) + MINS_AS_SUB('13-14 Teamsheets'!$S$2:$Z$132,$A15,'13-14 Teamsheets'!$C$2:$C$132,Q$1)</f>
        <v>0</v>
      </c>
      <c r="V15" s="27" t="str">
        <f>APPS('13-14 Teamsheets'!$H$2:$R$132,$A15,'13-14 Teamsheets'!$C$2:$C$132,V$1) &amp; "(" &amp; SUBS('13-14 Teamsheets'!$S$2:$Z$132,$A15,'13-14 Teamsheets'!$C$2:$C$132,V$1) &amp; ")"</f>
        <v>0(0)</v>
      </c>
      <c r="W15" s="27" t="str">
        <f>GOALS('13-14 Teamsheets'!$H$2:$R$132,$A15,'13-14 Teamsheets'!$C$2:$C$132,V$1) &amp; "(" &amp; GOALS('13-14 Teamsheets'!$S$2:$Z$132,$A15,'13-14 Teamsheets'!$C$2:$C$132,V$1) &amp; ")"</f>
        <v>0(0)</v>
      </c>
      <c r="X15" s="27">
        <f>Clean_sheet('13-14 Teamsheets'!$C$2:$H$132,$A15,V$1)</f>
        <v>0</v>
      </c>
      <c r="Y15" s="27" t="str">
        <f>CARDS('13-14 Teamsheets'!$H$2:$Z$132,$A15,$AM$2,'13-14 Teamsheets'!$C$2:$C$132,V$1) &amp; "(" &amp; CARDS('13-14 Teamsheets'!$H$2:$Z$132,$A15,$AM$3,'13-14 Teamsheets'!$C$2:$C$132,V$1) &amp; ")"</f>
        <v>0(0)</v>
      </c>
      <c r="Z15" s="27">
        <f>MINS_PLAYED('13-14 Teamsheets'!$H$2:$R$132,$A15,'13-14 Teamsheets'!$C$2:$C$132,V$1) + MINS_AS_SUB('13-14 Teamsheets'!$S$2:$Z$132,$A15,'13-14 Teamsheets'!$C$2:$C$132,V$1)</f>
        <v>0</v>
      </c>
      <c r="AA15" s="27" t="str">
        <f>APPS('13-14 Teamsheets'!$H$2:$R$132,$A15) &amp; "(" &amp; SUBS('13-14 Teamsheets'!$S$2:$Z$132,$A15) &amp; ")"</f>
        <v>4(13)</v>
      </c>
      <c r="AB15" s="28">
        <f>APPS('13-14 Teamsheets'!$H$2:$R$132,$A15) + SUBS('13-14 Teamsheets'!$S$2:$Z$132,$A15)</f>
        <v>17</v>
      </c>
      <c r="AC15" s="27" t="str">
        <f>GOALS('13-14 Teamsheets'!$H$2:$R$132,$A15) &amp; "(" &amp; GOALS('13-14 Teamsheets'!$S$2:$Z$132,$A15) &amp; ")"</f>
        <v>0(0)</v>
      </c>
      <c r="AD15" s="28">
        <f>GOALS('13-14 Teamsheets'!$H$2:$Z$132,$A15)</f>
        <v>0</v>
      </c>
      <c r="AE15" s="28">
        <f>Clean_sheet('13-14 Teamsheets'!$C$2:$H$132,$A15)</f>
        <v>0</v>
      </c>
      <c r="AF15" s="28" t="str">
        <f>CARDS('13-14 Teamsheets'!$H$2:$Z$132,$A15,$AM$2) &amp; "(" &amp; CARDS('13-14 Teamsheets'!$H$2:$Z$132,$A15,$AM$3) &amp; ")"</f>
        <v>1(0)</v>
      </c>
      <c r="AG15" s="28">
        <f>MINS_PLAYED('13-14 Teamsheets'!$H$2:$R$132,$A15) + MINS_AS_SUB('13-14 Teamsheets'!$S$2:$Z$132,$A15)</f>
        <v>466</v>
      </c>
      <c r="AH15" s="28">
        <f t="shared" ref="AH15" si="9">IF(AND(AG15&lt;&gt;0, AB15&lt;&gt;0),AG15/AB15,0)</f>
        <v>27.411764705882351</v>
      </c>
      <c r="AI15" s="28">
        <f t="shared" ref="AI15" si="10">IF(AD15&lt;&gt;0,AD15/AB15,0)</f>
        <v>0</v>
      </c>
      <c r="AJ15" s="28">
        <f t="shared" ref="AJ15" si="11">IF(AD15&lt;&gt;0,AG15/AD15,0)</f>
        <v>0</v>
      </c>
      <c r="AL15"/>
      <c r="AM15" s="30"/>
    </row>
    <row r="16" spans="1:39" x14ac:dyDescent="0.2">
      <c r="A16" s="25" t="s">
        <v>192</v>
      </c>
      <c r="B16" s="27" t="str">
        <f>APPS('13-14 Teamsheets'!$H$2:$R$132,$A16,'13-14 Teamsheets'!$C$2:$C$132,B$1) &amp; "(" &amp; SUBS('13-14 Teamsheets'!$S$2:$Z$132,$A16,'13-14 Teamsheets'!$C$2:$C$132,B$1) &amp; ")"</f>
        <v>2(8)</v>
      </c>
      <c r="C16" s="27" t="str">
        <f>GOALS('13-14 Teamsheets'!$H$2:$R$132,$A16,'13-14 Teamsheets'!$C$2:$C$132,B$1) &amp; "(" &amp; GOALS('13-14 Teamsheets'!$S$2:$Z$132,$A16,'13-14 Teamsheets'!$C$2:$C$132,B$1) &amp; ")"</f>
        <v>0(0)</v>
      </c>
      <c r="D16" s="27">
        <f>Clean_sheet('13-14 Teamsheets'!$C$2:$H$132,$A16,B$1)</f>
        <v>0</v>
      </c>
      <c r="E16" s="27" t="str">
        <f>CARDS('13-14 Teamsheets'!$H$2:$Z$132,$A16,$AM$2,'13-14 Teamsheets'!$C$2:$C$132,B$1) &amp; "(" &amp; CARDS('13-14 Teamsheets'!$H$2:$Z$132,$A16,$AM$3,'13-14 Teamsheets'!$C$2:$C$132,B$1) &amp; ")"</f>
        <v>1(0)</v>
      </c>
      <c r="F16" s="27">
        <f>MINS_PLAYED('13-14 Teamsheets'!$H$2:$R$132,$A16,'13-14 Teamsheets'!$C$2:$C$132,B$1) + MINS_AS_SUB('13-14 Teamsheets'!$S$2:$Z$132,$A16,'13-14 Teamsheets'!$C$2:$C$132,B$1)</f>
        <v>289</v>
      </c>
      <c r="G16" s="27" t="str">
        <f>APPS('13-14 Teamsheets'!$H$2:$R$132,$A16,'13-14 Teamsheets'!$C$2:$C$132,G$1) &amp; "(" &amp; SUBS('13-14 Teamsheets'!$S$2:$Z$132,$A16,'13-14 Teamsheets'!$C$2:$C$132,G$1) &amp; ")"</f>
        <v>0(0)</v>
      </c>
      <c r="H16" s="27" t="str">
        <f>GOALS('13-14 Teamsheets'!$H$2:$R$132,$A16,'13-14 Teamsheets'!$C$2:$C$132,G$1) &amp; "(" &amp; GOALS('13-14 Teamsheets'!$S$2:$Z$132,$A16,'13-14 Teamsheets'!$C$2:$C$132,G$1) &amp; ")"</f>
        <v>0(0)</v>
      </c>
      <c r="I16" s="27">
        <f>Clean_sheet('13-14 Teamsheets'!$C$2:$H$132,$A16,G$1)</f>
        <v>0</v>
      </c>
      <c r="J16" s="27" t="str">
        <f>CARDS('13-14 Teamsheets'!$H$2:$Z$132,$A16,$AM$2,'13-14 Teamsheets'!$C$2:$C$132,G$1) &amp; "(" &amp; CARDS('13-14 Teamsheets'!$H$2:$Z$132,$A16,$AM$3,'13-14 Teamsheets'!$C$2:$C$132,G$1) &amp; ")"</f>
        <v>0(0)</v>
      </c>
      <c r="K16" s="27">
        <f>MINS_PLAYED('13-14 Teamsheets'!$H$2:$R$132,$A16,'13-14 Teamsheets'!$C$2:$C$132,G$1) + MINS_AS_SUB('13-14 Teamsheets'!$S$2:$Z$132,$A16,'13-14 Teamsheets'!$C$2:$C$132,G$1)</f>
        <v>0</v>
      </c>
      <c r="L16" s="27" t="str">
        <f>APPS('13-14 Teamsheets'!$H$2:$R$132,$A16,'13-14 Teamsheets'!$C$2:$C$132,L$1) &amp; "(" &amp; SUBS('13-14 Teamsheets'!$S$2:$Z$132,$A16,'13-14 Teamsheets'!$C$2:$C$132,L$1) &amp; ")"</f>
        <v>3(1)</v>
      </c>
      <c r="M16" s="27" t="str">
        <f>GOALS('13-14 Teamsheets'!$H$2:$R$132,$A16,'13-14 Teamsheets'!$C$2:$C$132,L$1) &amp; "(" &amp; GOALS('13-14 Teamsheets'!$S$2:$Z$132,$A16,'13-14 Teamsheets'!$C$2:$C$132,L$1) &amp; ")"</f>
        <v>1(0)</v>
      </c>
      <c r="N16" s="27">
        <f>Clean_sheet('13-14 Teamsheets'!$C$2:$H$132,$A16,L$1)</f>
        <v>0</v>
      </c>
      <c r="O16" s="27" t="str">
        <f>CARDS('13-14 Teamsheets'!$H$2:$Z$132,$A16,$AM$2,'13-14 Teamsheets'!$C$2:$C$132,L$1) &amp; "(" &amp; CARDS('13-14 Teamsheets'!$H$2:$Z$132,$A16,$AM$3,'13-14 Teamsheets'!$C$2:$C$132,L$1) &amp; ")"</f>
        <v>0(1)</v>
      </c>
      <c r="P16" s="27">
        <f>MINS_PLAYED('13-14 Teamsheets'!$H$2:$R$132,$A16,'13-14 Teamsheets'!$C$2:$C$132,L$1) + MINS_AS_SUB('13-14 Teamsheets'!$S$2:$Z$132,$A16,'13-14 Teamsheets'!$C$2:$C$132,L$1)</f>
        <v>212</v>
      </c>
      <c r="Q16" s="27" t="str">
        <f>APPS('13-14 Teamsheets'!$H$2:$R$132,$A16,'13-14 Teamsheets'!$C$2:$C$132,Q$1) &amp; "(" &amp; SUBS('13-14 Teamsheets'!$S$2:$Z$132,$A16,'13-14 Teamsheets'!$C$2:$C$132,Q$1) &amp; ")"</f>
        <v>0(0)</v>
      </c>
      <c r="R16" s="27" t="str">
        <f>GOALS('13-14 Teamsheets'!$H$2:$R$132,$A16,'13-14 Teamsheets'!$C$2:$C$132,Q$1) &amp; "(" &amp; GOALS('13-14 Teamsheets'!$S$2:$Z$132,$A16,'13-14 Teamsheets'!$C$2:$C$132,Q$1) &amp; ")"</f>
        <v>0(0)</v>
      </c>
      <c r="S16" s="27">
        <f>Clean_sheet('13-14 Teamsheets'!$C$2:$H$132,$A16,Q$1)</f>
        <v>0</v>
      </c>
      <c r="T16" s="27" t="str">
        <f>CARDS('13-14 Teamsheets'!$H$2:$Z$132,$A16,$AM$2,'13-14 Teamsheets'!$C$2:$C$132,Q$1) &amp; "(" &amp; CARDS('13-14 Teamsheets'!$H$2:$Z$132,$A16,$AM$3,'13-14 Teamsheets'!$C$2:$C$132,Q$1) &amp; ")"</f>
        <v>0(0)</v>
      </c>
      <c r="U16" s="27">
        <f>MINS_PLAYED('13-14 Teamsheets'!$H$2:$R$132,$A16,'13-14 Teamsheets'!$C$2:$C$132,Q$1) + MINS_AS_SUB('13-14 Teamsheets'!$S$2:$Z$132,$A16,'13-14 Teamsheets'!$C$2:$C$132,Q$1)</f>
        <v>0</v>
      </c>
      <c r="V16" s="27" t="str">
        <f>APPS('13-14 Teamsheets'!$H$2:$R$132,$A16,'13-14 Teamsheets'!$C$2:$C$132,V$1) &amp; "(" &amp; SUBS('13-14 Teamsheets'!$S$2:$Z$132,$A16,'13-14 Teamsheets'!$C$2:$C$132,V$1) &amp; ")"</f>
        <v>0(0)</v>
      </c>
      <c r="W16" s="27" t="str">
        <f>GOALS('13-14 Teamsheets'!$H$2:$R$132,$A16,'13-14 Teamsheets'!$C$2:$C$132,V$1) &amp; "(" &amp; GOALS('13-14 Teamsheets'!$S$2:$Z$132,$A16,'13-14 Teamsheets'!$C$2:$C$132,V$1) &amp; ")"</f>
        <v>0(0)</v>
      </c>
      <c r="X16" s="27">
        <f>Clean_sheet('13-14 Teamsheets'!$C$2:$H$132,$A16,V$1)</f>
        <v>0</v>
      </c>
      <c r="Y16" s="27" t="str">
        <f>CARDS('13-14 Teamsheets'!$H$2:$Z$132,$A16,$AM$2,'13-14 Teamsheets'!$C$2:$C$132,V$1) &amp; "(" &amp; CARDS('13-14 Teamsheets'!$H$2:$Z$132,$A16,$AM$3,'13-14 Teamsheets'!$C$2:$C$132,V$1) &amp; ")"</f>
        <v>0(0)</v>
      </c>
      <c r="Z16" s="27">
        <f>MINS_PLAYED('13-14 Teamsheets'!$H$2:$R$132,$A16,'13-14 Teamsheets'!$C$2:$C$132,V$1) + MINS_AS_SUB('13-14 Teamsheets'!$S$2:$Z$132,$A16,'13-14 Teamsheets'!$C$2:$C$132,V$1)</f>
        <v>0</v>
      </c>
      <c r="AA16" s="27" t="str">
        <f>APPS('13-14 Teamsheets'!$H$2:$R$132,$A16) &amp; "(" &amp; SUBS('13-14 Teamsheets'!$S$2:$Z$132,$A16) &amp; ")"</f>
        <v>5(9)</v>
      </c>
      <c r="AB16" s="28">
        <f>APPS('13-14 Teamsheets'!$H$2:$R$132,$A16) + SUBS('13-14 Teamsheets'!$S$2:$Z$132,$A16)</f>
        <v>14</v>
      </c>
      <c r="AC16" s="27" t="str">
        <f>GOALS('13-14 Teamsheets'!$H$2:$R$132,$A16) &amp; "(" &amp; GOALS('13-14 Teamsheets'!$S$2:$Z$132,$A16) &amp; ")"</f>
        <v>1(0)</v>
      </c>
      <c r="AD16" s="28">
        <f>GOALS('13-14 Teamsheets'!$H$2:$Z$132,$A16)</f>
        <v>1</v>
      </c>
      <c r="AE16" s="28">
        <f>Clean_sheet('13-14 Teamsheets'!$C$2:$H$132,$A16)</f>
        <v>0</v>
      </c>
      <c r="AF16" s="28" t="str">
        <f>CARDS('13-14 Teamsheets'!$H$2:$Z$132,$A16,$AM$2) &amp; "(" &amp; CARDS('13-14 Teamsheets'!$H$2:$Z$132,$A16,$AM$3) &amp; ")"</f>
        <v>1(1)</v>
      </c>
      <c r="AG16" s="28">
        <f>MINS_PLAYED('13-14 Teamsheets'!$H$2:$R$132,$A16) + MINS_AS_SUB('13-14 Teamsheets'!$S$2:$Z$132,$A16)</f>
        <v>501</v>
      </c>
      <c r="AH16" s="28">
        <f t="shared" si="0"/>
        <v>35.785714285714285</v>
      </c>
      <c r="AI16" s="28">
        <f t="shared" si="1"/>
        <v>7.1428571428571425E-2</v>
      </c>
      <c r="AJ16" s="28">
        <f t="shared" si="2"/>
        <v>501</v>
      </c>
      <c r="AL16"/>
      <c r="AM16" s="30"/>
    </row>
    <row r="17" spans="1:39" x14ac:dyDescent="0.2">
      <c r="A17" s="25" t="s">
        <v>3219</v>
      </c>
      <c r="B17" s="27" t="str">
        <f>APPS('13-14 Teamsheets'!$H$2:$R$132,$A17,'13-14 Teamsheets'!$C$2:$C$132,B$1) &amp; "(" &amp; SUBS('13-14 Teamsheets'!$S$2:$Z$132,$A17,'13-14 Teamsheets'!$C$2:$C$132,B$1) &amp; ")"</f>
        <v>39(6)</v>
      </c>
      <c r="C17" s="27" t="str">
        <f>GOALS('13-14 Teamsheets'!$H$2:$R$132,$A17,'13-14 Teamsheets'!$C$2:$C$132,B$1) &amp; "(" &amp; GOALS('13-14 Teamsheets'!$S$2:$Z$132,$A17,'13-14 Teamsheets'!$C$2:$C$132,B$1) &amp; ")"</f>
        <v>31(3)</v>
      </c>
      <c r="D17" s="27">
        <f>Clean_sheet('13-14 Teamsheets'!$C$2:$H$132,$A17,B$1)</f>
        <v>0</v>
      </c>
      <c r="E17" s="27" t="str">
        <f>CARDS('13-14 Teamsheets'!$H$2:$Z$132,$A17,$AM$2,'13-14 Teamsheets'!$C$2:$C$132,B$1) &amp; "(" &amp; CARDS('13-14 Teamsheets'!$H$2:$Z$132,$A17,$AM$3,'13-14 Teamsheets'!$C$2:$C$132,B$1) &amp; ")"</f>
        <v>1(0)</v>
      </c>
      <c r="F17" s="27">
        <f>MINS_PLAYED('13-14 Teamsheets'!$H$2:$R$132,$A17,'13-14 Teamsheets'!$C$2:$C$132,B$1) + MINS_AS_SUB('13-14 Teamsheets'!$S$2:$Z$132,$A17,'13-14 Teamsheets'!$C$2:$C$132,B$1)</f>
        <v>3401</v>
      </c>
      <c r="G17" s="27" t="str">
        <f>APPS('13-14 Teamsheets'!$H$2:$R$132,$A17,'13-14 Teamsheets'!$C$2:$C$132,G$1) &amp; "(" &amp; SUBS('13-14 Teamsheets'!$S$2:$Z$132,$A17,'13-14 Teamsheets'!$C$2:$C$132,G$1) &amp; ")"</f>
        <v>0(0)</v>
      </c>
      <c r="H17" s="27" t="str">
        <f>GOALS('13-14 Teamsheets'!$H$2:$R$132,$A17,'13-14 Teamsheets'!$C$2:$C$132,G$1) &amp; "(" &amp; GOALS('13-14 Teamsheets'!$S$2:$Z$132,$A17,'13-14 Teamsheets'!$C$2:$C$132,G$1) &amp; ")"</f>
        <v>0(0)</v>
      </c>
      <c r="I17" s="27">
        <f>Clean_sheet('13-14 Teamsheets'!$C$2:$H$132,$A17,G$1)</f>
        <v>0</v>
      </c>
      <c r="J17" s="27" t="str">
        <f>CARDS('13-14 Teamsheets'!$H$2:$Z$132,$A17,$AM$2,'13-14 Teamsheets'!$C$2:$C$132,G$1) &amp; "(" &amp; CARDS('13-14 Teamsheets'!$H$2:$Z$132,$A17,$AM$3,'13-14 Teamsheets'!$C$2:$C$132,G$1) &amp; ")"</f>
        <v>0(0)</v>
      </c>
      <c r="K17" s="27">
        <f>MINS_PLAYED('13-14 Teamsheets'!$H$2:$R$132,$A17,'13-14 Teamsheets'!$C$2:$C$132,G$1) + MINS_AS_SUB('13-14 Teamsheets'!$S$2:$Z$132,$A17,'13-14 Teamsheets'!$C$2:$C$132,G$1)</f>
        <v>0</v>
      </c>
      <c r="L17" s="27" t="str">
        <f>APPS('13-14 Teamsheets'!$H$2:$R$132,$A17,'13-14 Teamsheets'!$C$2:$C$132,L$1) &amp; "(" &amp; SUBS('13-14 Teamsheets'!$S$2:$Z$132,$A17,'13-14 Teamsheets'!$C$2:$C$132,L$1) &amp; ")"</f>
        <v>3(1)</v>
      </c>
      <c r="M17" s="27" t="str">
        <f>GOALS('13-14 Teamsheets'!$H$2:$R$132,$A17,'13-14 Teamsheets'!$C$2:$C$132,L$1) &amp; "(" &amp; GOALS('13-14 Teamsheets'!$S$2:$Z$132,$A17,'13-14 Teamsheets'!$C$2:$C$132,L$1) &amp; ")"</f>
        <v>1(0)</v>
      </c>
      <c r="N17" s="27">
        <f>Clean_sheet('13-14 Teamsheets'!$C$2:$H$132,$A17,L$1)</f>
        <v>0</v>
      </c>
      <c r="O17" s="27" t="str">
        <f>CARDS('13-14 Teamsheets'!$H$2:$Z$132,$A17,$AM$2,'13-14 Teamsheets'!$C$2:$C$132,L$1) &amp; "(" &amp; CARDS('13-14 Teamsheets'!$H$2:$Z$132,$A17,$AM$3,'13-14 Teamsheets'!$C$2:$C$132,L$1) &amp; ")"</f>
        <v>0(0)</v>
      </c>
      <c r="P17" s="27">
        <f>MINS_PLAYED('13-14 Teamsheets'!$H$2:$R$132,$A17,'13-14 Teamsheets'!$C$2:$C$132,L$1) + MINS_AS_SUB('13-14 Teamsheets'!$S$2:$Z$132,$A17,'13-14 Teamsheets'!$C$2:$C$132,L$1)</f>
        <v>274</v>
      </c>
      <c r="Q17" s="27" t="str">
        <f>APPS('13-14 Teamsheets'!$H$2:$R$132,$A17,'13-14 Teamsheets'!$C$2:$C$132,Q$1) &amp; "(" &amp; SUBS('13-14 Teamsheets'!$S$2:$Z$132,$A17,'13-14 Teamsheets'!$C$2:$C$132,Q$1) &amp; ")"</f>
        <v>1(1)</v>
      </c>
      <c r="R17" s="27" t="str">
        <f>GOALS('13-14 Teamsheets'!$H$2:$R$132,$A17,'13-14 Teamsheets'!$C$2:$C$132,Q$1) &amp; "(" &amp; GOALS('13-14 Teamsheets'!$S$2:$Z$132,$A17,'13-14 Teamsheets'!$C$2:$C$132,Q$1) &amp; ")"</f>
        <v>0(1)</v>
      </c>
      <c r="S17" s="27">
        <f>Clean_sheet('13-14 Teamsheets'!$C$2:$H$132,$A17,Q$1)</f>
        <v>0</v>
      </c>
      <c r="T17" s="27" t="str">
        <f>CARDS('13-14 Teamsheets'!$H$2:$Z$132,$A17,$AM$2,'13-14 Teamsheets'!$C$2:$C$132,Q$1) &amp; "(" &amp; CARDS('13-14 Teamsheets'!$H$2:$Z$132,$A17,$AM$3,'13-14 Teamsheets'!$C$2:$C$132,Q$1) &amp; ")"</f>
        <v>0(0)</v>
      </c>
      <c r="U17" s="27">
        <f>MINS_PLAYED('13-14 Teamsheets'!$H$2:$R$132,$A17,'13-14 Teamsheets'!$C$2:$C$132,Q$1) + MINS_AS_SUB('13-14 Teamsheets'!$S$2:$Z$132,$A17,'13-14 Teamsheets'!$C$2:$C$132,Q$1)</f>
        <v>126</v>
      </c>
      <c r="V17" s="27" t="str">
        <f>APPS('13-14 Teamsheets'!$H$2:$R$132,$A17,'13-14 Teamsheets'!$C$2:$C$132,V$1) &amp; "(" &amp; SUBS('13-14 Teamsheets'!$S$2:$Z$132,$A17,'13-14 Teamsheets'!$C$2:$C$132,V$1) &amp; ")"</f>
        <v>1(0)</v>
      </c>
      <c r="W17" s="27" t="str">
        <f>GOALS('13-14 Teamsheets'!$H$2:$R$132,$A17,'13-14 Teamsheets'!$C$2:$C$132,V$1) &amp; "(" &amp; GOALS('13-14 Teamsheets'!$S$2:$Z$132,$A17,'13-14 Teamsheets'!$C$2:$C$132,V$1) &amp; ")"</f>
        <v>0(0)</v>
      </c>
      <c r="X17" s="27">
        <f>Clean_sheet('13-14 Teamsheets'!$C$2:$H$132,$A17,V$1)</f>
        <v>0</v>
      </c>
      <c r="Y17" s="27" t="str">
        <f>CARDS('13-14 Teamsheets'!$H$2:$Z$132,$A17,$AM$2,'13-14 Teamsheets'!$C$2:$C$132,V$1) &amp; "(" &amp; CARDS('13-14 Teamsheets'!$H$2:$Z$132,$A17,$AM$3,'13-14 Teamsheets'!$C$2:$C$132,V$1) &amp; ")"</f>
        <v>0(0)</v>
      </c>
      <c r="Z17" s="27">
        <f>MINS_PLAYED('13-14 Teamsheets'!$H$2:$R$132,$A17,'13-14 Teamsheets'!$C$2:$C$132,V$1) + MINS_AS_SUB('13-14 Teamsheets'!$S$2:$Z$132,$A17,'13-14 Teamsheets'!$C$2:$C$132,V$1)</f>
        <v>76</v>
      </c>
      <c r="AA17" s="27" t="str">
        <f>APPS('13-14 Teamsheets'!$H$2:$R$132,$A17) &amp; "(" &amp; SUBS('13-14 Teamsheets'!$S$2:$Z$132,$A17) &amp; ")"</f>
        <v>44(8)</v>
      </c>
      <c r="AB17" s="28">
        <f>APPS('13-14 Teamsheets'!$H$2:$R$132,$A17) + SUBS('13-14 Teamsheets'!$S$2:$Z$132,$A17)</f>
        <v>52</v>
      </c>
      <c r="AC17" s="27" t="str">
        <f>GOALS('13-14 Teamsheets'!$H$2:$R$132,$A17) &amp; "(" &amp; GOALS('13-14 Teamsheets'!$S$2:$Z$132,$A17) &amp; ")"</f>
        <v>32(4)</v>
      </c>
      <c r="AD17" s="28">
        <f>GOALS('13-14 Teamsheets'!$H$2:$Z$132,$A17)</f>
        <v>36</v>
      </c>
      <c r="AE17" s="28">
        <f>Clean_sheet('13-14 Teamsheets'!$C$2:$H$132,$A17)</f>
        <v>0</v>
      </c>
      <c r="AF17" s="28" t="str">
        <f>CARDS('13-14 Teamsheets'!$H$2:$Z$132,$A17,$AM$2) &amp; "(" &amp; CARDS('13-14 Teamsheets'!$H$2:$Z$132,$A17,$AM$3) &amp; ")"</f>
        <v>1(0)</v>
      </c>
      <c r="AG17" s="28">
        <f>MINS_PLAYED('13-14 Teamsheets'!$H$2:$R$132,$A17) + MINS_AS_SUB('13-14 Teamsheets'!$S$2:$Z$132,$A17)</f>
        <v>3877</v>
      </c>
      <c r="AH17" s="28">
        <f>IF(AND(AG17&lt;&gt;0, AB17&lt;&gt;0),AG17/AB17,0)</f>
        <v>74.557692307692307</v>
      </c>
      <c r="AI17" s="28">
        <f>IF(AD17&lt;&gt;0,AD17/AB17,0)</f>
        <v>0.69230769230769229</v>
      </c>
      <c r="AJ17" s="28">
        <f>IF(AD17&lt;&gt;0,AG17/AD17,0)</f>
        <v>107.69444444444444</v>
      </c>
      <c r="AL17"/>
      <c r="AM17" s="30"/>
    </row>
    <row r="18" spans="1:39" x14ac:dyDescent="0.2">
      <c r="A18" s="25" t="s">
        <v>3739</v>
      </c>
      <c r="B18" s="27" t="str">
        <f>APPS('13-14 Teamsheets'!$H$2:$R$132,$A18,'13-14 Teamsheets'!$C$2:$C$132,B$1) &amp; "(" &amp; SUBS('13-14 Teamsheets'!$S$2:$Z$132,$A18,'13-14 Teamsheets'!$C$2:$C$132,B$1) &amp; ")"</f>
        <v>0(2)</v>
      </c>
      <c r="C18" s="27" t="str">
        <f>GOALS('13-14 Teamsheets'!$H$2:$R$132,$A18,'13-14 Teamsheets'!$C$2:$C$132,B$1) &amp; "(" &amp; GOALS('13-14 Teamsheets'!$S$2:$Z$132,$A18,'13-14 Teamsheets'!$C$2:$C$132,B$1) &amp; ")"</f>
        <v>0(0)</v>
      </c>
      <c r="D18" s="27">
        <f>Clean_sheet('13-14 Teamsheets'!$C$2:$H$132,$A18,B$1)</f>
        <v>0</v>
      </c>
      <c r="E18" s="27" t="str">
        <f>CARDS('13-14 Teamsheets'!$H$2:$Z$132,$A18,$AM$2,'13-14 Teamsheets'!$C$2:$C$132,B$1) &amp; "(" &amp; CARDS('13-14 Teamsheets'!$H$2:$Z$132,$A18,$AM$3,'13-14 Teamsheets'!$C$2:$C$132,B$1) &amp; ")"</f>
        <v>0(0)</v>
      </c>
      <c r="F18" s="27">
        <f>MINS_PLAYED('13-14 Teamsheets'!$H$2:$R$132,$A18,'13-14 Teamsheets'!$C$2:$C$132,B$1) + MINS_AS_SUB('13-14 Teamsheets'!$S$2:$Z$132,$A18,'13-14 Teamsheets'!$C$2:$C$132,B$1)</f>
        <v>21</v>
      </c>
      <c r="G18" s="27" t="str">
        <f>APPS('13-14 Teamsheets'!$H$2:$R$132,$A18,'13-14 Teamsheets'!$C$2:$C$132,G$1) &amp; "(" &amp; SUBS('13-14 Teamsheets'!$S$2:$Z$132,$A18,'13-14 Teamsheets'!$C$2:$C$132,G$1) &amp; ")"</f>
        <v>0(0)</v>
      </c>
      <c r="H18" s="27" t="str">
        <f>GOALS('13-14 Teamsheets'!$H$2:$R$132,$A18,'13-14 Teamsheets'!$C$2:$C$132,G$1) &amp; "(" &amp; GOALS('13-14 Teamsheets'!$S$2:$Z$132,$A18,'13-14 Teamsheets'!$C$2:$C$132,G$1) &amp; ")"</f>
        <v>0(0)</v>
      </c>
      <c r="I18" s="27">
        <f>Clean_sheet('13-14 Teamsheets'!$C$2:$H$132,$A18,G$1)</f>
        <v>0</v>
      </c>
      <c r="J18" s="27" t="str">
        <f>CARDS('13-14 Teamsheets'!$H$2:$Z$132,$A18,$AM$2,'13-14 Teamsheets'!$C$2:$C$132,G$1) &amp; "(" &amp; CARDS('13-14 Teamsheets'!$H$2:$Z$132,$A18,$AM$3,'13-14 Teamsheets'!$C$2:$C$132,G$1) &amp; ")"</f>
        <v>0(0)</v>
      </c>
      <c r="K18" s="27">
        <f>MINS_PLAYED('13-14 Teamsheets'!$H$2:$R$132,$A18,'13-14 Teamsheets'!$C$2:$C$132,G$1) + MINS_AS_SUB('13-14 Teamsheets'!$S$2:$Z$132,$A18,'13-14 Teamsheets'!$C$2:$C$132,G$1)</f>
        <v>0</v>
      </c>
      <c r="L18" s="27" t="str">
        <f>APPS('13-14 Teamsheets'!$H$2:$R$132,$A18,'13-14 Teamsheets'!$C$2:$C$132,L$1) &amp; "(" &amp; SUBS('13-14 Teamsheets'!$S$2:$Z$132,$A18,'13-14 Teamsheets'!$C$2:$C$132,L$1) &amp; ")"</f>
        <v>0(0)</v>
      </c>
      <c r="M18" s="27" t="str">
        <f>GOALS('13-14 Teamsheets'!$H$2:$R$132,$A18,'13-14 Teamsheets'!$C$2:$C$132,L$1) &amp; "(" &amp; GOALS('13-14 Teamsheets'!$S$2:$Z$132,$A18,'13-14 Teamsheets'!$C$2:$C$132,L$1) &amp; ")"</f>
        <v>0(0)</v>
      </c>
      <c r="N18" s="27">
        <f>Clean_sheet('13-14 Teamsheets'!$C$2:$H$132,$A18,L$1)</f>
        <v>0</v>
      </c>
      <c r="O18" s="27" t="str">
        <f>CARDS('13-14 Teamsheets'!$H$2:$Z$132,$A18,$AM$2,'13-14 Teamsheets'!$C$2:$C$132,L$1) &amp; "(" &amp; CARDS('13-14 Teamsheets'!$H$2:$Z$132,$A18,$AM$3,'13-14 Teamsheets'!$C$2:$C$132,L$1) &amp; ")"</f>
        <v>0(0)</v>
      </c>
      <c r="P18" s="27">
        <f>MINS_PLAYED('13-14 Teamsheets'!$H$2:$R$132,$A18,'13-14 Teamsheets'!$C$2:$C$132,L$1) + MINS_AS_SUB('13-14 Teamsheets'!$S$2:$Z$132,$A18,'13-14 Teamsheets'!$C$2:$C$132,L$1)</f>
        <v>0</v>
      </c>
      <c r="Q18" s="27" t="str">
        <f>APPS('13-14 Teamsheets'!$H$2:$R$132,$A18,'13-14 Teamsheets'!$C$2:$C$132,Q$1) &amp; "(" &amp; SUBS('13-14 Teamsheets'!$S$2:$Z$132,$A18,'13-14 Teamsheets'!$C$2:$C$132,Q$1) &amp; ")"</f>
        <v>0(0)</v>
      </c>
      <c r="R18" s="27" t="str">
        <f>GOALS('13-14 Teamsheets'!$H$2:$R$132,$A18,'13-14 Teamsheets'!$C$2:$C$132,Q$1) &amp; "(" &amp; GOALS('13-14 Teamsheets'!$S$2:$Z$132,$A18,'13-14 Teamsheets'!$C$2:$C$132,Q$1) &amp; ")"</f>
        <v>0(0)</v>
      </c>
      <c r="S18" s="27">
        <f>Clean_sheet('13-14 Teamsheets'!$C$2:$H$132,$A18,Q$1)</f>
        <v>0</v>
      </c>
      <c r="T18" s="27" t="str">
        <f>CARDS('13-14 Teamsheets'!$H$2:$Z$132,$A18,$AM$2,'13-14 Teamsheets'!$C$2:$C$132,Q$1) &amp; "(" &amp; CARDS('13-14 Teamsheets'!$H$2:$Z$132,$A18,$AM$3,'13-14 Teamsheets'!$C$2:$C$132,Q$1) &amp; ")"</f>
        <v>0(0)</v>
      </c>
      <c r="U18" s="27">
        <f>MINS_PLAYED('13-14 Teamsheets'!$H$2:$R$132,$A18,'13-14 Teamsheets'!$C$2:$C$132,Q$1) + MINS_AS_SUB('13-14 Teamsheets'!$S$2:$Z$132,$A18,'13-14 Teamsheets'!$C$2:$C$132,Q$1)</f>
        <v>0</v>
      </c>
      <c r="V18" s="27" t="str">
        <f>APPS('13-14 Teamsheets'!$H$2:$R$132,$A18,'13-14 Teamsheets'!$C$2:$C$132,V$1) &amp; "(" &amp; SUBS('13-14 Teamsheets'!$S$2:$Z$132,$A18,'13-14 Teamsheets'!$C$2:$C$132,V$1) &amp; ")"</f>
        <v>0(0)</v>
      </c>
      <c r="W18" s="27" t="str">
        <f>GOALS('13-14 Teamsheets'!$H$2:$R$132,$A18,'13-14 Teamsheets'!$C$2:$C$132,V$1) &amp; "(" &amp; GOALS('13-14 Teamsheets'!$S$2:$Z$132,$A18,'13-14 Teamsheets'!$C$2:$C$132,V$1) &amp; ")"</f>
        <v>0(0)</v>
      </c>
      <c r="X18" s="27">
        <f>Clean_sheet('13-14 Teamsheets'!$C$2:$H$132,$A18,V$1)</f>
        <v>0</v>
      </c>
      <c r="Y18" s="27" t="str">
        <f>CARDS('13-14 Teamsheets'!$H$2:$Z$132,$A18,$AM$2,'13-14 Teamsheets'!$C$2:$C$132,V$1) &amp; "(" &amp; CARDS('13-14 Teamsheets'!$H$2:$Z$132,$A18,$AM$3,'13-14 Teamsheets'!$C$2:$C$132,V$1) &amp; ")"</f>
        <v>0(0)</v>
      </c>
      <c r="Z18" s="27">
        <f>MINS_PLAYED('13-14 Teamsheets'!$H$2:$R$132,$A18,'13-14 Teamsheets'!$C$2:$C$132,V$1) + MINS_AS_SUB('13-14 Teamsheets'!$S$2:$Z$132,$A18,'13-14 Teamsheets'!$C$2:$C$132,V$1)</f>
        <v>0</v>
      </c>
      <c r="AA18" s="27" t="str">
        <f>APPS('13-14 Teamsheets'!$H$2:$R$132,$A18) &amp; "(" &amp; SUBS('13-14 Teamsheets'!$S$2:$Z$132,$A18) &amp; ")"</f>
        <v>0(2)</v>
      </c>
      <c r="AB18" s="28">
        <f>APPS('13-14 Teamsheets'!$H$2:$R$132,$A18) + SUBS('13-14 Teamsheets'!$S$2:$Z$132,$A18)</f>
        <v>2</v>
      </c>
      <c r="AC18" s="27" t="str">
        <f>GOALS('13-14 Teamsheets'!$H$2:$R$132,$A18) &amp; "(" &amp; GOALS('13-14 Teamsheets'!$S$2:$Z$132,$A18) &amp; ")"</f>
        <v>0(0)</v>
      </c>
      <c r="AD18" s="28">
        <f>GOALS('13-14 Teamsheets'!$H$2:$Z$132,$A18)</f>
        <v>0</v>
      </c>
      <c r="AE18" s="28">
        <f>Clean_sheet('13-14 Teamsheets'!$C$2:$H$132,$A18)</f>
        <v>0</v>
      </c>
      <c r="AF18" s="28" t="str">
        <f>CARDS('13-14 Teamsheets'!$H$2:$Z$132,$A18,$AM$2) &amp; "(" &amp; CARDS('13-14 Teamsheets'!$H$2:$Z$132,$A18,$AM$3) &amp; ")"</f>
        <v>0(0)</v>
      </c>
      <c r="AG18" s="28">
        <f>MINS_PLAYED('13-14 Teamsheets'!$H$2:$R$132,$A18) + MINS_AS_SUB('13-14 Teamsheets'!$S$2:$Z$132,$A18)</f>
        <v>21</v>
      </c>
      <c r="AH18" s="28">
        <f t="shared" ref="AH18" si="12">IF(AND(AG18&lt;&gt;0, AB18&lt;&gt;0),AG18/AB18,0)</f>
        <v>10.5</v>
      </c>
      <c r="AI18" s="28">
        <f t="shared" ref="AI18" si="13">IF(AD18&lt;&gt;0,AD18/AB18,0)</f>
        <v>0</v>
      </c>
      <c r="AJ18" s="28">
        <f t="shared" ref="AJ18" si="14">IF(AD18&lt;&gt;0,AG18/AD18,0)</f>
        <v>0</v>
      </c>
    </row>
    <row r="19" spans="1:39" x14ac:dyDescent="0.2">
      <c r="A19" s="25" t="s">
        <v>3394</v>
      </c>
      <c r="B19" s="27" t="str">
        <f>APPS('13-14 Teamsheets'!$H$2:$R$132,$A19,'13-14 Teamsheets'!$C$2:$C$132,B$1) &amp; "(" &amp; SUBS('13-14 Teamsheets'!$S$2:$Z$132,$A19,'13-14 Teamsheets'!$C$2:$C$132,B$1) &amp; ")"</f>
        <v>0(0)</v>
      </c>
      <c r="C19" s="27" t="str">
        <f>GOALS('13-14 Teamsheets'!$H$2:$R$132,$A19,'13-14 Teamsheets'!$C$2:$C$132,B$1) &amp; "(" &amp; GOALS('13-14 Teamsheets'!$S$2:$Z$132,$A19,'13-14 Teamsheets'!$C$2:$C$132,B$1) &amp; ")"</f>
        <v>0(0)</v>
      </c>
      <c r="D19" s="27">
        <f>Clean_sheet('13-14 Teamsheets'!$C$2:$H$132,$A19,B$1)</f>
        <v>0</v>
      </c>
      <c r="E19" s="27" t="str">
        <f>CARDS('13-14 Teamsheets'!$H$2:$Z$132,$A19,$AM$2,'13-14 Teamsheets'!$C$2:$C$132,B$1) &amp; "(" &amp; CARDS('13-14 Teamsheets'!$H$2:$Z$132,$A19,$AM$3,'13-14 Teamsheets'!$C$2:$C$132,B$1) &amp; ")"</f>
        <v>0(0)</v>
      </c>
      <c r="F19" s="27">
        <f>MINS_PLAYED('13-14 Teamsheets'!$H$2:$R$132,$A19,'13-14 Teamsheets'!$C$2:$C$132,B$1) + MINS_AS_SUB('13-14 Teamsheets'!$S$2:$Z$132,$A19,'13-14 Teamsheets'!$C$2:$C$132,B$1)</f>
        <v>0</v>
      </c>
      <c r="G19" s="27" t="str">
        <f>APPS('13-14 Teamsheets'!$H$2:$R$132,$A19,'13-14 Teamsheets'!$C$2:$C$132,G$1) &amp; "(" &amp; SUBS('13-14 Teamsheets'!$S$2:$Z$132,$A19,'13-14 Teamsheets'!$C$2:$C$132,G$1) &amp; ")"</f>
        <v>0(0)</v>
      </c>
      <c r="H19" s="27" t="str">
        <f>GOALS('13-14 Teamsheets'!$H$2:$R$132,$A19,'13-14 Teamsheets'!$C$2:$C$132,G$1) &amp; "(" &amp; GOALS('13-14 Teamsheets'!$S$2:$Z$132,$A19,'13-14 Teamsheets'!$C$2:$C$132,G$1) &amp; ")"</f>
        <v>0(0)</v>
      </c>
      <c r="I19" s="27">
        <f>Clean_sheet('13-14 Teamsheets'!$C$2:$H$132,$A19,G$1)</f>
        <v>0</v>
      </c>
      <c r="J19" s="27" t="str">
        <f>CARDS('13-14 Teamsheets'!$H$2:$Z$132,$A19,$AM$2,'13-14 Teamsheets'!$C$2:$C$132,G$1) &amp; "(" &amp; CARDS('13-14 Teamsheets'!$H$2:$Z$132,$A19,$AM$3,'13-14 Teamsheets'!$C$2:$C$132,G$1) &amp; ")"</f>
        <v>0(0)</v>
      </c>
      <c r="K19" s="27">
        <f>MINS_PLAYED('13-14 Teamsheets'!$H$2:$R$132,$A19,'13-14 Teamsheets'!$C$2:$C$132,G$1) + MINS_AS_SUB('13-14 Teamsheets'!$S$2:$Z$132,$A19,'13-14 Teamsheets'!$C$2:$C$132,G$1)</f>
        <v>0</v>
      </c>
      <c r="L19" s="27" t="str">
        <f>APPS('13-14 Teamsheets'!$H$2:$R$132,$A19,'13-14 Teamsheets'!$C$2:$C$132,L$1) &amp; "(" &amp; SUBS('13-14 Teamsheets'!$S$2:$Z$132,$A19,'13-14 Teamsheets'!$C$2:$C$132,L$1) &amp; ")"</f>
        <v>0(0)</v>
      </c>
      <c r="M19" s="27" t="str">
        <f>GOALS('13-14 Teamsheets'!$H$2:$R$132,$A19,'13-14 Teamsheets'!$C$2:$C$132,L$1) &amp; "(" &amp; GOALS('13-14 Teamsheets'!$S$2:$Z$132,$A19,'13-14 Teamsheets'!$C$2:$C$132,L$1) &amp; ")"</f>
        <v>0(0)</v>
      </c>
      <c r="N19" s="27">
        <f>Clean_sheet('13-14 Teamsheets'!$C$2:$H$132,$A19,L$1)</f>
        <v>0</v>
      </c>
      <c r="O19" s="27" t="str">
        <f>CARDS('13-14 Teamsheets'!$H$2:$Z$132,$A19,$AM$2,'13-14 Teamsheets'!$C$2:$C$132,L$1) &amp; "(" &amp; CARDS('13-14 Teamsheets'!$H$2:$Z$132,$A19,$AM$3,'13-14 Teamsheets'!$C$2:$C$132,L$1) &amp; ")"</f>
        <v>0(0)</v>
      </c>
      <c r="P19" s="27">
        <f>MINS_PLAYED('13-14 Teamsheets'!$H$2:$R$132,$A19,'13-14 Teamsheets'!$C$2:$C$132,L$1) + MINS_AS_SUB('13-14 Teamsheets'!$S$2:$Z$132,$A19,'13-14 Teamsheets'!$C$2:$C$132,L$1)</f>
        <v>0</v>
      </c>
      <c r="Q19" s="27" t="str">
        <f>APPS('13-14 Teamsheets'!$H$2:$R$132,$A19,'13-14 Teamsheets'!$C$2:$C$132,Q$1) &amp; "(" &amp; SUBS('13-14 Teamsheets'!$S$2:$Z$132,$A19,'13-14 Teamsheets'!$C$2:$C$132,Q$1) &amp; ")"</f>
        <v>0(0)</v>
      </c>
      <c r="R19" s="27" t="str">
        <f>GOALS('13-14 Teamsheets'!$H$2:$R$132,$A19,'13-14 Teamsheets'!$C$2:$C$132,Q$1) &amp; "(" &amp; GOALS('13-14 Teamsheets'!$S$2:$Z$132,$A19,'13-14 Teamsheets'!$C$2:$C$132,Q$1) &amp; ")"</f>
        <v>0(0)</v>
      </c>
      <c r="S19" s="27">
        <f>Clean_sheet('13-14 Teamsheets'!$C$2:$H$132,$A19,Q$1)</f>
        <v>0</v>
      </c>
      <c r="T19" s="27" t="str">
        <f>CARDS('13-14 Teamsheets'!$H$2:$Z$132,$A19,$AM$2,'13-14 Teamsheets'!$C$2:$C$132,Q$1) &amp; "(" &amp; CARDS('13-14 Teamsheets'!$H$2:$Z$132,$A19,$AM$3,'13-14 Teamsheets'!$C$2:$C$132,Q$1) &amp; ")"</f>
        <v>0(0)</v>
      </c>
      <c r="U19" s="27">
        <f>MINS_PLAYED('13-14 Teamsheets'!$H$2:$R$132,$A19,'13-14 Teamsheets'!$C$2:$C$132,Q$1) + MINS_AS_SUB('13-14 Teamsheets'!$S$2:$Z$132,$A19,'13-14 Teamsheets'!$C$2:$C$132,Q$1)</f>
        <v>0</v>
      </c>
      <c r="V19" s="27" t="str">
        <f>APPS('13-14 Teamsheets'!$H$2:$R$132,$A19,'13-14 Teamsheets'!$C$2:$C$132,V$1) &amp; "(" &amp; SUBS('13-14 Teamsheets'!$S$2:$Z$132,$A19,'13-14 Teamsheets'!$C$2:$C$132,V$1) &amp; ")"</f>
        <v>0(0)</v>
      </c>
      <c r="W19" s="27" t="str">
        <f>GOALS('13-14 Teamsheets'!$H$2:$R$132,$A19,'13-14 Teamsheets'!$C$2:$C$132,V$1) &amp; "(" &amp; GOALS('13-14 Teamsheets'!$S$2:$Z$132,$A19,'13-14 Teamsheets'!$C$2:$C$132,V$1) &amp; ")"</f>
        <v>0(0)</v>
      </c>
      <c r="X19" s="27">
        <f>Clean_sheet('13-14 Teamsheets'!$C$2:$H$132,$A19,V$1)</f>
        <v>0</v>
      </c>
      <c r="Y19" s="27" t="str">
        <f>CARDS('13-14 Teamsheets'!$H$2:$Z$132,$A19,$AM$2,'13-14 Teamsheets'!$C$2:$C$132,V$1) &amp; "(" &amp; CARDS('13-14 Teamsheets'!$H$2:$Z$132,$A19,$AM$3,'13-14 Teamsheets'!$C$2:$C$132,V$1) &amp; ")"</f>
        <v>0(0)</v>
      </c>
      <c r="Z19" s="27">
        <f>MINS_PLAYED('13-14 Teamsheets'!$H$2:$R$132,$A19,'13-14 Teamsheets'!$C$2:$C$132,V$1) + MINS_AS_SUB('13-14 Teamsheets'!$S$2:$Z$132,$A19,'13-14 Teamsheets'!$C$2:$C$132,V$1)</f>
        <v>0</v>
      </c>
      <c r="AA19" s="27" t="str">
        <f>APPS('13-14 Teamsheets'!$H$2:$R$132,$A19) &amp; "(" &amp; SUBS('13-14 Teamsheets'!$S$2:$Z$132,$A19) &amp; ")"</f>
        <v>0(0)</v>
      </c>
      <c r="AB19" s="28">
        <f>APPS('13-14 Teamsheets'!$H$2:$R$132,$A19) + SUBS('13-14 Teamsheets'!$S$2:$Z$132,$A19)</f>
        <v>0</v>
      </c>
      <c r="AC19" s="27" t="str">
        <f>GOALS('13-14 Teamsheets'!$H$2:$R$132,$A19) &amp; "(" &amp; GOALS('13-14 Teamsheets'!$S$2:$Z$132,$A19) &amp; ")"</f>
        <v>0(0)</v>
      </c>
      <c r="AD19" s="28">
        <f>GOALS('13-14 Teamsheets'!$H$2:$Z$132,$A19)</f>
        <v>0</v>
      </c>
      <c r="AE19" s="28">
        <f>Clean_sheet('13-14 Teamsheets'!$C$2:$H$132,$A19)</f>
        <v>0</v>
      </c>
      <c r="AF19" s="28" t="str">
        <f>CARDS('13-14 Teamsheets'!$H$2:$Z$132,$A19,$AM$2) &amp; "(" &amp; CARDS('13-14 Teamsheets'!$H$2:$Z$132,$A19,$AM$3) &amp; ")"</f>
        <v>0(0)</v>
      </c>
      <c r="AG19" s="28">
        <f>MINS_PLAYED('13-14 Teamsheets'!$H$2:$R$132,$A19) + MINS_AS_SUB('13-14 Teamsheets'!$S$2:$Z$132,$A19)</f>
        <v>0</v>
      </c>
      <c r="AH19" s="28">
        <f t="shared" si="0"/>
        <v>0</v>
      </c>
      <c r="AI19" s="28">
        <f t="shared" si="1"/>
        <v>0</v>
      </c>
      <c r="AJ19" s="28">
        <f t="shared" si="2"/>
        <v>0</v>
      </c>
    </row>
    <row r="20" spans="1:39" x14ac:dyDescent="0.2">
      <c r="A20" s="25" t="s">
        <v>3518</v>
      </c>
      <c r="B20" s="27" t="str">
        <f>APPS('13-14 Teamsheets'!$H$2:$R$132,$A20,'13-14 Teamsheets'!$C$2:$C$132,B$1) &amp; "(" &amp; SUBS('13-14 Teamsheets'!$S$2:$Z$132,$A20,'13-14 Teamsheets'!$C$2:$C$132,B$1) &amp; ")"</f>
        <v>1(0)</v>
      </c>
      <c r="C20" s="27" t="str">
        <f>GOALS('13-14 Teamsheets'!$H$2:$R$132,$A20,'13-14 Teamsheets'!$C$2:$C$132,B$1) &amp; "(" &amp; GOALS('13-14 Teamsheets'!$S$2:$Z$132,$A20,'13-14 Teamsheets'!$C$2:$C$132,B$1) &amp; ")"</f>
        <v>0(0)</v>
      </c>
      <c r="D20" s="27">
        <f>Clean_sheet('13-14 Teamsheets'!$C$2:$H$132,$A20,B$1)</f>
        <v>0</v>
      </c>
      <c r="E20" s="27" t="str">
        <f>CARDS('13-14 Teamsheets'!$H$2:$Z$132,$A20,$AM$2,'13-14 Teamsheets'!$C$2:$C$132,B$1) &amp; "(" &amp; CARDS('13-14 Teamsheets'!$H$2:$Z$132,$A20,$AM$3,'13-14 Teamsheets'!$C$2:$C$132,B$1) &amp; ")"</f>
        <v>0(0)</v>
      </c>
      <c r="F20" s="27">
        <f>MINS_PLAYED('13-14 Teamsheets'!$H$2:$R$132,$A20,'13-14 Teamsheets'!$C$2:$C$132,B$1) + MINS_AS_SUB('13-14 Teamsheets'!$S$2:$Z$132,$A20,'13-14 Teamsheets'!$C$2:$C$132,B$1)</f>
        <v>90</v>
      </c>
      <c r="G20" s="27" t="str">
        <f>APPS('13-14 Teamsheets'!$H$2:$R$132,$A20,'13-14 Teamsheets'!$C$2:$C$132,G$1) &amp; "(" &amp; SUBS('13-14 Teamsheets'!$S$2:$Z$132,$A20,'13-14 Teamsheets'!$C$2:$C$132,G$1) &amp; ")"</f>
        <v>0(0)</v>
      </c>
      <c r="H20" s="27" t="str">
        <f>GOALS('13-14 Teamsheets'!$H$2:$R$132,$A20,'13-14 Teamsheets'!$C$2:$C$132,G$1) &amp; "(" &amp; GOALS('13-14 Teamsheets'!$S$2:$Z$132,$A20,'13-14 Teamsheets'!$C$2:$C$132,G$1) &amp; ")"</f>
        <v>0(0)</v>
      </c>
      <c r="I20" s="27">
        <f>Clean_sheet('13-14 Teamsheets'!$C$2:$H$132,$A20,G$1)</f>
        <v>0</v>
      </c>
      <c r="J20" s="27" t="str">
        <f>CARDS('13-14 Teamsheets'!$H$2:$Z$132,$A20,$AM$2,'13-14 Teamsheets'!$C$2:$C$132,G$1) &amp; "(" &amp; CARDS('13-14 Teamsheets'!$H$2:$Z$132,$A20,$AM$3,'13-14 Teamsheets'!$C$2:$C$132,G$1) &amp; ")"</f>
        <v>0(0)</v>
      </c>
      <c r="K20" s="27">
        <f>MINS_PLAYED('13-14 Teamsheets'!$H$2:$R$132,$A20,'13-14 Teamsheets'!$C$2:$C$132,G$1) + MINS_AS_SUB('13-14 Teamsheets'!$S$2:$Z$132,$A20,'13-14 Teamsheets'!$C$2:$C$132,G$1)</f>
        <v>0</v>
      </c>
      <c r="L20" s="27" t="str">
        <f>APPS('13-14 Teamsheets'!$H$2:$R$132,$A20,'13-14 Teamsheets'!$C$2:$C$132,L$1) &amp; "(" &amp; SUBS('13-14 Teamsheets'!$S$2:$Z$132,$A20,'13-14 Teamsheets'!$C$2:$C$132,L$1) &amp; ")"</f>
        <v>0(0)</v>
      </c>
      <c r="M20" s="27" t="str">
        <f>GOALS('13-14 Teamsheets'!$H$2:$R$132,$A20,'13-14 Teamsheets'!$C$2:$C$132,L$1) &amp; "(" &amp; GOALS('13-14 Teamsheets'!$S$2:$Z$132,$A20,'13-14 Teamsheets'!$C$2:$C$132,L$1) &amp; ")"</f>
        <v>0(0)</v>
      </c>
      <c r="N20" s="27">
        <f>Clean_sheet('13-14 Teamsheets'!$C$2:$H$132,$A20,L$1)</f>
        <v>0</v>
      </c>
      <c r="O20" s="27" t="str">
        <f>CARDS('13-14 Teamsheets'!$H$2:$Z$132,$A20,$AM$2,'13-14 Teamsheets'!$C$2:$C$132,L$1) &amp; "(" &amp; CARDS('13-14 Teamsheets'!$H$2:$Z$132,$A20,$AM$3,'13-14 Teamsheets'!$C$2:$C$132,L$1) &amp; ")"</f>
        <v>0(0)</v>
      </c>
      <c r="P20" s="27">
        <f>MINS_PLAYED('13-14 Teamsheets'!$H$2:$R$132,$A20,'13-14 Teamsheets'!$C$2:$C$132,L$1) + MINS_AS_SUB('13-14 Teamsheets'!$S$2:$Z$132,$A20,'13-14 Teamsheets'!$C$2:$C$132,L$1)</f>
        <v>0</v>
      </c>
      <c r="Q20" s="27" t="str">
        <f>APPS('13-14 Teamsheets'!$H$2:$R$132,$A20,'13-14 Teamsheets'!$C$2:$C$132,Q$1) &amp; "(" &amp; SUBS('13-14 Teamsheets'!$S$2:$Z$132,$A20,'13-14 Teamsheets'!$C$2:$C$132,Q$1) &amp; ")"</f>
        <v>1(0)</v>
      </c>
      <c r="R20" s="27" t="str">
        <f>GOALS('13-14 Teamsheets'!$H$2:$R$132,$A20,'13-14 Teamsheets'!$C$2:$C$132,Q$1) &amp; "(" &amp; GOALS('13-14 Teamsheets'!$S$2:$Z$132,$A20,'13-14 Teamsheets'!$C$2:$C$132,Q$1) &amp; ")"</f>
        <v>0(0)</v>
      </c>
      <c r="S20" s="27">
        <f>Clean_sheet('13-14 Teamsheets'!$C$2:$H$132,$A20,Q$1)</f>
        <v>0</v>
      </c>
      <c r="T20" s="27" t="str">
        <f>CARDS('13-14 Teamsheets'!$H$2:$Z$132,$A20,$AM$2,'13-14 Teamsheets'!$C$2:$C$132,Q$1) &amp; "(" &amp; CARDS('13-14 Teamsheets'!$H$2:$Z$132,$A20,$AM$3,'13-14 Teamsheets'!$C$2:$C$132,Q$1) &amp; ")"</f>
        <v>0(0)</v>
      </c>
      <c r="U20" s="27">
        <f>MINS_PLAYED('13-14 Teamsheets'!$H$2:$R$132,$A20,'13-14 Teamsheets'!$C$2:$C$132,Q$1) + MINS_AS_SUB('13-14 Teamsheets'!$S$2:$Z$132,$A20,'13-14 Teamsheets'!$C$2:$C$132,Q$1)</f>
        <v>80</v>
      </c>
      <c r="V20" s="27" t="str">
        <f>APPS('13-14 Teamsheets'!$H$2:$R$132,$A20,'13-14 Teamsheets'!$C$2:$C$132,V$1) &amp; "(" &amp; SUBS('13-14 Teamsheets'!$S$2:$Z$132,$A20,'13-14 Teamsheets'!$C$2:$C$132,V$1) &amp; ")"</f>
        <v>0(0)</v>
      </c>
      <c r="W20" s="27" t="str">
        <f>GOALS('13-14 Teamsheets'!$H$2:$R$132,$A20,'13-14 Teamsheets'!$C$2:$C$132,V$1) &amp; "(" &amp; GOALS('13-14 Teamsheets'!$S$2:$Z$132,$A20,'13-14 Teamsheets'!$C$2:$C$132,V$1) &amp; ")"</f>
        <v>0(0)</v>
      </c>
      <c r="X20" s="27">
        <f>Clean_sheet('13-14 Teamsheets'!$C$2:$H$132,$A20,V$1)</f>
        <v>0</v>
      </c>
      <c r="Y20" s="27" t="str">
        <f>CARDS('13-14 Teamsheets'!$H$2:$Z$132,$A20,$AM$2,'13-14 Teamsheets'!$C$2:$C$132,V$1) &amp; "(" &amp; CARDS('13-14 Teamsheets'!$H$2:$Z$132,$A20,$AM$3,'13-14 Teamsheets'!$C$2:$C$132,V$1) &amp; ")"</f>
        <v>0(0)</v>
      </c>
      <c r="Z20" s="27">
        <f>MINS_PLAYED('13-14 Teamsheets'!$H$2:$R$132,$A20,'13-14 Teamsheets'!$C$2:$C$132,V$1) + MINS_AS_SUB('13-14 Teamsheets'!$S$2:$Z$132,$A20,'13-14 Teamsheets'!$C$2:$C$132,V$1)</f>
        <v>0</v>
      </c>
      <c r="AA20" s="27" t="str">
        <f>APPS('13-14 Teamsheets'!$H$2:$R$132,$A20) &amp; "(" &amp; SUBS('13-14 Teamsheets'!$S$2:$Z$132,$A20) &amp; ")"</f>
        <v>2(0)</v>
      </c>
      <c r="AB20" s="28">
        <f>APPS('13-14 Teamsheets'!$H$2:$R$132,$A20) + SUBS('13-14 Teamsheets'!$S$2:$Z$132,$A20)</f>
        <v>2</v>
      </c>
      <c r="AC20" s="27" t="str">
        <f>GOALS('13-14 Teamsheets'!$H$2:$R$132,$A20) &amp; "(" &amp; GOALS('13-14 Teamsheets'!$S$2:$Z$132,$A20) &amp; ")"</f>
        <v>0(0)</v>
      </c>
      <c r="AD20" s="28">
        <f>GOALS('13-14 Teamsheets'!$H$2:$Z$132,$A20)</f>
        <v>0</v>
      </c>
      <c r="AE20" s="28">
        <f>Clean_sheet('13-14 Teamsheets'!$C$2:$H$132,$A20)</f>
        <v>0</v>
      </c>
      <c r="AF20" s="28" t="str">
        <f>CARDS('13-14 Teamsheets'!$H$2:$Z$132,$A20,$AM$2) &amp; "(" &amp; CARDS('13-14 Teamsheets'!$H$2:$Z$132,$A20,$AM$3) &amp; ")"</f>
        <v>0(0)</v>
      </c>
      <c r="AG20" s="28">
        <f>MINS_PLAYED('13-14 Teamsheets'!$H$2:$R$132,$A20) + MINS_AS_SUB('13-14 Teamsheets'!$S$2:$Z$132,$A20)</f>
        <v>170</v>
      </c>
      <c r="AH20" s="28">
        <f t="shared" ref="AH20" si="15">IF(AND(AG20&lt;&gt;0, AB20&lt;&gt;0),AG20/AB20,0)</f>
        <v>85</v>
      </c>
      <c r="AI20" s="28">
        <f t="shared" ref="AI20" si="16">IF(AD20&lt;&gt;0,AD20/AB20,0)</f>
        <v>0</v>
      </c>
      <c r="AJ20" s="28">
        <f t="shared" ref="AJ20" si="17">IF(AD20&lt;&gt;0,AG20/AD20,0)</f>
        <v>0</v>
      </c>
    </row>
    <row r="21" spans="1:39" x14ac:dyDescent="0.2">
      <c r="A21" s="25" t="s">
        <v>2857</v>
      </c>
      <c r="B21" s="27" t="str">
        <f>APPS('13-14 Teamsheets'!$H$2:$R$132,$A21,'13-14 Teamsheets'!$C$2:$C$132,B$1) &amp; "(" &amp; SUBS('13-14 Teamsheets'!$S$2:$Z$132,$A21,'13-14 Teamsheets'!$C$2:$C$132,B$1) &amp; ")"</f>
        <v>0(0)</v>
      </c>
      <c r="C21" s="27" t="str">
        <f>GOALS('13-14 Teamsheets'!$H$2:$R$132,$A21,'13-14 Teamsheets'!$C$2:$C$132,B$1) &amp; "(" &amp; GOALS('13-14 Teamsheets'!$S$2:$Z$132,$A21,'13-14 Teamsheets'!$C$2:$C$132,B$1) &amp; ")"</f>
        <v>0(0)</v>
      </c>
      <c r="D21" s="27">
        <f>Clean_sheet('13-14 Teamsheets'!$C$2:$H$132,$A21,B$1)</f>
        <v>0</v>
      </c>
      <c r="E21" s="27" t="str">
        <f>CARDS('13-14 Teamsheets'!$H$2:$Z$132,$A21,$AM$2,'13-14 Teamsheets'!$C$2:$C$132,B$1) &amp; "(" &amp; CARDS('13-14 Teamsheets'!$H$2:$Z$132,$A21,$AM$3,'13-14 Teamsheets'!$C$2:$C$132,B$1) &amp; ")"</f>
        <v>0(0)</v>
      </c>
      <c r="F21" s="27">
        <f>MINS_PLAYED('13-14 Teamsheets'!$H$2:$R$132,$A21,'13-14 Teamsheets'!$C$2:$C$132,B$1) + MINS_AS_SUB('13-14 Teamsheets'!$S$2:$Z$132,$A21,'13-14 Teamsheets'!$C$2:$C$132,B$1)</f>
        <v>0</v>
      </c>
      <c r="G21" s="27" t="str">
        <f>APPS('13-14 Teamsheets'!$H$2:$R$132,$A21,'13-14 Teamsheets'!$C$2:$C$132,G$1) &amp; "(" &amp; SUBS('13-14 Teamsheets'!$S$2:$Z$132,$A21,'13-14 Teamsheets'!$C$2:$C$132,G$1) &amp; ")"</f>
        <v>0(0)</v>
      </c>
      <c r="H21" s="27" t="str">
        <f>GOALS('13-14 Teamsheets'!$H$2:$R$132,$A21,'13-14 Teamsheets'!$C$2:$C$132,G$1) &amp; "(" &amp; GOALS('13-14 Teamsheets'!$S$2:$Z$132,$A21,'13-14 Teamsheets'!$C$2:$C$132,G$1) &amp; ")"</f>
        <v>0(0)</v>
      </c>
      <c r="I21" s="27">
        <f>Clean_sheet('13-14 Teamsheets'!$C$2:$H$132,$A21,G$1)</f>
        <v>0</v>
      </c>
      <c r="J21" s="27" t="str">
        <f>CARDS('13-14 Teamsheets'!$H$2:$Z$132,$A21,$AM$2,'13-14 Teamsheets'!$C$2:$C$132,G$1) &amp; "(" &amp; CARDS('13-14 Teamsheets'!$H$2:$Z$132,$A21,$AM$3,'13-14 Teamsheets'!$C$2:$C$132,G$1) &amp; ")"</f>
        <v>0(0)</v>
      </c>
      <c r="K21" s="27">
        <f>MINS_PLAYED('13-14 Teamsheets'!$H$2:$R$132,$A21,'13-14 Teamsheets'!$C$2:$C$132,G$1) + MINS_AS_SUB('13-14 Teamsheets'!$S$2:$Z$132,$A21,'13-14 Teamsheets'!$C$2:$C$132,G$1)</f>
        <v>0</v>
      </c>
      <c r="L21" s="27" t="str">
        <f>APPS('13-14 Teamsheets'!$H$2:$R$132,$A21,'13-14 Teamsheets'!$C$2:$C$132,L$1) &amp; "(" &amp; SUBS('13-14 Teamsheets'!$S$2:$Z$132,$A21,'13-14 Teamsheets'!$C$2:$C$132,L$1) &amp; ")"</f>
        <v>0(0)</v>
      </c>
      <c r="M21" s="27" t="str">
        <f>GOALS('13-14 Teamsheets'!$H$2:$R$132,$A21,'13-14 Teamsheets'!$C$2:$C$132,L$1) &amp; "(" &amp; GOALS('13-14 Teamsheets'!$S$2:$Z$132,$A21,'13-14 Teamsheets'!$C$2:$C$132,L$1) &amp; ")"</f>
        <v>0(0)</v>
      </c>
      <c r="N21" s="27">
        <f>Clean_sheet('13-14 Teamsheets'!$C$2:$H$132,$A21,L$1)</f>
        <v>0</v>
      </c>
      <c r="O21" s="27" t="str">
        <f>CARDS('13-14 Teamsheets'!$H$2:$Z$132,$A21,$AM$2,'13-14 Teamsheets'!$C$2:$C$132,L$1) &amp; "(" &amp; CARDS('13-14 Teamsheets'!$H$2:$Z$132,$A21,$AM$3,'13-14 Teamsheets'!$C$2:$C$132,L$1) &amp; ")"</f>
        <v>0(0)</v>
      </c>
      <c r="P21" s="27">
        <f>MINS_PLAYED('13-14 Teamsheets'!$H$2:$R$132,$A21,'13-14 Teamsheets'!$C$2:$C$132,L$1) + MINS_AS_SUB('13-14 Teamsheets'!$S$2:$Z$132,$A21,'13-14 Teamsheets'!$C$2:$C$132,L$1)</f>
        <v>0</v>
      </c>
      <c r="Q21" s="27" t="str">
        <f>APPS('13-14 Teamsheets'!$H$2:$R$132,$A21,'13-14 Teamsheets'!$C$2:$C$132,Q$1) &amp; "(" &amp; SUBS('13-14 Teamsheets'!$S$2:$Z$132,$A21,'13-14 Teamsheets'!$C$2:$C$132,Q$1) &amp; ")"</f>
        <v>0(0)</v>
      </c>
      <c r="R21" s="27" t="str">
        <f>GOALS('13-14 Teamsheets'!$H$2:$R$132,$A21,'13-14 Teamsheets'!$C$2:$C$132,Q$1) &amp; "(" &amp; GOALS('13-14 Teamsheets'!$S$2:$Z$132,$A21,'13-14 Teamsheets'!$C$2:$C$132,Q$1) &amp; ")"</f>
        <v>0(0)</v>
      </c>
      <c r="S21" s="27">
        <f>Clean_sheet('13-14 Teamsheets'!$C$2:$H$132,$A21,Q$1)</f>
        <v>0</v>
      </c>
      <c r="T21" s="27" t="str">
        <f>CARDS('13-14 Teamsheets'!$H$2:$Z$132,$A21,$AM$2,'13-14 Teamsheets'!$C$2:$C$132,Q$1) &amp; "(" &amp; CARDS('13-14 Teamsheets'!$H$2:$Z$132,$A21,$AM$3,'13-14 Teamsheets'!$C$2:$C$132,Q$1) &amp; ")"</f>
        <v>0(0)</v>
      </c>
      <c r="U21" s="27">
        <f>MINS_PLAYED('13-14 Teamsheets'!$H$2:$R$132,$A21,'13-14 Teamsheets'!$C$2:$C$132,Q$1) + MINS_AS_SUB('13-14 Teamsheets'!$S$2:$Z$132,$A21,'13-14 Teamsheets'!$C$2:$C$132,Q$1)</f>
        <v>0</v>
      </c>
      <c r="V21" s="27" t="str">
        <f>APPS('13-14 Teamsheets'!$H$2:$R$132,$A21,'13-14 Teamsheets'!$C$2:$C$132,V$1) &amp; "(" &amp; SUBS('13-14 Teamsheets'!$S$2:$Z$132,$A21,'13-14 Teamsheets'!$C$2:$C$132,V$1) &amp; ")"</f>
        <v>0(0)</v>
      </c>
      <c r="W21" s="27" t="str">
        <f>GOALS('13-14 Teamsheets'!$H$2:$R$132,$A21,'13-14 Teamsheets'!$C$2:$C$132,V$1) &amp; "(" &amp; GOALS('13-14 Teamsheets'!$S$2:$Z$132,$A21,'13-14 Teamsheets'!$C$2:$C$132,V$1) &amp; ")"</f>
        <v>0(0)</v>
      </c>
      <c r="X21" s="27">
        <f>Clean_sheet('13-14 Teamsheets'!$C$2:$H$132,$A21,V$1)</f>
        <v>0</v>
      </c>
      <c r="Y21" s="27" t="str">
        <f>CARDS('13-14 Teamsheets'!$H$2:$Z$132,$A21,$AM$2,'13-14 Teamsheets'!$C$2:$C$132,V$1) &amp; "(" &amp; CARDS('13-14 Teamsheets'!$H$2:$Z$132,$A21,$AM$3,'13-14 Teamsheets'!$C$2:$C$132,V$1) &amp; ")"</f>
        <v>0(0)</v>
      </c>
      <c r="Z21" s="27">
        <f>MINS_PLAYED('13-14 Teamsheets'!$H$2:$R$132,$A21,'13-14 Teamsheets'!$C$2:$C$132,V$1) + MINS_AS_SUB('13-14 Teamsheets'!$S$2:$Z$132,$A21,'13-14 Teamsheets'!$C$2:$C$132,V$1)</f>
        <v>0</v>
      </c>
      <c r="AA21" s="27" t="str">
        <f>APPS('13-14 Teamsheets'!$H$2:$R$132,$A21) &amp; "(" &amp; SUBS('13-14 Teamsheets'!$S$2:$Z$132,$A21) &amp; ")"</f>
        <v>0(0)</v>
      </c>
      <c r="AB21" s="28">
        <f>APPS('13-14 Teamsheets'!$H$2:$R$132,$A21) + SUBS('13-14 Teamsheets'!$S$2:$Z$132,$A21)</f>
        <v>0</v>
      </c>
      <c r="AC21" s="27" t="str">
        <f>GOALS('13-14 Teamsheets'!$H$2:$R$132,$A21) &amp; "(" &amp; GOALS('13-14 Teamsheets'!$S$2:$Z$132,$A21) &amp; ")"</f>
        <v>0(0)</v>
      </c>
      <c r="AD21" s="28">
        <f>GOALS('13-14 Teamsheets'!$H$2:$Z$132,$A21)</f>
        <v>0</v>
      </c>
      <c r="AE21" s="28">
        <f>Clean_sheet('13-14 Teamsheets'!$C$2:$H$132,$A21)</f>
        <v>0</v>
      </c>
      <c r="AF21" s="28" t="str">
        <f>CARDS('13-14 Teamsheets'!$H$2:$Z$132,$A21,$AM$2) &amp; "(" &amp; CARDS('13-14 Teamsheets'!$H$2:$Z$132,$A21,$AM$3) &amp; ")"</f>
        <v>0(0)</v>
      </c>
      <c r="AG21" s="28">
        <f>MINS_PLAYED('13-14 Teamsheets'!$H$2:$R$132,$A21) + MINS_AS_SUB('13-14 Teamsheets'!$S$2:$Z$132,$A21)</f>
        <v>0</v>
      </c>
      <c r="AH21" s="28">
        <f t="shared" si="0"/>
        <v>0</v>
      </c>
      <c r="AI21" s="28">
        <f t="shared" si="1"/>
        <v>0</v>
      </c>
      <c r="AJ21" s="28">
        <f t="shared" si="2"/>
        <v>0</v>
      </c>
    </row>
    <row r="22" spans="1:39" x14ac:dyDescent="0.2">
      <c r="A22" s="25" t="s">
        <v>2667</v>
      </c>
      <c r="B22" s="27" t="str">
        <f>APPS('13-14 Teamsheets'!$H$2:$R$132,$A22,'13-14 Teamsheets'!$C$2:$C$132,B$1) &amp; "(" &amp; SUBS('13-14 Teamsheets'!$S$2:$Z$132,$A22,'13-14 Teamsheets'!$C$2:$C$132,B$1) &amp; ")"</f>
        <v>9(1)</v>
      </c>
      <c r="C22" s="27" t="str">
        <f>GOALS('13-14 Teamsheets'!$H$2:$R$132,$A22,'13-14 Teamsheets'!$C$2:$C$132,B$1) &amp; "(" &amp; GOALS('13-14 Teamsheets'!$S$2:$Z$132,$A22,'13-14 Teamsheets'!$C$2:$C$132,B$1) &amp; ")"</f>
        <v>2(0)</v>
      </c>
      <c r="D22" s="27">
        <f>Clean_sheet('13-14 Teamsheets'!$C$2:$H$132,$A22,B$1)</f>
        <v>0</v>
      </c>
      <c r="E22" s="27" t="str">
        <f>CARDS('13-14 Teamsheets'!$H$2:$Z$132,$A22,$AM$2,'13-14 Teamsheets'!$C$2:$C$132,B$1) &amp; "(" &amp; CARDS('13-14 Teamsheets'!$H$2:$Z$132,$A22,$AM$3,'13-14 Teamsheets'!$C$2:$C$132,B$1) &amp; ")"</f>
        <v>1(0)</v>
      </c>
      <c r="F22" s="27">
        <f>MINS_PLAYED('13-14 Teamsheets'!$H$2:$R$132,$A22,'13-14 Teamsheets'!$C$2:$C$132,B$1) + MINS_AS_SUB('13-14 Teamsheets'!$S$2:$Z$132,$A22,'13-14 Teamsheets'!$C$2:$C$132,B$1)</f>
        <v>670</v>
      </c>
      <c r="G22" s="27" t="str">
        <f>APPS('13-14 Teamsheets'!$H$2:$R$132,$A22,'13-14 Teamsheets'!$C$2:$C$132,G$1) &amp; "(" &amp; SUBS('13-14 Teamsheets'!$S$2:$Z$132,$A22,'13-14 Teamsheets'!$C$2:$C$132,G$1) &amp; ")"</f>
        <v>0(0)</v>
      </c>
      <c r="H22" s="27" t="str">
        <f>GOALS('13-14 Teamsheets'!$H$2:$R$132,$A22,'13-14 Teamsheets'!$C$2:$C$132,G$1) &amp; "(" &amp; GOALS('13-14 Teamsheets'!$S$2:$Z$132,$A22,'13-14 Teamsheets'!$C$2:$C$132,G$1) &amp; ")"</f>
        <v>0(0)</v>
      </c>
      <c r="I22" s="27">
        <f>Clean_sheet('13-14 Teamsheets'!$C$2:$H$132,$A22,G$1)</f>
        <v>0</v>
      </c>
      <c r="J22" s="27" t="str">
        <f>CARDS('13-14 Teamsheets'!$H$2:$Z$132,$A22,$AM$2,'13-14 Teamsheets'!$C$2:$C$132,G$1) &amp; "(" &amp; CARDS('13-14 Teamsheets'!$H$2:$Z$132,$A22,$AM$3,'13-14 Teamsheets'!$C$2:$C$132,G$1) &amp; ")"</f>
        <v>0(0)</v>
      </c>
      <c r="K22" s="27">
        <f>MINS_PLAYED('13-14 Teamsheets'!$H$2:$R$132,$A22,'13-14 Teamsheets'!$C$2:$C$132,G$1) + MINS_AS_SUB('13-14 Teamsheets'!$S$2:$Z$132,$A22,'13-14 Teamsheets'!$C$2:$C$132,G$1)</f>
        <v>0</v>
      </c>
      <c r="L22" s="27" t="str">
        <f>APPS('13-14 Teamsheets'!$H$2:$R$132,$A22,'13-14 Teamsheets'!$C$2:$C$132,L$1) &amp; "(" &amp; SUBS('13-14 Teamsheets'!$S$2:$Z$132,$A22,'13-14 Teamsheets'!$C$2:$C$132,L$1) &amp; ")"</f>
        <v>0(0)</v>
      </c>
      <c r="M22" s="27" t="str">
        <f>GOALS('13-14 Teamsheets'!$H$2:$R$132,$A22,'13-14 Teamsheets'!$C$2:$C$132,L$1) &amp; "(" &amp; GOALS('13-14 Teamsheets'!$S$2:$Z$132,$A22,'13-14 Teamsheets'!$C$2:$C$132,L$1) &amp; ")"</f>
        <v>0(0)</v>
      </c>
      <c r="N22" s="27">
        <f>Clean_sheet('13-14 Teamsheets'!$C$2:$H$132,$A22,L$1)</f>
        <v>0</v>
      </c>
      <c r="O22" s="27" t="str">
        <f>CARDS('13-14 Teamsheets'!$H$2:$Z$132,$A22,$AM$2,'13-14 Teamsheets'!$C$2:$C$132,L$1) &amp; "(" &amp; CARDS('13-14 Teamsheets'!$H$2:$Z$132,$A22,$AM$3,'13-14 Teamsheets'!$C$2:$C$132,L$1) &amp; ")"</f>
        <v>0(0)</v>
      </c>
      <c r="P22" s="27">
        <f>MINS_PLAYED('13-14 Teamsheets'!$H$2:$R$132,$A22,'13-14 Teamsheets'!$C$2:$C$132,L$1) + MINS_AS_SUB('13-14 Teamsheets'!$S$2:$Z$132,$A22,'13-14 Teamsheets'!$C$2:$C$132,L$1)</f>
        <v>0</v>
      </c>
      <c r="Q22" s="27" t="str">
        <f>APPS('13-14 Teamsheets'!$H$2:$R$132,$A22,'13-14 Teamsheets'!$C$2:$C$132,Q$1) &amp; "(" &amp; SUBS('13-14 Teamsheets'!$S$2:$Z$132,$A22,'13-14 Teamsheets'!$C$2:$C$132,Q$1) &amp; ")"</f>
        <v>0(0)</v>
      </c>
      <c r="R22" s="27" t="str">
        <f>GOALS('13-14 Teamsheets'!$H$2:$R$132,$A22,'13-14 Teamsheets'!$C$2:$C$132,Q$1) &amp; "(" &amp; GOALS('13-14 Teamsheets'!$S$2:$Z$132,$A22,'13-14 Teamsheets'!$C$2:$C$132,Q$1) &amp; ")"</f>
        <v>0(0)</v>
      </c>
      <c r="S22" s="27">
        <f>Clean_sheet('13-14 Teamsheets'!$C$2:$H$132,$A22,Q$1)</f>
        <v>0</v>
      </c>
      <c r="T22" s="27" t="str">
        <f>CARDS('13-14 Teamsheets'!$H$2:$Z$132,$A22,$AM$2,'13-14 Teamsheets'!$C$2:$C$132,Q$1) &amp; "(" &amp; CARDS('13-14 Teamsheets'!$H$2:$Z$132,$A22,$AM$3,'13-14 Teamsheets'!$C$2:$C$132,Q$1) &amp; ")"</f>
        <v>0(0)</v>
      </c>
      <c r="U22" s="27">
        <f>MINS_PLAYED('13-14 Teamsheets'!$H$2:$R$132,$A22,'13-14 Teamsheets'!$C$2:$C$132,Q$1) + MINS_AS_SUB('13-14 Teamsheets'!$S$2:$Z$132,$A22,'13-14 Teamsheets'!$C$2:$C$132,Q$1)</f>
        <v>0</v>
      </c>
      <c r="V22" s="27" t="str">
        <f>APPS('13-14 Teamsheets'!$H$2:$R$132,$A22,'13-14 Teamsheets'!$C$2:$C$132,V$1) &amp; "(" &amp; SUBS('13-14 Teamsheets'!$S$2:$Z$132,$A22,'13-14 Teamsheets'!$C$2:$C$132,V$1) &amp; ")"</f>
        <v>0(0)</v>
      </c>
      <c r="W22" s="27" t="str">
        <f>GOALS('13-14 Teamsheets'!$H$2:$R$132,$A22,'13-14 Teamsheets'!$C$2:$C$132,V$1) &amp; "(" &amp; GOALS('13-14 Teamsheets'!$S$2:$Z$132,$A22,'13-14 Teamsheets'!$C$2:$C$132,V$1) &amp; ")"</f>
        <v>0(0)</v>
      </c>
      <c r="X22" s="27">
        <f>Clean_sheet('13-14 Teamsheets'!$C$2:$H$132,$A22,V$1)</f>
        <v>0</v>
      </c>
      <c r="Y22" s="27" t="str">
        <f>CARDS('13-14 Teamsheets'!$H$2:$Z$132,$A22,$AM$2,'13-14 Teamsheets'!$C$2:$C$132,V$1) &amp; "(" &amp; CARDS('13-14 Teamsheets'!$H$2:$Z$132,$A22,$AM$3,'13-14 Teamsheets'!$C$2:$C$132,V$1) &amp; ")"</f>
        <v>0(0)</v>
      </c>
      <c r="Z22" s="27">
        <f>MINS_PLAYED('13-14 Teamsheets'!$H$2:$R$132,$A22,'13-14 Teamsheets'!$C$2:$C$132,V$1) + MINS_AS_SUB('13-14 Teamsheets'!$S$2:$Z$132,$A22,'13-14 Teamsheets'!$C$2:$C$132,V$1)</f>
        <v>0</v>
      </c>
      <c r="AA22" s="27" t="str">
        <f>APPS('13-14 Teamsheets'!$H$2:$R$132,$A22) &amp; "(" &amp; SUBS('13-14 Teamsheets'!$S$2:$Z$132,$A22) &amp; ")"</f>
        <v>9(1)</v>
      </c>
      <c r="AB22" s="28">
        <f>APPS('13-14 Teamsheets'!$H$2:$R$132,$A22) + SUBS('13-14 Teamsheets'!$S$2:$Z$132,$A22)</f>
        <v>10</v>
      </c>
      <c r="AC22" s="27" t="str">
        <f>GOALS('13-14 Teamsheets'!$H$2:$R$132,$A22) &amp; "(" &amp; GOALS('13-14 Teamsheets'!$S$2:$Z$132,$A22) &amp; ")"</f>
        <v>2(0)</v>
      </c>
      <c r="AD22" s="28">
        <f>GOALS('13-14 Teamsheets'!$H$2:$Z$132,$A22)</f>
        <v>2</v>
      </c>
      <c r="AE22" s="28">
        <f>Clean_sheet('13-14 Teamsheets'!$C$2:$H$132,$A22)</f>
        <v>0</v>
      </c>
      <c r="AF22" s="28" t="str">
        <f>CARDS('13-14 Teamsheets'!$H$2:$Z$132,$A22,$AM$2) &amp; "(" &amp; CARDS('13-14 Teamsheets'!$H$2:$Z$132,$A22,$AM$3) &amp; ")"</f>
        <v>1(0)</v>
      </c>
      <c r="AG22" s="28">
        <f>MINS_PLAYED('13-14 Teamsheets'!$H$2:$R$132,$A22) + MINS_AS_SUB('13-14 Teamsheets'!$S$2:$Z$132,$A22)</f>
        <v>670</v>
      </c>
      <c r="AH22" s="28">
        <f t="shared" si="0"/>
        <v>67</v>
      </c>
      <c r="AI22" s="28">
        <f t="shared" si="1"/>
        <v>0.2</v>
      </c>
      <c r="AJ22" s="28">
        <f t="shared" si="2"/>
        <v>335</v>
      </c>
    </row>
    <row r="23" spans="1:39" x14ac:dyDescent="0.2">
      <c r="A23" s="25" t="s">
        <v>3230</v>
      </c>
      <c r="B23" s="27" t="str">
        <f>APPS('13-14 Teamsheets'!$H$2:$R$132,$A23,'13-14 Teamsheets'!$C$2:$C$132,B$1) &amp; "(" &amp; SUBS('13-14 Teamsheets'!$S$2:$Z$132,$A23,'13-14 Teamsheets'!$C$2:$C$132,B$1) &amp; ")"</f>
        <v>2(5)</v>
      </c>
      <c r="C23" s="27" t="str">
        <f>GOALS('13-14 Teamsheets'!$H$2:$R$132,$A23,'13-14 Teamsheets'!$C$2:$C$132,B$1) &amp; "(" &amp; GOALS('13-14 Teamsheets'!$S$2:$Z$132,$A23,'13-14 Teamsheets'!$C$2:$C$132,B$1) &amp; ")"</f>
        <v>0(0)</v>
      </c>
      <c r="D23" s="27">
        <f>Clean_sheet('13-14 Teamsheets'!$C$2:$H$132,$A23,B$1)</f>
        <v>0</v>
      </c>
      <c r="E23" s="27" t="str">
        <f>CARDS('13-14 Teamsheets'!$H$2:$Z$132,$A23,$AM$2,'13-14 Teamsheets'!$C$2:$C$132,B$1) &amp; "(" &amp; CARDS('13-14 Teamsheets'!$H$2:$Z$132,$A23,$AM$3,'13-14 Teamsheets'!$C$2:$C$132,B$1) &amp; ")"</f>
        <v>0(0)</v>
      </c>
      <c r="F23" s="27">
        <f>MINS_PLAYED('13-14 Teamsheets'!$H$2:$R$132,$A23,'13-14 Teamsheets'!$C$2:$C$132,B$1) + MINS_AS_SUB('13-14 Teamsheets'!$S$2:$Z$132,$A23,'13-14 Teamsheets'!$C$2:$C$132,B$1)</f>
        <v>306</v>
      </c>
      <c r="G23" s="27" t="str">
        <f>APPS('13-14 Teamsheets'!$H$2:$R$132,$A23,'13-14 Teamsheets'!$C$2:$C$132,G$1) &amp; "(" &amp; SUBS('13-14 Teamsheets'!$S$2:$Z$132,$A23,'13-14 Teamsheets'!$C$2:$C$132,G$1) &amp; ")"</f>
        <v>0(0)</v>
      </c>
      <c r="H23" s="27" t="str">
        <f>GOALS('13-14 Teamsheets'!$H$2:$R$132,$A23,'13-14 Teamsheets'!$C$2:$C$132,G$1) &amp; "(" &amp; GOALS('13-14 Teamsheets'!$S$2:$Z$132,$A23,'13-14 Teamsheets'!$C$2:$C$132,G$1) &amp; ")"</f>
        <v>0(0)</v>
      </c>
      <c r="I23" s="27">
        <f>Clean_sheet('13-14 Teamsheets'!$C$2:$H$132,$A23,G$1)</f>
        <v>0</v>
      </c>
      <c r="J23" s="27" t="str">
        <f>CARDS('13-14 Teamsheets'!$H$2:$Z$132,$A23,$AM$2,'13-14 Teamsheets'!$C$2:$C$132,G$1) &amp; "(" &amp; CARDS('13-14 Teamsheets'!$H$2:$Z$132,$A23,$AM$3,'13-14 Teamsheets'!$C$2:$C$132,G$1) &amp; ")"</f>
        <v>0(0)</v>
      </c>
      <c r="K23" s="27">
        <f>MINS_PLAYED('13-14 Teamsheets'!$H$2:$R$132,$A23,'13-14 Teamsheets'!$C$2:$C$132,G$1) + MINS_AS_SUB('13-14 Teamsheets'!$S$2:$Z$132,$A23,'13-14 Teamsheets'!$C$2:$C$132,G$1)</f>
        <v>0</v>
      </c>
      <c r="L23" s="27" t="str">
        <f>APPS('13-14 Teamsheets'!$H$2:$R$132,$A23,'13-14 Teamsheets'!$C$2:$C$132,L$1) &amp; "(" &amp; SUBS('13-14 Teamsheets'!$S$2:$Z$132,$A23,'13-14 Teamsheets'!$C$2:$C$132,L$1) &amp; ")"</f>
        <v>2(0)</v>
      </c>
      <c r="M23" s="27" t="str">
        <f>GOALS('13-14 Teamsheets'!$H$2:$R$132,$A23,'13-14 Teamsheets'!$C$2:$C$132,L$1) &amp; "(" &amp; GOALS('13-14 Teamsheets'!$S$2:$Z$132,$A23,'13-14 Teamsheets'!$C$2:$C$132,L$1) &amp; ")"</f>
        <v>0(0)</v>
      </c>
      <c r="N23" s="27">
        <f>Clean_sheet('13-14 Teamsheets'!$C$2:$H$132,$A23,L$1)</f>
        <v>0</v>
      </c>
      <c r="O23" s="27" t="str">
        <f>CARDS('13-14 Teamsheets'!$H$2:$Z$132,$A23,$AM$2,'13-14 Teamsheets'!$C$2:$C$132,L$1) &amp; "(" &amp; CARDS('13-14 Teamsheets'!$H$2:$Z$132,$A23,$AM$3,'13-14 Teamsheets'!$C$2:$C$132,L$1) &amp; ")"</f>
        <v>0(0)</v>
      </c>
      <c r="P23" s="27">
        <f>MINS_PLAYED('13-14 Teamsheets'!$H$2:$R$132,$A23,'13-14 Teamsheets'!$C$2:$C$132,L$1) + MINS_AS_SUB('13-14 Teamsheets'!$S$2:$Z$132,$A23,'13-14 Teamsheets'!$C$2:$C$132,L$1)</f>
        <v>164</v>
      </c>
      <c r="Q23" s="27" t="str">
        <f>APPS('13-14 Teamsheets'!$H$2:$R$132,$A23,'13-14 Teamsheets'!$C$2:$C$132,Q$1) &amp; "(" &amp; SUBS('13-14 Teamsheets'!$S$2:$Z$132,$A23,'13-14 Teamsheets'!$C$2:$C$132,Q$1) &amp; ")"</f>
        <v>0(0)</v>
      </c>
      <c r="R23" s="27" t="str">
        <f>GOALS('13-14 Teamsheets'!$H$2:$R$132,$A23,'13-14 Teamsheets'!$C$2:$C$132,Q$1) &amp; "(" &amp; GOALS('13-14 Teamsheets'!$S$2:$Z$132,$A23,'13-14 Teamsheets'!$C$2:$C$132,Q$1) &amp; ")"</f>
        <v>0(0)</v>
      </c>
      <c r="S23" s="27">
        <f>Clean_sheet('13-14 Teamsheets'!$C$2:$H$132,$A23,Q$1)</f>
        <v>0</v>
      </c>
      <c r="T23" s="27" t="str">
        <f>CARDS('13-14 Teamsheets'!$H$2:$Z$132,$A23,$AM$2,'13-14 Teamsheets'!$C$2:$C$132,Q$1) &amp; "(" &amp; CARDS('13-14 Teamsheets'!$H$2:$Z$132,$A23,$AM$3,'13-14 Teamsheets'!$C$2:$C$132,Q$1) &amp; ")"</f>
        <v>0(0)</v>
      </c>
      <c r="U23" s="27">
        <f>MINS_PLAYED('13-14 Teamsheets'!$H$2:$R$132,$A23,'13-14 Teamsheets'!$C$2:$C$132,Q$1) + MINS_AS_SUB('13-14 Teamsheets'!$S$2:$Z$132,$A23,'13-14 Teamsheets'!$C$2:$C$132,Q$1)</f>
        <v>0</v>
      </c>
      <c r="V23" s="27" t="str">
        <f>APPS('13-14 Teamsheets'!$H$2:$R$132,$A23,'13-14 Teamsheets'!$C$2:$C$132,V$1) &amp; "(" &amp; SUBS('13-14 Teamsheets'!$S$2:$Z$132,$A23,'13-14 Teamsheets'!$C$2:$C$132,V$1) &amp; ")"</f>
        <v>0(0)</v>
      </c>
      <c r="W23" s="27" t="str">
        <f>GOALS('13-14 Teamsheets'!$H$2:$R$132,$A23,'13-14 Teamsheets'!$C$2:$C$132,V$1) &amp; "(" &amp; GOALS('13-14 Teamsheets'!$S$2:$Z$132,$A23,'13-14 Teamsheets'!$C$2:$C$132,V$1) &amp; ")"</f>
        <v>0(0)</v>
      </c>
      <c r="X23" s="27">
        <f>Clean_sheet('13-14 Teamsheets'!$C$2:$H$132,$A23,V$1)</f>
        <v>0</v>
      </c>
      <c r="Y23" s="27" t="str">
        <f>CARDS('13-14 Teamsheets'!$H$2:$Z$132,$A23,$AM$2,'13-14 Teamsheets'!$C$2:$C$132,V$1) &amp; "(" &amp; CARDS('13-14 Teamsheets'!$H$2:$Z$132,$A23,$AM$3,'13-14 Teamsheets'!$C$2:$C$132,V$1) &amp; ")"</f>
        <v>0(0)</v>
      </c>
      <c r="Z23" s="27">
        <f>MINS_PLAYED('13-14 Teamsheets'!$H$2:$R$132,$A23,'13-14 Teamsheets'!$C$2:$C$132,V$1) + MINS_AS_SUB('13-14 Teamsheets'!$S$2:$Z$132,$A23,'13-14 Teamsheets'!$C$2:$C$132,V$1)</f>
        <v>0</v>
      </c>
      <c r="AA23" s="27" t="str">
        <f>APPS('13-14 Teamsheets'!$H$2:$R$132,$A23) &amp; "(" &amp; SUBS('13-14 Teamsheets'!$S$2:$Z$132,$A23) &amp; ")"</f>
        <v>4(5)</v>
      </c>
      <c r="AB23" s="28">
        <f>APPS('13-14 Teamsheets'!$H$2:$R$132,$A23) + SUBS('13-14 Teamsheets'!$S$2:$Z$132,$A23)</f>
        <v>9</v>
      </c>
      <c r="AC23" s="27" t="str">
        <f>GOALS('13-14 Teamsheets'!$H$2:$R$132,$A23) &amp; "(" &amp; GOALS('13-14 Teamsheets'!$S$2:$Z$132,$A23) &amp; ")"</f>
        <v>0(0)</v>
      </c>
      <c r="AD23" s="28">
        <f>GOALS('13-14 Teamsheets'!$H$2:$Z$132,$A23)</f>
        <v>0</v>
      </c>
      <c r="AE23" s="28">
        <f>Clean_sheet('13-14 Teamsheets'!$C$2:$H$132,$A23)</f>
        <v>0</v>
      </c>
      <c r="AF23" s="28" t="str">
        <f>CARDS('13-14 Teamsheets'!$H$2:$Z$132,$A23,$AM$2) &amp; "(" &amp; CARDS('13-14 Teamsheets'!$H$2:$Z$132,$A23,$AM$3) &amp; ")"</f>
        <v>0(0)</v>
      </c>
      <c r="AG23" s="28">
        <f>MINS_PLAYED('13-14 Teamsheets'!$H$2:$R$132,$A23) + MINS_AS_SUB('13-14 Teamsheets'!$S$2:$Z$132,$A23)</f>
        <v>470</v>
      </c>
      <c r="AH23" s="28">
        <f>IF(AND(AG23&lt;&gt;0, AB23&lt;&gt;0),AG23/AB23,0)</f>
        <v>52.222222222222221</v>
      </c>
      <c r="AI23" s="28">
        <f>IF(AD23&lt;&gt;0,AD23/AB23,0)</f>
        <v>0</v>
      </c>
      <c r="AJ23" s="28">
        <f>IF(AD23&lt;&gt;0,AG23/AD23,0)</f>
        <v>0</v>
      </c>
    </row>
    <row r="24" spans="1:39" x14ac:dyDescent="0.2">
      <c r="A24" s="106" t="s">
        <v>3574</v>
      </c>
      <c r="B24" s="27" t="str">
        <f>APPS('13-14 Teamsheets'!$H$2:$R$132,$A24,'13-14 Teamsheets'!$C$2:$C$132,B$1) &amp; "(" &amp; SUBS('13-14 Teamsheets'!$S$2:$Z$132,$A24,'13-14 Teamsheets'!$C$2:$C$132,B$1) &amp; ")"</f>
        <v>2(6)</v>
      </c>
      <c r="C24" s="27" t="str">
        <f>GOALS('13-14 Teamsheets'!$H$2:$R$132,$A24,'13-14 Teamsheets'!$C$2:$C$132,B$1) &amp; "(" &amp; GOALS('13-14 Teamsheets'!$S$2:$Z$132,$A24,'13-14 Teamsheets'!$C$2:$C$132,B$1) &amp; ")"</f>
        <v>0(0)</v>
      </c>
      <c r="D24" s="27">
        <f>Clean_sheet('13-14 Teamsheets'!$C$2:$H$132,$A24,B$1)</f>
        <v>0</v>
      </c>
      <c r="E24" s="27" t="str">
        <f>CARDS('13-14 Teamsheets'!$H$2:$Z$132,$A24,$AM$2,'13-14 Teamsheets'!$C$2:$C$132,B$1) &amp; "(" &amp; CARDS('13-14 Teamsheets'!$H$2:$Z$132,$A24,$AM$3,'13-14 Teamsheets'!$C$2:$C$132,B$1) &amp; ")"</f>
        <v>0(0)</v>
      </c>
      <c r="F24" s="27">
        <f>MINS_PLAYED('13-14 Teamsheets'!$H$2:$R$132,$A24,'13-14 Teamsheets'!$C$2:$C$132,B$1) + MINS_AS_SUB('13-14 Teamsheets'!$S$2:$Z$132,$A24,'13-14 Teamsheets'!$C$2:$C$132,B$1)</f>
        <v>251</v>
      </c>
      <c r="G24" s="27" t="str">
        <f>APPS('13-14 Teamsheets'!$H$2:$R$132,$A24,'13-14 Teamsheets'!$C$2:$C$132,G$1) &amp; "(" &amp; SUBS('13-14 Teamsheets'!$S$2:$Z$132,$A24,'13-14 Teamsheets'!$C$2:$C$132,G$1) &amp; ")"</f>
        <v>0(0)</v>
      </c>
      <c r="H24" s="27" t="str">
        <f>GOALS('13-14 Teamsheets'!$H$2:$R$132,$A24,'13-14 Teamsheets'!$C$2:$C$132,G$1) &amp; "(" &amp; GOALS('13-14 Teamsheets'!$S$2:$Z$132,$A24,'13-14 Teamsheets'!$C$2:$C$132,G$1) &amp; ")"</f>
        <v>0(0)</v>
      </c>
      <c r="I24" s="27">
        <f>Clean_sheet('13-14 Teamsheets'!$C$2:$H$132,$A24,G$1)</f>
        <v>0</v>
      </c>
      <c r="J24" s="27" t="str">
        <f>CARDS('13-14 Teamsheets'!$H$2:$Z$132,$A24,$AM$2,'13-14 Teamsheets'!$C$2:$C$132,G$1) &amp; "(" &amp; CARDS('13-14 Teamsheets'!$H$2:$Z$132,$A24,$AM$3,'13-14 Teamsheets'!$C$2:$C$132,G$1) &amp; ")"</f>
        <v>0(0)</v>
      </c>
      <c r="K24" s="27">
        <f>MINS_PLAYED('13-14 Teamsheets'!$H$2:$R$132,$A24,'13-14 Teamsheets'!$C$2:$C$132,G$1) + MINS_AS_SUB('13-14 Teamsheets'!$S$2:$Z$132,$A24,'13-14 Teamsheets'!$C$2:$C$132,G$1)</f>
        <v>0</v>
      </c>
      <c r="L24" s="27" t="str">
        <f>APPS('13-14 Teamsheets'!$H$2:$R$132,$A24,'13-14 Teamsheets'!$C$2:$C$132,L$1) &amp; "(" &amp; SUBS('13-14 Teamsheets'!$S$2:$Z$132,$A24,'13-14 Teamsheets'!$C$2:$C$132,L$1) &amp; ")"</f>
        <v>0(0)</v>
      </c>
      <c r="M24" s="27" t="str">
        <f>GOALS('13-14 Teamsheets'!$H$2:$R$132,$A24,'13-14 Teamsheets'!$C$2:$C$132,L$1) &amp; "(" &amp; GOALS('13-14 Teamsheets'!$S$2:$Z$132,$A24,'13-14 Teamsheets'!$C$2:$C$132,L$1) &amp; ")"</f>
        <v>0(0)</v>
      </c>
      <c r="N24" s="27">
        <f>Clean_sheet('13-14 Teamsheets'!$C$2:$H$132,$A24,L$1)</f>
        <v>0</v>
      </c>
      <c r="O24" s="27" t="str">
        <f>CARDS('13-14 Teamsheets'!$H$2:$Z$132,$A24,$AM$2,'13-14 Teamsheets'!$C$2:$C$132,L$1) &amp; "(" &amp; CARDS('13-14 Teamsheets'!$H$2:$Z$132,$A24,$AM$3,'13-14 Teamsheets'!$C$2:$C$132,L$1) &amp; ")"</f>
        <v>0(0)</v>
      </c>
      <c r="P24" s="27">
        <f>MINS_PLAYED('13-14 Teamsheets'!$H$2:$R$132,$A24,'13-14 Teamsheets'!$C$2:$C$132,L$1) + MINS_AS_SUB('13-14 Teamsheets'!$S$2:$Z$132,$A24,'13-14 Teamsheets'!$C$2:$C$132,L$1)</f>
        <v>0</v>
      </c>
      <c r="Q24" s="27" t="str">
        <f>APPS('13-14 Teamsheets'!$H$2:$R$132,$A24,'13-14 Teamsheets'!$C$2:$C$132,Q$1) &amp; "(" &amp; SUBS('13-14 Teamsheets'!$S$2:$Z$132,$A24,'13-14 Teamsheets'!$C$2:$C$132,Q$1) &amp; ")"</f>
        <v>0(0)</v>
      </c>
      <c r="R24" s="27" t="str">
        <f>GOALS('13-14 Teamsheets'!$H$2:$R$132,$A24,'13-14 Teamsheets'!$C$2:$C$132,Q$1) &amp; "(" &amp; GOALS('13-14 Teamsheets'!$S$2:$Z$132,$A24,'13-14 Teamsheets'!$C$2:$C$132,Q$1) &amp; ")"</f>
        <v>0(0)</v>
      </c>
      <c r="S24" s="27">
        <f>Clean_sheet('13-14 Teamsheets'!$C$2:$H$132,$A24,Q$1)</f>
        <v>0</v>
      </c>
      <c r="T24" s="27" t="str">
        <f>CARDS('13-14 Teamsheets'!$H$2:$Z$132,$A24,$AM$2,'13-14 Teamsheets'!$C$2:$C$132,Q$1) &amp; "(" &amp; CARDS('13-14 Teamsheets'!$H$2:$Z$132,$A24,$AM$3,'13-14 Teamsheets'!$C$2:$C$132,Q$1) &amp; ")"</f>
        <v>0(0)</v>
      </c>
      <c r="U24" s="27">
        <f>MINS_PLAYED('13-14 Teamsheets'!$H$2:$R$132,$A24,'13-14 Teamsheets'!$C$2:$C$132,Q$1) + MINS_AS_SUB('13-14 Teamsheets'!$S$2:$Z$132,$A24,'13-14 Teamsheets'!$C$2:$C$132,Q$1)</f>
        <v>0</v>
      </c>
      <c r="V24" s="27" t="str">
        <f>APPS('13-14 Teamsheets'!$H$2:$R$132,$A24,'13-14 Teamsheets'!$C$2:$C$132,V$1) &amp; "(" &amp; SUBS('13-14 Teamsheets'!$S$2:$Z$132,$A24,'13-14 Teamsheets'!$C$2:$C$132,V$1) &amp; ")"</f>
        <v>0(0)</v>
      </c>
      <c r="W24" s="27" t="str">
        <f>GOALS('13-14 Teamsheets'!$H$2:$R$132,$A24,'13-14 Teamsheets'!$C$2:$C$132,V$1) &amp; "(" &amp; GOALS('13-14 Teamsheets'!$S$2:$Z$132,$A24,'13-14 Teamsheets'!$C$2:$C$132,V$1) &amp; ")"</f>
        <v>0(0)</v>
      </c>
      <c r="X24" s="27">
        <f>Clean_sheet('13-14 Teamsheets'!$C$2:$H$132,$A24,V$1)</f>
        <v>0</v>
      </c>
      <c r="Y24" s="27" t="str">
        <f>CARDS('13-14 Teamsheets'!$H$2:$Z$132,$A24,$AM$2,'13-14 Teamsheets'!$C$2:$C$132,V$1) &amp; "(" &amp; CARDS('13-14 Teamsheets'!$H$2:$Z$132,$A24,$AM$3,'13-14 Teamsheets'!$C$2:$C$132,V$1) &amp; ")"</f>
        <v>0(0)</v>
      </c>
      <c r="Z24" s="27">
        <f>MINS_PLAYED('13-14 Teamsheets'!$H$2:$R$132,$A24,'13-14 Teamsheets'!$C$2:$C$132,V$1) + MINS_AS_SUB('13-14 Teamsheets'!$S$2:$Z$132,$A24,'13-14 Teamsheets'!$C$2:$C$132,V$1)</f>
        <v>0</v>
      </c>
      <c r="AA24" s="27" t="str">
        <f>APPS('13-14 Teamsheets'!$H$2:$R$132,$A24) &amp; "(" &amp; SUBS('13-14 Teamsheets'!$S$2:$Z$132,$A24) &amp; ")"</f>
        <v>2(6)</v>
      </c>
      <c r="AB24" s="28">
        <f>APPS('13-14 Teamsheets'!$H$2:$R$132,$A24) + SUBS('13-14 Teamsheets'!$S$2:$Z$132,$A24)</f>
        <v>8</v>
      </c>
      <c r="AC24" s="27" t="str">
        <f>GOALS('13-14 Teamsheets'!$H$2:$R$132,$A24) &amp; "(" &amp; GOALS('13-14 Teamsheets'!$S$2:$Z$132,$A24) &amp; ")"</f>
        <v>0(0)</v>
      </c>
      <c r="AD24" s="28">
        <f>GOALS('13-14 Teamsheets'!$H$2:$Z$132,$A24)</f>
        <v>0</v>
      </c>
      <c r="AE24" s="28">
        <f>Clean_sheet('13-14 Teamsheets'!$C$2:$H$132,$A24)</f>
        <v>0</v>
      </c>
      <c r="AF24" s="28" t="str">
        <f>CARDS('13-14 Teamsheets'!$H$2:$Z$132,$A24,$AM$2) &amp; "(" &amp; CARDS('13-14 Teamsheets'!$H$2:$Z$132,$A24,$AM$3) &amp; ")"</f>
        <v>0(0)</v>
      </c>
      <c r="AG24" s="28">
        <f>MINS_PLAYED('13-14 Teamsheets'!$H$2:$R$132,$A24) + MINS_AS_SUB('13-14 Teamsheets'!$S$2:$Z$132,$A24)</f>
        <v>251</v>
      </c>
      <c r="AH24" s="28">
        <f>IF(AND(AG24&lt;&gt;0, AB24&lt;&gt;0),AG24/AB24,0)</f>
        <v>31.375</v>
      </c>
      <c r="AI24" s="28">
        <f>IF(AD24&lt;&gt;0,AD24/AB24,0)</f>
        <v>0</v>
      </c>
      <c r="AJ24" s="28">
        <f>IF(AD24&lt;&gt;0,AG24/AD24,0)</f>
        <v>0</v>
      </c>
    </row>
    <row r="25" spans="1:39" x14ac:dyDescent="0.2">
      <c r="A25" s="25" t="s">
        <v>1327</v>
      </c>
      <c r="B25" s="27" t="str">
        <f>APPS('13-14 Teamsheets'!$H$2:$R$132,$A25,'13-14 Teamsheets'!$C$2:$C$132,B$1) &amp; "(" &amp; SUBS('13-14 Teamsheets'!$S$2:$Z$132,$A25,'13-14 Teamsheets'!$C$2:$C$132,B$1) &amp; ")"</f>
        <v>20(15)</v>
      </c>
      <c r="C25" s="27" t="str">
        <f>GOALS('13-14 Teamsheets'!$H$2:$R$132,$A25,'13-14 Teamsheets'!$C$2:$C$132,B$1) &amp; "(" &amp; GOALS('13-14 Teamsheets'!$S$2:$Z$132,$A25,'13-14 Teamsheets'!$C$2:$C$132,B$1) &amp; ")"</f>
        <v>1(2)</v>
      </c>
      <c r="D25" s="27">
        <f>Clean_sheet('13-14 Teamsheets'!$C$2:$H$132,$A25,B$1)</f>
        <v>0</v>
      </c>
      <c r="E25" s="27" t="str">
        <f>CARDS('13-14 Teamsheets'!$H$2:$Z$132,$A25,$AM$2,'13-14 Teamsheets'!$C$2:$C$132,B$1) &amp; "(" &amp; CARDS('13-14 Teamsheets'!$H$2:$Z$132,$A25,$AM$3,'13-14 Teamsheets'!$C$2:$C$132,B$1) &amp; ")"</f>
        <v>2(0)</v>
      </c>
      <c r="F25" s="27">
        <f>MINS_PLAYED('13-14 Teamsheets'!$H$2:$R$132,$A25,'13-14 Teamsheets'!$C$2:$C$132,B$1) + MINS_AS_SUB('13-14 Teamsheets'!$S$2:$Z$132,$A25,'13-14 Teamsheets'!$C$2:$C$132,B$1)</f>
        <v>1824</v>
      </c>
      <c r="G25" s="27" t="str">
        <f>APPS('13-14 Teamsheets'!$H$2:$R$132,$A25,'13-14 Teamsheets'!$C$2:$C$132,G$1) &amp; "(" &amp; SUBS('13-14 Teamsheets'!$S$2:$Z$132,$A25,'13-14 Teamsheets'!$C$2:$C$132,G$1) &amp; ")"</f>
        <v>1(0)</v>
      </c>
      <c r="H25" s="27" t="str">
        <f>GOALS('13-14 Teamsheets'!$H$2:$R$132,$A25,'13-14 Teamsheets'!$C$2:$C$132,G$1) &amp; "(" &amp; GOALS('13-14 Teamsheets'!$S$2:$Z$132,$A25,'13-14 Teamsheets'!$C$2:$C$132,G$1) &amp; ")"</f>
        <v>1(0)</v>
      </c>
      <c r="I25" s="27">
        <f>Clean_sheet('13-14 Teamsheets'!$C$2:$H$132,$A25,G$1)</f>
        <v>0</v>
      </c>
      <c r="J25" s="27" t="str">
        <f>CARDS('13-14 Teamsheets'!$H$2:$Z$132,$A25,$AM$2,'13-14 Teamsheets'!$C$2:$C$132,G$1) &amp; "(" &amp; CARDS('13-14 Teamsheets'!$H$2:$Z$132,$A25,$AM$3,'13-14 Teamsheets'!$C$2:$C$132,G$1) &amp; ")"</f>
        <v>0(0)</v>
      </c>
      <c r="K25" s="27">
        <f>MINS_PLAYED('13-14 Teamsheets'!$H$2:$R$132,$A25,'13-14 Teamsheets'!$C$2:$C$132,G$1) + MINS_AS_SUB('13-14 Teamsheets'!$S$2:$Z$132,$A25,'13-14 Teamsheets'!$C$2:$C$132,G$1)</f>
        <v>90</v>
      </c>
      <c r="L25" s="27" t="str">
        <f>APPS('13-14 Teamsheets'!$H$2:$R$132,$A25,'13-14 Teamsheets'!$C$2:$C$132,L$1) &amp; "(" &amp; SUBS('13-14 Teamsheets'!$S$2:$Z$132,$A25,'13-14 Teamsheets'!$C$2:$C$132,L$1) &amp; ")"</f>
        <v>3(0)</v>
      </c>
      <c r="M25" s="27" t="str">
        <f>GOALS('13-14 Teamsheets'!$H$2:$R$132,$A25,'13-14 Teamsheets'!$C$2:$C$132,L$1) &amp; "(" &amp; GOALS('13-14 Teamsheets'!$S$2:$Z$132,$A25,'13-14 Teamsheets'!$C$2:$C$132,L$1) &amp; ")"</f>
        <v>1(0)</v>
      </c>
      <c r="N25" s="27">
        <f>Clean_sheet('13-14 Teamsheets'!$C$2:$H$132,$A25,L$1)</f>
        <v>0</v>
      </c>
      <c r="O25" s="27" t="str">
        <f>CARDS('13-14 Teamsheets'!$H$2:$Z$132,$A25,$AM$2,'13-14 Teamsheets'!$C$2:$C$132,L$1) &amp; "(" &amp; CARDS('13-14 Teamsheets'!$H$2:$Z$132,$A25,$AM$3,'13-14 Teamsheets'!$C$2:$C$132,L$1) &amp; ")"</f>
        <v>0(0)</v>
      </c>
      <c r="P25" s="27">
        <f>MINS_PLAYED('13-14 Teamsheets'!$H$2:$R$132,$A25,'13-14 Teamsheets'!$C$2:$C$132,L$1) + MINS_AS_SUB('13-14 Teamsheets'!$S$2:$Z$132,$A25,'13-14 Teamsheets'!$C$2:$C$132,L$1)</f>
        <v>267</v>
      </c>
      <c r="Q25" s="27" t="str">
        <f>APPS('13-14 Teamsheets'!$H$2:$R$132,$A25,'13-14 Teamsheets'!$C$2:$C$132,Q$1) &amp; "(" &amp; SUBS('13-14 Teamsheets'!$S$2:$Z$132,$A25,'13-14 Teamsheets'!$C$2:$C$132,Q$1) &amp; ")"</f>
        <v>1(0)</v>
      </c>
      <c r="R25" s="27" t="str">
        <f>GOALS('13-14 Teamsheets'!$H$2:$R$132,$A25,'13-14 Teamsheets'!$C$2:$C$132,Q$1) &amp; "(" &amp; GOALS('13-14 Teamsheets'!$S$2:$Z$132,$A25,'13-14 Teamsheets'!$C$2:$C$132,Q$1) &amp; ")"</f>
        <v>0(0)</v>
      </c>
      <c r="S25" s="27">
        <f>Clean_sheet('13-14 Teamsheets'!$C$2:$H$132,$A25,Q$1)</f>
        <v>0</v>
      </c>
      <c r="T25" s="27" t="str">
        <f>CARDS('13-14 Teamsheets'!$H$2:$Z$132,$A25,$AM$2,'13-14 Teamsheets'!$C$2:$C$132,Q$1) &amp; "(" &amp; CARDS('13-14 Teamsheets'!$H$2:$Z$132,$A25,$AM$3,'13-14 Teamsheets'!$C$2:$C$132,Q$1) &amp; ")"</f>
        <v>1(0)</v>
      </c>
      <c r="U25" s="27">
        <f>MINS_PLAYED('13-14 Teamsheets'!$H$2:$R$132,$A25,'13-14 Teamsheets'!$C$2:$C$132,Q$1) + MINS_AS_SUB('13-14 Teamsheets'!$S$2:$Z$132,$A25,'13-14 Teamsheets'!$C$2:$C$132,Q$1)</f>
        <v>90</v>
      </c>
      <c r="V25" s="27" t="str">
        <f>APPS('13-14 Teamsheets'!$H$2:$R$132,$A25,'13-14 Teamsheets'!$C$2:$C$132,V$1) &amp; "(" &amp; SUBS('13-14 Teamsheets'!$S$2:$Z$132,$A25,'13-14 Teamsheets'!$C$2:$C$132,V$1) &amp; ")"</f>
        <v>0(0)</v>
      </c>
      <c r="W25" s="27" t="str">
        <f>GOALS('13-14 Teamsheets'!$H$2:$R$132,$A25,'13-14 Teamsheets'!$C$2:$C$132,V$1) &amp; "(" &amp; GOALS('13-14 Teamsheets'!$S$2:$Z$132,$A25,'13-14 Teamsheets'!$C$2:$C$132,V$1) &amp; ")"</f>
        <v>0(0)</v>
      </c>
      <c r="X25" s="27">
        <f>Clean_sheet('13-14 Teamsheets'!$C$2:$H$132,$A25,V$1)</f>
        <v>0</v>
      </c>
      <c r="Y25" s="27" t="str">
        <f>CARDS('13-14 Teamsheets'!$H$2:$Z$132,$A25,$AM$2,'13-14 Teamsheets'!$C$2:$C$132,V$1) &amp; "(" &amp; CARDS('13-14 Teamsheets'!$H$2:$Z$132,$A25,$AM$3,'13-14 Teamsheets'!$C$2:$C$132,V$1) &amp; ")"</f>
        <v>0(0)</v>
      </c>
      <c r="Z25" s="27">
        <f>MINS_PLAYED('13-14 Teamsheets'!$H$2:$R$132,$A25,'13-14 Teamsheets'!$C$2:$C$132,V$1) + MINS_AS_SUB('13-14 Teamsheets'!$S$2:$Z$132,$A25,'13-14 Teamsheets'!$C$2:$C$132,V$1)</f>
        <v>0</v>
      </c>
      <c r="AA25" s="27" t="str">
        <f>APPS('13-14 Teamsheets'!$H$2:$R$132,$A25) &amp; "(" &amp; SUBS('13-14 Teamsheets'!$S$2:$Z$132,$A25) &amp; ")"</f>
        <v>25(15)</v>
      </c>
      <c r="AB25" s="28">
        <f>APPS('13-14 Teamsheets'!$H$2:$R$132,$A25) + SUBS('13-14 Teamsheets'!$S$2:$Z$132,$A25)</f>
        <v>40</v>
      </c>
      <c r="AC25" s="27" t="str">
        <f>GOALS('13-14 Teamsheets'!$H$2:$R$132,$A25) &amp; "(" &amp; GOALS('13-14 Teamsheets'!$S$2:$Z$132,$A25) &amp; ")"</f>
        <v>3(2)</v>
      </c>
      <c r="AD25" s="28">
        <f>GOALS('13-14 Teamsheets'!$H$2:$Z$132,$A25)</f>
        <v>5</v>
      </c>
      <c r="AE25" s="28">
        <f>Clean_sheet('13-14 Teamsheets'!$C$2:$H$132,$A25)</f>
        <v>0</v>
      </c>
      <c r="AF25" s="28" t="str">
        <f>CARDS('13-14 Teamsheets'!$H$2:$Z$132,$A25,$AM$2) &amp; "(" &amp; CARDS('13-14 Teamsheets'!$H$2:$Z$132,$A25,$AM$3) &amp; ")"</f>
        <v>3(0)</v>
      </c>
      <c r="AG25" s="28">
        <f>MINS_PLAYED('13-14 Teamsheets'!$H$2:$R$132,$A25) + MINS_AS_SUB('13-14 Teamsheets'!$S$2:$Z$132,$A25)</f>
        <v>2271</v>
      </c>
      <c r="AH25" s="28">
        <f>IF(AND(AG25&lt;&gt;0, AB25&lt;&gt;0),AG25/AB25,0)</f>
        <v>56.774999999999999</v>
      </c>
      <c r="AI25" s="28">
        <f>IF(AD25&lt;&gt;0,AD25/AB25,0)</f>
        <v>0.125</v>
      </c>
      <c r="AJ25" s="28">
        <f>IF(AD25&lt;&gt;0,AG25/AD25,0)</f>
        <v>454.2</v>
      </c>
    </row>
    <row r="26" spans="1:39" x14ac:dyDescent="0.2">
      <c r="A26" s="25" t="s">
        <v>52</v>
      </c>
      <c r="B26" s="27" t="str">
        <f>APPS('13-14 Teamsheets'!$H$2:$R$132,$A26,'13-14 Teamsheets'!$C$2:$C$132,B$1) &amp; "(" &amp; SUBS('13-14 Teamsheets'!$S$2:$Z$132,$A26,'13-14 Teamsheets'!$C$2:$C$132,B$1) &amp; ")"</f>
        <v>24(7)</v>
      </c>
      <c r="C26" s="27" t="str">
        <f>GOALS('13-14 Teamsheets'!$H$2:$R$132,$A26,'13-14 Teamsheets'!$C$2:$C$132,B$1) &amp; "(" &amp; GOALS('13-14 Teamsheets'!$S$2:$Z$132,$A26,'13-14 Teamsheets'!$C$2:$C$132,B$1) &amp; ")"</f>
        <v>1(1)</v>
      </c>
      <c r="D26" s="27">
        <f>Clean_sheet('13-14 Teamsheets'!$C$2:$H$132,$A26,B$1)</f>
        <v>0</v>
      </c>
      <c r="E26" s="27" t="str">
        <f>CARDS('13-14 Teamsheets'!$H$2:$Z$132,$A26,$AM$2,'13-14 Teamsheets'!$C$2:$C$132,B$1) &amp; "(" &amp; CARDS('13-14 Teamsheets'!$H$2:$Z$132,$A26,$AM$3,'13-14 Teamsheets'!$C$2:$C$132,B$1) &amp; ")"</f>
        <v>6(0)</v>
      </c>
      <c r="F26" s="27">
        <f>MINS_PLAYED('13-14 Teamsheets'!$H$2:$R$132,$A26,'13-14 Teamsheets'!$C$2:$C$132,B$1) + MINS_AS_SUB('13-14 Teamsheets'!$S$2:$Z$132,$A26,'13-14 Teamsheets'!$C$2:$C$132,B$1)</f>
        <v>2227</v>
      </c>
      <c r="G26" s="27" t="str">
        <f>APPS('13-14 Teamsheets'!$H$2:$R$132,$A26,'13-14 Teamsheets'!$C$2:$C$132,G$1) &amp; "(" &amp; SUBS('13-14 Teamsheets'!$S$2:$Z$132,$A26,'13-14 Teamsheets'!$C$2:$C$132,G$1) &amp; ")"</f>
        <v>1(0)</v>
      </c>
      <c r="H26" s="27" t="str">
        <f>GOALS('13-14 Teamsheets'!$H$2:$R$132,$A26,'13-14 Teamsheets'!$C$2:$C$132,G$1) &amp; "(" &amp; GOALS('13-14 Teamsheets'!$S$2:$Z$132,$A26,'13-14 Teamsheets'!$C$2:$C$132,G$1) &amp; ")"</f>
        <v>0(0)</v>
      </c>
      <c r="I26" s="27">
        <f>Clean_sheet('13-14 Teamsheets'!$C$2:$H$132,$A26,G$1)</f>
        <v>0</v>
      </c>
      <c r="J26" s="27" t="str">
        <f>CARDS('13-14 Teamsheets'!$H$2:$Z$132,$A26,$AM$2,'13-14 Teamsheets'!$C$2:$C$132,G$1) &amp; "(" &amp; CARDS('13-14 Teamsheets'!$H$2:$Z$132,$A26,$AM$3,'13-14 Teamsheets'!$C$2:$C$132,G$1) &amp; ")"</f>
        <v>0(0)</v>
      </c>
      <c r="K26" s="27">
        <f>MINS_PLAYED('13-14 Teamsheets'!$H$2:$R$132,$A26,'13-14 Teamsheets'!$C$2:$C$132,G$1) + MINS_AS_SUB('13-14 Teamsheets'!$S$2:$Z$132,$A26,'13-14 Teamsheets'!$C$2:$C$132,G$1)</f>
        <v>90</v>
      </c>
      <c r="L26" s="27" t="str">
        <f>APPS('13-14 Teamsheets'!$H$2:$R$132,$A26,'13-14 Teamsheets'!$C$2:$C$132,L$1) &amp; "(" &amp; SUBS('13-14 Teamsheets'!$S$2:$Z$132,$A26,'13-14 Teamsheets'!$C$2:$C$132,L$1) &amp; ")"</f>
        <v>3(0)</v>
      </c>
      <c r="M26" s="27" t="str">
        <f>GOALS('13-14 Teamsheets'!$H$2:$R$132,$A26,'13-14 Teamsheets'!$C$2:$C$132,L$1) &amp; "(" &amp; GOALS('13-14 Teamsheets'!$S$2:$Z$132,$A26,'13-14 Teamsheets'!$C$2:$C$132,L$1) &amp; ")"</f>
        <v>0(0)</v>
      </c>
      <c r="N26" s="27">
        <f>Clean_sheet('13-14 Teamsheets'!$C$2:$H$132,$A26,L$1)</f>
        <v>0</v>
      </c>
      <c r="O26" s="27" t="str">
        <f>CARDS('13-14 Teamsheets'!$H$2:$Z$132,$A26,$AM$2,'13-14 Teamsheets'!$C$2:$C$132,L$1) &amp; "(" &amp; CARDS('13-14 Teamsheets'!$H$2:$Z$132,$A26,$AM$3,'13-14 Teamsheets'!$C$2:$C$132,L$1) &amp; ")"</f>
        <v>0(0)</v>
      </c>
      <c r="P26" s="27">
        <f>MINS_PLAYED('13-14 Teamsheets'!$H$2:$R$132,$A26,'13-14 Teamsheets'!$C$2:$C$132,L$1) + MINS_AS_SUB('13-14 Teamsheets'!$S$2:$Z$132,$A26,'13-14 Teamsheets'!$C$2:$C$132,L$1)</f>
        <v>270</v>
      </c>
      <c r="Q26" s="27" t="str">
        <f>APPS('13-14 Teamsheets'!$H$2:$R$132,$A26,'13-14 Teamsheets'!$C$2:$C$132,Q$1) &amp; "(" &amp; SUBS('13-14 Teamsheets'!$S$2:$Z$132,$A26,'13-14 Teamsheets'!$C$2:$C$132,Q$1) &amp; ")"</f>
        <v>2(0)</v>
      </c>
      <c r="R26" s="27" t="str">
        <f>GOALS('13-14 Teamsheets'!$H$2:$R$132,$A26,'13-14 Teamsheets'!$C$2:$C$132,Q$1) &amp; "(" &amp; GOALS('13-14 Teamsheets'!$S$2:$Z$132,$A26,'13-14 Teamsheets'!$C$2:$C$132,Q$1) &amp; ")"</f>
        <v>0(0)</v>
      </c>
      <c r="S26" s="27">
        <f>Clean_sheet('13-14 Teamsheets'!$C$2:$H$132,$A26,Q$1)</f>
        <v>0</v>
      </c>
      <c r="T26" s="27" t="str">
        <f>CARDS('13-14 Teamsheets'!$H$2:$Z$132,$A26,$AM$2,'13-14 Teamsheets'!$C$2:$C$132,Q$1) &amp; "(" &amp; CARDS('13-14 Teamsheets'!$H$2:$Z$132,$A26,$AM$3,'13-14 Teamsheets'!$C$2:$C$132,Q$1) &amp; ")"</f>
        <v>0(1)</v>
      </c>
      <c r="U26" s="27">
        <f>MINS_PLAYED('13-14 Teamsheets'!$H$2:$R$132,$A26,'13-14 Teamsheets'!$C$2:$C$132,Q$1) + MINS_AS_SUB('13-14 Teamsheets'!$S$2:$Z$132,$A26,'13-14 Teamsheets'!$C$2:$C$132,Q$1)</f>
        <v>105</v>
      </c>
      <c r="V26" s="27" t="str">
        <f>APPS('13-14 Teamsheets'!$H$2:$R$132,$A26,'13-14 Teamsheets'!$C$2:$C$132,V$1) &amp; "(" &amp; SUBS('13-14 Teamsheets'!$S$2:$Z$132,$A26,'13-14 Teamsheets'!$C$2:$C$132,V$1) &amp; ")"</f>
        <v>1(0)</v>
      </c>
      <c r="W26" s="27" t="str">
        <f>GOALS('13-14 Teamsheets'!$H$2:$R$132,$A26,'13-14 Teamsheets'!$C$2:$C$132,V$1) &amp; "(" &amp; GOALS('13-14 Teamsheets'!$S$2:$Z$132,$A26,'13-14 Teamsheets'!$C$2:$C$132,V$1) &amp; ")"</f>
        <v>0(0)</v>
      </c>
      <c r="X26" s="27">
        <f>Clean_sheet('13-14 Teamsheets'!$C$2:$H$132,$A26,V$1)</f>
        <v>0</v>
      </c>
      <c r="Y26" s="27" t="str">
        <f>CARDS('13-14 Teamsheets'!$H$2:$Z$132,$A26,$AM$2,'13-14 Teamsheets'!$C$2:$C$132,V$1) &amp; "(" &amp; CARDS('13-14 Teamsheets'!$H$2:$Z$132,$A26,$AM$3,'13-14 Teamsheets'!$C$2:$C$132,V$1) &amp; ")"</f>
        <v>1(0)</v>
      </c>
      <c r="Z26" s="27">
        <f>MINS_PLAYED('13-14 Teamsheets'!$H$2:$R$132,$A26,'13-14 Teamsheets'!$C$2:$C$132,V$1) + MINS_AS_SUB('13-14 Teamsheets'!$S$2:$Z$132,$A26,'13-14 Teamsheets'!$C$2:$C$132,V$1)</f>
        <v>76</v>
      </c>
      <c r="AA26" s="27" t="str">
        <f>APPS('13-14 Teamsheets'!$H$2:$R$132,$A26) &amp; "(" &amp; SUBS('13-14 Teamsheets'!$S$2:$Z$132,$A26) &amp; ")"</f>
        <v>31(7)</v>
      </c>
      <c r="AB26" s="28">
        <f>APPS('13-14 Teamsheets'!$H$2:$R$132,$A26) + SUBS('13-14 Teamsheets'!$S$2:$Z$132,$A26)</f>
        <v>38</v>
      </c>
      <c r="AC26" s="27" t="str">
        <f>GOALS('13-14 Teamsheets'!$H$2:$R$132,$A26) &amp; "(" &amp; GOALS('13-14 Teamsheets'!$S$2:$Z$132,$A26) &amp; ")"</f>
        <v>1(1)</v>
      </c>
      <c r="AD26" s="28">
        <f>GOALS('13-14 Teamsheets'!$H$2:$Z$132,$A26)</f>
        <v>2</v>
      </c>
      <c r="AE26" s="28">
        <f>Clean_sheet('13-14 Teamsheets'!$C$2:$H$132,$A26)</f>
        <v>0</v>
      </c>
      <c r="AF26" s="28" t="str">
        <f>CARDS('13-14 Teamsheets'!$H$2:$Z$132,$A26,$AM$2) &amp; "(" &amp; CARDS('13-14 Teamsheets'!$H$2:$Z$132,$A26,$AM$3) &amp; ")"</f>
        <v>7(1)</v>
      </c>
      <c r="AG26" s="28">
        <f>MINS_PLAYED('13-14 Teamsheets'!$H$2:$R$132,$A26) + MINS_AS_SUB('13-14 Teamsheets'!$S$2:$Z$132,$A26)</f>
        <v>2768</v>
      </c>
      <c r="AH26" s="28">
        <f t="shared" si="0"/>
        <v>72.84210526315789</v>
      </c>
      <c r="AI26" s="28">
        <f t="shared" si="1"/>
        <v>5.2631578947368418E-2</v>
      </c>
      <c r="AJ26" s="28">
        <f t="shared" si="2"/>
        <v>1384</v>
      </c>
    </row>
    <row r="27" spans="1:39" s="26" customFormat="1" x14ac:dyDescent="0.2">
      <c r="A27" s="25" t="s">
        <v>53</v>
      </c>
      <c r="B27" s="27" t="str">
        <f>APPS('13-14 Teamsheets'!$H$2:$R$132,$A27,'13-14 Teamsheets'!$C$2:$C$132,B$1) &amp; "(" &amp; SUBS('13-14 Teamsheets'!$S$2:$Z$132,$A27,'13-14 Teamsheets'!$C$2:$C$132,B$1) &amp; ")"</f>
        <v>28(12)</v>
      </c>
      <c r="C27" s="27" t="str">
        <f>GOALS('13-14 Teamsheets'!$H$2:$R$132,$A27,'13-14 Teamsheets'!$C$2:$C$132,B$1) &amp; "(" &amp; GOALS('13-14 Teamsheets'!$S$2:$Z$132,$A27,'13-14 Teamsheets'!$C$2:$C$132,B$1) &amp; ")"</f>
        <v>13(0)</v>
      </c>
      <c r="D27" s="27">
        <f>Clean_sheet('13-14 Teamsheets'!$C$2:$H$132,$A27,B$1)</f>
        <v>0</v>
      </c>
      <c r="E27" s="27" t="str">
        <f>CARDS('13-14 Teamsheets'!$H$2:$Z$132,$A27,$AM$2,'13-14 Teamsheets'!$C$2:$C$132,B$1) &amp; "(" &amp; CARDS('13-14 Teamsheets'!$H$2:$Z$132,$A27,$AM$3,'13-14 Teamsheets'!$C$2:$C$132,B$1) &amp; ")"</f>
        <v>5(1)</v>
      </c>
      <c r="F27" s="27">
        <f>MINS_PLAYED('13-14 Teamsheets'!$H$2:$R$132,$A27,'13-14 Teamsheets'!$C$2:$C$132,B$1) + MINS_AS_SUB('13-14 Teamsheets'!$S$2:$Z$132,$A27,'13-14 Teamsheets'!$C$2:$C$132,B$1)</f>
        <v>2591</v>
      </c>
      <c r="G27" s="27" t="str">
        <f>APPS('13-14 Teamsheets'!$H$2:$R$132,$A27,'13-14 Teamsheets'!$C$2:$C$132,G$1) &amp; "(" &amp; SUBS('13-14 Teamsheets'!$S$2:$Z$132,$A27,'13-14 Teamsheets'!$C$2:$C$132,G$1) &amp; ")"</f>
        <v>0(0)</v>
      </c>
      <c r="H27" s="27" t="str">
        <f>GOALS('13-14 Teamsheets'!$H$2:$R$132,$A27,'13-14 Teamsheets'!$C$2:$C$132,G$1) &amp; "(" &amp; GOALS('13-14 Teamsheets'!$S$2:$Z$132,$A27,'13-14 Teamsheets'!$C$2:$C$132,G$1) &amp; ")"</f>
        <v>0(0)</v>
      </c>
      <c r="I27" s="27">
        <f>Clean_sheet('13-14 Teamsheets'!$C$2:$H$132,$A27,G$1)</f>
        <v>0</v>
      </c>
      <c r="J27" s="27" t="str">
        <f>CARDS('13-14 Teamsheets'!$H$2:$Z$132,$A27,$AM$2,'13-14 Teamsheets'!$C$2:$C$132,G$1) &amp; "(" &amp; CARDS('13-14 Teamsheets'!$H$2:$Z$132,$A27,$AM$3,'13-14 Teamsheets'!$C$2:$C$132,G$1) &amp; ")"</f>
        <v>0(0)</v>
      </c>
      <c r="K27" s="27">
        <f>MINS_PLAYED('13-14 Teamsheets'!$H$2:$R$132,$A27,'13-14 Teamsheets'!$C$2:$C$132,G$1) + MINS_AS_SUB('13-14 Teamsheets'!$S$2:$Z$132,$A27,'13-14 Teamsheets'!$C$2:$C$132,G$1)</f>
        <v>0</v>
      </c>
      <c r="L27" s="27" t="str">
        <f>APPS('13-14 Teamsheets'!$H$2:$R$132,$A27,'13-14 Teamsheets'!$C$2:$C$132,L$1) &amp; "(" &amp; SUBS('13-14 Teamsheets'!$S$2:$Z$132,$A27,'13-14 Teamsheets'!$C$2:$C$132,L$1) &amp; ")"</f>
        <v>1(2)</v>
      </c>
      <c r="M27" s="27" t="str">
        <f>GOALS('13-14 Teamsheets'!$H$2:$R$132,$A27,'13-14 Teamsheets'!$C$2:$C$132,L$1) &amp; "(" &amp; GOALS('13-14 Teamsheets'!$S$2:$Z$132,$A27,'13-14 Teamsheets'!$C$2:$C$132,L$1) &amp; ")"</f>
        <v>1(1)</v>
      </c>
      <c r="N27" s="27">
        <f>Clean_sheet('13-14 Teamsheets'!$C$2:$H$132,$A27,L$1)</f>
        <v>0</v>
      </c>
      <c r="O27" s="27" t="str">
        <f>CARDS('13-14 Teamsheets'!$H$2:$Z$132,$A27,$AM$2,'13-14 Teamsheets'!$C$2:$C$132,L$1) &amp; "(" &amp; CARDS('13-14 Teamsheets'!$H$2:$Z$132,$A27,$AM$3,'13-14 Teamsheets'!$C$2:$C$132,L$1) &amp; ")"</f>
        <v>0(0)</v>
      </c>
      <c r="P27" s="27">
        <f>MINS_PLAYED('13-14 Teamsheets'!$H$2:$R$132,$A27,'13-14 Teamsheets'!$C$2:$C$132,L$1) + MINS_AS_SUB('13-14 Teamsheets'!$S$2:$Z$132,$A27,'13-14 Teamsheets'!$C$2:$C$132,L$1)</f>
        <v>137</v>
      </c>
      <c r="Q27" s="27" t="str">
        <f>APPS('13-14 Teamsheets'!$H$2:$R$132,$A27,'13-14 Teamsheets'!$C$2:$C$132,Q$1) &amp; "(" &amp; SUBS('13-14 Teamsheets'!$S$2:$Z$132,$A27,'13-14 Teamsheets'!$C$2:$C$132,Q$1) &amp; ")"</f>
        <v>2(0)</v>
      </c>
      <c r="R27" s="27" t="str">
        <f>GOALS('13-14 Teamsheets'!$H$2:$R$132,$A27,'13-14 Teamsheets'!$C$2:$C$132,Q$1) &amp; "(" &amp; GOALS('13-14 Teamsheets'!$S$2:$Z$132,$A27,'13-14 Teamsheets'!$C$2:$C$132,Q$1) &amp; ")"</f>
        <v>0(0)</v>
      </c>
      <c r="S27" s="27">
        <f>Clean_sheet('13-14 Teamsheets'!$C$2:$H$132,$A27,Q$1)</f>
        <v>0</v>
      </c>
      <c r="T27" s="27" t="str">
        <f>CARDS('13-14 Teamsheets'!$H$2:$Z$132,$A27,$AM$2,'13-14 Teamsheets'!$C$2:$C$132,Q$1) &amp; "(" &amp; CARDS('13-14 Teamsheets'!$H$2:$Z$132,$A27,$AM$3,'13-14 Teamsheets'!$C$2:$C$132,Q$1) &amp; ")"</f>
        <v>0(1)</v>
      </c>
      <c r="U27" s="27">
        <f>MINS_PLAYED('13-14 Teamsheets'!$H$2:$R$132,$A27,'13-14 Teamsheets'!$C$2:$C$132,Q$1) + MINS_AS_SUB('13-14 Teamsheets'!$S$2:$Z$132,$A27,'13-14 Teamsheets'!$C$2:$C$132,Q$1)</f>
        <v>119</v>
      </c>
      <c r="V27" s="27" t="str">
        <f>APPS('13-14 Teamsheets'!$H$2:$R$132,$A27,'13-14 Teamsheets'!$C$2:$C$132,V$1) &amp; "(" &amp; SUBS('13-14 Teamsheets'!$S$2:$Z$132,$A27,'13-14 Teamsheets'!$C$2:$C$132,V$1) &amp; ")"</f>
        <v>0(1)</v>
      </c>
      <c r="W27" s="27" t="str">
        <f>GOALS('13-14 Teamsheets'!$H$2:$R$132,$A27,'13-14 Teamsheets'!$C$2:$C$132,V$1) &amp; "(" &amp; GOALS('13-14 Teamsheets'!$S$2:$Z$132,$A27,'13-14 Teamsheets'!$C$2:$C$132,V$1) &amp; ")"</f>
        <v>0(0)</v>
      </c>
      <c r="X27" s="27">
        <f>Clean_sheet('13-14 Teamsheets'!$C$2:$H$132,$A27,V$1)</f>
        <v>0</v>
      </c>
      <c r="Y27" s="27" t="str">
        <f>CARDS('13-14 Teamsheets'!$H$2:$Z$132,$A27,$AM$2,'13-14 Teamsheets'!$C$2:$C$132,V$1) &amp; "(" &amp; CARDS('13-14 Teamsheets'!$H$2:$Z$132,$A27,$AM$3,'13-14 Teamsheets'!$C$2:$C$132,V$1) &amp; ")"</f>
        <v>0(0)</v>
      </c>
      <c r="Z27" s="27">
        <f>MINS_PLAYED('13-14 Teamsheets'!$H$2:$R$132,$A27,'13-14 Teamsheets'!$C$2:$C$132,V$1) + MINS_AS_SUB('13-14 Teamsheets'!$S$2:$Z$132,$A27,'13-14 Teamsheets'!$C$2:$C$132,V$1)</f>
        <v>14</v>
      </c>
      <c r="AA27" s="27" t="str">
        <f>APPS('13-14 Teamsheets'!$H$2:$R$132,$A27) &amp; "(" &amp; SUBS('13-14 Teamsheets'!$S$2:$Z$132,$A27) &amp; ")"</f>
        <v>31(15)</v>
      </c>
      <c r="AB27" s="28">
        <f>APPS('13-14 Teamsheets'!$H$2:$R$132,$A27) + SUBS('13-14 Teamsheets'!$S$2:$Z$132,$A27)</f>
        <v>46</v>
      </c>
      <c r="AC27" s="27" t="str">
        <f>GOALS('13-14 Teamsheets'!$H$2:$R$132,$A27) &amp; "(" &amp; GOALS('13-14 Teamsheets'!$S$2:$Z$132,$A27) &amp; ")"</f>
        <v>14(1)</v>
      </c>
      <c r="AD27" s="28">
        <f>GOALS('13-14 Teamsheets'!$H$2:$Z$132,$A27)</f>
        <v>15</v>
      </c>
      <c r="AE27" s="28">
        <f>Clean_sheet('13-14 Teamsheets'!$C$2:$H$132,$A27)</f>
        <v>0</v>
      </c>
      <c r="AF27" s="28" t="str">
        <f>CARDS('13-14 Teamsheets'!$H$2:$Z$132,$A27,$AM$2) &amp; "(" &amp; CARDS('13-14 Teamsheets'!$H$2:$Z$132,$A27,$AM$3) &amp; ")"</f>
        <v>5(2)</v>
      </c>
      <c r="AG27" s="28">
        <f>MINS_PLAYED('13-14 Teamsheets'!$H$2:$R$132,$A27) + MINS_AS_SUB('13-14 Teamsheets'!$S$2:$Z$132,$A27)</f>
        <v>2861</v>
      </c>
      <c r="AH27" s="28">
        <f t="shared" si="0"/>
        <v>62.195652173913047</v>
      </c>
      <c r="AI27" s="28">
        <f t="shared" si="1"/>
        <v>0.32608695652173914</v>
      </c>
      <c r="AJ27" s="28">
        <f t="shared" si="2"/>
        <v>190.73333333333332</v>
      </c>
    </row>
    <row r="28" spans="1:39" s="26" customFormat="1" x14ac:dyDescent="0.2">
      <c r="A28" s="25" t="s">
        <v>3409</v>
      </c>
      <c r="B28" s="27" t="str">
        <f>APPS('13-14 Teamsheets'!$H$2:$R$132,$A28,'13-14 Teamsheets'!$C$2:$C$132,B$1) &amp; "(" &amp; SUBS('13-14 Teamsheets'!$S$2:$Z$132,$A28,'13-14 Teamsheets'!$C$2:$C$132,B$1) &amp; ")"</f>
        <v>9(1)</v>
      </c>
      <c r="C28" s="27" t="str">
        <f>GOALS('13-14 Teamsheets'!$H$2:$R$132,$A28,'13-14 Teamsheets'!$C$2:$C$132,B$1) &amp; "(" &amp; GOALS('13-14 Teamsheets'!$S$2:$Z$132,$A28,'13-14 Teamsheets'!$C$2:$C$132,B$1) &amp; ")"</f>
        <v>1(0)</v>
      </c>
      <c r="D28" s="27">
        <f>Clean_sheet('13-14 Teamsheets'!$C$2:$H$132,$A28,B$1)</f>
        <v>0</v>
      </c>
      <c r="E28" s="27" t="str">
        <f>CARDS('13-14 Teamsheets'!$H$2:$Z$132,$A28,$AM$2,'13-14 Teamsheets'!$C$2:$C$132,B$1) &amp; "(" &amp; CARDS('13-14 Teamsheets'!$H$2:$Z$132,$A28,$AM$3,'13-14 Teamsheets'!$C$2:$C$132,B$1) &amp; ")"</f>
        <v>2(0)</v>
      </c>
      <c r="F28" s="27">
        <f>MINS_PLAYED('13-14 Teamsheets'!$H$2:$R$132,$A28,'13-14 Teamsheets'!$C$2:$C$132,B$1) + MINS_AS_SUB('13-14 Teamsheets'!$S$2:$Z$132,$A28,'13-14 Teamsheets'!$C$2:$C$132,B$1)</f>
        <v>836</v>
      </c>
      <c r="G28" s="27" t="str">
        <f>APPS('13-14 Teamsheets'!$H$2:$R$132,$A28,'13-14 Teamsheets'!$C$2:$C$132,G$1) &amp; "(" &amp; SUBS('13-14 Teamsheets'!$S$2:$Z$132,$A28,'13-14 Teamsheets'!$C$2:$C$132,G$1) &amp; ")"</f>
        <v>0(0)</v>
      </c>
      <c r="H28" s="27" t="str">
        <f>GOALS('13-14 Teamsheets'!$H$2:$R$132,$A28,'13-14 Teamsheets'!$C$2:$C$132,G$1) &amp; "(" &amp; GOALS('13-14 Teamsheets'!$S$2:$Z$132,$A28,'13-14 Teamsheets'!$C$2:$C$132,G$1) &amp; ")"</f>
        <v>0(0)</v>
      </c>
      <c r="I28" s="27">
        <f>Clean_sheet('13-14 Teamsheets'!$C$2:$H$132,$A28,G$1)</f>
        <v>0</v>
      </c>
      <c r="J28" s="27" t="str">
        <f>CARDS('13-14 Teamsheets'!$H$2:$Z$132,$A28,$AM$2,'13-14 Teamsheets'!$C$2:$C$132,G$1) &amp; "(" &amp; CARDS('13-14 Teamsheets'!$H$2:$Z$132,$A28,$AM$3,'13-14 Teamsheets'!$C$2:$C$132,G$1) &amp; ")"</f>
        <v>0(0)</v>
      </c>
      <c r="K28" s="27">
        <f>MINS_PLAYED('13-14 Teamsheets'!$H$2:$R$132,$A28,'13-14 Teamsheets'!$C$2:$C$132,G$1) + MINS_AS_SUB('13-14 Teamsheets'!$S$2:$Z$132,$A28,'13-14 Teamsheets'!$C$2:$C$132,G$1)</f>
        <v>0</v>
      </c>
      <c r="L28" s="27" t="str">
        <f>APPS('13-14 Teamsheets'!$H$2:$R$132,$A28,'13-14 Teamsheets'!$C$2:$C$132,L$1) &amp; "(" &amp; SUBS('13-14 Teamsheets'!$S$2:$Z$132,$A28,'13-14 Teamsheets'!$C$2:$C$132,L$1) &amp; ")"</f>
        <v>1(0)</v>
      </c>
      <c r="M28" s="27" t="str">
        <f>GOALS('13-14 Teamsheets'!$H$2:$R$132,$A28,'13-14 Teamsheets'!$C$2:$C$132,L$1) &amp; "(" &amp; GOALS('13-14 Teamsheets'!$S$2:$Z$132,$A28,'13-14 Teamsheets'!$C$2:$C$132,L$1) &amp; ")"</f>
        <v>0(0)</v>
      </c>
      <c r="N28" s="27">
        <f>Clean_sheet('13-14 Teamsheets'!$C$2:$H$132,$A28,L$1)</f>
        <v>0</v>
      </c>
      <c r="O28" s="27" t="str">
        <f>CARDS('13-14 Teamsheets'!$H$2:$Z$132,$A28,$AM$2,'13-14 Teamsheets'!$C$2:$C$132,L$1) &amp; "(" &amp; CARDS('13-14 Teamsheets'!$H$2:$Z$132,$A28,$AM$3,'13-14 Teamsheets'!$C$2:$C$132,L$1) &amp; ")"</f>
        <v>0(0)</v>
      </c>
      <c r="P28" s="27">
        <f>MINS_PLAYED('13-14 Teamsheets'!$H$2:$R$132,$A28,'13-14 Teamsheets'!$C$2:$C$132,L$1) + MINS_AS_SUB('13-14 Teamsheets'!$S$2:$Z$132,$A28,'13-14 Teamsheets'!$C$2:$C$132,L$1)</f>
        <v>90</v>
      </c>
      <c r="Q28" s="27" t="str">
        <f>APPS('13-14 Teamsheets'!$H$2:$R$132,$A28,'13-14 Teamsheets'!$C$2:$C$132,Q$1) &amp; "(" &amp; SUBS('13-14 Teamsheets'!$S$2:$Z$132,$A28,'13-14 Teamsheets'!$C$2:$C$132,Q$1) &amp; ")"</f>
        <v>1(1)</v>
      </c>
      <c r="R28" s="27" t="str">
        <f>GOALS('13-14 Teamsheets'!$H$2:$R$132,$A28,'13-14 Teamsheets'!$C$2:$C$132,Q$1) &amp; "(" &amp; GOALS('13-14 Teamsheets'!$S$2:$Z$132,$A28,'13-14 Teamsheets'!$C$2:$C$132,Q$1) &amp; ")"</f>
        <v>0(0)</v>
      </c>
      <c r="S28" s="27">
        <f>Clean_sheet('13-14 Teamsheets'!$C$2:$H$132,$A28,Q$1)</f>
        <v>0</v>
      </c>
      <c r="T28" s="27" t="str">
        <f>CARDS('13-14 Teamsheets'!$H$2:$Z$132,$A28,$AM$2,'13-14 Teamsheets'!$C$2:$C$132,Q$1) &amp; "(" &amp; CARDS('13-14 Teamsheets'!$H$2:$Z$132,$A28,$AM$3,'13-14 Teamsheets'!$C$2:$C$132,Q$1) &amp; ")"</f>
        <v>0(0)</v>
      </c>
      <c r="U28" s="27">
        <f>MINS_PLAYED('13-14 Teamsheets'!$H$2:$R$132,$A28,'13-14 Teamsheets'!$C$2:$C$132,Q$1) + MINS_AS_SUB('13-14 Teamsheets'!$S$2:$Z$132,$A28,'13-14 Teamsheets'!$C$2:$C$132,Q$1)</f>
        <v>120</v>
      </c>
      <c r="V28" s="27" t="str">
        <f>APPS('13-14 Teamsheets'!$H$2:$R$132,$A28,'13-14 Teamsheets'!$C$2:$C$132,V$1) &amp; "(" &amp; SUBS('13-14 Teamsheets'!$S$2:$Z$132,$A28,'13-14 Teamsheets'!$C$2:$C$132,V$1) &amp; ")"</f>
        <v>1(0)</v>
      </c>
      <c r="W28" s="27" t="str">
        <f>GOALS('13-14 Teamsheets'!$H$2:$R$132,$A28,'13-14 Teamsheets'!$C$2:$C$132,V$1) &amp; "(" &amp; GOALS('13-14 Teamsheets'!$S$2:$Z$132,$A28,'13-14 Teamsheets'!$C$2:$C$132,V$1) &amp; ")"</f>
        <v>0(0)</v>
      </c>
      <c r="X28" s="27">
        <f>Clean_sheet('13-14 Teamsheets'!$C$2:$H$132,$A28,V$1)</f>
        <v>0</v>
      </c>
      <c r="Y28" s="27" t="str">
        <f>CARDS('13-14 Teamsheets'!$H$2:$Z$132,$A28,$AM$2,'13-14 Teamsheets'!$C$2:$C$132,V$1) &amp; "(" &amp; CARDS('13-14 Teamsheets'!$H$2:$Z$132,$A28,$AM$3,'13-14 Teamsheets'!$C$2:$C$132,V$1) &amp; ")"</f>
        <v>0(0)</v>
      </c>
      <c r="Z28" s="27">
        <f>MINS_PLAYED('13-14 Teamsheets'!$H$2:$R$132,$A28,'13-14 Teamsheets'!$C$2:$C$132,V$1) + MINS_AS_SUB('13-14 Teamsheets'!$S$2:$Z$132,$A28,'13-14 Teamsheets'!$C$2:$C$132,V$1)</f>
        <v>90</v>
      </c>
      <c r="AA28" s="27" t="str">
        <f>APPS('13-14 Teamsheets'!$H$2:$R$132,$A28) &amp; "(" &amp; SUBS('13-14 Teamsheets'!$S$2:$Z$132,$A28) &amp; ")"</f>
        <v>12(2)</v>
      </c>
      <c r="AB28" s="28">
        <f>APPS('13-14 Teamsheets'!$H$2:$R$132,$A28) + SUBS('13-14 Teamsheets'!$S$2:$Z$132,$A28)</f>
        <v>14</v>
      </c>
      <c r="AC28" s="27" t="str">
        <f>GOALS('13-14 Teamsheets'!$H$2:$R$132,$A28) &amp; "(" &amp; GOALS('13-14 Teamsheets'!$S$2:$Z$132,$A28) &amp; ")"</f>
        <v>1(0)</v>
      </c>
      <c r="AD28" s="28">
        <f>GOALS('13-14 Teamsheets'!$H$2:$Z$132,$A28)</f>
        <v>1</v>
      </c>
      <c r="AE28" s="28">
        <f>Clean_sheet('13-14 Teamsheets'!$C$2:$H$132,$A28)</f>
        <v>0</v>
      </c>
      <c r="AF28" s="28" t="str">
        <f>CARDS('13-14 Teamsheets'!$H$2:$Z$132,$A28,$AM$2) &amp; "(" &amp; CARDS('13-14 Teamsheets'!$H$2:$Z$132,$A28,$AM$3) &amp; ")"</f>
        <v>2(0)</v>
      </c>
      <c r="AG28" s="28">
        <f>MINS_PLAYED('13-14 Teamsheets'!$H$2:$R$132,$A28) + MINS_AS_SUB('13-14 Teamsheets'!$S$2:$Z$132,$A28)</f>
        <v>1136</v>
      </c>
      <c r="AH28" s="28">
        <f>IF(AND(AG28&lt;&gt;0, AB28&lt;&gt;0),AG28/AB28,0)</f>
        <v>81.142857142857139</v>
      </c>
      <c r="AI28" s="28">
        <f>IF(AD28&lt;&gt;0,AD28/AB28,0)</f>
        <v>7.1428571428571425E-2</v>
      </c>
      <c r="AJ28" s="28">
        <f>IF(AD28&lt;&gt;0,AG28/AD28,0)</f>
        <v>1136</v>
      </c>
    </row>
    <row r="29" spans="1:39" s="26" customFormat="1" x14ac:dyDescent="0.2">
      <c r="A29" s="25" t="s">
        <v>3476</v>
      </c>
      <c r="B29" s="27" t="str">
        <f>APPS('13-14 Teamsheets'!$H$2:$R$132,$A29,'13-14 Teamsheets'!$C$2:$C$132,B$1) &amp; "(" &amp; SUBS('13-14 Teamsheets'!$S$2:$Z$132,$A29,'13-14 Teamsheets'!$C$2:$C$132,B$1) &amp; ")"</f>
        <v>0(0)</v>
      </c>
      <c r="C29" s="27" t="str">
        <f>GOALS('13-14 Teamsheets'!$H$2:$R$132,$A29,'13-14 Teamsheets'!$C$2:$C$132,B$1) &amp; "(" &amp; GOALS('13-14 Teamsheets'!$S$2:$Z$132,$A29,'13-14 Teamsheets'!$C$2:$C$132,B$1) &amp; ")"</f>
        <v>0(0)</v>
      </c>
      <c r="D29" s="27">
        <f>Clean_sheet('13-14 Teamsheets'!$C$2:$H$132,$A29,B$1)</f>
        <v>0</v>
      </c>
      <c r="E29" s="27" t="str">
        <f>CARDS('13-14 Teamsheets'!$H$2:$Z$132,$A29,$AM$2,'13-14 Teamsheets'!$C$2:$C$132,B$1) &amp; "(" &amp; CARDS('13-14 Teamsheets'!$H$2:$Z$132,$A29,$AM$3,'13-14 Teamsheets'!$C$2:$C$132,B$1) &amp; ")"</f>
        <v>0(0)</v>
      </c>
      <c r="F29" s="27">
        <f>MINS_PLAYED('13-14 Teamsheets'!$H$2:$R$132,$A29,'13-14 Teamsheets'!$C$2:$C$132,B$1) + MINS_AS_SUB('13-14 Teamsheets'!$S$2:$Z$132,$A29,'13-14 Teamsheets'!$C$2:$C$132,B$1)</f>
        <v>0</v>
      </c>
      <c r="G29" s="27" t="str">
        <f>APPS('13-14 Teamsheets'!$H$2:$R$132,$A29,'13-14 Teamsheets'!$C$2:$C$132,G$1) &amp; "(" &amp; SUBS('13-14 Teamsheets'!$S$2:$Z$132,$A29,'13-14 Teamsheets'!$C$2:$C$132,G$1) &amp; ")"</f>
        <v>0(1)</v>
      </c>
      <c r="H29" s="27" t="str">
        <f>GOALS('13-14 Teamsheets'!$H$2:$R$132,$A29,'13-14 Teamsheets'!$C$2:$C$132,G$1) &amp; "(" &amp; GOALS('13-14 Teamsheets'!$S$2:$Z$132,$A29,'13-14 Teamsheets'!$C$2:$C$132,G$1) &amp; ")"</f>
        <v>0(0)</v>
      </c>
      <c r="I29" s="27">
        <f>Clean_sheet('13-14 Teamsheets'!$C$2:$H$132,$A29,G$1)</f>
        <v>0</v>
      </c>
      <c r="J29" s="27" t="str">
        <f>CARDS('13-14 Teamsheets'!$H$2:$Z$132,$A29,$AM$2,'13-14 Teamsheets'!$C$2:$C$132,G$1) &amp; "(" &amp; CARDS('13-14 Teamsheets'!$H$2:$Z$132,$A29,$AM$3,'13-14 Teamsheets'!$C$2:$C$132,G$1) &amp; ")"</f>
        <v>0(0)</v>
      </c>
      <c r="K29" s="27">
        <f>MINS_PLAYED('13-14 Teamsheets'!$H$2:$R$132,$A29,'13-14 Teamsheets'!$C$2:$C$132,G$1) + MINS_AS_SUB('13-14 Teamsheets'!$S$2:$Z$132,$A29,'13-14 Teamsheets'!$C$2:$C$132,G$1)</f>
        <v>0</v>
      </c>
      <c r="L29" s="27" t="str">
        <f>APPS('13-14 Teamsheets'!$H$2:$R$132,$A29,'13-14 Teamsheets'!$C$2:$C$132,L$1) &amp; "(" &amp; SUBS('13-14 Teamsheets'!$S$2:$Z$132,$A29,'13-14 Teamsheets'!$C$2:$C$132,L$1) &amp; ")"</f>
        <v>0(0)</v>
      </c>
      <c r="M29" s="27" t="str">
        <f>GOALS('13-14 Teamsheets'!$H$2:$R$132,$A29,'13-14 Teamsheets'!$C$2:$C$132,L$1) &amp; "(" &amp; GOALS('13-14 Teamsheets'!$S$2:$Z$132,$A29,'13-14 Teamsheets'!$C$2:$C$132,L$1) &amp; ")"</f>
        <v>0(0)</v>
      </c>
      <c r="N29" s="27">
        <f>Clean_sheet('13-14 Teamsheets'!$C$2:$H$132,$A29,L$1)</f>
        <v>0</v>
      </c>
      <c r="O29" s="27" t="str">
        <f>CARDS('13-14 Teamsheets'!$H$2:$Z$132,$A29,$AM$2,'13-14 Teamsheets'!$C$2:$C$132,L$1) &amp; "(" &amp; CARDS('13-14 Teamsheets'!$H$2:$Z$132,$A29,$AM$3,'13-14 Teamsheets'!$C$2:$C$132,L$1) &amp; ")"</f>
        <v>0(0)</v>
      </c>
      <c r="P29" s="27">
        <f>MINS_PLAYED('13-14 Teamsheets'!$H$2:$R$132,$A29,'13-14 Teamsheets'!$C$2:$C$132,L$1) + MINS_AS_SUB('13-14 Teamsheets'!$S$2:$Z$132,$A29,'13-14 Teamsheets'!$C$2:$C$132,L$1)</f>
        <v>0</v>
      </c>
      <c r="Q29" s="27" t="str">
        <f>APPS('13-14 Teamsheets'!$H$2:$R$132,$A29,'13-14 Teamsheets'!$C$2:$C$132,Q$1) &amp; "(" &amp; SUBS('13-14 Teamsheets'!$S$2:$Z$132,$A29,'13-14 Teamsheets'!$C$2:$C$132,Q$1) &amp; ")"</f>
        <v>0(0)</v>
      </c>
      <c r="R29" s="27" t="str">
        <f>GOALS('13-14 Teamsheets'!$H$2:$R$132,$A29,'13-14 Teamsheets'!$C$2:$C$132,Q$1) &amp; "(" &amp; GOALS('13-14 Teamsheets'!$S$2:$Z$132,$A29,'13-14 Teamsheets'!$C$2:$C$132,Q$1) &amp; ")"</f>
        <v>0(0)</v>
      </c>
      <c r="S29" s="27">
        <f>Clean_sheet('13-14 Teamsheets'!$C$2:$H$132,$A29,Q$1)</f>
        <v>0</v>
      </c>
      <c r="T29" s="27" t="str">
        <f>CARDS('13-14 Teamsheets'!$H$2:$Z$132,$A29,$AM$2,'13-14 Teamsheets'!$C$2:$C$132,Q$1) &amp; "(" &amp; CARDS('13-14 Teamsheets'!$H$2:$Z$132,$A29,$AM$3,'13-14 Teamsheets'!$C$2:$C$132,Q$1) &amp; ")"</f>
        <v>0(0)</v>
      </c>
      <c r="U29" s="27">
        <f>MINS_PLAYED('13-14 Teamsheets'!$H$2:$R$132,$A29,'13-14 Teamsheets'!$C$2:$C$132,Q$1) + MINS_AS_SUB('13-14 Teamsheets'!$S$2:$Z$132,$A29,'13-14 Teamsheets'!$C$2:$C$132,Q$1)</f>
        <v>0</v>
      </c>
      <c r="V29" s="27" t="str">
        <f>APPS('13-14 Teamsheets'!$H$2:$R$132,$A29,'13-14 Teamsheets'!$C$2:$C$132,V$1) &amp; "(" &amp; SUBS('13-14 Teamsheets'!$S$2:$Z$132,$A29,'13-14 Teamsheets'!$C$2:$C$132,V$1) &amp; ")"</f>
        <v>0(0)</v>
      </c>
      <c r="W29" s="27" t="str">
        <f>GOALS('13-14 Teamsheets'!$H$2:$R$132,$A29,'13-14 Teamsheets'!$C$2:$C$132,V$1) &amp; "(" &amp; GOALS('13-14 Teamsheets'!$S$2:$Z$132,$A29,'13-14 Teamsheets'!$C$2:$C$132,V$1) &amp; ")"</f>
        <v>0(0)</v>
      </c>
      <c r="X29" s="27">
        <f>Clean_sheet('13-14 Teamsheets'!$C$2:$H$132,$A29,V$1)</f>
        <v>0</v>
      </c>
      <c r="Y29" s="27" t="str">
        <f>CARDS('13-14 Teamsheets'!$H$2:$Z$132,$A29,$AM$2,'13-14 Teamsheets'!$C$2:$C$132,V$1) &amp; "(" &amp; CARDS('13-14 Teamsheets'!$H$2:$Z$132,$A29,$AM$3,'13-14 Teamsheets'!$C$2:$C$132,V$1) &amp; ")"</f>
        <v>0(0)</v>
      </c>
      <c r="Z29" s="27">
        <f>MINS_PLAYED('13-14 Teamsheets'!$H$2:$R$132,$A29,'13-14 Teamsheets'!$C$2:$C$132,V$1) + MINS_AS_SUB('13-14 Teamsheets'!$S$2:$Z$132,$A29,'13-14 Teamsheets'!$C$2:$C$132,V$1)</f>
        <v>0</v>
      </c>
      <c r="AA29" s="27" t="str">
        <f>APPS('13-14 Teamsheets'!$H$2:$R$132,$A29) &amp; "(" &amp; SUBS('13-14 Teamsheets'!$S$2:$Z$132,$A29) &amp; ")"</f>
        <v>0(1)</v>
      </c>
      <c r="AB29" s="28">
        <f>APPS('13-14 Teamsheets'!$H$2:$R$132,$A29) + SUBS('13-14 Teamsheets'!$S$2:$Z$132,$A29)</f>
        <v>1</v>
      </c>
      <c r="AC29" s="27" t="str">
        <f>GOALS('13-14 Teamsheets'!$H$2:$R$132,$A29) &amp; "(" &amp; GOALS('13-14 Teamsheets'!$S$2:$Z$132,$A29) &amp; ")"</f>
        <v>0(0)</v>
      </c>
      <c r="AD29" s="28">
        <f>GOALS('13-14 Teamsheets'!$H$2:$Z$132,$A29)</f>
        <v>0</v>
      </c>
      <c r="AE29" s="28">
        <f>Clean_sheet('13-14 Teamsheets'!$C$2:$H$132,$A29)</f>
        <v>0</v>
      </c>
      <c r="AF29" s="28" t="str">
        <f>CARDS('13-14 Teamsheets'!$H$2:$Z$132,$A29,$AM$2) &amp; "(" &amp; CARDS('13-14 Teamsheets'!$H$2:$Z$132,$A29,$AM$3) &amp; ")"</f>
        <v>0(0)</v>
      </c>
      <c r="AG29" s="28">
        <f>MINS_PLAYED('13-14 Teamsheets'!$H$2:$R$132,$A29) + MINS_AS_SUB('13-14 Teamsheets'!$S$2:$Z$132,$A29)</f>
        <v>0</v>
      </c>
      <c r="AH29" s="28">
        <f t="shared" ref="AH29" si="18">IF(AND(AG29&lt;&gt;0, AB29&lt;&gt;0),AG29/AB29,0)</f>
        <v>0</v>
      </c>
      <c r="AI29" s="28">
        <f t="shared" ref="AI29" si="19">IF(AD29&lt;&gt;0,AD29/AB29,0)</f>
        <v>0</v>
      </c>
      <c r="AJ29" s="28">
        <f t="shared" ref="AJ29" si="20">IF(AD29&lt;&gt;0,AG29/AD29,0)</f>
        <v>0</v>
      </c>
    </row>
    <row r="30" spans="1:39" s="26" customFormat="1" x14ac:dyDescent="0.2">
      <c r="A30" s="25" t="s">
        <v>3395</v>
      </c>
      <c r="B30" s="27" t="str">
        <f>APPS('13-14 Teamsheets'!$H$2:$R$132,$A30,'13-14 Teamsheets'!$C$2:$C$132,B$1) &amp; "(" &amp; SUBS('13-14 Teamsheets'!$S$2:$Z$132,$A30,'13-14 Teamsheets'!$C$2:$C$132,B$1) &amp; ")"</f>
        <v>38(0)</v>
      </c>
      <c r="C30" s="27" t="str">
        <f>GOALS('13-14 Teamsheets'!$H$2:$R$132,$A30,'13-14 Teamsheets'!$C$2:$C$132,B$1) &amp; "(" &amp; GOALS('13-14 Teamsheets'!$S$2:$Z$132,$A30,'13-14 Teamsheets'!$C$2:$C$132,B$1) &amp; ")"</f>
        <v>5(0)</v>
      </c>
      <c r="D30" s="27">
        <f>Clean_sheet('13-14 Teamsheets'!$C$2:$H$132,$A30,B$1)</f>
        <v>0</v>
      </c>
      <c r="E30" s="27" t="str">
        <f>CARDS('13-14 Teamsheets'!$H$2:$Z$132,$A30,$AM$2,'13-14 Teamsheets'!$C$2:$C$132,B$1) &amp; "(" &amp; CARDS('13-14 Teamsheets'!$H$2:$Z$132,$A30,$AM$3,'13-14 Teamsheets'!$C$2:$C$132,B$1) &amp; ")"</f>
        <v>3(0)</v>
      </c>
      <c r="F30" s="27">
        <f>MINS_PLAYED('13-14 Teamsheets'!$H$2:$R$132,$A30,'13-14 Teamsheets'!$C$2:$C$132,B$1) + MINS_AS_SUB('13-14 Teamsheets'!$S$2:$Z$132,$A30,'13-14 Teamsheets'!$C$2:$C$132,B$1)</f>
        <v>3285</v>
      </c>
      <c r="G30" s="27" t="str">
        <f>APPS('13-14 Teamsheets'!$H$2:$R$132,$A30,'13-14 Teamsheets'!$C$2:$C$132,G$1) &amp; "(" &amp; SUBS('13-14 Teamsheets'!$S$2:$Z$132,$A30,'13-14 Teamsheets'!$C$2:$C$132,G$1) &amp; ")"</f>
        <v>0(0)</v>
      </c>
      <c r="H30" s="27" t="str">
        <f>GOALS('13-14 Teamsheets'!$H$2:$R$132,$A30,'13-14 Teamsheets'!$C$2:$C$132,G$1) &amp; "(" &amp; GOALS('13-14 Teamsheets'!$S$2:$Z$132,$A30,'13-14 Teamsheets'!$C$2:$C$132,G$1) &amp; ")"</f>
        <v>0(0)</v>
      </c>
      <c r="I30" s="27">
        <f>Clean_sheet('13-14 Teamsheets'!$C$2:$H$132,$A30,G$1)</f>
        <v>0</v>
      </c>
      <c r="J30" s="27" t="str">
        <f>CARDS('13-14 Teamsheets'!$H$2:$Z$132,$A30,$AM$2,'13-14 Teamsheets'!$C$2:$C$132,G$1) &amp; "(" &amp; CARDS('13-14 Teamsheets'!$H$2:$Z$132,$A30,$AM$3,'13-14 Teamsheets'!$C$2:$C$132,G$1) &amp; ")"</f>
        <v>0(0)</v>
      </c>
      <c r="K30" s="27">
        <f>MINS_PLAYED('13-14 Teamsheets'!$H$2:$R$132,$A30,'13-14 Teamsheets'!$C$2:$C$132,G$1) + MINS_AS_SUB('13-14 Teamsheets'!$S$2:$Z$132,$A30,'13-14 Teamsheets'!$C$2:$C$132,G$1)</f>
        <v>0</v>
      </c>
      <c r="L30" s="27" t="str">
        <f>APPS('13-14 Teamsheets'!$H$2:$R$132,$A30,'13-14 Teamsheets'!$C$2:$C$132,L$1) &amp; "(" &amp; SUBS('13-14 Teamsheets'!$S$2:$Z$132,$A30,'13-14 Teamsheets'!$C$2:$C$132,L$1) &amp; ")"</f>
        <v>3(0)</v>
      </c>
      <c r="M30" s="27" t="str">
        <f>GOALS('13-14 Teamsheets'!$H$2:$R$132,$A30,'13-14 Teamsheets'!$C$2:$C$132,L$1) &amp; "(" &amp; GOALS('13-14 Teamsheets'!$S$2:$Z$132,$A30,'13-14 Teamsheets'!$C$2:$C$132,L$1) &amp; ")"</f>
        <v>0(0)</v>
      </c>
      <c r="N30" s="27">
        <f>Clean_sheet('13-14 Teamsheets'!$C$2:$H$132,$A30,L$1)</f>
        <v>0</v>
      </c>
      <c r="O30" s="27" t="str">
        <f>CARDS('13-14 Teamsheets'!$H$2:$Z$132,$A30,$AM$2,'13-14 Teamsheets'!$C$2:$C$132,L$1) &amp; "(" &amp; CARDS('13-14 Teamsheets'!$H$2:$Z$132,$A30,$AM$3,'13-14 Teamsheets'!$C$2:$C$132,L$1) &amp; ")"</f>
        <v>0(0)</v>
      </c>
      <c r="P30" s="27">
        <f>MINS_PLAYED('13-14 Teamsheets'!$H$2:$R$132,$A30,'13-14 Teamsheets'!$C$2:$C$132,L$1) + MINS_AS_SUB('13-14 Teamsheets'!$S$2:$Z$132,$A30,'13-14 Teamsheets'!$C$2:$C$132,L$1)</f>
        <v>213</v>
      </c>
      <c r="Q30" s="27" t="str">
        <f>APPS('13-14 Teamsheets'!$H$2:$R$132,$A30,'13-14 Teamsheets'!$C$2:$C$132,Q$1) &amp; "(" &amp; SUBS('13-14 Teamsheets'!$S$2:$Z$132,$A30,'13-14 Teamsheets'!$C$2:$C$132,Q$1) &amp; ")"</f>
        <v>1(0)</v>
      </c>
      <c r="R30" s="27" t="str">
        <f>GOALS('13-14 Teamsheets'!$H$2:$R$132,$A30,'13-14 Teamsheets'!$C$2:$C$132,Q$1) &amp; "(" &amp; GOALS('13-14 Teamsheets'!$S$2:$Z$132,$A30,'13-14 Teamsheets'!$C$2:$C$132,Q$1) &amp; ")"</f>
        <v>0(0)</v>
      </c>
      <c r="S30" s="27">
        <f>Clean_sheet('13-14 Teamsheets'!$C$2:$H$132,$A30,Q$1)</f>
        <v>0</v>
      </c>
      <c r="T30" s="27" t="str">
        <f>CARDS('13-14 Teamsheets'!$H$2:$Z$132,$A30,$AM$2,'13-14 Teamsheets'!$C$2:$C$132,Q$1) &amp; "(" &amp; CARDS('13-14 Teamsheets'!$H$2:$Z$132,$A30,$AM$3,'13-14 Teamsheets'!$C$2:$C$132,Q$1) &amp; ")"</f>
        <v>0(0)</v>
      </c>
      <c r="U30" s="27">
        <f>MINS_PLAYED('13-14 Teamsheets'!$H$2:$R$132,$A30,'13-14 Teamsheets'!$C$2:$C$132,Q$1) + MINS_AS_SUB('13-14 Teamsheets'!$S$2:$Z$132,$A30,'13-14 Teamsheets'!$C$2:$C$132,Q$1)</f>
        <v>90</v>
      </c>
      <c r="V30" s="27" t="str">
        <f>APPS('13-14 Teamsheets'!$H$2:$R$132,$A30,'13-14 Teamsheets'!$C$2:$C$132,V$1) &amp; "(" &amp; SUBS('13-14 Teamsheets'!$S$2:$Z$132,$A30,'13-14 Teamsheets'!$C$2:$C$132,V$1) &amp; ")"</f>
        <v>0(0)</v>
      </c>
      <c r="W30" s="27" t="str">
        <f>GOALS('13-14 Teamsheets'!$H$2:$R$132,$A30,'13-14 Teamsheets'!$C$2:$C$132,V$1) &amp; "(" &amp; GOALS('13-14 Teamsheets'!$S$2:$Z$132,$A30,'13-14 Teamsheets'!$C$2:$C$132,V$1) &amp; ")"</f>
        <v>0(0)</v>
      </c>
      <c r="X30" s="27">
        <f>Clean_sheet('13-14 Teamsheets'!$C$2:$H$132,$A30,V$1)</f>
        <v>0</v>
      </c>
      <c r="Y30" s="27" t="str">
        <f>CARDS('13-14 Teamsheets'!$H$2:$Z$132,$A30,$AM$2,'13-14 Teamsheets'!$C$2:$C$132,V$1) &amp; "(" &amp; CARDS('13-14 Teamsheets'!$H$2:$Z$132,$A30,$AM$3,'13-14 Teamsheets'!$C$2:$C$132,V$1) &amp; ")"</f>
        <v>0(0)</v>
      </c>
      <c r="Z30" s="27">
        <f>MINS_PLAYED('13-14 Teamsheets'!$H$2:$R$132,$A30,'13-14 Teamsheets'!$C$2:$C$132,V$1) + MINS_AS_SUB('13-14 Teamsheets'!$S$2:$Z$132,$A30,'13-14 Teamsheets'!$C$2:$C$132,V$1)</f>
        <v>0</v>
      </c>
      <c r="AA30" s="27" t="str">
        <f>APPS('13-14 Teamsheets'!$H$2:$R$132,$A30) &amp; "(" &amp; SUBS('13-14 Teamsheets'!$S$2:$Z$132,$A30) &amp; ")"</f>
        <v>42(0)</v>
      </c>
      <c r="AB30" s="28">
        <f>APPS('13-14 Teamsheets'!$H$2:$R$132,$A30) + SUBS('13-14 Teamsheets'!$S$2:$Z$132,$A30)</f>
        <v>42</v>
      </c>
      <c r="AC30" s="27" t="str">
        <f>GOALS('13-14 Teamsheets'!$H$2:$R$132,$A30) &amp; "(" &amp; GOALS('13-14 Teamsheets'!$S$2:$Z$132,$A30) &amp; ")"</f>
        <v>5(0)</v>
      </c>
      <c r="AD30" s="28">
        <f>GOALS('13-14 Teamsheets'!$H$2:$Z$132,$A30)</f>
        <v>5</v>
      </c>
      <c r="AE30" s="28">
        <f>Clean_sheet('13-14 Teamsheets'!$C$2:$H$132,$A30)</f>
        <v>0</v>
      </c>
      <c r="AF30" s="28" t="str">
        <f>CARDS('13-14 Teamsheets'!$H$2:$Z$132,$A30,$AM$2) &amp; "(" &amp; CARDS('13-14 Teamsheets'!$H$2:$Z$132,$A30,$AM$3) &amp; ")"</f>
        <v>3(0)</v>
      </c>
      <c r="AG30" s="28">
        <f>MINS_PLAYED('13-14 Teamsheets'!$H$2:$R$132,$A30) + MINS_AS_SUB('13-14 Teamsheets'!$S$2:$Z$132,$A30)</f>
        <v>3588</v>
      </c>
      <c r="AH30" s="28">
        <f t="shared" si="0"/>
        <v>85.428571428571431</v>
      </c>
      <c r="AI30" s="28">
        <f t="shared" si="1"/>
        <v>0.11904761904761904</v>
      </c>
      <c r="AJ30" s="28">
        <f t="shared" si="2"/>
        <v>717.6</v>
      </c>
    </row>
    <row r="31" spans="1:39" s="26" customFormat="1" x14ac:dyDescent="0.2">
      <c r="A31" s="25" t="s">
        <v>3306</v>
      </c>
      <c r="B31" s="27" t="str">
        <f>APPS('13-14 Teamsheets'!$H$2:$R$132,$A31,'13-14 Teamsheets'!$C$2:$C$132,B$1) &amp; "(" &amp; SUBS('13-14 Teamsheets'!$S$2:$Z$132,$A31,'13-14 Teamsheets'!$C$2:$C$132,B$1) &amp; ")"</f>
        <v>1(5)</v>
      </c>
      <c r="C31" s="27" t="str">
        <f>GOALS('13-14 Teamsheets'!$H$2:$R$132,$A31,'13-14 Teamsheets'!$C$2:$C$132,B$1) &amp; "(" &amp; GOALS('13-14 Teamsheets'!$S$2:$Z$132,$A31,'13-14 Teamsheets'!$C$2:$C$132,B$1) &amp; ")"</f>
        <v>0(0)</v>
      </c>
      <c r="D31" s="27">
        <f>Clean_sheet('13-14 Teamsheets'!$C$2:$H$132,$A31,B$1)</f>
        <v>0</v>
      </c>
      <c r="E31" s="27" t="str">
        <f>CARDS('13-14 Teamsheets'!$H$2:$Z$132,$A31,$AM$2,'13-14 Teamsheets'!$C$2:$C$132,B$1) &amp; "(" &amp; CARDS('13-14 Teamsheets'!$H$2:$Z$132,$A31,$AM$3,'13-14 Teamsheets'!$C$2:$C$132,B$1) &amp; ")"</f>
        <v>1(0)</v>
      </c>
      <c r="F31" s="27">
        <f>MINS_PLAYED('13-14 Teamsheets'!$H$2:$R$132,$A31,'13-14 Teamsheets'!$C$2:$C$132,B$1) + MINS_AS_SUB('13-14 Teamsheets'!$S$2:$Z$132,$A31,'13-14 Teamsheets'!$C$2:$C$132,B$1)</f>
        <v>189</v>
      </c>
      <c r="G31" s="27" t="str">
        <f>APPS('13-14 Teamsheets'!$H$2:$R$132,$A31,'13-14 Teamsheets'!$C$2:$C$132,G$1) &amp; "(" &amp; SUBS('13-14 Teamsheets'!$S$2:$Z$132,$A31,'13-14 Teamsheets'!$C$2:$C$132,G$1) &amp; ")"</f>
        <v>0(0)</v>
      </c>
      <c r="H31" s="27" t="str">
        <f>GOALS('13-14 Teamsheets'!$H$2:$R$132,$A31,'13-14 Teamsheets'!$C$2:$C$132,G$1) &amp; "(" &amp; GOALS('13-14 Teamsheets'!$S$2:$Z$132,$A31,'13-14 Teamsheets'!$C$2:$C$132,G$1) &amp; ")"</f>
        <v>0(0)</v>
      </c>
      <c r="I31" s="27">
        <f>Clean_sheet('13-14 Teamsheets'!$C$2:$H$132,$A31,G$1)</f>
        <v>0</v>
      </c>
      <c r="J31" s="27" t="str">
        <f>CARDS('13-14 Teamsheets'!$H$2:$Z$132,$A31,$AM$2,'13-14 Teamsheets'!$C$2:$C$132,G$1) &amp; "(" &amp; CARDS('13-14 Teamsheets'!$H$2:$Z$132,$A31,$AM$3,'13-14 Teamsheets'!$C$2:$C$132,G$1) &amp; ")"</f>
        <v>0(0)</v>
      </c>
      <c r="K31" s="27">
        <f>MINS_PLAYED('13-14 Teamsheets'!$H$2:$R$132,$A31,'13-14 Teamsheets'!$C$2:$C$132,G$1) + MINS_AS_SUB('13-14 Teamsheets'!$S$2:$Z$132,$A31,'13-14 Teamsheets'!$C$2:$C$132,G$1)</f>
        <v>0</v>
      </c>
      <c r="L31" s="27" t="str">
        <f>APPS('13-14 Teamsheets'!$H$2:$R$132,$A31,'13-14 Teamsheets'!$C$2:$C$132,L$1) &amp; "(" &amp; SUBS('13-14 Teamsheets'!$S$2:$Z$132,$A31,'13-14 Teamsheets'!$C$2:$C$132,L$1) &amp; ")"</f>
        <v>2(0)</v>
      </c>
      <c r="M31" s="27" t="str">
        <f>GOALS('13-14 Teamsheets'!$H$2:$R$132,$A31,'13-14 Teamsheets'!$C$2:$C$132,L$1) &amp; "(" &amp; GOALS('13-14 Teamsheets'!$S$2:$Z$132,$A31,'13-14 Teamsheets'!$C$2:$C$132,L$1) &amp; ")"</f>
        <v>0(0)</v>
      </c>
      <c r="N31" s="27">
        <f>Clean_sheet('13-14 Teamsheets'!$C$2:$H$132,$A31,L$1)</f>
        <v>0</v>
      </c>
      <c r="O31" s="27" t="str">
        <f>CARDS('13-14 Teamsheets'!$H$2:$Z$132,$A31,$AM$2,'13-14 Teamsheets'!$C$2:$C$132,L$1) &amp; "(" &amp; CARDS('13-14 Teamsheets'!$H$2:$Z$132,$A31,$AM$3,'13-14 Teamsheets'!$C$2:$C$132,L$1) &amp; ")"</f>
        <v>0(0)</v>
      </c>
      <c r="P31" s="27">
        <f>MINS_PLAYED('13-14 Teamsheets'!$H$2:$R$132,$A31,'13-14 Teamsheets'!$C$2:$C$132,L$1) + MINS_AS_SUB('13-14 Teamsheets'!$S$2:$Z$132,$A31,'13-14 Teamsheets'!$C$2:$C$132,L$1)</f>
        <v>158</v>
      </c>
      <c r="Q31" s="27" t="str">
        <f>APPS('13-14 Teamsheets'!$H$2:$R$132,$A31,'13-14 Teamsheets'!$C$2:$C$132,Q$1) &amp; "(" &amp; SUBS('13-14 Teamsheets'!$S$2:$Z$132,$A31,'13-14 Teamsheets'!$C$2:$C$132,Q$1) &amp; ")"</f>
        <v>1(0)</v>
      </c>
      <c r="R31" s="27" t="str">
        <f>GOALS('13-14 Teamsheets'!$H$2:$R$132,$A31,'13-14 Teamsheets'!$C$2:$C$132,Q$1) &amp; "(" &amp; GOALS('13-14 Teamsheets'!$S$2:$Z$132,$A31,'13-14 Teamsheets'!$C$2:$C$132,Q$1) &amp; ")"</f>
        <v>0(0)</v>
      </c>
      <c r="S31" s="27">
        <f>Clean_sheet('13-14 Teamsheets'!$C$2:$H$132,$A31,Q$1)</f>
        <v>0</v>
      </c>
      <c r="T31" s="27" t="str">
        <f>CARDS('13-14 Teamsheets'!$H$2:$Z$132,$A31,$AM$2,'13-14 Teamsheets'!$C$2:$C$132,Q$1) &amp; "(" &amp; CARDS('13-14 Teamsheets'!$H$2:$Z$132,$A31,$AM$3,'13-14 Teamsheets'!$C$2:$C$132,Q$1) &amp; ")"</f>
        <v>0(0)</v>
      </c>
      <c r="U31" s="27">
        <f>MINS_PLAYED('13-14 Teamsheets'!$H$2:$R$132,$A31,'13-14 Teamsheets'!$C$2:$C$132,Q$1) + MINS_AS_SUB('13-14 Teamsheets'!$S$2:$Z$132,$A31,'13-14 Teamsheets'!$C$2:$C$132,Q$1)</f>
        <v>46</v>
      </c>
      <c r="V31" s="27" t="str">
        <f>APPS('13-14 Teamsheets'!$H$2:$R$132,$A31,'13-14 Teamsheets'!$C$2:$C$132,V$1) &amp; "(" &amp; SUBS('13-14 Teamsheets'!$S$2:$Z$132,$A31,'13-14 Teamsheets'!$C$2:$C$132,V$1) &amp; ")"</f>
        <v>0(0)</v>
      </c>
      <c r="W31" s="27" t="str">
        <f>GOALS('13-14 Teamsheets'!$H$2:$R$132,$A31,'13-14 Teamsheets'!$C$2:$C$132,V$1) &amp; "(" &amp; GOALS('13-14 Teamsheets'!$S$2:$Z$132,$A31,'13-14 Teamsheets'!$C$2:$C$132,V$1) &amp; ")"</f>
        <v>0(0)</v>
      </c>
      <c r="X31" s="27">
        <f>Clean_sheet('13-14 Teamsheets'!$C$2:$H$132,$A31,V$1)</f>
        <v>0</v>
      </c>
      <c r="Y31" s="27" t="str">
        <f>CARDS('13-14 Teamsheets'!$H$2:$Z$132,$A31,$AM$2,'13-14 Teamsheets'!$C$2:$C$132,V$1) &amp; "(" &amp; CARDS('13-14 Teamsheets'!$H$2:$Z$132,$A31,$AM$3,'13-14 Teamsheets'!$C$2:$C$132,V$1) &amp; ")"</f>
        <v>0(0)</v>
      </c>
      <c r="Z31" s="27">
        <f>MINS_PLAYED('13-14 Teamsheets'!$H$2:$R$132,$A31,'13-14 Teamsheets'!$C$2:$C$132,V$1) + MINS_AS_SUB('13-14 Teamsheets'!$S$2:$Z$132,$A31,'13-14 Teamsheets'!$C$2:$C$132,V$1)</f>
        <v>0</v>
      </c>
      <c r="AA31" s="27" t="str">
        <f>APPS('13-14 Teamsheets'!$H$2:$R$132,$A31) &amp; "(" &amp; SUBS('13-14 Teamsheets'!$S$2:$Z$132,$A31) &amp; ")"</f>
        <v>4(5)</v>
      </c>
      <c r="AB31" s="28">
        <f>APPS('13-14 Teamsheets'!$H$2:$R$132,$A31) + SUBS('13-14 Teamsheets'!$S$2:$Z$132,$A31)</f>
        <v>9</v>
      </c>
      <c r="AC31" s="27" t="str">
        <f>GOALS('13-14 Teamsheets'!$H$2:$R$132,$A31) &amp; "(" &amp; GOALS('13-14 Teamsheets'!$S$2:$Z$132,$A31) &amp; ")"</f>
        <v>0(0)</v>
      </c>
      <c r="AD31" s="28">
        <f>GOALS('13-14 Teamsheets'!$H$2:$Z$132,$A31)</f>
        <v>0</v>
      </c>
      <c r="AE31" s="28">
        <f>Clean_sheet('13-14 Teamsheets'!$C$2:$H$132,$A31)</f>
        <v>0</v>
      </c>
      <c r="AF31" s="28" t="str">
        <f>CARDS('13-14 Teamsheets'!$H$2:$Z$132,$A31,$AM$2) &amp; "(" &amp; CARDS('13-14 Teamsheets'!$H$2:$Z$132,$A31,$AM$3) &amp; ")"</f>
        <v>1(0)</v>
      </c>
      <c r="AG31" s="28">
        <f>MINS_PLAYED('13-14 Teamsheets'!$H$2:$R$132,$A31) + MINS_AS_SUB('13-14 Teamsheets'!$S$2:$Z$132,$A31)</f>
        <v>393</v>
      </c>
      <c r="AH31" s="28">
        <f>IF(AND(AG31&lt;&gt;0, AB31&lt;&gt;0),AG31/AB31,0)</f>
        <v>43.666666666666664</v>
      </c>
      <c r="AI31" s="28">
        <f>IF(AD31&lt;&gt;0,AD31/AB31,0)</f>
        <v>0</v>
      </c>
      <c r="AJ31" s="28">
        <f>IF(AD31&lt;&gt;0,AG31/AD31,0)</f>
        <v>0</v>
      </c>
    </row>
    <row r="32" spans="1:39" s="26" customFormat="1" x14ac:dyDescent="0.2">
      <c r="A32" s="25" t="s">
        <v>3237</v>
      </c>
      <c r="B32" s="27" t="str">
        <f>APPS('13-14 Teamsheets'!$H$2:$R$132,$A32,'13-14 Teamsheets'!$C$2:$C$132,B$1) &amp; "(" &amp; SUBS('13-14 Teamsheets'!$S$2:$Z$132,$A32,'13-14 Teamsheets'!$C$2:$C$132,B$1) &amp; ")"</f>
        <v>0(0)</v>
      </c>
      <c r="C32" s="27" t="str">
        <f>GOALS('13-14 Teamsheets'!$H$2:$R$132,$A32,'13-14 Teamsheets'!$C$2:$C$132,B$1) &amp; "(" &amp; GOALS('13-14 Teamsheets'!$S$2:$Z$132,$A32,'13-14 Teamsheets'!$C$2:$C$132,B$1) &amp; ")"</f>
        <v>0(0)</v>
      </c>
      <c r="D32" s="27">
        <f>Clean_sheet('13-14 Teamsheets'!$C$2:$H$132,$A32,B$1)</f>
        <v>0</v>
      </c>
      <c r="E32" s="27" t="str">
        <f>CARDS('13-14 Teamsheets'!$H$2:$Z$132,$A32,$AM$2,'13-14 Teamsheets'!$C$2:$C$132,B$1) &amp; "(" &amp; CARDS('13-14 Teamsheets'!$H$2:$Z$132,$A32,$AM$3,'13-14 Teamsheets'!$C$2:$C$132,B$1) &amp; ")"</f>
        <v>0(0)</v>
      </c>
      <c r="F32" s="27">
        <f>MINS_PLAYED('13-14 Teamsheets'!$H$2:$R$132,$A32,'13-14 Teamsheets'!$C$2:$C$132,B$1) + MINS_AS_SUB('13-14 Teamsheets'!$S$2:$Z$132,$A32,'13-14 Teamsheets'!$C$2:$C$132,B$1)</f>
        <v>0</v>
      </c>
      <c r="G32" s="27" t="str">
        <f>APPS('13-14 Teamsheets'!$H$2:$R$132,$A32,'13-14 Teamsheets'!$C$2:$C$132,G$1) &amp; "(" &amp; SUBS('13-14 Teamsheets'!$S$2:$Z$132,$A32,'13-14 Teamsheets'!$C$2:$C$132,G$1) &amp; ")"</f>
        <v>1(0)</v>
      </c>
      <c r="H32" s="27" t="str">
        <f>GOALS('13-14 Teamsheets'!$H$2:$R$132,$A32,'13-14 Teamsheets'!$C$2:$C$132,G$1) &amp; "(" &amp; GOALS('13-14 Teamsheets'!$S$2:$Z$132,$A32,'13-14 Teamsheets'!$C$2:$C$132,G$1) &amp; ")"</f>
        <v>0(0)</v>
      </c>
      <c r="I32" s="27">
        <f>Clean_sheet('13-14 Teamsheets'!$C$2:$H$132,$A32,G$1)</f>
        <v>0</v>
      </c>
      <c r="J32" s="27" t="str">
        <f>CARDS('13-14 Teamsheets'!$H$2:$Z$132,$A32,$AM$2,'13-14 Teamsheets'!$C$2:$C$132,G$1) &amp; "(" &amp; CARDS('13-14 Teamsheets'!$H$2:$Z$132,$A32,$AM$3,'13-14 Teamsheets'!$C$2:$C$132,G$1) &amp; ")"</f>
        <v>0(0)</v>
      </c>
      <c r="K32" s="27">
        <f>MINS_PLAYED('13-14 Teamsheets'!$H$2:$R$132,$A32,'13-14 Teamsheets'!$C$2:$C$132,G$1) + MINS_AS_SUB('13-14 Teamsheets'!$S$2:$Z$132,$A32,'13-14 Teamsheets'!$C$2:$C$132,G$1)</f>
        <v>90</v>
      </c>
      <c r="L32" s="27" t="str">
        <f>APPS('13-14 Teamsheets'!$H$2:$R$132,$A32,'13-14 Teamsheets'!$C$2:$C$132,L$1) &amp; "(" &amp; SUBS('13-14 Teamsheets'!$S$2:$Z$132,$A32,'13-14 Teamsheets'!$C$2:$C$132,L$1) &amp; ")"</f>
        <v>0(0)</v>
      </c>
      <c r="M32" s="27" t="str">
        <f>GOALS('13-14 Teamsheets'!$H$2:$R$132,$A32,'13-14 Teamsheets'!$C$2:$C$132,L$1) &amp; "(" &amp; GOALS('13-14 Teamsheets'!$S$2:$Z$132,$A32,'13-14 Teamsheets'!$C$2:$C$132,L$1) &amp; ")"</f>
        <v>0(0)</v>
      </c>
      <c r="N32" s="27">
        <f>Clean_sheet('13-14 Teamsheets'!$C$2:$H$132,$A32,L$1)</f>
        <v>0</v>
      </c>
      <c r="O32" s="27" t="str">
        <f>CARDS('13-14 Teamsheets'!$H$2:$Z$132,$A32,$AM$2,'13-14 Teamsheets'!$C$2:$C$132,L$1) &amp; "(" &amp; CARDS('13-14 Teamsheets'!$H$2:$Z$132,$A32,$AM$3,'13-14 Teamsheets'!$C$2:$C$132,L$1) &amp; ")"</f>
        <v>0(0)</v>
      </c>
      <c r="P32" s="27">
        <f>MINS_PLAYED('13-14 Teamsheets'!$H$2:$R$132,$A32,'13-14 Teamsheets'!$C$2:$C$132,L$1) + MINS_AS_SUB('13-14 Teamsheets'!$S$2:$Z$132,$A32,'13-14 Teamsheets'!$C$2:$C$132,L$1)</f>
        <v>0</v>
      </c>
      <c r="Q32" s="27" t="str">
        <f>APPS('13-14 Teamsheets'!$H$2:$R$132,$A32,'13-14 Teamsheets'!$C$2:$C$132,Q$1) &amp; "(" &amp; SUBS('13-14 Teamsheets'!$S$2:$Z$132,$A32,'13-14 Teamsheets'!$C$2:$C$132,Q$1) &amp; ")"</f>
        <v>0(0)</v>
      </c>
      <c r="R32" s="27" t="str">
        <f>GOALS('13-14 Teamsheets'!$H$2:$R$132,$A32,'13-14 Teamsheets'!$C$2:$C$132,Q$1) &amp; "(" &amp; GOALS('13-14 Teamsheets'!$S$2:$Z$132,$A32,'13-14 Teamsheets'!$C$2:$C$132,Q$1) &amp; ")"</f>
        <v>0(0)</v>
      </c>
      <c r="S32" s="27">
        <f>Clean_sheet('13-14 Teamsheets'!$C$2:$H$132,$A32,Q$1)</f>
        <v>0</v>
      </c>
      <c r="T32" s="27" t="str">
        <f>CARDS('13-14 Teamsheets'!$H$2:$Z$132,$A32,$AM$2,'13-14 Teamsheets'!$C$2:$C$132,Q$1) &amp; "(" &amp; CARDS('13-14 Teamsheets'!$H$2:$Z$132,$A32,$AM$3,'13-14 Teamsheets'!$C$2:$C$132,Q$1) &amp; ")"</f>
        <v>0(0)</v>
      </c>
      <c r="U32" s="27">
        <f>MINS_PLAYED('13-14 Teamsheets'!$H$2:$R$132,$A32,'13-14 Teamsheets'!$C$2:$C$132,Q$1) + MINS_AS_SUB('13-14 Teamsheets'!$S$2:$Z$132,$A32,'13-14 Teamsheets'!$C$2:$C$132,Q$1)</f>
        <v>0</v>
      </c>
      <c r="V32" s="27" t="str">
        <f>APPS('13-14 Teamsheets'!$H$2:$R$132,$A32,'13-14 Teamsheets'!$C$2:$C$132,V$1) &amp; "(" &amp; SUBS('13-14 Teamsheets'!$S$2:$Z$132,$A32,'13-14 Teamsheets'!$C$2:$C$132,V$1) &amp; ")"</f>
        <v>0(0)</v>
      </c>
      <c r="W32" s="27" t="str">
        <f>GOALS('13-14 Teamsheets'!$H$2:$R$132,$A32,'13-14 Teamsheets'!$C$2:$C$132,V$1) &amp; "(" &amp; GOALS('13-14 Teamsheets'!$S$2:$Z$132,$A32,'13-14 Teamsheets'!$C$2:$C$132,V$1) &amp; ")"</f>
        <v>0(0)</v>
      </c>
      <c r="X32" s="27">
        <f>Clean_sheet('13-14 Teamsheets'!$C$2:$H$132,$A32,V$1)</f>
        <v>0</v>
      </c>
      <c r="Y32" s="27" t="str">
        <f>CARDS('13-14 Teamsheets'!$H$2:$Z$132,$A32,$AM$2,'13-14 Teamsheets'!$C$2:$C$132,V$1) &amp; "(" &amp; CARDS('13-14 Teamsheets'!$H$2:$Z$132,$A32,$AM$3,'13-14 Teamsheets'!$C$2:$C$132,V$1) &amp; ")"</f>
        <v>0(0)</v>
      </c>
      <c r="Z32" s="27">
        <f>MINS_PLAYED('13-14 Teamsheets'!$H$2:$R$132,$A32,'13-14 Teamsheets'!$C$2:$C$132,V$1) + MINS_AS_SUB('13-14 Teamsheets'!$S$2:$Z$132,$A32,'13-14 Teamsheets'!$C$2:$C$132,V$1)</f>
        <v>0</v>
      </c>
      <c r="AA32" s="27" t="str">
        <f>APPS('13-14 Teamsheets'!$H$2:$R$132,$A32) &amp; "(" &amp; SUBS('13-14 Teamsheets'!$S$2:$Z$132,$A32) &amp; ")"</f>
        <v>1(0)</v>
      </c>
      <c r="AB32" s="28">
        <f>APPS('13-14 Teamsheets'!$H$2:$R$132,$A32) + SUBS('13-14 Teamsheets'!$S$2:$Z$132,$A32)</f>
        <v>1</v>
      </c>
      <c r="AC32" s="27" t="str">
        <f>GOALS('13-14 Teamsheets'!$H$2:$R$132,$A32) &amp; "(" &amp; GOALS('13-14 Teamsheets'!$S$2:$Z$132,$A32) &amp; ")"</f>
        <v>0(0)</v>
      </c>
      <c r="AD32" s="28">
        <f>GOALS('13-14 Teamsheets'!$H$2:$Z$132,$A32)</f>
        <v>0</v>
      </c>
      <c r="AE32" s="28">
        <f>Clean_sheet('13-14 Teamsheets'!$C$2:$H$132,$A32)</f>
        <v>0</v>
      </c>
      <c r="AF32" s="28" t="str">
        <f>CARDS('13-14 Teamsheets'!$H$2:$Z$132,$A32,$AM$2) &amp; "(" &amp; CARDS('13-14 Teamsheets'!$H$2:$Z$132,$A32,$AM$3) &amp; ")"</f>
        <v>0(0)</v>
      </c>
      <c r="AG32" s="28">
        <f>MINS_PLAYED('13-14 Teamsheets'!$H$2:$R$132,$A32) + MINS_AS_SUB('13-14 Teamsheets'!$S$2:$Z$132,$A32)</f>
        <v>90</v>
      </c>
      <c r="AH32" s="28">
        <f t="shared" ref="AH32" si="21">IF(AND(AG32&lt;&gt;0, AB32&lt;&gt;0),AG32/AB32,0)</f>
        <v>90</v>
      </c>
      <c r="AI32" s="28">
        <f t="shared" ref="AI32" si="22">IF(AD32&lt;&gt;0,AD32/AB32,0)</f>
        <v>0</v>
      </c>
      <c r="AJ32" s="28">
        <f t="shared" ref="AJ32" si="23">IF(AD32&lt;&gt;0,AG32/AD32,0)</f>
        <v>0</v>
      </c>
    </row>
    <row r="33" spans="1:36" s="26" customFormat="1" x14ac:dyDescent="0.2">
      <c r="A33" s="25" t="s">
        <v>2665</v>
      </c>
      <c r="B33" s="27" t="str">
        <f>APPS('13-14 Teamsheets'!$H$2:$R$132,$A33,'13-14 Teamsheets'!$C$2:$C$132,B$1) &amp; "(" &amp; SUBS('13-14 Teamsheets'!$S$2:$Z$132,$A33,'13-14 Teamsheets'!$C$2:$C$132,B$1) &amp; ")"</f>
        <v>9(0)</v>
      </c>
      <c r="C33" s="27" t="str">
        <f>GOALS('13-14 Teamsheets'!$H$2:$R$132,$A33,'13-14 Teamsheets'!$C$2:$C$132,B$1) &amp; "(" &amp; GOALS('13-14 Teamsheets'!$S$2:$Z$132,$A33,'13-14 Teamsheets'!$C$2:$C$132,B$1) &amp; ")"</f>
        <v>0(0)</v>
      </c>
      <c r="D33" s="27">
        <f>Clean_sheet('13-14 Teamsheets'!$C$2:$H$132,$A33,B$1)</f>
        <v>3</v>
      </c>
      <c r="E33" s="27" t="str">
        <f>CARDS('13-14 Teamsheets'!$H$2:$Z$132,$A33,$AM$2,'13-14 Teamsheets'!$C$2:$C$132,B$1) &amp; "(" &amp; CARDS('13-14 Teamsheets'!$H$2:$Z$132,$A33,$AM$3,'13-14 Teamsheets'!$C$2:$C$132,B$1) &amp; ")"</f>
        <v>0(0)</v>
      </c>
      <c r="F33" s="27">
        <f>MINS_PLAYED('13-14 Teamsheets'!$H$2:$R$132,$A33,'13-14 Teamsheets'!$C$2:$C$132,B$1) + MINS_AS_SUB('13-14 Teamsheets'!$S$2:$Z$132,$A33,'13-14 Teamsheets'!$C$2:$C$132,B$1)</f>
        <v>765</v>
      </c>
      <c r="G33" s="27" t="str">
        <f>APPS('13-14 Teamsheets'!$H$2:$R$132,$A33,'13-14 Teamsheets'!$C$2:$C$132,G$1) &amp; "(" &amp; SUBS('13-14 Teamsheets'!$S$2:$Z$132,$A33,'13-14 Teamsheets'!$C$2:$C$132,G$1) &amp; ")"</f>
        <v>0(0)</v>
      </c>
      <c r="H33" s="27" t="str">
        <f>GOALS('13-14 Teamsheets'!$H$2:$R$132,$A33,'13-14 Teamsheets'!$C$2:$C$132,G$1) &amp; "(" &amp; GOALS('13-14 Teamsheets'!$S$2:$Z$132,$A33,'13-14 Teamsheets'!$C$2:$C$132,G$1) &amp; ")"</f>
        <v>0(0)</v>
      </c>
      <c r="I33" s="27">
        <f>Clean_sheet('13-14 Teamsheets'!$C$2:$H$132,$A33,G$1)</f>
        <v>0</v>
      </c>
      <c r="J33" s="27" t="str">
        <f>CARDS('13-14 Teamsheets'!$H$2:$Z$132,$A33,$AM$2,'13-14 Teamsheets'!$C$2:$C$132,G$1) &amp; "(" &amp; CARDS('13-14 Teamsheets'!$H$2:$Z$132,$A33,$AM$3,'13-14 Teamsheets'!$C$2:$C$132,G$1) &amp; ")"</f>
        <v>0(0)</v>
      </c>
      <c r="K33" s="27">
        <f>MINS_PLAYED('13-14 Teamsheets'!$H$2:$R$132,$A33,'13-14 Teamsheets'!$C$2:$C$132,G$1) + MINS_AS_SUB('13-14 Teamsheets'!$S$2:$Z$132,$A33,'13-14 Teamsheets'!$C$2:$C$132,G$1)</f>
        <v>0</v>
      </c>
      <c r="L33" s="27" t="str">
        <f>APPS('13-14 Teamsheets'!$H$2:$R$132,$A33,'13-14 Teamsheets'!$C$2:$C$132,L$1) &amp; "(" &amp; SUBS('13-14 Teamsheets'!$S$2:$Z$132,$A33,'13-14 Teamsheets'!$C$2:$C$132,L$1) &amp; ")"</f>
        <v>1(0)</v>
      </c>
      <c r="M33" s="27" t="str">
        <f>GOALS('13-14 Teamsheets'!$H$2:$R$132,$A33,'13-14 Teamsheets'!$C$2:$C$132,L$1) &amp; "(" &amp; GOALS('13-14 Teamsheets'!$S$2:$Z$132,$A33,'13-14 Teamsheets'!$C$2:$C$132,L$1) &amp; ")"</f>
        <v>0(0)</v>
      </c>
      <c r="N33" s="27">
        <f>Clean_sheet('13-14 Teamsheets'!$C$2:$H$132,$A33,L$1)</f>
        <v>1</v>
      </c>
      <c r="O33" s="27" t="str">
        <f>CARDS('13-14 Teamsheets'!$H$2:$Z$132,$A33,$AM$2,'13-14 Teamsheets'!$C$2:$C$132,L$1) &amp; "(" &amp; CARDS('13-14 Teamsheets'!$H$2:$Z$132,$A33,$AM$3,'13-14 Teamsheets'!$C$2:$C$132,L$1) &amp; ")"</f>
        <v>0(0)</v>
      </c>
      <c r="P33" s="27">
        <f>MINS_PLAYED('13-14 Teamsheets'!$H$2:$R$132,$A33,'13-14 Teamsheets'!$C$2:$C$132,L$1) + MINS_AS_SUB('13-14 Teamsheets'!$S$2:$Z$132,$A33,'13-14 Teamsheets'!$C$2:$C$132,L$1)</f>
        <v>90</v>
      </c>
      <c r="Q33" s="27" t="str">
        <f>APPS('13-14 Teamsheets'!$H$2:$R$132,$A33,'13-14 Teamsheets'!$C$2:$C$132,Q$1) &amp; "(" &amp; SUBS('13-14 Teamsheets'!$S$2:$Z$132,$A33,'13-14 Teamsheets'!$C$2:$C$132,Q$1) &amp; ")"</f>
        <v>0(0)</v>
      </c>
      <c r="R33" s="27" t="str">
        <f>GOALS('13-14 Teamsheets'!$H$2:$R$132,$A33,'13-14 Teamsheets'!$C$2:$C$132,Q$1) &amp; "(" &amp; GOALS('13-14 Teamsheets'!$S$2:$Z$132,$A33,'13-14 Teamsheets'!$C$2:$C$132,Q$1) &amp; ")"</f>
        <v>0(0)</v>
      </c>
      <c r="S33" s="27">
        <f>Clean_sheet('13-14 Teamsheets'!$C$2:$H$132,$A33,Q$1)</f>
        <v>0</v>
      </c>
      <c r="T33" s="27" t="str">
        <f>CARDS('13-14 Teamsheets'!$H$2:$Z$132,$A33,$AM$2,'13-14 Teamsheets'!$C$2:$C$132,Q$1) &amp; "(" &amp; CARDS('13-14 Teamsheets'!$H$2:$Z$132,$A33,$AM$3,'13-14 Teamsheets'!$C$2:$C$132,Q$1) &amp; ")"</f>
        <v>0(0)</v>
      </c>
      <c r="U33" s="27">
        <f>MINS_PLAYED('13-14 Teamsheets'!$H$2:$R$132,$A33,'13-14 Teamsheets'!$C$2:$C$132,Q$1) + MINS_AS_SUB('13-14 Teamsheets'!$S$2:$Z$132,$A33,'13-14 Teamsheets'!$C$2:$C$132,Q$1)</f>
        <v>0</v>
      </c>
      <c r="V33" s="27" t="str">
        <f>APPS('13-14 Teamsheets'!$H$2:$R$132,$A33,'13-14 Teamsheets'!$C$2:$C$132,V$1) &amp; "(" &amp; SUBS('13-14 Teamsheets'!$S$2:$Z$132,$A33,'13-14 Teamsheets'!$C$2:$C$132,V$1) &amp; ")"</f>
        <v>1(0)</v>
      </c>
      <c r="W33" s="27" t="str">
        <f>GOALS('13-14 Teamsheets'!$H$2:$R$132,$A33,'13-14 Teamsheets'!$C$2:$C$132,V$1) &amp; "(" &amp; GOALS('13-14 Teamsheets'!$S$2:$Z$132,$A33,'13-14 Teamsheets'!$C$2:$C$132,V$1) &amp; ")"</f>
        <v>0(0)</v>
      </c>
      <c r="X33" s="27">
        <f>Clean_sheet('13-14 Teamsheets'!$C$2:$H$132,$A33,V$1)</f>
        <v>0</v>
      </c>
      <c r="Y33" s="27" t="str">
        <f>CARDS('13-14 Teamsheets'!$H$2:$Z$132,$A33,$AM$2,'13-14 Teamsheets'!$C$2:$C$132,V$1) &amp; "(" &amp; CARDS('13-14 Teamsheets'!$H$2:$Z$132,$A33,$AM$3,'13-14 Teamsheets'!$C$2:$C$132,V$1) &amp; ")"</f>
        <v>0(0)</v>
      </c>
      <c r="Z33" s="27">
        <f>MINS_PLAYED('13-14 Teamsheets'!$H$2:$R$132,$A33,'13-14 Teamsheets'!$C$2:$C$132,V$1) + MINS_AS_SUB('13-14 Teamsheets'!$S$2:$Z$132,$A33,'13-14 Teamsheets'!$C$2:$C$132,V$1)</f>
        <v>90</v>
      </c>
      <c r="AA33" s="27" t="str">
        <f>APPS('13-14 Teamsheets'!$H$2:$R$132,$A33) &amp; "(" &amp; SUBS('13-14 Teamsheets'!$S$2:$Z$132,$A33) &amp; ")"</f>
        <v>11(0)</v>
      </c>
      <c r="AB33" s="28">
        <f>APPS('13-14 Teamsheets'!$H$2:$R$132,$A33) + SUBS('13-14 Teamsheets'!$S$2:$Z$132,$A33)</f>
        <v>11</v>
      </c>
      <c r="AC33" s="27" t="str">
        <f>GOALS('13-14 Teamsheets'!$H$2:$R$132,$A33) &amp; "(" &amp; GOALS('13-14 Teamsheets'!$S$2:$Z$132,$A33) &amp; ")"</f>
        <v>0(0)</v>
      </c>
      <c r="AD33" s="28">
        <f>GOALS('13-14 Teamsheets'!$H$2:$Z$132,$A33)</f>
        <v>0</v>
      </c>
      <c r="AE33" s="28">
        <f>Clean_sheet('13-14 Teamsheets'!$C$2:$H$132,$A33)</f>
        <v>4</v>
      </c>
      <c r="AF33" s="28" t="str">
        <f>CARDS('13-14 Teamsheets'!$H$2:$Z$132,$A33,$AM$2) &amp; "(" &amp; CARDS('13-14 Teamsheets'!$H$2:$Z$132,$A33,$AM$3) &amp; ")"</f>
        <v>0(0)</v>
      </c>
      <c r="AG33" s="28">
        <f>MINS_PLAYED('13-14 Teamsheets'!$H$2:$R$132,$A33) + MINS_AS_SUB('13-14 Teamsheets'!$S$2:$Z$132,$A33)</f>
        <v>945</v>
      </c>
      <c r="AH33" s="28">
        <f t="shared" si="0"/>
        <v>85.909090909090907</v>
      </c>
      <c r="AI33" s="28">
        <f t="shared" si="1"/>
        <v>0</v>
      </c>
      <c r="AJ33" s="28">
        <f t="shared" si="2"/>
        <v>0</v>
      </c>
    </row>
    <row r="34" spans="1:36" s="26" customFormat="1" x14ac:dyDescent="0.2">
      <c r="A34" s="25" t="s">
        <v>2668</v>
      </c>
      <c r="B34" s="27" t="str">
        <f>APPS('13-14 Teamsheets'!$H$2:$R$132,$A34,'13-14 Teamsheets'!$C$2:$C$132,B$1) &amp; "(" &amp; SUBS('13-14 Teamsheets'!$S$2:$Z$132,$A34,'13-14 Teamsheets'!$C$2:$C$132,B$1) &amp; ")"</f>
        <v>41(1)</v>
      </c>
      <c r="C34" s="27" t="str">
        <f>GOALS('13-14 Teamsheets'!$H$2:$R$132,$A34,'13-14 Teamsheets'!$C$2:$C$132,B$1) &amp; "(" &amp; GOALS('13-14 Teamsheets'!$S$2:$Z$132,$A34,'13-14 Teamsheets'!$C$2:$C$132,B$1) &amp; ")"</f>
        <v>3(0)</v>
      </c>
      <c r="D34" s="27">
        <f>Clean_sheet('13-14 Teamsheets'!$C$2:$H$132,$A34,B$1)</f>
        <v>0</v>
      </c>
      <c r="E34" s="27" t="str">
        <f>CARDS('13-14 Teamsheets'!$H$2:$Z$132,$A34,$AM$2,'13-14 Teamsheets'!$C$2:$C$132,B$1) &amp; "(" &amp; CARDS('13-14 Teamsheets'!$H$2:$Z$132,$A34,$AM$3,'13-14 Teamsheets'!$C$2:$C$132,B$1) &amp; ")"</f>
        <v>7(1)</v>
      </c>
      <c r="F34" s="27">
        <f>MINS_PLAYED('13-14 Teamsheets'!$H$2:$R$132,$A34,'13-14 Teamsheets'!$C$2:$C$132,B$1) + MINS_AS_SUB('13-14 Teamsheets'!$S$2:$Z$132,$A34,'13-14 Teamsheets'!$C$2:$C$132,B$1)</f>
        <v>3738</v>
      </c>
      <c r="G34" s="27" t="str">
        <f>APPS('13-14 Teamsheets'!$H$2:$R$132,$A34,'13-14 Teamsheets'!$C$2:$C$132,G$1) &amp; "(" &amp; SUBS('13-14 Teamsheets'!$S$2:$Z$132,$A34,'13-14 Teamsheets'!$C$2:$C$132,G$1) &amp; ")"</f>
        <v>0(0)</v>
      </c>
      <c r="H34" s="27" t="str">
        <f>GOALS('13-14 Teamsheets'!$H$2:$R$132,$A34,'13-14 Teamsheets'!$C$2:$C$132,G$1) &amp; "(" &amp; GOALS('13-14 Teamsheets'!$S$2:$Z$132,$A34,'13-14 Teamsheets'!$C$2:$C$132,G$1) &amp; ")"</f>
        <v>0(0)</v>
      </c>
      <c r="I34" s="27">
        <f>Clean_sheet('13-14 Teamsheets'!$C$2:$H$132,$A34,G$1)</f>
        <v>0</v>
      </c>
      <c r="J34" s="27" t="str">
        <f>CARDS('13-14 Teamsheets'!$H$2:$Z$132,$A34,$AM$2,'13-14 Teamsheets'!$C$2:$C$132,G$1) &amp; "(" &amp; CARDS('13-14 Teamsheets'!$H$2:$Z$132,$A34,$AM$3,'13-14 Teamsheets'!$C$2:$C$132,G$1) &amp; ")"</f>
        <v>0(0)</v>
      </c>
      <c r="K34" s="27">
        <f>MINS_PLAYED('13-14 Teamsheets'!$H$2:$R$132,$A34,'13-14 Teamsheets'!$C$2:$C$132,G$1) + MINS_AS_SUB('13-14 Teamsheets'!$S$2:$Z$132,$A34,'13-14 Teamsheets'!$C$2:$C$132,G$1)</f>
        <v>0</v>
      </c>
      <c r="L34" s="27" t="str">
        <f>APPS('13-14 Teamsheets'!$H$2:$R$132,$A34,'13-14 Teamsheets'!$C$2:$C$132,L$1) &amp; "(" &amp; SUBS('13-14 Teamsheets'!$S$2:$Z$132,$A34,'13-14 Teamsheets'!$C$2:$C$132,L$1) &amp; ")"</f>
        <v>3(0)</v>
      </c>
      <c r="M34" s="27" t="str">
        <f>GOALS('13-14 Teamsheets'!$H$2:$R$132,$A34,'13-14 Teamsheets'!$C$2:$C$132,L$1) &amp; "(" &amp; GOALS('13-14 Teamsheets'!$S$2:$Z$132,$A34,'13-14 Teamsheets'!$C$2:$C$132,L$1) &amp; ")"</f>
        <v>0(0)</v>
      </c>
      <c r="N34" s="27">
        <f>Clean_sheet('13-14 Teamsheets'!$C$2:$H$132,$A34,L$1)</f>
        <v>0</v>
      </c>
      <c r="O34" s="27" t="str">
        <f>CARDS('13-14 Teamsheets'!$H$2:$Z$132,$A34,$AM$2,'13-14 Teamsheets'!$C$2:$C$132,L$1) &amp; "(" &amp; CARDS('13-14 Teamsheets'!$H$2:$Z$132,$A34,$AM$3,'13-14 Teamsheets'!$C$2:$C$132,L$1) &amp; ")"</f>
        <v>0(0)</v>
      </c>
      <c r="P34" s="27">
        <f>MINS_PLAYED('13-14 Teamsheets'!$H$2:$R$132,$A34,'13-14 Teamsheets'!$C$2:$C$132,L$1) + MINS_AS_SUB('13-14 Teamsheets'!$S$2:$Z$132,$A34,'13-14 Teamsheets'!$C$2:$C$132,L$1)</f>
        <v>210</v>
      </c>
      <c r="Q34" s="27" t="str">
        <f>APPS('13-14 Teamsheets'!$H$2:$R$132,$A34,'13-14 Teamsheets'!$C$2:$C$132,Q$1) &amp; "(" &amp; SUBS('13-14 Teamsheets'!$S$2:$Z$132,$A34,'13-14 Teamsheets'!$C$2:$C$132,Q$1) &amp; ")"</f>
        <v>1(1)</v>
      </c>
      <c r="R34" s="27" t="str">
        <f>GOALS('13-14 Teamsheets'!$H$2:$R$132,$A34,'13-14 Teamsheets'!$C$2:$C$132,Q$1) &amp; "(" &amp; GOALS('13-14 Teamsheets'!$S$2:$Z$132,$A34,'13-14 Teamsheets'!$C$2:$C$132,Q$1) &amp; ")"</f>
        <v>0(0)</v>
      </c>
      <c r="S34" s="27">
        <f>Clean_sheet('13-14 Teamsheets'!$C$2:$H$132,$A34,Q$1)</f>
        <v>0</v>
      </c>
      <c r="T34" s="27" t="str">
        <f>CARDS('13-14 Teamsheets'!$H$2:$Z$132,$A34,$AM$2,'13-14 Teamsheets'!$C$2:$C$132,Q$1) &amp; "(" &amp; CARDS('13-14 Teamsheets'!$H$2:$Z$132,$A34,$AM$3,'13-14 Teamsheets'!$C$2:$C$132,Q$1) &amp; ")"</f>
        <v>0(0)</v>
      </c>
      <c r="U34" s="27">
        <f>MINS_PLAYED('13-14 Teamsheets'!$H$2:$R$132,$A34,'13-14 Teamsheets'!$C$2:$C$132,Q$1) + MINS_AS_SUB('13-14 Teamsheets'!$S$2:$Z$132,$A34,'13-14 Teamsheets'!$C$2:$C$132,Q$1)</f>
        <v>96</v>
      </c>
      <c r="V34" s="27" t="str">
        <f>APPS('13-14 Teamsheets'!$H$2:$R$132,$A34,'13-14 Teamsheets'!$C$2:$C$132,V$1) &amp; "(" &amp; SUBS('13-14 Teamsheets'!$S$2:$Z$132,$A34,'13-14 Teamsheets'!$C$2:$C$132,V$1) &amp; ")"</f>
        <v>1(0)</v>
      </c>
      <c r="W34" s="27" t="str">
        <f>GOALS('13-14 Teamsheets'!$H$2:$R$132,$A34,'13-14 Teamsheets'!$C$2:$C$132,V$1) &amp; "(" &amp; GOALS('13-14 Teamsheets'!$S$2:$Z$132,$A34,'13-14 Teamsheets'!$C$2:$C$132,V$1) &amp; ")"</f>
        <v>0(0)</v>
      </c>
      <c r="X34" s="27">
        <f>Clean_sheet('13-14 Teamsheets'!$C$2:$H$132,$A34,V$1)</f>
        <v>0</v>
      </c>
      <c r="Y34" s="27" t="str">
        <f>CARDS('13-14 Teamsheets'!$H$2:$Z$132,$A34,$AM$2,'13-14 Teamsheets'!$C$2:$C$132,V$1) &amp; "(" &amp; CARDS('13-14 Teamsheets'!$H$2:$Z$132,$A34,$AM$3,'13-14 Teamsheets'!$C$2:$C$132,V$1) &amp; ")"</f>
        <v>0(0)</v>
      </c>
      <c r="Z34" s="27">
        <f>MINS_PLAYED('13-14 Teamsheets'!$H$2:$R$132,$A34,'13-14 Teamsheets'!$C$2:$C$132,V$1) + MINS_AS_SUB('13-14 Teamsheets'!$S$2:$Z$132,$A34,'13-14 Teamsheets'!$C$2:$C$132,V$1)</f>
        <v>90</v>
      </c>
      <c r="AA34" s="27" t="str">
        <f>APPS('13-14 Teamsheets'!$H$2:$R$132,$A34) &amp; "(" &amp; SUBS('13-14 Teamsheets'!$S$2:$Z$132,$A34) &amp; ")"</f>
        <v>46(2)</v>
      </c>
      <c r="AB34" s="28">
        <f>APPS('13-14 Teamsheets'!$H$2:$R$132,$A34) + SUBS('13-14 Teamsheets'!$S$2:$Z$132,$A34)</f>
        <v>48</v>
      </c>
      <c r="AC34" s="27" t="str">
        <f>GOALS('13-14 Teamsheets'!$H$2:$R$132,$A34) &amp; "(" &amp; GOALS('13-14 Teamsheets'!$S$2:$Z$132,$A34) &amp; ")"</f>
        <v>3(0)</v>
      </c>
      <c r="AD34" s="28">
        <f>GOALS('13-14 Teamsheets'!$H$2:$Z$132,$A34)</f>
        <v>3</v>
      </c>
      <c r="AE34" s="28">
        <f>Clean_sheet('13-14 Teamsheets'!$C$2:$H$132,$A34)</f>
        <v>0</v>
      </c>
      <c r="AF34" s="28" t="str">
        <f>CARDS('13-14 Teamsheets'!$H$2:$Z$132,$A34,$AM$2) &amp; "(" &amp; CARDS('13-14 Teamsheets'!$H$2:$Z$132,$A34,$AM$3) &amp; ")"</f>
        <v>7(1)</v>
      </c>
      <c r="AG34" s="28">
        <f>MINS_PLAYED('13-14 Teamsheets'!$H$2:$R$132,$A34) + MINS_AS_SUB('13-14 Teamsheets'!$S$2:$Z$132,$A34)</f>
        <v>4134</v>
      </c>
      <c r="AH34" s="28">
        <f t="shared" si="0"/>
        <v>86.125</v>
      </c>
      <c r="AI34" s="28">
        <f t="shared" si="1"/>
        <v>6.25E-2</v>
      </c>
      <c r="AJ34" s="28">
        <f t="shared" si="2"/>
        <v>1378</v>
      </c>
    </row>
    <row r="35" spans="1:36" s="26" customFormat="1" x14ac:dyDescent="0.2">
      <c r="A35" s="25" t="s">
        <v>3263</v>
      </c>
      <c r="B35" s="27" t="str">
        <f>APPS('13-14 Teamsheets'!$H$2:$R$132,$A35,'13-14 Teamsheets'!$C$2:$C$132,B$1) &amp; "(" &amp; SUBS('13-14 Teamsheets'!$S$2:$Z$132,$A35,'13-14 Teamsheets'!$C$2:$C$132,B$1) &amp; ")"</f>
        <v>0(0)</v>
      </c>
      <c r="C35" s="27" t="str">
        <f>GOALS('13-14 Teamsheets'!$H$2:$R$132,$A35,'13-14 Teamsheets'!$C$2:$C$132,B$1) &amp; "(" &amp; GOALS('13-14 Teamsheets'!$S$2:$Z$132,$A35,'13-14 Teamsheets'!$C$2:$C$132,B$1) &amp; ")"</f>
        <v>0(0)</v>
      </c>
      <c r="D35" s="27">
        <f>Clean_sheet('13-14 Teamsheets'!$C$2:$H$132,$A35,B$1)</f>
        <v>0</v>
      </c>
      <c r="E35" s="27" t="str">
        <f>CARDS('13-14 Teamsheets'!$H$2:$Z$132,$A35,$AM$2,'13-14 Teamsheets'!$C$2:$C$132,B$1) &amp; "(" &amp; CARDS('13-14 Teamsheets'!$H$2:$Z$132,$A35,$AM$3,'13-14 Teamsheets'!$C$2:$C$132,B$1) &amp; ")"</f>
        <v>0(0)</v>
      </c>
      <c r="F35" s="27">
        <f>MINS_PLAYED('13-14 Teamsheets'!$H$2:$R$132,$A35,'13-14 Teamsheets'!$C$2:$C$132,B$1) + MINS_AS_SUB('13-14 Teamsheets'!$S$2:$Z$132,$A35,'13-14 Teamsheets'!$C$2:$C$132,B$1)</f>
        <v>0</v>
      </c>
      <c r="G35" s="27" t="str">
        <f>APPS('13-14 Teamsheets'!$H$2:$R$132,$A35,'13-14 Teamsheets'!$C$2:$C$132,G$1) &amp; "(" &amp; SUBS('13-14 Teamsheets'!$S$2:$Z$132,$A35,'13-14 Teamsheets'!$C$2:$C$132,G$1) &amp; ")"</f>
        <v>0(1)</v>
      </c>
      <c r="H35" s="27" t="str">
        <f>GOALS('13-14 Teamsheets'!$H$2:$R$132,$A35,'13-14 Teamsheets'!$C$2:$C$132,G$1) &amp; "(" &amp; GOALS('13-14 Teamsheets'!$S$2:$Z$132,$A35,'13-14 Teamsheets'!$C$2:$C$132,G$1) &amp; ")"</f>
        <v>0(0)</v>
      </c>
      <c r="I35" s="27">
        <f>Clean_sheet('13-14 Teamsheets'!$C$2:$H$132,$A35,G$1)</f>
        <v>0</v>
      </c>
      <c r="J35" s="27" t="str">
        <f>CARDS('13-14 Teamsheets'!$H$2:$Z$132,$A35,$AM$2,'13-14 Teamsheets'!$C$2:$C$132,G$1) &amp; "(" &amp; CARDS('13-14 Teamsheets'!$H$2:$Z$132,$A35,$AM$3,'13-14 Teamsheets'!$C$2:$C$132,G$1) &amp; ")"</f>
        <v>0(0)</v>
      </c>
      <c r="K35" s="27">
        <f>MINS_PLAYED('13-14 Teamsheets'!$H$2:$R$132,$A35,'13-14 Teamsheets'!$C$2:$C$132,G$1) + MINS_AS_SUB('13-14 Teamsheets'!$S$2:$Z$132,$A35,'13-14 Teamsheets'!$C$2:$C$132,G$1)</f>
        <v>31</v>
      </c>
      <c r="L35" s="27" t="str">
        <f>APPS('13-14 Teamsheets'!$H$2:$R$132,$A35,'13-14 Teamsheets'!$C$2:$C$132,L$1) &amp; "(" &amp; SUBS('13-14 Teamsheets'!$S$2:$Z$132,$A35,'13-14 Teamsheets'!$C$2:$C$132,L$1) &amp; ")"</f>
        <v>0(0)</v>
      </c>
      <c r="M35" s="27" t="str">
        <f>GOALS('13-14 Teamsheets'!$H$2:$R$132,$A35,'13-14 Teamsheets'!$C$2:$C$132,L$1) &amp; "(" &amp; GOALS('13-14 Teamsheets'!$S$2:$Z$132,$A35,'13-14 Teamsheets'!$C$2:$C$132,L$1) &amp; ")"</f>
        <v>0(0)</v>
      </c>
      <c r="N35" s="27">
        <f>Clean_sheet('13-14 Teamsheets'!$C$2:$H$132,$A35,L$1)</f>
        <v>0</v>
      </c>
      <c r="O35" s="27" t="str">
        <f>CARDS('13-14 Teamsheets'!$H$2:$Z$132,$A35,$AM$2,'13-14 Teamsheets'!$C$2:$C$132,L$1) &amp; "(" &amp; CARDS('13-14 Teamsheets'!$H$2:$Z$132,$A35,$AM$3,'13-14 Teamsheets'!$C$2:$C$132,L$1) &amp; ")"</f>
        <v>0(0)</v>
      </c>
      <c r="P35" s="27">
        <f>MINS_PLAYED('13-14 Teamsheets'!$H$2:$R$132,$A35,'13-14 Teamsheets'!$C$2:$C$132,L$1) + MINS_AS_SUB('13-14 Teamsheets'!$S$2:$Z$132,$A35,'13-14 Teamsheets'!$C$2:$C$132,L$1)</f>
        <v>0</v>
      </c>
      <c r="Q35" s="27" t="str">
        <f>APPS('13-14 Teamsheets'!$H$2:$R$132,$A35,'13-14 Teamsheets'!$C$2:$C$132,Q$1) &amp; "(" &amp; SUBS('13-14 Teamsheets'!$S$2:$Z$132,$A35,'13-14 Teamsheets'!$C$2:$C$132,Q$1) &amp; ")"</f>
        <v>0(0)</v>
      </c>
      <c r="R35" s="27" t="str">
        <f>GOALS('13-14 Teamsheets'!$H$2:$R$132,$A35,'13-14 Teamsheets'!$C$2:$C$132,Q$1) &amp; "(" &amp; GOALS('13-14 Teamsheets'!$S$2:$Z$132,$A35,'13-14 Teamsheets'!$C$2:$C$132,Q$1) &amp; ")"</f>
        <v>0(0)</v>
      </c>
      <c r="S35" s="27">
        <f>Clean_sheet('13-14 Teamsheets'!$C$2:$H$132,$A35,Q$1)</f>
        <v>0</v>
      </c>
      <c r="T35" s="27" t="str">
        <f>CARDS('13-14 Teamsheets'!$H$2:$Z$132,$A35,$AM$2,'13-14 Teamsheets'!$C$2:$C$132,Q$1) &amp; "(" &amp; CARDS('13-14 Teamsheets'!$H$2:$Z$132,$A35,$AM$3,'13-14 Teamsheets'!$C$2:$C$132,Q$1) &amp; ")"</f>
        <v>0(0)</v>
      </c>
      <c r="U35" s="27">
        <f>MINS_PLAYED('13-14 Teamsheets'!$H$2:$R$132,$A35,'13-14 Teamsheets'!$C$2:$C$132,Q$1) + MINS_AS_SUB('13-14 Teamsheets'!$S$2:$Z$132,$A35,'13-14 Teamsheets'!$C$2:$C$132,Q$1)</f>
        <v>0</v>
      </c>
      <c r="V35" s="27" t="str">
        <f>APPS('13-14 Teamsheets'!$H$2:$R$132,$A35,'13-14 Teamsheets'!$C$2:$C$132,V$1) &amp; "(" &amp; SUBS('13-14 Teamsheets'!$S$2:$Z$132,$A35,'13-14 Teamsheets'!$C$2:$C$132,V$1) &amp; ")"</f>
        <v>0(0)</v>
      </c>
      <c r="W35" s="27" t="str">
        <f>GOALS('13-14 Teamsheets'!$H$2:$R$132,$A35,'13-14 Teamsheets'!$C$2:$C$132,V$1) &amp; "(" &amp; GOALS('13-14 Teamsheets'!$S$2:$Z$132,$A35,'13-14 Teamsheets'!$C$2:$C$132,V$1) &amp; ")"</f>
        <v>0(0)</v>
      </c>
      <c r="X35" s="27">
        <f>Clean_sheet('13-14 Teamsheets'!$C$2:$H$132,$A35,V$1)</f>
        <v>0</v>
      </c>
      <c r="Y35" s="27" t="str">
        <f>CARDS('13-14 Teamsheets'!$H$2:$Z$132,$A35,$AM$2,'13-14 Teamsheets'!$C$2:$C$132,V$1) &amp; "(" &amp; CARDS('13-14 Teamsheets'!$H$2:$Z$132,$A35,$AM$3,'13-14 Teamsheets'!$C$2:$C$132,V$1) &amp; ")"</f>
        <v>0(0)</v>
      </c>
      <c r="Z35" s="27">
        <f>MINS_PLAYED('13-14 Teamsheets'!$H$2:$R$132,$A35,'13-14 Teamsheets'!$C$2:$C$132,V$1) + MINS_AS_SUB('13-14 Teamsheets'!$S$2:$Z$132,$A35,'13-14 Teamsheets'!$C$2:$C$132,V$1)</f>
        <v>0</v>
      </c>
      <c r="AA35" s="27" t="str">
        <f>APPS('13-14 Teamsheets'!$H$2:$R$132,$A35) &amp; "(" &amp; SUBS('13-14 Teamsheets'!$S$2:$Z$132,$A35) &amp; ")"</f>
        <v>0(1)</v>
      </c>
      <c r="AB35" s="28">
        <f>APPS('13-14 Teamsheets'!$H$2:$R$132,$A35) + SUBS('13-14 Teamsheets'!$S$2:$Z$132,$A35)</f>
        <v>1</v>
      </c>
      <c r="AC35" s="27" t="str">
        <f>GOALS('13-14 Teamsheets'!$H$2:$R$132,$A35) &amp; "(" &amp; GOALS('13-14 Teamsheets'!$S$2:$Z$132,$A35) &amp; ")"</f>
        <v>0(0)</v>
      </c>
      <c r="AD35" s="28">
        <f>GOALS('13-14 Teamsheets'!$H$2:$Z$132,$A35)</f>
        <v>0</v>
      </c>
      <c r="AE35" s="28">
        <f>Clean_sheet('13-14 Teamsheets'!$C$2:$H$132,$A35)</f>
        <v>0</v>
      </c>
      <c r="AF35" s="28" t="str">
        <f>CARDS('13-14 Teamsheets'!$H$2:$Z$132,$A35,$AM$2) &amp; "(" &amp; CARDS('13-14 Teamsheets'!$H$2:$Z$132,$A35,$AM$3) &amp; ")"</f>
        <v>0(0)</v>
      </c>
      <c r="AG35" s="28">
        <f>MINS_PLAYED('13-14 Teamsheets'!$H$2:$R$132,$A35) + MINS_AS_SUB('13-14 Teamsheets'!$S$2:$Z$132,$A35)</f>
        <v>31</v>
      </c>
      <c r="AH35" s="28">
        <f>IF(AND(AG35&lt;&gt;0, AB35&lt;&gt;0),AG35/AB35,0)</f>
        <v>31</v>
      </c>
      <c r="AI35" s="28">
        <f>IF(AD35&lt;&gt;0,AD35/AB35,0)</f>
        <v>0</v>
      </c>
      <c r="AJ35" s="28">
        <f>IF(AD35&lt;&gt;0,AG35/AD35,0)</f>
        <v>0</v>
      </c>
    </row>
    <row r="36" spans="1:36" s="26" customFormat="1" x14ac:dyDescent="0.2">
      <c r="A36" s="25" t="s">
        <v>255</v>
      </c>
      <c r="B36" s="27" t="str">
        <f>APPS('13-14 Teamsheets'!$H$2:$R$132,$A36,'13-14 Teamsheets'!$C$2:$C$132,B$1) &amp; "(" &amp; SUBS('13-14 Teamsheets'!$S$2:$Z$132,$A36,'13-14 Teamsheets'!$C$2:$C$132,B$1) &amp; ")"</f>
        <v>0(0)</v>
      </c>
      <c r="C36" s="27" t="str">
        <f>GOALS('13-14 Teamsheets'!$H$2:$R$132,$A36,'13-14 Teamsheets'!$C$2:$C$132,B$1) &amp; "(" &amp; GOALS('13-14 Teamsheets'!$S$2:$Z$132,$A36,'13-14 Teamsheets'!$C$2:$C$132,B$1) &amp; ")"</f>
        <v>0(0)</v>
      </c>
      <c r="D36" s="27">
        <f>Clean_sheet('13-14 Teamsheets'!$C$2:$H$132,$A36,B$1)</f>
        <v>0</v>
      </c>
      <c r="E36" s="27" t="str">
        <f>CARDS('13-14 Teamsheets'!$H$2:$Z$132,$A36,$AM$2,'13-14 Teamsheets'!$C$2:$C$132,B$1) &amp; "(" &amp; CARDS('13-14 Teamsheets'!$H$2:$Z$132,$A36,$AM$3,'13-14 Teamsheets'!$C$2:$C$132,B$1) &amp; ")"</f>
        <v>0(0)</v>
      </c>
      <c r="F36" s="27">
        <f>MINS_PLAYED('13-14 Teamsheets'!$H$2:$R$132,$A36,'13-14 Teamsheets'!$C$2:$C$132,B$1) + MINS_AS_SUB('13-14 Teamsheets'!$S$2:$Z$132,$A36,'13-14 Teamsheets'!$C$2:$C$132,B$1)</f>
        <v>0</v>
      </c>
      <c r="G36" s="27" t="str">
        <f>APPS('13-14 Teamsheets'!$H$2:$R$132,$A36,'13-14 Teamsheets'!$C$2:$C$132,G$1) &amp; "(" &amp; SUBS('13-14 Teamsheets'!$S$2:$Z$132,$A36,'13-14 Teamsheets'!$C$2:$C$132,G$1) &amp; ")"</f>
        <v>0(0)</v>
      </c>
      <c r="H36" s="27" t="str">
        <f>GOALS('13-14 Teamsheets'!$H$2:$R$132,$A36,'13-14 Teamsheets'!$C$2:$C$132,G$1) &amp; "(" &amp; GOALS('13-14 Teamsheets'!$S$2:$Z$132,$A36,'13-14 Teamsheets'!$C$2:$C$132,G$1) &amp; ")"</f>
        <v>0(0)</v>
      </c>
      <c r="I36" s="27">
        <f>Clean_sheet('13-14 Teamsheets'!$C$2:$H$132,$A36,G$1)</f>
        <v>0</v>
      </c>
      <c r="J36" s="27" t="str">
        <f>CARDS('13-14 Teamsheets'!$H$2:$Z$132,$A36,$AM$2,'13-14 Teamsheets'!$C$2:$C$132,G$1) &amp; "(" &amp; CARDS('13-14 Teamsheets'!$H$2:$Z$132,$A36,$AM$3,'13-14 Teamsheets'!$C$2:$C$132,G$1) &amp; ")"</f>
        <v>0(0)</v>
      </c>
      <c r="K36" s="27">
        <f>MINS_PLAYED('13-14 Teamsheets'!$H$2:$R$132,$A36,'13-14 Teamsheets'!$C$2:$C$132,G$1) + MINS_AS_SUB('13-14 Teamsheets'!$S$2:$Z$132,$A36,'13-14 Teamsheets'!$C$2:$C$132,G$1)</f>
        <v>0</v>
      </c>
      <c r="L36" s="27" t="str">
        <f>APPS('13-14 Teamsheets'!$H$2:$R$132,$A36,'13-14 Teamsheets'!$C$2:$C$132,L$1) &amp; "(" &amp; SUBS('13-14 Teamsheets'!$S$2:$Z$132,$A36,'13-14 Teamsheets'!$C$2:$C$132,L$1) &amp; ")"</f>
        <v>0(0)</v>
      </c>
      <c r="M36" s="27" t="str">
        <f>GOALS('13-14 Teamsheets'!$H$2:$R$132,$A36,'13-14 Teamsheets'!$C$2:$C$132,L$1) &amp; "(" &amp; GOALS('13-14 Teamsheets'!$S$2:$Z$132,$A36,'13-14 Teamsheets'!$C$2:$C$132,L$1) &amp; ")"</f>
        <v>0(0)</v>
      </c>
      <c r="N36" s="27">
        <f>Clean_sheet('13-14 Teamsheets'!$C$2:$H$132,$A36,L$1)</f>
        <v>0</v>
      </c>
      <c r="O36" s="27" t="str">
        <f>CARDS('13-14 Teamsheets'!$H$2:$Z$132,$A36,$AM$2,'13-14 Teamsheets'!$C$2:$C$132,L$1) &amp; "(" &amp; CARDS('13-14 Teamsheets'!$H$2:$Z$132,$A36,$AM$3,'13-14 Teamsheets'!$C$2:$C$132,L$1) &amp; ")"</f>
        <v>0(0)</v>
      </c>
      <c r="P36" s="27">
        <f>MINS_PLAYED('13-14 Teamsheets'!$H$2:$R$132,$A36,'13-14 Teamsheets'!$C$2:$C$132,L$1) + MINS_AS_SUB('13-14 Teamsheets'!$S$2:$Z$132,$A36,'13-14 Teamsheets'!$C$2:$C$132,L$1)</f>
        <v>0</v>
      </c>
      <c r="Q36" s="27" t="str">
        <f>APPS('13-14 Teamsheets'!$H$2:$R$132,$A36,'13-14 Teamsheets'!$C$2:$C$132,Q$1) &amp; "(" &amp; SUBS('13-14 Teamsheets'!$S$2:$Z$132,$A36,'13-14 Teamsheets'!$C$2:$C$132,Q$1) &amp; ")"</f>
        <v>0(0)</v>
      </c>
      <c r="R36" s="27" t="str">
        <f>GOALS('13-14 Teamsheets'!$H$2:$R$132,$A36,'13-14 Teamsheets'!$C$2:$C$132,Q$1) &amp; "(" &amp; GOALS('13-14 Teamsheets'!$S$2:$Z$132,$A36,'13-14 Teamsheets'!$C$2:$C$132,Q$1) &amp; ")"</f>
        <v>0(0)</v>
      </c>
      <c r="S36" s="27">
        <f>Clean_sheet('13-14 Teamsheets'!$C$2:$H$132,$A36,Q$1)</f>
        <v>0</v>
      </c>
      <c r="T36" s="27" t="str">
        <f>CARDS('13-14 Teamsheets'!$H$2:$Z$132,$A36,$AM$2,'13-14 Teamsheets'!$C$2:$C$132,Q$1) &amp; "(" &amp; CARDS('13-14 Teamsheets'!$H$2:$Z$132,$A36,$AM$3,'13-14 Teamsheets'!$C$2:$C$132,Q$1) &amp; ")"</f>
        <v>0(0)</v>
      </c>
      <c r="U36" s="27">
        <f>MINS_PLAYED('13-14 Teamsheets'!$H$2:$R$132,$A36,'13-14 Teamsheets'!$C$2:$C$132,Q$1) + MINS_AS_SUB('13-14 Teamsheets'!$S$2:$Z$132,$A36,'13-14 Teamsheets'!$C$2:$C$132,Q$1)</f>
        <v>0</v>
      </c>
      <c r="V36" s="27" t="str">
        <f>APPS('13-14 Teamsheets'!$H$2:$R$132,$A36,'13-14 Teamsheets'!$C$2:$C$132,V$1) &amp; "(" &amp; SUBS('13-14 Teamsheets'!$S$2:$Z$132,$A36,'13-14 Teamsheets'!$C$2:$C$132,V$1) &amp; ")"</f>
        <v>0(0)</v>
      </c>
      <c r="W36" s="27" t="str">
        <f>GOALS('13-14 Teamsheets'!$H$2:$R$132,$A36,'13-14 Teamsheets'!$C$2:$C$132,V$1) &amp; "(" &amp; GOALS('13-14 Teamsheets'!$S$2:$Z$132,$A36,'13-14 Teamsheets'!$C$2:$C$132,V$1) &amp; ")"</f>
        <v>0(0)</v>
      </c>
      <c r="X36" s="27">
        <f>Clean_sheet('13-14 Teamsheets'!$C$2:$H$132,$A36,V$1)</f>
        <v>0</v>
      </c>
      <c r="Y36" s="27" t="str">
        <f>CARDS('13-14 Teamsheets'!$H$2:$Z$132,$A36,$AM$2,'13-14 Teamsheets'!$C$2:$C$132,V$1) &amp; "(" &amp; CARDS('13-14 Teamsheets'!$H$2:$Z$132,$A36,$AM$3,'13-14 Teamsheets'!$C$2:$C$132,V$1) &amp; ")"</f>
        <v>0(0)</v>
      </c>
      <c r="Z36" s="27">
        <f>MINS_PLAYED('13-14 Teamsheets'!$H$2:$R$132,$A36,'13-14 Teamsheets'!$C$2:$C$132,V$1) + MINS_AS_SUB('13-14 Teamsheets'!$S$2:$Z$132,$A36,'13-14 Teamsheets'!$C$2:$C$132,V$1)</f>
        <v>0</v>
      </c>
      <c r="AA36" s="27" t="str">
        <f>APPS('13-14 Teamsheets'!$H$2:$R$132,$A36) &amp; "(" &amp; SUBS('13-14 Teamsheets'!$S$2:$Z$132,$A36) &amp; ")"</f>
        <v>0(0)</v>
      </c>
      <c r="AB36" s="28">
        <f>APPS('13-14 Teamsheets'!$H$2:$R$132,$A36) + SUBS('13-14 Teamsheets'!$S$2:$Z$132,$A36)</f>
        <v>0</v>
      </c>
      <c r="AC36" s="27" t="str">
        <f>GOALS('13-14 Teamsheets'!$H$2:$R$132,$A36) &amp; "(" &amp; GOALS('13-14 Teamsheets'!$S$2:$Z$132,$A36) &amp; ")"</f>
        <v>0(0)</v>
      </c>
      <c r="AD36" s="28">
        <f>GOALS('13-14 Teamsheets'!$H$2:$Z$132,$A36)</f>
        <v>0</v>
      </c>
      <c r="AE36" s="28">
        <f>Clean_sheet('13-14 Teamsheets'!$C$2:$H$132,$A36)</f>
        <v>0</v>
      </c>
      <c r="AF36" s="28" t="str">
        <f>CARDS('13-14 Teamsheets'!$H$2:$Z$132,$A36,$AM$2) &amp; "(" &amp; CARDS('13-14 Teamsheets'!$H$2:$Z$132,$A36,$AM$3) &amp; ")"</f>
        <v>0(0)</v>
      </c>
      <c r="AG36" s="28">
        <f>MINS_PLAYED('13-14 Teamsheets'!$H$2:$R$132,$A36) + MINS_AS_SUB('13-14 Teamsheets'!$S$2:$Z$132,$A36)</f>
        <v>0</v>
      </c>
      <c r="AH36" s="28">
        <f>IF(AND(AG36&lt;&gt;0, AB36&lt;&gt;0),AG36/AB36,0)</f>
        <v>0</v>
      </c>
      <c r="AI36" s="28">
        <f>IF(AD36&lt;&gt;0,AD36/AB36,0)</f>
        <v>0</v>
      </c>
      <c r="AJ36" s="28">
        <f>IF(AD36&lt;&gt;0,AG36/AD36,0)</f>
        <v>0</v>
      </c>
    </row>
    <row r="37" spans="1:36" s="26" customFormat="1" x14ac:dyDescent="0.2">
      <c r="A37" s="25" t="s">
        <v>3477</v>
      </c>
      <c r="B37" s="27" t="str">
        <f>APPS('13-14 Teamsheets'!$H$2:$R$132,$A37,'13-14 Teamsheets'!$C$2:$C$132,B$1) &amp; "(" &amp; SUBS('13-14 Teamsheets'!$S$2:$Z$132,$A37,'13-14 Teamsheets'!$C$2:$C$132,B$1) &amp; ")"</f>
        <v>0(0)</v>
      </c>
      <c r="C37" s="27" t="str">
        <f>GOALS('13-14 Teamsheets'!$H$2:$R$132,$A37,'13-14 Teamsheets'!$C$2:$C$132,B$1) &amp; "(" &amp; GOALS('13-14 Teamsheets'!$S$2:$Z$132,$A37,'13-14 Teamsheets'!$C$2:$C$132,B$1) &amp; ")"</f>
        <v>0(0)</v>
      </c>
      <c r="D37" s="27">
        <f>Clean_sheet('13-14 Teamsheets'!$C$2:$H$132,$A37,B$1)</f>
        <v>0</v>
      </c>
      <c r="E37" s="27" t="str">
        <f>CARDS('13-14 Teamsheets'!$H$2:$Z$132,$A37,$AM$2,'13-14 Teamsheets'!$C$2:$C$132,B$1) &amp; "(" &amp; CARDS('13-14 Teamsheets'!$H$2:$Z$132,$A37,$AM$3,'13-14 Teamsheets'!$C$2:$C$132,B$1) &amp; ")"</f>
        <v>0(0)</v>
      </c>
      <c r="F37" s="27">
        <f>MINS_PLAYED('13-14 Teamsheets'!$H$2:$R$132,$A37,'13-14 Teamsheets'!$C$2:$C$132,B$1) + MINS_AS_SUB('13-14 Teamsheets'!$S$2:$Z$132,$A37,'13-14 Teamsheets'!$C$2:$C$132,B$1)</f>
        <v>0</v>
      </c>
      <c r="G37" s="27" t="str">
        <f>APPS('13-14 Teamsheets'!$H$2:$R$132,$A37,'13-14 Teamsheets'!$C$2:$C$132,G$1) &amp; "(" &amp; SUBS('13-14 Teamsheets'!$S$2:$Z$132,$A37,'13-14 Teamsheets'!$C$2:$C$132,G$1) &amp; ")"</f>
        <v>1(0)</v>
      </c>
      <c r="H37" s="27" t="str">
        <f>GOALS('13-14 Teamsheets'!$H$2:$R$132,$A37,'13-14 Teamsheets'!$C$2:$C$132,G$1) &amp; "(" &amp; GOALS('13-14 Teamsheets'!$S$2:$Z$132,$A37,'13-14 Teamsheets'!$C$2:$C$132,G$1) &amp; ")"</f>
        <v>1(0)</v>
      </c>
      <c r="I37" s="27">
        <f>Clean_sheet('13-14 Teamsheets'!$C$2:$H$132,$A37,G$1)</f>
        <v>0</v>
      </c>
      <c r="J37" s="27" t="str">
        <f>CARDS('13-14 Teamsheets'!$H$2:$Z$132,$A37,$AM$2,'13-14 Teamsheets'!$C$2:$C$132,G$1) &amp; "(" &amp; CARDS('13-14 Teamsheets'!$H$2:$Z$132,$A37,$AM$3,'13-14 Teamsheets'!$C$2:$C$132,G$1) &amp; ")"</f>
        <v>0(0)</v>
      </c>
      <c r="K37" s="27">
        <f>MINS_PLAYED('13-14 Teamsheets'!$H$2:$R$132,$A37,'13-14 Teamsheets'!$C$2:$C$132,G$1) + MINS_AS_SUB('13-14 Teamsheets'!$S$2:$Z$132,$A37,'13-14 Teamsheets'!$C$2:$C$132,G$1)</f>
        <v>90</v>
      </c>
      <c r="L37" s="27" t="str">
        <f>APPS('13-14 Teamsheets'!$H$2:$R$132,$A37,'13-14 Teamsheets'!$C$2:$C$132,L$1) &amp; "(" &amp; SUBS('13-14 Teamsheets'!$S$2:$Z$132,$A37,'13-14 Teamsheets'!$C$2:$C$132,L$1) &amp; ")"</f>
        <v>0(0)</v>
      </c>
      <c r="M37" s="27" t="str">
        <f>GOALS('13-14 Teamsheets'!$H$2:$R$132,$A37,'13-14 Teamsheets'!$C$2:$C$132,L$1) &amp; "(" &amp; GOALS('13-14 Teamsheets'!$S$2:$Z$132,$A37,'13-14 Teamsheets'!$C$2:$C$132,L$1) &amp; ")"</f>
        <v>0(0)</v>
      </c>
      <c r="N37" s="27">
        <f>Clean_sheet('13-14 Teamsheets'!$C$2:$H$132,$A37,L$1)</f>
        <v>0</v>
      </c>
      <c r="O37" s="27" t="str">
        <f>CARDS('13-14 Teamsheets'!$H$2:$Z$132,$A37,$AM$2,'13-14 Teamsheets'!$C$2:$C$132,L$1) &amp; "(" &amp; CARDS('13-14 Teamsheets'!$H$2:$Z$132,$A37,$AM$3,'13-14 Teamsheets'!$C$2:$C$132,L$1) &amp; ")"</f>
        <v>0(0)</v>
      </c>
      <c r="P37" s="27">
        <f>MINS_PLAYED('13-14 Teamsheets'!$H$2:$R$132,$A37,'13-14 Teamsheets'!$C$2:$C$132,L$1) + MINS_AS_SUB('13-14 Teamsheets'!$S$2:$Z$132,$A37,'13-14 Teamsheets'!$C$2:$C$132,L$1)</f>
        <v>0</v>
      </c>
      <c r="Q37" s="27" t="str">
        <f>APPS('13-14 Teamsheets'!$H$2:$R$132,$A37,'13-14 Teamsheets'!$C$2:$C$132,Q$1) &amp; "(" &amp; SUBS('13-14 Teamsheets'!$S$2:$Z$132,$A37,'13-14 Teamsheets'!$C$2:$C$132,Q$1) &amp; ")"</f>
        <v>0(0)</v>
      </c>
      <c r="R37" s="27" t="str">
        <f>GOALS('13-14 Teamsheets'!$H$2:$R$132,$A37,'13-14 Teamsheets'!$C$2:$C$132,Q$1) &amp; "(" &amp; GOALS('13-14 Teamsheets'!$S$2:$Z$132,$A37,'13-14 Teamsheets'!$C$2:$C$132,Q$1) &amp; ")"</f>
        <v>0(0)</v>
      </c>
      <c r="S37" s="27">
        <f>Clean_sheet('13-14 Teamsheets'!$C$2:$H$132,$A37,Q$1)</f>
        <v>0</v>
      </c>
      <c r="T37" s="27" t="str">
        <f>CARDS('13-14 Teamsheets'!$H$2:$Z$132,$A37,$AM$2,'13-14 Teamsheets'!$C$2:$C$132,Q$1) &amp; "(" &amp; CARDS('13-14 Teamsheets'!$H$2:$Z$132,$A37,$AM$3,'13-14 Teamsheets'!$C$2:$C$132,Q$1) &amp; ")"</f>
        <v>0(0)</v>
      </c>
      <c r="U37" s="27">
        <f>MINS_PLAYED('13-14 Teamsheets'!$H$2:$R$132,$A37,'13-14 Teamsheets'!$C$2:$C$132,Q$1) + MINS_AS_SUB('13-14 Teamsheets'!$S$2:$Z$132,$A37,'13-14 Teamsheets'!$C$2:$C$132,Q$1)</f>
        <v>0</v>
      </c>
      <c r="V37" s="27" t="str">
        <f>APPS('13-14 Teamsheets'!$H$2:$R$132,$A37,'13-14 Teamsheets'!$C$2:$C$132,V$1) &amp; "(" &amp; SUBS('13-14 Teamsheets'!$S$2:$Z$132,$A37,'13-14 Teamsheets'!$C$2:$C$132,V$1) &amp; ")"</f>
        <v>0(0)</v>
      </c>
      <c r="W37" s="27" t="str">
        <f>GOALS('13-14 Teamsheets'!$H$2:$R$132,$A37,'13-14 Teamsheets'!$C$2:$C$132,V$1) &amp; "(" &amp; GOALS('13-14 Teamsheets'!$S$2:$Z$132,$A37,'13-14 Teamsheets'!$C$2:$C$132,V$1) &amp; ")"</f>
        <v>0(0)</v>
      </c>
      <c r="X37" s="27">
        <f>Clean_sheet('13-14 Teamsheets'!$C$2:$H$132,$A37,V$1)</f>
        <v>0</v>
      </c>
      <c r="Y37" s="27" t="str">
        <f>CARDS('13-14 Teamsheets'!$H$2:$Z$132,$A37,$AM$2,'13-14 Teamsheets'!$C$2:$C$132,V$1) &amp; "(" &amp; CARDS('13-14 Teamsheets'!$H$2:$Z$132,$A37,$AM$3,'13-14 Teamsheets'!$C$2:$C$132,V$1) &amp; ")"</f>
        <v>0(0)</v>
      </c>
      <c r="Z37" s="27">
        <f>MINS_PLAYED('13-14 Teamsheets'!$H$2:$R$132,$A37,'13-14 Teamsheets'!$C$2:$C$132,V$1) + MINS_AS_SUB('13-14 Teamsheets'!$S$2:$Z$132,$A37,'13-14 Teamsheets'!$C$2:$C$132,V$1)</f>
        <v>0</v>
      </c>
      <c r="AA37" s="27" t="str">
        <f>APPS('13-14 Teamsheets'!$H$2:$R$132,$A37) &amp; "(" &amp; SUBS('13-14 Teamsheets'!$S$2:$Z$132,$A37) &amp; ")"</f>
        <v>1(0)</v>
      </c>
      <c r="AB37" s="28">
        <f>APPS('13-14 Teamsheets'!$H$2:$R$132,$A37) + SUBS('13-14 Teamsheets'!$S$2:$Z$132,$A37)</f>
        <v>1</v>
      </c>
      <c r="AC37" s="27" t="str">
        <f>GOALS('13-14 Teamsheets'!$H$2:$R$132,$A37) &amp; "(" &amp; GOALS('13-14 Teamsheets'!$S$2:$Z$132,$A37) &amp; ")"</f>
        <v>1(0)</v>
      </c>
      <c r="AD37" s="28">
        <f>GOALS('13-14 Teamsheets'!$H$2:$Z$132,$A37)</f>
        <v>1</v>
      </c>
      <c r="AE37" s="28">
        <f>Clean_sheet('13-14 Teamsheets'!$C$2:$H$132,$A37)</f>
        <v>0</v>
      </c>
      <c r="AF37" s="28" t="str">
        <f>CARDS('13-14 Teamsheets'!$H$2:$Z$132,$A37,$AM$2) &amp; "(" &amp; CARDS('13-14 Teamsheets'!$H$2:$Z$132,$A37,$AM$3) &amp; ")"</f>
        <v>0(0)</v>
      </c>
      <c r="AG37" s="28">
        <f>MINS_PLAYED('13-14 Teamsheets'!$H$2:$R$132,$A37) + MINS_AS_SUB('13-14 Teamsheets'!$S$2:$Z$132,$A37)</f>
        <v>90</v>
      </c>
      <c r="AH37" s="28">
        <f>IF(AND(AG37&lt;&gt;0, AB37&lt;&gt;0),AG37/AB37,0)</f>
        <v>90</v>
      </c>
      <c r="AI37" s="28">
        <f>IF(AD37&lt;&gt;0,AD37/AB37,0)</f>
        <v>1</v>
      </c>
      <c r="AJ37" s="28">
        <f>IF(AD37&lt;&gt;0,AG37/AD37,0)</f>
        <v>90</v>
      </c>
    </row>
    <row r="38" spans="1:36" s="26" customFormat="1" x14ac:dyDescent="0.2">
      <c r="A38" s="25" t="s">
        <v>3272</v>
      </c>
      <c r="B38" s="27" t="str">
        <f>APPS('13-14 Teamsheets'!$H$2:$R$132,$A38,'13-14 Teamsheets'!$C$2:$C$132,B$1) &amp; "(" &amp; SUBS('13-14 Teamsheets'!$S$2:$Z$132,$A38,'13-14 Teamsheets'!$C$2:$C$132,B$1) &amp; ")"</f>
        <v>2(21)</v>
      </c>
      <c r="C38" s="27" t="str">
        <f>GOALS('13-14 Teamsheets'!$H$2:$R$132,$A38,'13-14 Teamsheets'!$C$2:$C$132,B$1) &amp; "(" &amp; GOALS('13-14 Teamsheets'!$S$2:$Z$132,$A38,'13-14 Teamsheets'!$C$2:$C$132,B$1) &amp; ")"</f>
        <v>1(6)</v>
      </c>
      <c r="D38" s="27">
        <f>Clean_sheet('13-14 Teamsheets'!$C$2:$H$132,$A38,B$1)</f>
        <v>0</v>
      </c>
      <c r="E38" s="27" t="str">
        <f>CARDS('13-14 Teamsheets'!$H$2:$Z$132,$A38,$AM$2,'13-14 Teamsheets'!$C$2:$C$132,B$1) &amp; "(" &amp; CARDS('13-14 Teamsheets'!$H$2:$Z$132,$A38,$AM$3,'13-14 Teamsheets'!$C$2:$C$132,B$1) &amp; ")"</f>
        <v>0(0)</v>
      </c>
      <c r="F38" s="27">
        <f>MINS_PLAYED('13-14 Teamsheets'!$H$2:$R$132,$A38,'13-14 Teamsheets'!$C$2:$C$132,B$1) + MINS_AS_SUB('13-14 Teamsheets'!$S$2:$Z$132,$A38,'13-14 Teamsheets'!$C$2:$C$132,B$1)</f>
        <v>586</v>
      </c>
      <c r="G38" s="27" t="str">
        <f>APPS('13-14 Teamsheets'!$H$2:$R$132,$A38,'13-14 Teamsheets'!$C$2:$C$132,G$1) &amp; "(" &amp; SUBS('13-14 Teamsheets'!$S$2:$Z$132,$A38,'13-14 Teamsheets'!$C$2:$C$132,G$1) &amp; ")"</f>
        <v>0(0)</v>
      </c>
      <c r="H38" s="27" t="str">
        <f>GOALS('13-14 Teamsheets'!$H$2:$R$132,$A38,'13-14 Teamsheets'!$C$2:$C$132,G$1) &amp; "(" &amp; GOALS('13-14 Teamsheets'!$S$2:$Z$132,$A38,'13-14 Teamsheets'!$C$2:$C$132,G$1) &amp; ")"</f>
        <v>0(0)</v>
      </c>
      <c r="I38" s="27">
        <f>Clean_sheet('13-14 Teamsheets'!$C$2:$H$132,$A38,G$1)</f>
        <v>0</v>
      </c>
      <c r="J38" s="27" t="str">
        <f>CARDS('13-14 Teamsheets'!$H$2:$Z$132,$A38,$AM$2,'13-14 Teamsheets'!$C$2:$C$132,G$1) &amp; "(" &amp; CARDS('13-14 Teamsheets'!$H$2:$Z$132,$A38,$AM$3,'13-14 Teamsheets'!$C$2:$C$132,G$1) &amp; ")"</f>
        <v>0(0)</v>
      </c>
      <c r="K38" s="27">
        <f>MINS_PLAYED('13-14 Teamsheets'!$H$2:$R$132,$A38,'13-14 Teamsheets'!$C$2:$C$132,G$1) + MINS_AS_SUB('13-14 Teamsheets'!$S$2:$Z$132,$A38,'13-14 Teamsheets'!$C$2:$C$132,G$1)</f>
        <v>0</v>
      </c>
      <c r="L38" s="27" t="str">
        <f>APPS('13-14 Teamsheets'!$H$2:$R$132,$A38,'13-14 Teamsheets'!$C$2:$C$132,L$1) &amp; "(" &amp; SUBS('13-14 Teamsheets'!$S$2:$Z$132,$A38,'13-14 Teamsheets'!$C$2:$C$132,L$1) &amp; ")"</f>
        <v>1(1)</v>
      </c>
      <c r="M38" s="27" t="str">
        <f>GOALS('13-14 Teamsheets'!$H$2:$R$132,$A38,'13-14 Teamsheets'!$C$2:$C$132,L$1) &amp; "(" &amp; GOALS('13-14 Teamsheets'!$S$2:$Z$132,$A38,'13-14 Teamsheets'!$C$2:$C$132,L$1) &amp; ")"</f>
        <v>0(0)</v>
      </c>
      <c r="N38" s="27">
        <f>Clean_sheet('13-14 Teamsheets'!$C$2:$H$132,$A38,L$1)</f>
        <v>0</v>
      </c>
      <c r="O38" s="27" t="str">
        <f>CARDS('13-14 Teamsheets'!$H$2:$Z$132,$A38,$AM$2,'13-14 Teamsheets'!$C$2:$C$132,L$1) &amp; "(" &amp; CARDS('13-14 Teamsheets'!$H$2:$Z$132,$A38,$AM$3,'13-14 Teamsheets'!$C$2:$C$132,L$1) &amp; ")"</f>
        <v>0(0)</v>
      </c>
      <c r="P38" s="27">
        <f>MINS_PLAYED('13-14 Teamsheets'!$H$2:$R$132,$A38,'13-14 Teamsheets'!$C$2:$C$132,L$1) + MINS_AS_SUB('13-14 Teamsheets'!$S$2:$Z$132,$A38,'13-14 Teamsheets'!$C$2:$C$132,L$1)</f>
        <v>77</v>
      </c>
      <c r="Q38" s="27" t="str">
        <f>APPS('13-14 Teamsheets'!$H$2:$R$132,$A38,'13-14 Teamsheets'!$C$2:$C$132,Q$1) &amp; "(" &amp; SUBS('13-14 Teamsheets'!$S$2:$Z$132,$A38,'13-14 Teamsheets'!$C$2:$C$132,Q$1) &amp; ")"</f>
        <v>1(1)</v>
      </c>
      <c r="R38" s="27" t="str">
        <f>GOALS('13-14 Teamsheets'!$H$2:$R$132,$A38,'13-14 Teamsheets'!$C$2:$C$132,Q$1) &amp; "(" &amp; GOALS('13-14 Teamsheets'!$S$2:$Z$132,$A38,'13-14 Teamsheets'!$C$2:$C$132,Q$1) &amp; ")"</f>
        <v>1(0)</v>
      </c>
      <c r="S38" s="27">
        <f>Clean_sheet('13-14 Teamsheets'!$C$2:$H$132,$A38,Q$1)</f>
        <v>0</v>
      </c>
      <c r="T38" s="27" t="str">
        <f>CARDS('13-14 Teamsheets'!$H$2:$Z$132,$A38,$AM$2,'13-14 Teamsheets'!$C$2:$C$132,Q$1) &amp; "(" &amp; CARDS('13-14 Teamsheets'!$H$2:$Z$132,$A38,$AM$3,'13-14 Teamsheets'!$C$2:$C$132,Q$1) &amp; ")"</f>
        <v>0(0)</v>
      </c>
      <c r="U38" s="27">
        <f>MINS_PLAYED('13-14 Teamsheets'!$H$2:$R$132,$A38,'13-14 Teamsheets'!$C$2:$C$132,Q$1) + MINS_AS_SUB('13-14 Teamsheets'!$S$2:$Z$132,$A38,'13-14 Teamsheets'!$C$2:$C$132,Q$1)</f>
        <v>111</v>
      </c>
      <c r="V38" s="27" t="str">
        <f>APPS('13-14 Teamsheets'!$H$2:$R$132,$A38,'13-14 Teamsheets'!$C$2:$C$132,V$1) &amp; "(" &amp; SUBS('13-14 Teamsheets'!$S$2:$Z$132,$A38,'13-14 Teamsheets'!$C$2:$C$132,V$1) &amp; ")"</f>
        <v>0(1)</v>
      </c>
      <c r="W38" s="27" t="str">
        <f>GOALS('13-14 Teamsheets'!$H$2:$R$132,$A38,'13-14 Teamsheets'!$C$2:$C$132,V$1) &amp; "(" &amp; GOALS('13-14 Teamsheets'!$S$2:$Z$132,$A38,'13-14 Teamsheets'!$C$2:$C$132,V$1) &amp; ")"</f>
        <v>0(0)</v>
      </c>
      <c r="X38" s="27">
        <f>Clean_sheet('13-14 Teamsheets'!$C$2:$H$132,$A38,V$1)</f>
        <v>0</v>
      </c>
      <c r="Y38" s="27" t="str">
        <f>CARDS('13-14 Teamsheets'!$H$2:$Z$132,$A38,$AM$2,'13-14 Teamsheets'!$C$2:$C$132,V$1) &amp; "(" &amp; CARDS('13-14 Teamsheets'!$H$2:$Z$132,$A38,$AM$3,'13-14 Teamsheets'!$C$2:$C$132,V$1) &amp; ")"</f>
        <v>0(0)</v>
      </c>
      <c r="Z38" s="27">
        <f>MINS_PLAYED('13-14 Teamsheets'!$H$2:$R$132,$A38,'13-14 Teamsheets'!$C$2:$C$132,V$1) + MINS_AS_SUB('13-14 Teamsheets'!$S$2:$Z$132,$A38,'13-14 Teamsheets'!$C$2:$C$132,V$1)</f>
        <v>14</v>
      </c>
      <c r="AA38" s="27" t="str">
        <f>APPS('13-14 Teamsheets'!$H$2:$R$132,$A38) &amp; "(" &amp; SUBS('13-14 Teamsheets'!$S$2:$Z$132,$A38) &amp; ")"</f>
        <v>4(24)</v>
      </c>
      <c r="AB38" s="28">
        <f>APPS('13-14 Teamsheets'!$H$2:$R$132,$A38) + SUBS('13-14 Teamsheets'!$S$2:$Z$132,$A38)</f>
        <v>28</v>
      </c>
      <c r="AC38" s="27" t="str">
        <f>GOALS('13-14 Teamsheets'!$H$2:$R$132,$A38) &amp; "(" &amp; GOALS('13-14 Teamsheets'!$S$2:$Z$132,$A38) &amp; ")"</f>
        <v>2(6)</v>
      </c>
      <c r="AD38" s="28">
        <f>GOALS('13-14 Teamsheets'!$H$2:$Z$132,$A38)</f>
        <v>8</v>
      </c>
      <c r="AE38" s="28">
        <f>Clean_sheet('13-14 Teamsheets'!$C$2:$H$132,$A38)</f>
        <v>0</v>
      </c>
      <c r="AF38" s="28" t="str">
        <f>CARDS('13-14 Teamsheets'!$H$2:$Z$132,$A38,$AM$2) &amp; "(" &amp; CARDS('13-14 Teamsheets'!$H$2:$Z$132,$A38,$AM$3) &amp; ")"</f>
        <v>0(0)</v>
      </c>
      <c r="AG38" s="28">
        <f>MINS_PLAYED('13-14 Teamsheets'!$H$2:$R$132,$A38) + MINS_AS_SUB('13-14 Teamsheets'!$S$2:$Z$132,$A38)</f>
        <v>788</v>
      </c>
      <c r="AH38" s="28">
        <f>IF(AND(AG38&lt;&gt;0, AB38&lt;&gt;0),AG38/AB38,0)</f>
        <v>28.142857142857142</v>
      </c>
      <c r="AI38" s="28">
        <f>IF(AD38&lt;&gt;0,AD38/AB38,0)</f>
        <v>0.2857142857142857</v>
      </c>
      <c r="AJ38" s="28">
        <f>IF(AD38&lt;&gt;0,AG38/AD38,0)</f>
        <v>98.5</v>
      </c>
    </row>
    <row r="39" spans="1:36" s="26" customFormat="1" x14ac:dyDescent="0.2">
      <c r="A39" s="25" t="s">
        <v>3596</v>
      </c>
      <c r="B39" s="27" t="str">
        <f>APPS('13-14 Teamsheets'!$H$2:$R$132,$A39,'13-14 Teamsheets'!$C$2:$C$132,B$1) &amp; "(" &amp; SUBS('13-14 Teamsheets'!$S$2:$Z$132,$A39,'13-14 Teamsheets'!$C$2:$C$132,B$1) &amp; ")"</f>
        <v>3(0)</v>
      </c>
      <c r="C39" s="27" t="str">
        <f>GOALS('13-14 Teamsheets'!$H$2:$R$132,$A39,'13-14 Teamsheets'!$C$2:$C$132,B$1) &amp; "(" &amp; GOALS('13-14 Teamsheets'!$S$2:$Z$132,$A39,'13-14 Teamsheets'!$C$2:$C$132,B$1) &amp; ")"</f>
        <v>0(0)</v>
      </c>
      <c r="D39" s="27">
        <f>Clean_sheet('13-14 Teamsheets'!$C$2:$H$132,$A39,B$1)</f>
        <v>2</v>
      </c>
      <c r="E39" s="27" t="str">
        <f>CARDS('13-14 Teamsheets'!$H$2:$Z$132,$A39,$AM$2,'13-14 Teamsheets'!$C$2:$C$132,B$1) &amp; "(" &amp; CARDS('13-14 Teamsheets'!$H$2:$Z$132,$A39,$AM$3,'13-14 Teamsheets'!$C$2:$C$132,B$1) &amp; ")"</f>
        <v>0(0)</v>
      </c>
      <c r="F39" s="27">
        <f>MINS_PLAYED('13-14 Teamsheets'!$H$2:$R$132,$A39,'13-14 Teamsheets'!$C$2:$C$132,B$1) + MINS_AS_SUB('13-14 Teamsheets'!$S$2:$Z$132,$A39,'13-14 Teamsheets'!$C$2:$C$132,B$1)</f>
        <v>270</v>
      </c>
      <c r="G39" s="27" t="str">
        <f>APPS('13-14 Teamsheets'!$H$2:$R$132,$A39,'13-14 Teamsheets'!$C$2:$C$132,G$1) &amp; "(" &amp; SUBS('13-14 Teamsheets'!$S$2:$Z$132,$A39,'13-14 Teamsheets'!$C$2:$C$132,G$1) &amp; ")"</f>
        <v>0(0)</v>
      </c>
      <c r="H39" s="27" t="str">
        <f>GOALS('13-14 Teamsheets'!$H$2:$R$132,$A39,'13-14 Teamsheets'!$C$2:$C$132,G$1) &amp; "(" &amp; GOALS('13-14 Teamsheets'!$S$2:$Z$132,$A39,'13-14 Teamsheets'!$C$2:$C$132,G$1) &amp; ")"</f>
        <v>0(0)</v>
      </c>
      <c r="I39" s="27">
        <f>Clean_sheet('13-14 Teamsheets'!$C$2:$H$132,$A39,G$1)</f>
        <v>0</v>
      </c>
      <c r="J39" s="27" t="str">
        <f>CARDS('13-14 Teamsheets'!$H$2:$Z$132,$A39,$AM$2,'13-14 Teamsheets'!$C$2:$C$132,G$1) &amp; "(" &amp; CARDS('13-14 Teamsheets'!$H$2:$Z$132,$A39,$AM$3,'13-14 Teamsheets'!$C$2:$C$132,G$1) &amp; ")"</f>
        <v>0(0)</v>
      </c>
      <c r="K39" s="27">
        <f>MINS_PLAYED('13-14 Teamsheets'!$H$2:$R$132,$A39,'13-14 Teamsheets'!$C$2:$C$132,G$1) + MINS_AS_SUB('13-14 Teamsheets'!$S$2:$Z$132,$A39,'13-14 Teamsheets'!$C$2:$C$132,G$1)</f>
        <v>0</v>
      </c>
      <c r="L39" s="27" t="str">
        <f>APPS('13-14 Teamsheets'!$H$2:$R$132,$A39,'13-14 Teamsheets'!$C$2:$C$132,L$1) &amp; "(" &amp; SUBS('13-14 Teamsheets'!$S$2:$Z$132,$A39,'13-14 Teamsheets'!$C$2:$C$132,L$1) &amp; ")"</f>
        <v>0(0)</v>
      </c>
      <c r="M39" s="27" t="str">
        <f>GOALS('13-14 Teamsheets'!$H$2:$R$132,$A39,'13-14 Teamsheets'!$C$2:$C$132,L$1) &amp; "(" &amp; GOALS('13-14 Teamsheets'!$S$2:$Z$132,$A39,'13-14 Teamsheets'!$C$2:$C$132,L$1) &amp; ")"</f>
        <v>0(0)</v>
      </c>
      <c r="N39" s="27">
        <f>Clean_sheet('13-14 Teamsheets'!$C$2:$H$132,$A39,L$1)</f>
        <v>0</v>
      </c>
      <c r="O39" s="27" t="str">
        <f>CARDS('13-14 Teamsheets'!$H$2:$Z$132,$A39,$AM$2,'13-14 Teamsheets'!$C$2:$C$132,L$1) &amp; "(" &amp; CARDS('13-14 Teamsheets'!$H$2:$Z$132,$A39,$AM$3,'13-14 Teamsheets'!$C$2:$C$132,L$1) &amp; ")"</f>
        <v>0(0)</v>
      </c>
      <c r="P39" s="27">
        <f>MINS_PLAYED('13-14 Teamsheets'!$H$2:$R$132,$A39,'13-14 Teamsheets'!$C$2:$C$132,L$1) + MINS_AS_SUB('13-14 Teamsheets'!$S$2:$Z$132,$A39,'13-14 Teamsheets'!$C$2:$C$132,L$1)</f>
        <v>0</v>
      </c>
      <c r="Q39" s="27" t="str">
        <f>APPS('13-14 Teamsheets'!$H$2:$R$132,$A39,'13-14 Teamsheets'!$C$2:$C$132,Q$1) &amp; "(" &amp; SUBS('13-14 Teamsheets'!$S$2:$Z$132,$A39,'13-14 Teamsheets'!$C$2:$C$132,Q$1) &amp; ")"</f>
        <v>0(0)</v>
      </c>
      <c r="R39" s="27" t="str">
        <f>GOALS('13-14 Teamsheets'!$H$2:$R$132,$A39,'13-14 Teamsheets'!$C$2:$C$132,Q$1) &amp; "(" &amp; GOALS('13-14 Teamsheets'!$S$2:$Z$132,$A39,'13-14 Teamsheets'!$C$2:$C$132,Q$1) &amp; ")"</f>
        <v>0(0)</v>
      </c>
      <c r="S39" s="27">
        <f>Clean_sheet('13-14 Teamsheets'!$C$2:$H$132,$A39,Q$1)</f>
        <v>0</v>
      </c>
      <c r="T39" s="27" t="str">
        <f>CARDS('13-14 Teamsheets'!$H$2:$Z$132,$A39,$AM$2,'13-14 Teamsheets'!$C$2:$C$132,Q$1) &amp; "(" &amp; CARDS('13-14 Teamsheets'!$H$2:$Z$132,$A39,$AM$3,'13-14 Teamsheets'!$C$2:$C$132,Q$1) &amp; ")"</f>
        <v>0(0)</v>
      </c>
      <c r="U39" s="27">
        <f>MINS_PLAYED('13-14 Teamsheets'!$H$2:$R$132,$A39,'13-14 Teamsheets'!$C$2:$C$132,Q$1) + MINS_AS_SUB('13-14 Teamsheets'!$S$2:$Z$132,$A39,'13-14 Teamsheets'!$C$2:$C$132,Q$1)</f>
        <v>0</v>
      </c>
      <c r="V39" s="27" t="str">
        <f>APPS('13-14 Teamsheets'!$H$2:$R$132,$A39,'13-14 Teamsheets'!$C$2:$C$132,V$1) &amp; "(" &amp; SUBS('13-14 Teamsheets'!$S$2:$Z$132,$A39,'13-14 Teamsheets'!$C$2:$C$132,V$1) &amp; ")"</f>
        <v>0(0)</v>
      </c>
      <c r="W39" s="27" t="str">
        <f>GOALS('13-14 Teamsheets'!$H$2:$R$132,$A39,'13-14 Teamsheets'!$C$2:$C$132,V$1) &amp; "(" &amp; GOALS('13-14 Teamsheets'!$S$2:$Z$132,$A39,'13-14 Teamsheets'!$C$2:$C$132,V$1) &amp; ")"</f>
        <v>0(0)</v>
      </c>
      <c r="X39" s="27">
        <f>Clean_sheet('13-14 Teamsheets'!$C$2:$H$132,$A39,V$1)</f>
        <v>0</v>
      </c>
      <c r="Y39" s="27" t="str">
        <f>CARDS('13-14 Teamsheets'!$H$2:$Z$132,$A39,$AM$2,'13-14 Teamsheets'!$C$2:$C$132,V$1) &amp; "(" &amp; CARDS('13-14 Teamsheets'!$H$2:$Z$132,$A39,$AM$3,'13-14 Teamsheets'!$C$2:$C$132,V$1) &amp; ")"</f>
        <v>0(0)</v>
      </c>
      <c r="Z39" s="27">
        <f>MINS_PLAYED('13-14 Teamsheets'!$H$2:$R$132,$A39,'13-14 Teamsheets'!$C$2:$C$132,V$1) + MINS_AS_SUB('13-14 Teamsheets'!$S$2:$Z$132,$A39,'13-14 Teamsheets'!$C$2:$C$132,V$1)</f>
        <v>0</v>
      </c>
      <c r="AA39" s="27" t="str">
        <f>APPS('13-14 Teamsheets'!$H$2:$R$132,$A39) &amp; "(" &amp; SUBS('13-14 Teamsheets'!$S$2:$Z$132,$A39) &amp; ")"</f>
        <v>3(0)</v>
      </c>
      <c r="AB39" s="28">
        <f>APPS('13-14 Teamsheets'!$H$2:$R$132,$A39) + SUBS('13-14 Teamsheets'!$S$2:$Z$132,$A39)</f>
        <v>3</v>
      </c>
      <c r="AC39" s="27" t="str">
        <f>GOALS('13-14 Teamsheets'!$H$2:$R$132,$A39) &amp; "(" &amp; GOALS('13-14 Teamsheets'!$S$2:$Z$132,$A39) &amp; ")"</f>
        <v>0(0)</v>
      </c>
      <c r="AD39" s="28">
        <f>GOALS('13-14 Teamsheets'!$H$2:$Z$132,$A39)</f>
        <v>0</v>
      </c>
      <c r="AE39" s="28">
        <f>Clean_sheet('13-14 Teamsheets'!$C$2:$H$132,$A39)</f>
        <v>2</v>
      </c>
      <c r="AF39" s="28" t="str">
        <f>CARDS('13-14 Teamsheets'!$H$2:$Z$132,$A39,$AM$2) &amp; "(" &amp; CARDS('13-14 Teamsheets'!$H$2:$Z$132,$A39,$AM$3) &amp; ")"</f>
        <v>0(0)</v>
      </c>
      <c r="AG39" s="28">
        <f>MINS_PLAYED('13-14 Teamsheets'!$H$2:$R$132,$A39) + MINS_AS_SUB('13-14 Teamsheets'!$S$2:$Z$132,$A39)</f>
        <v>270</v>
      </c>
      <c r="AH39" s="28">
        <f t="shared" ref="AH39" si="24">IF(AND(AG39&lt;&gt;0, AB39&lt;&gt;0),AG39/AB39,0)</f>
        <v>90</v>
      </c>
      <c r="AI39" s="28">
        <f t="shared" ref="AI39" si="25">IF(AD39&lt;&gt;0,AD39/AB39,0)</f>
        <v>0</v>
      </c>
      <c r="AJ39" s="28">
        <f t="shared" ref="AJ39" si="26">IF(AD39&lt;&gt;0,AG39/AD39,0)</f>
        <v>0</v>
      </c>
    </row>
    <row r="40" spans="1:36" s="26" customFormat="1" x14ac:dyDescent="0.2">
      <c r="A40" s="25" t="s">
        <v>1192</v>
      </c>
      <c r="B40" s="27" t="str">
        <f>APPS('13-14 Teamsheets'!$H$2:$R$132,$A40,'13-14 Teamsheets'!$C$2:$C$132,B$1) &amp; "(" &amp; SUBS('13-14 Teamsheets'!$S$2:$Z$132,$A40,'13-14 Teamsheets'!$C$2:$C$132,B$1) &amp; ")"</f>
        <v>41(2)</v>
      </c>
      <c r="C40" s="27" t="str">
        <f>GOALS('13-14 Teamsheets'!$H$2:$R$132,$A40,'13-14 Teamsheets'!$C$2:$C$132,B$1) &amp; "(" &amp; GOALS('13-14 Teamsheets'!$S$2:$Z$132,$A40,'13-14 Teamsheets'!$C$2:$C$132,B$1) &amp; ")"</f>
        <v>10(0)</v>
      </c>
      <c r="D40" s="27">
        <f>Clean_sheet('13-14 Teamsheets'!$C$2:$H$132,$A40,B$1)</f>
        <v>0</v>
      </c>
      <c r="E40" s="27" t="str">
        <f>CARDS('13-14 Teamsheets'!$H$2:$Z$132,$A40,$AM$2,'13-14 Teamsheets'!$C$2:$C$132,B$1) &amp; "(" &amp; CARDS('13-14 Teamsheets'!$H$2:$Z$132,$A40,$AM$3,'13-14 Teamsheets'!$C$2:$C$132,B$1) &amp; ")"</f>
        <v>1(0)</v>
      </c>
      <c r="F40" s="27">
        <f>MINS_PLAYED('13-14 Teamsheets'!$H$2:$R$132,$A40,'13-14 Teamsheets'!$C$2:$C$132,B$1) + MINS_AS_SUB('13-14 Teamsheets'!$S$2:$Z$132,$A40,'13-14 Teamsheets'!$C$2:$C$132,B$1)</f>
        <v>3485</v>
      </c>
      <c r="G40" s="27" t="str">
        <f>APPS('13-14 Teamsheets'!$H$2:$R$132,$A40,'13-14 Teamsheets'!$C$2:$C$132,G$1) &amp; "(" &amp; SUBS('13-14 Teamsheets'!$S$2:$Z$132,$A40,'13-14 Teamsheets'!$C$2:$C$132,G$1) &amp; ")"</f>
        <v>0(0)</v>
      </c>
      <c r="H40" s="27" t="str">
        <f>GOALS('13-14 Teamsheets'!$H$2:$R$132,$A40,'13-14 Teamsheets'!$C$2:$C$132,G$1) &amp; "(" &amp; GOALS('13-14 Teamsheets'!$S$2:$Z$132,$A40,'13-14 Teamsheets'!$C$2:$C$132,G$1) &amp; ")"</f>
        <v>0(0)</v>
      </c>
      <c r="I40" s="27">
        <f>Clean_sheet('13-14 Teamsheets'!$C$2:$H$132,$A40,G$1)</f>
        <v>0</v>
      </c>
      <c r="J40" s="27" t="str">
        <f>CARDS('13-14 Teamsheets'!$H$2:$Z$132,$A40,$AM$2,'13-14 Teamsheets'!$C$2:$C$132,G$1) &amp; "(" &amp; CARDS('13-14 Teamsheets'!$H$2:$Z$132,$A40,$AM$3,'13-14 Teamsheets'!$C$2:$C$132,G$1) &amp; ")"</f>
        <v>0(0)</v>
      </c>
      <c r="K40" s="27">
        <f>MINS_PLAYED('13-14 Teamsheets'!$H$2:$R$132,$A40,'13-14 Teamsheets'!$C$2:$C$132,G$1) + MINS_AS_SUB('13-14 Teamsheets'!$S$2:$Z$132,$A40,'13-14 Teamsheets'!$C$2:$C$132,G$1)</f>
        <v>0</v>
      </c>
      <c r="L40" s="27" t="str">
        <f>APPS('13-14 Teamsheets'!$H$2:$R$132,$A40,'13-14 Teamsheets'!$C$2:$C$132,L$1) &amp; "(" &amp; SUBS('13-14 Teamsheets'!$S$2:$Z$132,$A40,'13-14 Teamsheets'!$C$2:$C$132,L$1) &amp; ")"</f>
        <v>1(1)</v>
      </c>
      <c r="M40" s="27" t="str">
        <f>GOALS('13-14 Teamsheets'!$H$2:$R$132,$A40,'13-14 Teamsheets'!$C$2:$C$132,L$1) &amp; "(" &amp; GOALS('13-14 Teamsheets'!$S$2:$Z$132,$A40,'13-14 Teamsheets'!$C$2:$C$132,L$1) &amp; ")"</f>
        <v>0(0)</v>
      </c>
      <c r="N40" s="27">
        <f>Clean_sheet('13-14 Teamsheets'!$C$2:$H$132,$A40,L$1)</f>
        <v>0</v>
      </c>
      <c r="O40" s="27" t="str">
        <f>CARDS('13-14 Teamsheets'!$H$2:$Z$132,$A40,$AM$2,'13-14 Teamsheets'!$C$2:$C$132,L$1) &amp; "(" &amp; CARDS('13-14 Teamsheets'!$H$2:$Z$132,$A40,$AM$3,'13-14 Teamsheets'!$C$2:$C$132,L$1) &amp; ")"</f>
        <v>0(0)</v>
      </c>
      <c r="P40" s="27">
        <f>MINS_PLAYED('13-14 Teamsheets'!$H$2:$R$132,$A40,'13-14 Teamsheets'!$C$2:$C$132,L$1) + MINS_AS_SUB('13-14 Teamsheets'!$S$2:$Z$132,$A40,'13-14 Teamsheets'!$C$2:$C$132,L$1)</f>
        <v>92</v>
      </c>
      <c r="Q40" s="27" t="str">
        <f>APPS('13-14 Teamsheets'!$H$2:$R$132,$A40,'13-14 Teamsheets'!$C$2:$C$132,Q$1) &amp; "(" &amp; SUBS('13-14 Teamsheets'!$S$2:$Z$132,$A40,'13-14 Teamsheets'!$C$2:$C$132,Q$1) &amp; ")"</f>
        <v>2(0)</v>
      </c>
      <c r="R40" s="27" t="str">
        <f>GOALS('13-14 Teamsheets'!$H$2:$R$132,$A40,'13-14 Teamsheets'!$C$2:$C$132,Q$1) &amp; "(" &amp; GOALS('13-14 Teamsheets'!$S$2:$Z$132,$A40,'13-14 Teamsheets'!$C$2:$C$132,Q$1) &amp; ")"</f>
        <v>1(0)</v>
      </c>
      <c r="S40" s="27">
        <f>Clean_sheet('13-14 Teamsheets'!$C$2:$H$132,$A40,Q$1)</f>
        <v>0</v>
      </c>
      <c r="T40" s="27" t="str">
        <f>CARDS('13-14 Teamsheets'!$H$2:$Z$132,$A40,$AM$2,'13-14 Teamsheets'!$C$2:$C$132,Q$1) &amp; "(" &amp; CARDS('13-14 Teamsheets'!$H$2:$Z$132,$A40,$AM$3,'13-14 Teamsheets'!$C$2:$C$132,Q$1) &amp; ")"</f>
        <v>0(0)</v>
      </c>
      <c r="U40" s="27">
        <f>MINS_PLAYED('13-14 Teamsheets'!$H$2:$R$132,$A40,'13-14 Teamsheets'!$C$2:$C$132,Q$1) + MINS_AS_SUB('13-14 Teamsheets'!$S$2:$Z$132,$A40,'13-14 Teamsheets'!$C$2:$C$132,Q$1)</f>
        <v>180</v>
      </c>
      <c r="V40" s="27" t="str">
        <f>APPS('13-14 Teamsheets'!$H$2:$R$132,$A40,'13-14 Teamsheets'!$C$2:$C$132,V$1) &amp; "(" &amp; SUBS('13-14 Teamsheets'!$S$2:$Z$132,$A40,'13-14 Teamsheets'!$C$2:$C$132,V$1) &amp; ")"</f>
        <v>1(0)</v>
      </c>
      <c r="W40" s="27" t="str">
        <f>GOALS('13-14 Teamsheets'!$H$2:$R$132,$A40,'13-14 Teamsheets'!$C$2:$C$132,V$1) &amp; "(" &amp; GOALS('13-14 Teamsheets'!$S$2:$Z$132,$A40,'13-14 Teamsheets'!$C$2:$C$132,V$1) &amp; ")"</f>
        <v>0(0)</v>
      </c>
      <c r="X40" s="27">
        <f>Clean_sheet('13-14 Teamsheets'!$C$2:$H$132,$A40,V$1)</f>
        <v>0</v>
      </c>
      <c r="Y40" s="27" t="str">
        <f>CARDS('13-14 Teamsheets'!$H$2:$Z$132,$A40,$AM$2,'13-14 Teamsheets'!$C$2:$C$132,V$1) &amp; "(" &amp; CARDS('13-14 Teamsheets'!$H$2:$Z$132,$A40,$AM$3,'13-14 Teamsheets'!$C$2:$C$132,V$1) &amp; ")"</f>
        <v>0(0)</v>
      </c>
      <c r="Z40" s="27">
        <f>MINS_PLAYED('13-14 Teamsheets'!$H$2:$R$132,$A40,'13-14 Teamsheets'!$C$2:$C$132,V$1) + MINS_AS_SUB('13-14 Teamsheets'!$S$2:$Z$132,$A40,'13-14 Teamsheets'!$C$2:$C$132,V$1)</f>
        <v>90</v>
      </c>
      <c r="AA40" s="27" t="str">
        <f>APPS('13-14 Teamsheets'!$H$2:$R$132,$A40) &amp; "(" &amp; SUBS('13-14 Teamsheets'!$S$2:$Z$132,$A40) &amp; ")"</f>
        <v>45(3)</v>
      </c>
      <c r="AB40" s="28">
        <f>APPS('13-14 Teamsheets'!$H$2:$R$132,$A40) + SUBS('13-14 Teamsheets'!$S$2:$Z$132,$A40)</f>
        <v>48</v>
      </c>
      <c r="AC40" s="27" t="str">
        <f>GOALS('13-14 Teamsheets'!$H$2:$R$132,$A40) &amp; "(" &amp; GOALS('13-14 Teamsheets'!$S$2:$Z$132,$A40) &amp; ")"</f>
        <v>11(0)</v>
      </c>
      <c r="AD40" s="28">
        <f>GOALS('13-14 Teamsheets'!$H$2:$Z$132,$A40)</f>
        <v>11</v>
      </c>
      <c r="AE40" s="28">
        <f>Clean_sheet('13-14 Teamsheets'!$C$2:$H$132,$A40)</f>
        <v>0</v>
      </c>
      <c r="AF40" s="28" t="str">
        <f>CARDS('13-14 Teamsheets'!$H$2:$Z$132,$A40,$AM$2) &amp; "(" &amp; CARDS('13-14 Teamsheets'!$H$2:$Z$132,$A40,$AM$3) &amp; ")"</f>
        <v>1(0)</v>
      </c>
      <c r="AG40" s="28">
        <f>MINS_PLAYED('13-14 Teamsheets'!$H$2:$R$132,$A40) + MINS_AS_SUB('13-14 Teamsheets'!$S$2:$Z$132,$A40)</f>
        <v>3847</v>
      </c>
      <c r="AH40" s="28">
        <f t="shared" si="0"/>
        <v>80.145833333333329</v>
      </c>
      <c r="AI40" s="28">
        <f t="shared" si="1"/>
        <v>0.22916666666666666</v>
      </c>
      <c r="AJ40" s="28">
        <f t="shared" si="2"/>
        <v>349.72727272727275</v>
      </c>
    </row>
    <row r="41" spans="1:36" s="26" customFormat="1" x14ac:dyDescent="0.2">
      <c r="A41" s="25" t="s">
        <v>3396</v>
      </c>
      <c r="B41" s="27" t="str">
        <f>APPS('13-14 Teamsheets'!$H$2:$R$132,$A41,'13-14 Teamsheets'!$C$2:$C$132,B$1) &amp; "(" &amp; SUBS('13-14 Teamsheets'!$S$2:$Z$132,$A41,'13-14 Teamsheets'!$C$2:$C$132,B$1) &amp; ")"</f>
        <v>13(3)</v>
      </c>
      <c r="C41" s="27" t="str">
        <f>GOALS('13-14 Teamsheets'!$H$2:$R$132,$A41,'13-14 Teamsheets'!$C$2:$C$132,B$1) &amp; "(" &amp; GOALS('13-14 Teamsheets'!$S$2:$Z$132,$A41,'13-14 Teamsheets'!$C$2:$C$132,B$1) &amp; ")"</f>
        <v>0(0)</v>
      </c>
      <c r="D41" s="27">
        <f>Clean_sheet('13-14 Teamsheets'!$C$2:$H$132,$A41,B$1)</f>
        <v>0</v>
      </c>
      <c r="E41" s="27" t="str">
        <f>CARDS('13-14 Teamsheets'!$H$2:$Z$132,$A41,$AM$2,'13-14 Teamsheets'!$C$2:$C$132,B$1) &amp; "(" &amp; CARDS('13-14 Teamsheets'!$H$2:$Z$132,$A41,$AM$3,'13-14 Teamsheets'!$C$2:$C$132,B$1) &amp; ")"</f>
        <v>1(1)</v>
      </c>
      <c r="F41" s="27">
        <f>MINS_PLAYED('13-14 Teamsheets'!$H$2:$R$132,$A41,'13-14 Teamsheets'!$C$2:$C$132,B$1) + MINS_AS_SUB('13-14 Teamsheets'!$S$2:$Z$132,$A41,'13-14 Teamsheets'!$C$2:$C$132,B$1)</f>
        <v>1125</v>
      </c>
      <c r="G41" s="27" t="str">
        <f>APPS('13-14 Teamsheets'!$H$2:$R$132,$A41,'13-14 Teamsheets'!$C$2:$C$132,G$1) &amp; "(" &amp; SUBS('13-14 Teamsheets'!$S$2:$Z$132,$A41,'13-14 Teamsheets'!$C$2:$C$132,G$1) &amp; ")"</f>
        <v>0(0)</v>
      </c>
      <c r="H41" s="27" t="str">
        <f>GOALS('13-14 Teamsheets'!$H$2:$R$132,$A41,'13-14 Teamsheets'!$C$2:$C$132,G$1) &amp; "(" &amp; GOALS('13-14 Teamsheets'!$S$2:$Z$132,$A41,'13-14 Teamsheets'!$C$2:$C$132,G$1) &amp; ")"</f>
        <v>0(0)</v>
      </c>
      <c r="I41" s="27">
        <f>Clean_sheet('13-14 Teamsheets'!$C$2:$H$132,$A41,G$1)</f>
        <v>0</v>
      </c>
      <c r="J41" s="27" t="str">
        <f>CARDS('13-14 Teamsheets'!$H$2:$Z$132,$A41,$AM$2,'13-14 Teamsheets'!$C$2:$C$132,G$1) &amp; "(" &amp; CARDS('13-14 Teamsheets'!$H$2:$Z$132,$A41,$AM$3,'13-14 Teamsheets'!$C$2:$C$132,G$1) &amp; ")"</f>
        <v>0(0)</v>
      </c>
      <c r="K41" s="27">
        <f>MINS_PLAYED('13-14 Teamsheets'!$H$2:$R$132,$A41,'13-14 Teamsheets'!$C$2:$C$132,G$1) + MINS_AS_SUB('13-14 Teamsheets'!$S$2:$Z$132,$A41,'13-14 Teamsheets'!$C$2:$C$132,G$1)</f>
        <v>0</v>
      </c>
      <c r="L41" s="27" t="str">
        <f>APPS('13-14 Teamsheets'!$H$2:$R$132,$A41,'13-14 Teamsheets'!$C$2:$C$132,L$1) &amp; "(" &amp; SUBS('13-14 Teamsheets'!$S$2:$Z$132,$A41,'13-14 Teamsheets'!$C$2:$C$132,L$1) &amp; ")"</f>
        <v>1(0)</v>
      </c>
      <c r="M41" s="27" t="str">
        <f>GOALS('13-14 Teamsheets'!$H$2:$R$132,$A41,'13-14 Teamsheets'!$C$2:$C$132,L$1) &amp; "(" &amp; GOALS('13-14 Teamsheets'!$S$2:$Z$132,$A41,'13-14 Teamsheets'!$C$2:$C$132,L$1) &amp; ")"</f>
        <v>0(0)</v>
      </c>
      <c r="N41" s="27">
        <f>Clean_sheet('13-14 Teamsheets'!$C$2:$H$132,$A41,L$1)</f>
        <v>0</v>
      </c>
      <c r="O41" s="27" t="str">
        <f>CARDS('13-14 Teamsheets'!$H$2:$Z$132,$A41,$AM$2,'13-14 Teamsheets'!$C$2:$C$132,L$1) &amp; "(" &amp; CARDS('13-14 Teamsheets'!$H$2:$Z$132,$A41,$AM$3,'13-14 Teamsheets'!$C$2:$C$132,L$1) &amp; ")"</f>
        <v>1(0)</v>
      </c>
      <c r="P41" s="27">
        <f>MINS_PLAYED('13-14 Teamsheets'!$H$2:$R$132,$A41,'13-14 Teamsheets'!$C$2:$C$132,L$1) + MINS_AS_SUB('13-14 Teamsheets'!$S$2:$Z$132,$A41,'13-14 Teamsheets'!$C$2:$C$132,L$1)</f>
        <v>90</v>
      </c>
      <c r="Q41" s="27" t="str">
        <f>APPS('13-14 Teamsheets'!$H$2:$R$132,$A41,'13-14 Teamsheets'!$C$2:$C$132,Q$1) &amp; "(" &amp; SUBS('13-14 Teamsheets'!$S$2:$Z$132,$A41,'13-14 Teamsheets'!$C$2:$C$132,Q$1) &amp; ")"</f>
        <v>0(0)</v>
      </c>
      <c r="R41" s="27" t="str">
        <f>GOALS('13-14 Teamsheets'!$H$2:$R$132,$A41,'13-14 Teamsheets'!$C$2:$C$132,Q$1) &amp; "(" &amp; GOALS('13-14 Teamsheets'!$S$2:$Z$132,$A41,'13-14 Teamsheets'!$C$2:$C$132,Q$1) &amp; ")"</f>
        <v>0(0)</v>
      </c>
      <c r="S41" s="27">
        <f>Clean_sheet('13-14 Teamsheets'!$C$2:$H$132,$A41,Q$1)</f>
        <v>0</v>
      </c>
      <c r="T41" s="27" t="str">
        <f>CARDS('13-14 Teamsheets'!$H$2:$Z$132,$A41,$AM$2,'13-14 Teamsheets'!$C$2:$C$132,Q$1) &amp; "(" &amp; CARDS('13-14 Teamsheets'!$H$2:$Z$132,$A41,$AM$3,'13-14 Teamsheets'!$C$2:$C$132,Q$1) &amp; ")"</f>
        <v>0(0)</v>
      </c>
      <c r="U41" s="27">
        <f>MINS_PLAYED('13-14 Teamsheets'!$H$2:$R$132,$A41,'13-14 Teamsheets'!$C$2:$C$132,Q$1) + MINS_AS_SUB('13-14 Teamsheets'!$S$2:$Z$132,$A41,'13-14 Teamsheets'!$C$2:$C$132,Q$1)</f>
        <v>0</v>
      </c>
      <c r="V41" s="27" t="str">
        <f>APPS('13-14 Teamsheets'!$H$2:$R$132,$A41,'13-14 Teamsheets'!$C$2:$C$132,V$1) &amp; "(" &amp; SUBS('13-14 Teamsheets'!$S$2:$Z$132,$A41,'13-14 Teamsheets'!$C$2:$C$132,V$1) &amp; ")"</f>
        <v>1(0)</v>
      </c>
      <c r="W41" s="27" t="str">
        <f>GOALS('13-14 Teamsheets'!$H$2:$R$132,$A41,'13-14 Teamsheets'!$C$2:$C$132,V$1) &amp; "(" &amp; GOALS('13-14 Teamsheets'!$S$2:$Z$132,$A41,'13-14 Teamsheets'!$C$2:$C$132,V$1) &amp; ")"</f>
        <v>0(0)</v>
      </c>
      <c r="X41" s="27">
        <f>Clean_sheet('13-14 Teamsheets'!$C$2:$H$132,$A41,V$1)</f>
        <v>0</v>
      </c>
      <c r="Y41" s="27" t="str">
        <f>CARDS('13-14 Teamsheets'!$H$2:$Z$132,$A41,$AM$2,'13-14 Teamsheets'!$C$2:$C$132,V$1) &amp; "(" &amp; CARDS('13-14 Teamsheets'!$H$2:$Z$132,$A41,$AM$3,'13-14 Teamsheets'!$C$2:$C$132,V$1) &amp; ")"</f>
        <v>0(0)</v>
      </c>
      <c r="Z41" s="27">
        <f>MINS_PLAYED('13-14 Teamsheets'!$H$2:$R$132,$A41,'13-14 Teamsheets'!$C$2:$C$132,V$1) + MINS_AS_SUB('13-14 Teamsheets'!$S$2:$Z$132,$A41,'13-14 Teamsheets'!$C$2:$C$132,V$1)</f>
        <v>90</v>
      </c>
      <c r="AA41" s="27" t="str">
        <f>APPS('13-14 Teamsheets'!$H$2:$R$132,$A41) &amp; "(" &amp; SUBS('13-14 Teamsheets'!$S$2:$Z$132,$A41) &amp; ")"</f>
        <v>15(3)</v>
      </c>
      <c r="AB41" s="28">
        <f>APPS('13-14 Teamsheets'!$H$2:$R$132,$A41) + SUBS('13-14 Teamsheets'!$S$2:$Z$132,$A41)</f>
        <v>18</v>
      </c>
      <c r="AC41" s="27" t="str">
        <f>GOALS('13-14 Teamsheets'!$H$2:$R$132,$A41) &amp; "(" &amp; GOALS('13-14 Teamsheets'!$S$2:$Z$132,$A41) &amp; ")"</f>
        <v>0(0)</v>
      </c>
      <c r="AD41" s="28">
        <f>GOALS('13-14 Teamsheets'!$H$2:$Z$132,$A41)</f>
        <v>0</v>
      </c>
      <c r="AE41" s="28">
        <f>Clean_sheet('13-14 Teamsheets'!$C$2:$H$132,$A41)</f>
        <v>0</v>
      </c>
      <c r="AF41" s="28" t="str">
        <f>CARDS('13-14 Teamsheets'!$H$2:$Z$132,$A41,$AM$2) &amp; "(" &amp; CARDS('13-14 Teamsheets'!$H$2:$Z$132,$A41,$AM$3) &amp; ")"</f>
        <v>2(1)</v>
      </c>
      <c r="AG41" s="28">
        <f>MINS_PLAYED('13-14 Teamsheets'!$H$2:$R$132,$A41) + MINS_AS_SUB('13-14 Teamsheets'!$S$2:$Z$132,$A41)</f>
        <v>1305</v>
      </c>
      <c r="AH41" s="28">
        <f>IF(AND(AG41&lt;&gt;0, AB41&lt;&gt;0),AG41/AB41,0)</f>
        <v>72.5</v>
      </c>
      <c r="AI41" s="28">
        <f>IF(AD41&lt;&gt;0,AD41/AB41,0)</f>
        <v>0</v>
      </c>
      <c r="AJ41" s="28">
        <f>IF(AD41&lt;&gt;0,AG41/AD41,0)</f>
        <v>0</v>
      </c>
    </row>
    <row r="42" spans="1:36" s="26" customFormat="1" x14ac:dyDescent="0.2">
      <c r="A42" s="25" t="s">
        <v>3007</v>
      </c>
      <c r="B42" s="27" t="str">
        <f>APPS('13-14 Teamsheets'!$H$2:$R$132,$A42,'13-14 Teamsheets'!$C$2:$C$132,B$1) &amp; "(" &amp; SUBS('13-14 Teamsheets'!$S$2:$Z$132,$A42,'13-14 Teamsheets'!$C$2:$C$132,B$1) &amp; ")"</f>
        <v>13(0)</v>
      </c>
      <c r="C42" s="27" t="str">
        <f>GOALS('13-14 Teamsheets'!$H$2:$R$132,$A42,'13-14 Teamsheets'!$C$2:$C$132,B$1) &amp; "(" &amp; GOALS('13-14 Teamsheets'!$S$2:$Z$132,$A42,'13-14 Teamsheets'!$C$2:$C$132,B$1) &amp; ")"</f>
        <v>0(0)</v>
      </c>
      <c r="D42" s="27">
        <f>Clean_sheet('13-14 Teamsheets'!$C$2:$H$132,$A42,B$1)</f>
        <v>4</v>
      </c>
      <c r="E42" s="27" t="str">
        <f>CARDS('13-14 Teamsheets'!$H$2:$Z$132,$A42,$AM$2,'13-14 Teamsheets'!$C$2:$C$132,B$1) &amp; "(" &amp; CARDS('13-14 Teamsheets'!$H$2:$Z$132,$A42,$AM$3,'13-14 Teamsheets'!$C$2:$C$132,B$1) &amp; ")"</f>
        <v>0(0)</v>
      </c>
      <c r="F42" s="27">
        <f>MINS_PLAYED('13-14 Teamsheets'!$H$2:$R$132,$A42,'13-14 Teamsheets'!$C$2:$C$132,B$1) + MINS_AS_SUB('13-14 Teamsheets'!$S$2:$Z$132,$A42,'13-14 Teamsheets'!$C$2:$C$132,B$1)</f>
        <v>1170</v>
      </c>
      <c r="G42" s="27" t="str">
        <f>APPS('13-14 Teamsheets'!$H$2:$R$132,$A42,'13-14 Teamsheets'!$C$2:$C$132,G$1) &amp; "(" &amp; SUBS('13-14 Teamsheets'!$S$2:$Z$132,$A42,'13-14 Teamsheets'!$C$2:$C$132,G$1) &amp; ")"</f>
        <v>1(0)</v>
      </c>
      <c r="H42" s="27" t="str">
        <f>GOALS('13-14 Teamsheets'!$H$2:$R$132,$A42,'13-14 Teamsheets'!$C$2:$C$132,G$1) &amp; "(" &amp; GOALS('13-14 Teamsheets'!$S$2:$Z$132,$A42,'13-14 Teamsheets'!$C$2:$C$132,G$1) &amp; ")"</f>
        <v>0(0)</v>
      </c>
      <c r="I42" s="27">
        <f>Clean_sheet('13-14 Teamsheets'!$C$2:$H$132,$A42,G$1)</f>
        <v>0</v>
      </c>
      <c r="J42" s="27" t="str">
        <f>CARDS('13-14 Teamsheets'!$H$2:$Z$132,$A42,$AM$2,'13-14 Teamsheets'!$C$2:$C$132,G$1) &amp; "(" &amp; CARDS('13-14 Teamsheets'!$H$2:$Z$132,$A42,$AM$3,'13-14 Teamsheets'!$C$2:$C$132,G$1) &amp; ")"</f>
        <v>0(0)</v>
      </c>
      <c r="K42" s="27">
        <f>MINS_PLAYED('13-14 Teamsheets'!$H$2:$R$132,$A42,'13-14 Teamsheets'!$C$2:$C$132,G$1) + MINS_AS_SUB('13-14 Teamsheets'!$S$2:$Z$132,$A42,'13-14 Teamsheets'!$C$2:$C$132,G$1)</f>
        <v>90</v>
      </c>
      <c r="L42" s="27" t="str">
        <f>APPS('13-14 Teamsheets'!$H$2:$R$132,$A42,'13-14 Teamsheets'!$C$2:$C$132,L$1) &amp; "(" &amp; SUBS('13-14 Teamsheets'!$S$2:$Z$132,$A42,'13-14 Teamsheets'!$C$2:$C$132,L$1) &amp; ")"</f>
        <v>1(0)</v>
      </c>
      <c r="M42" s="27" t="str">
        <f>GOALS('13-14 Teamsheets'!$H$2:$R$132,$A42,'13-14 Teamsheets'!$C$2:$C$132,L$1) &amp; "(" &amp; GOALS('13-14 Teamsheets'!$S$2:$Z$132,$A42,'13-14 Teamsheets'!$C$2:$C$132,L$1) &amp; ")"</f>
        <v>0(0)</v>
      </c>
      <c r="N42" s="27">
        <f>Clean_sheet('13-14 Teamsheets'!$C$2:$H$132,$A42,L$1)</f>
        <v>0</v>
      </c>
      <c r="O42" s="27" t="str">
        <f>CARDS('13-14 Teamsheets'!$H$2:$Z$132,$A42,$AM$2,'13-14 Teamsheets'!$C$2:$C$132,L$1) &amp; "(" &amp; CARDS('13-14 Teamsheets'!$H$2:$Z$132,$A42,$AM$3,'13-14 Teamsheets'!$C$2:$C$132,L$1) &amp; ")"</f>
        <v>0(0)</v>
      </c>
      <c r="P42" s="27">
        <f>MINS_PLAYED('13-14 Teamsheets'!$H$2:$R$132,$A42,'13-14 Teamsheets'!$C$2:$C$132,L$1) + MINS_AS_SUB('13-14 Teamsheets'!$S$2:$Z$132,$A42,'13-14 Teamsheets'!$C$2:$C$132,L$1)</f>
        <v>90</v>
      </c>
      <c r="Q42" s="27" t="str">
        <f>APPS('13-14 Teamsheets'!$H$2:$R$132,$A42,'13-14 Teamsheets'!$C$2:$C$132,Q$1) &amp; "(" &amp; SUBS('13-14 Teamsheets'!$S$2:$Z$132,$A42,'13-14 Teamsheets'!$C$2:$C$132,Q$1) &amp; ")"</f>
        <v>2(0)</v>
      </c>
      <c r="R42" s="27" t="str">
        <f>GOALS('13-14 Teamsheets'!$H$2:$R$132,$A42,'13-14 Teamsheets'!$C$2:$C$132,Q$1) &amp; "(" &amp; GOALS('13-14 Teamsheets'!$S$2:$Z$132,$A42,'13-14 Teamsheets'!$C$2:$C$132,Q$1) &amp; ")"</f>
        <v>0(0)</v>
      </c>
      <c r="S42" s="27">
        <f>Clean_sheet('13-14 Teamsheets'!$C$2:$H$132,$A42,Q$1)</f>
        <v>0</v>
      </c>
      <c r="T42" s="27" t="str">
        <f>CARDS('13-14 Teamsheets'!$H$2:$Z$132,$A42,$AM$2,'13-14 Teamsheets'!$C$2:$C$132,Q$1) &amp; "(" &amp; CARDS('13-14 Teamsheets'!$H$2:$Z$132,$A42,$AM$3,'13-14 Teamsheets'!$C$2:$C$132,Q$1) &amp; ")"</f>
        <v>1(0)</v>
      </c>
      <c r="U42" s="27">
        <f>MINS_PLAYED('13-14 Teamsheets'!$H$2:$R$132,$A42,'13-14 Teamsheets'!$C$2:$C$132,Q$1) + MINS_AS_SUB('13-14 Teamsheets'!$S$2:$Z$132,$A42,'13-14 Teamsheets'!$C$2:$C$132,Q$1)</f>
        <v>180</v>
      </c>
      <c r="V42" s="27" t="str">
        <f>APPS('13-14 Teamsheets'!$H$2:$R$132,$A42,'13-14 Teamsheets'!$C$2:$C$132,V$1) &amp; "(" &amp; SUBS('13-14 Teamsheets'!$S$2:$Z$132,$A42,'13-14 Teamsheets'!$C$2:$C$132,V$1) &amp; ")"</f>
        <v>0(0)</v>
      </c>
      <c r="W42" s="27" t="str">
        <f>GOALS('13-14 Teamsheets'!$H$2:$R$132,$A42,'13-14 Teamsheets'!$C$2:$C$132,V$1) &amp; "(" &amp; GOALS('13-14 Teamsheets'!$S$2:$Z$132,$A42,'13-14 Teamsheets'!$C$2:$C$132,V$1) &amp; ")"</f>
        <v>0(0)</v>
      </c>
      <c r="X42" s="27">
        <f>Clean_sheet('13-14 Teamsheets'!$C$2:$H$132,$A42,V$1)</f>
        <v>0</v>
      </c>
      <c r="Y42" s="27" t="str">
        <f>CARDS('13-14 Teamsheets'!$H$2:$Z$132,$A42,$AM$2,'13-14 Teamsheets'!$C$2:$C$132,V$1) &amp; "(" &amp; CARDS('13-14 Teamsheets'!$H$2:$Z$132,$A42,$AM$3,'13-14 Teamsheets'!$C$2:$C$132,V$1) &amp; ")"</f>
        <v>0(0)</v>
      </c>
      <c r="Z42" s="27">
        <f>MINS_PLAYED('13-14 Teamsheets'!$H$2:$R$132,$A42,'13-14 Teamsheets'!$C$2:$C$132,V$1) + MINS_AS_SUB('13-14 Teamsheets'!$S$2:$Z$132,$A42,'13-14 Teamsheets'!$C$2:$C$132,V$1)</f>
        <v>0</v>
      </c>
      <c r="AA42" s="27" t="str">
        <f>APPS('13-14 Teamsheets'!$H$2:$R$132,$A42) &amp; "(" &amp; SUBS('13-14 Teamsheets'!$S$2:$Z$132,$A42) &amp; ")"</f>
        <v>17(0)</v>
      </c>
      <c r="AB42" s="28">
        <f>APPS('13-14 Teamsheets'!$H$2:$R$132,$A42) + SUBS('13-14 Teamsheets'!$S$2:$Z$132,$A42)</f>
        <v>17</v>
      </c>
      <c r="AC42" s="27" t="str">
        <f>GOALS('13-14 Teamsheets'!$H$2:$R$132,$A42) &amp; "(" &amp; GOALS('13-14 Teamsheets'!$S$2:$Z$132,$A42) &amp; ")"</f>
        <v>0(0)</v>
      </c>
      <c r="AD42" s="28">
        <f>GOALS('13-14 Teamsheets'!$H$2:$Z$132,$A42)</f>
        <v>0</v>
      </c>
      <c r="AE42" s="28">
        <f>Clean_sheet('13-14 Teamsheets'!$C$2:$H$132,$A42)</f>
        <v>4</v>
      </c>
      <c r="AF42" s="28" t="str">
        <f>CARDS('13-14 Teamsheets'!$H$2:$Z$132,$A42,$AM$2) &amp; "(" &amp; CARDS('13-14 Teamsheets'!$H$2:$Z$132,$A42,$AM$3) &amp; ")"</f>
        <v>1(0)</v>
      </c>
      <c r="AG42" s="28">
        <f>MINS_PLAYED('13-14 Teamsheets'!$H$2:$R$132,$A42) + MINS_AS_SUB('13-14 Teamsheets'!$S$2:$Z$132,$A42)</f>
        <v>1530</v>
      </c>
      <c r="AH42" s="28">
        <f t="shared" si="0"/>
        <v>90</v>
      </c>
      <c r="AI42" s="28">
        <f t="shared" si="1"/>
        <v>0</v>
      </c>
      <c r="AJ42" s="28">
        <f t="shared" si="2"/>
        <v>0</v>
      </c>
    </row>
    <row r="43" spans="1:36" s="26" customFormat="1" x14ac:dyDescent="0.2">
      <c r="A43" s="25" t="s">
        <v>579</v>
      </c>
      <c r="B43" s="27" t="str">
        <f>APPS('13-14 Teamsheets'!$H$2:$R$132,$A43,'13-14 Teamsheets'!$C$2:$C$132,B$1) &amp; "(" &amp; SUBS('13-14 Teamsheets'!$S$2:$Z$132,$A43,'13-14 Teamsheets'!$C$2:$C$132,B$1) &amp; ")"</f>
        <v>31(2)</v>
      </c>
      <c r="C43" s="27" t="str">
        <f>GOALS('13-14 Teamsheets'!$H$2:$R$132,$A43,'13-14 Teamsheets'!$C$2:$C$132,B$1) &amp; "(" &amp; GOALS('13-14 Teamsheets'!$S$2:$Z$132,$A43,'13-14 Teamsheets'!$C$2:$C$132,B$1) &amp; ")"</f>
        <v>8(0)</v>
      </c>
      <c r="D43" s="27">
        <f>Clean_sheet('13-14 Teamsheets'!$C$2:$H$132,$A43,B$1)</f>
        <v>0</v>
      </c>
      <c r="E43" s="27" t="str">
        <f>CARDS('13-14 Teamsheets'!$H$2:$Z$132,$A43,$AM$2,'13-14 Teamsheets'!$C$2:$C$132,B$1) &amp; "(" &amp; CARDS('13-14 Teamsheets'!$H$2:$Z$132,$A43,$AM$3,'13-14 Teamsheets'!$C$2:$C$132,B$1) &amp; ")"</f>
        <v>1(0)</v>
      </c>
      <c r="F43" s="27">
        <f>MINS_PLAYED('13-14 Teamsheets'!$H$2:$R$132,$A43,'13-14 Teamsheets'!$C$2:$C$132,B$1) + MINS_AS_SUB('13-14 Teamsheets'!$S$2:$Z$132,$A43,'13-14 Teamsheets'!$C$2:$C$132,B$1)</f>
        <v>2689</v>
      </c>
      <c r="G43" s="27" t="str">
        <f>APPS('13-14 Teamsheets'!$H$2:$R$132,$A43,'13-14 Teamsheets'!$C$2:$C$132,G$1) &amp; "(" &amp; SUBS('13-14 Teamsheets'!$S$2:$Z$132,$A43,'13-14 Teamsheets'!$C$2:$C$132,G$1) &amp; ")"</f>
        <v>1(0)</v>
      </c>
      <c r="H43" s="27" t="str">
        <f>GOALS('13-14 Teamsheets'!$H$2:$R$132,$A43,'13-14 Teamsheets'!$C$2:$C$132,G$1) &amp; "(" &amp; GOALS('13-14 Teamsheets'!$S$2:$Z$132,$A43,'13-14 Teamsheets'!$C$2:$C$132,G$1) &amp; ")"</f>
        <v>0(0)</v>
      </c>
      <c r="I43" s="27">
        <f>Clean_sheet('13-14 Teamsheets'!$C$2:$H$132,$A43,G$1)</f>
        <v>0</v>
      </c>
      <c r="J43" s="27" t="str">
        <f>CARDS('13-14 Teamsheets'!$H$2:$Z$132,$A43,$AM$2,'13-14 Teamsheets'!$C$2:$C$132,G$1) &amp; "(" &amp; CARDS('13-14 Teamsheets'!$H$2:$Z$132,$A43,$AM$3,'13-14 Teamsheets'!$C$2:$C$132,G$1) &amp; ")"</f>
        <v>0(0)</v>
      </c>
      <c r="K43" s="27">
        <f>MINS_PLAYED('13-14 Teamsheets'!$H$2:$R$132,$A43,'13-14 Teamsheets'!$C$2:$C$132,G$1) + MINS_AS_SUB('13-14 Teamsheets'!$S$2:$Z$132,$A43,'13-14 Teamsheets'!$C$2:$C$132,G$1)</f>
        <v>90</v>
      </c>
      <c r="L43" s="27" t="str">
        <f>APPS('13-14 Teamsheets'!$H$2:$R$132,$A43,'13-14 Teamsheets'!$C$2:$C$132,L$1) &amp; "(" &amp; SUBS('13-14 Teamsheets'!$S$2:$Z$132,$A43,'13-14 Teamsheets'!$C$2:$C$132,L$1) &amp; ")"</f>
        <v>1(1)</v>
      </c>
      <c r="M43" s="27" t="str">
        <f>GOALS('13-14 Teamsheets'!$H$2:$R$132,$A43,'13-14 Teamsheets'!$C$2:$C$132,L$1) &amp; "(" &amp; GOALS('13-14 Teamsheets'!$S$2:$Z$132,$A43,'13-14 Teamsheets'!$C$2:$C$132,L$1) &amp; ")"</f>
        <v>0(0)</v>
      </c>
      <c r="N43" s="27">
        <f>Clean_sheet('13-14 Teamsheets'!$C$2:$H$132,$A43,L$1)</f>
        <v>0</v>
      </c>
      <c r="O43" s="27" t="str">
        <f>CARDS('13-14 Teamsheets'!$H$2:$Z$132,$A43,$AM$2,'13-14 Teamsheets'!$C$2:$C$132,L$1) &amp; "(" &amp; CARDS('13-14 Teamsheets'!$H$2:$Z$132,$A43,$AM$3,'13-14 Teamsheets'!$C$2:$C$132,L$1) &amp; ")"</f>
        <v>0(0)</v>
      </c>
      <c r="P43" s="27">
        <f>MINS_PLAYED('13-14 Teamsheets'!$H$2:$R$132,$A43,'13-14 Teamsheets'!$C$2:$C$132,L$1) + MINS_AS_SUB('13-14 Teamsheets'!$S$2:$Z$132,$A43,'13-14 Teamsheets'!$C$2:$C$132,L$1)</f>
        <v>147</v>
      </c>
      <c r="Q43" s="27" t="str">
        <f>APPS('13-14 Teamsheets'!$H$2:$R$132,$A43,'13-14 Teamsheets'!$C$2:$C$132,Q$1) &amp; "(" &amp; SUBS('13-14 Teamsheets'!$S$2:$Z$132,$A43,'13-14 Teamsheets'!$C$2:$C$132,Q$1) &amp; ")"</f>
        <v>0(0)</v>
      </c>
      <c r="R43" s="27" t="str">
        <f>GOALS('13-14 Teamsheets'!$H$2:$R$132,$A43,'13-14 Teamsheets'!$C$2:$C$132,Q$1) &amp; "(" &amp; GOALS('13-14 Teamsheets'!$S$2:$Z$132,$A43,'13-14 Teamsheets'!$C$2:$C$132,Q$1) &amp; ")"</f>
        <v>0(0)</v>
      </c>
      <c r="S43" s="27">
        <f>Clean_sheet('13-14 Teamsheets'!$C$2:$H$132,$A43,Q$1)</f>
        <v>0</v>
      </c>
      <c r="T43" s="27" t="str">
        <f>CARDS('13-14 Teamsheets'!$H$2:$Z$132,$A43,$AM$2,'13-14 Teamsheets'!$C$2:$C$132,Q$1) &amp; "(" &amp; CARDS('13-14 Teamsheets'!$H$2:$Z$132,$A43,$AM$3,'13-14 Teamsheets'!$C$2:$C$132,Q$1) &amp; ")"</f>
        <v>0(0)</v>
      </c>
      <c r="U43" s="27">
        <f>MINS_PLAYED('13-14 Teamsheets'!$H$2:$R$132,$A43,'13-14 Teamsheets'!$C$2:$C$132,Q$1) + MINS_AS_SUB('13-14 Teamsheets'!$S$2:$Z$132,$A43,'13-14 Teamsheets'!$C$2:$C$132,Q$1)</f>
        <v>0</v>
      </c>
      <c r="V43" s="27" t="str">
        <f>APPS('13-14 Teamsheets'!$H$2:$R$132,$A43,'13-14 Teamsheets'!$C$2:$C$132,V$1) &amp; "(" &amp; SUBS('13-14 Teamsheets'!$S$2:$Z$132,$A43,'13-14 Teamsheets'!$C$2:$C$132,V$1) &amp; ")"</f>
        <v>1(0)</v>
      </c>
      <c r="W43" s="27" t="str">
        <f>GOALS('13-14 Teamsheets'!$H$2:$R$132,$A43,'13-14 Teamsheets'!$C$2:$C$132,V$1) &amp; "(" &amp; GOALS('13-14 Teamsheets'!$S$2:$Z$132,$A43,'13-14 Teamsheets'!$C$2:$C$132,V$1) &amp; ")"</f>
        <v>0(0)</v>
      </c>
      <c r="X43" s="27">
        <f>Clean_sheet('13-14 Teamsheets'!$C$2:$H$132,$A43,V$1)</f>
        <v>0</v>
      </c>
      <c r="Y43" s="27" t="str">
        <f>CARDS('13-14 Teamsheets'!$H$2:$Z$132,$A43,$AM$2,'13-14 Teamsheets'!$C$2:$C$132,V$1) &amp; "(" &amp; CARDS('13-14 Teamsheets'!$H$2:$Z$132,$A43,$AM$3,'13-14 Teamsheets'!$C$2:$C$132,V$1) &amp; ")"</f>
        <v>1(0)</v>
      </c>
      <c r="Z43" s="27">
        <f>MINS_PLAYED('13-14 Teamsheets'!$H$2:$R$132,$A43,'13-14 Teamsheets'!$C$2:$C$132,V$1) + MINS_AS_SUB('13-14 Teamsheets'!$S$2:$Z$132,$A43,'13-14 Teamsheets'!$C$2:$C$132,V$1)</f>
        <v>90</v>
      </c>
      <c r="AA43" s="27" t="str">
        <f>APPS('13-14 Teamsheets'!$H$2:$R$132,$A43) &amp; "(" &amp; SUBS('13-14 Teamsheets'!$S$2:$Z$132,$A43) &amp; ")"</f>
        <v>34(3)</v>
      </c>
      <c r="AB43" s="28">
        <f>APPS('13-14 Teamsheets'!$H$2:$R$132,$A43) + SUBS('13-14 Teamsheets'!$S$2:$Z$132,$A43)</f>
        <v>37</v>
      </c>
      <c r="AC43" s="27" t="str">
        <f>GOALS('13-14 Teamsheets'!$H$2:$R$132,$A43) &amp; "(" &amp; GOALS('13-14 Teamsheets'!$S$2:$Z$132,$A43) &amp; ")"</f>
        <v>8(0)</v>
      </c>
      <c r="AD43" s="28">
        <f>GOALS('13-14 Teamsheets'!$H$2:$Z$132,$A43)</f>
        <v>8</v>
      </c>
      <c r="AE43" s="28">
        <f>Clean_sheet('13-14 Teamsheets'!$C$2:$H$132,$A43)</f>
        <v>0</v>
      </c>
      <c r="AF43" s="28" t="str">
        <f>CARDS('13-14 Teamsheets'!$H$2:$Z$132,$A43,$AM$2) &amp; "(" &amp; CARDS('13-14 Teamsheets'!$H$2:$Z$132,$A43,$AM$3) &amp; ")"</f>
        <v>2(0)</v>
      </c>
      <c r="AG43" s="28">
        <f>MINS_PLAYED('13-14 Teamsheets'!$H$2:$R$132,$A43) + MINS_AS_SUB('13-14 Teamsheets'!$S$2:$Z$132,$A43)</f>
        <v>3016</v>
      </c>
      <c r="AH43" s="28">
        <f t="shared" si="0"/>
        <v>81.513513513513516</v>
      </c>
      <c r="AI43" s="28">
        <f t="shared" si="1"/>
        <v>0.21621621621621623</v>
      </c>
      <c r="AJ43" s="28">
        <f t="shared" si="2"/>
        <v>377</v>
      </c>
    </row>
    <row r="44" spans="1:36" s="26" customFormat="1" x14ac:dyDescent="0.2">
      <c r="A44" s="26" t="s">
        <v>179</v>
      </c>
      <c r="B44" s="32"/>
      <c r="C44" s="32"/>
      <c r="D44" s="27"/>
      <c r="E44" s="32"/>
      <c r="F44" s="32"/>
      <c r="G44" s="32"/>
      <c r="H44" s="32"/>
      <c r="I44" s="27"/>
      <c r="J44" s="32"/>
      <c r="K44" s="32"/>
      <c r="L44" s="32"/>
      <c r="M44" s="32"/>
      <c r="N44" s="27"/>
      <c r="O44" s="32"/>
      <c r="P44" s="32"/>
      <c r="Q44" s="32"/>
      <c r="R44" s="32"/>
      <c r="S44" s="27"/>
      <c r="T44" s="32"/>
      <c r="U44" s="32"/>
      <c r="V44" s="32"/>
      <c r="W44" s="32"/>
      <c r="X44" s="27"/>
      <c r="Y44" s="32"/>
      <c r="Z44" s="32"/>
      <c r="AA44" s="32"/>
      <c r="AB44" s="33"/>
      <c r="AC44" s="32"/>
      <c r="AD44" s="28">
        <f>GOALS('13-14 Teamsheets'!$AA$2:$AA$133,$A44)</f>
        <v>1</v>
      </c>
      <c r="AE44" s="28"/>
      <c r="AF44" s="33"/>
      <c r="AG44" s="32"/>
    </row>
    <row r="45" spans="1:36" s="26" customFormat="1" x14ac:dyDescent="0.2">
      <c r="A45" s="33" t="s">
        <v>951</v>
      </c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68">
        <f>SUM(AB2:AB43)</f>
        <v>763</v>
      </c>
      <c r="AC45" s="32"/>
      <c r="AD45" s="68">
        <f>SUM(AD2:AD44)</f>
        <v>122</v>
      </c>
      <c r="AE45" s="68">
        <f>SUM(AE2:AE43)</f>
        <v>17</v>
      </c>
      <c r="AF45" s="33"/>
      <c r="AG45" s="68">
        <f>SUM(AG2:AG43)</f>
        <v>54536</v>
      </c>
      <c r="AH45" s="68">
        <f>AVERAGE(AH2:AH43)</f>
        <v>55.794162519303732</v>
      </c>
      <c r="AI45" s="26" t="s">
        <v>2209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AB112"/>
  <sheetViews>
    <sheetView tabSelected="1" zoomScaleNormal="100" workbookViewId="0">
      <pane xSplit="7" ySplit="1" topLeftCell="M20" activePane="bottomRight" state="frozenSplit"/>
      <selection activeCell="A35" sqref="A35"/>
      <selection pane="topRight" activeCell="A35" sqref="A35"/>
      <selection pane="bottomLeft" activeCell="A35" sqref="A35"/>
      <selection pane="bottomRight" activeCell="E17" sqref="E17"/>
    </sheetView>
  </sheetViews>
  <sheetFormatPr defaultColWidth="9.140625" defaultRowHeight="11.25" x14ac:dyDescent="0.2"/>
  <cols>
    <col min="1" max="1" width="21.42578125" style="4" bestFit="1" customWidth="1"/>
    <col min="2" max="2" width="8.7109375" style="4" bestFit="1" customWidth="1"/>
    <col min="3" max="3" width="6" style="4" bestFit="1" customWidth="1"/>
    <col min="4" max="4" width="5.5703125" style="1" bestFit="1" customWidth="1"/>
    <col min="5" max="5" width="5.140625" style="6" bestFit="1" customWidth="1"/>
    <col min="6" max="6" width="3.28515625" style="6" bestFit="1" customWidth="1"/>
    <col min="7" max="7" width="6.5703125" style="18" bestFit="1" customWidth="1"/>
    <col min="8" max="8" width="19.42578125" style="4" bestFit="1" customWidth="1"/>
    <col min="9" max="9" width="22.7109375" style="4" bestFit="1" customWidth="1"/>
    <col min="10" max="10" width="23" style="4" bestFit="1" customWidth="1"/>
    <col min="11" max="11" width="22.7109375" style="4" bestFit="1" customWidth="1"/>
    <col min="12" max="12" width="21.28515625" style="4" customWidth="1"/>
    <col min="13" max="13" width="20.7109375" style="4" bestFit="1" customWidth="1"/>
    <col min="14" max="14" width="29.28515625" style="4" bestFit="1" customWidth="1"/>
    <col min="15" max="15" width="24.140625" style="4" bestFit="1" customWidth="1"/>
    <col min="16" max="16" width="24.5703125" style="4" bestFit="1" customWidth="1"/>
    <col min="17" max="17" width="28.85546875" style="4" bestFit="1" customWidth="1"/>
    <col min="18" max="18" width="26.140625" style="4" customWidth="1"/>
    <col min="19" max="19" width="25.140625" style="4" bestFit="1" customWidth="1"/>
    <col min="20" max="20" width="13.7109375" style="4" bestFit="1" customWidth="1"/>
    <col min="21" max="21" width="25.28515625" style="130" bestFit="1" customWidth="1"/>
    <col min="22" max="22" width="30" style="4" bestFit="1" customWidth="1"/>
    <col min="23" max="23" width="25.5703125" style="4" bestFit="1" customWidth="1"/>
    <col min="24" max="24" width="29.28515625" style="4" bestFit="1" customWidth="1"/>
    <col min="25" max="25" width="24.85546875" style="4" bestFit="1" customWidth="1"/>
    <col min="26" max="26" width="18.85546875" style="4" customWidth="1"/>
    <col min="27" max="27" width="14.42578125" style="4" customWidth="1"/>
    <col min="28" max="16384" width="9.140625" style="4"/>
  </cols>
  <sheetData>
    <row r="1" spans="1:27" s="1" customFormat="1" x14ac:dyDescent="0.2">
      <c r="A1" s="1" t="s">
        <v>2227</v>
      </c>
      <c r="B1" s="1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>
        <v>17</v>
      </c>
      <c r="Y1" s="1">
        <v>18</v>
      </c>
      <c r="Z1" s="1">
        <v>19</v>
      </c>
      <c r="AA1" s="1" t="s">
        <v>2233</v>
      </c>
    </row>
    <row r="2" spans="1:27" x14ac:dyDescent="0.2">
      <c r="A2" s="4" t="s">
        <v>3398</v>
      </c>
      <c r="B2" s="17">
        <v>41868</v>
      </c>
      <c r="C2" s="121" t="s">
        <v>1433</v>
      </c>
      <c r="D2" s="122" t="s">
        <v>1445</v>
      </c>
      <c r="E2" s="121" t="s">
        <v>2394</v>
      </c>
      <c r="F2" s="123" t="s">
        <v>2283</v>
      </c>
      <c r="G2" s="121">
        <v>761</v>
      </c>
      <c r="H2" s="121" t="s">
        <v>3632</v>
      </c>
      <c r="I2" s="121" t="s">
        <v>2668</v>
      </c>
      <c r="J2" s="121" t="s">
        <v>3803</v>
      </c>
      <c r="K2" s="38" t="s">
        <v>3032</v>
      </c>
      <c r="L2" s="121" t="s">
        <v>3409</v>
      </c>
      <c r="M2" s="121" t="s">
        <v>3804</v>
      </c>
      <c r="N2" s="121" t="s">
        <v>1192</v>
      </c>
      <c r="O2" s="121" t="s">
        <v>3805</v>
      </c>
      <c r="P2" s="121" t="s">
        <v>3219</v>
      </c>
      <c r="Q2" s="119" t="s">
        <v>579</v>
      </c>
      <c r="R2" s="119" t="s">
        <v>3797</v>
      </c>
      <c r="S2" s="121" t="s">
        <v>3806</v>
      </c>
      <c r="T2" s="121"/>
      <c r="U2" s="121" t="s">
        <v>3807</v>
      </c>
      <c r="V2" s="121" t="s">
        <v>1327</v>
      </c>
      <c r="W2" s="121" t="s">
        <v>1915</v>
      </c>
      <c r="X2" s="121" t="s">
        <v>3808</v>
      </c>
      <c r="Y2" s="121"/>
      <c r="Z2" s="121"/>
      <c r="AA2" s="121"/>
    </row>
    <row r="3" spans="1:27" x14ac:dyDescent="0.2">
      <c r="A3" s="4" t="s">
        <v>1456</v>
      </c>
      <c r="B3" s="17">
        <v>41870</v>
      </c>
      <c r="C3" s="121" t="s">
        <v>1433</v>
      </c>
      <c r="D3" s="122" t="s">
        <v>1434</v>
      </c>
      <c r="E3" s="121" t="s">
        <v>2477</v>
      </c>
      <c r="F3" s="123" t="s">
        <v>2333</v>
      </c>
      <c r="G3" s="121">
        <v>1914</v>
      </c>
      <c r="H3" s="121" t="s">
        <v>3632</v>
      </c>
      <c r="I3" s="121" t="s">
        <v>2668</v>
      </c>
      <c r="J3" s="38" t="s">
        <v>3809</v>
      </c>
      <c r="K3" s="121" t="s">
        <v>3032</v>
      </c>
      <c r="L3" s="121" t="s">
        <v>3796</v>
      </c>
      <c r="M3" s="108" t="s">
        <v>3810</v>
      </c>
      <c r="N3" s="121" t="s">
        <v>3693</v>
      </c>
      <c r="O3" s="121" t="s">
        <v>3758</v>
      </c>
      <c r="P3" s="121" t="s">
        <v>3811</v>
      </c>
      <c r="Q3" s="119" t="s">
        <v>579</v>
      </c>
      <c r="R3" s="121" t="s">
        <v>3797</v>
      </c>
      <c r="S3" s="121" t="s">
        <v>3812</v>
      </c>
      <c r="T3" s="121"/>
      <c r="U3" s="121" t="s">
        <v>3813</v>
      </c>
      <c r="V3" s="121" t="s">
        <v>3761</v>
      </c>
      <c r="W3" s="121" t="s">
        <v>3690</v>
      </c>
      <c r="X3" s="121" t="s">
        <v>1915</v>
      </c>
      <c r="Y3" s="121"/>
      <c r="Z3" s="121"/>
      <c r="AA3" s="121"/>
    </row>
    <row r="4" spans="1:27" x14ac:dyDescent="0.2">
      <c r="A4" s="4" t="s">
        <v>3798</v>
      </c>
      <c r="B4" s="17">
        <v>41874</v>
      </c>
      <c r="C4" s="121" t="s">
        <v>1433</v>
      </c>
      <c r="D4" s="122" t="s">
        <v>1434</v>
      </c>
      <c r="E4" s="121" t="s">
        <v>2282</v>
      </c>
      <c r="F4" s="123" t="s">
        <v>2283</v>
      </c>
      <c r="G4" s="121">
        <v>1849</v>
      </c>
      <c r="H4" s="121" t="s">
        <v>3632</v>
      </c>
      <c r="I4" s="121" t="s">
        <v>2668</v>
      </c>
      <c r="J4" s="121" t="s">
        <v>3818</v>
      </c>
      <c r="K4" s="121" t="s">
        <v>3817</v>
      </c>
      <c r="L4" s="121" t="s">
        <v>3814</v>
      </c>
      <c r="M4" s="121" t="s">
        <v>3796</v>
      </c>
      <c r="N4" s="121" t="s">
        <v>1192</v>
      </c>
      <c r="O4" s="121" t="s">
        <v>3566</v>
      </c>
      <c r="P4" s="121" t="s">
        <v>3815</v>
      </c>
      <c r="Q4" s="121" t="s">
        <v>579</v>
      </c>
      <c r="R4" s="121" t="s">
        <v>3835</v>
      </c>
      <c r="S4" s="121" t="s">
        <v>3690</v>
      </c>
      <c r="T4" s="121"/>
      <c r="U4" s="121" t="s">
        <v>3457</v>
      </c>
      <c r="V4" s="121" t="s">
        <v>3816</v>
      </c>
      <c r="W4" s="121" t="s">
        <v>3819</v>
      </c>
      <c r="X4" s="121" t="s">
        <v>3820</v>
      </c>
      <c r="Y4" s="121"/>
      <c r="Z4" s="121"/>
      <c r="AA4" s="121"/>
    </row>
    <row r="5" spans="1:27" x14ac:dyDescent="0.2">
      <c r="A5" s="4" t="s">
        <v>332</v>
      </c>
      <c r="B5" s="17">
        <v>41876</v>
      </c>
      <c r="C5" s="121" t="s">
        <v>1433</v>
      </c>
      <c r="D5" s="122" t="s">
        <v>1445</v>
      </c>
      <c r="E5" s="121" t="s">
        <v>2477</v>
      </c>
      <c r="F5" s="123" t="s">
        <v>2370</v>
      </c>
      <c r="G5" s="121">
        <v>1106</v>
      </c>
      <c r="H5" s="121" t="s">
        <v>3632</v>
      </c>
      <c r="I5" s="38" t="s">
        <v>3391</v>
      </c>
      <c r="J5" s="121" t="s">
        <v>3457</v>
      </c>
      <c r="K5" s="38" t="s">
        <v>2668</v>
      </c>
      <c r="L5" s="121" t="s">
        <v>3814</v>
      </c>
      <c r="M5" s="38" t="s">
        <v>3821</v>
      </c>
      <c r="N5" s="121" t="s">
        <v>3826</v>
      </c>
      <c r="O5" s="121" t="s">
        <v>1192</v>
      </c>
      <c r="P5" s="119" t="s">
        <v>3746</v>
      </c>
      <c r="Q5" s="119" t="s">
        <v>579</v>
      </c>
      <c r="R5" s="121" t="s">
        <v>3824</v>
      </c>
      <c r="S5" s="121" t="s">
        <v>3823</v>
      </c>
      <c r="T5" s="121"/>
      <c r="U5" s="121" t="s">
        <v>3825</v>
      </c>
      <c r="V5" s="121" t="s">
        <v>3827</v>
      </c>
      <c r="W5" s="121" t="s">
        <v>3851</v>
      </c>
      <c r="X5" s="121" t="s">
        <v>3409</v>
      </c>
      <c r="Y5" s="121"/>
      <c r="Z5" s="121"/>
      <c r="AA5" s="121"/>
    </row>
    <row r="6" spans="1:27" x14ac:dyDescent="0.2">
      <c r="A6" s="4" t="s">
        <v>514</v>
      </c>
      <c r="B6" s="17">
        <v>41881</v>
      </c>
      <c r="C6" s="121" t="s">
        <v>1433</v>
      </c>
      <c r="D6" s="122" t="s">
        <v>1434</v>
      </c>
      <c r="E6" s="121" t="s">
        <v>358</v>
      </c>
      <c r="F6" s="123" t="s">
        <v>2256</v>
      </c>
      <c r="G6" s="121">
        <v>1917</v>
      </c>
      <c r="H6" s="121" t="s">
        <v>3632</v>
      </c>
      <c r="I6" s="38" t="s">
        <v>3391</v>
      </c>
      <c r="J6" s="121" t="s">
        <v>3828</v>
      </c>
      <c r="K6" s="121" t="s">
        <v>2668</v>
      </c>
      <c r="L6" s="121" t="s">
        <v>3796</v>
      </c>
      <c r="M6" s="121" t="s">
        <v>3829</v>
      </c>
      <c r="N6" s="121" t="s">
        <v>1192</v>
      </c>
      <c r="O6" s="121" t="s">
        <v>3830</v>
      </c>
      <c r="P6" s="121" t="s">
        <v>3831</v>
      </c>
      <c r="Q6" s="119" t="s">
        <v>579</v>
      </c>
      <c r="R6" s="121" t="s">
        <v>3832</v>
      </c>
      <c r="S6" s="121" t="s">
        <v>3769</v>
      </c>
      <c r="T6" s="121"/>
      <c r="U6" s="121" t="s">
        <v>3833</v>
      </c>
      <c r="V6" s="121" t="s">
        <v>3834</v>
      </c>
      <c r="W6" s="121" t="s">
        <v>52</v>
      </c>
      <c r="X6" s="121" t="s">
        <v>1915</v>
      </c>
      <c r="Y6" s="121"/>
      <c r="Z6" s="121"/>
      <c r="AA6" s="121"/>
    </row>
    <row r="7" spans="1:27" x14ac:dyDescent="0.2">
      <c r="A7" s="4" t="s">
        <v>3056</v>
      </c>
      <c r="B7" s="17">
        <v>41884</v>
      </c>
      <c r="C7" s="121" t="s">
        <v>1433</v>
      </c>
      <c r="D7" s="122" t="s">
        <v>1445</v>
      </c>
      <c r="E7" s="121" t="s">
        <v>2770</v>
      </c>
      <c r="F7" s="123" t="s">
        <v>2411</v>
      </c>
      <c r="G7" s="121">
        <v>623</v>
      </c>
      <c r="H7" s="121" t="s">
        <v>3632</v>
      </c>
      <c r="I7" s="121" t="s">
        <v>3391</v>
      </c>
      <c r="J7" s="121" t="s">
        <v>3828</v>
      </c>
      <c r="K7" s="121" t="s">
        <v>2668</v>
      </c>
      <c r="L7" s="121" t="s">
        <v>3796</v>
      </c>
      <c r="M7" s="121" t="s">
        <v>3836</v>
      </c>
      <c r="N7" s="121" t="s">
        <v>3838</v>
      </c>
      <c r="O7" s="121" t="s">
        <v>3837</v>
      </c>
      <c r="P7" s="121" t="s">
        <v>3842</v>
      </c>
      <c r="Q7" s="121" t="s">
        <v>579</v>
      </c>
      <c r="R7" s="121" t="s">
        <v>3219</v>
      </c>
      <c r="S7" s="121" t="s">
        <v>3839</v>
      </c>
      <c r="T7" s="121"/>
      <c r="U7" s="121" t="s">
        <v>3032</v>
      </c>
      <c r="V7" s="121" t="s">
        <v>3840</v>
      </c>
      <c r="W7" s="121" t="s">
        <v>3841</v>
      </c>
      <c r="X7" s="121" t="s">
        <v>1915</v>
      </c>
      <c r="Y7" s="121"/>
      <c r="Z7" s="121"/>
      <c r="AA7" s="121"/>
    </row>
    <row r="8" spans="1:27" x14ac:dyDescent="0.2">
      <c r="A8" s="4" t="s">
        <v>1628</v>
      </c>
      <c r="B8" s="17">
        <v>41888</v>
      </c>
      <c r="C8" s="121" t="s">
        <v>1433</v>
      </c>
      <c r="D8" s="122" t="s">
        <v>1445</v>
      </c>
      <c r="E8" s="121" t="s">
        <v>2394</v>
      </c>
      <c r="F8" s="123" t="s">
        <v>2283</v>
      </c>
      <c r="G8" s="121">
        <v>1142</v>
      </c>
      <c r="H8" s="121" t="s">
        <v>3632</v>
      </c>
      <c r="I8" s="121" t="s">
        <v>3391</v>
      </c>
      <c r="J8" s="121" t="s">
        <v>3828</v>
      </c>
      <c r="K8" s="121" t="s">
        <v>3843</v>
      </c>
      <c r="L8" s="121" t="s">
        <v>2668</v>
      </c>
      <c r="M8" s="119" t="s">
        <v>3845</v>
      </c>
      <c r="N8" s="121" t="s">
        <v>1192</v>
      </c>
      <c r="O8" s="121" t="s">
        <v>3844</v>
      </c>
      <c r="P8" s="121" t="s">
        <v>53</v>
      </c>
      <c r="Q8" s="121" t="s">
        <v>579</v>
      </c>
      <c r="R8" s="121" t="s">
        <v>3219</v>
      </c>
      <c r="S8" s="121" t="s">
        <v>3846</v>
      </c>
      <c r="T8" s="121"/>
      <c r="U8" s="121" t="s">
        <v>3847</v>
      </c>
      <c r="V8" s="121" t="s">
        <v>3848</v>
      </c>
      <c r="W8" s="121" t="s">
        <v>3272</v>
      </c>
      <c r="X8" s="121" t="s">
        <v>1915</v>
      </c>
      <c r="Y8" s="121"/>
      <c r="Z8" s="121"/>
      <c r="AA8" s="121"/>
    </row>
    <row r="9" spans="1:27" x14ac:dyDescent="0.2">
      <c r="A9" s="4" t="s">
        <v>1432</v>
      </c>
      <c r="B9" s="17">
        <v>41891</v>
      </c>
      <c r="C9" s="121" t="s">
        <v>1433</v>
      </c>
      <c r="D9" s="122" t="s">
        <v>1434</v>
      </c>
      <c r="E9" s="121" t="s">
        <v>2394</v>
      </c>
      <c r="F9" s="123" t="s">
        <v>2283</v>
      </c>
      <c r="G9" s="121">
        <v>1844</v>
      </c>
      <c r="H9" s="121" t="s">
        <v>3632</v>
      </c>
      <c r="I9" s="119" t="s">
        <v>3391</v>
      </c>
      <c r="J9" s="121" t="s">
        <v>1915</v>
      </c>
      <c r="K9" s="121" t="s">
        <v>2668</v>
      </c>
      <c r="L9" s="121" t="s">
        <v>3814</v>
      </c>
      <c r="M9" s="121" t="s">
        <v>3828</v>
      </c>
      <c r="N9" s="121" t="s">
        <v>1192</v>
      </c>
      <c r="O9" s="121" t="s">
        <v>3457</v>
      </c>
      <c r="P9" s="121" t="s">
        <v>3849</v>
      </c>
      <c r="Q9" s="121" t="s">
        <v>3850</v>
      </c>
      <c r="R9" s="121" t="s">
        <v>3219</v>
      </c>
      <c r="S9" s="121" t="s">
        <v>3690</v>
      </c>
      <c r="T9" s="121"/>
      <c r="U9" s="121" t="s">
        <v>3851</v>
      </c>
      <c r="V9" s="121" t="s">
        <v>3032</v>
      </c>
      <c r="W9" s="121" t="s">
        <v>3852</v>
      </c>
      <c r="X9" s="121" t="s">
        <v>3853</v>
      </c>
      <c r="Y9" s="121"/>
      <c r="Z9" s="121"/>
      <c r="AA9" s="121"/>
    </row>
    <row r="10" spans="1:27" x14ac:dyDescent="0.2">
      <c r="A10" s="4" t="s">
        <v>1484</v>
      </c>
      <c r="B10" s="17">
        <v>41531</v>
      </c>
      <c r="C10" s="121" t="s">
        <v>840</v>
      </c>
      <c r="D10" s="122" t="s">
        <v>1434</v>
      </c>
      <c r="E10" s="121" t="s">
        <v>2731</v>
      </c>
      <c r="F10" s="123" t="s">
        <v>2307</v>
      </c>
      <c r="G10" s="121">
        <v>1001</v>
      </c>
      <c r="H10" s="121" t="s">
        <v>3632</v>
      </c>
      <c r="I10" s="121" t="s">
        <v>3391</v>
      </c>
      <c r="J10" s="121" t="s">
        <v>1915</v>
      </c>
      <c r="K10" s="119" t="s">
        <v>2668</v>
      </c>
      <c r="L10" s="121" t="s">
        <v>3857</v>
      </c>
      <c r="M10" s="121" t="s">
        <v>3828</v>
      </c>
      <c r="N10" s="121" t="s">
        <v>1192</v>
      </c>
      <c r="O10" s="121" t="s">
        <v>3457</v>
      </c>
      <c r="P10" s="121" t="s">
        <v>3854</v>
      </c>
      <c r="Q10" s="121" t="s">
        <v>3116</v>
      </c>
      <c r="R10" s="121" t="s">
        <v>3855</v>
      </c>
      <c r="S10" s="121" t="s">
        <v>2695</v>
      </c>
      <c r="T10" s="121" t="s">
        <v>3755</v>
      </c>
      <c r="U10" s="121" t="s">
        <v>579</v>
      </c>
      <c r="V10" s="121" t="s">
        <v>3255</v>
      </c>
      <c r="W10" s="121" t="s">
        <v>3851</v>
      </c>
      <c r="X10" s="121" t="s">
        <v>3690</v>
      </c>
      <c r="Y10" s="121" t="s">
        <v>3856</v>
      </c>
      <c r="Z10" s="121"/>
      <c r="AA10" s="121"/>
    </row>
    <row r="11" spans="1:27" x14ac:dyDescent="0.2">
      <c r="A11" s="4" t="s">
        <v>1551</v>
      </c>
      <c r="B11" s="17">
        <v>41898</v>
      </c>
      <c r="C11" s="121" t="s">
        <v>1433</v>
      </c>
      <c r="D11" s="122" t="s">
        <v>1445</v>
      </c>
      <c r="E11" s="121" t="s">
        <v>1916</v>
      </c>
      <c r="F11" s="123" t="s">
        <v>2370</v>
      </c>
      <c r="G11" s="121">
        <v>542</v>
      </c>
      <c r="H11" s="121" t="s">
        <v>3632</v>
      </c>
      <c r="I11" s="121" t="s">
        <v>3391</v>
      </c>
      <c r="J11" s="121" t="s">
        <v>1915</v>
      </c>
      <c r="K11" s="121" t="s">
        <v>2668</v>
      </c>
      <c r="L11" s="121" t="s">
        <v>3814</v>
      </c>
      <c r="M11" s="121" t="s">
        <v>3828</v>
      </c>
      <c r="N11" s="121" t="s">
        <v>1192</v>
      </c>
      <c r="O11" s="121" t="s">
        <v>3859</v>
      </c>
      <c r="P11" s="121" t="s">
        <v>3860</v>
      </c>
      <c r="Q11" s="119" t="s">
        <v>3861</v>
      </c>
      <c r="R11" s="121" t="s">
        <v>3858</v>
      </c>
      <c r="S11" s="121" t="s">
        <v>3862</v>
      </c>
      <c r="T11" s="121"/>
      <c r="U11" s="121" t="s">
        <v>3032</v>
      </c>
      <c r="V11" s="121" t="s">
        <v>3863</v>
      </c>
      <c r="W11" s="121" t="s">
        <v>3851</v>
      </c>
      <c r="X11" s="121" t="s">
        <v>3864</v>
      </c>
      <c r="Y11" s="121"/>
      <c r="Z11" s="121"/>
      <c r="AA11" s="121"/>
    </row>
    <row r="12" spans="1:27" x14ac:dyDescent="0.2">
      <c r="A12" s="4" t="s">
        <v>3033</v>
      </c>
      <c r="B12" s="17">
        <v>41902</v>
      </c>
      <c r="C12" s="124" t="s">
        <v>1433</v>
      </c>
      <c r="D12" s="122" t="s">
        <v>1434</v>
      </c>
      <c r="E12" s="121" t="s">
        <v>358</v>
      </c>
      <c r="F12" s="123" t="s">
        <v>2333</v>
      </c>
      <c r="G12" s="121">
        <v>1985</v>
      </c>
      <c r="H12" s="121" t="s">
        <v>3632</v>
      </c>
      <c r="I12" s="121" t="s">
        <v>3391</v>
      </c>
      <c r="J12" s="121" t="s">
        <v>1915</v>
      </c>
      <c r="K12" s="119" t="s">
        <v>2668</v>
      </c>
      <c r="L12" s="121" t="s">
        <v>3814</v>
      </c>
      <c r="M12" s="121" t="s">
        <v>3828</v>
      </c>
      <c r="N12" s="121" t="s">
        <v>3865</v>
      </c>
      <c r="O12" s="121" t="s">
        <v>3866</v>
      </c>
      <c r="P12" s="121" t="s">
        <v>3488</v>
      </c>
      <c r="Q12" s="121" t="s">
        <v>3867</v>
      </c>
      <c r="R12" s="121" t="s">
        <v>3868</v>
      </c>
      <c r="S12" s="121" t="s">
        <v>3869</v>
      </c>
      <c r="T12" s="121"/>
      <c r="U12" s="121" t="s">
        <v>3851</v>
      </c>
      <c r="V12" s="121" t="s">
        <v>3272</v>
      </c>
      <c r="W12" s="121" t="s">
        <v>3870</v>
      </c>
      <c r="X12" s="121" t="s">
        <v>3871</v>
      </c>
      <c r="Y12" s="121"/>
      <c r="Z12" s="121"/>
      <c r="AA12" s="121"/>
    </row>
    <row r="13" spans="1:27" x14ac:dyDescent="0.2">
      <c r="A13" s="4" t="s">
        <v>786</v>
      </c>
      <c r="B13" s="17">
        <v>41909</v>
      </c>
      <c r="C13" s="124" t="s">
        <v>840</v>
      </c>
      <c r="D13" s="122" t="s">
        <v>1434</v>
      </c>
      <c r="E13" s="121" t="s">
        <v>2522</v>
      </c>
      <c r="F13" s="123" t="s">
        <v>2283</v>
      </c>
      <c r="G13" s="121">
        <v>1033</v>
      </c>
      <c r="H13" s="121" t="s">
        <v>3632</v>
      </c>
      <c r="I13" s="121" t="s">
        <v>3391</v>
      </c>
      <c r="J13" s="121" t="s">
        <v>1915</v>
      </c>
      <c r="K13" s="121" t="s">
        <v>2668</v>
      </c>
      <c r="L13" s="121" t="s">
        <v>3814</v>
      </c>
      <c r="M13" s="121" t="s">
        <v>3828</v>
      </c>
      <c r="N13" s="121" t="s">
        <v>1192</v>
      </c>
      <c r="O13" s="121" t="s">
        <v>3457</v>
      </c>
      <c r="P13" s="121" t="s">
        <v>3872</v>
      </c>
      <c r="Q13" s="121" t="s">
        <v>3599</v>
      </c>
      <c r="R13" s="121" t="s">
        <v>3873</v>
      </c>
      <c r="S13" s="121" t="s">
        <v>3874</v>
      </c>
      <c r="T13" s="121" t="s">
        <v>3755</v>
      </c>
      <c r="U13" s="121" t="s">
        <v>3875</v>
      </c>
      <c r="V13" s="121" t="s">
        <v>3851</v>
      </c>
      <c r="W13" s="121" t="s">
        <v>3690</v>
      </c>
      <c r="X13" s="121" t="s">
        <v>3876</v>
      </c>
      <c r="Y13" s="121" t="s">
        <v>2857</v>
      </c>
      <c r="Z13" s="121"/>
      <c r="AA13" s="121"/>
    </row>
    <row r="14" spans="1:27" x14ac:dyDescent="0.2">
      <c r="A14" s="4" t="s">
        <v>3799</v>
      </c>
      <c r="B14" s="17">
        <v>41912</v>
      </c>
      <c r="C14" s="124" t="s">
        <v>1433</v>
      </c>
      <c r="D14" s="122" t="s">
        <v>1434</v>
      </c>
      <c r="E14" s="121"/>
      <c r="F14" s="123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</row>
    <row r="15" spans="1:27" x14ac:dyDescent="0.2">
      <c r="A15" s="4" t="s">
        <v>1470</v>
      </c>
      <c r="B15" s="17">
        <v>41916</v>
      </c>
      <c r="C15" s="124" t="s">
        <v>1433</v>
      </c>
      <c r="D15" s="122" t="s">
        <v>1434</v>
      </c>
      <c r="E15" s="121" t="s">
        <v>2493</v>
      </c>
      <c r="F15" s="123" t="s">
        <v>2307</v>
      </c>
      <c r="G15" s="121">
        <v>1971</v>
      </c>
      <c r="H15" s="121" t="s">
        <v>3632</v>
      </c>
      <c r="I15" s="121" t="s">
        <v>3391</v>
      </c>
      <c r="J15" s="121" t="s">
        <v>3877</v>
      </c>
      <c r="K15" s="119" t="s">
        <v>2668</v>
      </c>
      <c r="L15" s="121" t="s">
        <v>3796</v>
      </c>
      <c r="M15" s="121" t="s">
        <v>3828</v>
      </c>
      <c r="N15" s="121" t="s">
        <v>1192</v>
      </c>
      <c r="O15" s="121" t="s">
        <v>3878</v>
      </c>
      <c r="P15" s="121" t="s">
        <v>53</v>
      </c>
      <c r="Q15" s="121" t="s">
        <v>579</v>
      </c>
      <c r="R15" s="121" t="s">
        <v>3879</v>
      </c>
      <c r="S15" s="121" t="s">
        <v>3116</v>
      </c>
      <c r="T15" s="121"/>
      <c r="U15" s="121" t="s">
        <v>1915</v>
      </c>
      <c r="V15" s="121" t="s">
        <v>3880</v>
      </c>
      <c r="W15" s="121" t="s">
        <v>3881</v>
      </c>
      <c r="X15" s="121" t="s">
        <v>3882</v>
      </c>
      <c r="Y15" s="121"/>
      <c r="Z15" s="121"/>
      <c r="AA15" s="121" t="s">
        <v>3883</v>
      </c>
    </row>
    <row r="16" spans="1:27" x14ac:dyDescent="0.2">
      <c r="A16" s="4" t="s">
        <v>1021</v>
      </c>
      <c r="B16" s="17">
        <v>41919</v>
      </c>
      <c r="C16" s="124" t="s">
        <v>935</v>
      </c>
      <c r="D16" s="122" t="s">
        <v>1445</v>
      </c>
      <c r="E16" s="121" t="s">
        <v>3884</v>
      </c>
      <c r="F16" s="123" t="s">
        <v>2370</v>
      </c>
      <c r="G16" s="121">
        <v>325</v>
      </c>
      <c r="H16" s="121" t="s">
        <v>3755</v>
      </c>
      <c r="I16" s="121" t="s">
        <v>3409</v>
      </c>
      <c r="J16" s="121" t="s">
        <v>1915</v>
      </c>
      <c r="K16" s="119" t="s">
        <v>3817</v>
      </c>
      <c r="L16" s="121" t="s">
        <v>3814</v>
      </c>
      <c r="M16" s="121" t="s">
        <v>3828</v>
      </c>
      <c r="N16" s="121" t="s">
        <v>3116</v>
      </c>
      <c r="O16" s="121" t="s">
        <v>3885</v>
      </c>
      <c r="P16" s="121" t="s">
        <v>3219</v>
      </c>
      <c r="Q16" s="121" t="s">
        <v>3886</v>
      </c>
      <c r="R16" s="121" t="s">
        <v>3891</v>
      </c>
      <c r="S16" s="121" t="s">
        <v>3887</v>
      </c>
      <c r="T16" s="121"/>
      <c r="U16" s="121" t="s">
        <v>3888</v>
      </c>
      <c r="V16" s="119" t="s">
        <v>3889</v>
      </c>
      <c r="W16" s="121" t="s">
        <v>3822</v>
      </c>
      <c r="X16" s="121" t="s">
        <v>3890</v>
      </c>
      <c r="Y16" s="121"/>
      <c r="Z16" s="121"/>
      <c r="AA16" s="121"/>
    </row>
    <row r="17" spans="1:28" x14ac:dyDescent="0.2">
      <c r="A17" s="4" t="s">
        <v>1075</v>
      </c>
      <c r="B17" s="17">
        <v>41923</v>
      </c>
      <c r="C17" s="124" t="s">
        <v>1433</v>
      </c>
      <c r="D17" s="122" t="s">
        <v>1445</v>
      </c>
      <c r="E17" s="121" t="s">
        <v>127</v>
      </c>
      <c r="F17" s="123" t="s">
        <v>2283</v>
      </c>
      <c r="G17" s="121">
        <v>989</v>
      </c>
      <c r="H17" s="121" t="s">
        <v>3632</v>
      </c>
      <c r="I17" s="121" t="s">
        <v>3391</v>
      </c>
      <c r="J17" s="121" t="s">
        <v>3230</v>
      </c>
      <c r="K17" s="119" t="s">
        <v>2668</v>
      </c>
      <c r="L17" s="121" t="s">
        <v>3796</v>
      </c>
      <c r="M17" s="121" t="s">
        <v>3828</v>
      </c>
      <c r="N17" s="121" t="s">
        <v>1192</v>
      </c>
      <c r="O17" s="121" t="s">
        <v>3893</v>
      </c>
      <c r="P17" s="121" t="s">
        <v>3894</v>
      </c>
      <c r="Q17" s="121" t="s">
        <v>579</v>
      </c>
      <c r="R17" s="121" t="s">
        <v>3968</v>
      </c>
      <c r="S17" s="121" t="s">
        <v>3895</v>
      </c>
      <c r="T17" s="121"/>
      <c r="U17" s="121" t="s">
        <v>3272</v>
      </c>
      <c r="V17" s="121" t="s">
        <v>3896</v>
      </c>
      <c r="W17" s="121" t="s">
        <v>3897</v>
      </c>
      <c r="X17" s="121" t="s">
        <v>3814</v>
      </c>
      <c r="Y17" s="121"/>
      <c r="Z17" s="121"/>
      <c r="AA17" s="121"/>
    </row>
    <row r="18" spans="1:28" x14ac:dyDescent="0.2">
      <c r="A18" s="4" t="s">
        <v>893</v>
      </c>
      <c r="B18" s="17">
        <v>41926</v>
      </c>
      <c r="C18" s="124" t="s">
        <v>1433</v>
      </c>
      <c r="D18" s="122" t="s">
        <v>1434</v>
      </c>
      <c r="E18" s="121" t="s">
        <v>2332</v>
      </c>
      <c r="F18" s="123" t="s">
        <v>2370</v>
      </c>
      <c r="G18" s="121">
        <v>1843</v>
      </c>
      <c r="H18" s="121" t="s">
        <v>3632</v>
      </c>
      <c r="I18" s="121" t="s">
        <v>3391</v>
      </c>
      <c r="J18" s="121" t="s">
        <v>3230</v>
      </c>
      <c r="K18" s="119" t="s">
        <v>2668</v>
      </c>
      <c r="L18" s="121" t="s">
        <v>3796</v>
      </c>
      <c r="M18" s="121" t="s">
        <v>3828</v>
      </c>
      <c r="N18" s="121" t="s">
        <v>3898</v>
      </c>
      <c r="O18" s="121" t="s">
        <v>3899</v>
      </c>
      <c r="P18" s="121" t="s">
        <v>53</v>
      </c>
      <c r="Q18" s="121" t="s">
        <v>2216</v>
      </c>
      <c r="R18" s="121" t="s">
        <v>3969</v>
      </c>
      <c r="S18" s="121" t="s">
        <v>3900</v>
      </c>
      <c r="T18" s="121"/>
      <c r="U18" s="121" t="s">
        <v>3814</v>
      </c>
      <c r="V18" s="121" t="s">
        <v>3901</v>
      </c>
      <c r="W18" s="121" t="s">
        <v>3958</v>
      </c>
      <c r="X18" s="121" t="s">
        <v>3892</v>
      </c>
      <c r="Y18" s="121"/>
      <c r="Z18" s="121"/>
      <c r="AA18" s="121"/>
    </row>
    <row r="19" spans="1:28" x14ac:dyDescent="0.2">
      <c r="A19" s="4" t="s">
        <v>3800</v>
      </c>
      <c r="B19" s="17">
        <v>41930</v>
      </c>
      <c r="C19" s="124" t="s">
        <v>1433</v>
      </c>
      <c r="D19" s="122" t="s">
        <v>1445</v>
      </c>
      <c r="E19" s="121" t="s">
        <v>894</v>
      </c>
      <c r="F19" s="123" t="s">
        <v>2270</v>
      </c>
      <c r="G19" s="121">
        <v>775</v>
      </c>
      <c r="H19" s="121" t="s">
        <v>3632</v>
      </c>
      <c r="I19" s="121" t="s">
        <v>3391</v>
      </c>
      <c r="J19" s="121" t="s">
        <v>3230</v>
      </c>
      <c r="K19" s="121" t="s">
        <v>3032</v>
      </c>
      <c r="L19" s="119" t="s">
        <v>3902</v>
      </c>
      <c r="M19" s="121" t="s">
        <v>3828</v>
      </c>
      <c r="N19" s="121" t="s">
        <v>1192</v>
      </c>
      <c r="O19" s="121" t="s">
        <v>3903</v>
      </c>
      <c r="P19" s="121" t="s">
        <v>53</v>
      </c>
      <c r="Q19" s="121" t="s">
        <v>3904</v>
      </c>
      <c r="R19" s="121" t="s">
        <v>3970</v>
      </c>
      <c r="S19" s="121" t="s">
        <v>3973</v>
      </c>
      <c r="T19" s="121"/>
      <c r="U19" s="121" t="s">
        <v>3851</v>
      </c>
      <c r="V19" s="121" t="s">
        <v>3905</v>
      </c>
      <c r="W19" s="121" t="s">
        <v>3906</v>
      </c>
      <c r="X19" s="121" t="s">
        <v>3814</v>
      </c>
      <c r="Y19" s="121"/>
      <c r="Z19" s="121"/>
      <c r="AA19" s="121"/>
    </row>
    <row r="20" spans="1:28" x14ac:dyDescent="0.2">
      <c r="A20" s="4" t="s">
        <v>1432</v>
      </c>
      <c r="B20" s="17">
        <v>41933</v>
      </c>
      <c r="C20" s="124" t="s">
        <v>1433</v>
      </c>
      <c r="D20" s="122" t="s">
        <v>1445</v>
      </c>
      <c r="E20" s="121" t="s">
        <v>2394</v>
      </c>
      <c r="F20" s="123" t="s">
        <v>2283</v>
      </c>
      <c r="G20" s="121">
        <v>459</v>
      </c>
      <c r="H20" s="121" t="s">
        <v>3632</v>
      </c>
      <c r="I20" s="121" t="s">
        <v>3391</v>
      </c>
      <c r="J20" s="121" t="s">
        <v>1915</v>
      </c>
      <c r="K20" s="119" t="s">
        <v>3814</v>
      </c>
      <c r="L20" s="119" t="s">
        <v>3796</v>
      </c>
      <c r="M20" s="119" t="s">
        <v>3909</v>
      </c>
      <c r="N20" s="121" t="s">
        <v>1192</v>
      </c>
      <c r="O20" s="121" t="s">
        <v>3032</v>
      </c>
      <c r="P20" s="121" t="s">
        <v>53</v>
      </c>
      <c r="Q20" s="121" t="s">
        <v>3910</v>
      </c>
      <c r="R20" s="121" t="s">
        <v>3911</v>
      </c>
      <c r="S20" s="121" t="s">
        <v>3971</v>
      </c>
      <c r="T20" s="121"/>
      <c r="U20" s="121" t="s">
        <v>3457</v>
      </c>
      <c r="V20" s="119" t="s">
        <v>3907</v>
      </c>
      <c r="W20" s="121" t="s">
        <v>3908</v>
      </c>
      <c r="X20" s="121" t="s">
        <v>3851</v>
      </c>
      <c r="Y20" s="121"/>
      <c r="Z20" s="121"/>
      <c r="AA20" s="121"/>
      <c r="AB20" s="12"/>
    </row>
    <row r="21" spans="1:28" x14ac:dyDescent="0.2">
      <c r="A21" s="114" t="s">
        <v>2690</v>
      </c>
      <c r="B21" s="115">
        <v>41937</v>
      </c>
      <c r="C21" s="124" t="s">
        <v>1433</v>
      </c>
      <c r="D21" s="125" t="s">
        <v>1434</v>
      </c>
      <c r="E21" s="124" t="s">
        <v>2344</v>
      </c>
      <c r="F21" s="126" t="s">
        <v>2283</v>
      </c>
      <c r="G21" s="124">
        <v>1928</v>
      </c>
      <c r="H21" s="121" t="s">
        <v>3632</v>
      </c>
      <c r="I21" s="121" t="s">
        <v>3391</v>
      </c>
      <c r="J21" s="108" t="s">
        <v>3913</v>
      </c>
      <c r="K21" s="121" t="s">
        <v>3814</v>
      </c>
      <c r="L21" s="121" t="s">
        <v>3914</v>
      </c>
      <c r="M21" s="121" t="s">
        <v>3828</v>
      </c>
      <c r="N21" s="121" t="s">
        <v>1192</v>
      </c>
      <c r="O21" s="121" t="s">
        <v>3032</v>
      </c>
      <c r="P21" s="119" t="s">
        <v>53</v>
      </c>
      <c r="Q21" s="121" t="s">
        <v>3915</v>
      </c>
      <c r="R21" s="121" t="s">
        <v>3916</v>
      </c>
      <c r="S21" s="121" t="s">
        <v>3972</v>
      </c>
      <c r="T21" s="121"/>
      <c r="U21" s="121" t="s">
        <v>3116</v>
      </c>
      <c r="V21" s="121" t="s">
        <v>3917</v>
      </c>
      <c r="W21" s="121" t="s">
        <v>3918</v>
      </c>
      <c r="X21" s="121" t="s">
        <v>3457</v>
      </c>
      <c r="Y21" s="121"/>
      <c r="Z21" s="121"/>
      <c r="AA21" s="121"/>
    </row>
    <row r="22" spans="1:28" x14ac:dyDescent="0.2">
      <c r="A22" s="4" t="s">
        <v>3056</v>
      </c>
      <c r="B22" s="17">
        <v>41940</v>
      </c>
      <c r="C22" s="124" t="s">
        <v>1433</v>
      </c>
      <c r="D22" s="122" t="s">
        <v>1434</v>
      </c>
      <c r="E22" s="121" t="s">
        <v>2394</v>
      </c>
      <c r="F22" s="123" t="s">
        <v>2283</v>
      </c>
      <c r="G22" s="121">
        <v>1739</v>
      </c>
      <c r="H22" s="121" t="s">
        <v>3632</v>
      </c>
      <c r="I22" s="119" t="s">
        <v>3391</v>
      </c>
      <c r="J22" s="121" t="s">
        <v>3919</v>
      </c>
      <c r="K22" s="119" t="s">
        <v>3814</v>
      </c>
      <c r="L22" s="121" t="s">
        <v>3230</v>
      </c>
      <c r="M22" s="119" t="s">
        <v>3828</v>
      </c>
      <c r="N22" s="121" t="s">
        <v>1192</v>
      </c>
      <c r="O22" s="119" t="s">
        <v>3032</v>
      </c>
      <c r="P22" s="121" t="s">
        <v>3920</v>
      </c>
      <c r="Q22" s="119" t="s">
        <v>3797</v>
      </c>
      <c r="R22" s="119" t="s">
        <v>3921</v>
      </c>
      <c r="S22" s="121" t="s">
        <v>3457</v>
      </c>
      <c r="T22" s="121"/>
      <c r="U22" s="121" t="s">
        <v>3922</v>
      </c>
      <c r="V22" s="121" t="s">
        <v>3219</v>
      </c>
      <c r="W22" s="121" t="s">
        <v>3923</v>
      </c>
      <c r="X22" s="121" t="s">
        <v>3924</v>
      </c>
      <c r="Y22" s="121"/>
      <c r="Z22" s="121"/>
      <c r="AA22" s="121"/>
    </row>
    <row r="23" spans="1:28" x14ac:dyDescent="0.2">
      <c r="A23" s="4" t="s">
        <v>2253</v>
      </c>
      <c r="B23" s="17">
        <v>41945</v>
      </c>
      <c r="C23" s="124" t="s">
        <v>902</v>
      </c>
      <c r="D23" s="122" t="s">
        <v>1434</v>
      </c>
      <c r="E23" s="121" t="s">
        <v>2493</v>
      </c>
      <c r="F23" s="123" t="s">
        <v>2283</v>
      </c>
      <c r="G23" s="121">
        <v>624</v>
      </c>
      <c r="H23" s="121" t="s">
        <v>3632</v>
      </c>
      <c r="I23" s="12" t="s">
        <v>3391</v>
      </c>
      <c r="J23" s="121" t="s">
        <v>3230</v>
      </c>
      <c r="K23" s="12" t="s">
        <v>2668</v>
      </c>
      <c r="L23" s="121" t="s">
        <v>3925</v>
      </c>
      <c r="M23" s="12" t="s">
        <v>3828</v>
      </c>
      <c r="N23" s="121" t="s">
        <v>3797</v>
      </c>
      <c r="O23" s="12" t="s">
        <v>3457</v>
      </c>
      <c r="P23" s="121" t="s">
        <v>3219</v>
      </c>
      <c r="Q23" s="12" t="s">
        <v>3926</v>
      </c>
      <c r="R23" s="12" t="s">
        <v>3927</v>
      </c>
      <c r="S23" s="121" t="s">
        <v>3928</v>
      </c>
      <c r="T23" s="121"/>
      <c r="U23" s="121" t="s">
        <v>3929</v>
      </c>
      <c r="V23" s="121" t="s">
        <v>3566</v>
      </c>
      <c r="W23" s="121" t="s">
        <v>3851</v>
      </c>
      <c r="X23" s="121" t="s">
        <v>3930</v>
      </c>
      <c r="Y23" s="121"/>
      <c r="Z23" s="121"/>
      <c r="AA23" s="121"/>
    </row>
    <row r="24" spans="1:28" x14ac:dyDescent="0.2">
      <c r="A24" s="4" t="s">
        <v>1456</v>
      </c>
      <c r="B24" s="17">
        <v>41947</v>
      </c>
      <c r="C24" s="124" t="s">
        <v>1433</v>
      </c>
      <c r="D24" s="122" t="s">
        <v>1445</v>
      </c>
      <c r="E24" s="121" t="s">
        <v>2477</v>
      </c>
      <c r="F24" s="123" t="s">
        <v>2333</v>
      </c>
      <c r="G24" s="121">
        <v>810</v>
      </c>
      <c r="H24" s="121" t="s">
        <v>3632</v>
      </c>
      <c r="I24" s="121" t="s">
        <v>2924</v>
      </c>
      <c r="J24" s="121" t="s">
        <v>3391</v>
      </c>
      <c r="K24" s="121" t="s">
        <v>3230</v>
      </c>
      <c r="L24" s="121" t="s">
        <v>3931</v>
      </c>
      <c r="M24" s="119" t="s">
        <v>3828</v>
      </c>
      <c r="N24" s="108" t="s">
        <v>3932</v>
      </c>
      <c r="O24" s="119" t="s">
        <v>3032</v>
      </c>
      <c r="P24" s="121" t="s">
        <v>3933</v>
      </c>
      <c r="Q24" s="121" t="s">
        <v>3797</v>
      </c>
      <c r="R24" s="121" t="s">
        <v>3934</v>
      </c>
      <c r="S24" s="121" t="s">
        <v>3935</v>
      </c>
      <c r="T24" s="121"/>
      <c r="U24" s="121" t="s">
        <v>3936</v>
      </c>
      <c r="V24" s="121" t="s">
        <v>3272</v>
      </c>
      <c r="W24" s="121" t="s">
        <v>3814</v>
      </c>
      <c r="X24" s="121" t="s">
        <v>3937</v>
      </c>
      <c r="Y24" s="121"/>
      <c r="Z24" s="121"/>
      <c r="AA24" s="121"/>
    </row>
    <row r="25" spans="1:28" x14ac:dyDescent="0.2">
      <c r="A25" s="114" t="s">
        <v>1529</v>
      </c>
      <c r="B25" s="115">
        <v>41951</v>
      </c>
      <c r="C25" s="124" t="s">
        <v>1433</v>
      </c>
      <c r="D25" s="125" t="s">
        <v>1434</v>
      </c>
      <c r="E25" s="121" t="s">
        <v>91</v>
      </c>
      <c r="F25" s="123" t="s">
        <v>2355</v>
      </c>
      <c r="G25" s="121">
        <v>1988</v>
      </c>
      <c r="H25" s="121" t="s">
        <v>3632</v>
      </c>
      <c r="I25" s="121" t="s">
        <v>2668</v>
      </c>
      <c r="J25" s="121" t="s">
        <v>3938</v>
      </c>
      <c r="K25" s="121" t="s">
        <v>3940</v>
      </c>
      <c r="L25" s="121" t="s">
        <v>3939</v>
      </c>
      <c r="M25" s="121" t="s">
        <v>3457</v>
      </c>
      <c r="N25" s="121" t="s">
        <v>3941</v>
      </c>
      <c r="O25" s="121" t="s">
        <v>3116</v>
      </c>
      <c r="P25" s="121" t="s">
        <v>3219</v>
      </c>
      <c r="Q25" s="121" t="s">
        <v>3942</v>
      </c>
      <c r="R25" s="121" t="s">
        <v>3943</v>
      </c>
      <c r="S25" s="121" t="s">
        <v>3912</v>
      </c>
      <c r="T25" s="121"/>
      <c r="U25" s="121" t="s">
        <v>3944</v>
      </c>
      <c r="V25" s="121" t="s">
        <v>3945</v>
      </c>
      <c r="W25" s="121" t="s">
        <v>3566</v>
      </c>
      <c r="X25" s="121" t="s">
        <v>3946</v>
      </c>
      <c r="Y25" s="121"/>
      <c r="Z25" s="121"/>
      <c r="AA25" s="121"/>
    </row>
    <row r="26" spans="1:28" x14ac:dyDescent="0.2">
      <c r="A26" s="114" t="s">
        <v>608</v>
      </c>
      <c r="B26" s="115">
        <v>41953</v>
      </c>
      <c r="C26" s="124" t="s">
        <v>1612</v>
      </c>
      <c r="D26" s="125" t="s">
        <v>1445</v>
      </c>
      <c r="E26" s="121" t="s">
        <v>3947</v>
      </c>
      <c r="F26" s="123" t="s">
        <v>2283</v>
      </c>
      <c r="G26" s="121">
        <v>415</v>
      </c>
      <c r="H26" s="121" t="s">
        <v>3632</v>
      </c>
      <c r="I26" s="121" t="s">
        <v>3948</v>
      </c>
      <c r="J26" s="121" t="s">
        <v>1915</v>
      </c>
      <c r="K26" s="121" t="s">
        <v>3814</v>
      </c>
      <c r="L26" s="119" t="s">
        <v>3796</v>
      </c>
      <c r="M26" s="121" t="s">
        <v>3828</v>
      </c>
      <c r="N26" s="121" t="s">
        <v>3851</v>
      </c>
      <c r="O26" s="121" t="s">
        <v>3032</v>
      </c>
      <c r="P26" s="121" t="s">
        <v>3116</v>
      </c>
      <c r="Q26" s="121" t="s">
        <v>3949</v>
      </c>
      <c r="R26" s="121" t="s">
        <v>3950</v>
      </c>
      <c r="S26" s="121" t="s">
        <v>3951</v>
      </c>
      <c r="T26" s="121"/>
      <c r="U26" s="121" t="s">
        <v>3952</v>
      </c>
      <c r="V26" s="121" t="s">
        <v>3457</v>
      </c>
      <c r="W26" s="121" t="s">
        <v>3566</v>
      </c>
      <c r="X26" s="121" t="s">
        <v>3953</v>
      </c>
      <c r="Y26" s="121"/>
      <c r="Z26" s="121"/>
      <c r="AA26" s="121"/>
    </row>
    <row r="27" spans="1:28" x14ac:dyDescent="0.2">
      <c r="A27" s="114" t="s">
        <v>1456</v>
      </c>
      <c r="B27" s="115">
        <v>41958</v>
      </c>
      <c r="C27" s="124" t="s">
        <v>902</v>
      </c>
      <c r="D27" s="125" t="s">
        <v>1434</v>
      </c>
      <c r="E27" s="121" t="s">
        <v>2493</v>
      </c>
      <c r="F27" s="123" t="s">
        <v>2283</v>
      </c>
      <c r="G27" s="121">
        <v>1002</v>
      </c>
      <c r="H27" s="121" t="s">
        <v>3632</v>
      </c>
      <c r="I27" s="121" t="s">
        <v>2668</v>
      </c>
      <c r="J27" s="121" t="s">
        <v>3230</v>
      </c>
      <c r="K27" s="121" t="s">
        <v>3032</v>
      </c>
      <c r="L27" s="121" t="s">
        <v>3828</v>
      </c>
      <c r="M27" s="121" t="s">
        <v>3734</v>
      </c>
      <c r="N27" s="121" t="s">
        <v>3954</v>
      </c>
      <c r="O27" s="121" t="s">
        <v>3955</v>
      </c>
      <c r="P27" s="121" t="s">
        <v>3219</v>
      </c>
      <c r="Q27" s="121" t="s">
        <v>579</v>
      </c>
      <c r="R27" s="121" t="s">
        <v>3797</v>
      </c>
      <c r="S27" s="121" t="s">
        <v>3796</v>
      </c>
      <c r="T27" s="121"/>
      <c r="U27" s="121" t="s">
        <v>3956</v>
      </c>
      <c r="V27" s="121" t="s">
        <v>3957</v>
      </c>
      <c r="W27" s="121" t="s">
        <v>3272</v>
      </c>
      <c r="X27" s="121" t="s">
        <v>3959</v>
      </c>
      <c r="Y27" s="121"/>
      <c r="Z27" s="121"/>
      <c r="AA27" s="121"/>
    </row>
    <row r="28" spans="1:28" x14ac:dyDescent="0.2">
      <c r="A28" s="114" t="s">
        <v>1551</v>
      </c>
      <c r="B28" s="115">
        <v>41961</v>
      </c>
      <c r="C28" s="124" t="s">
        <v>1433</v>
      </c>
      <c r="D28" s="125" t="s">
        <v>1434</v>
      </c>
      <c r="E28" s="121" t="s">
        <v>2255</v>
      </c>
      <c r="F28" s="123" t="s">
        <v>2370</v>
      </c>
      <c r="G28" s="121">
        <v>1634</v>
      </c>
      <c r="H28" s="121" t="s">
        <v>3755</v>
      </c>
      <c r="I28" s="119" t="s">
        <v>2668</v>
      </c>
      <c r="J28" s="121" t="s">
        <v>3230</v>
      </c>
      <c r="K28" s="119" t="s">
        <v>3032</v>
      </c>
      <c r="L28" s="121" t="s">
        <v>3960</v>
      </c>
      <c r="M28" s="121" t="s">
        <v>3961</v>
      </c>
      <c r="N28" s="119" t="s">
        <v>3962</v>
      </c>
      <c r="O28" s="121" t="s">
        <v>3116</v>
      </c>
      <c r="P28" s="119" t="s">
        <v>3963</v>
      </c>
      <c r="Q28" s="121" t="s">
        <v>579</v>
      </c>
      <c r="R28" s="108" t="s">
        <v>3964</v>
      </c>
      <c r="S28" s="121" t="s">
        <v>3965</v>
      </c>
      <c r="T28" s="121"/>
      <c r="U28" s="121" t="s">
        <v>3966</v>
      </c>
      <c r="V28" s="121" t="s">
        <v>3967</v>
      </c>
      <c r="W28" s="121" t="s">
        <v>3272</v>
      </c>
      <c r="X28" s="121" t="s">
        <v>3391</v>
      </c>
      <c r="Y28" s="121"/>
      <c r="Z28" s="121"/>
      <c r="AA28" s="121"/>
    </row>
    <row r="29" spans="1:28" x14ac:dyDescent="0.2">
      <c r="A29" s="114" t="s">
        <v>3801</v>
      </c>
      <c r="B29" s="115">
        <v>41965</v>
      </c>
      <c r="C29" s="124" t="s">
        <v>1433</v>
      </c>
      <c r="D29" s="125" t="s">
        <v>1445</v>
      </c>
      <c r="E29" s="121" t="s">
        <v>2402</v>
      </c>
      <c r="F29" s="123" t="s">
        <v>2307</v>
      </c>
      <c r="G29" s="121">
        <v>1444</v>
      </c>
      <c r="H29" s="121" t="s">
        <v>3632</v>
      </c>
      <c r="I29" s="121" t="s">
        <v>3391</v>
      </c>
      <c r="J29" s="121" t="s">
        <v>3230</v>
      </c>
      <c r="K29" s="121" t="s">
        <v>2668</v>
      </c>
      <c r="L29" s="121" t="s">
        <v>3796</v>
      </c>
      <c r="M29" s="121" t="s">
        <v>3974</v>
      </c>
      <c r="N29" s="121" t="s">
        <v>3477</v>
      </c>
      <c r="O29" s="119" t="s">
        <v>3975</v>
      </c>
      <c r="P29" s="121" t="s">
        <v>3976</v>
      </c>
      <c r="Q29" s="121" t="s">
        <v>579</v>
      </c>
      <c r="R29" s="121" t="s">
        <v>3797</v>
      </c>
      <c r="S29" s="121" t="s">
        <v>3828</v>
      </c>
      <c r="T29" s="121"/>
      <c r="U29" s="121" t="s">
        <v>3814</v>
      </c>
      <c r="V29" s="121" t="s">
        <v>3977</v>
      </c>
      <c r="W29" s="121" t="s">
        <v>3032</v>
      </c>
      <c r="X29" s="121" t="s">
        <v>3978</v>
      </c>
      <c r="Y29" s="121"/>
      <c r="Z29" s="121"/>
      <c r="AA29" s="121"/>
    </row>
    <row r="30" spans="1:28" x14ac:dyDescent="0.2">
      <c r="A30" s="114" t="s">
        <v>3398</v>
      </c>
      <c r="B30" s="115">
        <v>41972</v>
      </c>
      <c r="C30" s="124" t="s">
        <v>902</v>
      </c>
      <c r="D30" s="125" t="s">
        <v>1445</v>
      </c>
      <c r="E30" s="121" t="s">
        <v>2477</v>
      </c>
      <c r="F30" s="123" t="s">
        <v>2283</v>
      </c>
      <c r="G30" s="121">
        <v>420</v>
      </c>
      <c r="H30" s="121" t="s">
        <v>3632</v>
      </c>
      <c r="I30" s="121" t="s">
        <v>3391</v>
      </c>
      <c r="J30" s="119" t="s">
        <v>3230</v>
      </c>
      <c r="K30" s="119" t="s">
        <v>3032</v>
      </c>
      <c r="L30" s="121" t="s">
        <v>3828</v>
      </c>
      <c r="M30" s="121" t="s">
        <v>3979</v>
      </c>
      <c r="N30" s="121" t="s">
        <v>3980</v>
      </c>
      <c r="O30" s="119" t="s">
        <v>3116</v>
      </c>
      <c r="P30" s="121" t="s">
        <v>3219</v>
      </c>
      <c r="Q30" s="119" t="s">
        <v>579</v>
      </c>
      <c r="R30" s="121" t="s">
        <v>3981</v>
      </c>
      <c r="S30" s="121" t="s">
        <v>2668</v>
      </c>
      <c r="T30" s="121"/>
      <c r="U30" s="121" t="s">
        <v>3851</v>
      </c>
      <c r="V30" s="121" t="s">
        <v>3814</v>
      </c>
      <c r="W30" s="121" t="s">
        <v>3982</v>
      </c>
      <c r="X30" s="121" t="s">
        <v>3983</v>
      </c>
      <c r="Y30" s="121"/>
      <c r="Z30" s="121"/>
      <c r="AA30" s="121"/>
    </row>
    <row r="31" spans="1:28" x14ac:dyDescent="0.2">
      <c r="A31" s="114" t="s">
        <v>3398</v>
      </c>
      <c r="B31" s="115">
        <v>41976</v>
      </c>
      <c r="C31" s="124" t="s">
        <v>902</v>
      </c>
      <c r="D31" s="125" t="s">
        <v>1434</v>
      </c>
      <c r="E31" s="121" t="s">
        <v>2255</v>
      </c>
      <c r="F31" s="123" t="s">
        <v>2411</v>
      </c>
      <c r="G31" s="121">
        <v>503</v>
      </c>
      <c r="H31" s="121" t="s">
        <v>3632</v>
      </c>
      <c r="I31" s="121" t="s">
        <v>3391</v>
      </c>
      <c r="J31" s="108" t="s">
        <v>3984</v>
      </c>
      <c r="K31" s="12" t="s">
        <v>3985</v>
      </c>
      <c r="L31" s="121" t="s">
        <v>3796</v>
      </c>
      <c r="M31" s="121" t="s">
        <v>3986</v>
      </c>
      <c r="N31" s="121" t="s">
        <v>1192</v>
      </c>
      <c r="O31" s="12" t="s">
        <v>3987</v>
      </c>
      <c r="P31" s="121" t="s">
        <v>3219</v>
      </c>
      <c r="Q31" s="12" t="s">
        <v>579</v>
      </c>
      <c r="R31" s="121" t="s">
        <v>3116</v>
      </c>
      <c r="S31" s="121" t="s">
        <v>3477</v>
      </c>
      <c r="T31" s="121" t="s">
        <v>3755</v>
      </c>
      <c r="U31" s="119" t="s">
        <v>3988</v>
      </c>
      <c r="V31" s="121" t="s">
        <v>1915</v>
      </c>
      <c r="W31" s="121" t="s">
        <v>3989</v>
      </c>
      <c r="X31" s="121"/>
      <c r="Y31" s="121"/>
      <c r="Z31" s="121"/>
      <c r="AA31" s="121" t="s">
        <v>3990</v>
      </c>
    </row>
    <row r="32" spans="1:28" x14ac:dyDescent="0.2">
      <c r="A32" s="114" t="s">
        <v>2106</v>
      </c>
      <c r="B32" s="115">
        <v>41986</v>
      </c>
      <c r="C32" s="124" t="s">
        <v>902</v>
      </c>
      <c r="D32" s="125" t="s">
        <v>1434</v>
      </c>
      <c r="E32" s="121" t="s">
        <v>91</v>
      </c>
      <c r="F32" s="123" t="s">
        <v>2307</v>
      </c>
      <c r="G32" s="121">
        <v>907</v>
      </c>
      <c r="H32" s="121" t="s">
        <v>3632</v>
      </c>
      <c r="I32" s="121" t="s">
        <v>3991</v>
      </c>
      <c r="J32" s="121" t="s">
        <v>1915</v>
      </c>
      <c r="K32" s="121" t="s">
        <v>3992</v>
      </c>
      <c r="L32" s="119" t="s">
        <v>3796</v>
      </c>
      <c r="M32" s="121" t="s">
        <v>3828</v>
      </c>
      <c r="N32" s="12" t="s">
        <v>3993</v>
      </c>
      <c r="O32" s="119" t="s">
        <v>3994</v>
      </c>
      <c r="P32" s="121" t="s">
        <v>3995</v>
      </c>
      <c r="Q32" s="121" t="s">
        <v>3457</v>
      </c>
      <c r="R32" s="121" t="s">
        <v>3797</v>
      </c>
      <c r="S32" s="121" t="s">
        <v>3996</v>
      </c>
      <c r="T32" s="121"/>
      <c r="U32" s="121" t="s">
        <v>3477</v>
      </c>
      <c r="V32" s="121"/>
      <c r="W32" s="121" t="s">
        <v>3814</v>
      </c>
      <c r="X32" s="121" t="s">
        <v>3997</v>
      </c>
      <c r="Y32" s="121" t="s">
        <v>3998</v>
      </c>
      <c r="Z32" s="121"/>
      <c r="AA32" s="121"/>
    </row>
    <row r="33" spans="1:27" x14ac:dyDescent="0.2">
      <c r="A33" s="114" t="s">
        <v>3398</v>
      </c>
      <c r="B33" s="115">
        <v>41993</v>
      </c>
      <c r="C33" s="124" t="s">
        <v>1433</v>
      </c>
      <c r="D33" s="125" t="s">
        <v>1434</v>
      </c>
      <c r="E33" s="121"/>
      <c r="F33" s="123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</row>
    <row r="34" spans="1:27" x14ac:dyDescent="0.2">
      <c r="A34" s="114" t="s">
        <v>608</v>
      </c>
      <c r="B34" s="115">
        <v>41999</v>
      </c>
      <c r="C34" s="124" t="s">
        <v>1433</v>
      </c>
      <c r="D34" s="125" t="s">
        <v>1445</v>
      </c>
      <c r="E34" s="121"/>
      <c r="F34" s="123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</row>
    <row r="35" spans="1:27" x14ac:dyDescent="0.2">
      <c r="A35" s="114" t="s">
        <v>332</v>
      </c>
      <c r="B35" s="115">
        <v>42005</v>
      </c>
      <c r="C35" s="124" t="s">
        <v>1433</v>
      </c>
      <c r="D35" s="125" t="s">
        <v>1434</v>
      </c>
      <c r="E35" s="121"/>
      <c r="F35" s="123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</row>
    <row r="36" spans="1:27" x14ac:dyDescent="0.2">
      <c r="A36" s="114" t="s">
        <v>1897</v>
      </c>
      <c r="B36" s="115">
        <v>42007</v>
      </c>
      <c r="C36" s="124" t="s">
        <v>1433</v>
      </c>
      <c r="D36" s="125" t="s">
        <v>1445</v>
      </c>
      <c r="E36" s="121"/>
      <c r="F36" s="123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</row>
    <row r="37" spans="1:27" x14ac:dyDescent="0.2">
      <c r="A37" s="114" t="s">
        <v>885</v>
      </c>
      <c r="B37" s="115">
        <v>42014</v>
      </c>
      <c r="C37" s="124" t="s">
        <v>902</v>
      </c>
      <c r="D37" s="125" t="s">
        <v>1445</v>
      </c>
      <c r="E37" s="121"/>
      <c r="F37" s="123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</row>
    <row r="38" spans="1:27" x14ac:dyDescent="0.2">
      <c r="A38" s="114" t="s">
        <v>1470</v>
      </c>
      <c r="B38" s="115">
        <v>42018</v>
      </c>
      <c r="C38" s="124" t="s">
        <v>1433</v>
      </c>
      <c r="D38" s="125" t="s">
        <v>1445</v>
      </c>
      <c r="E38" s="121"/>
      <c r="F38" s="123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</row>
    <row r="39" spans="1:27" x14ac:dyDescent="0.2">
      <c r="A39" s="114" t="s">
        <v>1075</v>
      </c>
      <c r="B39" s="115">
        <v>42021</v>
      </c>
      <c r="C39" s="124" t="s">
        <v>1433</v>
      </c>
      <c r="D39" s="125" t="s">
        <v>1434</v>
      </c>
      <c r="E39" s="121"/>
      <c r="F39" s="123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</row>
    <row r="40" spans="1:27" x14ac:dyDescent="0.2">
      <c r="A40" s="114" t="s">
        <v>893</v>
      </c>
      <c r="B40" s="115">
        <v>42028</v>
      </c>
      <c r="C40" s="124" t="s">
        <v>1433</v>
      </c>
      <c r="D40" s="125" t="s">
        <v>1445</v>
      </c>
      <c r="E40" s="121"/>
      <c r="F40" s="123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</row>
    <row r="41" spans="1:27" x14ac:dyDescent="0.2">
      <c r="A41" s="114" t="s">
        <v>3800</v>
      </c>
      <c r="B41" s="115">
        <v>42035</v>
      </c>
      <c r="C41" s="124" t="s">
        <v>1433</v>
      </c>
      <c r="D41" s="128" t="s">
        <v>1434</v>
      </c>
      <c r="E41" s="121"/>
      <c r="F41" s="123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</row>
    <row r="42" spans="1:27" x14ac:dyDescent="0.2">
      <c r="A42" s="114" t="s">
        <v>2690</v>
      </c>
      <c r="B42" s="115">
        <v>42042</v>
      </c>
      <c r="C42" s="124" t="s">
        <v>1433</v>
      </c>
      <c r="D42" s="125" t="s">
        <v>1445</v>
      </c>
      <c r="E42" s="121"/>
      <c r="F42" s="123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</row>
    <row r="43" spans="1:27" x14ac:dyDescent="0.2">
      <c r="A43" s="114" t="s">
        <v>1628</v>
      </c>
      <c r="B43" s="115">
        <v>42049</v>
      </c>
      <c r="C43" s="124" t="s">
        <v>1433</v>
      </c>
      <c r="D43" s="125" t="s">
        <v>1434</v>
      </c>
      <c r="E43" s="121"/>
      <c r="F43" s="123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</row>
    <row r="44" spans="1:27" x14ac:dyDescent="0.2">
      <c r="A44" s="114" t="s">
        <v>3033</v>
      </c>
      <c r="B44" s="115">
        <v>42063</v>
      </c>
      <c r="C44" s="124" t="s">
        <v>1433</v>
      </c>
      <c r="D44" s="125" t="s">
        <v>1445</v>
      </c>
      <c r="E44" s="121"/>
      <c r="F44" s="123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</row>
    <row r="45" spans="1:27" x14ac:dyDescent="0.2">
      <c r="A45" s="114" t="s">
        <v>3397</v>
      </c>
      <c r="B45" s="115">
        <v>42070</v>
      </c>
      <c r="C45" s="124" t="s">
        <v>1433</v>
      </c>
      <c r="D45" s="125" t="s">
        <v>1434</v>
      </c>
      <c r="E45" s="121"/>
      <c r="F45" s="123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</row>
    <row r="46" spans="1:27" x14ac:dyDescent="0.2">
      <c r="A46" s="114" t="s">
        <v>3799</v>
      </c>
      <c r="B46" s="115">
        <v>42077</v>
      </c>
      <c r="C46" s="124" t="s">
        <v>1433</v>
      </c>
      <c r="D46" s="125" t="s">
        <v>1445</v>
      </c>
      <c r="E46" s="121"/>
      <c r="F46" s="123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</row>
    <row r="47" spans="1:27" x14ac:dyDescent="0.2">
      <c r="A47" s="114" t="s">
        <v>3801</v>
      </c>
      <c r="B47" s="115">
        <v>42091</v>
      </c>
      <c r="C47" s="124" t="s">
        <v>1433</v>
      </c>
      <c r="D47" s="125" t="s">
        <v>1434</v>
      </c>
      <c r="E47" s="121"/>
      <c r="F47" s="123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</row>
    <row r="48" spans="1:27" x14ac:dyDescent="0.2">
      <c r="A48" s="114" t="s">
        <v>514</v>
      </c>
      <c r="B48" s="115">
        <v>42098</v>
      </c>
      <c r="C48" s="124" t="s">
        <v>1433</v>
      </c>
      <c r="D48" s="125" t="s">
        <v>1445</v>
      </c>
      <c r="E48" s="121"/>
      <c r="F48" s="123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</row>
    <row r="49" spans="1:27" x14ac:dyDescent="0.2">
      <c r="A49" s="114" t="s">
        <v>608</v>
      </c>
      <c r="B49" s="115">
        <v>42100</v>
      </c>
      <c r="C49" s="124" t="s">
        <v>1433</v>
      </c>
      <c r="D49" s="125" t="s">
        <v>1434</v>
      </c>
      <c r="E49" s="121"/>
      <c r="F49" s="123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</row>
    <row r="50" spans="1:27" x14ac:dyDescent="0.2">
      <c r="A50" s="114" t="s">
        <v>1529</v>
      </c>
      <c r="B50" s="115">
        <v>42105</v>
      </c>
      <c r="C50" s="124" t="s">
        <v>1433</v>
      </c>
      <c r="D50" s="125" t="s">
        <v>1445</v>
      </c>
      <c r="E50" s="121"/>
      <c r="F50" s="123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</row>
    <row r="51" spans="1:27" x14ac:dyDescent="0.2">
      <c r="A51" s="114" t="s">
        <v>3153</v>
      </c>
      <c r="B51" s="115">
        <v>42112</v>
      </c>
      <c r="C51" s="124" t="s">
        <v>1433</v>
      </c>
      <c r="D51" s="125" t="s">
        <v>1434</v>
      </c>
      <c r="E51" s="121"/>
      <c r="F51" s="123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</row>
    <row r="52" spans="1:27" x14ac:dyDescent="0.2">
      <c r="A52" s="114" t="s">
        <v>3802</v>
      </c>
      <c r="B52" s="115">
        <v>42119</v>
      </c>
      <c r="C52" s="124" t="s">
        <v>1433</v>
      </c>
      <c r="D52" s="125" t="s">
        <v>1445</v>
      </c>
      <c r="E52" s="121"/>
      <c r="F52" s="123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</row>
    <row r="53" spans="1:27" x14ac:dyDescent="0.2">
      <c r="A53" s="114" t="s">
        <v>1897</v>
      </c>
      <c r="B53" s="115"/>
      <c r="C53" s="124" t="s">
        <v>1433</v>
      </c>
      <c r="D53" s="125" t="s">
        <v>1445</v>
      </c>
      <c r="E53" s="121"/>
      <c r="F53" s="123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</row>
    <row r="54" spans="1:27" x14ac:dyDescent="0.2">
      <c r="A54" s="114"/>
      <c r="B54" s="115"/>
      <c r="C54" s="124"/>
      <c r="D54" s="125"/>
      <c r="E54" s="121"/>
      <c r="F54" s="123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</row>
    <row r="55" spans="1:27" x14ac:dyDescent="0.2">
      <c r="A55" s="114"/>
      <c r="B55" s="115"/>
      <c r="C55" s="124"/>
      <c r="D55" s="125"/>
      <c r="E55" s="121"/>
      <c r="F55" s="123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</row>
    <row r="56" spans="1:27" x14ac:dyDescent="0.2">
      <c r="A56" s="114"/>
      <c r="B56" s="115"/>
      <c r="C56" s="124"/>
      <c r="D56" s="125"/>
      <c r="E56" s="121"/>
      <c r="F56" s="123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</row>
    <row r="57" spans="1:27" x14ac:dyDescent="0.2">
      <c r="A57" s="114"/>
      <c r="B57" s="115"/>
      <c r="C57" s="124"/>
      <c r="D57" s="125"/>
      <c r="E57" s="121"/>
      <c r="F57" s="123"/>
      <c r="G57" s="129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</row>
    <row r="58" spans="1:27" x14ac:dyDescent="0.2">
      <c r="A58" s="114"/>
      <c r="B58" s="115"/>
      <c r="C58" s="124"/>
      <c r="D58" s="125"/>
      <c r="E58" s="121"/>
      <c r="F58" s="123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</row>
    <row r="59" spans="1:27" x14ac:dyDescent="0.2">
      <c r="A59" s="114"/>
      <c r="B59" s="115"/>
      <c r="C59" s="124"/>
      <c r="D59" s="125"/>
      <c r="E59" s="121"/>
      <c r="F59" s="123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</row>
    <row r="60" spans="1:27" x14ac:dyDescent="0.2">
      <c r="A60" s="114"/>
      <c r="B60" s="115"/>
      <c r="C60" s="124"/>
      <c r="D60" s="125"/>
      <c r="E60" s="121"/>
      <c r="F60" s="123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</row>
    <row r="61" spans="1:27" x14ac:dyDescent="0.2">
      <c r="A61" s="114"/>
      <c r="B61" s="115"/>
      <c r="C61" s="124"/>
      <c r="D61" s="125"/>
      <c r="E61" s="121"/>
      <c r="F61" s="123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7"/>
      <c r="Z61" s="127"/>
      <c r="AA61" s="127"/>
    </row>
    <row r="62" spans="1:27" x14ac:dyDescent="0.2">
      <c r="A62" s="114"/>
      <c r="B62" s="115"/>
      <c r="C62" s="124"/>
      <c r="D62" s="125"/>
      <c r="E62" s="121"/>
      <c r="F62" s="123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7"/>
      <c r="Z62" s="127"/>
      <c r="AA62" s="127"/>
    </row>
    <row r="63" spans="1:27" x14ac:dyDescent="0.2">
      <c r="B63" s="17"/>
      <c r="C63" s="124"/>
      <c r="D63" s="122"/>
      <c r="E63" s="121"/>
      <c r="F63" s="123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7"/>
      <c r="Z63" s="127"/>
      <c r="AA63" s="127"/>
    </row>
    <row r="64" spans="1:27" x14ac:dyDescent="0.2">
      <c r="B64" s="17"/>
      <c r="E64" s="4"/>
      <c r="G64" s="4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00"/>
      <c r="Z64" s="100"/>
      <c r="AA64" s="100"/>
    </row>
    <row r="65" spans="1:27" x14ac:dyDescent="0.2">
      <c r="B65" s="17"/>
      <c r="E65" s="4"/>
      <c r="G65" s="4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00"/>
      <c r="Z65" s="100"/>
      <c r="AA65" s="100"/>
    </row>
    <row r="66" spans="1:27" x14ac:dyDescent="0.2">
      <c r="B66" s="17"/>
      <c r="E66" s="4"/>
      <c r="G66" s="4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00"/>
      <c r="Z66" s="100"/>
      <c r="AA66" s="100"/>
    </row>
    <row r="67" spans="1:27" x14ac:dyDescent="0.2">
      <c r="B67" s="17"/>
      <c r="E67" s="4"/>
      <c r="G67" s="4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00"/>
      <c r="Z67" s="100"/>
      <c r="AA67" s="100"/>
    </row>
    <row r="68" spans="1:27" x14ac:dyDescent="0.2">
      <c r="B68" s="17"/>
      <c r="E68" s="4"/>
      <c r="G68" s="4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00"/>
      <c r="Z68" s="100"/>
      <c r="AA68" s="100"/>
    </row>
    <row r="69" spans="1:27" x14ac:dyDescent="0.2">
      <c r="B69" s="17"/>
      <c r="E69" s="4"/>
      <c r="G69" s="4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00"/>
      <c r="Z69" s="100"/>
      <c r="AA69" s="100"/>
    </row>
    <row r="70" spans="1:27" x14ac:dyDescent="0.2">
      <c r="B70" s="17"/>
      <c r="E70" s="4"/>
      <c r="G70" s="4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00"/>
      <c r="Z70" s="100"/>
      <c r="AA70" s="100"/>
    </row>
    <row r="71" spans="1:27" x14ac:dyDescent="0.2">
      <c r="B71" s="17"/>
      <c r="E71" s="4"/>
      <c r="G71" s="4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00"/>
      <c r="Z71" s="100"/>
      <c r="AA71" s="100"/>
    </row>
    <row r="72" spans="1:27" x14ac:dyDescent="0.2">
      <c r="B72" s="17"/>
      <c r="E72" s="4"/>
      <c r="G72" s="4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00"/>
      <c r="Z72" s="100"/>
      <c r="AA72" s="100"/>
    </row>
    <row r="73" spans="1:27" x14ac:dyDescent="0.2">
      <c r="B73" s="17"/>
      <c r="E73" s="4"/>
      <c r="G73" s="4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00"/>
      <c r="Z73" s="100"/>
      <c r="AA73" s="100"/>
    </row>
    <row r="74" spans="1:27" x14ac:dyDescent="0.2">
      <c r="B74" s="17"/>
      <c r="E74" s="4"/>
      <c r="G74" s="4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00"/>
      <c r="Z74" s="100"/>
      <c r="AA74" s="100"/>
    </row>
    <row r="75" spans="1:27" x14ac:dyDescent="0.2">
      <c r="B75" s="17"/>
      <c r="E75" s="4"/>
      <c r="G75" s="4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00"/>
      <c r="Z75" s="100"/>
      <c r="AA75" s="100"/>
    </row>
    <row r="76" spans="1:27" x14ac:dyDescent="0.2">
      <c r="B76" s="17"/>
      <c r="E76" s="4"/>
      <c r="G76" s="4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00"/>
      <c r="Z76" s="100"/>
      <c r="AA76" s="100"/>
    </row>
    <row r="77" spans="1:27" x14ac:dyDescent="0.2">
      <c r="B77" s="17"/>
      <c r="E77" s="4"/>
      <c r="G77" s="4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00"/>
      <c r="S77" s="12"/>
      <c r="T77" s="12"/>
      <c r="U77" s="12"/>
      <c r="V77" s="12"/>
      <c r="W77" s="12"/>
      <c r="X77" s="12"/>
      <c r="Y77" s="100"/>
      <c r="Z77" s="100"/>
      <c r="AA77" s="100"/>
    </row>
    <row r="78" spans="1:27" x14ac:dyDescent="0.2">
      <c r="A78" s="4" t="s">
        <v>139</v>
      </c>
      <c r="B78" s="17"/>
      <c r="E78" s="4"/>
      <c r="G78" s="4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00"/>
      <c r="S78" s="12"/>
      <c r="T78" s="12"/>
      <c r="U78" s="12"/>
      <c r="V78" s="12"/>
      <c r="W78" s="12"/>
      <c r="X78" s="12"/>
      <c r="Y78" s="100"/>
      <c r="Z78" s="100"/>
      <c r="AA78" s="100"/>
    </row>
    <row r="79" spans="1:27" x14ac:dyDescent="0.2">
      <c r="A79" s="4" t="s">
        <v>2840</v>
      </c>
      <c r="B79" s="17"/>
      <c r="E79" s="4"/>
      <c r="G79" s="4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00"/>
      <c r="S79" s="12"/>
      <c r="T79" s="12"/>
      <c r="U79" s="12"/>
      <c r="V79" s="12"/>
      <c r="W79" s="12"/>
      <c r="X79" s="12"/>
      <c r="Y79" s="100"/>
      <c r="Z79" s="100"/>
      <c r="AA79" s="100"/>
    </row>
    <row r="80" spans="1:27" x14ac:dyDescent="0.2">
      <c r="A80" s="4" t="s">
        <v>2841</v>
      </c>
      <c r="B80" s="17"/>
      <c r="E80" s="4"/>
      <c r="G80" s="4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00"/>
      <c r="S80" s="12"/>
      <c r="T80" s="12"/>
      <c r="U80" s="12"/>
      <c r="V80" s="12"/>
      <c r="W80" s="12"/>
      <c r="X80" s="12"/>
      <c r="Y80" s="100"/>
      <c r="Z80" s="100"/>
      <c r="AA80" s="100"/>
    </row>
    <row r="81" spans="2:27" x14ac:dyDescent="0.2">
      <c r="B81" s="17"/>
      <c r="E81" s="4"/>
      <c r="G81" s="4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00"/>
      <c r="S81" s="12"/>
      <c r="T81" s="12"/>
      <c r="U81" s="12"/>
      <c r="V81" s="12"/>
      <c r="W81" s="12"/>
      <c r="X81" s="12"/>
      <c r="Y81" s="100"/>
      <c r="Z81" s="100"/>
      <c r="AA81" s="100"/>
    </row>
    <row r="82" spans="2:27" x14ac:dyDescent="0.2">
      <c r="B82" s="17"/>
      <c r="E82" s="4"/>
      <c r="G82" s="4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00"/>
      <c r="S82" s="12"/>
      <c r="T82" s="12"/>
      <c r="U82" s="12"/>
      <c r="V82" s="12"/>
      <c r="W82" s="12"/>
      <c r="X82" s="12"/>
      <c r="Y82" s="100"/>
      <c r="Z82" s="100"/>
      <c r="AA82" s="100"/>
    </row>
    <row r="83" spans="2:27" x14ac:dyDescent="0.2">
      <c r="B83" s="17"/>
      <c r="E83" s="4"/>
      <c r="G83" s="4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00"/>
      <c r="S83" s="12"/>
      <c r="T83" s="12"/>
      <c r="U83" s="12"/>
      <c r="V83" s="12"/>
      <c r="W83" s="12"/>
      <c r="X83" s="12"/>
      <c r="Y83" s="100"/>
      <c r="Z83" s="100"/>
      <c r="AA83" s="100"/>
    </row>
    <row r="84" spans="2:27" x14ac:dyDescent="0.2">
      <c r="B84" s="17"/>
      <c r="E84" s="4"/>
      <c r="G84" s="4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00"/>
      <c r="S84" s="12"/>
      <c r="T84" s="12"/>
      <c r="U84" s="12"/>
      <c r="V84" s="12"/>
      <c r="W84" s="12"/>
      <c r="X84" s="12"/>
      <c r="Y84" s="100"/>
      <c r="Z84" s="100"/>
      <c r="AA84" s="100"/>
    </row>
    <row r="85" spans="2:27" x14ac:dyDescent="0.2">
      <c r="B85" s="17"/>
      <c r="E85" s="4"/>
      <c r="G85" s="4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00"/>
      <c r="S85" s="12"/>
      <c r="T85" s="12"/>
      <c r="U85" s="12"/>
      <c r="V85" s="12"/>
      <c r="W85" s="12"/>
      <c r="X85" s="12"/>
      <c r="Y85" s="100"/>
      <c r="Z85" s="100"/>
      <c r="AA85" s="100"/>
    </row>
    <row r="86" spans="2:27" x14ac:dyDescent="0.2">
      <c r="B86" s="17"/>
      <c r="E86" s="4"/>
      <c r="G86" s="4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00"/>
      <c r="S86" s="12"/>
      <c r="T86" s="12"/>
      <c r="U86" s="12"/>
      <c r="V86" s="12"/>
      <c r="W86" s="12"/>
      <c r="X86" s="12"/>
      <c r="Y86" s="100"/>
      <c r="Z86" s="100"/>
      <c r="AA86" s="100"/>
    </row>
    <row r="87" spans="2:27" x14ac:dyDescent="0.2">
      <c r="B87" s="17"/>
      <c r="E87" s="4"/>
      <c r="G87" s="4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00"/>
      <c r="S87" s="12"/>
      <c r="T87" s="12"/>
      <c r="U87" s="12"/>
      <c r="V87" s="12"/>
      <c r="W87" s="12"/>
      <c r="X87" s="12"/>
      <c r="Y87" s="100"/>
      <c r="Z87" s="100"/>
      <c r="AA87" s="100"/>
    </row>
    <row r="88" spans="2:27" x14ac:dyDescent="0.2">
      <c r="B88" s="17"/>
      <c r="E88" s="4"/>
      <c r="G88" s="4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00"/>
      <c r="S88" s="12"/>
      <c r="T88" s="12"/>
      <c r="U88" s="12"/>
      <c r="V88" s="12"/>
      <c r="W88" s="12"/>
      <c r="X88" s="12"/>
      <c r="Y88" s="100"/>
      <c r="Z88" s="100"/>
      <c r="AA88" s="100"/>
    </row>
    <row r="89" spans="2:27" x14ac:dyDescent="0.2">
      <c r="B89" s="17"/>
      <c r="E89" s="4"/>
      <c r="G89" s="4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00"/>
      <c r="S89" s="12"/>
      <c r="T89" s="12"/>
      <c r="U89" s="12"/>
      <c r="V89" s="12"/>
      <c r="W89" s="12"/>
      <c r="X89" s="12"/>
      <c r="Y89" s="100"/>
      <c r="Z89" s="100"/>
      <c r="AA89" s="100"/>
    </row>
    <row r="90" spans="2:27" x14ac:dyDescent="0.2">
      <c r="B90" s="17"/>
      <c r="E90" s="4"/>
      <c r="G90" s="4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00"/>
      <c r="S90" s="12"/>
      <c r="T90" s="12"/>
      <c r="U90" s="12"/>
      <c r="V90" s="12"/>
      <c r="W90" s="12"/>
      <c r="X90" s="12"/>
      <c r="Y90" s="100"/>
      <c r="Z90" s="100"/>
      <c r="AA90" s="100"/>
    </row>
    <row r="91" spans="2:27" x14ac:dyDescent="0.2">
      <c r="B91" s="17"/>
      <c r="E91" s="4"/>
      <c r="G91" s="4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00"/>
      <c r="S91" s="12"/>
      <c r="T91" s="12"/>
      <c r="U91" s="12"/>
      <c r="V91" s="12"/>
      <c r="W91" s="12"/>
      <c r="X91" s="12"/>
      <c r="Y91" s="100"/>
      <c r="Z91" s="100"/>
      <c r="AA91" s="100"/>
    </row>
    <row r="92" spans="2:27" x14ac:dyDescent="0.2">
      <c r="B92" s="17"/>
      <c r="E92" s="4"/>
      <c r="G92" s="4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00"/>
      <c r="S92" s="12"/>
      <c r="T92" s="12"/>
      <c r="U92" s="12"/>
      <c r="V92" s="12"/>
      <c r="W92" s="12"/>
      <c r="X92" s="12"/>
      <c r="Y92" s="100"/>
      <c r="Z92" s="100"/>
      <c r="AA92" s="100"/>
    </row>
    <row r="93" spans="2:27" x14ac:dyDescent="0.2">
      <c r="B93" s="17"/>
      <c r="E93" s="4"/>
      <c r="G93" s="4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00"/>
      <c r="S93" s="12"/>
      <c r="T93" s="12"/>
      <c r="U93" s="12"/>
      <c r="V93" s="12"/>
      <c r="W93" s="12"/>
      <c r="X93" s="12"/>
      <c r="Y93" s="100"/>
      <c r="Z93" s="100"/>
      <c r="AA93" s="100"/>
    </row>
    <row r="94" spans="2:27" x14ac:dyDescent="0.2">
      <c r="B94" s="17"/>
      <c r="E94" s="4"/>
      <c r="G94" s="4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00"/>
      <c r="S94" s="12"/>
      <c r="T94" s="12"/>
      <c r="U94" s="12"/>
      <c r="V94" s="12"/>
      <c r="W94" s="12"/>
      <c r="X94" s="12"/>
      <c r="Y94" s="100"/>
      <c r="Z94" s="100"/>
      <c r="AA94" s="100"/>
    </row>
    <row r="95" spans="2:27" x14ac:dyDescent="0.2">
      <c r="B95" s="17"/>
      <c r="E95" s="4"/>
      <c r="G95" s="4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00"/>
      <c r="S95" s="12"/>
      <c r="T95" s="12"/>
      <c r="U95" s="12"/>
      <c r="V95" s="12"/>
      <c r="W95" s="12"/>
      <c r="X95" s="12"/>
      <c r="Y95" s="100"/>
      <c r="Z95" s="100"/>
      <c r="AA95" s="100"/>
    </row>
    <row r="96" spans="2:27" x14ac:dyDescent="0.2">
      <c r="B96" s="17"/>
      <c r="E96" s="4"/>
      <c r="G96" s="4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00"/>
      <c r="S96" s="12"/>
      <c r="T96" s="12"/>
      <c r="U96" s="12"/>
      <c r="V96" s="12"/>
      <c r="W96" s="12"/>
      <c r="X96" s="12"/>
      <c r="Y96" s="100"/>
      <c r="Z96" s="100"/>
      <c r="AA96" s="100"/>
    </row>
    <row r="97" spans="1:27" x14ac:dyDescent="0.2">
      <c r="B97" s="17"/>
      <c r="E97" s="4"/>
      <c r="G97" s="4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00"/>
      <c r="S97" s="12"/>
      <c r="T97" s="12"/>
      <c r="U97" s="12"/>
      <c r="V97" s="12"/>
      <c r="W97" s="12"/>
      <c r="X97" s="12"/>
      <c r="Y97" s="100"/>
      <c r="Z97" s="100"/>
      <c r="AA97" s="100"/>
    </row>
    <row r="98" spans="1:27" x14ac:dyDescent="0.2">
      <c r="B98" s="17"/>
      <c r="E98" s="4"/>
      <c r="G98" s="4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00"/>
      <c r="S98" s="12"/>
      <c r="T98" s="12"/>
      <c r="U98" s="12"/>
      <c r="V98" s="12"/>
      <c r="W98" s="12"/>
      <c r="X98" s="12"/>
      <c r="Y98" s="100"/>
      <c r="Z98" s="100"/>
      <c r="AA98" s="100"/>
    </row>
    <row r="99" spans="1:27" x14ac:dyDescent="0.2">
      <c r="B99" s="17"/>
      <c r="E99" s="4"/>
      <c r="G99" s="4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00"/>
      <c r="S99" s="12"/>
      <c r="T99" s="12"/>
      <c r="U99" s="12"/>
      <c r="V99" s="12"/>
      <c r="W99" s="12"/>
      <c r="X99" s="12"/>
      <c r="Y99" s="100"/>
      <c r="Z99" s="100"/>
      <c r="AA99" s="100"/>
    </row>
    <row r="100" spans="1:27" x14ac:dyDescent="0.2">
      <c r="B100" s="17"/>
      <c r="E100" s="4"/>
      <c r="G100" s="4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00"/>
      <c r="S100" s="12"/>
      <c r="T100" s="12"/>
      <c r="U100" s="12"/>
      <c r="V100" s="12"/>
      <c r="W100" s="12"/>
      <c r="X100" s="12"/>
      <c r="Y100" s="100"/>
      <c r="Z100" s="100"/>
      <c r="AA100" s="100"/>
    </row>
    <row r="101" spans="1:27" x14ac:dyDescent="0.2">
      <c r="B101" s="17"/>
      <c r="E101" s="4"/>
      <c r="G101" s="4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00"/>
      <c r="S101" s="12"/>
      <c r="T101" s="12"/>
      <c r="U101" s="12"/>
      <c r="V101" s="12"/>
      <c r="W101" s="12"/>
      <c r="X101" s="12"/>
      <c r="Y101" s="100"/>
      <c r="Z101" s="100"/>
      <c r="AA101" s="100"/>
    </row>
    <row r="102" spans="1:27" x14ac:dyDescent="0.2">
      <c r="B102" s="17"/>
      <c r="E102" s="4"/>
      <c r="G102" s="4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00"/>
      <c r="S102" s="12"/>
      <c r="T102" s="12"/>
      <c r="U102" s="12"/>
      <c r="V102" s="12"/>
      <c r="W102" s="12"/>
      <c r="X102" s="12"/>
      <c r="Y102" s="100"/>
      <c r="Z102" s="100"/>
      <c r="AA102" s="100"/>
    </row>
    <row r="103" spans="1:27" x14ac:dyDescent="0.2">
      <c r="B103" s="17"/>
      <c r="E103" s="4"/>
      <c r="G103" s="4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00"/>
      <c r="S103" s="12"/>
      <c r="T103" s="12"/>
      <c r="U103" s="12"/>
      <c r="V103" s="12"/>
      <c r="W103" s="12"/>
      <c r="X103" s="12"/>
      <c r="Y103" s="100"/>
      <c r="Z103" s="100"/>
      <c r="AA103" s="100"/>
    </row>
    <row r="104" spans="1:27" x14ac:dyDescent="0.2">
      <c r="B104" s="17"/>
      <c r="E104" s="4"/>
      <c r="G104" s="4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00"/>
      <c r="S104" s="12"/>
      <c r="T104" s="12"/>
      <c r="U104" s="12"/>
      <c r="V104" s="12"/>
      <c r="W104" s="12"/>
      <c r="X104" s="12"/>
      <c r="Y104" s="100"/>
      <c r="Z104" s="100"/>
      <c r="AA104" s="100"/>
    </row>
    <row r="105" spans="1:27" x14ac:dyDescent="0.2">
      <c r="B105" s="17"/>
      <c r="E105" s="4"/>
      <c r="G105" s="4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00"/>
      <c r="S105" s="12"/>
      <c r="T105" s="12"/>
      <c r="U105" s="12"/>
      <c r="V105" s="12"/>
      <c r="W105" s="12"/>
      <c r="X105" s="12"/>
      <c r="Y105" s="100"/>
      <c r="Z105" s="100"/>
      <c r="AA105" s="100"/>
    </row>
    <row r="106" spans="1:27" x14ac:dyDescent="0.2">
      <c r="B106" s="17"/>
      <c r="E106" s="4"/>
      <c r="G106" s="4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00"/>
      <c r="S106" s="12"/>
      <c r="T106" s="12"/>
      <c r="U106" s="12"/>
      <c r="V106" s="12"/>
      <c r="W106" s="12"/>
      <c r="X106" s="12"/>
      <c r="Y106" s="100"/>
      <c r="Z106" s="100"/>
      <c r="AA106" s="100"/>
    </row>
    <row r="107" spans="1:27" x14ac:dyDescent="0.2">
      <c r="B107" s="17"/>
      <c r="E107" s="4"/>
      <c r="G107" s="4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00"/>
      <c r="S107" s="12"/>
      <c r="T107" s="12"/>
      <c r="U107" s="12"/>
      <c r="V107" s="12"/>
      <c r="W107" s="12"/>
      <c r="X107" s="12"/>
      <c r="Y107" s="100"/>
      <c r="Z107" s="100"/>
      <c r="AA107" s="100"/>
    </row>
    <row r="108" spans="1:27" x14ac:dyDescent="0.2">
      <c r="E108" s="4"/>
      <c r="O108" s="12"/>
    </row>
    <row r="109" spans="1:27" x14ac:dyDescent="0.2">
      <c r="A109" s="4" t="s">
        <v>138</v>
      </c>
    </row>
    <row r="110" spans="1:27" x14ac:dyDescent="0.2">
      <c r="A110" s="133" t="s">
        <v>139</v>
      </c>
      <c r="B110" s="133"/>
      <c r="C110" s="130"/>
    </row>
    <row r="111" spans="1:27" x14ac:dyDescent="0.2">
      <c r="A111" s="134" t="s">
        <v>159</v>
      </c>
      <c r="B111" s="134"/>
      <c r="C111" s="131"/>
      <c r="D111" s="66"/>
    </row>
    <row r="112" spans="1:27" x14ac:dyDescent="0.2">
      <c r="A112" s="4" t="s">
        <v>160</v>
      </c>
    </row>
  </sheetData>
  <mergeCells count="2">
    <mergeCell ref="A110:B110"/>
    <mergeCell ref="A111:B111"/>
  </mergeCells>
  <conditionalFormatting sqref="AB20 A61:AA107 A57:G60 H7:AA60 A9:G55">
    <cfRule type="expression" dxfId="20" priority="39" stopIfTrue="1">
      <formula>$D7="H"</formula>
    </cfRule>
  </conditionalFormatting>
  <conditionalFormatting sqref="A2:G2">
    <cfRule type="expression" dxfId="19" priority="38" stopIfTrue="1">
      <formula>$D2="H"</formula>
    </cfRule>
  </conditionalFormatting>
  <conditionalFormatting sqref="A3:G8">
    <cfRule type="expression" dxfId="18" priority="36" stopIfTrue="1">
      <formula>$D3="H"</formula>
    </cfRule>
  </conditionalFormatting>
  <conditionalFormatting sqref="E36:G37">
    <cfRule type="expression" dxfId="17" priority="17" stopIfTrue="1">
      <formula>$D36="H"</formula>
    </cfRule>
  </conditionalFormatting>
  <conditionalFormatting sqref="A56:G56">
    <cfRule type="expression" dxfId="16" priority="16" stopIfTrue="1">
      <formula>$D56="H"</formula>
    </cfRule>
  </conditionalFormatting>
  <conditionalFormatting sqref="H2:J2 L2:P2 S2:AA2 K3:L3 N3:P3 R3:AA3 H3:I4 H4:AA4 H5 J5 L5 N5:O5 J6:P6 R5:AA6">
    <cfRule type="expression" dxfId="15" priority="15" stopIfTrue="1">
      <formula>$D2="H"</formula>
    </cfRule>
  </conditionalFormatting>
  <conditionalFormatting sqref="K2">
    <cfRule type="expression" dxfId="14" priority="14" stopIfTrue="1">
      <formula>$D2="H"</formula>
    </cfRule>
  </conditionalFormatting>
  <conditionalFormatting sqref="R2">
    <cfRule type="expression" dxfId="13" priority="12" stopIfTrue="1">
      <formula>$D2="H"</formula>
    </cfRule>
  </conditionalFormatting>
  <conditionalFormatting sqref="Q2">
    <cfRule type="expression" dxfId="12" priority="13" stopIfTrue="1">
      <formula>$D2="H"</formula>
    </cfRule>
  </conditionalFormatting>
  <conditionalFormatting sqref="J3">
    <cfRule type="expression" dxfId="11" priority="11" stopIfTrue="1">
      <formula>$D3="H"</formula>
    </cfRule>
  </conditionalFormatting>
  <conditionalFormatting sqref="M3">
    <cfRule type="expression" dxfId="10" priority="10" stopIfTrue="1">
      <formula>$D3="H"</formula>
    </cfRule>
  </conditionalFormatting>
  <conditionalFormatting sqref="Q3">
    <cfRule type="expression" dxfId="9" priority="9" stopIfTrue="1">
      <formula>$D3="H"</formula>
    </cfRule>
  </conditionalFormatting>
  <conditionalFormatting sqref="I5">
    <cfRule type="expression" dxfId="8" priority="8" stopIfTrue="1">
      <formula>$D5="H"</formula>
    </cfRule>
  </conditionalFormatting>
  <conditionalFormatting sqref="K5">
    <cfRule type="expression" dxfId="7" priority="7" stopIfTrue="1">
      <formula>$D5="H"</formula>
    </cfRule>
  </conditionalFormatting>
  <conditionalFormatting sqref="M5">
    <cfRule type="expression" dxfId="6" priority="6" stopIfTrue="1">
      <formula>$D5="H"</formula>
    </cfRule>
  </conditionalFormatting>
  <conditionalFormatting sqref="P5">
    <cfRule type="expression" dxfId="5" priority="5" stopIfTrue="1">
      <formula>$D5="H"</formula>
    </cfRule>
  </conditionalFormatting>
  <conditionalFormatting sqref="Q5">
    <cfRule type="expression" dxfId="4" priority="4" stopIfTrue="1">
      <formula>$D5="H"</formula>
    </cfRule>
  </conditionalFormatting>
  <conditionalFormatting sqref="H6">
    <cfRule type="expression" dxfId="3" priority="3" stopIfTrue="1">
      <formula>$D6="H"</formula>
    </cfRule>
  </conditionalFormatting>
  <conditionalFormatting sqref="I6">
    <cfRule type="expression" dxfId="2" priority="2" stopIfTrue="1">
      <formula>$D6="H"</formula>
    </cfRule>
  </conditionalFormatting>
  <conditionalFormatting sqref="Q6">
    <cfRule type="expression" dxfId="1" priority="1" stopIfTrue="1">
      <formula>$D6="H"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C67"/>
  <sheetViews>
    <sheetView workbookViewId="0">
      <pane ySplit="1" topLeftCell="A2" activePane="bottomLeft" state="frozenSplit"/>
      <selection pane="bottomLeft" activeCell="B2" sqref="B2:B33"/>
    </sheetView>
  </sheetViews>
  <sheetFormatPr defaultRowHeight="12.75" x14ac:dyDescent="0.2"/>
  <cols>
    <col min="1" max="1" width="13.7109375" style="26" bestFit="1" customWidth="1"/>
    <col min="2" max="3" width="5.140625" style="32" bestFit="1" customWidth="1"/>
    <col min="4" max="4" width="3.28515625" style="32" bestFit="1" customWidth="1"/>
    <col min="5" max="5" width="4.140625" style="32" bestFit="1" customWidth="1"/>
    <col min="6" max="6" width="5" style="32" bestFit="1" customWidth="1"/>
    <col min="7" max="8" width="4.140625" style="32" bestFit="1" customWidth="1"/>
    <col min="9" max="9" width="3.28515625" style="32" bestFit="1" customWidth="1"/>
    <col min="10" max="10" width="4.140625" style="32" bestFit="1" customWidth="1"/>
    <col min="11" max="11" width="4" style="32" bestFit="1" customWidth="1"/>
    <col min="12" max="13" width="4.140625" style="32" bestFit="1" customWidth="1"/>
    <col min="14" max="14" width="3.28515625" style="32" bestFit="1" customWidth="1"/>
    <col min="15" max="15" width="4.140625" style="32" bestFit="1" customWidth="1"/>
    <col min="16" max="16" width="4" style="32" bestFit="1" customWidth="1"/>
    <col min="17" max="17" width="6.140625" style="32" bestFit="1" customWidth="1"/>
    <col min="18" max="18" width="4" style="33" bestFit="1" customWidth="1"/>
    <col min="19" max="19" width="5.140625" style="32" bestFit="1" customWidth="1"/>
    <col min="20" max="20" width="4" style="33" bestFit="1" customWidth="1"/>
    <col min="21" max="21" width="3.28515625" style="33" bestFit="1" customWidth="1"/>
    <col min="22" max="22" width="4.140625" style="33" bestFit="1" customWidth="1"/>
    <col min="23" max="23" width="6" style="32" bestFit="1" customWidth="1"/>
    <col min="24" max="24" width="3.28515625" style="32" customWidth="1"/>
    <col min="25" max="25" width="4.85546875" style="32" customWidth="1"/>
    <col min="26" max="26" width="5.28515625" style="32" customWidth="1"/>
    <col min="27" max="27" width="9.140625" style="26"/>
    <col min="28" max="28" width="6.42578125" style="26" bestFit="1" customWidth="1"/>
    <col min="29" max="29" width="9" style="26" bestFit="1" customWidth="1"/>
  </cols>
  <sheetData>
    <row r="1" spans="1:29" s="25" customFormat="1" ht="132" x14ac:dyDescent="0.2">
      <c r="A1" s="1"/>
      <c r="B1" s="20" t="s">
        <v>2236</v>
      </c>
      <c r="C1" s="20" t="s">
        <v>161</v>
      </c>
      <c r="D1" s="20" t="s">
        <v>2706</v>
      </c>
      <c r="E1" s="20" t="s">
        <v>162</v>
      </c>
      <c r="F1" s="20" t="s">
        <v>163</v>
      </c>
      <c r="G1" s="20" t="s">
        <v>2444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2368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164</v>
      </c>
      <c r="R1" s="21" t="s">
        <v>165</v>
      </c>
      <c r="S1" s="22" t="s">
        <v>166</v>
      </c>
      <c r="T1" s="23" t="s">
        <v>167</v>
      </c>
      <c r="U1" s="21" t="s">
        <v>329</v>
      </c>
      <c r="V1" s="21" t="s">
        <v>168</v>
      </c>
      <c r="W1" s="21" t="s">
        <v>169</v>
      </c>
      <c r="X1" s="21" t="s">
        <v>2224</v>
      </c>
      <c r="Y1" s="21" t="s">
        <v>2225</v>
      </c>
      <c r="Z1" s="21" t="s">
        <v>2226</v>
      </c>
      <c r="AA1" s="24"/>
      <c r="AB1" s="24"/>
      <c r="AC1" s="24" t="s">
        <v>170</v>
      </c>
    </row>
    <row r="2" spans="1:29" x14ac:dyDescent="0.2">
      <c r="A2" s="26" t="s">
        <v>2425</v>
      </c>
      <c r="B2" s="27" t="s">
        <v>1633</v>
      </c>
      <c r="C2" s="27" t="s">
        <v>1634</v>
      </c>
      <c r="D2" s="27">
        <v>0</v>
      </c>
      <c r="E2" s="27" t="s">
        <v>1635</v>
      </c>
      <c r="F2" s="27">
        <v>1428</v>
      </c>
      <c r="G2" s="27" t="s">
        <v>1636</v>
      </c>
      <c r="H2" s="27" t="s">
        <v>1635</v>
      </c>
      <c r="I2" s="27">
        <v>0</v>
      </c>
      <c r="J2" s="27" t="s">
        <v>1635</v>
      </c>
      <c r="K2" s="27">
        <v>120</v>
      </c>
      <c r="L2" s="27" t="s">
        <v>1635</v>
      </c>
      <c r="M2" s="27" t="s">
        <v>1635</v>
      </c>
      <c r="N2" s="27">
        <v>0</v>
      </c>
      <c r="O2" s="27" t="s">
        <v>1635</v>
      </c>
      <c r="P2" s="27">
        <v>0</v>
      </c>
      <c r="Q2" s="27" t="s">
        <v>1637</v>
      </c>
      <c r="R2" s="67">
        <v>25</v>
      </c>
      <c r="S2" s="27" t="s">
        <v>1634</v>
      </c>
      <c r="T2" s="28">
        <v>3</v>
      </c>
      <c r="U2" s="28">
        <v>0</v>
      </c>
      <c r="V2" s="28" t="s">
        <v>1635</v>
      </c>
      <c r="W2" s="28">
        <v>1548</v>
      </c>
      <c r="X2" s="28">
        <v>61.92</v>
      </c>
      <c r="Y2" s="28">
        <v>0.12</v>
      </c>
      <c r="Z2" s="28">
        <v>516</v>
      </c>
      <c r="AA2" s="24"/>
      <c r="AB2" s="24"/>
      <c r="AC2" s="24"/>
    </row>
    <row r="3" spans="1:29" x14ac:dyDescent="0.2">
      <c r="A3" s="26" t="s">
        <v>171</v>
      </c>
      <c r="B3" s="27" t="s">
        <v>1638</v>
      </c>
      <c r="C3" s="27" t="s">
        <v>1635</v>
      </c>
      <c r="D3" s="27">
        <v>0</v>
      </c>
      <c r="E3" s="27" t="s">
        <v>1635</v>
      </c>
      <c r="F3" s="27">
        <v>122</v>
      </c>
      <c r="G3" s="27" t="s">
        <v>1635</v>
      </c>
      <c r="H3" s="27" t="s">
        <v>1635</v>
      </c>
      <c r="I3" s="27">
        <v>0</v>
      </c>
      <c r="J3" s="27" t="s">
        <v>1635</v>
      </c>
      <c r="K3" s="27">
        <v>0</v>
      </c>
      <c r="L3" s="27" t="s">
        <v>1635</v>
      </c>
      <c r="M3" s="27" t="s">
        <v>1635</v>
      </c>
      <c r="N3" s="27">
        <v>0</v>
      </c>
      <c r="O3" s="27" t="s">
        <v>1635</v>
      </c>
      <c r="P3" s="27">
        <v>0</v>
      </c>
      <c r="Q3" s="27" t="s">
        <v>1638</v>
      </c>
      <c r="R3" s="67">
        <v>2</v>
      </c>
      <c r="S3" s="27" t="s">
        <v>1635</v>
      </c>
      <c r="T3" s="28">
        <v>0</v>
      </c>
      <c r="U3" s="28">
        <v>0</v>
      </c>
      <c r="V3" s="28" t="s">
        <v>1635</v>
      </c>
      <c r="W3" s="28">
        <v>122</v>
      </c>
      <c r="X3" s="28">
        <v>61</v>
      </c>
      <c r="Y3" s="28">
        <v>0</v>
      </c>
      <c r="Z3" s="28">
        <v>0</v>
      </c>
      <c r="AB3" s="29" t="s">
        <v>172</v>
      </c>
      <c r="AC3" s="30">
        <v>10092543</v>
      </c>
    </row>
    <row r="4" spans="1:29" x14ac:dyDescent="0.2">
      <c r="A4" s="26" t="s">
        <v>2435</v>
      </c>
      <c r="B4" s="27" t="s">
        <v>1639</v>
      </c>
      <c r="C4" s="27" t="s">
        <v>1636</v>
      </c>
      <c r="D4" s="27">
        <v>0</v>
      </c>
      <c r="E4" s="27" t="s">
        <v>1635</v>
      </c>
      <c r="F4" s="27">
        <v>1640</v>
      </c>
      <c r="G4" s="27" t="s">
        <v>1638</v>
      </c>
      <c r="H4" s="27" t="s">
        <v>1635</v>
      </c>
      <c r="I4" s="27">
        <v>0</v>
      </c>
      <c r="J4" s="27" t="s">
        <v>1635</v>
      </c>
      <c r="K4" s="27">
        <v>210</v>
      </c>
      <c r="L4" s="27" t="s">
        <v>1635</v>
      </c>
      <c r="M4" s="27" t="s">
        <v>1635</v>
      </c>
      <c r="N4" s="27">
        <v>0</v>
      </c>
      <c r="O4" s="27" t="s">
        <v>1635</v>
      </c>
      <c r="P4" s="27">
        <v>0</v>
      </c>
      <c r="Q4" s="27" t="s">
        <v>1640</v>
      </c>
      <c r="R4" s="67">
        <v>25</v>
      </c>
      <c r="S4" s="27" t="s">
        <v>1636</v>
      </c>
      <c r="T4" s="28">
        <v>1</v>
      </c>
      <c r="U4" s="28">
        <v>0</v>
      </c>
      <c r="V4" s="28" t="s">
        <v>1635</v>
      </c>
      <c r="W4" s="28">
        <v>1850</v>
      </c>
      <c r="X4" s="28">
        <v>74</v>
      </c>
      <c r="Y4" s="28">
        <v>0.04</v>
      </c>
      <c r="Z4" s="28">
        <v>1850</v>
      </c>
      <c r="AB4" s="31" t="s">
        <v>173</v>
      </c>
      <c r="AC4" s="30">
        <v>255</v>
      </c>
    </row>
    <row r="5" spans="1:29" x14ac:dyDescent="0.2">
      <c r="A5" s="26" t="s">
        <v>2286</v>
      </c>
      <c r="B5" s="27" t="s">
        <v>1641</v>
      </c>
      <c r="C5" s="27" t="s">
        <v>1642</v>
      </c>
      <c r="D5" s="27">
        <v>0</v>
      </c>
      <c r="E5" s="27" t="s">
        <v>1636</v>
      </c>
      <c r="F5" s="27">
        <v>1764</v>
      </c>
      <c r="G5" s="27" t="s">
        <v>1636</v>
      </c>
      <c r="H5" s="27" t="s">
        <v>1636</v>
      </c>
      <c r="I5" s="27">
        <v>0</v>
      </c>
      <c r="J5" s="27" t="s">
        <v>1635</v>
      </c>
      <c r="K5" s="27">
        <v>60</v>
      </c>
      <c r="L5" s="27" t="s">
        <v>1638</v>
      </c>
      <c r="M5" s="27" t="s">
        <v>1636</v>
      </c>
      <c r="N5" s="27">
        <v>0</v>
      </c>
      <c r="O5" s="27" t="s">
        <v>1635</v>
      </c>
      <c r="P5" s="27">
        <v>180</v>
      </c>
      <c r="Q5" s="27" t="s">
        <v>1643</v>
      </c>
      <c r="R5" s="67">
        <v>28</v>
      </c>
      <c r="S5" s="27" t="s">
        <v>1644</v>
      </c>
      <c r="T5" s="28">
        <v>19</v>
      </c>
      <c r="U5" s="28">
        <v>0</v>
      </c>
      <c r="V5" s="28" t="s">
        <v>1636</v>
      </c>
      <c r="W5" s="28">
        <v>2004</v>
      </c>
      <c r="X5" s="28">
        <v>71.571428571428569</v>
      </c>
      <c r="Y5" s="28">
        <v>0.6785714285714286</v>
      </c>
      <c r="Z5" s="28">
        <v>105.47368421052632</v>
      </c>
      <c r="AB5"/>
      <c r="AC5" s="30"/>
    </row>
    <row r="6" spans="1:29" x14ac:dyDescent="0.2">
      <c r="A6" s="26" t="s">
        <v>2258</v>
      </c>
      <c r="B6" s="27" t="s">
        <v>1645</v>
      </c>
      <c r="C6" s="27" t="s">
        <v>1646</v>
      </c>
      <c r="D6" s="27">
        <v>0</v>
      </c>
      <c r="E6" s="27" t="s">
        <v>1647</v>
      </c>
      <c r="F6" s="27">
        <v>2313</v>
      </c>
      <c r="G6" s="27" t="s">
        <v>1636</v>
      </c>
      <c r="H6" s="27" t="s">
        <v>1635</v>
      </c>
      <c r="I6" s="27">
        <v>0</v>
      </c>
      <c r="J6" s="27" t="s">
        <v>1635</v>
      </c>
      <c r="K6" s="27">
        <v>90</v>
      </c>
      <c r="L6" s="27" t="s">
        <v>1638</v>
      </c>
      <c r="M6" s="27" t="s">
        <v>1635</v>
      </c>
      <c r="N6" s="27">
        <v>0</v>
      </c>
      <c r="O6" s="27" t="s">
        <v>1635</v>
      </c>
      <c r="P6" s="27">
        <v>180</v>
      </c>
      <c r="Q6" s="27" t="s">
        <v>1648</v>
      </c>
      <c r="R6" s="67">
        <v>31</v>
      </c>
      <c r="S6" s="27" t="s">
        <v>1646</v>
      </c>
      <c r="T6" s="28">
        <v>6</v>
      </c>
      <c r="U6" s="28">
        <v>0</v>
      </c>
      <c r="V6" s="28" t="s">
        <v>1647</v>
      </c>
      <c r="W6" s="28">
        <v>2583</v>
      </c>
      <c r="X6" s="28">
        <v>83.322580645161295</v>
      </c>
      <c r="Y6" s="28">
        <v>0.19354838709677419</v>
      </c>
      <c r="Z6" s="28">
        <v>430.5</v>
      </c>
      <c r="AB6"/>
      <c r="AC6" s="30"/>
    </row>
    <row r="7" spans="1:29" x14ac:dyDescent="0.2">
      <c r="A7" s="26" t="s">
        <v>174</v>
      </c>
      <c r="B7" s="27" t="s">
        <v>1636</v>
      </c>
      <c r="C7" s="27" t="s">
        <v>1635</v>
      </c>
      <c r="D7" s="27">
        <v>0</v>
      </c>
      <c r="E7" s="27" t="s">
        <v>1635</v>
      </c>
      <c r="F7" s="27">
        <v>63</v>
      </c>
      <c r="G7" s="27" t="s">
        <v>1635</v>
      </c>
      <c r="H7" s="27" t="s">
        <v>1635</v>
      </c>
      <c r="I7" s="27">
        <v>0</v>
      </c>
      <c r="J7" s="27" t="s">
        <v>1635</v>
      </c>
      <c r="K7" s="27">
        <v>0</v>
      </c>
      <c r="L7" s="27" t="s">
        <v>1635</v>
      </c>
      <c r="M7" s="27" t="s">
        <v>1635</v>
      </c>
      <c r="N7" s="27">
        <v>0</v>
      </c>
      <c r="O7" s="27" t="s">
        <v>1635</v>
      </c>
      <c r="P7" s="27">
        <v>0</v>
      </c>
      <c r="Q7" s="27" t="s">
        <v>1636</v>
      </c>
      <c r="R7" s="67">
        <v>1</v>
      </c>
      <c r="S7" s="27" t="s">
        <v>1635</v>
      </c>
      <c r="T7" s="28">
        <v>0</v>
      </c>
      <c r="U7" s="28">
        <v>0</v>
      </c>
      <c r="V7" s="28" t="s">
        <v>1635</v>
      </c>
      <c r="W7" s="28">
        <v>63</v>
      </c>
      <c r="X7" s="28">
        <v>63</v>
      </c>
      <c r="Y7" s="28">
        <v>0</v>
      </c>
      <c r="Z7" s="28">
        <v>0</v>
      </c>
    </row>
    <row r="8" spans="1:29" x14ac:dyDescent="0.2">
      <c r="A8" s="26" t="s">
        <v>2260</v>
      </c>
      <c r="B8" s="27" t="s">
        <v>1649</v>
      </c>
      <c r="C8" s="27" t="s">
        <v>1635</v>
      </c>
      <c r="D8" s="27">
        <v>0</v>
      </c>
      <c r="E8" s="27" t="s">
        <v>1647</v>
      </c>
      <c r="F8" s="27">
        <v>463</v>
      </c>
      <c r="G8" s="27" t="s">
        <v>1635</v>
      </c>
      <c r="H8" s="27" t="s">
        <v>1635</v>
      </c>
      <c r="I8" s="27">
        <v>0</v>
      </c>
      <c r="J8" s="27" t="s">
        <v>1635</v>
      </c>
      <c r="K8" s="27">
        <v>0</v>
      </c>
      <c r="L8" s="27" t="s">
        <v>1635</v>
      </c>
      <c r="M8" s="27" t="s">
        <v>1635</v>
      </c>
      <c r="N8" s="27">
        <v>0</v>
      </c>
      <c r="O8" s="27" t="s">
        <v>1635</v>
      </c>
      <c r="P8" s="27">
        <v>0</v>
      </c>
      <c r="Q8" s="27" t="s">
        <v>1649</v>
      </c>
      <c r="R8" s="67">
        <v>12</v>
      </c>
      <c r="S8" s="27" t="s">
        <v>1635</v>
      </c>
      <c r="T8" s="28">
        <v>0</v>
      </c>
      <c r="U8" s="28">
        <v>0</v>
      </c>
      <c r="V8" s="28" t="s">
        <v>1647</v>
      </c>
      <c r="W8" s="28">
        <v>463</v>
      </c>
      <c r="X8" s="28">
        <v>38.583333333333336</v>
      </c>
      <c r="Y8" s="28">
        <v>0</v>
      </c>
      <c r="Z8" s="28">
        <v>0</v>
      </c>
    </row>
    <row r="9" spans="1:29" x14ac:dyDescent="0.2">
      <c r="A9" s="26" t="s">
        <v>2395</v>
      </c>
      <c r="B9" s="27" t="s">
        <v>1650</v>
      </c>
      <c r="C9" s="27" t="s">
        <v>1635</v>
      </c>
      <c r="D9" s="27">
        <v>0</v>
      </c>
      <c r="E9" s="27" t="s">
        <v>1651</v>
      </c>
      <c r="F9" s="27">
        <v>1411</v>
      </c>
      <c r="G9" s="27" t="s">
        <v>1636</v>
      </c>
      <c r="H9" s="27" t="s">
        <v>1635</v>
      </c>
      <c r="I9" s="27">
        <v>0</v>
      </c>
      <c r="J9" s="27" t="s">
        <v>1635</v>
      </c>
      <c r="K9" s="27">
        <v>120</v>
      </c>
      <c r="L9" s="27" t="s">
        <v>1652</v>
      </c>
      <c r="M9" s="27" t="s">
        <v>1635</v>
      </c>
      <c r="N9" s="27">
        <v>0</v>
      </c>
      <c r="O9" s="27" t="s">
        <v>1636</v>
      </c>
      <c r="P9" s="27">
        <v>101</v>
      </c>
      <c r="Q9" s="27" t="s">
        <v>1653</v>
      </c>
      <c r="R9" s="67">
        <v>26</v>
      </c>
      <c r="S9" s="27" t="s">
        <v>1635</v>
      </c>
      <c r="T9" s="28">
        <v>0</v>
      </c>
      <c r="U9" s="28">
        <v>0</v>
      </c>
      <c r="V9" s="28" t="s">
        <v>1654</v>
      </c>
      <c r="W9" s="28">
        <v>1632</v>
      </c>
      <c r="X9" s="28">
        <v>62.769230769230766</v>
      </c>
      <c r="Y9" s="28">
        <v>0</v>
      </c>
      <c r="Z9" s="28">
        <v>0</v>
      </c>
    </row>
    <row r="10" spans="1:29" x14ac:dyDescent="0.2">
      <c r="A10" s="26" t="s">
        <v>2244</v>
      </c>
      <c r="B10" s="27" t="s">
        <v>1655</v>
      </c>
      <c r="C10" s="27" t="s">
        <v>1635</v>
      </c>
      <c r="D10" s="27">
        <v>0</v>
      </c>
      <c r="E10" s="27" t="s">
        <v>1636</v>
      </c>
      <c r="F10" s="27">
        <v>1563</v>
      </c>
      <c r="G10" s="27" t="s">
        <v>1638</v>
      </c>
      <c r="H10" s="27" t="s">
        <v>1635</v>
      </c>
      <c r="I10" s="27">
        <v>0</v>
      </c>
      <c r="J10" s="27" t="s">
        <v>1635</v>
      </c>
      <c r="K10" s="27">
        <v>136</v>
      </c>
      <c r="L10" s="27" t="s">
        <v>1638</v>
      </c>
      <c r="M10" s="27" t="s">
        <v>1635</v>
      </c>
      <c r="N10" s="27">
        <v>0</v>
      </c>
      <c r="O10" s="27" t="s">
        <v>1635</v>
      </c>
      <c r="P10" s="27">
        <v>180</v>
      </c>
      <c r="Q10" s="27" t="s">
        <v>1656</v>
      </c>
      <c r="R10" s="67">
        <v>23</v>
      </c>
      <c r="S10" s="27" t="s">
        <v>1635</v>
      </c>
      <c r="T10" s="28">
        <v>0</v>
      </c>
      <c r="U10" s="28">
        <v>0</v>
      </c>
      <c r="V10" s="28" t="s">
        <v>1636</v>
      </c>
      <c r="W10" s="28">
        <v>1879</v>
      </c>
      <c r="X10" s="28">
        <v>81.695652173913047</v>
      </c>
      <c r="Y10" s="28">
        <v>0</v>
      </c>
      <c r="Z10" s="28">
        <v>0</v>
      </c>
    </row>
    <row r="11" spans="1:29" x14ac:dyDescent="0.2">
      <c r="A11" s="26" t="s">
        <v>175</v>
      </c>
      <c r="B11" s="27" t="s">
        <v>1636</v>
      </c>
      <c r="C11" s="27" t="s">
        <v>1635</v>
      </c>
      <c r="D11" s="27">
        <v>0</v>
      </c>
      <c r="E11" s="27" t="s">
        <v>1635</v>
      </c>
      <c r="F11" s="27">
        <v>67</v>
      </c>
      <c r="G11" s="27" t="s">
        <v>1635</v>
      </c>
      <c r="H11" s="27" t="s">
        <v>1635</v>
      </c>
      <c r="I11" s="27">
        <v>0</v>
      </c>
      <c r="J11" s="27" t="s">
        <v>1635</v>
      </c>
      <c r="K11" s="27">
        <v>0</v>
      </c>
      <c r="L11" s="27" t="s">
        <v>1635</v>
      </c>
      <c r="M11" s="27" t="s">
        <v>1635</v>
      </c>
      <c r="N11" s="27">
        <v>0</v>
      </c>
      <c r="O11" s="27" t="s">
        <v>1635</v>
      </c>
      <c r="P11" s="27">
        <v>0</v>
      </c>
      <c r="Q11" s="27" t="s">
        <v>1636</v>
      </c>
      <c r="R11" s="67">
        <v>1</v>
      </c>
      <c r="S11" s="27" t="s">
        <v>1635</v>
      </c>
      <c r="T11" s="28">
        <v>0</v>
      </c>
      <c r="U11" s="28">
        <v>0</v>
      </c>
      <c r="V11" s="28" t="s">
        <v>1635</v>
      </c>
      <c r="W11" s="28">
        <v>67</v>
      </c>
      <c r="X11" s="28">
        <v>67</v>
      </c>
      <c r="Y11" s="28">
        <v>0</v>
      </c>
      <c r="Z11" s="28">
        <v>0</v>
      </c>
    </row>
    <row r="12" spans="1:29" x14ac:dyDescent="0.2">
      <c r="A12" s="26" t="s">
        <v>2239</v>
      </c>
      <c r="B12" s="27" t="s">
        <v>1657</v>
      </c>
      <c r="C12" s="27" t="s">
        <v>1635</v>
      </c>
      <c r="D12" s="27">
        <v>9</v>
      </c>
      <c r="E12" s="27" t="s">
        <v>1647</v>
      </c>
      <c r="F12" s="27">
        <v>2520</v>
      </c>
      <c r="G12" s="27" t="s">
        <v>1638</v>
      </c>
      <c r="H12" s="27" t="s">
        <v>1635</v>
      </c>
      <c r="I12" s="27">
        <v>1</v>
      </c>
      <c r="J12" s="27" t="s">
        <v>1636</v>
      </c>
      <c r="K12" s="27">
        <v>210</v>
      </c>
      <c r="L12" s="27" t="s">
        <v>1638</v>
      </c>
      <c r="M12" s="27" t="s">
        <v>1635</v>
      </c>
      <c r="N12" s="27">
        <v>0</v>
      </c>
      <c r="O12" s="27" t="s">
        <v>1635</v>
      </c>
      <c r="P12" s="27">
        <v>180</v>
      </c>
      <c r="Q12" s="27" t="s">
        <v>1658</v>
      </c>
      <c r="R12" s="67">
        <v>32</v>
      </c>
      <c r="S12" s="27" t="s">
        <v>1635</v>
      </c>
      <c r="T12" s="28">
        <v>0</v>
      </c>
      <c r="U12" s="28">
        <v>10</v>
      </c>
      <c r="V12" s="28" t="s">
        <v>1651</v>
      </c>
      <c r="W12" s="28">
        <v>2910</v>
      </c>
      <c r="X12" s="28">
        <v>90.9375</v>
      </c>
      <c r="Y12" s="28">
        <v>0</v>
      </c>
      <c r="Z12" s="28">
        <v>0</v>
      </c>
    </row>
    <row r="13" spans="1:29" x14ac:dyDescent="0.2">
      <c r="A13" s="26" t="s">
        <v>2297</v>
      </c>
      <c r="B13" s="27" t="s">
        <v>1659</v>
      </c>
      <c r="C13" s="27" t="s">
        <v>1652</v>
      </c>
      <c r="D13" s="27">
        <v>0</v>
      </c>
      <c r="E13" s="27" t="s">
        <v>1647</v>
      </c>
      <c r="F13" s="27">
        <v>315</v>
      </c>
      <c r="G13" s="27" t="s">
        <v>1635</v>
      </c>
      <c r="H13" s="27" t="s">
        <v>1635</v>
      </c>
      <c r="I13" s="27">
        <v>0</v>
      </c>
      <c r="J13" s="27" t="s">
        <v>1635</v>
      </c>
      <c r="K13" s="27">
        <v>0</v>
      </c>
      <c r="L13" s="27" t="s">
        <v>1636</v>
      </c>
      <c r="M13" s="27" t="s">
        <v>1635</v>
      </c>
      <c r="N13" s="27">
        <v>0</v>
      </c>
      <c r="O13" s="27" t="s">
        <v>1635</v>
      </c>
      <c r="P13" s="27">
        <v>90</v>
      </c>
      <c r="Q13" s="27" t="s">
        <v>1660</v>
      </c>
      <c r="R13" s="67">
        <v>8</v>
      </c>
      <c r="S13" s="27" t="s">
        <v>1652</v>
      </c>
      <c r="T13" s="28">
        <v>2</v>
      </c>
      <c r="U13" s="28">
        <v>0</v>
      </c>
      <c r="V13" s="28" t="s">
        <v>1647</v>
      </c>
      <c r="W13" s="28">
        <v>405</v>
      </c>
      <c r="X13" s="28">
        <v>50.625</v>
      </c>
      <c r="Y13" s="28">
        <v>0.25</v>
      </c>
      <c r="Z13" s="28">
        <v>202.5</v>
      </c>
    </row>
    <row r="14" spans="1:29" x14ac:dyDescent="0.2">
      <c r="A14" s="26" t="s">
        <v>176</v>
      </c>
      <c r="B14" s="27" t="s">
        <v>1661</v>
      </c>
      <c r="C14" s="27" t="s">
        <v>1662</v>
      </c>
      <c r="D14" s="27">
        <v>0</v>
      </c>
      <c r="E14" s="27" t="s">
        <v>1635</v>
      </c>
      <c r="F14" s="27">
        <v>156</v>
      </c>
      <c r="G14" s="27" t="s">
        <v>1635</v>
      </c>
      <c r="H14" s="27" t="s">
        <v>1635</v>
      </c>
      <c r="I14" s="27">
        <v>0</v>
      </c>
      <c r="J14" s="27" t="s">
        <v>1635</v>
      </c>
      <c r="K14" s="27">
        <v>0</v>
      </c>
      <c r="L14" s="27" t="s">
        <v>1635</v>
      </c>
      <c r="M14" s="27" t="s">
        <v>1635</v>
      </c>
      <c r="N14" s="27">
        <v>0</v>
      </c>
      <c r="O14" s="27" t="s">
        <v>1635</v>
      </c>
      <c r="P14" s="27">
        <v>0</v>
      </c>
      <c r="Q14" s="27" t="s">
        <v>1661</v>
      </c>
      <c r="R14" s="67">
        <v>4</v>
      </c>
      <c r="S14" s="27" t="s">
        <v>1662</v>
      </c>
      <c r="T14" s="28">
        <v>2</v>
      </c>
      <c r="U14" s="28">
        <v>0</v>
      </c>
      <c r="V14" s="28" t="s">
        <v>1635</v>
      </c>
      <c r="W14" s="28">
        <v>156</v>
      </c>
      <c r="X14" s="28">
        <v>39</v>
      </c>
      <c r="Y14" s="28">
        <v>0.5</v>
      </c>
      <c r="Z14" s="28">
        <v>78</v>
      </c>
    </row>
    <row r="15" spans="1:29" x14ac:dyDescent="0.2">
      <c r="A15" s="26" t="s">
        <v>2404</v>
      </c>
      <c r="B15" s="27" t="s">
        <v>1663</v>
      </c>
      <c r="C15" s="27" t="s">
        <v>1654</v>
      </c>
      <c r="D15" s="27">
        <v>0</v>
      </c>
      <c r="E15" s="27" t="s">
        <v>1638</v>
      </c>
      <c r="F15" s="27">
        <v>1425</v>
      </c>
      <c r="G15" s="27" t="s">
        <v>1638</v>
      </c>
      <c r="H15" s="27" t="s">
        <v>1635</v>
      </c>
      <c r="I15" s="27">
        <v>0</v>
      </c>
      <c r="J15" s="27" t="s">
        <v>1635</v>
      </c>
      <c r="K15" s="27">
        <v>210</v>
      </c>
      <c r="L15" s="27" t="s">
        <v>1636</v>
      </c>
      <c r="M15" s="27" t="s">
        <v>1635</v>
      </c>
      <c r="N15" s="27">
        <v>0</v>
      </c>
      <c r="O15" s="27" t="s">
        <v>1635</v>
      </c>
      <c r="P15" s="27">
        <v>90</v>
      </c>
      <c r="Q15" s="27" t="s">
        <v>1664</v>
      </c>
      <c r="R15" s="67">
        <v>21</v>
      </c>
      <c r="S15" s="27" t="s">
        <v>1654</v>
      </c>
      <c r="T15" s="28">
        <v>5</v>
      </c>
      <c r="U15" s="28">
        <v>0</v>
      </c>
      <c r="V15" s="28" t="s">
        <v>1638</v>
      </c>
      <c r="W15" s="28">
        <v>1725</v>
      </c>
      <c r="X15" s="28">
        <v>82.142857142857139</v>
      </c>
      <c r="Y15" s="28">
        <v>0.23809523809523808</v>
      </c>
      <c r="Z15" s="28">
        <v>345</v>
      </c>
    </row>
    <row r="16" spans="1:29" x14ac:dyDescent="0.2">
      <c r="A16" s="26" t="s">
        <v>2386</v>
      </c>
      <c r="B16" s="27" t="s">
        <v>1665</v>
      </c>
      <c r="C16" s="27" t="s">
        <v>1634</v>
      </c>
      <c r="D16" s="27">
        <v>0</v>
      </c>
      <c r="E16" s="27" t="s">
        <v>1635</v>
      </c>
      <c r="F16" s="27">
        <v>549</v>
      </c>
      <c r="G16" s="27" t="s">
        <v>1635</v>
      </c>
      <c r="H16" s="27" t="s">
        <v>1635</v>
      </c>
      <c r="I16" s="27">
        <v>0</v>
      </c>
      <c r="J16" s="27" t="s">
        <v>1635</v>
      </c>
      <c r="K16" s="27">
        <v>0</v>
      </c>
      <c r="L16" s="27" t="s">
        <v>1652</v>
      </c>
      <c r="M16" s="27" t="s">
        <v>1635</v>
      </c>
      <c r="N16" s="27">
        <v>0</v>
      </c>
      <c r="O16" s="27" t="s">
        <v>1635</v>
      </c>
      <c r="P16" s="27">
        <v>79</v>
      </c>
      <c r="Q16" s="27" t="s">
        <v>1666</v>
      </c>
      <c r="R16" s="67">
        <v>15</v>
      </c>
      <c r="S16" s="27" t="s">
        <v>1634</v>
      </c>
      <c r="T16" s="28">
        <v>3</v>
      </c>
      <c r="U16" s="28">
        <v>0</v>
      </c>
      <c r="V16" s="28" t="s">
        <v>1635</v>
      </c>
      <c r="W16" s="28">
        <v>628</v>
      </c>
      <c r="X16" s="28">
        <v>41.866666666666667</v>
      </c>
      <c r="Y16" s="28">
        <v>0.2</v>
      </c>
      <c r="Z16" s="28">
        <v>209.33333333333334</v>
      </c>
    </row>
    <row r="17" spans="1:26" x14ac:dyDescent="0.2">
      <c r="A17" s="26" t="s">
        <v>2335</v>
      </c>
      <c r="B17" s="27" t="s">
        <v>1682</v>
      </c>
      <c r="C17" s="27" t="s">
        <v>1635</v>
      </c>
      <c r="D17" s="27">
        <v>0</v>
      </c>
      <c r="E17" s="27" t="s">
        <v>1651</v>
      </c>
      <c r="F17" s="27">
        <v>1544</v>
      </c>
      <c r="G17" s="27" t="s">
        <v>1636</v>
      </c>
      <c r="H17" s="27" t="s">
        <v>1635</v>
      </c>
      <c r="I17" s="27">
        <v>0</v>
      </c>
      <c r="J17" s="27" t="s">
        <v>1635</v>
      </c>
      <c r="K17" s="27">
        <v>120</v>
      </c>
      <c r="L17" s="27" t="s">
        <v>1638</v>
      </c>
      <c r="M17" s="27" t="s">
        <v>1635</v>
      </c>
      <c r="N17" s="27">
        <v>0</v>
      </c>
      <c r="O17" s="27" t="s">
        <v>1636</v>
      </c>
      <c r="P17" s="27">
        <v>180</v>
      </c>
      <c r="Q17" s="27" t="s">
        <v>1683</v>
      </c>
      <c r="R17" s="67">
        <v>23</v>
      </c>
      <c r="S17" s="27" t="s">
        <v>1635</v>
      </c>
      <c r="T17" s="28">
        <v>0</v>
      </c>
      <c r="U17" s="28">
        <v>0</v>
      </c>
      <c r="V17" s="28" t="s">
        <v>1654</v>
      </c>
      <c r="W17" s="28">
        <v>1844</v>
      </c>
      <c r="X17" s="28">
        <v>80.173913043478265</v>
      </c>
      <c r="Y17" s="28">
        <v>0</v>
      </c>
      <c r="Z17" s="28">
        <v>0</v>
      </c>
    </row>
    <row r="18" spans="1:26" x14ac:dyDescent="0.2">
      <c r="A18" s="26" t="s">
        <v>2377</v>
      </c>
      <c r="B18" s="27" t="s">
        <v>1684</v>
      </c>
      <c r="C18" s="27" t="s">
        <v>1635</v>
      </c>
      <c r="D18" s="27">
        <v>3</v>
      </c>
      <c r="E18" s="27" t="s">
        <v>1635</v>
      </c>
      <c r="F18" s="27">
        <v>630</v>
      </c>
      <c r="G18" s="27" t="s">
        <v>1635</v>
      </c>
      <c r="H18" s="27" t="s">
        <v>1635</v>
      </c>
      <c r="I18" s="27">
        <v>0</v>
      </c>
      <c r="J18" s="27" t="s">
        <v>1635</v>
      </c>
      <c r="K18" s="27">
        <v>0</v>
      </c>
      <c r="L18" s="27" t="s">
        <v>1635</v>
      </c>
      <c r="M18" s="27" t="s">
        <v>1635</v>
      </c>
      <c r="N18" s="27">
        <v>0</v>
      </c>
      <c r="O18" s="27" t="s">
        <v>1635</v>
      </c>
      <c r="P18" s="27">
        <v>0</v>
      </c>
      <c r="Q18" s="27" t="s">
        <v>1684</v>
      </c>
      <c r="R18" s="67">
        <v>7</v>
      </c>
      <c r="S18" s="27" t="s">
        <v>1635</v>
      </c>
      <c r="T18" s="28">
        <v>0</v>
      </c>
      <c r="U18" s="28">
        <v>3</v>
      </c>
      <c r="V18" s="28" t="s">
        <v>1635</v>
      </c>
      <c r="W18" s="28">
        <v>630</v>
      </c>
      <c r="X18" s="28">
        <v>90</v>
      </c>
      <c r="Y18" s="28">
        <v>0</v>
      </c>
      <c r="Z18" s="28">
        <v>0</v>
      </c>
    </row>
    <row r="19" spans="1:26" x14ac:dyDescent="0.2">
      <c r="A19" s="26" t="s">
        <v>177</v>
      </c>
      <c r="B19" s="27" t="s">
        <v>1685</v>
      </c>
      <c r="C19" s="27" t="s">
        <v>1635</v>
      </c>
      <c r="D19" s="27">
        <v>0</v>
      </c>
      <c r="E19" s="27" t="s">
        <v>1635</v>
      </c>
      <c r="F19" s="27">
        <v>241</v>
      </c>
      <c r="G19" s="27" t="s">
        <v>1636</v>
      </c>
      <c r="H19" s="27" t="s">
        <v>1635</v>
      </c>
      <c r="I19" s="27">
        <v>0</v>
      </c>
      <c r="J19" s="27" t="s">
        <v>1635</v>
      </c>
      <c r="K19" s="27">
        <v>73</v>
      </c>
      <c r="L19" s="27" t="s">
        <v>1635</v>
      </c>
      <c r="M19" s="27" t="s">
        <v>1635</v>
      </c>
      <c r="N19" s="27">
        <v>0</v>
      </c>
      <c r="O19" s="27" t="s">
        <v>1635</v>
      </c>
      <c r="P19" s="27">
        <v>0</v>
      </c>
      <c r="Q19" s="27" t="s">
        <v>1686</v>
      </c>
      <c r="R19" s="67">
        <v>6</v>
      </c>
      <c r="S19" s="27" t="s">
        <v>1635</v>
      </c>
      <c r="T19" s="28">
        <v>0</v>
      </c>
      <c r="U19" s="28">
        <v>0</v>
      </c>
      <c r="V19" s="28" t="s">
        <v>1635</v>
      </c>
      <c r="W19" s="28">
        <v>314</v>
      </c>
      <c r="X19" s="28">
        <v>52.333333333333336</v>
      </c>
      <c r="Y19" s="28">
        <v>0</v>
      </c>
      <c r="Z19" s="28">
        <v>0</v>
      </c>
    </row>
    <row r="20" spans="1:26" x14ac:dyDescent="0.2">
      <c r="A20" s="26" t="s">
        <v>2261</v>
      </c>
      <c r="B20" s="27" t="s">
        <v>1687</v>
      </c>
      <c r="C20" s="27" t="s">
        <v>1684</v>
      </c>
      <c r="D20" s="27">
        <v>0</v>
      </c>
      <c r="E20" s="27" t="s">
        <v>1688</v>
      </c>
      <c r="F20" s="27">
        <v>1517</v>
      </c>
      <c r="G20" s="27" t="s">
        <v>1652</v>
      </c>
      <c r="H20" s="27" t="s">
        <v>1635</v>
      </c>
      <c r="I20" s="27">
        <v>0</v>
      </c>
      <c r="J20" s="27" t="s">
        <v>1635</v>
      </c>
      <c r="K20" s="27">
        <v>93</v>
      </c>
      <c r="L20" s="27" t="s">
        <v>1652</v>
      </c>
      <c r="M20" s="27" t="s">
        <v>1635</v>
      </c>
      <c r="N20" s="27">
        <v>0</v>
      </c>
      <c r="O20" s="27" t="s">
        <v>1636</v>
      </c>
      <c r="P20" s="27">
        <v>100</v>
      </c>
      <c r="Q20" s="27" t="s">
        <v>1689</v>
      </c>
      <c r="R20" s="67">
        <v>28</v>
      </c>
      <c r="S20" s="27" t="s">
        <v>1684</v>
      </c>
      <c r="T20" s="28">
        <v>7</v>
      </c>
      <c r="U20" s="28">
        <v>0</v>
      </c>
      <c r="V20" s="28" t="s">
        <v>1690</v>
      </c>
      <c r="W20" s="28">
        <v>1710</v>
      </c>
      <c r="X20" s="28">
        <v>61.071428571428569</v>
      </c>
      <c r="Y20" s="28">
        <v>0.25</v>
      </c>
      <c r="Z20" s="28">
        <v>244.28571428571428</v>
      </c>
    </row>
    <row r="21" spans="1:26" x14ac:dyDescent="0.2">
      <c r="A21" s="26" t="s">
        <v>2442</v>
      </c>
      <c r="B21" s="27" t="s">
        <v>1652</v>
      </c>
      <c r="C21" s="27" t="s">
        <v>1636</v>
      </c>
      <c r="D21" s="27">
        <v>0</v>
      </c>
      <c r="E21" s="27" t="s">
        <v>1635</v>
      </c>
      <c r="F21" s="27">
        <v>87</v>
      </c>
      <c r="G21" s="27" t="s">
        <v>1691</v>
      </c>
      <c r="H21" s="27" t="s">
        <v>1635</v>
      </c>
      <c r="I21" s="27">
        <v>0</v>
      </c>
      <c r="J21" s="27" t="s">
        <v>1635</v>
      </c>
      <c r="K21" s="27">
        <v>30</v>
      </c>
      <c r="L21" s="27" t="s">
        <v>1691</v>
      </c>
      <c r="M21" s="27" t="s">
        <v>1635</v>
      </c>
      <c r="N21" s="27">
        <v>0</v>
      </c>
      <c r="O21" s="27" t="s">
        <v>1635</v>
      </c>
      <c r="P21" s="27">
        <v>12</v>
      </c>
      <c r="Q21" s="27" t="s">
        <v>1661</v>
      </c>
      <c r="R21" s="67">
        <v>4</v>
      </c>
      <c r="S21" s="27" t="s">
        <v>1636</v>
      </c>
      <c r="T21" s="28">
        <v>1</v>
      </c>
      <c r="U21" s="28">
        <v>0</v>
      </c>
      <c r="V21" s="28" t="s">
        <v>1635</v>
      </c>
      <c r="W21" s="28">
        <v>129</v>
      </c>
      <c r="X21" s="28">
        <v>32.25</v>
      </c>
      <c r="Y21" s="28">
        <v>0.25</v>
      </c>
      <c r="Z21" s="28">
        <v>129</v>
      </c>
    </row>
    <row r="22" spans="1:26" x14ac:dyDescent="0.2">
      <c r="A22" s="26" t="s">
        <v>2243</v>
      </c>
      <c r="B22" s="27" t="s">
        <v>1648</v>
      </c>
      <c r="C22" s="27" t="s">
        <v>1651</v>
      </c>
      <c r="D22" s="27">
        <v>0</v>
      </c>
      <c r="E22" s="27" t="s">
        <v>1651</v>
      </c>
      <c r="F22" s="27">
        <v>2700</v>
      </c>
      <c r="G22" s="27" t="s">
        <v>1652</v>
      </c>
      <c r="H22" s="27" t="s">
        <v>1635</v>
      </c>
      <c r="I22" s="27">
        <v>0</v>
      </c>
      <c r="J22" s="27" t="s">
        <v>1635</v>
      </c>
      <c r="K22" s="27">
        <v>164</v>
      </c>
      <c r="L22" s="27" t="s">
        <v>1635</v>
      </c>
      <c r="M22" s="27" t="s">
        <v>1635</v>
      </c>
      <c r="N22" s="27">
        <v>0</v>
      </c>
      <c r="O22" s="27" t="s">
        <v>1635</v>
      </c>
      <c r="P22" s="27">
        <v>0</v>
      </c>
      <c r="Q22" s="27" t="s">
        <v>1692</v>
      </c>
      <c r="R22" s="67">
        <v>33</v>
      </c>
      <c r="S22" s="27" t="s">
        <v>1651</v>
      </c>
      <c r="T22" s="28">
        <v>4</v>
      </c>
      <c r="U22" s="28">
        <v>0</v>
      </c>
      <c r="V22" s="28" t="s">
        <v>1651</v>
      </c>
      <c r="W22" s="28">
        <v>2864</v>
      </c>
      <c r="X22" s="28">
        <v>86.787878787878782</v>
      </c>
      <c r="Y22" s="28">
        <v>0.12121212121212122</v>
      </c>
      <c r="Z22" s="28">
        <v>716</v>
      </c>
    </row>
    <row r="23" spans="1:26" x14ac:dyDescent="0.2">
      <c r="A23" s="26" t="s">
        <v>178</v>
      </c>
      <c r="B23" s="27" t="s">
        <v>1636</v>
      </c>
      <c r="C23" s="27" t="s">
        <v>1636</v>
      </c>
      <c r="D23" s="27">
        <v>0</v>
      </c>
      <c r="E23" s="27" t="s">
        <v>1635</v>
      </c>
      <c r="F23" s="27">
        <v>63</v>
      </c>
      <c r="G23" s="27" t="s">
        <v>1635</v>
      </c>
      <c r="H23" s="27" t="s">
        <v>1635</v>
      </c>
      <c r="I23" s="27">
        <v>0</v>
      </c>
      <c r="J23" s="27" t="s">
        <v>1635</v>
      </c>
      <c r="K23" s="27">
        <v>0</v>
      </c>
      <c r="L23" s="27" t="s">
        <v>1635</v>
      </c>
      <c r="M23" s="27" t="s">
        <v>1635</v>
      </c>
      <c r="N23" s="27">
        <v>0</v>
      </c>
      <c r="O23" s="27" t="s">
        <v>1635</v>
      </c>
      <c r="P23" s="27">
        <v>0</v>
      </c>
      <c r="Q23" s="27" t="s">
        <v>1636</v>
      </c>
      <c r="R23" s="67">
        <v>1</v>
      </c>
      <c r="S23" s="27" t="s">
        <v>1636</v>
      </c>
      <c r="T23" s="28">
        <v>1</v>
      </c>
      <c r="U23" s="28">
        <v>0</v>
      </c>
      <c r="V23" s="28" t="s">
        <v>1635</v>
      </c>
      <c r="W23" s="28">
        <v>63</v>
      </c>
      <c r="X23" s="28">
        <v>63</v>
      </c>
      <c r="Y23" s="28">
        <v>1</v>
      </c>
      <c r="Z23" s="28">
        <v>63</v>
      </c>
    </row>
    <row r="24" spans="1:26" x14ac:dyDescent="0.2">
      <c r="A24" s="26" t="s">
        <v>2241</v>
      </c>
      <c r="B24" s="27" t="s">
        <v>1693</v>
      </c>
      <c r="C24" s="27" t="s">
        <v>1635</v>
      </c>
      <c r="D24" s="27">
        <v>0</v>
      </c>
      <c r="E24" s="27" t="s">
        <v>1635</v>
      </c>
      <c r="F24" s="27">
        <v>1090</v>
      </c>
      <c r="G24" s="27" t="s">
        <v>1635</v>
      </c>
      <c r="H24" s="27" t="s">
        <v>1635</v>
      </c>
      <c r="I24" s="27">
        <v>0</v>
      </c>
      <c r="J24" s="27" t="s">
        <v>1635</v>
      </c>
      <c r="K24" s="27">
        <v>0</v>
      </c>
      <c r="L24" s="27" t="s">
        <v>1636</v>
      </c>
      <c r="M24" s="27" t="s">
        <v>1635</v>
      </c>
      <c r="N24" s="27">
        <v>0</v>
      </c>
      <c r="O24" s="27" t="s">
        <v>1635</v>
      </c>
      <c r="P24" s="27">
        <v>90</v>
      </c>
      <c r="Q24" s="27" t="s">
        <v>1694</v>
      </c>
      <c r="R24" s="67">
        <v>14</v>
      </c>
      <c r="S24" s="27" t="s">
        <v>1635</v>
      </c>
      <c r="T24" s="28">
        <v>0</v>
      </c>
      <c r="U24" s="28">
        <v>0</v>
      </c>
      <c r="V24" s="28" t="s">
        <v>1635</v>
      </c>
      <c r="W24" s="28">
        <v>1180</v>
      </c>
      <c r="X24" s="28">
        <v>84.285714285714292</v>
      </c>
      <c r="Y24" s="28">
        <v>0</v>
      </c>
      <c r="Z24" s="28">
        <v>0</v>
      </c>
    </row>
    <row r="25" spans="1:26" x14ac:dyDescent="0.2">
      <c r="A25" s="26" t="s">
        <v>2326</v>
      </c>
      <c r="B25" s="27" t="s">
        <v>1695</v>
      </c>
      <c r="C25" s="27" t="s">
        <v>1696</v>
      </c>
      <c r="D25" s="27">
        <v>0</v>
      </c>
      <c r="E25" s="27" t="s">
        <v>1647</v>
      </c>
      <c r="F25" s="27">
        <v>2004</v>
      </c>
      <c r="G25" s="27" t="s">
        <v>1638</v>
      </c>
      <c r="H25" s="27" t="s">
        <v>1635</v>
      </c>
      <c r="I25" s="27">
        <v>0</v>
      </c>
      <c r="J25" s="27" t="s">
        <v>1635</v>
      </c>
      <c r="K25" s="27">
        <v>180</v>
      </c>
      <c r="L25" s="27" t="s">
        <v>1638</v>
      </c>
      <c r="M25" s="27" t="s">
        <v>1647</v>
      </c>
      <c r="N25" s="27">
        <v>0</v>
      </c>
      <c r="O25" s="27" t="s">
        <v>1636</v>
      </c>
      <c r="P25" s="27">
        <v>180</v>
      </c>
      <c r="Q25" s="27" t="s">
        <v>1697</v>
      </c>
      <c r="R25" s="67">
        <v>33</v>
      </c>
      <c r="S25" s="27" t="s">
        <v>1698</v>
      </c>
      <c r="T25" s="28">
        <v>18</v>
      </c>
      <c r="U25" s="28">
        <v>0</v>
      </c>
      <c r="V25" s="28" t="s">
        <v>1651</v>
      </c>
      <c r="W25" s="28">
        <v>2364</v>
      </c>
      <c r="X25" s="28">
        <v>71.63636363636364</v>
      </c>
      <c r="Y25" s="28">
        <v>0.54545454545454541</v>
      </c>
      <c r="Z25" s="28">
        <v>131.33333333333334</v>
      </c>
    </row>
    <row r="26" spans="1:26" x14ac:dyDescent="0.2">
      <c r="A26" s="26" t="s">
        <v>2276</v>
      </c>
      <c r="B26" s="27" t="s">
        <v>1699</v>
      </c>
      <c r="C26" s="27" t="s">
        <v>1663</v>
      </c>
      <c r="D26" s="27">
        <v>0</v>
      </c>
      <c r="E26" s="27" t="s">
        <v>1634</v>
      </c>
      <c r="F26" s="27">
        <v>2276</v>
      </c>
      <c r="G26" s="27" t="s">
        <v>1691</v>
      </c>
      <c r="H26" s="27" t="s">
        <v>1635</v>
      </c>
      <c r="I26" s="27">
        <v>0</v>
      </c>
      <c r="J26" s="27" t="s">
        <v>1635</v>
      </c>
      <c r="K26" s="27">
        <v>44</v>
      </c>
      <c r="L26" s="27" t="s">
        <v>1638</v>
      </c>
      <c r="M26" s="27" t="s">
        <v>1636</v>
      </c>
      <c r="N26" s="27">
        <v>0</v>
      </c>
      <c r="O26" s="27" t="s">
        <v>1691</v>
      </c>
      <c r="P26" s="27">
        <v>158</v>
      </c>
      <c r="Q26" s="27" t="s">
        <v>1700</v>
      </c>
      <c r="R26" s="67">
        <v>33</v>
      </c>
      <c r="S26" s="27" t="s">
        <v>1701</v>
      </c>
      <c r="T26" s="28">
        <v>19</v>
      </c>
      <c r="U26" s="28">
        <v>0</v>
      </c>
      <c r="V26" s="28" t="s">
        <v>1702</v>
      </c>
      <c r="W26" s="28">
        <v>2478</v>
      </c>
      <c r="X26" s="28">
        <v>75.090909090909093</v>
      </c>
      <c r="Y26" s="28">
        <v>0.5757575757575758</v>
      </c>
      <c r="Z26" s="28">
        <v>130.42105263157896</v>
      </c>
    </row>
    <row r="27" spans="1:26" x14ac:dyDescent="0.2">
      <c r="A27" s="26" t="s">
        <v>2736</v>
      </c>
      <c r="B27" s="27" t="s">
        <v>1703</v>
      </c>
      <c r="C27" s="27" t="s">
        <v>1638</v>
      </c>
      <c r="D27" s="27">
        <v>0</v>
      </c>
      <c r="E27" s="27" t="s">
        <v>1634</v>
      </c>
      <c r="F27" s="27">
        <v>436</v>
      </c>
      <c r="G27" s="27" t="s">
        <v>1691</v>
      </c>
      <c r="H27" s="27" t="s">
        <v>1691</v>
      </c>
      <c r="I27" s="27">
        <v>0</v>
      </c>
      <c r="J27" s="27" t="s">
        <v>1635</v>
      </c>
      <c r="K27" s="27">
        <v>30</v>
      </c>
      <c r="L27" s="27" t="s">
        <v>1635</v>
      </c>
      <c r="M27" s="27" t="s">
        <v>1635</v>
      </c>
      <c r="N27" s="27">
        <v>0</v>
      </c>
      <c r="O27" s="27" t="s">
        <v>1635</v>
      </c>
      <c r="P27" s="27">
        <v>0</v>
      </c>
      <c r="Q27" s="27" t="s">
        <v>1649</v>
      </c>
      <c r="R27" s="67">
        <v>12</v>
      </c>
      <c r="S27" s="27" t="s">
        <v>1634</v>
      </c>
      <c r="T27" s="28">
        <v>3</v>
      </c>
      <c r="U27" s="28">
        <v>0</v>
      </c>
      <c r="V27" s="28" t="s">
        <v>1634</v>
      </c>
      <c r="W27" s="28">
        <v>466</v>
      </c>
      <c r="X27" s="28">
        <v>38.833333333333336</v>
      </c>
      <c r="Y27" s="28">
        <v>0.25</v>
      </c>
      <c r="Z27" s="28">
        <v>155.33333333333334</v>
      </c>
    </row>
    <row r="28" spans="1:26" x14ac:dyDescent="0.2">
      <c r="A28" s="26" t="s">
        <v>2284</v>
      </c>
      <c r="B28" s="27" t="s">
        <v>1636</v>
      </c>
      <c r="C28" s="27" t="s">
        <v>1635</v>
      </c>
      <c r="D28" s="27">
        <v>0</v>
      </c>
      <c r="E28" s="27" t="s">
        <v>1635</v>
      </c>
      <c r="F28" s="27">
        <v>90</v>
      </c>
      <c r="G28" s="27" t="s">
        <v>1635</v>
      </c>
      <c r="H28" s="27" t="s">
        <v>1635</v>
      </c>
      <c r="I28" s="27">
        <v>0</v>
      </c>
      <c r="J28" s="27" t="s">
        <v>1635</v>
      </c>
      <c r="K28" s="27">
        <v>0</v>
      </c>
      <c r="L28" s="27" t="s">
        <v>1635</v>
      </c>
      <c r="M28" s="27" t="s">
        <v>1635</v>
      </c>
      <c r="N28" s="27">
        <v>0</v>
      </c>
      <c r="O28" s="27" t="s">
        <v>1635</v>
      </c>
      <c r="P28" s="27">
        <v>0</v>
      </c>
      <c r="Q28" s="27" t="s">
        <v>1636</v>
      </c>
      <c r="R28" s="67">
        <v>1</v>
      </c>
      <c r="S28" s="27" t="s">
        <v>1635</v>
      </c>
      <c r="T28" s="28">
        <v>0</v>
      </c>
      <c r="U28" s="28">
        <v>0</v>
      </c>
      <c r="V28" s="28" t="s">
        <v>1635</v>
      </c>
      <c r="W28" s="28">
        <v>90</v>
      </c>
      <c r="X28" s="28">
        <v>90</v>
      </c>
      <c r="Y28" s="28">
        <v>0</v>
      </c>
      <c r="Z28" s="28">
        <v>0</v>
      </c>
    </row>
    <row r="29" spans="1:26" x14ac:dyDescent="0.2">
      <c r="A29" s="26" t="s">
        <v>2240</v>
      </c>
      <c r="B29" s="27" t="s">
        <v>1704</v>
      </c>
      <c r="C29" s="27" t="s">
        <v>1638</v>
      </c>
      <c r="D29" s="27">
        <v>0</v>
      </c>
      <c r="E29" s="27" t="s">
        <v>1635</v>
      </c>
      <c r="F29" s="27">
        <v>957</v>
      </c>
      <c r="G29" s="27" t="s">
        <v>1635</v>
      </c>
      <c r="H29" s="27" t="s">
        <v>1635</v>
      </c>
      <c r="I29" s="27">
        <v>0</v>
      </c>
      <c r="J29" s="27" t="s">
        <v>1635</v>
      </c>
      <c r="K29" s="27">
        <v>0</v>
      </c>
      <c r="L29" s="27" t="s">
        <v>1691</v>
      </c>
      <c r="M29" s="27" t="s">
        <v>1635</v>
      </c>
      <c r="N29" s="27">
        <v>0</v>
      </c>
      <c r="O29" s="27" t="s">
        <v>1635</v>
      </c>
      <c r="P29" s="27">
        <v>17</v>
      </c>
      <c r="Q29" s="27" t="s">
        <v>1705</v>
      </c>
      <c r="R29" s="67">
        <v>16</v>
      </c>
      <c r="S29" s="27" t="s">
        <v>1638</v>
      </c>
      <c r="T29" s="28">
        <v>2</v>
      </c>
      <c r="U29" s="28">
        <v>0</v>
      </c>
      <c r="V29" s="28" t="s">
        <v>1635</v>
      </c>
      <c r="W29" s="28">
        <v>974</v>
      </c>
      <c r="X29" s="28">
        <v>60.875</v>
      </c>
      <c r="Y29" s="28">
        <v>0.125</v>
      </c>
      <c r="Z29" s="28">
        <v>487</v>
      </c>
    </row>
    <row r="30" spans="1:26" x14ac:dyDescent="0.2">
      <c r="A30" s="26" t="s">
        <v>2530</v>
      </c>
      <c r="B30" s="27" t="s">
        <v>1706</v>
      </c>
      <c r="C30" s="27" t="s">
        <v>1707</v>
      </c>
      <c r="D30" s="27">
        <v>0</v>
      </c>
      <c r="E30" s="27" t="s">
        <v>1635</v>
      </c>
      <c r="F30" s="27">
        <v>726</v>
      </c>
      <c r="G30" s="27" t="s">
        <v>1691</v>
      </c>
      <c r="H30" s="27" t="s">
        <v>1635</v>
      </c>
      <c r="I30" s="27">
        <v>0</v>
      </c>
      <c r="J30" s="27" t="s">
        <v>1635</v>
      </c>
      <c r="K30" s="27">
        <v>20</v>
      </c>
      <c r="L30" s="27" t="s">
        <v>1635</v>
      </c>
      <c r="M30" s="27" t="s">
        <v>1635</v>
      </c>
      <c r="N30" s="27">
        <v>0</v>
      </c>
      <c r="O30" s="27" t="s">
        <v>1635</v>
      </c>
      <c r="P30" s="27">
        <v>0</v>
      </c>
      <c r="Q30" s="27" t="s">
        <v>1708</v>
      </c>
      <c r="R30" s="67">
        <v>15</v>
      </c>
      <c r="S30" s="27" t="s">
        <v>1707</v>
      </c>
      <c r="T30" s="28">
        <v>3</v>
      </c>
      <c r="U30" s="28">
        <v>0</v>
      </c>
      <c r="V30" s="28" t="s">
        <v>1635</v>
      </c>
      <c r="W30" s="28">
        <v>746</v>
      </c>
      <c r="X30" s="28">
        <v>49.733333333333334</v>
      </c>
      <c r="Y30" s="28">
        <v>0.2</v>
      </c>
      <c r="Z30" s="28">
        <v>248.66666666666666</v>
      </c>
    </row>
    <row r="31" spans="1:26" x14ac:dyDescent="0.2">
      <c r="A31" s="26" t="s">
        <v>2285</v>
      </c>
      <c r="B31" s="27" t="s">
        <v>1709</v>
      </c>
      <c r="C31" s="27" t="s">
        <v>1651</v>
      </c>
      <c r="D31" s="27">
        <v>0</v>
      </c>
      <c r="E31" s="27" t="s">
        <v>1651</v>
      </c>
      <c r="F31" s="27">
        <v>2471</v>
      </c>
      <c r="G31" s="27" t="s">
        <v>1638</v>
      </c>
      <c r="H31" s="27" t="s">
        <v>1635</v>
      </c>
      <c r="I31" s="27">
        <v>0</v>
      </c>
      <c r="J31" s="27" t="s">
        <v>1635</v>
      </c>
      <c r="K31" s="27">
        <v>210</v>
      </c>
      <c r="L31" s="27" t="s">
        <v>1636</v>
      </c>
      <c r="M31" s="27" t="s">
        <v>1635</v>
      </c>
      <c r="N31" s="27">
        <v>0</v>
      </c>
      <c r="O31" s="27" t="s">
        <v>1635</v>
      </c>
      <c r="P31" s="27">
        <v>73</v>
      </c>
      <c r="Q31" s="27" t="s">
        <v>1710</v>
      </c>
      <c r="R31" s="67">
        <v>33</v>
      </c>
      <c r="S31" s="27" t="s">
        <v>1651</v>
      </c>
      <c r="T31" s="28">
        <v>4</v>
      </c>
      <c r="U31" s="28">
        <v>0</v>
      </c>
      <c r="V31" s="28" t="s">
        <v>1651</v>
      </c>
      <c r="W31" s="28">
        <v>2754</v>
      </c>
      <c r="X31" s="28">
        <v>83.454545454545453</v>
      </c>
      <c r="Y31" s="28">
        <v>0.12121212121212122</v>
      </c>
      <c r="Z31" s="28">
        <v>688.5</v>
      </c>
    </row>
    <row r="32" spans="1:26" x14ac:dyDescent="0.2">
      <c r="A32" s="26" t="s">
        <v>73</v>
      </c>
      <c r="B32" s="27" t="s">
        <v>1711</v>
      </c>
      <c r="C32" s="27" t="s">
        <v>1636</v>
      </c>
      <c r="D32" s="27">
        <v>0</v>
      </c>
      <c r="E32" s="27" t="s">
        <v>1635</v>
      </c>
      <c r="F32" s="27">
        <v>643</v>
      </c>
      <c r="G32" s="27" t="s">
        <v>1635</v>
      </c>
      <c r="H32" s="27" t="s">
        <v>1635</v>
      </c>
      <c r="I32" s="27">
        <v>0</v>
      </c>
      <c r="J32" s="27" t="s">
        <v>1635</v>
      </c>
      <c r="K32" s="27">
        <v>0</v>
      </c>
      <c r="L32" s="27" t="s">
        <v>1635</v>
      </c>
      <c r="M32" s="27" t="s">
        <v>1635</v>
      </c>
      <c r="N32" s="27">
        <v>0</v>
      </c>
      <c r="O32" s="27" t="s">
        <v>1635</v>
      </c>
      <c r="P32" s="27">
        <v>0</v>
      </c>
      <c r="Q32" s="27" t="s">
        <v>1711</v>
      </c>
      <c r="R32" s="67">
        <v>9</v>
      </c>
      <c r="S32" s="27" t="s">
        <v>1636</v>
      </c>
      <c r="T32" s="28">
        <v>1</v>
      </c>
      <c r="U32" s="28">
        <v>0</v>
      </c>
      <c r="V32" s="28" t="s">
        <v>1635</v>
      </c>
      <c r="W32" s="28">
        <v>643</v>
      </c>
      <c r="X32" s="28">
        <v>71.444444444444443</v>
      </c>
      <c r="Y32" s="28">
        <v>0.1111111111111111</v>
      </c>
      <c r="Z32" s="28">
        <v>643</v>
      </c>
    </row>
    <row r="33" spans="1:26" x14ac:dyDescent="0.2">
      <c r="A33" s="26" t="s">
        <v>2313</v>
      </c>
      <c r="B33" s="27" t="s">
        <v>1712</v>
      </c>
      <c r="C33" s="27" t="s">
        <v>1713</v>
      </c>
      <c r="D33" s="27">
        <v>0</v>
      </c>
      <c r="E33" s="27" t="s">
        <v>1638</v>
      </c>
      <c r="F33" s="27">
        <v>2316</v>
      </c>
      <c r="G33" s="27" t="s">
        <v>1638</v>
      </c>
      <c r="H33" s="27" t="s">
        <v>1647</v>
      </c>
      <c r="I33" s="27">
        <v>0</v>
      </c>
      <c r="J33" s="27" t="s">
        <v>1635</v>
      </c>
      <c r="K33" s="27">
        <v>190</v>
      </c>
      <c r="L33" s="27" t="s">
        <v>1636</v>
      </c>
      <c r="M33" s="27" t="s">
        <v>1636</v>
      </c>
      <c r="N33" s="27">
        <v>0</v>
      </c>
      <c r="O33" s="27" t="s">
        <v>1635</v>
      </c>
      <c r="P33" s="27">
        <v>90</v>
      </c>
      <c r="Q33" s="27" t="s">
        <v>1658</v>
      </c>
      <c r="R33" s="67">
        <v>32</v>
      </c>
      <c r="S33" s="27" t="s">
        <v>1642</v>
      </c>
      <c r="T33" s="28">
        <v>17</v>
      </c>
      <c r="U33" s="28">
        <v>0</v>
      </c>
      <c r="V33" s="28" t="s">
        <v>1638</v>
      </c>
      <c r="W33" s="28">
        <v>2596</v>
      </c>
      <c r="X33" s="28">
        <v>81.125</v>
      </c>
      <c r="Y33" s="28">
        <v>0.53125</v>
      </c>
      <c r="Z33" s="28">
        <v>152.70588235294119</v>
      </c>
    </row>
    <row r="34" spans="1:26" x14ac:dyDescent="0.2">
      <c r="A34" s="26" t="s">
        <v>179</v>
      </c>
      <c r="D34" s="27"/>
      <c r="I34" s="27"/>
      <c r="N34" s="27"/>
      <c r="R34" s="68"/>
      <c r="T34" s="28">
        <v>1</v>
      </c>
      <c r="U34" s="28"/>
    </row>
    <row r="35" spans="1:26" x14ac:dyDescent="0.2">
      <c r="A35" s="33" t="s">
        <v>951</v>
      </c>
      <c r="D35" s="27"/>
      <c r="I35" s="27"/>
      <c r="N35" s="27"/>
      <c r="R35" s="68">
        <v>554</v>
      </c>
      <c r="T35" s="68">
        <v>122</v>
      </c>
      <c r="U35" s="68">
        <v>13</v>
      </c>
      <c r="W35" s="68">
        <v>39880</v>
      </c>
      <c r="X35" s="68">
        <v>66.922795206792287</v>
      </c>
      <c r="Y35" s="68"/>
      <c r="Z35" s="68"/>
    </row>
    <row r="36" spans="1:26" x14ac:dyDescent="0.2">
      <c r="D36" s="27"/>
      <c r="I36" s="27"/>
      <c r="N36" s="27"/>
      <c r="R36" s="67"/>
      <c r="U36" s="68"/>
    </row>
    <row r="37" spans="1:26" x14ac:dyDescent="0.2">
      <c r="D37" s="27"/>
      <c r="I37" s="27"/>
      <c r="N37" s="27"/>
      <c r="R37" s="67"/>
      <c r="U37" s="28"/>
    </row>
    <row r="38" spans="1:26" x14ac:dyDescent="0.2">
      <c r="D38" s="27"/>
      <c r="I38" s="27"/>
      <c r="N38" s="27"/>
      <c r="R38" s="67"/>
      <c r="U38" s="28"/>
    </row>
    <row r="39" spans="1:26" x14ac:dyDescent="0.2">
      <c r="D39" s="27"/>
      <c r="I39" s="27"/>
      <c r="N39" s="27"/>
      <c r="R39" s="67"/>
      <c r="U39" s="28"/>
    </row>
    <row r="40" spans="1:26" x14ac:dyDescent="0.2">
      <c r="D40" s="27"/>
      <c r="I40" s="27"/>
      <c r="N40" s="27"/>
      <c r="R40" s="67"/>
      <c r="U40" s="28"/>
    </row>
    <row r="41" spans="1:26" x14ac:dyDescent="0.2">
      <c r="D41" s="27"/>
      <c r="I41" s="27"/>
      <c r="N41" s="27"/>
      <c r="R41" s="67"/>
      <c r="U41" s="28"/>
    </row>
    <row r="42" spans="1:26" x14ac:dyDescent="0.2">
      <c r="D42" s="27"/>
      <c r="I42" s="27"/>
      <c r="N42" s="27"/>
      <c r="R42" s="67"/>
      <c r="U42" s="28"/>
    </row>
    <row r="43" spans="1:26" x14ac:dyDescent="0.2">
      <c r="D43" s="27"/>
      <c r="I43" s="27"/>
      <c r="N43" s="27"/>
      <c r="R43" s="67"/>
      <c r="U43" s="28"/>
    </row>
    <row r="44" spans="1:26" x14ac:dyDescent="0.2">
      <c r="D44" s="27"/>
      <c r="I44" s="27"/>
      <c r="N44" s="27"/>
      <c r="R44" s="67"/>
      <c r="U44" s="28"/>
    </row>
    <row r="45" spans="1:26" x14ac:dyDescent="0.2">
      <c r="R45" s="67"/>
    </row>
    <row r="46" spans="1:26" x14ac:dyDescent="0.2">
      <c r="R46" s="67"/>
      <c r="U46" s="68"/>
    </row>
    <row r="47" spans="1:26" x14ac:dyDescent="0.2">
      <c r="R47" s="67"/>
    </row>
    <row r="48" spans="1:26" x14ac:dyDescent="0.2">
      <c r="R48" s="67"/>
    </row>
    <row r="49" spans="18:18" x14ac:dyDescent="0.2">
      <c r="R49" s="67"/>
    </row>
    <row r="50" spans="18:18" x14ac:dyDescent="0.2">
      <c r="R50" s="67"/>
    </row>
    <row r="51" spans="18:18" x14ac:dyDescent="0.2">
      <c r="R51" s="67"/>
    </row>
    <row r="52" spans="18:18" x14ac:dyDescent="0.2">
      <c r="R52" s="67"/>
    </row>
    <row r="53" spans="18:18" x14ac:dyDescent="0.2">
      <c r="R53" s="67"/>
    </row>
    <row r="54" spans="18:18" x14ac:dyDescent="0.2">
      <c r="R54" s="67"/>
    </row>
    <row r="55" spans="18:18" x14ac:dyDescent="0.2">
      <c r="R55" s="67"/>
    </row>
    <row r="56" spans="18:18" x14ac:dyDescent="0.2">
      <c r="R56" s="67"/>
    </row>
    <row r="57" spans="18:18" x14ac:dyDescent="0.2">
      <c r="R57" s="67"/>
    </row>
    <row r="58" spans="18:18" x14ac:dyDescent="0.2">
      <c r="R58" s="67"/>
    </row>
    <row r="59" spans="18:18" x14ac:dyDescent="0.2">
      <c r="R59" s="67"/>
    </row>
    <row r="60" spans="18:18" x14ac:dyDescent="0.2">
      <c r="R60" s="67"/>
    </row>
    <row r="61" spans="18:18" x14ac:dyDescent="0.2">
      <c r="R61" s="67"/>
    </row>
    <row r="62" spans="18:18" x14ac:dyDescent="0.2">
      <c r="R62" s="67"/>
    </row>
    <row r="63" spans="18:18" x14ac:dyDescent="0.2">
      <c r="R63" s="67"/>
    </row>
    <row r="64" spans="18:18" x14ac:dyDescent="0.2">
      <c r="R64" s="67"/>
    </row>
    <row r="65" spans="18:18" x14ac:dyDescent="0.2">
      <c r="R65" s="67"/>
    </row>
    <row r="66" spans="18:18" x14ac:dyDescent="0.2">
      <c r="R66" s="67"/>
    </row>
    <row r="67" spans="18:18" x14ac:dyDescent="0.2">
      <c r="R67" s="68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M35"/>
  <sheetViews>
    <sheetView zoomScale="90" zoomScaleNormal="90" workbookViewId="0">
      <pane ySplit="1" topLeftCell="A2" activePane="bottomLeft" state="frozenSplit"/>
      <selection activeCell="A35" sqref="A35"/>
      <selection pane="bottomLeft" activeCell="AE9" sqref="AE9"/>
    </sheetView>
  </sheetViews>
  <sheetFormatPr defaultRowHeight="12.75" x14ac:dyDescent="0.2"/>
  <cols>
    <col min="1" max="1" width="17.7109375" style="26" bestFit="1" customWidth="1"/>
    <col min="2" max="2" width="6.85546875" style="32" bestFit="1" customWidth="1"/>
    <col min="3" max="3" width="5.7109375" style="32" bestFit="1" customWidth="1"/>
    <col min="4" max="4" width="3.5703125" style="32" bestFit="1" customWidth="1"/>
    <col min="5" max="5" width="4.5703125" style="32" bestFit="1" customWidth="1"/>
    <col min="6" max="6" width="5.5703125" style="32" bestFit="1" customWidth="1"/>
    <col min="7" max="8" width="4.5703125" style="32" bestFit="1" customWidth="1"/>
    <col min="9" max="9" width="3.5703125" style="32" bestFit="1" customWidth="1"/>
    <col min="10" max="10" width="4.5703125" style="32" bestFit="1" customWidth="1"/>
    <col min="11" max="11" width="3.5703125" style="32" bestFit="1" customWidth="1"/>
    <col min="12" max="13" width="4.5703125" style="32" bestFit="1" customWidth="1"/>
    <col min="14" max="14" width="3.5703125" style="32" bestFit="1" customWidth="1"/>
    <col min="15" max="15" width="4.5703125" style="32" bestFit="1" customWidth="1"/>
    <col min="16" max="16" width="4.42578125" style="32" bestFit="1" customWidth="1"/>
    <col min="17" max="18" width="4.5703125" style="32" bestFit="1" customWidth="1"/>
    <col min="19" max="19" width="3.5703125" style="32" bestFit="1" customWidth="1"/>
    <col min="20" max="20" width="4.5703125" style="32" bestFit="1" customWidth="1"/>
    <col min="21" max="21" width="4.42578125" style="32" bestFit="1" customWidth="1"/>
    <col min="22" max="23" width="4.5703125" style="32" bestFit="1" customWidth="1"/>
    <col min="24" max="24" width="3.5703125" style="32" bestFit="1" customWidth="1"/>
    <col min="25" max="25" width="4.5703125" style="32" bestFit="1" customWidth="1"/>
    <col min="26" max="26" width="4.42578125" style="32" bestFit="1" customWidth="1"/>
    <col min="27" max="27" width="6.85546875" style="32" bestFit="1" customWidth="1"/>
    <col min="28" max="28" width="4.42578125" style="33" bestFit="1" customWidth="1"/>
    <col min="29" max="29" width="5.7109375" style="32" bestFit="1" customWidth="1"/>
    <col min="30" max="30" width="4.42578125" style="33" bestFit="1" customWidth="1"/>
    <col min="31" max="31" width="3.5703125" style="33" bestFit="1" customWidth="1"/>
    <col min="32" max="32" width="4.5703125" style="33" bestFit="1" customWidth="1"/>
    <col min="33" max="33" width="6.7109375" style="32" bestFit="1" customWidth="1"/>
    <col min="34" max="35" width="5.7109375" style="26" customWidth="1"/>
    <col min="36" max="36" width="6" style="26" customWidth="1"/>
    <col min="37" max="37" width="9.140625" style="26"/>
    <col min="38" max="38" width="6.85546875" style="26" bestFit="1" customWidth="1"/>
    <col min="39" max="39" width="10" style="26" bestFit="1" customWidth="1"/>
  </cols>
  <sheetData>
    <row r="1" spans="1:39" s="25" customFormat="1" ht="132" x14ac:dyDescent="0.2">
      <c r="A1" s="1"/>
      <c r="B1" s="20" t="s">
        <v>1433</v>
      </c>
      <c r="C1" s="20" t="s">
        <v>161</v>
      </c>
      <c r="D1" s="20" t="s">
        <v>2706</v>
      </c>
      <c r="E1" s="20" t="s">
        <v>162</v>
      </c>
      <c r="F1" s="20" t="s">
        <v>163</v>
      </c>
      <c r="G1" s="105" t="s">
        <v>935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1612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902</v>
      </c>
      <c r="R1" s="20" t="s">
        <v>161</v>
      </c>
      <c r="S1" s="20" t="s">
        <v>2706</v>
      </c>
      <c r="T1" s="20" t="s">
        <v>162</v>
      </c>
      <c r="U1" s="20" t="s">
        <v>163</v>
      </c>
      <c r="V1" s="20" t="s">
        <v>840</v>
      </c>
      <c r="W1" s="20" t="s">
        <v>161</v>
      </c>
      <c r="X1" s="20" t="s">
        <v>2706</v>
      </c>
      <c r="Y1" s="20" t="s">
        <v>162</v>
      </c>
      <c r="Z1" s="20" t="s">
        <v>163</v>
      </c>
      <c r="AA1" s="20" t="s">
        <v>164</v>
      </c>
      <c r="AB1" s="21" t="s">
        <v>165</v>
      </c>
      <c r="AC1" s="22" t="s">
        <v>166</v>
      </c>
      <c r="AD1" s="23" t="s">
        <v>167</v>
      </c>
      <c r="AE1" s="21" t="s">
        <v>329</v>
      </c>
      <c r="AF1" s="21" t="s">
        <v>168</v>
      </c>
      <c r="AG1" s="21" t="s">
        <v>169</v>
      </c>
      <c r="AH1" s="21" t="s">
        <v>2224</v>
      </c>
      <c r="AI1" s="21" t="s">
        <v>2225</v>
      </c>
      <c r="AJ1" s="21" t="s">
        <v>2226</v>
      </c>
      <c r="AK1" s="24"/>
      <c r="AL1" s="24"/>
      <c r="AM1" s="24" t="s">
        <v>170</v>
      </c>
    </row>
    <row r="2" spans="1:39" x14ac:dyDescent="0.2">
      <c r="A2" s="25" t="s">
        <v>3828</v>
      </c>
      <c r="B2" s="27" t="str">
        <f>APPS('14-15 Teamsheets'!$H$2:$R$136,$A2,'14-15 Teamsheets'!$C$2:$C$136,B$1) &amp; "(" &amp; SUBS('14-15 Teamsheets'!$S$2:$Z$136,$A2,'14-15 Teamsheets'!$C$2:$C$136,B$1) &amp; ")"</f>
        <v>16(0)</v>
      </c>
      <c r="C2" s="27" t="str">
        <f>GOALS('14-15 Teamsheets'!$H$2:$R$136,$A2,'14-15 Teamsheets'!$C$2:$C$136,B$1) &amp; "(" &amp; GOALS('14-15 Teamsheets'!$S$2:$Z$136,$A2,'14-15 Teamsheets'!$C$2:$C$136,B$1) &amp; ")"</f>
        <v>1(0)</v>
      </c>
      <c r="D2" s="27">
        <f>Clean_sheet('14-15 Teamsheets'!$C$2:$H$136,$A2,B$1)</f>
        <v>0</v>
      </c>
      <c r="E2" s="27" t="str">
        <f>CARDS('14-15 Teamsheets'!$H$2:$Z$136,$A2,$AM$2,'14-15 Teamsheets'!$C$2:$C$136,B$1) &amp; "(" &amp; CARDS('14-15 Teamsheets'!$H$2:$Z$136,$A2,$AM$7,'14-15 Teamsheets'!$C$2:$C$136,B$1) &amp; ")"</f>
        <v>3(0)</v>
      </c>
      <c r="F2" s="27">
        <f>MINS_PLAYED('14-15 Teamsheets'!$H$2:$R$136,$A2,'14-15 Teamsheets'!$C$2:$C$136,B$1) + MINS_AS_SUB('14-15 Teamsheets'!$S$2:$Z$136,$A2,'14-15 Teamsheets'!$C$2:$C$136,B$1)</f>
        <v>1361</v>
      </c>
      <c r="G2" s="27" t="str">
        <f>APPS('14-15 Teamsheets'!$H$2:$R$136,$A2,'14-15 Teamsheets'!$C$2:$C$136,G$1) &amp; "(" &amp; SUBS('14-15 Teamsheets'!$S$2:$Z$136,$A2,'14-15 Teamsheets'!$C$2:$C$136,G$1) &amp; ")"</f>
        <v>1(0)</v>
      </c>
      <c r="H2" s="27" t="str">
        <f>GOALS('14-15 Teamsheets'!$H$2:$R$136,$A2,'14-15 Teamsheets'!$C$2:$C$136,G$1) &amp; "(" &amp; GOALS('14-15 Teamsheets'!$S$2:$Z$136,$A2,'14-15 Teamsheets'!$C$2:$C$136,G$1) &amp; ")"</f>
        <v>0(0)</v>
      </c>
      <c r="I2" s="27">
        <f>Clean_sheet('14-15 Teamsheets'!$C$2:$H$136,$A2,G$1)</f>
        <v>0</v>
      </c>
      <c r="J2" s="27" t="str">
        <f>CARDS('14-15 Teamsheets'!$H$2:$Z$136,$A2,$AM$2,'14-15 Teamsheets'!$C$2:$C$136,G$1) &amp; "(" &amp; CARDS('14-15 Teamsheets'!$H$2:$Z$136,$A2,$AM$7,'14-15 Teamsheets'!$C$2:$C$136,G$1) &amp; ")"</f>
        <v>0(0)</v>
      </c>
      <c r="K2" s="27">
        <f>MINS_PLAYED('14-15 Teamsheets'!$H$2:$R$136,$A2,'14-15 Teamsheets'!$C$2:$C$136,G$1) + MINS_AS_SUB('14-15 Teamsheets'!$S$2:$Z$136,$A2,'14-15 Teamsheets'!$C$2:$C$136,G$1)</f>
        <v>90</v>
      </c>
      <c r="L2" s="27" t="str">
        <f>APPS('14-15 Teamsheets'!$H$2:$R$136,$A2,'14-15 Teamsheets'!$C$2:$C$136,L$1) &amp; "(" &amp; SUBS('14-15 Teamsheets'!$S$2:$Z$136,$A2,'14-15 Teamsheets'!$C$2:$C$136,L$1) &amp; ")"</f>
        <v>1(0)</v>
      </c>
      <c r="M2" s="27" t="str">
        <f>GOALS('14-15 Teamsheets'!$H$2:$R$136,$A2,'14-15 Teamsheets'!$C$2:$C$136,L$1) &amp; "(" &amp; GOALS('14-15 Teamsheets'!$S$2:$Z$136,$A2,'14-15 Teamsheets'!$C$2:$C$136,L$1) &amp; ")"</f>
        <v>0(0)</v>
      </c>
      <c r="N2" s="27">
        <f>Clean_sheet('14-15 Teamsheets'!$C$2:$H$136,$A2,L$1)</f>
        <v>0</v>
      </c>
      <c r="O2" s="27" t="str">
        <f>CARDS('14-15 Teamsheets'!$H$2:$Z$136,$A2,$AM$2,'14-15 Teamsheets'!$C$2:$C$136,L$1) &amp; "(" &amp; CARDS('14-15 Teamsheets'!$H$2:$Z$136,$A2,$AM$7,'14-15 Teamsheets'!$C$2:$C$136,L$1) &amp; ")"</f>
        <v>0(0)</v>
      </c>
      <c r="P2" s="27">
        <f>MINS_PLAYED('14-15 Teamsheets'!$H$2:$R$136,$A2,'14-15 Teamsheets'!$C$2:$C$136,L$1) + MINS_AS_SUB('14-15 Teamsheets'!$S$2:$Z$136,$A2,'14-15 Teamsheets'!$C$2:$C$136,L$1)</f>
        <v>90</v>
      </c>
      <c r="Q2" s="27" t="str">
        <f>APPS('14-15 Teamsheets'!$H$2:$R$136,$A2,'14-15 Teamsheets'!$C$2:$C$136,Q$1) &amp; "(" &amp; SUBS('14-15 Teamsheets'!$S$2:$Z$136,$A2,'14-15 Teamsheets'!$C$2:$C$136,Q$1) &amp; ")"</f>
        <v>5(0)</v>
      </c>
      <c r="R2" s="27" t="str">
        <f>GOALS('14-15 Teamsheets'!$H$2:$R$136,$A2,'14-15 Teamsheets'!$C$2:$C$136,Q$1) &amp; "(" &amp; GOALS('14-15 Teamsheets'!$S$2:$Z$136,$A2,'14-15 Teamsheets'!$C$2:$C$136,Q$1) &amp; ")"</f>
        <v>0(0)</v>
      </c>
      <c r="S2" s="27">
        <f>Clean_sheet('14-15 Teamsheets'!$C$2:$H$136,$A2,Q$1)</f>
        <v>0</v>
      </c>
      <c r="T2" s="27" t="str">
        <f>CARDS('14-15 Teamsheets'!$H$2:$Z$136,$A2,$AM$2,'14-15 Teamsheets'!$C$2:$C$136,Q$1) &amp; "(" &amp; CARDS('14-15 Teamsheets'!$H$2:$Z$136,$A2,$AM$7,'14-15 Teamsheets'!$C$2:$C$136,Q$1) &amp; ")"</f>
        <v>0(0)</v>
      </c>
      <c r="U2" s="27">
        <f>MINS_PLAYED('14-15 Teamsheets'!$H$2:$R$136,$A2,'14-15 Teamsheets'!$C$2:$C$136,Q$1) + MINS_AS_SUB('14-15 Teamsheets'!$S$2:$Z$136,$A2,'14-15 Teamsheets'!$C$2:$C$136,Q$1)</f>
        <v>447</v>
      </c>
      <c r="V2" s="27" t="str">
        <f>APPS('14-15 Teamsheets'!$H$2:$R$136,$A2,'14-15 Teamsheets'!$C$2:$C$136,V$1) &amp; "(" &amp; SUBS('14-15 Teamsheets'!$S$2:$Z$136,$A2,'14-15 Teamsheets'!$C$2:$C$136,V$1) &amp; ")"</f>
        <v>2(0)</v>
      </c>
      <c r="W2" s="27" t="str">
        <f>GOALS('14-15 Teamsheets'!$H$2:$R$136,$A2,'14-15 Teamsheets'!$C$2:$C$136,V$1) &amp; "(" &amp; GOALS('14-15 Teamsheets'!$S$2:$Z$136,$A2,'14-15 Teamsheets'!$C$2:$C$136,V$1) &amp; ")"</f>
        <v>0(0)</v>
      </c>
      <c r="X2" s="27">
        <f>Clean_sheet('14-15 Teamsheets'!$C$2:$H$136,$A2,V$1)</f>
        <v>0</v>
      </c>
      <c r="Y2" s="27" t="str">
        <f>CARDS('14-15 Teamsheets'!$H$2:$Z$136,$A2,$AM$2,'14-15 Teamsheets'!$C$2:$C$136,V$1) &amp; "(" &amp; CARDS('14-15 Teamsheets'!$H$2:$Z$136,$A2,$AM$7,'14-15 Teamsheets'!$C$2:$C$136,V$1) &amp; ")"</f>
        <v>0(0)</v>
      </c>
      <c r="Z2" s="27">
        <f>MINS_PLAYED('14-15 Teamsheets'!$H$2:$R$136,$A2,'14-15 Teamsheets'!$C$2:$C$136,V$1) + MINS_AS_SUB('14-15 Teamsheets'!$S$2:$Z$136,$A2,'14-15 Teamsheets'!$C$2:$C$136,V$1)</f>
        <v>180</v>
      </c>
      <c r="AA2" s="27" t="str">
        <f>APPS('14-15 Teamsheets'!$H$2:$R$136,$A2) &amp; "(" &amp; SUBS('14-15 Teamsheets'!$S$2:$Z$136,$A2) &amp; ")"</f>
        <v>25(0)</v>
      </c>
      <c r="AB2" s="28">
        <f>APPS('14-15 Teamsheets'!$H$2:$R$136,$A2) + SUBS('14-15 Teamsheets'!$S$2:$Z$136,$A2)</f>
        <v>25</v>
      </c>
      <c r="AC2" s="27" t="str">
        <f>GOALS('14-15 Teamsheets'!$H$2:$R$136,$A2) &amp; "(" &amp; GOALS('14-15 Teamsheets'!$S$2:$Z$136,$A2) &amp; ")"</f>
        <v>1(0)</v>
      </c>
      <c r="AD2" s="28">
        <f>GOALS('14-15 Teamsheets'!$H$2:$Z$136,$A2)</f>
        <v>1</v>
      </c>
      <c r="AE2" s="28">
        <f>Clean_sheet('14-15 Teamsheets'!$C$2:$H$136,$A2)</f>
        <v>0</v>
      </c>
      <c r="AF2" s="28" t="str">
        <f>CARDS('14-15 Teamsheets'!$H$2:$Z$136,$A2,$AM$2) &amp; "(" &amp; CARDS('14-15 Teamsheets'!$H$2:$Z$136,$A2,$AM$3) &amp; ")"</f>
        <v>3(0)</v>
      </c>
      <c r="AG2" s="28">
        <f>MINS_PLAYED('14-15 Teamsheets'!$H$2:$R$136,$A2) + MINS_AS_SUB('14-15 Teamsheets'!$S$2:$Z$136,$A2)</f>
        <v>2168</v>
      </c>
      <c r="AH2" s="28">
        <f>IF(AND(AG2&lt;&gt;0, AB2&lt;&gt;0),AG2/AB2,0)</f>
        <v>86.72</v>
      </c>
      <c r="AI2" s="28">
        <f>IF(AD2&lt;&gt;0,AD2/AB2,0)</f>
        <v>0.04</v>
      </c>
      <c r="AJ2" s="28">
        <f>IF(AD2&lt;&gt;0,AG2/AD2,0)</f>
        <v>2168</v>
      </c>
      <c r="AL2" s="29" t="s">
        <v>172</v>
      </c>
      <c r="AM2" s="30">
        <v>10092543</v>
      </c>
    </row>
    <row r="3" spans="1:39" x14ac:dyDescent="0.2">
      <c r="A3" s="25" t="s">
        <v>3032</v>
      </c>
      <c r="B3" s="27" t="str">
        <f>APPS('14-15 Teamsheets'!$H$2:$R$136,$A3,'14-15 Teamsheets'!$C$2:$C$136,B$1) &amp; "(" &amp; SUBS('14-15 Teamsheets'!$S$2:$Z$136,$A3,'14-15 Teamsheets'!$C$2:$C$136,B$1) &amp; ")"</f>
        <v>11(0)</v>
      </c>
      <c r="C3" s="27" t="str">
        <f>GOALS('14-15 Teamsheets'!$H$2:$R$136,$A3,'14-15 Teamsheets'!$C$2:$C$136,B$1) &amp; "(" &amp; GOALS('14-15 Teamsheets'!$S$2:$Z$136,$A3,'14-15 Teamsheets'!$C$2:$C$136,B$1) &amp; ")"</f>
        <v>0(0)</v>
      </c>
      <c r="D3" s="27">
        <f>Clean_sheet('14-15 Teamsheets'!$C$2:$H$136,$A3,B$1)</f>
        <v>0</v>
      </c>
      <c r="E3" s="27" t="str">
        <f>CARDS('14-15 Teamsheets'!$H$2:$Z$136,$A3,$AM$2,'14-15 Teamsheets'!$C$2:$C$136,B$1) &amp; "(" &amp; CARDS('14-15 Teamsheets'!$H$2:$Z$136,$A3,$AM$7,'14-15 Teamsheets'!$C$2:$C$136,B$1) &amp; ")"</f>
        <v>4(0)</v>
      </c>
      <c r="F3" s="27">
        <f>MINS_PLAYED('14-15 Teamsheets'!$H$2:$R$136,$A3,'14-15 Teamsheets'!$C$2:$C$136,B$1) + MINS_AS_SUB('14-15 Teamsheets'!$S$2:$Z$136,$A3,'14-15 Teamsheets'!$C$2:$C$136,B$1)</f>
        <v>914</v>
      </c>
      <c r="G3" s="27" t="str">
        <f>APPS('14-15 Teamsheets'!$H$2:$R$136,$A3,'14-15 Teamsheets'!$C$2:$C$136,G$1) &amp; "(" &amp; SUBS('14-15 Teamsheets'!$S$2:$Z$136,$A3,'14-15 Teamsheets'!$C$2:$C$136,G$1) &amp; ")"</f>
        <v>1(0)</v>
      </c>
      <c r="H3" s="27" t="str">
        <f>GOALS('14-15 Teamsheets'!$H$2:$R$136,$A3,'14-15 Teamsheets'!$C$2:$C$136,G$1) &amp; "(" &amp; GOALS('14-15 Teamsheets'!$S$2:$Z$136,$A3,'14-15 Teamsheets'!$C$2:$C$136,G$1) &amp; ")"</f>
        <v>0(0)</v>
      </c>
      <c r="I3" s="27">
        <f>Clean_sheet('14-15 Teamsheets'!$C$2:$H$136,$A3,G$1)</f>
        <v>0</v>
      </c>
      <c r="J3" s="27" t="str">
        <f>CARDS('14-15 Teamsheets'!$H$2:$Z$136,$A3,$AM$2,'14-15 Teamsheets'!$C$2:$C$136,G$1) &amp; "(" &amp; CARDS('14-15 Teamsheets'!$H$2:$Z$136,$A3,$AM$7,'14-15 Teamsheets'!$C$2:$C$136,G$1) &amp; ")"</f>
        <v>1(0)</v>
      </c>
      <c r="K3" s="27">
        <f>MINS_PLAYED('14-15 Teamsheets'!$H$2:$R$136,$A3,'14-15 Teamsheets'!$C$2:$C$136,G$1) + MINS_AS_SUB('14-15 Teamsheets'!$S$2:$Z$136,$A3,'14-15 Teamsheets'!$C$2:$C$136,G$1)</f>
        <v>65</v>
      </c>
      <c r="L3" s="27" t="str">
        <f>APPS('14-15 Teamsheets'!$H$2:$R$136,$A3,'14-15 Teamsheets'!$C$2:$C$136,L$1) &amp; "(" &amp; SUBS('14-15 Teamsheets'!$S$2:$Z$136,$A3,'14-15 Teamsheets'!$C$2:$C$136,L$1) &amp; ")"</f>
        <v>1(0)</v>
      </c>
      <c r="M3" s="27" t="str">
        <f>GOALS('14-15 Teamsheets'!$H$2:$R$136,$A3,'14-15 Teamsheets'!$C$2:$C$136,L$1) &amp; "(" &amp; GOALS('14-15 Teamsheets'!$S$2:$Z$136,$A3,'14-15 Teamsheets'!$C$2:$C$136,L$1) &amp; ")"</f>
        <v>0(0)</v>
      </c>
      <c r="N3" s="27">
        <f>Clean_sheet('14-15 Teamsheets'!$C$2:$H$136,$A3,L$1)</f>
        <v>0</v>
      </c>
      <c r="O3" s="27" t="str">
        <f>CARDS('14-15 Teamsheets'!$H$2:$Z$136,$A3,$AM$2,'14-15 Teamsheets'!$C$2:$C$136,L$1) &amp; "(" &amp; CARDS('14-15 Teamsheets'!$H$2:$Z$136,$A3,$AM$7,'14-15 Teamsheets'!$C$2:$C$136,L$1) &amp; ")"</f>
        <v>0(0)</v>
      </c>
      <c r="P3" s="27">
        <f>MINS_PLAYED('14-15 Teamsheets'!$H$2:$R$136,$A3,'14-15 Teamsheets'!$C$2:$C$136,L$1) + MINS_AS_SUB('14-15 Teamsheets'!$S$2:$Z$136,$A3,'14-15 Teamsheets'!$C$2:$C$136,L$1)</f>
        <v>90</v>
      </c>
      <c r="Q3" s="27" t="str">
        <f>APPS('14-15 Teamsheets'!$H$2:$R$136,$A3,'14-15 Teamsheets'!$C$2:$C$136,Q$1) &amp; "(" &amp; SUBS('14-15 Teamsheets'!$S$2:$Z$136,$A3,'14-15 Teamsheets'!$C$2:$C$136,Q$1) &amp; ")"</f>
        <v>3(0)</v>
      </c>
      <c r="R3" s="27" t="str">
        <f>GOALS('14-15 Teamsheets'!$H$2:$R$136,$A3,'14-15 Teamsheets'!$C$2:$C$136,Q$1) &amp; "(" &amp; GOALS('14-15 Teamsheets'!$S$2:$Z$136,$A3,'14-15 Teamsheets'!$C$2:$C$136,Q$1) &amp; ")"</f>
        <v>0(0)</v>
      </c>
      <c r="S3" s="27">
        <f>Clean_sheet('14-15 Teamsheets'!$C$2:$H$136,$A3,Q$1)</f>
        <v>0</v>
      </c>
      <c r="T3" s="27" t="str">
        <f>CARDS('14-15 Teamsheets'!$H$2:$Z$136,$A3,$AM$2,'14-15 Teamsheets'!$C$2:$C$136,Q$1) &amp; "(" &amp; CARDS('14-15 Teamsheets'!$H$2:$Z$136,$A3,$AM$7,'14-15 Teamsheets'!$C$2:$C$136,Q$1) &amp; ")"</f>
        <v>2(0)</v>
      </c>
      <c r="U3" s="27">
        <f>MINS_PLAYED('14-15 Teamsheets'!$H$2:$R$136,$A3,'14-15 Teamsheets'!$C$2:$C$136,Q$1) + MINS_AS_SUB('14-15 Teamsheets'!$S$2:$Z$136,$A3,'14-15 Teamsheets'!$C$2:$C$136,Q$1)</f>
        <v>254</v>
      </c>
      <c r="V3" s="27" t="str">
        <f>APPS('14-15 Teamsheets'!$H$2:$R$136,$A3,'14-15 Teamsheets'!$C$2:$C$136,V$1) &amp; "(" &amp; SUBS('14-15 Teamsheets'!$S$2:$Z$136,$A3,'14-15 Teamsheets'!$C$2:$C$136,V$1) &amp; ")"</f>
        <v>0(1)</v>
      </c>
      <c r="W3" s="27" t="str">
        <f>GOALS('14-15 Teamsheets'!$H$2:$R$136,$A3,'14-15 Teamsheets'!$C$2:$C$136,V$1) &amp; "(" &amp; GOALS('14-15 Teamsheets'!$S$2:$Z$136,$A3,'14-15 Teamsheets'!$C$2:$C$136,V$1) &amp; ")"</f>
        <v>0(0)</v>
      </c>
      <c r="X3" s="27">
        <f>Clean_sheet('14-15 Teamsheets'!$C$2:$H$136,$A3,V$1)</f>
        <v>0</v>
      </c>
      <c r="Y3" s="27" t="str">
        <f>CARDS('14-15 Teamsheets'!$H$2:$Z$136,$A3,$AM$2,'14-15 Teamsheets'!$C$2:$C$136,V$1) &amp; "(" &amp; CARDS('14-15 Teamsheets'!$H$2:$Z$136,$A3,$AM$7,'14-15 Teamsheets'!$C$2:$C$136,V$1) &amp; ")"</f>
        <v>0(0)</v>
      </c>
      <c r="Z3" s="27">
        <f>MINS_PLAYED('14-15 Teamsheets'!$H$2:$R$136,$A3,'14-15 Teamsheets'!$C$2:$C$136,V$1) + MINS_AS_SUB('14-15 Teamsheets'!$S$2:$Z$136,$A3,'14-15 Teamsheets'!$C$2:$C$136,V$1)</f>
        <v>35</v>
      </c>
      <c r="AA3" s="27" t="str">
        <f>APPS('14-15 Teamsheets'!$H$2:$R$136,$A3) &amp; "(" &amp; SUBS('14-15 Teamsheets'!$S$2:$Z$136,$A3) &amp; ")"</f>
        <v>16(1)</v>
      </c>
      <c r="AB3" s="28">
        <f>APPS('14-15 Teamsheets'!$H$2:$R$136,$A3) + SUBS('14-15 Teamsheets'!$S$2:$Z$136,$A3)</f>
        <v>17</v>
      </c>
      <c r="AC3" s="27" t="str">
        <f>GOALS('14-15 Teamsheets'!$H$2:$R$136,$A3) &amp; "(" &amp; GOALS('14-15 Teamsheets'!$S$2:$Z$136,$A3) &amp; ")"</f>
        <v>0(0)</v>
      </c>
      <c r="AD3" s="28">
        <f>GOALS('14-15 Teamsheets'!$H$2:$Z$136,$A3)</f>
        <v>0</v>
      </c>
      <c r="AE3" s="28">
        <f>Clean_sheet('14-15 Teamsheets'!$C$2:$H$136,$A3)</f>
        <v>0</v>
      </c>
      <c r="AF3" s="28" t="str">
        <f>CARDS('14-15 Teamsheets'!$H$2:$Z$136,$A3,$AM$2) &amp; "(" &amp; CARDS('14-15 Teamsheets'!$H$2:$Z$136,$A3,$AM$3) &amp; ")"</f>
        <v>7(0)</v>
      </c>
      <c r="AG3" s="28">
        <f>MINS_PLAYED('14-15 Teamsheets'!$H$2:$R$136,$A3) + MINS_AS_SUB('14-15 Teamsheets'!$S$2:$Z$136,$A3)</f>
        <v>1358</v>
      </c>
      <c r="AH3" s="28">
        <f>IF(AND(AG3&lt;&gt;0, AB3&lt;&gt;0),AG3/AB3,0)</f>
        <v>79.882352941176464</v>
      </c>
      <c r="AI3" s="28">
        <f>IF(AD3&lt;&gt;0,AD3/AB3,0)</f>
        <v>0</v>
      </c>
      <c r="AJ3" s="28">
        <f>IF(AD3&lt;&gt;0,AG3/AD3,0)</f>
        <v>0</v>
      </c>
      <c r="AL3" s="31" t="s">
        <v>173</v>
      </c>
      <c r="AM3" s="30">
        <v>255</v>
      </c>
    </row>
    <row r="4" spans="1:39" x14ac:dyDescent="0.2">
      <c r="A4" s="25" t="s">
        <v>3690</v>
      </c>
      <c r="B4" s="27" t="str">
        <f>APPS('14-15 Teamsheets'!$H$2:$R$136,$A4,'14-15 Teamsheets'!$C$2:$C$136,B$1) &amp; "(" &amp; SUBS('14-15 Teamsheets'!$S$2:$Z$136,$A4,'14-15 Teamsheets'!$C$2:$C$136,B$1) &amp; ")"</f>
        <v>1(5)</v>
      </c>
      <c r="C4" s="27" t="str">
        <f>GOALS('14-15 Teamsheets'!$H$2:$R$136,$A4,'14-15 Teamsheets'!$C$2:$C$136,B$1) &amp; "(" &amp; GOALS('14-15 Teamsheets'!$S$2:$Z$136,$A4,'14-15 Teamsheets'!$C$2:$C$136,B$1) &amp; ")"</f>
        <v>0(0)</v>
      </c>
      <c r="D4" s="27">
        <f>Clean_sheet('14-15 Teamsheets'!$C$2:$H$136,$A4,B$1)</f>
        <v>0</v>
      </c>
      <c r="E4" s="27" t="str">
        <f>CARDS('14-15 Teamsheets'!$H$2:$Z$136,$A4,$AM$2,'14-15 Teamsheets'!$C$2:$C$136,B$1) &amp; "(" &amp; CARDS('14-15 Teamsheets'!$H$2:$Z$136,$A4,$AM$7,'14-15 Teamsheets'!$C$2:$C$136,B$1) &amp; ")"</f>
        <v>0(0)</v>
      </c>
      <c r="F4" s="27">
        <f>MINS_PLAYED('14-15 Teamsheets'!$H$2:$R$136,$A4,'14-15 Teamsheets'!$C$2:$C$136,B$1) + MINS_AS_SUB('14-15 Teamsheets'!$S$2:$Z$136,$A4,'14-15 Teamsheets'!$C$2:$C$136,B$1)</f>
        <v>145</v>
      </c>
      <c r="G4" s="27" t="str">
        <f>APPS('14-15 Teamsheets'!$H$2:$R$136,$A4,'14-15 Teamsheets'!$C$2:$C$136,G$1) &amp; "(" &amp; SUBS('14-15 Teamsheets'!$S$2:$Z$136,$A4,'14-15 Teamsheets'!$C$2:$C$136,G$1) &amp; ")"</f>
        <v>0(1)</v>
      </c>
      <c r="H4" s="27" t="str">
        <f>GOALS('14-15 Teamsheets'!$H$2:$R$136,$A4,'14-15 Teamsheets'!$C$2:$C$136,G$1) &amp; "(" &amp; GOALS('14-15 Teamsheets'!$S$2:$Z$136,$A4,'14-15 Teamsheets'!$C$2:$C$136,G$1) &amp; ")"</f>
        <v>0(0)</v>
      </c>
      <c r="I4" s="27">
        <f>Clean_sheet('14-15 Teamsheets'!$C$2:$H$136,$A4,G$1)</f>
        <v>0</v>
      </c>
      <c r="J4" s="27" t="str">
        <f>CARDS('14-15 Teamsheets'!$H$2:$Z$136,$A4,$AM$2,'14-15 Teamsheets'!$C$2:$C$136,G$1) &amp; "(" &amp; CARDS('14-15 Teamsheets'!$H$2:$Z$136,$A4,$AM$7,'14-15 Teamsheets'!$C$2:$C$136,G$1) &amp; ")"</f>
        <v>0(0)</v>
      </c>
      <c r="K4" s="27">
        <f>MINS_PLAYED('14-15 Teamsheets'!$H$2:$R$136,$A4,'14-15 Teamsheets'!$C$2:$C$136,G$1) + MINS_AS_SUB('14-15 Teamsheets'!$S$2:$Z$136,$A4,'14-15 Teamsheets'!$C$2:$C$136,G$1)</f>
        <v>19</v>
      </c>
      <c r="L4" s="27" t="str">
        <f>APPS('14-15 Teamsheets'!$H$2:$R$136,$A4,'14-15 Teamsheets'!$C$2:$C$136,L$1) &amp; "(" &amp; SUBS('14-15 Teamsheets'!$S$2:$Z$136,$A4,'14-15 Teamsheets'!$C$2:$C$136,L$1) &amp; ")"</f>
        <v>0(0)</v>
      </c>
      <c r="M4" s="27" t="str">
        <f>GOALS('14-15 Teamsheets'!$H$2:$R$136,$A4,'14-15 Teamsheets'!$C$2:$C$136,L$1) &amp; "(" &amp; GOALS('14-15 Teamsheets'!$S$2:$Z$136,$A4,'14-15 Teamsheets'!$C$2:$C$136,L$1) &amp; ")"</f>
        <v>0(0)</v>
      </c>
      <c r="N4" s="27">
        <f>Clean_sheet('14-15 Teamsheets'!$C$2:$H$136,$A4,L$1)</f>
        <v>0</v>
      </c>
      <c r="O4" s="27" t="str">
        <f>CARDS('14-15 Teamsheets'!$H$2:$Z$136,$A4,$AM$2,'14-15 Teamsheets'!$C$2:$C$136,L$1) &amp; "(" &amp; CARDS('14-15 Teamsheets'!$H$2:$Z$136,$A4,$AM$7,'14-15 Teamsheets'!$C$2:$C$136,L$1) &amp; ")"</f>
        <v>0(0)</v>
      </c>
      <c r="P4" s="27">
        <f>MINS_PLAYED('14-15 Teamsheets'!$H$2:$R$136,$A4,'14-15 Teamsheets'!$C$2:$C$136,L$1) + MINS_AS_SUB('14-15 Teamsheets'!$S$2:$Z$136,$A4,'14-15 Teamsheets'!$C$2:$C$136,L$1)</f>
        <v>0</v>
      </c>
      <c r="Q4" s="27" t="str">
        <f>APPS('14-15 Teamsheets'!$H$2:$R$136,$A4,'14-15 Teamsheets'!$C$2:$C$136,Q$1) &amp; "(" &amp; SUBS('14-15 Teamsheets'!$S$2:$Z$136,$A4,'14-15 Teamsheets'!$C$2:$C$136,Q$1) &amp; ")"</f>
        <v>0(0)</v>
      </c>
      <c r="R4" s="27" t="str">
        <f>GOALS('14-15 Teamsheets'!$H$2:$R$136,$A4,'14-15 Teamsheets'!$C$2:$C$136,Q$1) &amp; "(" &amp; GOALS('14-15 Teamsheets'!$S$2:$Z$136,$A4,'14-15 Teamsheets'!$C$2:$C$136,Q$1) &amp; ")"</f>
        <v>0(0)</v>
      </c>
      <c r="S4" s="27">
        <f>Clean_sheet('14-15 Teamsheets'!$C$2:$H$136,$A4,Q$1)</f>
        <v>0</v>
      </c>
      <c r="T4" s="27" t="str">
        <f>CARDS('14-15 Teamsheets'!$H$2:$Z$136,$A4,$AM$2,'14-15 Teamsheets'!$C$2:$C$136,Q$1) &amp; "(" &amp; CARDS('14-15 Teamsheets'!$H$2:$Z$136,$A4,$AM$7,'14-15 Teamsheets'!$C$2:$C$136,Q$1) &amp; ")"</f>
        <v>0(0)</v>
      </c>
      <c r="U4" s="27">
        <f>MINS_PLAYED('14-15 Teamsheets'!$H$2:$R$136,$A4,'14-15 Teamsheets'!$C$2:$C$136,Q$1) + MINS_AS_SUB('14-15 Teamsheets'!$S$2:$Z$136,$A4,'14-15 Teamsheets'!$C$2:$C$136,Q$1)</f>
        <v>0</v>
      </c>
      <c r="V4" s="27" t="str">
        <f>APPS('14-15 Teamsheets'!$H$2:$R$136,$A4,'14-15 Teamsheets'!$C$2:$C$136,V$1) &amp; "(" &amp; SUBS('14-15 Teamsheets'!$S$2:$Z$136,$A4,'14-15 Teamsheets'!$C$2:$C$136,V$1) &amp; ")"</f>
        <v>0(0)</v>
      </c>
      <c r="W4" s="27" t="str">
        <f>GOALS('14-15 Teamsheets'!$H$2:$R$136,$A4,'14-15 Teamsheets'!$C$2:$C$136,V$1) &amp; "(" &amp; GOALS('14-15 Teamsheets'!$S$2:$Z$136,$A4,'14-15 Teamsheets'!$C$2:$C$136,V$1) &amp; ")"</f>
        <v>0(0)</v>
      </c>
      <c r="X4" s="27">
        <f>Clean_sheet('14-15 Teamsheets'!$C$2:$H$136,$A4,V$1)</f>
        <v>0</v>
      </c>
      <c r="Y4" s="27" t="str">
        <f>CARDS('14-15 Teamsheets'!$H$2:$Z$136,$A4,$AM$2,'14-15 Teamsheets'!$C$2:$C$136,V$1) &amp; "(" &amp; CARDS('14-15 Teamsheets'!$H$2:$Z$136,$A4,$AM$7,'14-15 Teamsheets'!$C$2:$C$136,V$1) &amp; ")"</f>
        <v>0(0)</v>
      </c>
      <c r="Z4" s="27">
        <f>MINS_PLAYED('14-15 Teamsheets'!$H$2:$R$136,$A4,'14-15 Teamsheets'!$C$2:$C$136,V$1) + MINS_AS_SUB('14-15 Teamsheets'!$S$2:$Z$136,$A4,'14-15 Teamsheets'!$C$2:$C$136,V$1)</f>
        <v>0</v>
      </c>
      <c r="AA4" s="27" t="str">
        <f>APPS('14-15 Teamsheets'!$H$2:$R$136,$A4) &amp; "(" &amp; SUBS('14-15 Teamsheets'!$S$2:$Z$136,$A4) &amp; ")"</f>
        <v>1(6)</v>
      </c>
      <c r="AB4" s="28">
        <f>APPS('14-15 Teamsheets'!$H$2:$R$136,$A4) + SUBS('14-15 Teamsheets'!$S$2:$Z$136,$A4)</f>
        <v>7</v>
      </c>
      <c r="AC4" s="27" t="str">
        <f>GOALS('14-15 Teamsheets'!$H$2:$R$136,$A4) &amp; "(" &amp; GOALS('14-15 Teamsheets'!$S$2:$Z$136,$A4) &amp; ")"</f>
        <v>0(0)</v>
      </c>
      <c r="AD4" s="28">
        <f>GOALS('14-15 Teamsheets'!$H$2:$Z$136,$A4)</f>
        <v>0</v>
      </c>
      <c r="AE4" s="28">
        <f>Clean_sheet('14-15 Teamsheets'!$C$2:$H$136,$A4)</f>
        <v>0</v>
      </c>
      <c r="AF4" s="28" t="str">
        <f>CARDS('14-15 Teamsheets'!$H$2:$Z$136,$A4,$AM$2) &amp; "(" &amp; CARDS('14-15 Teamsheets'!$H$2:$Z$136,$A4,$AM$3) &amp; ")"</f>
        <v>0(0)</v>
      </c>
      <c r="AG4" s="28">
        <f>MINS_PLAYED('14-15 Teamsheets'!$H$2:$R$136,$A4) + MINS_AS_SUB('14-15 Teamsheets'!$S$2:$Z$136,$A4)</f>
        <v>164</v>
      </c>
      <c r="AH4" s="28">
        <f t="shared" ref="AH4:AH6" si="0">IF(AND(AG4&lt;&gt;0, AB4&lt;&gt;0),AG4/AB4,0)</f>
        <v>23.428571428571427</v>
      </c>
      <c r="AI4" s="28">
        <f t="shared" ref="AI4:AI6" si="1">IF(AD4&lt;&gt;0,AD4/AB4,0)</f>
        <v>0</v>
      </c>
      <c r="AJ4" s="28">
        <f t="shared" ref="AJ4:AJ6" si="2">IF(AD4&lt;&gt;0,AG4/AD4,0)</f>
        <v>0</v>
      </c>
      <c r="AL4"/>
      <c r="AM4" s="30"/>
    </row>
    <row r="5" spans="1:39" x14ac:dyDescent="0.2">
      <c r="A5" s="106" t="s">
        <v>3892</v>
      </c>
      <c r="B5" s="27" t="str">
        <f>APPS('14-15 Teamsheets'!$H$2:$R$136,$A5,'14-15 Teamsheets'!$C$2:$C$136,B$1) &amp; "(" &amp; SUBS('14-15 Teamsheets'!$S$2:$Z$136,$A5,'14-15 Teamsheets'!$C$2:$C$136,B$1) &amp; ")"</f>
        <v>0(1)</v>
      </c>
      <c r="C5" s="27" t="str">
        <f>GOALS('14-15 Teamsheets'!$H$2:$R$136,$A5,'14-15 Teamsheets'!$C$2:$C$136,B$1) &amp; "(" &amp; GOALS('14-15 Teamsheets'!$S$2:$Z$136,$A5,'14-15 Teamsheets'!$C$2:$C$136,B$1) &amp; ")"</f>
        <v>0(0)</v>
      </c>
      <c r="D5" s="27">
        <f>Clean_sheet('14-15 Teamsheets'!$C$2:$H$136,$A5,B$1)</f>
        <v>0</v>
      </c>
      <c r="E5" s="27" t="str">
        <f>CARDS('14-15 Teamsheets'!$H$2:$Z$136,$A5,$AM$2,'14-15 Teamsheets'!$C$2:$C$136,B$1) &amp; "(" &amp; CARDS('14-15 Teamsheets'!$H$2:$Z$136,$A5,$AM$7,'14-15 Teamsheets'!$C$2:$C$136,B$1) &amp; ")"</f>
        <v>0(0)</v>
      </c>
      <c r="F5" s="27">
        <f>MINS_PLAYED('14-15 Teamsheets'!$H$2:$R$136,$A5,'14-15 Teamsheets'!$C$2:$C$136,B$1) + MINS_AS_SUB('14-15 Teamsheets'!$S$2:$Z$136,$A5,'14-15 Teamsheets'!$C$2:$C$136,B$1)</f>
        <v>0</v>
      </c>
      <c r="G5" s="27" t="str">
        <f>APPS('14-15 Teamsheets'!$H$2:$R$136,$A5,'14-15 Teamsheets'!$C$2:$C$136,G$1) &amp; "(" &amp; SUBS('14-15 Teamsheets'!$S$2:$Z$136,$A5,'14-15 Teamsheets'!$C$2:$C$136,G$1) &amp; ")"</f>
        <v>1(0)</v>
      </c>
      <c r="H5" s="27" t="str">
        <f>GOALS('14-15 Teamsheets'!$H$2:$R$136,$A5,'14-15 Teamsheets'!$C$2:$C$136,G$1) &amp; "(" &amp; GOALS('14-15 Teamsheets'!$S$2:$Z$136,$A5,'14-15 Teamsheets'!$C$2:$C$136,G$1) &amp; ")"</f>
        <v>1(0)</v>
      </c>
      <c r="I5" s="27">
        <f>Clean_sheet('14-15 Teamsheets'!$C$2:$H$136,$A5,G$1)</f>
        <v>0</v>
      </c>
      <c r="J5" s="27" t="str">
        <f>CARDS('14-15 Teamsheets'!$H$2:$Z$136,$A5,$AM$2,'14-15 Teamsheets'!$C$2:$C$136,G$1) &amp; "(" &amp; CARDS('14-15 Teamsheets'!$H$2:$Z$136,$A5,$AM$7,'14-15 Teamsheets'!$C$2:$C$136,G$1) &amp; ")"</f>
        <v>0(0)</v>
      </c>
      <c r="K5" s="27">
        <f>MINS_PLAYED('14-15 Teamsheets'!$H$2:$R$136,$A5,'14-15 Teamsheets'!$C$2:$C$136,G$1) + MINS_AS_SUB('14-15 Teamsheets'!$S$2:$Z$136,$A5,'14-15 Teamsheets'!$C$2:$C$136,G$1)</f>
        <v>90</v>
      </c>
      <c r="L5" s="27" t="str">
        <f>APPS('14-15 Teamsheets'!$H$2:$R$136,$A5,'14-15 Teamsheets'!$C$2:$C$136,L$1) &amp; "(" &amp; SUBS('14-15 Teamsheets'!$S$2:$Z$136,$A5,'14-15 Teamsheets'!$C$2:$C$136,L$1) &amp; ")"</f>
        <v>0(0)</v>
      </c>
      <c r="M5" s="27" t="str">
        <f>GOALS('14-15 Teamsheets'!$H$2:$R$136,$A5,'14-15 Teamsheets'!$C$2:$C$136,L$1) &amp; "(" &amp; GOALS('14-15 Teamsheets'!$S$2:$Z$136,$A5,'14-15 Teamsheets'!$C$2:$C$136,L$1) &amp; ")"</f>
        <v>0(0)</v>
      </c>
      <c r="N5" s="27">
        <f>Clean_sheet('14-15 Teamsheets'!$C$2:$H$136,$A5,L$1)</f>
        <v>0</v>
      </c>
      <c r="O5" s="27" t="str">
        <f>CARDS('14-15 Teamsheets'!$H$2:$Z$136,$A5,$AM$2,'14-15 Teamsheets'!$C$2:$C$136,L$1) &amp; "(" &amp; CARDS('14-15 Teamsheets'!$H$2:$Z$136,$A5,$AM$7,'14-15 Teamsheets'!$C$2:$C$136,L$1) &amp; ")"</f>
        <v>0(0)</v>
      </c>
      <c r="P5" s="27">
        <f>MINS_PLAYED('14-15 Teamsheets'!$H$2:$R$136,$A5,'14-15 Teamsheets'!$C$2:$C$136,L$1) + MINS_AS_SUB('14-15 Teamsheets'!$S$2:$Z$136,$A5,'14-15 Teamsheets'!$C$2:$C$136,L$1)</f>
        <v>0</v>
      </c>
      <c r="Q5" s="27" t="str">
        <f>APPS('14-15 Teamsheets'!$H$2:$R$136,$A5,'14-15 Teamsheets'!$C$2:$C$136,Q$1) &amp; "(" &amp; SUBS('14-15 Teamsheets'!$S$2:$Z$136,$A5,'14-15 Teamsheets'!$C$2:$C$136,Q$1) &amp; ")"</f>
        <v>0(0)</v>
      </c>
      <c r="R5" s="27" t="str">
        <f>GOALS('14-15 Teamsheets'!$H$2:$R$136,$A5,'14-15 Teamsheets'!$C$2:$C$136,Q$1) &amp; "(" &amp; GOALS('14-15 Teamsheets'!$S$2:$Z$136,$A5,'14-15 Teamsheets'!$C$2:$C$136,Q$1) &amp; ")"</f>
        <v>0(0)</v>
      </c>
      <c r="S5" s="27">
        <f>Clean_sheet('14-15 Teamsheets'!$C$2:$H$136,$A5,Q$1)</f>
        <v>0</v>
      </c>
      <c r="T5" s="27" t="str">
        <f>CARDS('14-15 Teamsheets'!$H$2:$Z$136,$A5,$AM$2,'14-15 Teamsheets'!$C$2:$C$136,Q$1) &amp; "(" &amp; CARDS('14-15 Teamsheets'!$H$2:$Z$136,$A5,$AM$7,'14-15 Teamsheets'!$C$2:$C$136,Q$1) &amp; ")"</f>
        <v>0(0)</v>
      </c>
      <c r="U5" s="27">
        <f>MINS_PLAYED('14-15 Teamsheets'!$H$2:$R$136,$A5,'14-15 Teamsheets'!$C$2:$C$136,Q$1) + MINS_AS_SUB('14-15 Teamsheets'!$S$2:$Z$136,$A5,'14-15 Teamsheets'!$C$2:$C$136,Q$1)</f>
        <v>0</v>
      </c>
      <c r="V5" s="27" t="str">
        <f>APPS('14-15 Teamsheets'!$H$2:$R$136,$A5,'14-15 Teamsheets'!$C$2:$C$136,V$1) &amp; "(" &amp; SUBS('14-15 Teamsheets'!$S$2:$Z$136,$A5,'14-15 Teamsheets'!$C$2:$C$136,V$1) &amp; ")"</f>
        <v>0(0)</v>
      </c>
      <c r="W5" s="27" t="str">
        <f>GOALS('14-15 Teamsheets'!$H$2:$R$136,$A5,'14-15 Teamsheets'!$C$2:$C$136,V$1) &amp; "(" &amp; GOALS('14-15 Teamsheets'!$S$2:$Z$136,$A5,'14-15 Teamsheets'!$C$2:$C$136,V$1) &amp; ")"</f>
        <v>0(0)</v>
      </c>
      <c r="X5" s="27">
        <f>Clean_sheet('14-15 Teamsheets'!$C$2:$H$136,$A5,V$1)</f>
        <v>0</v>
      </c>
      <c r="Y5" s="27" t="str">
        <f>CARDS('14-15 Teamsheets'!$H$2:$Z$136,$A5,$AM$2,'14-15 Teamsheets'!$C$2:$C$136,V$1) &amp; "(" &amp; CARDS('14-15 Teamsheets'!$H$2:$Z$136,$A5,$AM$7,'14-15 Teamsheets'!$C$2:$C$136,V$1) &amp; ")"</f>
        <v>0(0)</v>
      </c>
      <c r="Z5" s="27">
        <f>MINS_PLAYED('14-15 Teamsheets'!$H$2:$R$136,$A5,'14-15 Teamsheets'!$C$2:$C$136,V$1) + MINS_AS_SUB('14-15 Teamsheets'!$S$2:$Z$136,$A5,'14-15 Teamsheets'!$C$2:$C$136,V$1)</f>
        <v>0</v>
      </c>
      <c r="AA5" s="27" t="str">
        <f>APPS('14-15 Teamsheets'!$H$2:$R$136,$A5) &amp; "(" &amp; SUBS('14-15 Teamsheets'!$S$2:$Z$136,$A5) &amp; ")"</f>
        <v>1(1)</v>
      </c>
      <c r="AB5" s="28">
        <f>APPS('14-15 Teamsheets'!$H$2:$R$136,$A5) + SUBS('14-15 Teamsheets'!$S$2:$Z$136,$A5)</f>
        <v>2</v>
      </c>
      <c r="AC5" s="27" t="str">
        <f>GOALS('14-15 Teamsheets'!$H$2:$R$136,$A5) &amp; "(" &amp; GOALS('14-15 Teamsheets'!$S$2:$Z$136,$A5) &amp; ")"</f>
        <v>1(0)</v>
      </c>
      <c r="AD5" s="28">
        <f>GOALS('14-15 Teamsheets'!$H$2:$Z$136,$A5)</f>
        <v>1</v>
      </c>
      <c r="AE5" s="28">
        <f>Clean_sheet('14-15 Teamsheets'!$C$2:$H$136,$A5)</f>
        <v>0</v>
      </c>
      <c r="AF5" s="28" t="str">
        <f>CARDS('14-15 Teamsheets'!$H$2:$Z$136,$A5,$AM$2) &amp; "(" &amp; CARDS('14-15 Teamsheets'!$H$2:$Z$136,$A5,$AM$3) &amp; ")"</f>
        <v>0(0)</v>
      </c>
      <c r="AG5" s="28">
        <f>MINS_PLAYED('14-15 Teamsheets'!$H$2:$R$136,$A5) + MINS_AS_SUB('14-15 Teamsheets'!$S$2:$Z$136,$A5)</f>
        <v>90</v>
      </c>
      <c r="AH5" s="28">
        <f t="shared" ref="AH5" si="3">IF(AND(AG5&lt;&gt;0, AB5&lt;&gt;0),AG5/AB5,0)</f>
        <v>45</v>
      </c>
      <c r="AI5" s="28">
        <f t="shared" ref="AI5" si="4">IF(AD5&lt;&gt;0,AD5/AB5,0)</f>
        <v>0.5</v>
      </c>
      <c r="AJ5" s="28">
        <f t="shared" ref="AJ5" si="5">IF(AD5&lt;&gt;0,AG5/AD5,0)</f>
        <v>90</v>
      </c>
      <c r="AL5"/>
      <c r="AM5" s="30"/>
    </row>
    <row r="6" spans="1:39" x14ac:dyDescent="0.2">
      <c r="A6" s="25" t="s">
        <v>3851</v>
      </c>
      <c r="B6" s="27" t="str">
        <f>APPS('14-15 Teamsheets'!$H$2:$R$136,$A6,'14-15 Teamsheets'!$C$2:$C$136,B$1) &amp; "(" &amp; SUBS('14-15 Teamsheets'!$S$2:$Z$136,$A6,'14-15 Teamsheets'!$C$2:$C$136,B$1) &amp; ")"</f>
        <v>0(4)</v>
      </c>
      <c r="C6" s="27" t="str">
        <f>GOALS('14-15 Teamsheets'!$H$2:$R$136,$A6,'14-15 Teamsheets'!$C$2:$C$136,B$1) &amp; "(" &amp; GOALS('14-15 Teamsheets'!$S$2:$Z$136,$A6,'14-15 Teamsheets'!$C$2:$C$136,B$1) &amp; ")"</f>
        <v>0(1)</v>
      </c>
      <c r="D6" s="27">
        <f>Clean_sheet('14-15 Teamsheets'!$C$2:$H$136,$A6,B$1)</f>
        <v>0</v>
      </c>
      <c r="E6" s="27" t="str">
        <f>CARDS('14-15 Teamsheets'!$H$2:$Z$136,$A6,$AM$2,'14-15 Teamsheets'!$C$2:$C$136,B$1) &amp; "(" &amp; CARDS('14-15 Teamsheets'!$H$2:$Z$136,$A6,$AM$7,'14-15 Teamsheets'!$C$2:$C$136,B$1) &amp; ")"</f>
        <v>0(0)</v>
      </c>
      <c r="F6" s="27">
        <f>MINS_PLAYED('14-15 Teamsheets'!$H$2:$R$136,$A6,'14-15 Teamsheets'!$C$2:$C$136,B$1) + MINS_AS_SUB('14-15 Teamsheets'!$S$2:$Z$136,$A6,'14-15 Teamsheets'!$C$2:$C$136,B$1)</f>
        <v>48</v>
      </c>
      <c r="G6" s="27" t="str">
        <f>APPS('14-15 Teamsheets'!$H$2:$R$136,$A6,'14-15 Teamsheets'!$C$2:$C$136,G$1) &amp; "(" &amp; SUBS('14-15 Teamsheets'!$S$2:$Z$136,$A6,'14-15 Teamsheets'!$C$2:$C$136,G$1) &amp; ")"</f>
        <v>0(1)</v>
      </c>
      <c r="H6" s="27" t="str">
        <f>GOALS('14-15 Teamsheets'!$H$2:$R$136,$A6,'14-15 Teamsheets'!$C$2:$C$136,G$1) &amp; "(" &amp; GOALS('14-15 Teamsheets'!$S$2:$Z$136,$A6,'14-15 Teamsheets'!$C$2:$C$136,G$1) &amp; ")"</f>
        <v>0(0)</v>
      </c>
      <c r="I6" s="27">
        <f>Clean_sheet('14-15 Teamsheets'!$C$2:$H$136,$A6,G$1)</f>
        <v>0</v>
      </c>
      <c r="J6" s="27" t="str">
        <f>CARDS('14-15 Teamsheets'!$H$2:$Z$136,$A6,$AM$2,'14-15 Teamsheets'!$C$2:$C$136,G$1) &amp; "(" &amp; CARDS('14-15 Teamsheets'!$H$2:$Z$136,$A6,$AM$7,'14-15 Teamsheets'!$C$2:$C$136,G$1) &amp; ")"</f>
        <v>0(0)</v>
      </c>
      <c r="K6" s="27">
        <f>MINS_PLAYED('14-15 Teamsheets'!$H$2:$R$136,$A6,'14-15 Teamsheets'!$C$2:$C$136,G$1) + MINS_AS_SUB('14-15 Teamsheets'!$S$2:$Z$136,$A6,'14-15 Teamsheets'!$C$2:$C$136,G$1)</f>
        <v>7</v>
      </c>
      <c r="L6" s="27" t="str">
        <f>APPS('14-15 Teamsheets'!$H$2:$R$136,$A6,'14-15 Teamsheets'!$C$2:$C$136,L$1) &amp; "(" &amp; SUBS('14-15 Teamsheets'!$S$2:$Z$136,$A6,'14-15 Teamsheets'!$C$2:$C$136,L$1) &amp; ")"</f>
        <v>1(0)</v>
      </c>
      <c r="M6" s="27" t="str">
        <f>GOALS('14-15 Teamsheets'!$H$2:$R$136,$A6,'14-15 Teamsheets'!$C$2:$C$136,L$1) &amp; "(" &amp; GOALS('14-15 Teamsheets'!$S$2:$Z$136,$A6,'14-15 Teamsheets'!$C$2:$C$136,L$1) &amp; ")"</f>
        <v>0(0)</v>
      </c>
      <c r="N6" s="27">
        <f>Clean_sheet('14-15 Teamsheets'!$C$2:$H$136,$A6,L$1)</f>
        <v>0</v>
      </c>
      <c r="O6" s="27" t="str">
        <f>CARDS('14-15 Teamsheets'!$H$2:$Z$136,$A6,$AM$2,'14-15 Teamsheets'!$C$2:$C$136,L$1) &amp; "(" &amp; CARDS('14-15 Teamsheets'!$H$2:$Z$136,$A6,$AM$7,'14-15 Teamsheets'!$C$2:$C$136,L$1) &amp; ")"</f>
        <v>0(0)</v>
      </c>
      <c r="P6" s="27">
        <f>MINS_PLAYED('14-15 Teamsheets'!$H$2:$R$136,$A6,'14-15 Teamsheets'!$C$2:$C$136,L$1) + MINS_AS_SUB('14-15 Teamsheets'!$S$2:$Z$136,$A6,'14-15 Teamsheets'!$C$2:$C$136,L$1)</f>
        <v>90</v>
      </c>
      <c r="Q6" s="27" t="str">
        <f>APPS('14-15 Teamsheets'!$H$2:$R$136,$A6,'14-15 Teamsheets'!$C$2:$C$136,Q$1) &amp; "(" &amp; SUBS('14-15 Teamsheets'!$S$2:$Z$136,$A6,'14-15 Teamsheets'!$C$2:$C$136,Q$1) &amp; ")"</f>
        <v>0(2)</v>
      </c>
      <c r="R6" s="27" t="str">
        <f>GOALS('14-15 Teamsheets'!$H$2:$R$136,$A6,'14-15 Teamsheets'!$C$2:$C$136,Q$1) &amp; "(" &amp; GOALS('14-15 Teamsheets'!$S$2:$Z$136,$A6,'14-15 Teamsheets'!$C$2:$C$136,Q$1) &amp; ")"</f>
        <v>0(0)</v>
      </c>
      <c r="S6" s="27">
        <f>Clean_sheet('14-15 Teamsheets'!$C$2:$H$136,$A6,Q$1)</f>
        <v>0</v>
      </c>
      <c r="T6" s="27" t="str">
        <f>CARDS('14-15 Teamsheets'!$H$2:$Z$136,$A6,$AM$2,'14-15 Teamsheets'!$C$2:$C$136,Q$1) &amp; "(" &amp; CARDS('14-15 Teamsheets'!$H$2:$Z$136,$A6,$AM$7,'14-15 Teamsheets'!$C$2:$C$136,Q$1) &amp; ")"</f>
        <v>1(0)</v>
      </c>
      <c r="U6" s="27">
        <f>MINS_PLAYED('14-15 Teamsheets'!$H$2:$R$136,$A6,'14-15 Teamsheets'!$C$2:$C$136,Q$1) + MINS_AS_SUB('14-15 Teamsheets'!$S$2:$Z$136,$A6,'14-15 Teamsheets'!$C$2:$C$136,Q$1)</f>
        <v>42</v>
      </c>
      <c r="V6" s="27" t="str">
        <f>APPS('14-15 Teamsheets'!$H$2:$R$136,$A6,'14-15 Teamsheets'!$C$2:$C$136,V$1) &amp; "(" &amp; SUBS('14-15 Teamsheets'!$S$2:$Z$136,$A6,'14-15 Teamsheets'!$C$2:$C$136,V$1) &amp; ")"</f>
        <v>0(0)</v>
      </c>
      <c r="W6" s="27" t="str">
        <f>GOALS('14-15 Teamsheets'!$H$2:$R$136,$A6,'14-15 Teamsheets'!$C$2:$C$136,V$1) &amp; "(" &amp; GOALS('14-15 Teamsheets'!$S$2:$Z$136,$A6,'14-15 Teamsheets'!$C$2:$C$136,V$1) &amp; ")"</f>
        <v>0(0)</v>
      </c>
      <c r="X6" s="27">
        <f>Clean_sheet('14-15 Teamsheets'!$C$2:$H$136,$A6,V$1)</f>
        <v>0</v>
      </c>
      <c r="Y6" s="27" t="str">
        <f>CARDS('14-15 Teamsheets'!$H$2:$Z$136,$A6,$AM$2,'14-15 Teamsheets'!$C$2:$C$136,V$1) &amp; "(" &amp; CARDS('14-15 Teamsheets'!$H$2:$Z$136,$A6,$AM$7,'14-15 Teamsheets'!$C$2:$C$136,V$1) &amp; ")"</f>
        <v>0(0)</v>
      </c>
      <c r="Z6" s="27">
        <f>MINS_PLAYED('14-15 Teamsheets'!$H$2:$R$136,$A6,'14-15 Teamsheets'!$C$2:$C$136,V$1) + MINS_AS_SUB('14-15 Teamsheets'!$S$2:$Z$136,$A6,'14-15 Teamsheets'!$C$2:$C$136,V$1)</f>
        <v>0</v>
      </c>
      <c r="AA6" s="27" t="str">
        <f>APPS('14-15 Teamsheets'!$H$2:$R$136,$A6) &amp; "(" &amp; SUBS('14-15 Teamsheets'!$S$2:$Z$136,$A6) &amp; ")"</f>
        <v>1(7)</v>
      </c>
      <c r="AB6" s="28">
        <f>APPS('14-15 Teamsheets'!$H$2:$R$136,$A6) + SUBS('14-15 Teamsheets'!$S$2:$Z$136,$A6)</f>
        <v>8</v>
      </c>
      <c r="AC6" s="27" t="str">
        <f>GOALS('14-15 Teamsheets'!$H$2:$R$136,$A6) &amp; "(" &amp; GOALS('14-15 Teamsheets'!$S$2:$Z$136,$A6) &amp; ")"</f>
        <v>0(1)</v>
      </c>
      <c r="AD6" s="28">
        <f>GOALS('14-15 Teamsheets'!$H$2:$Z$136,$A6)</f>
        <v>1</v>
      </c>
      <c r="AE6" s="28">
        <f>Clean_sheet('14-15 Teamsheets'!$C$2:$H$136,$A6)</f>
        <v>0</v>
      </c>
      <c r="AF6" s="28" t="str">
        <f>CARDS('14-15 Teamsheets'!$H$2:$Z$136,$A6,$AM$2) &amp; "(" &amp; CARDS('14-15 Teamsheets'!$H$2:$Z$136,$A6,$AM$3) &amp; ")"</f>
        <v>1(0)</v>
      </c>
      <c r="AG6" s="28">
        <f>MINS_PLAYED('14-15 Teamsheets'!$H$2:$R$136,$A6) + MINS_AS_SUB('14-15 Teamsheets'!$S$2:$Z$136,$A6)</f>
        <v>187</v>
      </c>
      <c r="AH6" s="28">
        <f t="shared" si="0"/>
        <v>23.375</v>
      </c>
      <c r="AI6" s="28">
        <f t="shared" si="1"/>
        <v>0.125</v>
      </c>
      <c r="AJ6" s="28">
        <f t="shared" si="2"/>
        <v>187</v>
      </c>
      <c r="AL6"/>
      <c r="AM6" s="30"/>
    </row>
    <row r="7" spans="1:39" x14ac:dyDescent="0.2">
      <c r="A7" s="25" t="s">
        <v>3391</v>
      </c>
      <c r="B7" s="27" t="str">
        <f>APPS('14-15 Teamsheets'!$H$2:$R$136,$A7,'14-15 Teamsheets'!$C$2:$C$136,B$1) &amp; "(" &amp; SUBS('14-15 Teamsheets'!$S$2:$Z$136,$A7,'14-15 Teamsheets'!$C$2:$C$136,B$1) &amp; ")"</f>
        <v>16(1)</v>
      </c>
      <c r="C7" s="27" t="str">
        <f>GOALS('14-15 Teamsheets'!$H$2:$R$136,$A7,'14-15 Teamsheets'!$C$2:$C$136,B$1) &amp; "(" &amp; GOALS('14-15 Teamsheets'!$S$2:$Z$136,$A7,'14-15 Teamsheets'!$C$2:$C$136,B$1) &amp; ")"</f>
        <v>0(0)</v>
      </c>
      <c r="D7" s="27">
        <f>Clean_sheet('14-15 Teamsheets'!$C$2:$H$136,$A7,B$1)</f>
        <v>0</v>
      </c>
      <c r="E7" s="27" t="str">
        <f>CARDS('14-15 Teamsheets'!$H$2:$Z$136,$A7,$AM$2,'14-15 Teamsheets'!$C$2:$C$136,B$1) &amp; "(" &amp; CARDS('14-15 Teamsheets'!$H$2:$Z$136,$A7,$AM$7,'14-15 Teamsheets'!$C$2:$C$136,B$1) &amp; ")"</f>
        <v>4(0)</v>
      </c>
      <c r="F7" s="27">
        <f>MINS_PLAYED('14-15 Teamsheets'!$H$2:$R$136,$A7,'14-15 Teamsheets'!$C$2:$C$136,B$1) + MINS_AS_SUB('14-15 Teamsheets'!$S$2:$Z$136,$A7,'14-15 Teamsheets'!$C$2:$C$136,B$1)</f>
        <v>1465</v>
      </c>
      <c r="G7" s="27" t="str">
        <f>APPS('14-15 Teamsheets'!$H$2:$R$136,$A7,'14-15 Teamsheets'!$C$2:$C$136,G$1) &amp; "(" &amp; SUBS('14-15 Teamsheets'!$S$2:$Z$136,$A7,'14-15 Teamsheets'!$C$2:$C$136,G$1) &amp; ")"</f>
        <v>0(0)</v>
      </c>
      <c r="H7" s="27" t="str">
        <f>GOALS('14-15 Teamsheets'!$H$2:$R$136,$A7,'14-15 Teamsheets'!$C$2:$C$136,G$1) &amp; "(" &amp; GOALS('14-15 Teamsheets'!$S$2:$Z$136,$A7,'14-15 Teamsheets'!$C$2:$C$136,G$1) &amp; ")"</f>
        <v>0(0)</v>
      </c>
      <c r="I7" s="27">
        <f>Clean_sheet('14-15 Teamsheets'!$C$2:$H$136,$A7,G$1)</f>
        <v>0</v>
      </c>
      <c r="J7" s="27" t="str">
        <f>CARDS('14-15 Teamsheets'!$H$2:$Z$136,$A7,$AM$2,'14-15 Teamsheets'!$C$2:$C$136,G$1) &amp; "(" &amp; CARDS('14-15 Teamsheets'!$H$2:$Z$136,$A7,$AM$7,'14-15 Teamsheets'!$C$2:$C$136,G$1) &amp; ")"</f>
        <v>0(0)</v>
      </c>
      <c r="K7" s="27">
        <f>MINS_PLAYED('14-15 Teamsheets'!$H$2:$R$136,$A7,'14-15 Teamsheets'!$C$2:$C$136,G$1) + MINS_AS_SUB('14-15 Teamsheets'!$S$2:$Z$136,$A7,'14-15 Teamsheets'!$C$2:$C$136,G$1)</f>
        <v>0</v>
      </c>
      <c r="L7" s="27" t="str">
        <f>APPS('14-15 Teamsheets'!$H$2:$R$136,$A7,'14-15 Teamsheets'!$C$2:$C$136,L$1) &amp; "(" &amp; SUBS('14-15 Teamsheets'!$S$2:$Z$136,$A7,'14-15 Teamsheets'!$C$2:$C$136,L$1) &amp; ")"</f>
        <v>0(0)</v>
      </c>
      <c r="M7" s="27" t="str">
        <f>GOALS('14-15 Teamsheets'!$H$2:$R$136,$A7,'14-15 Teamsheets'!$C$2:$C$136,L$1) &amp; "(" &amp; GOALS('14-15 Teamsheets'!$S$2:$Z$136,$A7,'14-15 Teamsheets'!$C$2:$C$136,L$1) &amp; ")"</f>
        <v>0(0)</v>
      </c>
      <c r="N7" s="27">
        <f>Clean_sheet('14-15 Teamsheets'!$C$2:$H$136,$A7,L$1)</f>
        <v>0</v>
      </c>
      <c r="O7" s="27" t="str">
        <f>CARDS('14-15 Teamsheets'!$H$2:$Z$136,$A7,$AM$2,'14-15 Teamsheets'!$C$2:$C$136,L$1) &amp; "(" &amp; CARDS('14-15 Teamsheets'!$H$2:$Z$136,$A7,$AM$7,'14-15 Teamsheets'!$C$2:$C$136,L$1) &amp; ")"</f>
        <v>0(0)</v>
      </c>
      <c r="P7" s="27">
        <f>MINS_PLAYED('14-15 Teamsheets'!$H$2:$R$136,$A7,'14-15 Teamsheets'!$C$2:$C$136,L$1) + MINS_AS_SUB('14-15 Teamsheets'!$S$2:$Z$136,$A7,'14-15 Teamsheets'!$C$2:$C$136,L$1)</f>
        <v>0</v>
      </c>
      <c r="Q7" s="27" t="str">
        <f>APPS('14-15 Teamsheets'!$H$2:$R$136,$A7,'14-15 Teamsheets'!$C$2:$C$136,Q$1) &amp; "(" &amp; SUBS('14-15 Teamsheets'!$S$2:$Z$136,$A7,'14-15 Teamsheets'!$C$2:$C$136,Q$1) &amp; ")"</f>
        <v>3(0)</v>
      </c>
      <c r="R7" s="27" t="str">
        <f>GOALS('14-15 Teamsheets'!$H$2:$R$136,$A7,'14-15 Teamsheets'!$C$2:$C$136,Q$1) &amp; "(" &amp; GOALS('14-15 Teamsheets'!$S$2:$Z$136,$A7,'14-15 Teamsheets'!$C$2:$C$136,Q$1) &amp; ")"</f>
        <v>0(0)</v>
      </c>
      <c r="S7" s="27">
        <f>Clean_sheet('14-15 Teamsheets'!$C$2:$H$136,$A7,Q$1)</f>
        <v>0</v>
      </c>
      <c r="T7" s="27" t="str">
        <f>CARDS('14-15 Teamsheets'!$H$2:$Z$136,$A7,$AM$2,'14-15 Teamsheets'!$C$2:$C$136,Q$1) &amp; "(" &amp; CARDS('14-15 Teamsheets'!$H$2:$Z$136,$A7,$AM$7,'14-15 Teamsheets'!$C$2:$C$136,Q$1) &amp; ")"</f>
        <v>0(0)</v>
      </c>
      <c r="U7" s="27">
        <f>MINS_PLAYED('14-15 Teamsheets'!$H$2:$R$136,$A7,'14-15 Teamsheets'!$C$2:$C$136,Q$1) + MINS_AS_SUB('14-15 Teamsheets'!$S$2:$Z$136,$A7,'14-15 Teamsheets'!$C$2:$C$136,Q$1)</f>
        <v>270</v>
      </c>
      <c r="V7" s="27" t="str">
        <f>APPS('14-15 Teamsheets'!$H$2:$R$136,$A7,'14-15 Teamsheets'!$C$2:$C$136,V$1) &amp; "(" &amp; SUBS('14-15 Teamsheets'!$S$2:$Z$136,$A7,'14-15 Teamsheets'!$C$2:$C$136,V$1) &amp; ")"</f>
        <v>2(0)</v>
      </c>
      <c r="W7" s="27" t="str">
        <f>GOALS('14-15 Teamsheets'!$H$2:$R$136,$A7,'14-15 Teamsheets'!$C$2:$C$136,V$1) &amp; "(" &amp; GOALS('14-15 Teamsheets'!$S$2:$Z$136,$A7,'14-15 Teamsheets'!$C$2:$C$136,V$1) &amp; ")"</f>
        <v>0(0)</v>
      </c>
      <c r="X7" s="27">
        <f>Clean_sheet('14-15 Teamsheets'!$C$2:$H$136,$A7,V$1)</f>
        <v>0</v>
      </c>
      <c r="Y7" s="27" t="str">
        <f>CARDS('14-15 Teamsheets'!$H$2:$Z$136,$A7,$AM$2,'14-15 Teamsheets'!$C$2:$C$136,V$1) &amp; "(" &amp; CARDS('14-15 Teamsheets'!$H$2:$Z$136,$A7,$AM$7,'14-15 Teamsheets'!$C$2:$C$136,V$1) &amp; ")"</f>
        <v>0(0)</v>
      </c>
      <c r="Z7" s="27">
        <f>MINS_PLAYED('14-15 Teamsheets'!$H$2:$R$136,$A7,'14-15 Teamsheets'!$C$2:$C$136,V$1) + MINS_AS_SUB('14-15 Teamsheets'!$S$2:$Z$136,$A7,'14-15 Teamsheets'!$C$2:$C$136,V$1)</f>
        <v>180</v>
      </c>
      <c r="AA7" s="27" t="str">
        <f>APPS('14-15 Teamsheets'!$H$2:$R$136,$A7) &amp; "(" &amp; SUBS('14-15 Teamsheets'!$S$2:$Z$136,$A7) &amp; ")"</f>
        <v>21(1)</v>
      </c>
      <c r="AB7" s="28">
        <f>APPS('14-15 Teamsheets'!$H$2:$R$136,$A7) + SUBS('14-15 Teamsheets'!$S$2:$Z$136,$A7)</f>
        <v>22</v>
      </c>
      <c r="AC7" s="27" t="str">
        <f>GOALS('14-15 Teamsheets'!$H$2:$R$136,$A7) &amp; "(" &amp; GOALS('14-15 Teamsheets'!$S$2:$Z$136,$A7) &amp; ")"</f>
        <v>0(0)</v>
      </c>
      <c r="AD7" s="28">
        <f>GOALS('14-15 Teamsheets'!$H$2:$Z$136,$A7)</f>
        <v>0</v>
      </c>
      <c r="AE7" s="28">
        <f>Clean_sheet('14-15 Teamsheets'!$C$2:$H$136,$A7)</f>
        <v>0</v>
      </c>
      <c r="AF7" s="28" t="str">
        <f>CARDS('14-15 Teamsheets'!$H$2:$Z$136,$A7,$AM$2) &amp; "(" &amp; CARDS('14-15 Teamsheets'!$H$2:$Z$136,$A7,$AM$3) &amp; ")"</f>
        <v>4(0)</v>
      </c>
      <c r="AG7" s="28">
        <f>MINS_PLAYED('14-15 Teamsheets'!$H$2:$R$136,$A7) + MINS_AS_SUB('14-15 Teamsheets'!$S$2:$Z$136,$A7)</f>
        <v>1915</v>
      </c>
      <c r="AH7" s="28">
        <f t="shared" ref="AH7:AH30" si="6">IF(AND(AG7&lt;&gt;0, AB7&lt;&gt;0),AG7/AB7,0)</f>
        <v>87.045454545454547</v>
      </c>
      <c r="AI7" s="28">
        <f t="shared" ref="AI7:AI30" si="7">IF(AD7&lt;&gt;0,AD7/AB7,0)</f>
        <v>0</v>
      </c>
      <c r="AJ7" s="28">
        <f t="shared" ref="AJ7:AJ30" si="8">IF(AD7&lt;&gt;0,AG7/AD7,0)</f>
        <v>0</v>
      </c>
      <c r="AL7"/>
      <c r="AM7" s="30"/>
    </row>
    <row r="8" spans="1:39" x14ac:dyDescent="0.2">
      <c r="A8" s="25" t="s">
        <v>3457</v>
      </c>
      <c r="B8" s="27" t="str">
        <f>APPS('14-15 Teamsheets'!$H$2:$R$136,$A8,'14-15 Teamsheets'!$C$2:$C$136,B$1) &amp; "(" &amp; SUBS('14-15 Teamsheets'!$S$2:$Z$136,$A8,'14-15 Teamsheets'!$C$2:$C$136,B$1) &amp; ")"</f>
        <v>10(4)</v>
      </c>
      <c r="C8" s="27" t="str">
        <f>GOALS('14-15 Teamsheets'!$H$2:$R$136,$A8,'14-15 Teamsheets'!$C$2:$C$136,B$1) &amp; "(" &amp; GOALS('14-15 Teamsheets'!$S$2:$Z$136,$A8,'14-15 Teamsheets'!$C$2:$C$136,B$1) &amp; ")"</f>
        <v>1(0)</v>
      </c>
      <c r="D8" s="27">
        <f>Clean_sheet('14-15 Teamsheets'!$C$2:$H$136,$A8,B$1)</f>
        <v>0</v>
      </c>
      <c r="E8" s="27" t="str">
        <f>CARDS('14-15 Teamsheets'!$H$2:$Z$136,$A8,$AM$2,'14-15 Teamsheets'!$C$2:$C$136,B$1) &amp; "(" &amp; CARDS('14-15 Teamsheets'!$H$2:$Z$136,$A8,$AM$7,'14-15 Teamsheets'!$C$2:$C$136,B$1) &amp; ")"</f>
        <v>0(0)</v>
      </c>
      <c r="F8" s="27">
        <f>MINS_PLAYED('14-15 Teamsheets'!$H$2:$R$136,$A8,'14-15 Teamsheets'!$C$2:$C$136,B$1) + MINS_AS_SUB('14-15 Teamsheets'!$S$2:$Z$136,$A8,'14-15 Teamsheets'!$C$2:$C$136,B$1)</f>
        <v>777</v>
      </c>
      <c r="G8" s="27" t="str">
        <f>APPS('14-15 Teamsheets'!$H$2:$R$136,$A8,'14-15 Teamsheets'!$C$2:$C$136,G$1) &amp; "(" &amp; SUBS('14-15 Teamsheets'!$S$2:$Z$136,$A8,'14-15 Teamsheets'!$C$2:$C$136,G$1) &amp; ")"</f>
        <v>1(0)</v>
      </c>
      <c r="H8" s="27" t="str">
        <f>GOALS('14-15 Teamsheets'!$H$2:$R$136,$A8,'14-15 Teamsheets'!$C$2:$C$136,G$1) &amp; "(" &amp; GOALS('14-15 Teamsheets'!$S$2:$Z$136,$A8,'14-15 Teamsheets'!$C$2:$C$136,G$1) &amp; ")"</f>
        <v>0(0)</v>
      </c>
      <c r="I8" s="27">
        <f>Clean_sheet('14-15 Teamsheets'!$C$2:$H$136,$A8,G$1)</f>
        <v>0</v>
      </c>
      <c r="J8" s="27" t="str">
        <f>CARDS('14-15 Teamsheets'!$H$2:$Z$136,$A8,$AM$2,'14-15 Teamsheets'!$C$2:$C$136,G$1) &amp; "(" &amp; CARDS('14-15 Teamsheets'!$H$2:$Z$136,$A8,$AM$7,'14-15 Teamsheets'!$C$2:$C$136,G$1) &amp; ")"</f>
        <v>0(0)</v>
      </c>
      <c r="K8" s="27">
        <f>MINS_PLAYED('14-15 Teamsheets'!$H$2:$R$136,$A8,'14-15 Teamsheets'!$C$2:$C$136,G$1) + MINS_AS_SUB('14-15 Teamsheets'!$S$2:$Z$136,$A8,'14-15 Teamsheets'!$C$2:$C$136,G$1)</f>
        <v>83</v>
      </c>
      <c r="L8" s="27" t="str">
        <f>APPS('14-15 Teamsheets'!$H$2:$R$136,$A8,'14-15 Teamsheets'!$C$2:$C$136,L$1) &amp; "(" &amp; SUBS('14-15 Teamsheets'!$S$2:$Z$136,$A8,'14-15 Teamsheets'!$C$2:$C$136,L$1) &amp; ")"</f>
        <v>0(0)</v>
      </c>
      <c r="M8" s="27" t="str">
        <f>GOALS('14-15 Teamsheets'!$H$2:$R$136,$A8,'14-15 Teamsheets'!$C$2:$C$136,L$1) &amp; "(" &amp; GOALS('14-15 Teamsheets'!$S$2:$Z$136,$A8,'14-15 Teamsheets'!$C$2:$C$136,L$1) &amp; ")"</f>
        <v>0(0)</v>
      </c>
      <c r="N8" s="27">
        <f>Clean_sheet('14-15 Teamsheets'!$C$2:$H$136,$A8,L$1)</f>
        <v>0</v>
      </c>
      <c r="O8" s="27" t="str">
        <f>CARDS('14-15 Teamsheets'!$H$2:$Z$136,$A8,$AM$2,'14-15 Teamsheets'!$C$2:$C$136,L$1) &amp; "(" &amp; CARDS('14-15 Teamsheets'!$H$2:$Z$136,$A8,$AM$7,'14-15 Teamsheets'!$C$2:$C$136,L$1) &amp; ")"</f>
        <v>0(0)</v>
      </c>
      <c r="P8" s="27">
        <f>MINS_PLAYED('14-15 Teamsheets'!$H$2:$R$136,$A8,'14-15 Teamsheets'!$C$2:$C$136,L$1) + MINS_AS_SUB('14-15 Teamsheets'!$S$2:$Z$136,$A8,'14-15 Teamsheets'!$C$2:$C$136,L$1)</f>
        <v>0</v>
      </c>
      <c r="Q8" s="27" t="str">
        <f>APPS('14-15 Teamsheets'!$H$2:$R$136,$A8,'14-15 Teamsheets'!$C$2:$C$136,Q$1) &amp; "(" &amp; SUBS('14-15 Teamsheets'!$S$2:$Z$136,$A8,'14-15 Teamsheets'!$C$2:$C$136,Q$1) &amp; ")"</f>
        <v>5(0)</v>
      </c>
      <c r="R8" s="27" t="str">
        <f>GOALS('14-15 Teamsheets'!$H$2:$R$136,$A8,'14-15 Teamsheets'!$C$2:$C$136,Q$1) &amp; "(" &amp; GOALS('14-15 Teamsheets'!$S$2:$Z$136,$A8,'14-15 Teamsheets'!$C$2:$C$136,Q$1) &amp; ")"</f>
        <v>2(0)</v>
      </c>
      <c r="S8" s="27">
        <f>Clean_sheet('14-15 Teamsheets'!$C$2:$H$136,$A8,Q$1)</f>
        <v>0</v>
      </c>
      <c r="T8" s="27" t="str">
        <f>CARDS('14-15 Teamsheets'!$H$2:$Z$136,$A8,$AM$2,'14-15 Teamsheets'!$C$2:$C$136,Q$1) &amp; "(" &amp; CARDS('14-15 Teamsheets'!$H$2:$Z$136,$A8,$AM$7,'14-15 Teamsheets'!$C$2:$C$136,Q$1) &amp; ")"</f>
        <v>0(0)</v>
      </c>
      <c r="U8" s="27">
        <f>MINS_PLAYED('14-15 Teamsheets'!$H$2:$R$136,$A8,'14-15 Teamsheets'!$C$2:$C$136,Q$1) + MINS_AS_SUB('14-15 Teamsheets'!$S$2:$Z$136,$A8,'14-15 Teamsheets'!$C$2:$C$136,Q$1)</f>
        <v>448</v>
      </c>
      <c r="V8" s="27" t="str">
        <f>APPS('14-15 Teamsheets'!$H$2:$R$136,$A8,'14-15 Teamsheets'!$C$2:$C$136,V$1) &amp; "(" &amp; SUBS('14-15 Teamsheets'!$S$2:$Z$136,$A8,'14-15 Teamsheets'!$C$2:$C$136,V$1) &amp; ")"</f>
        <v>2(0)</v>
      </c>
      <c r="W8" s="27" t="str">
        <f>GOALS('14-15 Teamsheets'!$H$2:$R$136,$A8,'14-15 Teamsheets'!$C$2:$C$136,V$1) &amp; "(" &amp; GOALS('14-15 Teamsheets'!$S$2:$Z$136,$A8,'14-15 Teamsheets'!$C$2:$C$136,V$1) &amp; ")"</f>
        <v>0(0)</v>
      </c>
      <c r="X8" s="27">
        <f>Clean_sheet('14-15 Teamsheets'!$C$2:$H$136,$A8,V$1)</f>
        <v>0</v>
      </c>
      <c r="Y8" s="27" t="str">
        <f>CARDS('14-15 Teamsheets'!$H$2:$Z$136,$A8,$AM$2,'14-15 Teamsheets'!$C$2:$C$136,V$1) &amp; "(" &amp; CARDS('14-15 Teamsheets'!$H$2:$Z$136,$A8,$AM$7,'14-15 Teamsheets'!$C$2:$C$136,V$1) &amp; ")"</f>
        <v>0(0)</v>
      </c>
      <c r="Z8" s="27">
        <f>MINS_PLAYED('14-15 Teamsheets'!$H$2:$R$136,$A8,'14-15 Teamsheets'!$C$2:$C$136,V$1) + MINS_AS_SUB('14-15 Teamsheets'!$S$2:$Z$136,$A8,'14-15 Teamsheets'!$C$2:$C$136,V$1)</f>
        <v>180</v>
      </c>
      <c r="AA8" s="27" t="str">
        <f>APPS('14-15 Teamsheets'!$H$2:$R$136,$A8) &amp; "(" &amp; SUBS('14-15 Teamsheets'!$S$2:$Z$136,$A8) &amp; ")"</f>
        <v>18(4)</v>
      </c>
      <c r="AB8" s="28">
        <f>APPS('14-15 Teamsheets'!$H$2:$R$136,$A8) + SUBS('14-15 Teamsheets'!$S$2:$Z$136,$A8)</f>
        <v>22</v>
      </c>
      <c r="AC8" s="27" t="str">
        <f>GOALS('14-15 Teamsheets'!$H$2:$R$136,$A8) &amp; "(" &amp; GOALS('14-15 Teamsheets'!$S$2:$Z$136,$A8) &amp; ")"</f>
        <v>3(0)</v>
      </c>
      <c r="AD8" s="28">
        <f>GOALS('14-15 Teamsheets'!$H$2:$Z$136,$A8)</f>
        <v>3</v>
      </c>
      <c r="AE8" s="28">
        <f>Clean_sheet('14-15 Teamsheets'!$C$2:$H$136,$A8)</f>
        <v>0</v>
      </c>
      <c r="AF8" s="28" t="str">
        <f>CARDS('14-15 Teamsheets'!$H$2:$Z$136,$A8,$AM$2) &amp; "(" &amp; CARDS('14-15 Teamsheets'!$H$2:$Z$136,$A8,$AM$3) &amp; ")"</f>
        <v>0(0)</v>
      </c>
      <c r="AG8" s="28">
        <f>MINS_PLAYED('14-15 Teamsheets'!$H$2:$R$136,$A8) + MINS_AS_SUB('14-15 Teamsheets'!$S$2:$Z$136,$A8)</f>
        <v>1488</v>
      </c>
      <c r="AH8" s="28">
        <f>IF(AND(AG8&lt;&gt;0, AB8&lt;&gt;0),AG8/AB8,0)</f>
        <v>67.63636363636364</v>
      </c>
      <c r="AI8" s="28">
        <f>IF(AD8&lt;&gt;0,AD8/AB8,0)</f>
        <v>0.13636363636363635</v>
      </c>
      <c r="AJ8" s="28">
        <f>IF(AD8&lt;&gt;0,AG8/AD8,0)</f>
        <v>496</v>
      </c>
      <c r="AL8"/>
      <c r="AM8" s="30"/>
    </row>
    <row r="9" spans="1:39" x14ac:dyDescent="0.2">
      <c r="A9" s="25" t="s">
        <v>3632</v>
      </c>
      <c r="B9" s="27" t="str">
        <f>APPS('14-15 Teamsheets'!$H$2:$R$136,$A9,'14-15 Teamsheets'!$C$2:$C$136,B$1) &amp; "(" &amp; SUBS('14-15 Teamsheets'!$S$2:$Z$136,$A9,'14-15 Teamsheets'!$C$2:$C$136,B$1) &amp; ")"</f>
        <v>20(0)</v>
      </c>
      <c r="C9" s="27" t="str">
        <f>GOALS('14-15 Teamsheets'!$H$2:$R$136,$A9,'14-15 Teamsheets'!$C$2:$C$136,B$1) &amp; "(" &amp; GOALS('14-15 Teamsheets'!$S$2:$Z$136,$A9,'14-15 Teamsheets'!$C$2:$C$136,B$1) &amp; ")"</f>
        <v>0(0)</v>
      </c>
      <c r="D9" s="27">
        <f>Clean_sheet('14-15 Teamsheets'!$C$2:$H$136,$A9,B$1)</f>
        <v>9</v>
      </c>
      <c r="E9" s="27" t="str">
        <f>CARDS('14-15 Teamsheets'!$H$2:$Z$136,$A9,$AM$2,'14-15 Teamsheets'!$C$2:$C$136,B$1) &amp; "(" &amp; CARDS('14-15 Teamsheets'!$H$2:$Z$136,$A9,$AM$7,'14-15 Teamsheets'!$C$2:$C$136,B$1) &amp; ")"</f>
        <v>0(0)</v>
      </c>
      <c r="F9" s="27">
        <f>MINS_PLAYED('14-15 Teamsheets'!$H$2:$R$136,$A9,'14-15 Teamsheets'!$C$2:$C$136,B$1) + MINS_AS_SUB('14-15 Teamsheets'!$S$2:$Z$136,$A9,'14-15 Teamsheets'!$C$2:$C$136,B$1)</f>
        <v>1800</v>
      </c>
      <c r="G9" s="27" t="str">
        <f>APPS('14-15 Teamsheets'!$H$2:$R$136,$A9,'14-15 Teamsheets'!$C$2:$C$136,G$1) &amp; "(" &amp; SUBS('14-15 Teamsheets'!$S$2:$Z$136,$A9,'14-15 Teamsheets'!$C$2:$C$136,G$1) &amp; ")"</f>
        <v>0(0)</v>
      </c>
      <c r="H9" s="27" t="str">
        <f>GOALS('14-15 Teamsheets'!$H$2:$R$136,$A9,'14-15 Teamsheets'!$C$2:$C$136,G$1) &amp; "(" &amp; GOALS('14-15 Teamsheets'!$S$2:$Z$136,$A9,'14-15 Teamsheets'!$C$2:$C$136,G$1) &amp; ")"</f>
        <v>0(0)</v>
      </c>
      <c r="I9" s="27">
        <f>Clean_sheet('14-15 Teamsheets'!$C$2:$H$136,$A9,G$1)</f>
        <v>0</v>
      </c>
      <c r="J9" s="27" t="str">
        <f>CARDS('14-15 Teamsheets'!$H$2:$Z$136,$A9,$AM$2,'14-15 Teamsheets'!$C$2:$C$136,G$1) &amp; "(" &amp; CARDS('14-15 Teamsheets'!$H$2:$Z$136,$A9,$AM$7,'14-15 Teamsheets'!$C$2:$C$136,G$1) &amp; ")"</f>
        <v>0(0)</v>
      </c>
      <c r="K9" s="27">
        <f>MINS_PLAYED('14-15 Teamsheets'!$H$2:$R$136,$A9,'14-15 Teamsheets'!$C$2:$C$136,G$1) + MINS_AS_SUB('14-15 Teamsheets'!$S$2:$Z$136,$A9,'14-15 Teamsheets'!$C$2:$C$136,G$1)</f>
        <v>0</v>
      </c>
      <c r="L9" s="27" t="str">
        <f>APPS('14-15 Teamsheets'!$H$2:$R$136,$A9,'14-15 Teamsheets'!$C$2:$C$136,L$1) &amp; "(" &amp; SUBS('14-15 Teamsheets'!$S$2:$Z$136,$A9,'14-15 Teamsheets'!$C$2:$C$136,L$1) &amp; ")"</f>
        <v>1(0)</v>
      </c>
      <c r="M9" s="27" t="str">
        <f>GOALS('14-15 Teamsheets'!$H$2:$R$136,$A9,'14-15 Teamsheets'!$C$2:$C$136,L$1) &amp; "(" &amp; GOALS('14-15 Teamsheets'!$S$2:$Z$136,$A9,'14-15 Teamsheets'!$C$2:$C$136,L$1) &amp; ")"</f>
        <v>0(0)</v>
      </c>
      <c r="N9" s="27">
        <f>Clean_sheet('14-15 Teamsheets'!$C$2:$H$136,$A9,L$1)</f>
        <v>0</v>
      </c>
      <c r="O9" s="27" t="str">
        <f>CARDS('14-15 Teamsheets'!$H$2:$Z$136,$A9,$AM$2,'14-15 Teamsheets'!$C$2:$C$136,L$1) &amp; "(" &amp; CARDS('14-15 Teamsheets'!$H$2:$Z$136,$A9,$AM$7,'14-15 Teamsheets'!$C$2:$C$136,L$1) &amp; ")"</f>
        <v>0(0)</v>
      </c>
      <c r="P9" s="27">
        <f>MINS_PLAYED('14-15 Teamsheets'!$H$2:$R$136,$A9,'14-15 Teamsheets'!$C$2:$C$136,L$1) + MINS_AS_SUB('14-15 Teamsheets'!$S$2:$Z$136,$A9,'14-15 Teamsheets'!$C$2:$C$136,L$1)</f>
        <v>90</v>
      </c>
      <c r="Q9" s="27" t="str">
        <f>APPS('14-15 Teamsheets'!$H$2:$R$136,$A9,'14-15 Teamsheets'!$C$2:$C$136,Q$1) &amp; "(" &amp; SUBS('14-15 Teamsheets'!$S$2:$Z$136,$A9,'14-15 Teamsheets'!$C$2:$C$136,Q$1) &amp; ")"</f>
        <v>5(0)</v>
      </c>
      <c r="R9" s="27" t="str">
        <f>GOALS('14-15 Teamsheets'!$H$2:$R$136,$A9,'14-15 Teamsheets'!$C$2:$C$136,Q$1) &amp; "(" &amp; GOALS('14-15 Teamsheets'!$S$2:$Z$136,$A9,'14-15 Teamsheets'!$C$2:$C$136,Q$1) &amp; ")"</f>
        <v>0(0)</v>
      </c>
      <c r="S9" s="27">
        <f>Clean_sheet('14-15 Teamsheets'!$C$2:$H$136,$A9,Q$1)</f>
        <v>3</v>
      </c>
      <c r="T9" s="27" t="str">
        <f>CARDS('14-15 Teamsheets'!$H$2:$Z$136,$A9,$AM$2,'14-15 Teamsheets'!$C$2:$C$136,Q$1) &amp; "(" &amp; CARDS('14-15 Teamsheets'!$H$2:$Z$136,$A9,$AM$7,'14-15 Teamsheets'!$C$2:$C$136,Q$1) &amp; ")"</f>
        <v>0(0)</v>
      </c>
      <c r="U9" s="27">
        <f>MINS_PLAYED('14-15 Teamsheets'!$H$2:$R$136,$A9,'14-15 Teamsheets'!$C$2:$C$136,Q$1) + MINS_AS_SUB('14-15 Teamsheets'!$S$2:$Z$136,$A9,'14-15 Teamsheets'!$C$2:$C$136,Q$1)</f>
        <v>450</v>
      </c>
      <c r="V9" s="27" t="str">
        <f>APPS('14-15 Teamsheets'!$H$2:$R$136,$A9,'14-15 Teamsheets'!$C$2:$C$136,V$1) &amp; "(" &amp; SUBS('14-15 Teamsheets'!$S$2:$Z$136,$A9,'14-15 Teamsheets'!$C$2:$C$136,V$1) &amp; ")"</f>
        <v>2(0)</v>
      </c>
      <c r="W9" s="27" t="str">
        <f>GOALS('14-15 Teamsheets'!$H$2:$R$136,$A9,'14-15 Teamsheets'!$C$2:$C$136,V$1) &amp; "(" &amp; GOALS('14-15 Teamsheets'!$S$2:$Z$136,$A9,'14-15 Teamsheets'!$C$2:$C$136,V$1) &amp; ")"</f>
        <v>0(0)</v>
      </c>
      <c r="X9" s="27">
        <f>Clean_sheet('14-15 Teamsheets'!$C$2:$H$136,$A9,V$1)</f>
        <v>0</v>
      </c>
      <c r="Y9" s="27" t="str">
        <f>CARDS('14-15 Teamsheets'!$H$2:$Z$136,$A9,$AM$2,'14-15 Teamsheets'!$C$2:$C$136,V$1) &amp; "(" &amp; CARDS('14-15 Teamsheets'!$H$2:$Z$136,$A9,$AM$7,'14-15 Teamsheets'!$C$2:$C$136,V$1) &amp; ")"</f>
        <v>0(0)</v>
      </c>
      <c r="Z9" s="27">
        <f>MINS_PLAYED('14-15 Teamsheets'!$H$2:$R$136,$A9,'14-15 Teamsheets'!$C$2:$C$136,V$1) + MINS_AS_SUB('14-15 Teamsheets'!$S$2:$Z$136,$A9,'14-15 Teamsheets'!$C$2:$C$136,V$1)</f>
        <v>180</v>
      </c>
      <c r="AA9" s="27" t="str">
        <f>APPS('14-15 Teamsheets'!$H$2:$R$136,$A9) &amp; "(" &amp; SUBS('14-15 Teamsheets'!$S$2:$Z$136,$A9) &amp; ")"</f>
        <v>28(0)</v>
      </c>
      <c r="AB9" s="28">
        <f>APPS('14-15 Teamsheets'!$H$2:$R$136,$A9) + SUBS('14-15 Teamsheets'!$S$2:$Z$136,$A9)</f>
        <v>28</v>
      </c>
      <c r="AC9" s="27" t="str">
        <f>GOALS('14-15 Teamsheets'!$H$2:$R$136,$A9) &amp; "(" &amp; GOALS('14-15 Teamsheets'!$S$2:$Z$136,$A9) &amp; ")"</f>
        <v>0(0)</v>
      </c>
      <c r="AD9" s="28">
        <f>GOALS('14-15 Teamsheets'!$H$2:$Z$136,$A9)</f>
        <v>0</v>
      </c>
      <c r="AE9" s="28">
        <f>Clean_sheet('14-15 Teamsheets'!$C$2:$H$136,$A9)</f>
        <v>12</v>
      </c>
      <c r="AF9" s="28" t="str">
        <f>CARDS('14-15 Teamsheets'!$H$2:$Z$136,$A9,$AM$2) &amp; "(" &amp; CARDS('14-15 Teamsheets'!$H$2:$Z$136,$A9,$AM$3) &amp; ")"</f>
        <v>0(0)</v>
      </c>
      <c r="AG9" s="28">
        <f>MINS_PLAYED('14-15 Teamsheets'!$H$2:$R$136,$A9) + MINS_AS_SUB('14-15 Teamsheets'!$S$2:$Z$136,$A9)</f>
        <v>2520</v>
      </c>
      <c r="AH9" s="28">
        <f>IF(AND(AG9&lt;&gt;0, AB9&lt;&gt;0),AG9/AB9,0)</f>
        <v>90</v>
      </c>
      <c r="AI9" s="28">
        <f>IF(AD9&lt;&gt;0,AD9/AB9,0)</f>
        <v>0</v>
      </c>
      <c r="AJ9" s="28">
        <f>IF(AD9&lt;&gt;0,AG9/AD9,0)</f>
        <v>0</v>
      </c>
      <c r="AL9"/>
      <c r="AM9"/>
    </row>
    <row r="10" spans="1:39" x14ac:dyDescent="0.2">
      <c r="A10" s="25" t="s">
        <v>1915</v>
      </c>
      <c r="B10" s="27" t="str">
        <f>APPS('14-15 Teamsheets'!$H$2:$R$136,$A10,'14-15 Teamsheets'!$C$2:$C$136,B$1) &amp; "(" &amp; SUBS('14-15 Teamsheets'!$S$2:$Z$136,$A10,'14-15 Teamsheets'!$C$2:$C$136,B$1) &amp; ")"</f>
        <v>6(0)</v>
      </c>
      <c r="C10" s="27" t="str">
        <f>GOALS('14-15 Teamsheets'!$H$2:$R$136,$A10,'14-15 Teamsheets'!$C$2:$C$136,B$1) &amp; "(" &amp; GOALS('14-15 Teamsheets'!$S$2:$Z$136,$A10,'14-15 Teamsheets'!$C$2:$C$136,B$1) &amp; ")"</f>
        <v>0(0)</v>
      </c>
      <c r="D10" s="27">
        <f>Clean_sheet('14-15 Teamsheets'!$C$2:$H$136,$A10,B$1)</f>
        <v>0</v>
      </c>
      <c r="E10" s="27" t="str">
        <f>CARDS('14-15 Teamsheets'!$H$2:$Z$136,$A10,$AM$2,'14-15 Teamsheets'!$C$2:$C$136,B$1) &amp; "(" &amp; CARDS('14-15 Teamsheets'!$H$2:$Z$136,$A10,$AM$7,'14-15 Teamsheets'!$C$2:$C$136,B$1) &amp; ")"</f>
        <v>0(0)</v>
      </c>
      <c r="F10" s="27">
        <f>MINS_PLAYED('14-15 Teamsheets'!$H$2:$R$136,$A10,'14-15 Teamsheets'!$C$2:$C$136,B$1) + MINS_AS_SUB('14-15 Teamsheets'!$S$2:$Z$136,$A10,'14-15 Teamsheets'!$C$2:$C$136,B$1)</f>
        <v>489</v>
      </c>
      <c r="G10" s="27" t="str">
        <f>APPS('14-15 Teamsheets'!$H$2:$R$136,$A10,'14-15 Teamsheets'!$C$2:$C$136,G$1) &amp; "(" &amp; SUBS('14-15 Teamsheets'!$S$2:$Z$136,$A10,'14-15 Teamsheets'!$C$2:$C$136,G$1) &amp; ")"</f>
        <v>1(0)</v>
      </c>
      <c r="H10" s="27" t="str">
        <f>GOALS('14-15 Teamsheets'!$H$2:$R$136,$A10,'14-15 Teamsheets'!$C$2:$C$136,G$1) &amp; "(" &amp; GOALS('14-15 Teamsheets'!$S$2:$Z$136,$A10,'14-15 Teamsheets'!$C$2:$C$136,G$1) &amp; ")"</f>
        <v>0(0)</v>
      </c>
      <c r="I10" s="27">
        <f>Clean_sheet('14-15 Teamsheets'!$C$2:$H$136,$A10,G$1)</f>
        <v>0</v>
      </c>
      <c r="J10" s="27" t="str">
        <f>CARDS('14-15 Teamsheets'!$H$2:$Z$136,$A10,$AM$2,'14-15 Teamsheets'!$C$2:$C$136,G$1) &amp; "(" &amp; CARDS('14-15 Teamsheets'!$H$2:$Z$136,$A10,$AM$7,'14-15 Teamsheets'!$C$2:$C$136,G$1) &amp; ")"</f>
        <v>0(0)</v>
      </c>
      <c r="K10" s="27">
        <f>MINS_PLAYED('14-15 Teamsheets'!$H$2:$R$136,$A10,'14-15 Teamsheets'!$C$2:$C$136,G$1) + MINS_AS_SUB('14-15 Teamsheets'!$S$2:$Z$136,$A10,'14-15 Teamsheets'!$C$2:$C$136,G$1)</f>
        <v>90</v>
      </c>
      <c r="L10" s="27" t="str">
        <f>APPS('14-15 Teamsheets'!$H$2:$R$136,$A10,'14-15 Teamsheets'!$C$2:$C$136,L$1) &amp; "(" &amp; SUBS('14-15 Teamsheets'!$S$2:$Z$136,$A10,'14-15 Teamsheets'!$C$2:$C$136,L$1) &amp; ")"</f>
        <v>1(0)</v>
      </c>
      <c r="M10" s="27" t="str">
        <f>GOALS('14-15 Teamsheets'!$H$2:$R$136,$A10,'14-15 Teamsheets'!$C$2:$C$136,L$1) &amp; "(" &amp; GOALS('14-15 Teamsheets'!$S$2:$Z$136,$A10,'14-15 Teamsheets'!$C$2:$C$136,L$1) &amp; ")"</f>
        <v>0(0)</v>
      </c>
      <c r="N10" s="27">
        <f>Clean_sheet('14-15 Teamsheets'!$C$2:$H$136,$A10,L$1)</f>
        <v>0</v>
      </c>
      <c r="O10" s="27" t="str">
        <f>CARDS('14-15 Teamsheets'!$H$2:$Z$136,$A10,$AM$2,'14-15 Teamsheets'!$C$2:$C$136,L$1) &amp; "(" &amp; CARDS('14-15 Teamsheets'!$H$2:$Z$136,$A10,$AM$7,'14-15 Teamsheets'!$C$2:$C$136,L$1) &amp; ")"</f>
        <v>0(0)</v>
      </c>
      <c r="P10" s="27">
        <f>MINS_PLAYED('14-15 Teamsheets'!$H$2:$R$136,$A10,'14-15 Teamsheets'!$C$2:$C$136,L$1) + MINS_AS_SUB('14-15 Teamsheets'!$S$2:$Z$136,$A10,'14-15 Teamsheets'!$C$2:$C$136,L$1)</f>
        <v>90</v>
      </c>
      <c r="Q10" s="27" t="str">
        <f>APPS('14-15 Teamsheets'!$H$2:$R$136,$A10,'14-15 Teamsheets'!$C$2:$C$136,Q$1) &amp; "(" &amp; SUBS('14-15 Teamsheets'!$S$2:$Z$136,$A10,'14-15 Teamsheets'!$C$2:$C$136,Q$1) &amp; ")"</f>
        <v>1(1)</v>
      </c>
      <c r="R10" s="27" t="str">
        <f>GOALS('14-15 Teamsheets'!$H$2:$R$136,$A10,'14-15 Teamsheets'!$C$2:$C$136,Q$1) &amp; "(" &amp; GOALS('14-15 Teamsheets'!$S$2:$Z$136,$A10,'14-15 Teamsheets'!$C$2:$C$136,Q$1) &amp; ")"</f>
        <v>0(0)</v>
      </c>
      <c r="S10" s="27">
        <f>Clean_sheet('14-15 Teamsheets'!$C$2:$H$136,$A10,Q$1)</f>
        <v>0</v>
      </c>
      <c r="T10" s="27" t="str">
        <f>CARDS('14-15 Teamsheets'!$H$2:$Z$136,$A10,$AM$2,'14-15 Teamsheets'!$C$2:$C$136,Q$1) &amp; "(" &amp; CARDS('14-15 Teamsheets'!$H$2:$Z$136,$A10,$AM$7,'14-15 Teamsheets'!$C$2:$C$136,Q$1) &amp; ")"</f>
        <v>0(0)</v>
      </c>
      <c r="U10" s="27">
        <f>MINS_PLAYED('14-15 Teamsheets'!$H$2:$R$136,$A10,'14-15 Teamsheets'!$C$2:$C$136,Q$1) + MINS_AS_SUB('14-15 Teamsheets'!$S$2:$Z$136,$A10,'14-15 Teamsheets'!$C$2:$C$136,Q$1)</f>
        <v>115</v>
      </c>
      <c r="V10" s="27" t="str">
        <f>APPS('14-15 Teamsheets'!$H$2:$R$136,$A10,'14-15 Teamsheets'!$C$2:$C$136,V$1) &amp; "(" &amp; SUBS('14-15 Teamsheets'!$S$2:$Z$136,$A10,'14-15 Teamsheets'!$C$2:$C$136,V$1) &amp; ")"</f>
        <v>2(0)</v>
      </c>
      <c r="W10" s="27" t="str">
        <f>GOALS('14-15 Teamsheets'!$H$2:$R$136,$A10,'14-15 Teamsheets'!$C$2:$C$136,V$1) &amp; "(" &amp; GOALS('14-15 Teamsheets'!$S$2:$Z$136,$A10,'14-15 Teamsheets'!$C$2:$C$136,V$1) &amp; ")"</f>
        <v>0(0)</v>
      </c>
      <c r="X10" s="27">
        <f>Clean_sheet('14-15 Teamsheets'!$C$2:$H$136,$A10,V$1)</f>
        <v>0</v>
      </c>
      <c r="Y10" s="27" t="str">
        <f>CARDS('14-15 Teamsheets'!$H$2:$Z$136,$A10,$AM$2,'14-15 Teamsheets'!$C$2:$C$136,V$1) &amp; "(" &amp; CARDS('14-15 Teamsheets'!$H$2:$Z$136,$A10,$AM$7,'14-15 Teamsheets'!$C$2:$C$136,V$1) &amp; ")"</f>
        <v>0(0)</v>
      </c>
      <c r="Z10" s="27">
        <f>MINS_PLAYED('14-15 Teamsheets'!$H$2:$R$136,$A10,'14-15 Teamsheets'!$C$2:$C$136,V$1) + MINS_AS_SUB('14-15 Teamsheets'!$S$2:$Z$136,$A10,'14-15 Teamsheets'!$C$2:$C$136,V$1)</f>
        <v>180</v>
      </c>
      <c r="AA10" s="27" t="str">
        <f>APPS('14-15 Teamsheets'!$H$2:$R$136,$A10) &amp; "(" &amp; SUBS('14-15 Teamsheets'!$S$2:$Z$136,$A10) &amp; ")"</f>
        <v>11(1)</v>
      </c>
      <c r="AB10" s="28">
        <f>APPS('14-15 Teamsheets'!$H$2:$R$136,$A10) + SUBS('14-15 Teamsheets'!$S$2:$Z$136,$A10)</f>
        <v>12</v>
      </c>
      <c r="AC10" s="27" t="str">
        <f>GOALS('14-15 Teamsheets'!$H$2:$R$136,$A10) &amp; "(" &amp; GOALS('14-15 Teamsheets'!$S$2:$Z$136,$A10) &amp; ")"</f>
        <v>0(0)</v>
      </c>
      <c r="AD10" s="28">
        <f>GOALS('14-15 Teamsheets'!$H$2:$Z$136,$A10)</f>
        <v>0</v>
      </c>
      <c r="AE10" s="28">
        <f>Clean_sheet('14-15 Teamsheets'!$C$2:$H$136,$A10)</f>
        <v>0</v>
      </c>
      <c r="AF10" s="28" t="str">
        <f>CARDS('14-15 Teamsheets'!$H$2:$Z$136,$A10,$AM$2) &amp; "(" &amp; CARDS('14-15 Teamsheets'!$H$2:$Z$136,$A10,$AM$3) &amp; ")"</f>
        <v>0(1)</v>
      </c>
      <c r="AG10" s="28">
        <f>MINS_PLAYED('14-15 Teamsheets'!$H$2:$R$136,$A10) + MINS_AS_SUB('14-15 Teamsheets'!$S$2:$Z$136,$A10)</f>
        <v>964</v>
      </c>
      <c r="AH10" s="28">
        <f>IF(AND(AG10&lt;&gt;0, AB10&lt;&gt;0),AG10/AB10,0)</f>
        <v>80.333333333333329</v>
      </c>
      <c r="AI10" s="28">
        <f>IF(AD10&lt;&gt;0,AD10/AB10,0)</f>
        <v>0</v>
      </c>
      <c r="AJ10" s="28">
        <f>IF(AD10&lt;&gt;0,AG10/AD10,0)</f>
        <v>0</v>
      </c>
      <c r="AL10"/>
      <c r="AM10"/>
    </row>
    <row r="11" spans="1:39" s="26" customFormat="1" x14ac:dyDescent="0.2">
      <c r="A11" s="25" t="s">
        <v>2075</v>
      </c>
      <c r="B11" s="27" t="str">
        <f>APPS('14-15 Teamsheets'!$H$2:$R$136,$A11,'14-15 Teamsheets'!$C$2:$C$136,B$1) &amp; "(" &amp; SUBS('14-15 Teamsheets'!$S$2:$Z$136,$A11,'14-15 Teamsheets'!$C$2:$C$136,B$1) &amp; ")"</f>
        <v>1(0)</v>
      </c>
      <c r="C11" s="27" t="str">
        <f>GOALS('14-15 Teamsheets'!$H$2:$R$136,$A11,'14-15 Teamsheets'!$C$2:$C$136,B$1) &amp; "(" &amp; GOALS('14-15 Teamsheets'!$S$2:$Z$136,$A11,'14-15 Teamsheets'!$C$2:$C$136,B$1) &amp; ")"</f>
        <v>0(0)</v>
      </c>
      <c r="D11" s="27">
        <f>Clean_sheet('14-15 Teamsheets'!$C$2:$H$136,$A11,B$1)</f>
        <v>0</v>
      </c>
      <c r="E11" s="27" t="str">
        <f>CARDS('14-15 Teamsheets'!$H$2:$Z$136,$A11,$AM$2,'14-15 Teamsheets'!$C$2:$C$136,B$1) &amp; "(" &amp; CARDS('14-15 Teamsheets'!$H$2:$Z$136,$A11,$AM$7,'14-15 Teamsheets'!$C$2:$C$136,B$1) &amp; ")"</f>
        <v>0(0)</v>
      </c>
      <c r="F11" s="27">
        <f>MINS_PLAYED('14-15 Teamsheets'!$H$2:$R$136,$A11,'14-15 Teamsheets'!$C$2:$C$136,B$1) + MINS_AS_SUB('14-15 Teamsheets'!$S$2:$Z$136,$A11,'14-15 Teamsheets'!$C$2:$C$136,B$1)</f>
        <v>13</v>
      </c>
      <c r="G11" s="27" t="str">
        <f>APPS('14-15 Teamsheets'!$H$2:$R$136,$A11,'14-15 Teamsheets'!$C$2:$C$136,G$1) &amp; "(" &amp; SUBS('14-15 Teamsheets'!$S$2:$Z$136,$A11,'14-15 Teamsheets'!$C$2:$C$136,G$1) &amp; ")"</f>
        <v>0(0)</v>
      </c>
      <c r="H11" s="27" t="str">
        <f>GOALS('14-15 Teamsheets'!$H$2:$R$136,$A11,'14-15 Teamsheets'!$C$2:$C$136,G$1) &amp; "(" &amp; GOALS('14-15 Teamsheets'!$S$2:$Z$136,$A11,'14-15 Teamsheets'!$C$2:$C$136,G$1) &amp; ")"</f>
        <v>0(0)</v>
      </c>
      <c r="I11" s="27">
        <f>Clean_sheet('14-15 Teamsheets'!$C$2:$H$136,$A11,G$1)</f>
        <v>0</v>
      </c>
      <c r="J11" s="27" t="str">
        <f>CARDS('14-15 Teamsheets'!$H$2:$Z$136,$A11,$AM$2,'14-15 Teamsheets'!$C$2:$C$136,G$1) &amp; "(" &amp; CARDS('14-15 Teamsheets'!$H$2:$Z$136,$A11,$AM$7,'14-15 Teamsheets'!$C$2:$C$136,G$1) &amp; ")"</f>
        <v>0(0)</v>
      </c>
      <c r="K11" s="27">
        <f>MINS_PLAYED('14-15 Teamsheets'!$H$2:$R$136,$A11,'14-15 Teamsheets'!$C$2:$C$136,G$1) + MINS_AS_SUB('14-15 Teamsheets'!$S$2:$Z$136,$A11,'14-15 Teamsheets'!$C$2:$C$136,G$1)</f>
        <v>0</v>
      </c>
      <c r="L11" s="27" t="str">
        <f>APPS('14-15 Teamsheets'!$H$2:$R$136,$A11,'14-15 Teamsheets'!$C$2:$C$136,L$1) &amp; "(" &amp; SUBS('14-15 Teamsheets'!$S$2:$Z$136,$A11,'14-15 Teamsheets'!$C$2:$C$136,L$1) &amp; ")"</f>
        <v>0(0)</v>
      </c>
      <c r="M11" s="27" t="str">
        <f>GOALS('14-15 Teamsheets'!$H$2:$R$136,$A11,'14-15 Teamsheets'!$C$2:$C$136,L$1) &amp; "(" &amp; GOALS('14-15 Teamsheets'!$S$2:$Z$136,$A11,'14-15 Teamsheets'!$C$2:$C$136,L$1) &amp; ")"</f>
        <v>0(0)</v>
      </c>
      <c r="N11" s="27">
        <f>Clean_sheet('14-15 Teamsheets'!$C$2:$H$136,$A11,L$1)</f>
        <v>0</v>
      </c>
      <c r="O11" s="27" t="str">
        <f>CARDS('14-15 Teamsheets'!$H$2:$Z$136,$A11,$AM$2,'14-15 Teamsheets'!$C$2:$C$136,L$1) &amp; "(" &amp; CARDS('14-15 Teamsheets'!$H$2:$Z$136,$A11,$AM$7,'14-15 Teamsheets'!$C$2:$C$136,L$1) &amp; ")"</f>
        <v>0(0)</v>
      </c>
      <c r="P11" s="27">
        <f>MINS_PLAYED('14-15 Teamsheets'!$H$2:$R$136,$A11,'14-15 Teamsheets'!$C$2:$C$136,L$1) + MINS_AS_SUB('14-15 Teamsheets'!$S$2:$Z$136,$A11,'14-15 Teamsheets'!$C$2:$C$136,L$1)</f>
        <v>0</v>
      </c>
      <c r="Q11" s="27" t="str">
        <f>APPS('14-15 Teamsheets'!$H$2:$R$136,$A11,'14-15 Teamsheets'!$C$2:$C$136,Q$1) &amp; "(" &amp; SUBS('14-15 Teamsheets'!$S$2:$Z$136,$A11,'14-15 Teamsheets'!$C$2:$C$136,Q$1) &amp; ")"</f>
        <v>0(0)</v>
      </c>
      <c r="R11" s="27" t="str">
        <f>GOALS('14-15 Teamsheets'!$H$2:$R$136,$A11,'14-15 Teamsheets'!$C$2:$C$136,Q$1) &amp; "(" &amp; GOALS('14-15 Teamsheets'!$S$2:$Z$136,$A11,'14-15 Teamsheets'!$C$2:$C$136,Q$1) &amp; ")"</f>
        <v>0(0)</v>
      </c>
      <c r="S11" s="27">
        <f>Clean_sheet('14-15 Teamsheets'!$C$2:$H$136,$A11,Q$1)</f>
        <v>0</v>
      </c>
      <c r="T11" s="27" t="str">
        <f>CARDS('14-15 Teamsheets'!$H$2:$Z$136,$A11,$AM$2,'14-15 Teamsheets'!$C$2:$C$136,Q$1) &amp; "(" &amp; CARDS('14-15 Teamsheets'!$H$2:$Z$136,$A11,$AM$7,'14-15 Teamsheets'!$C$2:$C$136,Q$1) &amp; ")"</f>
        <v>0(0)</v>
      </c>
      <c r="U11" s="27">
        <f>MINS_PLAYED('14-15 Teamsheets'!$H$2:$R$136,$A11,'14-15 Teamsheets'!$C$2:$C$136,Q$1) + MINS_AS_SUB('14-15 Teamsheets'!$S$2:$Z$136,$A11,'14-15 Teamsheets'!$C$2:$C$136,Q$1)</f>
        <v>0</v>
      </c>
      <c r="V11" s="27" t="str">
        <f>APPS('14-15 Teamsheets'!$H$2:$R$136,$A11,'14-15 Teamsheets'!$C$2:$C$136,V$1) &amp; "(" &amp; SUBS('14-15 Teamsheets'!$S$2:$Z$136,$A11,'14-15 Teamsheets'!$C$2:$C$136,V$1) &amp; ")"</f>
        <v>0(0)</v>
      </c>
      <c r="W11" s="27" t="str">
        <f>GOALS('14-15 Teamsheets'!$H$2:$R$136,$A11,'14-15 Teamsheets'!$C$2:$C$136,V$1) &amp; "(" &amp; GOALS('14-15 Teamsheets'!$S$2:$Z$136,$A11,'14-15 Teamsheets'!$C$2:$C$136,V$1) &amp; ")"</f>
        <v>0(0)</v>
      </c>
      <c r="X11" s="27">
        <f>Clean_sheet('14-15 Teamsheets'!$C$2:$H$136,$A11,V$1)</f>
        <v>0</v>
      </c>
      <c r="Y11" s="27" t="str">
        <f>CARDS('14-15 Teamsheets'!$H$2:$Z$136,$A11,$AM$2,'14-15 Teamsheets'!$C$2:$C$136,V$1) &amp; "(" &amp; CARDS('14-15 Teamsheets'!$H$2:$Z$136,$A11,$AM$7,'14-15 Teamsheets'!$C$2:$C$136,V$1) &amp; ")"</f>
        <v>0(0)</v>
      </c>
      <c r="Z11" s="27">
        <f>MINS_PLAYED('14-15 Teamsheets'!$H$2:$R$136,$A11,'14-15 Teamsheets'!$C$2:$C$136,V$1) + MINS_AS_SUB('14-15 Teamsheets'!$S$2:$Z$136,$A11,'14-15 Teamsheets'!$C$2:$C$136,V$1)</f>
        <v>0</v>
      </c>
      <c r="AA11" s="27" t="str">
        <f>APPS('14-15 Teamsheets'!$H$2:$R$136,$A11) &amp; "(" &amp; SUBS('14-15 Teamsheets'!$S$2:$Z$136,$A11) &amp; ")"</f>
        <v>1(0)</v>
      </c>
      <c r="AB11" s="28">
        <f>APPS('14-15 Teamsheets'!$H$2:$R$136,$A11) + SUBS('14-15 Teamsheets'!$S$2:$Z$136,$A11)</f>
        <v>1</v>
      </c>
      <c r="AC11" s="27" t="str">
        <f>GOALS('14-15 Teamsheets'!$H$2:$R$136,$A11) &amp; "(" &amp; GOALS('14-15 Teamsheets'!$S$2:$Z$136,$A11) &amp; ")"</f>
        <v>0(0)</v>
      </c>
      <c r="AD11" s="28">
        <f>GOALS('14-15 Teamsheets'!$H$2:$Z$136,$A11)</f>
        <v>0</v>
      </c>
      <c r="AE11" s="28">
        <f>Clean_sheet('14-15 Teamsheets'!$C$2:$H$136,$A11)</f>
        <v>0</v>
      </c>
      <c r="AF11" s="28" t="str">
        <f>CARDS('14-15 Teamsheets'!$H$2:$Z$136,$A11,$AM$2) &amp; "(" &amp; CARDS('14-15 Teamsheets'!$H$2:$Z$136,$A11,$AM$3) &amp; ")"</f>
        <v>0(0)</v>
      </c>
      <c r="AG11" s="28">
        <f>MINS_PLAYED('14-15 Teamsheets'!$H$2:$R$136,$A11) + MINS_AS_SUB('14-15 Teamsheets'!$S$2:$Z$136,$A11)</f>
        <v>13</v>
      </c>
      <c r="AH11" s="28">
        <f t="shared" ref="AH11" si="9">IF(AND(AG11&lt;&gt;0, AB11&lt;&gt;0),AG11/AB11,0)</f>
        <v>13</v>
      </c>
      <c r="AI11" s="28">
        <f t="shared" ref="AI11" si="10">IF(AD11&lt;&gt;0,AD11/AB11,0)</f>
        <v>0</v>
      </c>
      <c r="AJ11" s="28">
        <f t="shared" ref="AJ11" si="11">IF(AD11&lt;&gt;0,AG11/AD11,0)</f>
        <v>0</v>
      </c>
    </row>
    <row r="12" spans="1:39" x14ac:dyDescent="0.2">
      <c r="A12" s="25" t="s">
        <v>3755</v>
      </c>
      <c r="B12" s="27" t="str">
        <f>APPS('14-15 Teamsheets'!$H$2:$R$136,$A12,'14-15 Teamsheets'!$C$2:$C$136,B$1) &amp; "(" &amp; SUBS('14-15 Teamsheets'!$S$2:$Z$136,$A12,'14-15 Teamsheets'!$C$2:$C$136,B$1) &amp; ")"</f>
        <v>1(0)</v>
      </c>
      <c r="C12" s="27" t="str">
        <f>GOALS('14-15 Teamsheets'!$H$2:$R$136,$A12,'14-15 Teamsheets'!$C$2:$C$136,B$1) &amp; "(" &amp; GOALS('14-15 Teamsheets'!$S$2:$Z$136,$A12,'14-15 Teamsheets'!$C$2:$C$136,B$1) &amp; ")"</f>
        <v>0(0)</v>
      </c>
      <c r="D12" s="27">
        <f>Clean_sheet('14-15 Teamsheets'!$C$2:$H$136,$A12,B$1)</f>
        <v>0</v>
      </c>
      <c r="E12" s="27" t="str">
        <f>CARDS('14-15 Teamsheets'!$H$2:$Z$136,$A12,$AM$2,'14-15 Teamsheets'!$C$2:$C$136,B$1) &amp; "(" &amp; CARDS('14-15 Teamsheets'!$H$2:$Z$136,$A12,$AM$7,'14-15 Teamsheets'!$C$2:$C$136,B$1) &amp; ")"</f>
        <v>0(0)</v>
      </c>
      <c r="F12" s="27">
        <f>MINS_PLAYED('14-15 Teamsheets'!$H$2:$R$136,$A12,'14-15 Teamsheets'!$C$2:$C$136,B$1) + MINS_AS_SUB('14-15 Teamsheets'!$S$2:$Z$136,$A12,'14-15 Teamsheets'!$C$2:$C$136,B$1)</f>
        <v>90</v>
      </c>
      <c r="G12" s="27" t="str">
        <f>APPS('14-15 Teamsheets'!$H$2:$R$136,$A12,'14-15 Teamsheets'!$C$2:$C$136,G$1) &amp; "(" &amp; SUBS('14-15 Teamsheets'!$S$2:$Z$136,$A12,'14-15 Teamsheets'!$C$2:$C$136,G$1) &amp; ")"</f>
        <v>1(0)</v>
      </c>
      <c r="H12" s="27" t="str">
        <f>GOALS('14-15 Teamsheets'!$H$2:$R$136,$A12,'14-15 Teamsheets'!$C$2:$C$136,G$1) &amp; "(" &amp; GOALS('14-15 Teamsheets'!$S$2:$Z$136,$A12,'14-15 Teamsheets'!$C$2:$C$136,G$1) &amp; ")"</f>
        <v>0(0)</v>
      </c>
      <c r="I12" s="27">
        <f>Clean_sheet('14-15 Teamsheets'!$C$2:$H$136,$A12,G$1)</f>
        <v>0</v>
      </c>
      <c r="J12" s="27" t="str">
        <f>CARDS('14-15 Teamsheets'!$H$2:$Z$136,$A12,$AM$2,'14-15 Teamsheets'!$C$2:$C$136,G$1) &amp; "(" &amp; CARDS('14-15 Teamsheets'!$H$2:$Z$136,$A12,$AM$7,'14-15 Teamsheets'!$C$2:$C$136,G$1) &amp; ")"</f>
        <v>0(0)</v>
      </c>
      <c r="K12" s="27">
        <f>MINS_PLAYED('14-15 Teamsheets'!$H$2:$R$136,$A12,'14-15 Teamsheets'!$C$2:$C$136,G$1) + MINS_AS_SUB('14-15 Teamsheets'!$S$2:$Z$136,$A12,'14-15 Teamsheets'!$C$2:$C$136,G$1)</f>
        <v>90</v>
      </c>
      <c r="L12" s="27" t="str">
        <f>APPS('14-15 Teamsheets'!$H$2:$R$136,$A12,'14-15 Teamsheets'!$C$2:$C$136,L$1) &amp; "(" &amp; SUBS('14-15 Teamsheets'!$S$2:$Z$136,$A12,'14-15 Teamsheets'!$C$2:$C$136,L$1) &amp; ")"</f>
        <v>0(0)</v>
      </c>
      <c r="M12" s="27" t="str">
        <f>GOALS('14-15 Teamsheets'!$H$2:$R$136,$A12,'14-15 Teamsheets'!$C$2:$C$136,L$1) &amp; "(" &amp; GOALS('14-15 Teamsheets'!$S$2:$Z$136,$A12,'14-15 Teamsheets'!$C$2:$C$136,L$1) &amp; ")"</f>
        <v>0(0)</v>
      </c>
      <c r="N12" s="27">
        <f>Clean_sheet('14-15 Teamsheets'!$C$2:$H$136,$A12,L$1)</f>
        <v>0</v>
      </c>
      <c r="O12" s="27" t="str">
        <f>CARDS('14-15 Teamsheets'!$H$2:$Z$136,$A12,$AM$2,'14-15 Teamsheets'!$C$2:$C$136,L$1) &amp; "(" &amp; CARDS('14-15 Teamsheets'!$H$2:$Z$136,$A12,$AM$7,'14-15 Teamsheets'!$C$2:$C$136,L$1) &amp; ")"</f>
        <v>0(0)</v>
      </c>
      <c r="P12" s="27">
        <f>MINS_PLAYED('14-15 Teamsheets'!$H$2:$R$136,$A12,'14-15 Teamsheets'!$C$2:$C$136,L$1) + MINS_AS_SUB('14-15 Teamsheets'!$S$2:$Z$136,$A12,'14-15 Teamsheets'!$C$2:$C$136,L$1)</f>
        <v>0</v>
      </c>
      <c r="Q12" s="27" t="str">
        <f>APPS('14-15 Teamsheets'!$H$2:$R$136,$A12,'14-15 Teamsheets'!$C$2:$C$136,Q$1) &amp; "(" &amp; SUBS('14-15 Teamsheets'!$S$2:$Z$136,$A12,'14-15 Teamsheets'!$C$2:$C$136,Q$1) &amp; ")"</f>
        <v>0(0)</v>
      </c>
      <c r="R12" s="27" t="str">
        <f>GOALS('14-15 Teamsheets'!$H$2:$R$136,$A12,'14-15 Teamsheets'!$C$2:$C$136,Q$1) &amp; "(" &amp; GOALS('14-15 Teamsheets'!$S$2:$Z$136,$A12,'14-15 Teamsheets'!$C$2:$C$136,Q$1) &amp; ")"</f>
        <v>0(0)</v>
      </c>
      <c r="S12" s="27">
        <f>Clean_sheet('14-15 Teamsheets'!$C$2:$H$136,$A12,Q$1)</f>
        <v>0</v>
      </c>
      <c r="T12" s="27" t="str">
        <f>CARDS('14-15 Teamsheets'!$H$2:$Z$136,$A12,$AM$2,'14-15 Teamsheets'!$C$2:$C$136,Q$1) &amp; "(" &amp; CARDS('14-15 Teamsheets'!$H$2:$Z$136,$A12,$AM$7,'14-15 Teamsheets'!$C$2:$C$136,Q$1) &amp; ")"</f>
        <v>0(0)</v>
      </c>
      <c r="U12" s="27">
        <f>MINS_PLAYED('14-15 Teamsheets'!$H$2:$R$136,$A12,'14-15 Teamsheets'!$C$2:$C$136,Q$1) + MINS_AS_SUB('14-15 Teamsheets'!$S$2:$Z$136,$A12,'14-15 Teamsheets'!$C$2:$C$136,Q$1)</f>
        <v>0</v>
      </c>
      <c r="V12" s="27" t="str">
        <f>APPS('14-15 Teamsheets'!$H$2:$R$136,$A12,'14-15 Teamsheets'!$C$2:$C$136,V$1) &amp; "(" &amp; SUBS('14-15 Teamsheets'!$S$2:$Z$136,$A12,'14-15 Teamsheets'!$C$2:$C$136,V$1) &amp; ")"</f>
        <v>0(0)</v>
      </c>
      <c r="W12" s="27" t="str">
        <f>GOALS('14-15 Teamsheets'!$H$2:$R$136,$A12,'14-15 Teamsheets'!$C$2:$C$136,V$1) &amp; "(" &amp; GOALS('14-15 Teamsheets'!$S$2:$Z$136,$A12,'14-15 Teamsheets'!$C$2:$C$136,V$1) &amp; ")"</f>
        <v>0(0)</v>
      </c>
      <c r="X12" s="27">
        <f>Clean_sheet('14-15 Teamsheets'!$C$2:$H$136,$A12,V$1)</f>
        <v>0</v>
      </c>
      <c r="Y12" s="27" t="str">
        <f>CARDS('14-15 Teamsheets'!$H$2:$Z$136,$A12,$AM$2,'14-15 Teamsheets'!$C$2:$C$136,V$1) &amp; "(" &amp; CARDS('14-15 Teamsheets'!$H$2:$Z$136,$A12,$AM$7,'14-15 Teamsheets'!$C$2:$C$136,V$1) &amp; ")"</f>
        <v>0(0)</v>
      </c>
      <c r="Z12" s="27">
        <f>MINS_PLAYED('14-15 Teamsheets'!$H$2:$R$136,$A12,'14-15 Teamsheets'!$C$2:$C$136,V$1) + MINS_AS_SUB('14-15 Teamsheets'!$S$2:$Z$136,$A12,'14-15 Teamsheets'!$C$2:$C$136,V$1)</f>
        <v>0</v>
      </c>
      <c r="AA12" s="27" t="str">
        <f>APPS('14-15 Teamsheets'!$H$2:$R$136,$A12) &amp; "(" &amp; SUBS('14-15 Teamsheets'!$S$2:$Z$136,$A12) &amp; ")"</f>
        <v>2(0)</v>
      </c>
      <c r="AB12" s="28">
        <f>APPS('14-15 Teamsheets'!$H$2:$R$136,$A12) + SUBS('14-15 Teamsheets'!$S$2:$Z$136,$A12)</f>
        <v>2</v>
      </c>
      <c r="AC12" s="27" t="str">
        <f>GOALS('14-15 Teamsheets'!$H$2:$R$136,$A12) &amp; "(" &amp; GOALS('14-15 Teamsheets'!$S$2:$Z$136,$A12) &amp; ")"</f>
        <v>0(0)</v>
      </c>
      <c r="AD12" s="28">
        <f>GOALS('14-15 Teamsheets'!$H$2:$Z$136,$A12)</f>
        <v>0</v>
      </c>
      <c r="AE12" s="28">
        <f>Clean_sheet('14-15 Teamsheets'!$C$2:$H$136,$A12)</f>
        <v>0</v>
      </c>
      <c r="AF12" s="28" t="str">
        <f>CARDS('14-15 Teamsheets'!$H$2:$Z$136,$A12,$AM$2) &amp; "(" &amp; CARDS('14-15 Teamsheets'!$H$2:$Z$136,$A12,$AM$3) &amp; ")"</f>
        <v>0(0)</v>
      </c>
      <c r="AG12" s="28">
        <f>MINS_PLAYED('14-15 Teamsheets'!$H$2:$R$136,$A12) + MINS_AS_SUB('14-15 Teamsheets'!$S$2:$Z$136,$A12)</f>
        <v>180</v>
      </c>
      <c r="AH12" s="28">
        <f>IF(AND(AG12&lt;&gt;0, AB12&lt;&gt;0),AG12/AB12,0)</f>
        <v>90</v>
      </c>
      <c r="AI12" s="28">
        <f>IF(AD12&lt;&gt;0,AD12/AB12,0)</f>
        <v>0</v>
      </c>
      <c r="AJ12" s="28">
        <f>IF(AD12&lt;&gt;0,AG12/AD12,0)</f>
        <v>0</v>
      </c>
      <c r="AL12"/>
      <c r="AM12"/>
    </row>
    <row r="13" spans="1:39" x14ac:dyDescent="0.2">
      <c r="A13" s="25" t="s">
        <v>3116</v>
      </c>
      <c r="B13" s="27" t="str">
        <f>APPS('14-15 Teamsheets'!$H$2:$R$136,$A13,'14-15 Teamsheets'!$C$2:$C$136,B$1) &amp; "(" &amp; SUBS('14-15 Teamsheets'!$S$2:$Z$136,$A13,'14-15 Teamsheets'!$C$2:$C$136,B$1) &amp; ")"</f>
        <v>8(9)</v>
      </c>
      <c r="C13" s="27" t="str">
        <f>GOALS('14-15 Teamsheets'!$H$2:$R$136,$A13,'14-15 Teamsheets'!$C$2:$C$136,B$1) &amp; "(" &amp; GOALS('14-15 Teamsheets'!$S$2:$Z$136,$A13,'14-15 Teamsheets'!$C$2:$C$136,B$1) &amp; ")"</f>
        <v>0(0)</v>
      </c>
      <c r="D13" s="27">
        <f>Clean_sheet('14-15 Teamsheets'!$C$2:$H$136,$A13,B$1)</f>
        <v>0</v>
      </c>
      <c r="E13" s="27" t="str">
        <f>CARDS('14-15 Teamsheets'!$H$2:$Z$136,$A13,$AM$2,'14-15 Teamsheets'!$C$2:$C$136,B$1) &amp; "(" &amp; CARDS('14-15 Teamsheets'!$H$2:$Z$136,$A13,$AM$7,'14-15 Teamsheets'!$C$2:$C$136,B$1) &amp; ")"</f>
        <v>3(0)</v>
      </c>
      <c r="F13" s="27">
        <f>MINS_PLAYED('14-15 Teamsheets'!$H$2:$R$136,$A13,'14-15 Teamsheets'!$C$2:$C$136,B$1) + MINS_AS_SUB('14-15 Teamsheets'!$S$2:$Z$136,$A13,'14-15 Teamsheets'!$C$2:$C$136,B$1)</f>
        <v>883</v>
      </c>
      <c r="G13" s="27" t="str">
        <f>APPS('14-15 Teamsheets'!$H$2:$R$136,$A13,'14-15 Teamsheets'!$C$2:$C$136,G$1) &amp; "(" &amp; SUBS('14-15 Teamsheets'!$S$2:$Z$136,$A13,'14-15 Teamsheets'!$C$2:$C$136,G$1) &amp; ")"</f>
        <v>1(0)</v>
      </c>
      <c r="H13" s="27" t="str">
        <f>GOALS('14-15 Teamsheets'!$H$2:$R$136,$A13,'14-15 Teamsheets'!$C$2:$C$136,G$1) &amp; "(" &amp; GOALS('14-15 Teamsheets'!$S$2:$Z$136,$A13,'14-15 Teamsheets'!$C$2:$C$136,G$1) &amp; ")"</f>
        <v>0(0)</v>
      </c>
      <c r="I13" s="27">
        <f>Clean_sheet('14-15 Teamsheets'!$C$2:$H$136,$A13,G$1)</f>
        <v>0</v>
      </c>
      <c r="J13" s="27" t="str">
        <f>CARDS('14-15 Teamsheets'!$H$2:$Z$136,$A13,$AM$2,'14-15 Teamsheets'!$C$2:$C$136,G$1) &amp; "(" &amp; CARDS('14-15 Teamsheets'!$H$2:$Z$136,$A13,$AM$7,'14-15 Teamsheets'!$C$2:$C$136,G$1) &amp; ")"</f>
        <v>0(0)</v>
      </c>
      <c r="K13" s="27">
        <f>MINS_PLAYED('14-15 Teamsheets'!$H$2:$R$136,$A13,'14-15 Teamsheets'!$C$2:$C$136,G$1) + MINS_AS_SUB('14-15 Teamsheets'!$S$2:$Z$136,$A13,'14-15 Teamsheets'!$C$2:$C$136,G$1)</f>
        <v>90</v>
      </c>
      <c r="L13" s="27" t="str">
        <f>APPS('14-15 Teamsheets'!$H$2:$R$136,$A13,'14-15 Teamsheets'!$C$2:$C$136,L$1) &amp; "(" &amp; SUBS('14-15 Teamsheets'!$S$2:$Z$136,$A13,'14-15 Teamsheets'!$C$2:$C$136,L$1) &amp; ")"</f>
        <v>1(0)</v>
      </c>
      <c r="M13" s="27" t="str">
        <f>GOALS('14-15 Teamsheets'!$H$2:$R$136,$A13,'14-15 Teamsheets'!$C$2:$C$136,L$1) &amp; "(" &amp; GOALS('14-15 Teamsheets'!$S$2:$Z$136,$A13,'14-15 Teamsheets'!$C$2:$C$136,L$1) &amp; ")"</f>
        <v>0(0)</v>
      </c>
      <c r="N13" s="27">
        <f>Clean_sheet('14-15 Teamsheets'!$C$2:$H$136,$A13,L$1)</f>
        <v>0</v>
      </c>
      <c r="O13" s="27" t="str">
        <f>CARDS('14-15 Teamsheets'!$H$2:$Z$136,$A13,$AM$2,'14-15 Teamsheets'!$C$2:$C$136,L$1) &amp; "(" &amp; CARDS('14-15 Teamsheets'!$H$2:$Z$136,$A13,$AM$7,'14-15 Teamsheets'!$C$2:$C$136,L$1) &amp; ")"</f>
        <v>0(0)</v>
      </c>
      <c r="P13" s="27">
        <f>MINS_PLAYED('14-15 Teamsheets'!$H$2:$R$136,$A13,'14-15 Teamsheets'!$C$2:$C$136,L$1) + MINS_AS_SUB('14-15 Teamsheets'!$S$2:$Z$136,$A13,'14-15 Teamsheets'!$C$2:$C$136,L$1)</f>
        <v>90</v>
      </c>
      <c r="Q13" s="27" t="str">
        <f>APPS('14-15 Teamsheets'!$H$2:$R$136,$A13,'14-15 Teamsheets'!$C$2:$C$136,Q$1) &amp; "(" &amp; SUBS('14-15 Teamsheets'!$S$2:$Z$136,$A13,'14-15 Teamsheets'!$C$2:$C$136,Q$1) &amp; ")"</f>
        <v>4(1)</v>
      </c>
      <c r="R13" s="27" t="str">
        <f>GOALS('14-15 Teamsheets'!$H$2:$R$136,$A13,'14-15 Teamsheets'!$C$2:$C$136,Q$1) &amp; "(" &amp; GOALS('14-15 Teamsheets'!$S$2:$Z$136,$A13,'14-15 Teamsheets'!$C$2:$C$136,Q$1) &amp; ")"</f>
        <v>1(0)</v>
      </c>
      <c r="S13" s="27">
        <f>Clean_sheet('14-15 Teamsheets'!$C$2:$H$136,$A13,Q$1)</f>
        <v>0</v>
      </c>
      <c r="T13" s="27" t="str">
        <f>CARDS('14-15 Teamsheets'!$H$2:$Z$136,$A13,$AM$2,'14-15 Teamsheets'!$C$2:$C$136,Q$1) &amp; "(" &amp; CARDS('14-15 Teamsheets'!$H$2:$Z$136,$A13,$AM$7,'14-15 Teamsheets'!$C$2:$C$136,Q$1) &amp; ")"</f>
        <v>1(0)</v>
      </c>
      <c r="U13" s="27">
        <f>MINS_PLAYED('14-15 Teamsheets'!$H$2:$R$136,$A13,'14-15 Teamsheets'!$C$2:$C$136,Q$1) + MINS_AS_SUB('14-15 Teamsheets'!$S$2:$Z$136,$A13,'14-15 Teamsheets'!$C$2:$C$136,Q$1)</f>
        <v>372</v>
      </c>
      <c r="V13" s="27" t="str">
        <f>APPS('14-15 Teamsheets'!$H$2:$R$136,$A13,'14-15 Teamsheets'!$C$2:$C$136,V$1) &amp; "(" &amp; SUBS('14-15 Teamsheets'!$S$2:$Z$136,$A13,'14-15 Teamsheets'!$C$2:$C$136,V$1) &amp; ")"</f>
        <v>2(0)</v>
      </c>
      <c r="W13" s="27" t="str">
        <f>GOALS('14-15 Teamsheets'!$H$2:$R$136,$A13,'14-15 Teamsheets'!$C$2:$C$136,V$1) &amp; "(" &amp; GOALS('14-15 Teamsheets'!$S$2:$Z$136,$A13,'14-15 Teamsheets'!$C$2:$C$136,V$1) &amp; ")"</f>
        <v>0(0)</v>
      </c>
      <c r="X13" s="27">
        <f>Clean_sheet('14-15 Teamsheets'!$C$2:$H$136,$A13,V$1)</f>
        <v>0</v>
      </c>
      <c r="Y13" s="27" t="str">
        <f>CARDS('14-15 Teamsheets'!$H$2:$Z$136,$A13,$AM$2,'14-15 Teamsheets'!$C$2:$C$136,V$1) &amp; "(" &amp; CARDS('14-15 Teamsheets'!$H$2:$Z$136,$A13,$AM$7,'14-15 Teamsheets'!$C$2:$C$136,V$1) &amp; ")"</f>
        <v>0(0)</v>
      </c>
      <c r="Z13" s="27">
        <f>MINS_PLAYED('14-15 Teamsheets'!$H$2:$R$136,$A13,'14-15 Teamsheets'!$C$2:$C$136,V$1) + MINS_AS_SUB('14-15 Teamsheets'!$S$2:$Z$136,$A13,'14-15 Teamsheets'!$C$2:$C$136,V$1)</f>
        <v>146</v>
      </c>
      <c r="AA13" s="27" t="str">
        <f>APPS('14-15 Teamsheets'!$H$2:$R$136,$A13) &amp; "(" &amp; SUBS('14-15 Teamsheets'!$S$2:$Z$136,$A13) &amp; ")"</f>
        <v>16(10)</v>
      </c>
      <c r="AB13" s="28">
        <f>APPS('14-15 Teamsheets'!$H$2:$R$136,$A13) + SUBS('14-15 Teamsheets'!$S$2:$Z$136,$A13)</f>
        <v>26</v>
      </c>
      <c r="AC13" s="27" t="str">
        <f>GOALS('14-15 Teamsheets'!$H$2:$R$136,$A13) &amp; "(" &amp; GOALS('14-15 Teamsheets'!$S$2:$Z$136,$A13) &amp; ")"</f>
        <v>1(0)</v>
      </c>
      <c r="AD13" s="28">
        <f>GOALS('14-15 Teamsheets'!$H$2:$Z$136,$A13)</f>
        <v>1</v>
      </c>
      <c r="AE13" s="28">
        <f>Clean_sheet('14-15 Teamsheets'!$C$2:$H$136,$A13)</f>
        <v>0</v>
      </c>
      <c r="AF13" s="28" t="str">
        <f>CARDS('14-15 Teamsheets'!$H$2:$Z$136,$A13,$AM$2) &amp; "(" &amp; CARDS('14-15 Teamsheets'!$H$2:$Z$136,$A13,$AM$3) &amp; ")"</f>
        <v>4(0)</v>
      </c>
      <c r="AG13" s="28">
        <f>MINS_PLAYED('14-15 Teamsheets'!$H$2:$R$136,$A13) + MINS_AS_SUB('14-15 Teamsheets'!$S$2:$Z$136,$A13)</f>
        <v>1581</v>
      </c>
      <c r="AH13" s="28">
        <f t="shared" si="6"/>
        <v>60.807692307692307</v>
      </c>
      <c r="AI13" s="28">
        <f t="shared" si="7"/>
        <v>3.8461538461538464E-2</v>
      </c>
      <c r="AJ13" s="28">
        <f t="shared" si="8"/>
        <v>1581</v>
      </c>
      <c r="AL13"/>
      <c r="AM13" s="30"/>
    </row>
    <row r="14" spans="1:39" x14ac:dyDescent="0.2">
      <c r="A14" s="25" t="s">
        <v>3566</v>
      </c>
      <c r="B14" s="27" t="str">
        <f>APPS('14-15 Teamsheets'!$H$2:$R$136,$A14,'14-15 Teamsheets'!$C$2:$C$136,B$1) &amp; "(" &amp; SUBS('14-15 Teamsheets'!$S$2:$Z$136,$A14,'14-15 Teamsheets'!$C$2:$C$136,B$1) &amp; ")"</f>
        <v>10(6)</v>
      </c>
      <c r="C14" s="27" t="str">
        <f>GOALS('14-15 Teamsheets'!$H$2:$R$136,$A14,'14-15 Teamsheets'!$C$2:$C$136,B$1) &amp; "(" &amp; GOALS('14-15 Teamsheets'!$S$2:$Z$136,$A14,'14-15 Teamsheets'!$C$2:$C$136,B$1) &amp; ")"</f>
        <v>1(0)</v>
      </c>
      <c r="D14" s="27">
        <f>Clean_sheet('14-15 Teamsheets'!$C$2:$H$136,$A14,B$1)</f>
        <v>0</v>
      </c>
      <c r="E14" s="27" t="str">
        <f>CARDS('14-15 Teamsheets'!$H$2:$Z$136,$A14,$AM$2,'14-15 Teamsheets'!$C$2:$C$136,B$1) &amp; "(" &amp; CARDS('14-15 Teamsheets'!$H$2:$Z$136,$A14,$AM$7,'14-15 Teamsheets'!$C$2:$C$136,B$1) &amp; ")"</f>
        <v>1(0)</v>
      </c>
      <c r="F14" s="27">
        <f>MINS_PLAYED('14-15 Teamsheets'!$H$2:$R$136,$A14,'14-15 Teamsheets'!$C$2:$C$136,B$1) + MINS_AS_SUB('14-15 Teamsheets'!$S$2:$Z$136,$A14,'14-15 Teamsheets'!$C$2:$C$136,B$1)</f>
        <v>887</v>
      </c>
      <c r="G14" s="27" t="str">
        <f>APPS('14-15 Teamsheets'!$H$2:$R$136,$A14,'14-15 Teamsheets'!$C$2:$C$136,G$1) &amp; "(" &amp; SUBS('14-15 Teamsheets'!$S$2:$Z$136,$A14,'14-15 Teamsheets'!$C$2:$C$136,G$1) &amp; ")"</f>
        <v>0(0)</v>
      </c>
      <c r="H14" s="27" t="str">
        <f>GOALS('14-15 Teamsheets'!$H$2:$R$136,$A14,'14-15 Teamsheets'!$C$2:$C$136,G$1) &amp; "(" &amp; GOALS('14-15 Teamsheets'!$S$2:$Z$136,$A14,'14-15 Teamsheets'!$C$2:$C$136,G$1) &amp; ")"</f>
        <v>0(0)</v>
      </c>
      <c r="I14" s="27">
        <f>Clean_sheet('14-15 Teamsheets'!$C$2:$H$136,$A14,G$1)</f>
        <v>0</v>
      </c>
      <c r="J14" s="27" t="str">
        <f>CARDS('14-15 Teamsheets'!$H$2:$Z$136,$A14,$AM$2,'14-15 Teamsheets'!$C$2:$C$136,G$1) &amp; "(" &amp; CARDS('14-15 Teamsheets'!$H$2:$Z$136,$A14,$AM$7,'14-15 Teamsheets'!$C$2:$C$136,G$1) &amp; ")"</f>
        <v>0(0)</v>
      </c>
      <c r="K14" s="27">
        <f>MINS_PLAYED('14-15 Teamsheets'!$H$2:$R$136,$A14,'14-15 Teamsheets'!$C$2:$C$136,G$1) + MINS_AS_SUB('14-15 Teamsheets'!$S$2:$Z$136,$A14,'14-15 Teamsheets'!$C$2:$C$136,G$1)</f>
        <v>0</v>
      </c>
      <c r="L14" s="27" t="str">
        <f>APPS('14-15 Teamsheets'!$H$2:$R$136,$A14,'14-15 Teamsheets'!$C$2:$C$136,L$1) &amp; "(" &amp; SUBS('14-15 Teamsheets'!$S$2:$Z$136,$A14,'14-15 Teamsheets'!$C$2:$C$136,L$1) &amp; ")"</f>
        <v>0(0)</v>
      </c>
      <c r="M14" s="27" t="str">
        <f>GOALS('14-15 Teamsheets'!$H$2:$R$136,$A14,'14-15 Teamsheets'!$C$2:$C$136,L$1) &amp; "(" &amp; GOALS('14-15 Teamsheets'!$S$2:$Z$136,$A14,'14-15 Teamsheets'!$C$2:$C$136,L$1) &amp; ")"</f>
        <v>0(0)</v>
      </c>
      <c r="N14" s="27">
        <f>Clean_sheet('14-15 Teamsheets'!$C$2:$H$136,$A14,L$1)</f>
        <v>0</v>
      </c>
      <c r="O14" s="27" t="str">
        <f>CARDS('14-15 Teamsheets'!$H$2:$Z$136,$A14,$AM$2,'14-15 Teamsheets'!$C$2:$C$136,L$1) &amp; "(" &amp; CARDS('14-15 Teamsheets'!$H$2:$Z$136,$A14,$AM$7,'14-15 Teamsheets'!$C$2:$C$136,L$1) &amp; ")"</f>
        <v>0(0)</v>
      </c>
      <c r="P14" s="27">
        <f>MINS_PLAYED('14-15 Teamsheets'!$H$2:$R$136,$A14,'14-15 Teamsheets'!$C$2:$C$136,L$1) + MINS_AS_SUB('14-15 Teamsheets'!$S$2:$Z$136,$A14,'14-15 Teamsheets'!$C$2:$C$136,L$1)</f>
        <v>0</v>
      </c>
      <c r="Q14" s="27" t="str">
        <f>APPS('14-15 Teamsheets'!$H$2:$R$136,$A14,'14-15 Teamsheets'!$C$2:$C$136,Q$1) &amp; "(" &amp; SUBS('14-15 Teamsheets'!$S$2:$Z$136,$A14,'14-15 Teamsheets'!$C$2:$C$136,Q$1) &amp; ")"</f>
        <v>1(2)</v>
      </c>
      <c r="R14" s="27" t="str">
        <f>GOALS('14-15 Teamsheets'!$H$2:$R$136,$A14,'14-15 Teamsheets'!$C$2:$C$136,Q$1) &amp; "(" &amp; GOALS('14-15 Teamsheets'!$S$2:$Z$136,$A14,'14-15 Teamsheets'!$C$2:$C$136,Q$1) &amp; ")"</f>
        <v>0(0)</v>
      </c>
      <c r="S14" s="27">
        <f>Clean_sheet('14-15 Teamsheets'!$C$2:$H$136,$A14,Q$1)</f>
        <v>0</v>
      </c>
      <c r="T14" s="27" t="str">
        <f>CARDS('14-15 Teamsheets'!$H$2:$Z$136,$A14,$AM$2,'14-15 Teamsheets'!$C$2:$C$136,Q$1) &amp; "(" &amp; CARDS('14-15 Teamsheets'!$H$2:$Z$136,$A14,$AM$7,'14-15 Teamsheets'!$C$2:$C$136,Q$1) &amp; ")"</f>
        <v>0(0)</v>
      </c>
      <c r="U14" s="27">
        <f>MINS_PLAYED('14-15 Teamsheets'!$H$2:$R$136,$A14,'14-15 Teamsheets'!$C$2:$C$136,Q$1) + MINS_AS_SUB('14-15 Teamsheets'!$S$2:$Z$136,$A14,'14-15 Teamsheets'!$C$2:$C$136,Q$1)</f>
        <v>78</v>
      </c>
      <c r="V14" s="27" t="str">
        <f>APPS('14-15 Teamsheets'!$H$2:$R$136,$A14,'14-15 Teamsheets'!$C$2:$C$136,V$1) &amp; "(" &amp; SUBS('14-15 Teamsheets'!$S$2:$Z$136,$A14,'14-15 Teamsheets'!$C$2:$C$136,V$1) &amp; ")"</f>
        <v>0(0)</v>
      </c>
      <c r="W14" s="27" t="str">
        <f>GOALS('14-15 Teamsheets'!$H$2:$R$136,$A14,'14-15 Teamsheets'!$C$2:$C$136,V$1) &amp; "(" &amp; GOALS('14-15 Teamsheets'!$S$2:$Z$136,$A14,'14-15 Teamsheets'!$C$2:$C$136,V$1) &amp; ")"</f>
        <v>0(0)</v>
      </c>
      <c r="X14" s="27">
        <f>Clean_sheet('14-15 Teamsheets'!$C$2:$H$136,$A14,V$1)</f>
        <v>0</v>
      </c>
      <c r="Y14" s="27" t="str">
        <f>CARDS('14-15 Teamsheets'!$H$2:$Z$136,$A14,$AM$2,'14-15 Teamsheets'!$C$2:$C$136,V$1) &amp; "(" &amp; CARDS('14-15 Teamsheets'!$H$2:$Z$136,$A14,$AM$7,'14-15 Teamsheets'!$C$2:$C$136,V$1) &amp; ")"</f>
        <v>0(0)</v>
      </c>
      <c r="Z14" s="27">
        <f>MINS_PLAYED('14-15 Teamsheets'!$H$2:$R$136,$A14,'14-15 Teamsheets'!$C$2:$C$136,V$1) + MINS_AS_SUB('14-15 Teamsheets'!$S$2:$Z$136,$A14,'14-15 Teamsheets'!$C$2:$C$136,V$1)</f>
        <v>0</v>
      </c>
      <c r="AA14" s="27" t="str">
        <f>APPS('14-15 Teamsheets'!$H$2:$R$136,$A14) &amp; "(" &amp; SUBS('14-15 Teamsheets'!$S$2:$Z$136,$A14) &amp; ")"</f>
        <v>11(8)</v>
      </c>
      <c r="AB14" s="28">
        <f>APPS('14-15 Teamsheets'!$H$2:$R$136,$A14) + SUBS('14-15 Teamsheets'!$S$2:$Z$136,$A14)</f>
        <v>19</v>
      </c>
      <c r="AC14" s="27" t="str">
        <f>GOALS('14-15 Teamsheets'!$H$2:$R$136,$A14) &amp; "(" &amp; GOALS('14-15 Teamsheets'!$S$2:$Z$136,$A14) &amp; ")"</f>
        <v>1(0)</v>
      </c>
      <c r="AD14" s="28">
        <f>GOALS('14-15 Teamsheets'!$H$2:$Z$136,$A14)</f>
        <v>1</v>
      </c>
      <c r="AE14" s="28">
        <f>Clean_sheet('14-15 Teamsheets'!$C$2:$H$136,$A14)</f>
        <v>0</v>
      </c>
      <c r="AF14" s="28" t="str">
        <f>CARDS('14-15 Teamsheets'!$H$2:$Z$136,$A14,$AM$2) &amp; "(" &amp; CARDS('14-15 Teamsheets'!$H$2:$Z$136,$A14,$AM$3) &amp; ")"</f>
        <v>1(0)</v>
      </c>
      <c r="AG14" s="28">
        <f>MINS_PLAYED('14-15 Teamsheets'!$H$2:$R$136,$A14) + MINS_AS_SUB('14-15 Teamsheets'!$S$2:$Z$136,$A14)</f>
        <v>965</v>
      </c>
      <c r="AH14" s="28">
        <f t="shared" si="6"/>
        <v>50.789473684210527</v>
      </c>
      <c r="AI14" s="28">
        <f t="shared" si="7"/>
        <v>5.2631578947368418E-2</v>
      </c>
      <c r="AJ14" s="28">
        <f t="shared" si="8"/>
        <v>965</v>
      </c>
      <c r="AL14"/>
      <c r="AM14" s="30"/>
    </row>
    <row r="15" spans="1:39" x14ac:dyDescent="0.2">
      <c r="A15" s="25" t="s">
        <v>3219</v>
      </c>
      <c r="B15" s="27" t="str">
        <f>APPS('14-15 Teamsheets'!$H$2:$R$136,$A15,'14-15 Teamsheets'!$C$2:$C$136,B$1) &amp; "(" &amp; SUBS('14-15 Teamsheets'!$S$2:$Z$136,$A15,'14-15 Teamsheets'!$C$2:$C$136,B$1) &amp; ")"</f>
        <v>11(7)</v>
      </c>
      <c r="C15" s="27" t="str">
        <f>GOALS('14-15 Teamsheets'!$H$2:$R$136,$A15,'14-15 Teamsheets'!$C$2:$C$136,B$1) &amp; "(" &amp; GOALS('14-15 Teamsheets'!$S$2:$Z$136,$A15,'14-15 Teamsheets'!$C$2:$C$136,B$1) &amp; ")"</f>
        <v>4(2)</v>
      </c>
      <c r="D15" s="27">
        <f>Clean_sheet('14-15 Teamsheets'!$C$2:$H$136,$A15,B$1)</f>
        <v>0</v>
      </c>
      <c r="E15" s="27" t="str">
        <f>CARDS('14-15 Teamsheets'!$H$2:$Z$136,$A15,$AM$2,'14-15 Teamsheets'!$C$2:$C$136,B$1) &amp; "(" &amp; CARDS('14-15 Teamsheets'!$H$2:$Z$136,$A15,$AM$7,'14-15 Teamsheets'!$C$2:$C$136,B$1) &amp; ")"</f>
        <v>1(0)</v>
      </c>
      <c r="F15" s="27">
        <f>MINS_PLAYED('14-15 Teamsheets'!$H$2:$R$136,$A15,'14-15 Teamsheets'!$C$2:$C$136,B$1) + MINS_AS_SUB('14-15 Teamsheets'!$S$2:$Z$136,$A15,'14-15 Teamsheets'!$C$2:$C$136,B$1)</f>
        <v>1095</v>
      </c>
      <c r="G15" s="27" t="str">
        <f>APPS('14-15 Teamsheets'!$H$2:$R$136,$A15,'14-15 Teamsheets'!$C$2:$C$136,G$1) &amp; "(" &amp; SUBS('14-15 Teamsheets'!$S$2:$Z$136,$A15,'14-15 Teamsheets'!$C$2:$C$136,G$1) &amp; ")"</f>
        <v>1(0)</v>
      </c>
      <c r="H15" s="27" t="str">
        <f>GOALS('14-15 Teamsheets'!$H$2:$R$136,$A15,'14-15 Teamsheets'!$C$2:$C$136,G$1) &amp; "(" &amp; GOALS('14-15 Teamsheets'!$S$2:$Z$136,$A15,'14-15 Teamsheets'!$C$2:$C$136,G$1) &amp; ")"</f>
        <v>0(0)</v>
      </c>
      <c r="I15" s="27">
        <f>Clean_sheet('14-15 Teamsheets'!$C$2:$H$136,$A15,G$1)</f>
        <v>0</v>
      </c>
      <c r="J15" s="27" t="str">
        <f>CARDS('14-15 Teamsheets'!$H$2:$Z$136,$A15,$AM$2,'14-15 Teamsheets'!$C$2:$C$136,G$1) &amp; "(" &amp; CARDS('14-15 Teamsheets'!$H$2:$Z$136,$A15,$AM$7,'14-15 Teamsheets'!$C$2:$C$136,G$1) &amp; ")"</f>
        <v>0(0)</v>
      </c>
      <c r="K15" s="27">
        <f>MINS_PLAYED('14-15 Teamsheets'!$H$2:$R$136,$A15,'14-15 Teamsheets'!$C$2:$C$136,G$1) + MINS_AS_SUB('14-15 Teamsheets'!$S$2:$Z$136,$A15,'14-15 Teamsheets'!$C$2:$C$136,G$1)</f>
        <v>90</v>
      </c>
      <c r="L15" s="27" t="str">
        <f>APPS('14-15 Teamsheets'!$H$2:$R$136,$A15,'14-15 Teamsheets'!$C$2:$C$136,L$1) &amp; "(" &amp; SUBS('14-15 Teamsheets'!$S$2:$Z$136,$A15,'14-15 Teamsheets'!$C$2:$C$136,L$1) &amp; ")"</f>
        <v>0(1)</v>
      </c>
      <c r="M15" s="27" t="str">
        <f>GOALS('14-15 Teamsheets'!$H$2:$R$136,$A15,'14-15 Teamsheets'!$C$2:$C$136,L$1) &amp; "(" &amp; GOALS('14-15 Teamsheets'!$S$2:$Z$136,$A15,'14-15 Teamsheets'!$C$2:$C$136,L$1) &amp; ")"</f>
        <v>0(0)</v>
      </c>
      <c r="N15" s="27">
        <f>Clean_sheet('14-15 Teamsheets'!$C$2:$H$136,$A15,L$1)</f>
        <v>0</v>
      </c>
      <c r="O15" s="27" t="str">
        <f>CARDS('14-15 Teamsheets'!$H$2:$Z$136,$A15,$AM$2,'14-15 Teamsheets'!$C$2:$C$136,L$1) &amp; "(" &amp; CARDS('14-15 Teamsheets'!$H$2:$Z$136,$A15,$AM$7,'14-15 Teamsheets'!$C$2:$C$136,L$1) &amp; ")"</f>
        <v>0(0)</v>
      </c>
      <c r="P15" s="27">
        <f>MINS_PLAYED('14-15 Teamsheets'!$H$2:$R$136,$A15,'14-15 Teamsheets'!$C$2:$C$136,L$1) + MINS_AS_SUB('14-15 Teamsheets'!$S$2:$Z$136,$A15,'14-15 Teamsheets'!$C$2:$C$136,L$1)</f>
        <v>25</v>
      </c>
      <c r="Q15" s="27" t="str">
        <f>APPS('14-15 Teamsheets'!$H$2:$R$136,$A15,'14-15 Teamsheets'!$C$2:$C$136,Q$1) &amp; "(" &amp; SUBS('14-15 Teamsheets'!$S$2:$Z$136,$A15,'14-15 Teamsheets'!$C$2:$C$136,Q$1) &amp; ")"</f>
        <v>5(0)</v>
      </c>
      <c r="R15" s="27" t="str">
        <f>GOALS('14-15 Teamsheets'!$H$2:$R$136,$A15,'14-15 Teamsheets'!$C$2:$C$136,Q$1) &amp; "(" &amp; GOALS('14-15 Teamsheets'!$S$2:$Z$136,$A15,'14-15 Teamsheets'!$C$2:$C$136,Q$1) &amp; ")"</f>
        <v>0(0)</v>
      </c>
      <c r="S15" s="27">
        <f>Clean_sheet('14-15 Teamsheets'!$C$2:$H$136,$A15,Q$1)</f>
        <v>0</v>
      </c>
      <c r="T15" s="27" t="str">
        <f>CARDS('14-15 Teamsheets'!$H$2:$Z$136,$A15,$AM$2,'14-15 Teamsheets'!$C$2:$C$136,Q$1) &amp; "(" &amp; CARDS('14-15 Teamsheets'!$H$2:$Z$136,$A15,$AM$7,'14-15 Teamsheets'!$C$2:$C$136,Q$1) &amp; ")"</f>
        <v>0(0)</v>
      </c>
      <c r="U15" s="27">
        <f>MINS_PLAYED('14-15 Teamsheets'!$H$2:$R$136,$A15,'14-15 Teamsheets'!$C$2:$C$136,Q$1) + MINS_AS_SUB('14-15 Teamsheets'!$S$2:$Z$136,$A15,'14-15 Teamsheets'!$C$2:$C$136,Q$1)</f>
        <v>446</v>
      </c>
      <c r="V15" s="27" t="str">
        <f>APPS('14-15 Teamsheets'!$H$2:$R$136,$A15,'14-15 Teamsheets'!$C$2:$C$136,V$1) &amp; "(" &amp; SUBS('14-15 Teamsheets'!$S$2:$Z$136,$A15,'14-15 Teamsheets'!$C$2:$C$136,V$1) &amp; ")"</f>
        <v>2(0)</v>
      </c>
      <c r="W15" s="27" t="str">
        <f>GOALS('14-15 Teamsheets'!$H$2:$R$136,$A15,'14-15 Teamsheets'!$C$2:$C$136,V$1) &amp; "(" &amp; GOALS('14-15 Teamsheets'!$S$2:$Z$136,$A15,'14-15 Teamsheets'!$C$2:$C$136,V$1) &amp; ")"</f>
        <v>2(0)</v>
      </c>
      <c r="X15" s="27">
        <f>Clean_sheet('14-15 Teamsheets'!$C$2:$H$136,$A15,V$1)</f>
        <v>0</v>
      </c>
      <c r="Y15" s="27" t="str">
        <f>CARDS('14-15 Teamsheets'!$H$2:$Z$136,$A15,$AM$2,'14-15 Teamsheets'!$C$2:$C$136,V$1) &amp; "(" &amp; CARDS('14-15 Teamsheets'!$H$2:$Z$136,$A15,$AM$7,'14-15 Teamsheets'!$C$2:$C$136,V$1) &amp; ")"</f>
        <v>0(0)</v>
      </c>
      <c r="Z15" s="27">
        <f>MINS_PLAYED('14-15 Teamsheets'!$H$2:$R$136,$A15,'14-15 Teamsheets'!$C$2:$C$136,V$1) + MINS_AS_SUB('14-15 Teamsheets'!$S$2:$Z$136,$A15,'14-15 Teamsheets'!$C$2:$C$136,V$1)</f>
        <v>120</v>
      </c>
      <c r="AA15" s="27" t="str">
        <f>APPS('14-15 Teamsheets'!$H$2:$R$136,$A15) &amp; "(" &amp; SUBS('14-15 Teamsheets'!$S$2:$Z$136,$A15) &amp; ")"</f>
        <v>19(8)</v>
      </c>
      <c r="AB15" s="28">
        <f>APPS('14-15 Teamsheets'!$H$2:$R$136,$A15) + SUBS('14-15 Teamsheets'!$S$2:$Z$136,$A15)</f>
        <v>27</v>
      </c>
      <c r="AC15" s="27" t="str">
        <f>GOALS('14-15 Teamsheets'!$H$2:$R$136,$A15) &amp; "(" &amp; GOALS('14-15 Teamsheets'!$S$2:$Z$136,$A15) &amp; ")"</f>
        <v>6(2)</v>
      </c>
      <c r="AD15" s="28">
        <f>GOALS('14-15 Teamsheets'!$H$2:$Z$136,$A15)</f>
        <v>8</v>
      </c>
      <c r="AE15" s="28">
        <f>Clean_sheet('14-15 Teamsheets'!$C$2:$H$136,$A15)</f>
        <v>0</v>
      </c>
      <c r="AF15" s="28" t="str">
        <f>CARDS('14-15 Teamsheets'!$H$2:$Z$136,$A15,$AM$2) &amp; "(" &amp; CARDS('14-15 Teamsheets'!$H$2:$Z$136,$A15,$AM$3) &amp; ")"</f>
        <v>1(0)</v>
      </c>
      <c r="AG15" s="28">
        <f>MINS_PLAYED('14-15 Teamsheets'!$H$2:$R$136,$A15) + MINS_AS_SUB('14-15 Teamsheets'!$S$2:$Z$136,$A15)</f>
        <v>1776</v>
      </c>
      <c r="AH15" s="28">
        <f t="shared" si="6"/>
        <v>65.777777777777771</v>
      </c>
      <c r="AI15" s="28">
        <f t="shared" si="7"/>
        <v>0.29629629629629628</v>
      </c>
      <c r="AJ15" s="28">
        <f t="shared" si="8"/>
        <v>222</v>
      </c>
      <c r="AL15"/>
      <c r="AM15" s="30"/>
    </row>
    <row r="16" spans="1:39" x14ac:dyDescent="0.2">
      <c r="A16" s="25" t="s">
        <v>2857</v>
      </c>
      <c r="B16" s="27" t="str">
        <f>APPS('14-15 Teamsheets'!$H$2:$R$136,$A16,'14-15 Teamsheets'!$C$2:$C$136,B$1) &amp; "(" &amp; SUBS('14-15 Teamsheets'!$S$2:$Z$136,$A16,'14-15 Teamsheets'!$C$2:$C$136,B$1) &amp; ")"</f>
        <v>0(1)</v>
      </c>
      <c r="C16" s="27" t="str">
        <f>GOALS('14-15 Teamsheets'!$H$2:$R$136,$A16,'14-15 Teamsheets'!$C$2:$C$136,B$1) &amp; "(" &amp; GOALS('14-15 Teamsheets'!$S$2:$Z$136,$A16,'14-15 Teamsheets'!$C$2:$C$136,B$1) &amp; ")"</f>
        <v>0(0)</v>
      </c>
      <c r="D16" s="27">
        <f>Clean_sheet('14-15 Teamsheets'!$C$2:$H$136,$A16,B$1)</f>
        <v>0</v>
      </c>
      <c r="E16" s="27" t="str">
        <f>CARDS('14-15 Teamsheets'!$H$2:$Z$136,$A16,$AM$2,'14-15 Teamsheets'!$C$2:$C$136,B$1) &amp; "(" &amp; CARDS('14-15 Teamsheets'!$H$2:$Z$136,$A16,$AM$7,'14-15 Teamsheets'!$C$2:$C$136,B$1) &amp; ")"</f>
        <v>0(0)</v>
      </c>
      <c r="F16" s="27">
        <f>MINS_PLAYED('14-15 Teamsheets'!$H$2:$R$136,$A16,'14-15 Teamsheets'!$C$2:$C$136,B$1) + MINS_AS_SUB('14-15 Teamsheets'!$S$2:$Z$136,$A16,'14-15 Teamsheets'!$C$2:$C$136,B$1)</f>
        <v>26</v>
      </c>
      <c r="G16" s="27" t="str">
        <f>APPS('14-15 Teamsheets'!$H$2:$R$136,$A16,'14-15 Teamsheets'!$C$2:$C$136,G$1) &amp; "(" &amp; SUBS('14-15 Teamsheets'!$S$2:$Z$136,$A16,'14-15 Teamsheets'!$C$2:$C$136,G$1) &amp; ")"</f>
        <v>0(0)</v>
      </c>
      <c r="H16" s="27" t="str">
        <f>GOALS('14-15 Teamsheets'!$H$2:$R$136,$A16,'14-15 Teamsheets'!$C$2:$C$136,G$1) &amp; "(" &amp; GOALS('14-15 Teamsheets'!$S$2:$Z$136,$A16,'14-15 Teamsheets'!$C$2:$C$136,G$1) &amp; ")"</f>
        <v>0(0)</v>
      </c>
      <c r="I16" s="27">
        <f>Clean_sheet('14-15 Teamsheets'!$C$2:$H$136,$A16,G$1)</f>
        <v>0</v>
      </c>
      <c r="J16" s="27" t="str">
        <f>CARDS('14-15 Teamsheets'!$H$2:$Z$136,$A16,$AM$2,'14-15 Teamsheets'!$C$2:$C$136,G$1) &amp; "(" &amp; CARDS('14-15 Teamsheets'!$H$2:$Z$136,$A16,$AM$7,'14-15 Teamsheets'!$C$2:$C$136,G$1) &amp; ")"</f>
        <v>0(0)</v>
      </c>
      <c r="K16" s="27">
        <f>MINS_PLAYED('14-15 Teamsheets'!$H$2:$R$136,$A16,'14-15 Teamsheets'!$C$2:$C$136,G$1) + MINS_AS_SUB('14-15 Teamsheets'!$S$2:$Z$136,$A16,'14-15 Teamsheets'!$C$2:$C$136,G$1)</f>
        <v>0</v>
      </c>
      <c r="L16" s="27" t="str">
        <f>APPS('14-15 Teamsheets'!$H$2:$R$136,$A16,'14-15 Teamsheets'!$C$2:$C$136,L$1) &amp; "(" &amp; SUBS('14-15 Teamsheets'!$S$2:$Z$136,$A16,'14-15 Teamsheets'!$C$2:$C$136,L$1) &amp; ")"</f>
        <v>0(0)</v>
      </c>
      <c r="M16" s="27" t="str">
        <f>GOALS('14-15 Teamsheets'!$H$2:$R$136,$A16,'14-15 Teamsheets'!$C$2:$C$136,L$1) &amp; "(" &amp; GOALS('14-15 Teamsheets'!$S$2:$Z$136,$A16,'14-15 Teamsheets'!$C$2:$C$136,L$1) &amp; ")"</f>
        <v>0(0)</v>
      </c>
      <c r="N16" s="27">
        <f>Clean_sheet('14-15 Teamsheets'!$C$2:$H$136,$A16,L$1)</f>
        <v>0</v>
      </c>
      <c r="O16" s="27" t="str">
        <f>CARDS('14-15 Teamsheets'!$H$2:$Z$136,$A16,$AM$2,'14-15 Teamsheets'!$C$2:$C$136,L$1) &amp; "(" &amp; CARDS('14-15 Teamsheets'!$H$2:$Z$136,$A16,$AM$7,'14-15 Teamsheets'!$C$2:$C$136,L$1) &amp; ")"</f>
        <v>0(0)</v>
      </c>
      <c r="P16" s="27">
        <f>MINS_PLAYED('14-15 Teamsheets'!$H$2:$R$136,$A16,'14-15 Teamsheets'!$C$2:$C$136,L$1) + MINS_AS_SUB('14-15 Teamsheets'!$S$2:$Z$136,$A16,'14-15 Teamsheets'!$C$2:$C$136,L$1)</f>
        <v>0</v>
      </c>
      <c r="Q16" s="27" t="str">
        <f>APPS('14-15 Teamsheets'!$H$2:$R$136,$A16,'14-15 Teamsheets'!$C$2:$C$136,Q$1) &amp; "(" &amp; SUBS('14-15 Teamsheets'!$S$2:$Z$136,$A16,'14-15 Teamsheets'!$C$2:$C$136,Q$1) &amp; ")"</f>
        <v>0(0)</v>
      </c>
      <c r="R16" s="27" t="str">
        <f>GOALS('14-15 Teamsheets'!$H$2:$R$136,$A16,'14-15 Teamsheets'!$C$2:$C$136,Q$1) &amp; "(" &amp; GOALS('14-15 Teamsheets'!$S$2:$Z$136,$A16,'14-15 Teamsheets'!$C$2:$C$136,Q$1) &amp; ")"</f>
        <v>0(0)</v>
      </c>
      <c r="S16" s="27">
        <f>Clean_sheet('14-15 Teamsheets'!$C$2:$H$136,$A16,Q$1)</f>
        <v>0</v>
      </c>
      <c r="T16" s="27" t="str">
        <f>CARDS('14-15 Teamsheets'!$H$2:$Z$136,$A16,$AM$2,'14-15 Teamsheets'!$C$2:$C$136,Q$1) &amp; "(" &amp; CARDS('14-15 Teamsheets'!$H$2:$Z$136,$A16,$AM$7,'14-15 Teamsheets'!$C$2:$C$136,Q$1) &amp; ")"</f>
        <v>0(0)</v>
      </c>
      <c r="U16" s="27">
        <f>MINS_PLAYED('14-15 Teamsheets'!$H$2:$R$136,$A16,'14-15 Teamsheets'!$C$2:$C$136,Q$1) + MINS_AS_SUB('14-15 Teamsheets'!$S$2:$Z$136,$A16,'14-15 Teamsheets'!$C$2:$C$136,Q$1)</f>
        <v>0</v>
      </c>
      <c r="V16" s="27" t="str">
        <f>APPS('14-15 Teamsheets'!$H$2:$R$136,$A16,'14-15 Teamsheets'!$C$2:$C$136,V$1) &amp; "(" &amp; SUBS('14-15 Teamsheets'!$S$2:$Z$136,$A16,'14-15 Teamsheets'!$C$2:$C$136,V$1) &amp; ")"</f>
        <v>0(0)</v>
      </c>
      <c r="W16" s="27" t="str">
        <f>GOALS('14-15 Teamsheets'!$H$2:$R$136,$A16,'14-15 Teamsheets'!$C$2:$C$136,V$1) &amp; "(" &amp; GOALS('14-15 Teamsheets'!$S$2:$Z$136,$A16,'14-15 Teamsheets'!$C$2:$C$136,V$1) &amp; ")"</f>
        <v>0(0)</v>
      </c>
      <c r="X16" s="27">
        <f>Clean_sheet('14-15 Teamsheets'!$C$2:$H$136,$A16,V$1)</f>
        <v>0</v>
      </c>
      <c r="Y16" s="27" t="str">
        <f>CARDS('14-15 Teamsheets'!$H$2:$Z$136,$A16,$AM$2,'14-15 Teamsheets'!$C$2:$C$136,V$1) &amp; "(" &amp; CARDS('14-15 Teamsheets'!$H$2:$Z$136,$A16,$AM$7,'14-15 Teamsheets'!$C$2:$C$136,V$1) &amp; ")"</f>
        <v>0(0)</v>
      </c>
      <c r="Z16" s="27">
        <f>MINS_PLAYED('14-15 Teamsheets'!$H$2:$R$136,$A16,'14-15 Teamsheets'!$C$2:$C$136,V$1) + MINS_AS_SUB('14-15 Teamsheets'!$S$2:$Z$136,$A16,'14-15 Teamsheets'!$C$2:$C$136,V$1)</f>
        <v>0</v>
      </c>
      <c r="AA16" s="27" t="str">
        <f>APPS('14-15 Teamsheets'!$H$2:$R$136,$A16) &amp; "(" &amp; SUBS('14-15 Teamsheets'!$S$2:$Z$136,$A16) &amp; ")"</f>
        <v>0(1)</v>
      </c>
      <c r="AB16" s="28">
        <f>APPS('14-15 Teamsheets'!$H$2:$R$136,$A16) + SUBS('14-15 Teamsheets'!$S$2:$Z$136,$A16)</f>
        <v>1</v>
      </c>
      <c r="AC16" s="27" t="str">
        <f>GOALS('14-15 Teamsheets'!$H$2:$R$136,$A16) &amp; "(" &amp; GOALS('14-15 Teamsheets'!$S$2:$Z$136,$A16) &amp; ")"</f>
        <v>0(0)</v>
      </c>
      <c r="AD16" s="28">
        <f>GOALS('14-15 Teamsheets'!$H$2:$Z$136,$A16)</f>
        <v>0</v>
      </c>
      <c r="AE16" s="28">
        <f>Clean_sheet('14-15 Teamsheets'!$C$2:$H$136,$A16)</f>
        <v>0</v>
      </c>
      <c r="AF16" s="28" t="str">
        <f>CARDS('14-15 Teamsheets'!$H$2:$Z$136,$A16,$AM$2) &amp; "(" &amp; CARDS('14-15 Teamsheets'!$H$2:$Z$136,$A16,$AM$3) &amp; ")"</f>
        <v>0(0)</v>
      </c>
      <c r="AG16" s="28">
        <f>MINS_PLAYED('14-15 Teamsheets'!$H$2:$R$136,$A16) + MINS_AS_SUB('14-15 Teamsheets'!$S$2:$Z$136,$A16)</f>
        <v>26</v>
      </c>
      <c r="AH16" s="28">
        <f>IF(AND(AG16&lt;&gt;0, AB16&lt;&gt;0),AG16/AB16,0)</f>
        <v>26</v>
      </c>
      <c r="AI16" s="28">
        <f>IF(AD16&lt;&gt;0,AD16/AB16,0)</f>
        <v>0</v>
      </c>
      <c r="AJ16" s="28">
        <f>IF(AD16&lt;&gt;0,AG16/AD16,0)</f>
        <v>0</v>
      </c>
      <c r="AL16"/>
      <c r="AM16" s="30"/>
    </row>
    <row r="17" spans="1:39" x14ac:dyDescent="0.2">
      <c r="A17" s="25" t="s">
        <v>3912</v>
      </c>
      <c r="B17" s="27" t="str">
        <f>APPS('14-15 Teamsheets'!$H$2:$R$136,$A17,'14-15 Teamsheets'!$C$2:$C$136,B$1) &amp; "(" &amp; SUBS('14-15 Teamsheets'!$S$2:$Z$136,$A17,'14-15 Teamsheets'!$C$2:$C$136,B$1) &amp; ")"</f>
        <v>1(5)</v>
      </c>
      <c r="C17" s="27" t="str">
        <f>GOALS('14-15 Teamsheets'!$H$2:$R$136,$A17,'14-15 Teamsheets'!$C$2:$C$136,B$1) &amp; "(" &amp; GOALS('14-15 Teamsheets'!$S$2:$Z$136,$A17,'14-15 Teamsheets'!$C$2:$C$136,B$1) &amp; ")"</f>
        <v>0(1)</v>
      </c>
      <c r="D17" s="27">
        <f>Clean_sheet('14-15 Teamsheets'!$C$2:$H$136,$A17,B$1)</f>
        <v>0</v>
      </c>
      <c r="E17" s="27" t="str">
        <f>CARDS('14-15 Teamsheets'!$H$2:$Z$136,$A17,$AM$2,'14-15 Teamsheets'!$C$2:$C$136,B$1) &amp; "(" &amp; CARDS('14-15 Teamsheets'!$H$2:$Z$136,$A17,$AM$7,'14-15 Teamsheets'!$C$2:$C$136,B$1) &amp; ")"</f>
        <v>0(0)</v>
      </c>
      <c r="F17" s="27">
        <f>MINS_PLAYED('14-15 Teamsheets'!$H$2:$R$136,$A17,'14-15 Teamsheets'!$C$2:$C$136,B$1) + MINS_AS_SUB('14-15 Teamsheets'!$S$2:$Z$136,$A17,'14-15 Teamsheets'!$C$2:$C$136,B$1)</f>
        <v>217</v>
      </c>
      <c r="G17" s="27" t="str">
        <f>APPS('14-15 Teamsheets'!$H$2:$R$136,$A17,'14-15 Teamsheets'!$C$2:$C$136,G$1) &amp; "(" &amp; SUBS('14-15 Teamsheets'!$S$2:$Z$136,$A17,'14-15 Teamsheets'!$C$2:$C$136,G$1) &amp; ")"</f>
        <v>0(0)</v>
      </c>
      <c r="H17" s="27" t="str">
        <f>GOALS('14-15 Teamsheets'!$H$2:$R$136,$A17,'14-15 Teamsheets'!$C$2:$C$136,G$1) &amp; "(" &amp; GOALS('14-15 Teamsheets'!$S$2:$Z$136,$A17,'14-15 Teamsheets'!$C$2:$C$136,G$1) &amp; ")"</f>
        <v>0(0)</v>
      </c>
      <c r="I17" s="27">
        <f>Clean_sheet('14-15 Teamsheets'!$C$2:$H$136,$A17,G$1)</f>
        <v>0</v>
      </c>
      <c r="J17" s="27" t="str">
        <f>CARDS('14-15 Teamsheets'!$H$2:$Z$136,$A17,$AM$2,'14-15 Teamsheets'!$C$2:$C$136,G$1) &amp; "(" &amp; CARDS('14-15 Teamsheets'!$H$2:$Z$136,$A17,$AM$7,'14-15 Teamsheets'!$C$2:$C$136,G$1) &amp; ")"</f>
        <v>0(0)</v>
      </c>
      <c r="K17" s="27">
        <f>MINS_PLAYED('14-15 Teamsheets'!$H$2:$R$136,$A17,'14-15 Teamsheets'!$C$2:$C$136,G$1) + MINS_AS_SUB('14-15 Teamsheets'!$S$2:$Z$136,$A17,'14-15 Teamsheets'!$C$2:$C$136,G$1)</f>
        <v>0</v>
      </c>
      <c r="L17" s="27" t="str">
        <f>APPS('14-15 Teamsheets'!$H$2:$R$136,$A17,'14-15 Teamsheets'!$C$2:$C$136,L$1) &amp; "(" &amp; SUBS('14-15 Teamsheets'!$S$2:$Z$136,$A17,'14-15 Teamsheets'!$C$2:$C$136,L$1) &amp; ")"</f>
        <v>1(0)</v>
      </c>
      <c r="M17" s="27" t="str">
        <f>GOALS('14-15 Teamsheets'!$H$2:$R$136,$A17,'14-15 Teamsheets'!$C$2:$C$136,L$1) &amp; "(" &amp; GOALS('14-15 Teamsheets'!$S$2:$Z$136,$A17,'14-15 Teamsheets'!$C$2:$C$136,L$1) &amp; ")"</f>
        <v>0(0)</v>
      </c>
      <c r="N17" s="27">
        <f>Clean_sheet('14-15 Teamsheets'!$C$2:$H$136,$A17,L$1)</f>
        <v>0</v>
      </c>
      <c r="O17" s="27" t="str">
        <f>CARDS('14-15 Teamsheets'!$H$2:$Z$136,$A17,$AM$2,'14-15 Teamsheets'!$C$2:$C$136,L$1) &amp; "(" &amp; CARDS('14-15 Teamsheets'!$H$2:$Z$136,$A17,$AM$7,'14-15 Teamsheets'!$C$2:$C$136,L$1) &amp; ")"</f>
        <v>0(0)</v>
      </c>
      <c r="P17" s="27">
        <f>MINS_PLAYED('14-15 Teamsheets'!$H$2:$R$136,$A17,'14-15 Teamsheets'!$C$2:$C$136,L$1) + MINS_AS_SUB('14-15 Teamsheets'!$S$2:$Z$136,$A17,'14-15 Teamsheets'!$C$2:$C$136,L$1)</f>
        <v>65</v>
      </c>
      <c r="Q17" s="27" t="str">
        <f>APPS('14-15 Teamsheets'!$H$2:$R$136,$A17,'14-15 Teamsheets'!$C$2:$C$136,Q$1) &amp; "(" &amp; SUBS('14-15 Teamsheets'!$S$2:$Z$136,$A17,'14-15 Teamsheets'!$C$2:$C$136,Q$1) &amp; ")"</f>
        <v>1(1)</v>
      </c>
      <c r="R17" s="27" t="str">
        <f>GOALS('14-15 Teamsheets'!$H$2:$R$136,$A17,'14-15 Teamsheets'!$C$2:$C$136,Q$1) &amp; "(" &amp; GOALS('14-15 Teamsheets'!$S$2:$Z$136,$A17,'14-15 Teamsheets'!$C$2:$C$136,Q$1) &amp; ")"</f>
        <v>0(0)</v>
      </c>
      <c r="S17" s="27">
        <f>Clean_sheet('14-15 Teamsheets'!$C$2:$H$136,$A17,Q$1)</f>
        <v>0</v>
      </c>
      <c r="T17" s="27" t="str">
        <f>CARDS('14-15 Teamsheets'!$H$2:$Z$136,$A17,$AM$2,'14-15 Teamsheets'!$C$2:$C$136,Q$1) &amp; "(" &amp; CARDS('14-15 Teamsheets'!$H$2:$Z$136,$A17,$AM$7,'14-15 Teamsheets'!$C$2:$C$136,Q$1) &amp; ")"</f>
        <v>0(0)</v>
      </c>
      <c r="U17" s="27">
        <f>MINS_PLAYED('14-15 Teamsheets'!$H$2:$R$136,$A17,'14-15 Teamsheets'!$C$2:$C$136,Q$1) + MINS_AS_SUB('14-15 Teamsheets'!$S$2:$Z$136,$A17,'14-15 Teamsheets'!$C$2:$C$136,Q$1)</f>
        <v>80</v>
      </c>
      <c r="V17" s="27" t="str">
        <f>APPS('14-15 Teamsheets'!$H$2:$R$136,$A17,'14-15 Teamsheets'!$C$2:$C$136,V$1) &amp; "(" &amp; SUBS('14-15 Teamsheets'!$S$2:$Z$136,$A17,'14-15 Teamsheets'!$C$2:$C$136,V$1) &amp; ")"</f>
        <v>0(0)</v>
      </c>
      <c r="W17" s="27" t="str">
        <f>GOALS('14-15 Teamsheets'!$H$2:$R$136,$A17,'14-15 Teamsheets'!$C$2:$C$136,V$1) &amp; "(" &amp; GOALS('14-15 Teamsheets'!$S$2:$Z$136,$A17,'14-15 Teamsheets'!$C$2:$C$136,V$1) &amp; ")"</f>
        <v>0(0)</v>
      </c>
      <c r="X17" s="27">
        <f>Clean_sheet('14-15 Teamsheets'!$C$2:$H$136,$A17,V$1)</f>
        <v>0</v>
      </c>
      <c r="Y17" s="27" t="str">
        <f>CARDS('14-15 Teamsheets'!$H$2:$Z$136,$A17,$AM$2,'14-15 Teamsheets'!$C$2:$C$136,V$1) &amp; "(" &amp; CARDS('14-15 Teamsheets'!$H$2:$Z$136,$A17,$AM$7,'14-15 Teamsheets'!$C$2:$C$136,V$1) &amp; ")"</f>
        <v>0(0)</v>
      </c>
      <c r="Z17" s="27">
        <f>MINS_PLAYED('14-15 Teamsheets'!$H$2:$R$136,$A17,'14-15 Teamsheets'!$C$2:$C$136,V$1) + MINS_AS_SUB('14-15 Teamsheets'!$S$2:$Z$136,$A17,'14-15 Teamsheets'!$C$2:$C$136,V$1)</f>
        <v>0</v>
      </c>
      <c r="AA17" s="27" t="str">
        <f>APPS('14-15 Teamsheets'!$H$2:$R$136,$A17) &amp; "(" &amp; SUBS('14-15 Teamsheets'!$S$2:$Z$136,$A17) &amp; ")"</f>
        <v>3(6)</v>
      </c>
      <c r="AB17" s="28">
        <f>APPS('14-15 Teamsheets'!$H$2:$R$136,$A17) + SUBS('14-15 Teamsheets'!$S$2:$Z$136,$A17)</f>
        <v>9</v>
      </c>
      <c r="AC17" s="27" t="str">
        <f>GOALS('14-15 Teamsheets'!$H$2:$R$136,$A17) &amp; "(" &amp; GOALS('14-15 Teamsheets'!$S$2:$Z$136,$A17) &amp; ")"</f>
        <v>0(1)</v>
      </c>
      <c r="AD17" s="28">
        <f>GOALS('14-15 Teamsheets'!$H$2:$Z$136,$A17)</f>
        <v>1</v>
      </c>
      <c r="AE17" s="28">
        <f>Clean_sheet('14-15 Teamsheets'!$C$2:$H$136,$A17)</f>
        <v>0</v>
      </c>
      <c r="AF17" s="28" t="str">
        <f>CARDS('14-15 Teamsheets'!$H$2:$Z$136,$A17,$AM$2) &amp; "(" &amp; CARDS('14-15 Teamsheets'!$H$2:$Z$136,$A17,$AM$3) &amp; ")"</f>
        <v>0(0)</v>
      </c>
      <c r="AG17" s="28">
        <f>MINS_PLAYED('14-15 Teamsheets'!$H$2:$R$136,$A17) + MINS_AS_SUB('14-15 Teamsheets'!$S$2:$Z$136,$A17)</f>
        <v>362</v>
      </c>
      <c r="AH17" s="28">
        <f>IF(AND(AG17&lt;&gt;0, AB17&lt;&gt;0),AG17/AB17,0)</f>
        <v>40.222222222222221</v>
      </c>
      <c r="AI17" s="28">
        <f>IF(AD17&lt;&gt;0,AD17/AB17,0)</f>
        <v>0.1111111111111111</v>
      </c>
      <c r="AJ17" s="28">
        <f>IF(AD17&lt;&gt;0,AG17/AD17,0)</f>
        <v>362</v>
      </c>
      <c r="AL17"/>
      <c r="AM17" s="30"/>
    </row>
    <row r="18" spans="1:39" x14ac:dyDescent="0.2">
      <c r="A18" s="25" t="s">
        <v>3796</v>
      </c>
      <c r="B18" s="27" t="str">
        <f>APPS('14-15 Teamsheets'!$H$2:$R$136,$A18,'14-15 Teamsheets'!$C$2:$C$136,B$1) &amp; "(" &amp; SUBS('14-15 Teamsheets'!$S$2:$Z$136,$A18,'14-15 Teamsheets'!$C$2:$C$136,B$1) &amp; ")"</f>
        <v>13(2)</v>
      </c>
      <c r="C18" s="27" t="str">
        <f>GOALS('14-15 Teamsheets'!$H$2:$R$136,$A18,'14-15 Teamsheets'!$C$2:$C$136,B$1) &amp; "(" &amp; GOALS('14-15 Teamsheets'!$S$2:$Z$136,$A18,'14-15 Teamsheets'!$C$2:$C$136,B$1) &amp; ")"</f>
        <v>1(1)</v>
      </c>
      <c r="D18" s="27">
        <f>Clean_sheet('14-15 Teamsheets'!$C$2:$H$136,$A18,B$1)</f>
        <v>0</v>
      </c>
      <c r="E18" s="27" t="str">
        <f>CARDS('14-15 Teamsheets'!$H$2:$Z$136,$A18,$AM$2,'14-15 Teamsheets'!$C$2:$C$136,B$1) &amp; "(" &amp; CARDS('14-15 Teamsheets'!$H$2:$Z$136,$A18,$AM$7,'14-15 Teamsheets'!$C$2:$C$136,B$1) &amp; ")"</f>
        <v>3(0)</v>
      </c>
      <c r="F18" s="27">
        <f>MINS_PLAYED('14-15 Teamsheets'!$H$2:$R$136,$A18,'14-15 Teamsheets'!$C$2:$C$136,B$1) + MINS_AS_SUB('14-15 Teamsheets'!$S$2:$Z$136,$A18,'14-15 Teamsheets'!$C$2:$C$136,B$1)</f>
        <v>1173</v>
      </c>
      <c r="G18" s="27" t="str">
        <f>APPS('14-15 Teamsheets'!$H$2:$R$136,$A18,'14-15 Teamsheets'!$C$2:$C$136,G$1) &amp; "(" &amp; SUBS('14-15 Teamsheets'!$S$2:$Z$136,$A18,'14-15 Teamsheets'!$C$2:$C$136,G$1) &amp; ")"</f>
        <v>0(0)</v>
      </c>
      <c r="H18" s="27" t="str">
        <f>GOALS('14-15 Teamsheets'!$H$2:$R$136,$A18,'14-15 Teamsheets'!$C$2:$C$136,G$1) &amp; "(" &amp; GOALS('14-15 Teamsheets'!$S$2:$Z$136,$A18,'14-15 Teamsheets'!$C$2:$C$136,G$1) &amp; ")"</f>
        <v>0(0)</v>
      </c>
      <c r="I18" s="27">
        <f>Clean_sheet('14-15 Teamsheets'!$C$2:$H$136,$A18,G$1)</f>
        <v>0</v>
      </c>
      <c r="J18" s="27" t="str">
        <f>CARDS('14-15 Teamsheets'!$H$2:$Z$136,$A18,$AM$2,'14-15 Teamsheets'!$C$2:$C$136,G$1) &amp; "(" &amp; CARDS('14-15 Teamsheets'!$H$2:$Z$136,$A18,$AM$7,'14-15 Teamsheets'!$C$2:$C$136,G$1) &amp; ")"</f>
        <v>0(0)</v>
      </c>
      <c r="K18" s="27">
        <f>MINS_PLAYED('14-15 Teamsheets'!$H$2:$R$136,$A18,'14-15 Teamsheets'!$C$2:$C$136,G$1) + MINS_AS_SUB('14-15 Teamsheets'!$S$2:$Z$136,$A18,'14-15 Teamsheets'!$C$2:$C$136,G$1)</f>
        <v>0</v>
      </c>
      <c r="L18" s="27" t="str">
        <f>APPS('14-15 Teamsheets'!$H$2:$R$136,$A18,'14-15 Teamsheets'!$C$2:$C$136,L$1) &amp; "(" &amp; SUBS('14-15 Teamsheets'!$S$2:$Z$136,$A18,'14-15 Teamsheets'!$C$2:$C$136,L$1) &amp; ")"</f>
        <v>1(0)</v>
      </c>
      <c r="M18" s="27" t="str">
        <f>GOALS('14-15 Teamsheets'!$H$2:$R$136,$A18,'14-15 Teamsheets'!$C$2:$C$136,L$1) &amp; "(" &amp; GOALS('14-15 Teamsheets'!$S$2:$Z$136,$A18,'14-15 Teamsheets'!$C$2:$C$136,L$1) &amp; ")"</f>
        <v>0(0)</v>
      </c>
      <c r="N18" s="27">
        <f>Clean_sheet('14-15 Teamsheets'!$C$2:$H$136,$A18,L$1)</f>
        <v>0</v>
      </c>
      <c r="O18" s="27" t="str">
        <f>CARDS('14-15 Teamsheets'!$H$2:$Z$136,$A18,$AM$2,'14-15 Teamsheets'!$C$2:$C$136,L$1) &amp; "(" &amp; CARDS('14-15 Teamsheets'!$H$2:$Z$136,$A18,$AM$7,'14-15 Teamsheets'!$C$2:$C$136,L$1) &amp; ")"</f>
        <v>1(0)</v>
      </c>
      <c r="P18" s="27">
        <f>MINS_PLAYED('14-15 Teamsheets'!$H$2:$R$136,$A18,'14-15 Teamsheets'!$C$2:$C$136,L$1) + MINS_AS_SUB('14-15 Teamsheets'!$S$2:$Z$136,$A18,'14-15 Teamsheets'!$C$2:$C$136,L$1)</f>
        <v>90</v>
      </c>
      <c r="Q18" s="27" t="str">
        <f>APPS('14-15 Teamsheets'!$H$2:$R$136,$A18,'14-15 Teamsheets'!$C$2:$C$136,Q$1) &amp; "(" &amp; SUBS('14-15 Teamsheets'!$S$2:$Z$136,$A18,'14-15 Teamsheets'!$C$2:$C$136,Q$1) &amp; ")"</f>
        <v>2(0)</v>
      </c>
      <c r="R18" s="27" t="str">
        <f>GOALS('14-15 Teamsheets'!$H$2:$R$136,$A18,'14-15 Teamsheets'!$C$2:$C$136,Q$1) &amp; "(" &amp; GOALS('14-15 Teamsheets'!$S$2:$Z$136,$A18,'14-15 Teamsheets'!$C$2:$C$136,Q$1) &amp; ")"</f>
        <v>0(0)</v>
      </c>
      <c r="S18" s="27">
        <f>Clean_sheet('14-15 Teamsheets'!$C$2:$H$136,$A18,Q$1)</f>
        <v>0</v>
      </c>
      <c r="T18" s="27" t="str">
        <f>CARDS('14-15 Teamsheets'!$H$2:$Z$136,$A18,$AM$2,'14-15 Teamsheets'!$C$2:$C$136,Q$1) &amp; "(" &amp; CARDS('14-15 Teamsheets'!$H$2:$Z$136,$A18,$AM$7,'14-15 Teamsheets'!$C$2:$C$136,Q$1) &amp; ")"</f>
        <v>1(0)</v>
      </c>
      <c r="U18" s="27">
        <f>MINS_PLAYED('14-15 Teamsheets'!$H$2:$R$136,$A18,'14-15 Teamsheets'!$C$2:$C$136,Q$1) + MINS_AS_SUB('14-15 Teamsheets'!$S$2:$Z$136,$A18,'14-15 Teamsheets'!$C$2:$C$136,Q$1)</f>
        <v>180</v>
      </c>
      <c r="V18" s="27" t="str">
        <f>APPS('14-15 Teamsheets'!$H$2:$R$136,$A18,'14-15 Teamsheets'!$C$2:$C$136,V$1) &amp; "(" &amp; SUBS('14-15 Teamsheets'!$S$2:$Z$136,$A18,'14-15 Teamsheets'!$C$2:$C$136,V$1) &amp; ")"</f>
        <v>0(0)</v>
      </c>
      <c r="W18" s="27" t="str">
        <f>GOALS('14-15 Teamsheets'!$H$2:$R$136,$A18,'14-15 Teamsheets'!$C$2:$C$136,V$1) &amp; "(" &amp; GOALS('14-15 Teamsheets'!$S$2:$Z$136,$A18,'14-15 Teamsheets'!$C$2:$C$136,V$1) &amp; ")"</f>
        <v>0(0)</v>
      </c>
      <c r="X18" s="27">
        <f>Clean_sheet('14-15 Teamsheets'!$C$2:$H$136,$A18,V$1)</f>
        <v>0</v>
      </c>
      <c r="Y18" s="27" t="str">
        <f>CARDS('14-15 Teamsheets'!$H$2:$Z$136,$A18,$AM$2,'14-15 Teamsheets'!$C$2:$C$136,V$1) &amp; "(" &amp; CARDS('14-15 Teamsheets'!$H$2:$Z$136,$A18,$AM$7,'14-15 Teamsheets'!$C$2:$C$136,V$1) &amp; ")"</f>
        <v>0(0)</v>
      </c>
      <c r="Z18" s="27">
        <f>MINS_PLAYED('14-15 Teamsheets'!$H$2:$R$136,$A18,'14-15 Teamsheets'!$C$2:$C$136,V$1) + MINS_AS_SUB('14-15 Teamsheets'!$S$2:$Z$136,$A18,'14-15 Teamsheets'!$C$2:$C$136,V$1)</f>
        <v>0</v>
      </c>
      <c r="AA18" s="27" t="str">
        <f>APPS('14-15 Teamsheets'!$H$2:$R$136,$A18) &amp; "(" &amp; SUBS('14-15 Teamsheets'!$S$2:$Z$136,$A18) &amp; ")"</f>
        <v>16(2)</v>
      </c>
      <c r="AB18" s="28">
        <f>APPS('14-15 Teamsheets'!$H$2:$R$136,$A18) + SUBS('14-15 Teamsheets'!$S$2:$Z$136,$A18)</f>
        <v>18</v>
      </c>
      <c r="AC18" s="27" t="str">
        <f>GOALS('14-15 Teamsheets'!$H$2:$R$136,$A18) &amp; "(" &amp; GOALS('14-15 Teamsheets'!$S$2:$Z$136,$A18) &amp; ")"</f>
        <v>1(1)</v>
      </c>
      <c r="AD18" s="28">
        <f>GOALS('14-15 Teamsheets'!$H$2:$Z$136,$A18)</f>
        <v>2</v>
      </c>
      <c r="AE18" s="28">
        <f>Clean_sheet('14-15 Teamsheets'!$C$2:$H$136,$A18)</f>
        <v>0</v>
      </c>
      <c r="AF18" s="28" t="str">
        <f>CARDS('14-15 Teamsheets'!$H$2:$Z$136,$A18,$AM$2) &amp; "(" &amp; CARDS('14-15 Teamsheets'!$H$2:$Z$136,$A18,$AM$3) &amp; ")"</f>
        <v>5(0)</v>
      </c>
      <c r="AG18" s="28">
        <f>MINS_PLAYED('14-15 Teamsheets'!$H$2:$R$136,$A18) + MINS_AS_SUB('14-15 Teamsheets'!$S$2:$Z$136,$A18)</f>
        <v>1443</v>
      </c>
      <c r="AH18" s="28">
        <f>IF(AND(AG18&lt;&gt;0, AB18&lt;&gt;0),AG18/AB18,0)</f>
        <v>80.166666666666671</v>
      </c>
      <c r="AI18" s="28">
        <f>IF(AD18&lt;&gt;0,AD18/AB18,0)</f>
        <v>0.1111111111111111</v>
      </c>
      <c r="AJ18" s="28">
        <f>IF(AD18&lt;&gt;0,AG18/AD18,0)</f>
        <v>721.5</v>
      </c>
      <c r="AL18"/>
      <c r="AM18" s="30"/>
    </row>
    <row r="19" spans="1:39" x14ac:dyDescent="0.2">
      <c r="A19" s="25" t="s">
        <v>3230</v>
      </c>
      <c r="B19" s="27" t="str">
        <f>APPS('14-15 Teamsheets'!$H$2:$R$136,$A19,'14-15 Teamsheets'!$C$2:$C$136,B$1) &amp; "(" &amp; SUBS('14-15 Teamsheets'!$S$2:$Z$136,$A19,'14-15 Teamsheets'!$C$2:$C$136,B$1) &amp; ")"</f>
        <v>8(0)</v>
      </c>
      <c r="C19" s="27" t="str">
        <f>GOALS('14-15 Teamsheets'!$H$2:$R$136,$A19,'14-15 Teamsheets'!$C$2:$C$136,B$1) &amp; "(" &amp; GOALS('14-15 Teamsheets'!$S$2:$Z$136,$A19,'14-15 Teamsheets'!$C$2:$C$136,B$1) &amp; ")"</f>
        <v>0(0)</v>
      </c>
      <c r="D19" s="27">
        <f>Clean_sheet('14-15 Teamsheets'!$C$2:$H$136,$A19,B$1)</f>
        <v>0</v>
      </c>
      <c r="E19" s="27" t="str">
        <f>CARDS('14-15 Teamsheets'!$H$2:$Z$136,$A19,$AM$2,'14-15 Teamsheets'!$C$2:$C$136,B$1) &amp; "(" &amp; CARDS('14-15 Teamsheets'!$H$2:$Z$136,$A19,$AM$7,'14-15 Teamsheets'!$C$2:$C$136,B$1) &amp; ")"</f>
        <v>0(0)</v>
      </c>
      <c r="F19" s="27">
        <f>MINS_PLAYED('14-15 Teamsheets'!$H$2:$R$136,$A19,'14-15 Teamsheets'!$C$2:$C$136,B$1) + MINS_AS_SUB('14-15 Teamsheets'!$S$2:$Z$136,$A19,'14-15 Teamsheets'!$C$2:$C$136,B$1)</f>
        <v>676</v>
      </c>
      <c r="G19" s="27" t="str">
        <f>APPS('14-15 Teamsheets'!$H$2:$R$136,$A19,'14-15 Teamsheets'!$C$2:$C$136,G$1) &amp; "(" &amp; SUBS('14-15 Teamsheets'!$S$2:$Z$136,$A19,'14-15 Teamsheets'!$C$2:$C$136,G$1) &amp; ")"</f>
        <v>0(1)</v>
      </c>
      <c r="H19" s="27" t="str">
        <f>GOALS('14-15 Teamsheets'!$H$2:$R$136,$A19,'14-15 Teamsheets'!$C$2:$C$136,G$1) &amp; "(" &amp; GOALS('14-15 Teamsheets'!$S$2:$Z$136,$A19,'14-15 Teamsheets'!$C$2:$C$136,G$1) &amp; ")"</f>
        <v>0(0)</v>
      </c>
      <c r="I19" s="27">
        <f>Clean_sheet('14-15 Teamsheets'!$C$2:$H$136,$A19,G$1)</f>
        <v>0</v>
      </c>
      <c r="J19" s="27" t="str">
        <f>CARDS('14-15 Teamsheets'!$H$2:$Z$136,$A19,$AM$2,'14-15 Teamsheets'!$C$2:$C$136,G$1) &amp; "(" &amp; CARDS('14-15 Teamsheets'!$H$2:$Z$136,$A19,$AM$7,'14-15 Teamsheets'!$C$2:$C$136,G$1) &amp; ")"</f>
        <v>1(0)</v>
      </c>
      <c r="K19" s="27">
        <f>MINS_PLAYED('14-15 Teamsheets'!$H$2:$R$136,$A19,'14-15 Teamsheets'!$C$2:$C$136,G$1) + MINS_AS_SUB('14-15 Teamsheets'!$S$2:$Z$136,$A19,'14-15 Teamsheets'!$C$2:$C$136,G$1)</f>
        <v>25</v>
      </c>
      <c r="L19" s="27" t="str">
        <f>APPS('14-15 Teamsheets'!$H$2:$R$136,$A19,'14-15 Teamsheets'!$C$2:$C$136,L$1) &amp; "(" &amp; SUBS('14-15 Teamsheets'!$S$2:$Z$136,$A19,'14-15 Teamsheets'!$C$2:$C$136,L$1) &amp; ")"</f>
        <v>0(0)</v>
      </c>
      <c r="M19" s="27" t="str">
        <f>GOALS('14-15 Teamsheets'!$H$2:$R$136,$A19,'14-15 Teamsheets'!$C$2:$C$136,L$1) &amp; "(" &amp; GOALS('14-15 Teamsheets'!$S$2:$Z$136,$A19,'14-15 Teamsheets'!$C$2:$C$136,L$1) &amp; ")"</f>
        <v>0(0)</v>
      </c>
      <c r="N19" s="27">
        <f>Clean_sheet('14-15 Teamsheets'!$C$2:$H$136,$A19,L$1)</f>
        <v>0</v>
      </c>
      <c r="O19" s="27" t="str">
        <f>CARDS('14-15 Teamsheets'!$H$2:$Z$136,$A19,$AM$2,'14-15 Teamsheets'!$C$2:$C$136,L$1) &amp; "(" &amp; CARDS('14-15 Teamsheets'!$H$2:$Z$136,$A19,$AM$7,'14-15 Teamsheets'!$C$2:$C$136,L$1) &amp; ")"</f>
        <v>0(0)</v>
      </c>
      <c r="P19" s="27">
        <f>MINS_PLAYED('14-15 Teamsheets'!$H$2:$R$136,$A19,'14-15 Teamsheets'!$C$2:$C$136,L$1) + MINS_AS_SUB('14-15 Teamsheets'!$S$2:$Z$136,$A19,'14-15 Teamsheets'!$C$2:$C$136,L$1)</f>
        <v>0</v>
      </c>
      <c r="Q19" s="27" t="str">
        <f>APPS('14-15 Teamsheets'!$H$2:$R$136,$A19,'14-15 Teamsheets'!$C$2:$C$136,Q$1) &amp; "(" &amp; SUBS('14-15 Teamsheets'!$S$2:$Z$136,$A19,'14-15 Teamsheets'!$C$2:$C$136,Q$1) &amp; ")"</f>
        <v>3(0)</v>
      </c>
      <c r="R19" s="27" t="str">
        <f>GOALS('14-15 Teamsheets'!$H$2:$R$136,$A19,'14-15 Teamsheets'!$C$2:$C$136,Q$1) &amp; "(" &amp; GOALS('14-15 Teamsheets'!$S$2:$Z$136,$A19,'14-15 Teamsheets'!$C$2:$C$136,Q$1) &amp; ")"</f>
        <v>0(0)</v>
      </c>
      <c r="S19" s="27">
        <f>Clean_sheet('14-15 Teamsheets'!$C$2:$H$136,$A19,Q$1)</f>
        <v>0</v>
      </c>
      <c r="T19" s="27" t="str">
        <f>CARDS('14-15 Teamsheets'!$H$2:$Z$136,$A19,$AM$2,'14-15 Teamsheets'!$C$2:$C$136,Q$1) &amp; "(" &amp; CARDS('14-15 Teamsheets'!$H$2:$Z$136,$A19,$AM$7,'14-15 Teamsheets'!$C$2:$C$136,Q$1) &amp; ")"</f>
        <v>1(0)</v>
      </c>
      <c r="U19" s="27">
        <f>MINS_PLAYED('14-15 Teamsheets'!$H$2:$R$136,$A19,'14-15 Teamsheets'!$C$2:$C$136,Q$1) + MINS_AS_SUB('14-15 Teamsheets'!$S$2:$Z$136,$A19,'14-15 Teamsheets'!$C$2:$C$136,Q$1)</f>
        <v>270</v>
      </c>
      <c r="V19" s="27" t="str">
        <f>APPS('14-15 Teamsheets'!$H$2:$R$136,$A19,'14-15 Teamsheets'!$C$2:$C$136,V$1) &amp; "(" &amp; SUBS('14-15 Teamsheets'!$S$2:$Z$136,$A19,'14-15 Teamsheets'!$C$2:$C$136,V$1) &amp; ")"</f>
        <v>0(0)</v>
      </c>
      <c r="W19" s="27" t="str">
        <f>GOALS('14-15 Teamsheets'!$H$2:$R$136,$A19,'14-15 Teamsheets'!$C$2:$C$136,V$1) &amp; "(" &amp; GOALS('14-15 Teamsheets'!$S$2:$Z$136,$A19,'14-15 Teamsheets'!$C$2:$C$136,V$1) &amp; ")"</f>
        <v>0(0)</v>
      </c>
      <c r="X19" s="27">
        <f>Clean_sheet('14-15 Teamsheets'!$C$2:$H$136,$A19,V$1)</f>
        <v>0</v>
      </c>
      <c r="Y19" s="27" t="str">
        <f>CARDS('14-15 Teamsheets'!$H$2:$Z$136,$A19,$AM$2,'14-15 Teamsheets'!$C$2:$C$136,V$1) &amp; "(" &amp; CARDS('14-15 Teamsheets'!$H$2:$Z$136,$A19,$AM$7,'14-15 Teamsheets'!$C$2:$C$136,V$1) &amp; ")"</f>
        <v>0(0)</v>
      </c>
      <c r="Z19" s="27">
        <f>MINS_PLAYED('14-15 Teamsheets'!$H$2:$R$136,$A19,'14-15 Teamsheets'!$C$2:$C$136,V$1) + MINS_AS_SUB('14-15 Teamsheets'!$S$2:$Z$136,$A19,'14-15 Teamsheets'!$C$2:$C$136,V$1)</f>
        <v>0</v>
      </c>
      <c r="AA19" s="27" t="str">
        <f>APPS('14-15 Teamsheets'!$H$2:$R$136,$A19) &amp; "(" &amp; SUBS('14-15 Teamsheets'!$S$2:$Z$136,$A19) &amp; ")"</f>
        <v>11(1)</v>
      </c>
      <c r="AB19" s="28">
        <f>APPS('14-15 Teamsheets'!$H$2:$R$136,$A19) + SUBS('14-15 Teamsheets'!$S$2:$Z$136,$A19)</f>
        <v>12</v>
      </c>
      <c r="AC19" s="27" t="str">
        <f>GOALS('14-15 Teamsheets'!$H$2:$R$136,$A19) &amp; "(" &amp; GOALS('14-15 Teamsheets'!$S$2:$Z$136,$A19) &amp; ")"</f>
        <v>0(0)</v>
      </c>
      <c r="AD19" s="28">
        <f>GOALS('14-15 Teamsheets'!$H$2:$Z$136,$A19)</f>
        <v>0</v>
      </c>
      <c r="AE19" s="28">
        <f>Clean_sheet('14-15 Teamsheets'!$C$2:$H$136,$A19)</f>
        <v>0</v>
      </c>
      <c r="AF19" s="28" t="str">
        <f>CARDS('14-15 Teamsheets'!$H$2:$Z$136,$A19,$AM$2) &amp; "(" &amp; CARDS('14-15 Teamsheets'!$H$2:$Z$136,$A19,$AM$3) &amp; ")"</f>
        <v>2(0)</v>
      </c>
      <c r="AG19" s="28">
        <f>MINS_PLAYED('14-15 Teamsheets'!$H$2:$R$136,$A19) + MINS_AS_SUB('14-15 Teamsheets'!$S$2:$Z$136,$A19)</f>
        <v>971</v>
      </c>
      <c r="AH19" s="28">
        <f>IF(AND(AG19&lt;&gt;0, AB19&lt;&gt;0),AG19/AB19,0)</f>
        <v>80.916666666666671</v>
      </c>
      <c r="AI19" s="28">
        <f>IF(AD19&lt;&gt;0,AD19/AB19,0)</f>
        <v>0</v>
      </c>
      <c r="AJ19" s="28">
        <f>IF(AD19&lt;&gt;0,AG19/AD19,0)</f>
        <v>0</v>
      </c>
      <c r="AL19"/>
      <c r="AM19" s="30"/>
    </row>
    <row r="20" spans="1:39" x14ac:dyDescent="0.2">
      <c r="A20" s="25" t="s">
        <v>3797</v>
      </c>
      <c r="B20" s="27" t="str">
        <f>APPS('14-15 Teamsheets'!$H$2:$R$136,$A20,'14-15 Teamsheets'!$C$2:$C$136,B$1) &amp; "(" &amp; SUBS('14-15 Teamsheets'!$S$2:$Z$136,$A20,'14-15 Teamsheets'!$C$2:$C$136,B$1) &amp; ")"</f>
        <v>8(0)</v>
      </c>
      <c r="C20" s="27" t="str">
        <f>GOALS('14-15 Teamsheets'!$H$2:$R$136,$A20,'14-15 Teamsheets'!$C$2:$C$136,B$1) &amp; "(" &amp; GOALS('14-15 Teamsheets'!$S$2:$Z$136,$A20,'14-15 Teamsheets'!$C$2:$C$136,B$1) &amp; ")"</f>
        <v>1(0)</v>
      </c>
      <c r="D20" s="27">
        <f>Clean_sheet('14-15 Teamsheets'!$C$2:$H$136,$A20,B$1)</f>
        <v>0</v>
      </c>
      <c r="E20" s="27" t="str">
        <f>CARDS('14-15 Teamsheets'!$H$2:$Z$136,$A20,$AM$2,'14-15 Teamsheets'!$C$2:$C$136,B$1) &amp; "(" &amp; CARDS('14-15 Teamsheets'!$H$2:$Z$136,$A20,$AM$7,'14-15 Teamsheets'!$C$2:$C$136,B$1) &amp; ")"</f>
        <v>2(0)</v>
      </c>
      <c r="F20" s="27">
        <f>MINS_PLAYED('14-15 Teamsheets'!$H$2:$R$136,$A20,'14-15 Teamsheets'!$C$2:$C$136,B$1) + MINS_AS_SUB('14-15 Teamsheets'!$S$2:$Z$136,$A20,'14-15 Teamsheets'!$C$2:$C$136,B$1)</f>
        <v>669</v>
      </c>
      <c r="G20" s="27" t="str">
        <f>APPS('14-15 Teamsheets'!$H$2:$R$136,$A20,'14-15 Teamsheets'!$C$2:$C$136,G$1) &amp; "(" &amp; SUBS('14-15 Teamsheets'!$S$2:$Z$136,$A20,'14-15 Teamsheets'!$C$2:$C$136,G$1) &amp; ")"</f>
        <v>0(0)</v>
      </c>
      <c r="H20" s="27" t="str">
        <f>GOALS('14-15 Teamsheets'!$H$2:$R$136,$A20,'14-15 Teamsheets'!$C$2:$C$136,G$1) &amp; "(" &amp; GOALS('14-15 Teamsheets'!$S$2:$Z$136,$A20,'14-15 Teamsheets'!$C$2:$C$136,G$1) &amp; ")"</f>
        <v>0(0)</v>
      </c>
      <c r="I20" s="27">
        <f>Clean_sheet('14-15 Teamsheets'!$C$2:$H$136,$A20,G$1)</f>
        <v>0</v>
      </c>
      <c r="J20" s="27" t="str">
        <f>CARDS('14-15 Teamsheets'!$H$2:$Z$136,$A20,$AM$2,'14-15 Teamsheets'!$C$2:$C$136,G$1) &amp; "(" &amp; CARDS('14-15 Teamsheets'!$H$2:$Z$136,$A20,$AM$7,'14-15 Teamsheets'!$C$2:$C$136,G$1) &amp; ")"</f>
        <v>0(0)</v>
      </c>
      <c r="K20" s="27">
        <f>MINS_PLAYED('14-15 Teamsheets'!$H$2:$R$136,$A20,'14-15 Teamsheets'!$C$2:$C$136,G$1) + MINS_AS_SUB('14-15 Teamsheets'!$S$2:$Z$136,$A20,'14-15 Teamsheets'!$C$2:$C$136,G$1)</f>
        <v>0</v>
      </c>
      <c r="L20" s="27" t="str">
        <f>APPS('14-15 Teamsheets'!$H$2:$R$136,$A20,'14-15 Teamsheets'!$C$2:$C$136,L$1) &amp; "(" &amp; SUBS('14-15 Teamsheets'!$S$2:$Z$136,$A20,'14-15 Teamsheets'!$C$2:$C$136,L$1) &amp; ")"</f>
        <v>0(0)</v>
      </c>
      <c r="M20" s="27" t="str">
        <f>GOALS('14-15 Teamsheets'!$H$2:$R$136,$A20,'14-15 Teamsheets'!$C$2:$C$136,L$1) &amp; "(" &amp; GOALS('14-15 Teamsheets'!$S$2:$Z$136,$A20,'14-15 Teamsheets'!$C$2:$C$136,L$1) &amp; ")"</f>
        <v>0(0)</v>
      </c>
      <c r="N20" s="27">
        <f>Clean_sheet('14-15 Teamsheets'!$C$2:$H$136,$A20,L$1)</f>
        <v>0</v>
      </c>
      <c r="O20" s="27" t="str">
        <f>CARDS('14-15 Teamsheets'!$H$2:$Z$136,$A20,$AM$2,'14-15 Teamsheets'!$C$2:$C$136,L$1) &amp; "(" &amp; CARDS('14-15 Teamsheets'!$H$2:$Z$136,$A20,$AM$7,'14-15 Teamsheets'!$C$2:$C$136,L$1) &amp; ")"</f>
        <v>0(0)</v>
      </c>
      <c r="P20" s="27">
        <f>MINS_PLAYED('14-15 Teamsheets'!$H$2:$R$136,$A20,'14-15 Teamsheets'!$C$2:$C$136,L$1) + MINS_AS_SUB('14-15 Teamsheets'!$S$2:$Z$136,$A20,'14-15 Teamsheets'!$C$2:$C$136,L$1)</f>
        <v>0</v>
      </c>
      <c r="Q20" s="27" t="str">
        <f>APPS('14-15 Teamsheets'!$H$2:$R$136,$A20,'14-15 Teamsheets'!$C$2:$C$136,Q$1) &amp; "(" &amp; SUBS('14-15 Teamsheets'!$S$2:$Z$136,$A20,'14-15 Teamsheets'!$C$2:$C$136,Q$1) &amp; ")"</f>
        <v>4(0)</v>
      </c>
      <c r="R20" s="27" t="str">
        <f>GOALS('14-15 Teamsheets'!$H$2:$R$136,$A20,'14-15 Teamsheets'!$C$2:$C$136,Q$1) &amp; "(" &amp; GOALS('14-15 Teamsheets'!$S$2:$Z$136,$A20,'14-15 Teamsheets'!$C$2:$C$136,Q$1) &amp; ")"</f>
        <v>0(0)</v>
      </c>
      <c r="S20" s="27">
        <f>Clean_sheet('14-15 Teamsheets'!$C$2:$H$136,$A20,Q$1)</f>
        <v>0</v>
      </c>
      <c r="T20" s="27" t="str">
        <f>CARDS('14-15 Teamsheets'!$H$2:$Z$136,$A20,$AM$2,'14-15 Teamsheets'!$C$2:$C$136,Q$1) &amp; "(" &amp; CARDS('14-15 Teamsheets'!$H$2:$Z$136,$A20,$AM$7,'14-15 Teamsheets'!$C$2:$C$136,Q$1) &amp; ")"</f>
        <v>0(0)</v>
      </c>
      <c r="U20" s="27">
        <f>MINS_PLAYED('14-15 Teamsheets'!$H$2:$R$136,$A20,'14-15 Teamsheets'!$C$2:$C$136,Q$1) + MINS_AS_SUB('14-15 Teamsheets'!$S$2:$Z$136,$A20,'14-15 Teamsheets'!$C$2:$C$136,Q$1)</f>
        <v>358</v>
      </c>
      <c r="V20" s="27" t="str">
        <f>APPS('14-15 Teamsheets'!$H$2:$R$136,$A20,'14-15 Teamsheets'!$C$2:$C$136,V$1) &amp; "(" &amp; SUBS('14-15 Teamsheets'!$S$2:$Z$136,$A20,'14-15 Teamsheets'!$C$2:$C$136,V$1) &amp; ")"</f>
        <v>0(0)</v>
      </c>
      <c r="W20" s="27" t="str">
        <f>GOALS('14-15 Teamsheets'!$H$2:$R$136,$A20,'14-15 Teamsheets'!$C$2:$C$136,V$1) &amp; "(" &amp; GOALS('14-15 Teamsheets'!$S$2:$Z$136,$A20,'14-15 Teamsheets'!$C$2:$C$136,V$1) &amp; ")"</f>
        <v>0(0)</v>
      </c>
      <c r="X20" s="27">
        <f>Clean_sheet('14-15 Teamsheets'!$C$2:$H$136,$A20,V$1)</f>
        <v>0</v>
      </c>
      <c r="Y20" s="27" t="str">
        <f>CARDS('14-15 Teamsheets'!$H$2:$Z$136,$A20,$AM$2,'14-15 Teamsheets'!$C$2:$C$136,V$1) &amp; "(" &amp; CARDS('14-15 Teamsheets'!$H$2:$Z$136,$A20,$AM$7,'14-15 Teamsheets'!$C$2:$C$136,V$1) &amp; ")"</f>
        <v>0(0)</v>
      </c>
      <c r="Z20" s="27">
        <f>MINS_PLAYED('14-15 Teamsheets'!$H$2:$R$136,$A20,'14-15 Teamsheets'!$C$2:$C$136,V$1) + MINS_AS_SUB('14-15 Teamsheets'!$S$2:$Z$136,$A20,'14-15 Teamsheets'!$C$2:$C$136,V$1)</f>
        <v>0</v>
      </c>
      <c r="AA20" s="27" t="str">
        <f>APPS('14-15 Teamsheets'!$H$2:$R$136,$A20) &amp; "(" &amp; SUBS('14-15 Teamsheets'!$S$2:$Z$136,$A20) &amp; ")"</f>
        <v>12(0)</v>
      </c>
      <c r="AB20" s="28">
        <f>APPS('14-15 Teamsheets'!$H$2:$R$136,$A20) + SUBS('14-15 Teamsheets'!$S$2:$Z$136,$A20)</f>
        <v>12</v>
      </c>
      <c r="AC20" s="27" t="str">
        <f>GOALS('14-15 Teamsheets'!$H$2:$R$136,$A20) &amp; "(" &amp; GOALS('14-15 Teamsheets'!$S$2:$Z$136,$A20) &amp; ")"</f>
        <v>1(0)</v>
      </c>
      <c r="AD20" s="28">
        <f>GOALS('14-15 Teamsheets'!$H$2:$Z$136,$A20)</f>
        <v>1</v>
      </c>
      <c r="AE20" s="28">
        <f>Clean_sheet('14-15 Teamsheets'!$C$2:$H$136,$A20)</f>
        <v>0</v>
      </c>
      <c r="AF20" s="28" t="str">
        <f>CARDS('14-15 Teamsheets'!$H$2:$Z$136,$A20,$AM$2) &amp; "(" &amp; CARDS('14-15 Teamsheets'!$H$2:$Z$136,$A20,$AM$3) &amp; ")"</f>
        <v>2(1)</v>
      </c>
      <c r="AG20" s="28">
        <f>MINS_PLAYED('14-15 Teamsheets'!$H$2:$R$136,$A20) + MINS_AS_SUB('14-15 Teamsheets'!$S$2:$Z$136,$A20)</f>
        <v>1027</v>
      </c>
      <c r="AH20" s="28">
        <f t="shared" ref="AH20" si="12">IF(AND(AG20&lt;&gt;0, AB20&lt;&gt;0),AG20/AB20,0)</f>
        <v>85.583333333333329</v>
      </c>
      <c r="AI20" s="28">
        <f t="shared" ref="AI20" si="13">IF(AD20&lt;&gt;0,AD20/AB20,0)</f>
        <v>8.3333333333333329E-2</v>
      </c>
      <c r="AJ20" s="28">
        <f t="shared" ref="AJ20" si="14">IF(AD20&lt;&gt;0,AG20/AD20,0)</f>
        <v>1027</v>
      </c>
      <c r="AL20"/>
      <c r="AM20" s="30"/>
    </row>
    <row r="21" spans="1:39" x14ac:dyDescent="0.2">
      <c r="A21" s="25" t="s">
        <v>3814</v>
      </c>
      <c r="B21" s="27" t="str">
        <f>APPS('14-15 Teamsheets'!$H$2:$R$136,$A21,'14-15 Teamsheets'!$C$2:$C$136,B$1) &amp; "(" &amp; SUBS('14-15 Teamsheets'!$S$2:$Z$136,$A21,'14-15 Teamsheets'!$C$2:$C$136,B$1) &amp; ")"</f>
        <v>12(1)</v>
      </c>
      <c r="C21" s="27" t="str">
        <f>GOALS('14-15 Teamsheets'!$H$2:$R$136,$A21,'14-15 Teamsheets'!$C$2:$C$136,B$1) &amp; "(" &amp; GOALS('14-15 Teamsheets'!$S$2:$Z$136,$A21,'14-15 Teamsheets'!$C$2:$C$136,B$1) &amp; ")"</f>
        <v>1(0)</v>
      </c>
      <c r="D21" s="27">
        <f>Clean_sheet('14-15 Teamsheets'!$C$2:$H$136,$A21,B$1)</f>
        <v>0</v>
      </c>
      <c r="E21" s="27" t="str">
        <f>CARDS('14-15 Teamsheets'!$H$2:$Z$136,$A21,$AM$2,'14-15 Teamsheets'!$C$2:$C$136,B$1) &amp; "(" &amp; CARDS('14-15 Teamsheets'!$H$2:$Z$136,$A21,$AM$7,'14-15 Teamsheets'!$C$2:$C$136,B$1) &amp; ")"</f>
        <v>3(0)</v>
      </c>
      <c r="F21" s="27">
        <f>MINS_PLAYED('14-15 Teamsheets'!$H$2:$R$136,$A21,'14-15 Teamsheets'!$C$2:$C$136,B$1) + MINS_AS_SUB('14-15 Teamsheets'!$S$2:$Z$136,$A21,'14-15 Teamsheets'!$C$2:$C$136,B$1)</f>
        <v>1108</v>
      </c>
      <c r="G21" s="27" t="str">
        <f>APPS('14-15 Teamsheets'!$H$2:$R$136,$A21,'14-15 Teamsheets'!$C$2:$C$136,G$1) &amp; "(" &amp; SUBS('14-15 Teamsheets'!$S$2:$Z$136,$A21,'14-15 Teamsheets'!$C$2:$C$136,G$1) &amp; ")"</f>
        <v>1(0)</v>
      </c>
      <c r="H21" s="27" t="str">
        <f>GOALS('14-15 Teamsheets'!$H$2:$R$136,$A21,'14-15 Teamsheets'!$C$2:$C$136,G$1) &amp; "(" &amp; GOALS('14-15 Teamsheets'!$S$2:$Z$136,$A21,'14-15 Teamsheets'!$C$2:$C$136,G$1) &amp; ")"</f>
        <v>0(0)</v>
      </c>
      <c r="I21" s="27">
        <f>Clean_sheet('14-15 Teamsheets'!$C$2:$H$136,$A21,G$1)</f>
        <v>0</v>
      </c>
      <c r="J21" s="27" t="str">
        <f>CARDS('14-15 Teamsheets'!$H$2:$Z$136,$A21,$AM$2,'14-15 Teamsheets'!$C$2:$C$136,G$1) &amp; "(" &amp; CARDS('14-15 Teamsheets'!$H$2:$Z$136,$A21,$AM$7,'14-15 Teamsheets'!$C$2:$C$136,G$1) &amp; ")"</f>
        <v>0(0)</v>
      </c>
      <c r="K21" s="27">
        <f>MINS_PLAYED('14-15 Teamsheets'!$H$2:$R$136,$A21,'14-15 Teamsheets'!$C$2:$C$136,G$1) + MINS_AS_SUB('14-15 Teamsheets'!$S$2:$Z$136,$A21,'14-15 Teamsheets'!$C$2:$C$136,G$1)</f>
        <v>90</v>
      </c>
      <c r="L21" s="27" t="str">
        <f>APPS('14-15 Teamsheets'!$H$2:$R$136,$A21,'14-15 Teamsheets'!$C$2:$C$136,L$1) &amp; "(" &amp; SUBS('14-15 Teamsheets'!$S$2:$Z$136,$A21,'14-15 Teamsheets'!$C$2:$C$136,L$1) &amp; ")"</f>
        <v>1(0)</v>
      </c>
      <c r="M21" s="27" t="str">
        <f>GOALS('14-15 Teamsheets'!$H$2:$R$136,$A21,'14-15 Teamsheets'!$C$2:$C$136,L$1) &amp; "(" &amp; GOALS('14-15 Teamsheets'!$S$2:$Z$136,$A21,'14-15 Teamsheets'!$C$2:$C$136,L$1) &amp; ")"</f>
        <v>0(0)</v>
      </c>
      <c r="N21" s="27">
        <f>Clean_sheet('14-15 Teamsheets'!$C$2:$H$136,$A21,L$1)</f>
        <v>0</v>
      </c>
      <c r="O21" s="27" t="str">
        <f>CARDS('14-15 Teamsheets'!$H$2:$Z$136,$A21,$AM$2,'14-15 Teamsheets'!$C$2:$C$136,L$1) &amp; "(" &amp; CARDS('14-15 Teamsheets'!$H$2:$Z$136,$A21,$AM$7,'14-15 Teamsheets'!$C$2:$C$136,L$1) &amp; ")"</f>
        <v>0(0)</v>
      </c>
      <c r="P21" s="27">
        <f>MINS_PLAYED('14-15 Teamsheets'!$H$2:$R$136,$A21,'14-15 Teamsheets'!$C$2:$C$136,L$1) + MINS_AS_SUB('14-15 Teamsheets'!$S$2:$Z$136,$A21,'14-15 Teamsheets'!$C$2:$C$136,L$1)</f>
        <v>90</v>
      </c>
      <c r="Q21" s="27" t="str">
        <f>APPS('14-15 Teamsheets'!$H$2:$R$136,$A21,'14-15 Teamsheets'!$C$2:$C$136,Q$1) &amp; "(" &amp; SUBS('14-15 Teamsheets'!$S$2:$Z$136,$A21,'14-15 Teamsheets'!$C$2:$C$136,Q$1) &amp; ")"</f>
        <v>2(0)</v>
      </c>
      <c r="R21" s="27" t="str">
        <f>GOALS('14-15 Teamsheets'!$H$2:$R$136,$A21,'14-15 Teamsheets'!$C$2:$C$136,Q$1) &amp; "(" &amp; GOALS('14-15 Teamsheets'!$S$2:$Z$136,$A21,'14-15 Teamsheets'!$C$2:$C$136,Q$1) &amp; ")"</f>
        <v>0(0)</v>
      </c>
      <c r="S21" s="27">
        <f>Clean_sheet('14-15 Teamsheets'!$C$2:$H$136,$A21,Q$1)</f>
        <v>0</v>
      </c>
      <c r="T21" s="27" t="str">
        <f>CARDS('14-15 Teamsheets'!$H$2:$Z$136,$A21,$AM$2,'14-15 Teamsheets'!$C$2:$C$136,Q$1) &amp; "(" &amp; CARDS('14-15 Teamsheets'!$H$2:$Z$136,$A21,$AM$7,'14-15 Teamsheets'!$C$2:$C$136,Q$1) &amp; ")"</f>
        <v>0(0)</v>
      </c>
      <c r="U21" s="27">
        <f>MINS_PLAYED('14-15 Teamsheets'!$H$2:$R$136,$A21,'14-15 Teamsheets'!$C$2:$C$136,Q$1) + MINS_AS_SUB('14-15 Teamsheets'!$S$2:$Z$136,$A21,'14-15 Teamsheets'!$C$2:$C$136,Q$1)</f>
        <v>113</v>
      </c>
      <c r="V21" s="27" t="str">
        <f>APPS('14-15 Teamsheets'!$H$2:$R$136,$A21,'14-15 Teamsheets'!$C$2:$C$136,V$1) &amp; "(" &amp; SUBS('14-15 Teamsheets'!$S$2:$Z$136,$A21,'14-15 Teamsheets'!$C$2:$C$136,V$1) &amp; ")"</f>
        <v>2(0)</v>
      </c>
      <c r="W21" s="27" t="str">
        <f>GOALS('14-15 Teamsheets'!$H$2:$R$136,$A21,'14-15 Teamsheets'!$C$2:$C$136,V$1) &amp; "(" &amp; GOALS('14-15 Teamsheets'!$S$2:$Z$136,$A21,'14-15 Teamsheets'!$C$2:$C$136,V$1) &amp; ")"</f>
        <v>1(0)</v>
      </c>
      <c r="X21" s="27">
        <f>Clean_sheet('14-15 Teamsheets'!$C$2:$H$136,$A21,V$1)</f>
        <v>0</v>
      </c>
      <c r="Y21" s="27" t="str">
        <f>CARDS('14-15 Teamsheets'!$H$2:$Z$136,$A21,$AM$2,'14-15 Teamsheets'!$C$2:$C$136,V$1) &amp; "(" &amp; CARDS('14-15 Teamsheets'!$H$2:$Z$136,$A21,$AM$7,'14-15 Teamsheets'!$C$2:$C$136,V$1) &amp; ")"</f>
        <v>0(0)</v>
      </c>
      <c r="Z21" s="27">
        <f>MINS_PLAYED('14-15 Teamsheets'!$H$2:$R$136,$A21,'14-15 Teamsheets'!$C$2:$C$136,V$1) + MINS_AS_SUB('14-15 Teamsheets'!$S$2:$Z$136,$A21,'14-15 Teamsheets'!$C$2:$C$136,V$1)</f>
        <v>145</v>
      </c>
      <c r="AA21" s="27" t="str">
        <f>APPS('14-15 Teamsheets'!$H$2:$R$136,$A21) &amp; "(" &amp; SUBS('14-15 Teamsheets'!$S$2:$Z$136,$A21) &amp; ")"</f>
        <v>18(1)</v>
      </c>
      <c r="AB21" s="28">
        <f>APPS('14-15 Teamsheets'!$H$2:$R$136,$A21) + SUBS('14-15 Teamsheets'!$S$2:$Z$136,$A21)</f>
        <v>19</v>
      </c>
      <c r="AC21" s="27" t="str">
        <f>GOALS('14-15 Teamsheets'!$H$2:$R$136,$A21) &amp; "(" &amp; GOALS('14-15 Teamsheets'!$S$2:$Z$136,$A21) &amp; ")"</f>
        <v>2(0)</v>
      </c>
      <c r="AD21" s="28">
        <f>GOALS('14-15 Teamsheets'!$H$2:$Z$136,$A21)</f>
        <v>2</v>
      </c>
      <c r="AE21" s="28">
        <f>Clean_sheet('14-15 Teamsheets'!$C$2:$H$136,$A21)</f>
        <v>0</v>
      </c>
      <c r="AF21" s="28" t="str">
        <f>CARDS('14-15 Teamsheets'!$H$2:$Z$136,$A21,$AM$2) &amp; "(" &amp; CARDS('14-15 Teamsheets'!$H$2:$Z$136,$A21,$AM$3) &amp; ")"</f>
        <v>3(1)</v>
      </c>
      <c r="AG21" s="28">
        <f>MINS_PLAYED('14-15 Teamsheets'!$H$2:$R$136,$A21) + MINS_AS_SUB('14-15 Teamsheets'!$S$2:$Z$136,$A21)</f>
        <v>1546</v>
      </c>
      <c r="AH21" s="28">
        <f t="shared" ref="AH21:AH22" si="15">IF(AND(AG21&lt;&gt;0, AB21&lt;&gt;0),AG21/AB21,0)</f>
        <v>81.368421052631575</v>
      </c>
      <c r="AI21" s="28">
        <f t="shared" ref="AI21:AI22" si="16">IF(AD21&lt;&gt;0,AD21/AB21,0)</f>
        <v>0.10526315789473684</v>
      </c>
      <c r="AJ21" s="28">
        <f t="shared" ref="AJ21:AJ22" si="17">IF(AD21&lt;&gt;0,AG21/AD21,0)</f>
        <v>773</v>
      </c>
      <c r="AL21"/>
      <c r="AM21" s="30"/>
    </row>
    <row r="22" spans="1:39" x14ac:dyDescent="0.2">
      <c r="A22" s="25" t="s">
        <v>3574</v>
      </c>
      <c r="B22" s="27" t="str">
        <f>APPS('14-15 Teamsheets'!$H$2:$R$136,$A22,'14-15 Teamsheets'!$C$2:$C$136,B$1) &amp; "(" &amp; SUBS('14-15 Teamsheets'!$S$2:$Z$136,$A22,'14-15 Teamsheets'!$C$2:$C$136,B$1) &amp; ")"</f>
        <v>1(0)</v>
      </c>
      <c r="C22" s="27" t="str">
        <f>GOALS('14-15 Teamsheets'!$H$2:$R$136,$A22,'14-15 Teamsheets'!$C$2:$C$136,B$1) &amp; "(" &amp; GOALS('14-15 Teamsheets'!$S$2:$Z$136,$A22,'14-15 Teamsheets'!$C$2:$C$136,B$1) &amp; ")"</f>
        <v>0(0)</v>
      </c>
      <c r="D22" s="27">
        <f>Clean_sheet('14-15 Teamsheets'!$C$2:$H$136,$A22,B$1)</f>
        <v>0</v>
      </c>
      <c r="E22" s="27" t="str">
        <f>CARDS('14-15 Teamsheets'!$H$2:$Z$136,$A22,$AM$2,'14-15 Teamsheets'!$C$2:$C$136,B$1) &amp; "(" &amp; CARDS('14-15 Teamsheets'!$H$2:$Z$136,$A22,$AM$7,'14-15 Teamsheets'!$C$2:$C$136,B$1) &amp; ")"</f>
        <v>0(0)</v>
      </c>
      <c r="F22" s="27">
        <f>MINS_PLAYED('14-15 Teamsheets'!$H$2:$R$136,$A22,'14-15 Teamsheets'!$C$2:$C$136,B$1) + MINS_AS_SUB('14-15 Teamsheets'!$S$2:$Z$136,$A22,'14-15 Teamsheets'!$C$2:$C$136,B$1)</f>
        <v>56</v>
      </c>
      <c r="G22" s="27" t="str">
        <f>APPS('14-15 Teamsheets'!$H$2:$R$136,$A22,'14-15 Teamsheets'!$C$2:$C$136,G$1) &amp; "(" &amp; SUBS('14-15 Teamsheets'!$S$2:$Z$136,$A22,'14-15 Teamsheets'!$C$2:$C$136,G$1) &amp; ")"</f>
        <v>0(0)</v>
      </c>
      <c r="H22" s="27" t="str">
        <f>GOALS('14-15 Teamsheets'!$H$2:$R$136,$A22,'14-15 Teamsheets'!$C$2:$C$136,G$1) &amp; "(" &amp; GOALS('14-15 Teamsheets'!$S$2:$Z$136,$A22,'14-15 Teamsheets'!$C$2:$C$136,G$1) &amp; ")"</f>
        <v>0(0)</v>
      </c>
      <c r="I22" s="27">
        <f>Clean_sheet('14-15 Teamsheets'!$C$2:$H$136,$A22,G$1)</f>
        <v>0</v>
      </c>
      <c r="J22" s="27" t="str">
        <f>CARDS('14-15 Teamsheets'!$H$2:$Z$136,$A22,$AM$2,'14-15 Teamsheets'!$C$2:$C$136,G$1) &amp; "(" &amp; CARDS('14-15 Teamsheets'!$H$2:$Z$136,$A22,$AM$7,'14-15 Teamsheets'!$C$2:$C$136,G$1) &amp; ")"</f>
        <v>0(0)</v>
      </c>
      <c r="K22" s="27">
        <f>MINS_PLAYED('14-15 Teamsheets'!$H$2:$R$136,$A22,'14-15 Teamsheets'!$C$2:$C$136,G$1) + MINS_AS_SUB('14-15 Teamsheets'!$S$2:$Z$136,$A22,'14-15 Teamsheets'!$C$2:$C$136,G$1)</f>
        <v>0</v>
      </c>
      <c r="L22" s="27" t="str">
        <f>APPS('14-15 Teamsheets'!$H$2:$R$136,$A22,'14-15 Teamsheets'!$C$2:$C$136,L$1) &amp; "(" &amp; SUBS('14-15 Teamsheets'!$S$2:$Z$136,$A22,'14-15 Teamsheets'!$C$2:$C$136,L$1) &amp; ")"</f>
        <v>0(0)</v>
      </c>
      <c r="M22" s="27" t="str">
        <f>GOALS('14-15 Teamsheets'!$H$2:$R$136,$A22,'14-15 Teamsheets'!$C$2:$C$136,L$1) &amp; "(" &amp; GOALS('14-15 Teamsheets'!$S$2:$Z$136,$A22,'14-15 Teamsheets'!$C$2:$C$136,L$1) &amp; ")"</f>
        <v>0(0)</v>
      </c>
      <c r="N22" s="27">
        <f>Clean_sheet('14-15 Teamsheets'!$C$2:$H$136,$A22,L$1)</f>
        <v>0</v>
      </c>
      <c r="O22" s="27" t="str">
        <f>CARDS('14-15 Teamsheets'!$H$2:$Z$136,$A22,$AM$2,'14-15 Teamsheets'!$C$2:$C$136,L$1) &amp; "(" &amp; CARDS('14-15 Teamsheets'!$H$2:$Z$136,$A22,$AM$7,'14-15 Teamsheets'!$C$2:$C$136,L$1) &amp; ")"</f>
        <v>0(0)</v>
      </c>
      <c r="P22" s="27">
        <f>MINS_PLAYED('14-15 Teamsheets'!$H$2:$R$136,$A22,'14-15 Teamsheets'!$C$2:$C$136,L$1) + MINS_AS_SUB('14-15 Teamsheets'!$S$2:$Z$136,$A22,'14-15 Teamsheets'!$C$2:$C$136,L$1)</f>
        <v>0</v>
      </c>
      <c r="Q22" s="27" t="str">
        <f>APPS('14-15 Teamsheets'!$H$2:$R$136,$A22,'14-15 Teamsheets'!$C$2:$C$136,Q$1) &amp; "(" &amp; SUBS('14-15 Teamsheets'!$S$2:$Z$136,$A22,'14-15 Teamsheets'!$C$2:$C$136,Q$1) &amp; ")"</f>
        <v>0(0)</v>
      </c>
      <c r="R22" s="27" t="str">
        <f>GOALS('14-15 Teamsheets'!$H$2:$R$136,$A22,'14-15 Teamsheets'!$C$2:$C$136,Q$1) &amp; "(" &amp; GOALS('14-15 Teamsheets'!$S$2:$Z$136,$A22,'14-15 Teamsheets'!$C$2:$C$136,Q$1) &amp; ")"</f>
        <v>0(0)</v>
      </c>
      <c r="S22" s="27">
        <f>Clean_sheet('14-15 Teamsheets'!$C$2:$H$136,$A22,Q$1)</f>
        <v>0</v>
      </c>
      <c r="T22" s="27" t="str">
        <f>CARDS('14-15 Teamsheets'!$H$2:$Z$136,$A22,$AM$2,'14-15 Teamsheets'!$C$2:$C$136,Q$1) &amp; "(" &amp; CARDS('14-15 Teamsheets'!$H$2:$Z$136,$A22,$AM$7,'14-15 Teamsheets'!$C$2:$C$136,Q$1) &amp; ")"</f>
        <v>0(0)</v>
      </c>
      <c r="U22" s="27">
        <f>MINS_PLAYED('14-15 Teamsheets'!$H$2:$R$136,$A22,'14-15 Teamsheets'!$C$2:$C$136,Q$1) + MINS_AS_SUB('14-15 Teamsheets'!$S$2:$Z$136,$A22,'14-15 Teamsheets'!$C$2:$C$136,Q$1)</f>
        <v>0</v>
      </c>
      <c r="V22" s="27" t="str">
        <f>APPS('14-15 Teamsheets'!$H$2:$R$136,$A22,'14-15 Teamsheets'!$C$2:$C$136,V$1) &amp; "(" &amp; SUBS('14-15 Teamsheets'!$S$2:$Z$136,$A22,'14-15 Teamsheets'!$C$2:$C$136,V$1) &amp; ")"</f>
        <v>0(0)</v>
      </c>
      <c r="W22" s="27" t="str">
        <f>GOALS('14-15 Teamsheets'!$H$2:$R$136,$A22,'14-15 Teamsheets'!$C$2:$C$136,V$1) &amp; "(" &amp; GOALS('14-15 Teamsheets'!$S$2:$Z$136,$A22,'14-15 Teamsheets'!$C$2:$C$136,V$1) &amp; ")"</f>
        <v>0(0)</v>
      </c>
      <c r="X22" s="27">
        <f>Clean_sheet('14-15 Teamsheets'!$C$2:$H$136,$A22,V$1)</f>
        <v>0</v>
      </c>
      <c r="Y22" s="27" t="str">
        <f>CARDS('14-15 Teamsheets'!$H$2:$Z$136,$A22,$AM$2,'14-15 Teamsheets'!$C$2:$C$136,V$1) &amp; "(" &amp; CARDS('14-15 Teamsheets'!$H$2:$Z$136,$A22,$AM$7,'14-15 Teamsheets'!$C$2:$C$136,V$1) &amp; ")"</f>
        <v>0(0)</v>
      </c>
      <c r="Z22" s="27">
        <f>MINS_PLAYED('14-15 Teamsheets'!$H$2:$R$136,$A22,'14-15 Teamsheets'!$C$2:$C$136,V$1) + MINS_AS_SUB('14-15 Teamsheets'!$S$2:$Z$136,$A22,'14-15 Teamsheets'!$C$2:$C$136,V$1)</f>
        <v>0</v>
      </c>
      <c r="AA22" s="27" t="str">
        <f>APPS('14-15 Teamsheets'!$H$2:$R$136,$A22) &amp; "(" &amp; SUBS('14-15 Teamsheets'!$S$2:$Z$136,$A22) &amp; ")"</f>
        <v>1(0)</v>
      </c>
      <c r="AB22" s="28">
        <f>APPS('14-15 Teamsheets'!$H$2:$R$136,$A22) + SUBS('14-15 Teamsheets'!$S$2:$Z$136,$A22)</f>
        <v>1</v>
      </c>
      <c r="AC22" s="27" t="str">
        <f>GOALS('14-15 Teamsheets'!$H$2:$R$136,$A22) &amp; "(" &amp; GOALS('14-15 Teamsheets'!$S$2:$Z$136,$A22) &amp; ")"</f>
        <v>0(0)</v>
      </c>
      <c r="AD22" s="28">
        <f>GOALS('14-15 Teamsheets'!$H$2:$Z$136,$A22)</f>
        <v>0</v>
      </c>
      <c r="AE22" s="28">
        <f>Clean_sheet('14-15 Teamsheets'!$C$2:$H$136,$A22)</f>
        <v>0</v>
      </c>
      <c r="AF22" s="28" t="str">
        <f>CARDS('14-15 Teamsheets'!$H$2:$Z$136,$A22,$AM$2) &amp; "(" &amp; CARDS('14-15 Teamsheets'!$H$2:$Z$136,$A22,$AM$3) &amp; ")"</f>
        <v>0(0)</v>
      </c>
      <c r="AG22" s="28">
        <f>MINS_PLAYED('14-15 Teamsheets'!$H$2:$R$136,$A22) + MINS_AS_SUB('14-15 Teamsheets'!$S$2:$Z$136,$A22)</f>
        <v>56</v>
      </c>
      <c r="AH22" s="28">
        <f t="shared" si="15"/>
        <v>56</v>
      </c>
      <c r="AI22" s="28">
        <f t="shared" si="16"/>
        <v>0</v>
      </c>
      <c r="AJ22" s="28">
        <f t="shared" si="17"/>
        <v>0</v>
      </c>
      <c r="AL22"/>
      <c r="AM22" s="30"/>
    </row>
    <row r="23" spans="1:39" x14ac:dyDescent="0.2">
      <c r="A23" s="25" t="s">
        <v>1327</v>
      </c>
      <c r="B23" s="27" t="str">
        <f>APPS('14-15 Teamsheets'!$H$2:$R$136,$A23,'14-15 Teamsheets'!$C$2:$C$136,B$1) &amp; "(" &amp; SUBS('14-15 Teamsheets'!$S$2:$Z$136,$A23,'14-15 Teamsheets'!$C$2:$C$136,B$1) &amp; ")"</f>
        <v>1(1)</v>
      </c>
      <c r="C23" s="27" t="str">
        <f>GOALS('14-15 Teamsheets'!$H$2:$R$136,$A23,'14-15 Teamsheets'!$C$2:$C$136,B$1) &amp; "(" &amp; GOALS('14-15 Teamsheets'!$S$2:$Z$136,$A23,'14-15 Teamsheets'!$C$2:$C$136,B$1) &amp; ")"</f>
        <v>0(0)</v>
      </c>
      <c r="D23" s="27">
        <f>Clean_sheet('14-15 Teamsheets'!$C$2:$H$136,$A23,B$1)</f>
        <v>0</v>
      </c>
      <c r="E23" s="27" t="str">
        <f>CARDS('14-15 Teamsheets'!$H$2:$Z$136,$A23,$AM$2,'14-15 Teamsheets'!$C$2:$C$136,B$1) &amp; "(" &amp; CARDS('14-15 Teamsheets'!$H$2:$Z$136,$A23,$AM$7,'14-15 Teamsheets'!$C$2:$C$136,B$1) &amp; ")"</f>
        <v>0(0)</v>
      </c>
      <c r="F23" s="27">
        <f>MINS_PLAYED('14-15 Teamsheets'!$H$2:$R$136,$A23,'14-15 Teamsheets'!$C$2:$C$136,B$1) + MINS_AS_SUB('14-15 Teamsheets'!$S$2:$Z$136,$A23,'14-15 Teamsheets'!$C$2:$C$136,B$1)</f>
        <v>78</v>
      </c>
      <c r="G23" s="27" t="str">
        <f>APPS('14-15 Teamsheets'!$H$2:$R$136,$A23,'14-15 Teamsheets'!$C$2:$C$136,G$1) &amp; "(" &amp; SUBS('14-15 Teamsheets'!$S$2:$Z$136,$A23,'14-15 Teamsheets'!$C$2:$C$136,G$1) &amp; ")"</f>
        <v>0(0)</v>
      </c>
      <c r="H23" s="27" t="str">
        <f>GOALS('14-15 Teamsheets'!$H$2:$R$136,$A23,'14-15 Teamsheets'!$C$2:$C$136,G$1) &amp; "(" &amp; GOALS('14-15 Teamsheets'!$S$2:$Z$136,$A23,'14-15 Teamsheets'!$C$2:$C$136,G$1) &amp; ")"</f>
        <v>0(0)</v>
      </c>
      <c r="I23" s="27">
        <f>Clean_sheet('14-15 Teamsheets'!$C$2:$H$136,$A23,G$1)</f>
        <v>0</v>
      </c>
      <c r="J23" s="27" t="str">
        <f>CARDS('14-15 Teamsheets'!$H$2:$Z$136,$A23,$AM$2,'14-15 Teamsheets'!$C$2:$C$136,G$1) &amp; "(" &amp; CARDS('14-15 Teamsheets'!$H$2:$Z$136,$A23,$AM$7,'14-15 Teamsheets'!$C$2:$C$136,G$1) &amp; ")"</f>
        <v>0(0)</v>
      </c>
      <c r="K23" s="27">
        <f>MINS_PLAYED('14-15 Teamsheets'!$H$2:$R$136,$A23,'14-15 Teamsheets'!$C$2:$C$136,G$1) + MINS_AS_SUB('14-15 Teamsheets'!$S$2:$Z$136,$A23,'14-15 Teamsheets'!$C$2:$C$136,G$1)</f>
        <v>0</v>
      </c>
      <c r="L23" s="27" t="str">
        <f>APPS('14-15 Teamsheets'!$H$2:$R$136,$A23,'14-15 Teamsheets'!$C$2:$C$136,L$1) &amp; "(" &amp; SUBS('14-15 Teamsheets'!$S$2:$Z$136,$A23,'14-15 Teamsheets'!$C$2:$C$136,L$1) &amp; ")"</f>
        <v>0(0)</v>
      </c>
      <c r="M23" s="27" t="str">
        <f>GOALS('14-15 Teamsheets'!$H$2:$R$136,$A23,'14-15 Teamsheets'!$C$2:$C$136,L$1) &amp; "(" &amp; GOALS('14-15 Teamsheets'!$S$2:$Z$136,$A23,'14-15 Teamsheets'!$C$2:$C$136,L$1) &amp; ")"</f>
        <v>0(0)</v>
      </c>
      <c r="N23" s="27">
        <f>Clean_sheet('14-15 Teamsheets'!$C$2:$H$136,$A23,L$1)</f>
        <v>0</v>
      </c>
      <c r="O23" s="27" t="str">
        <f>CARDS('14-15 Teamsheets'!$H$2:$Z$136,$A23,$AM$2,'14-15 Teamsheets'!$C$2:$C$136,L$1) &amp; "(" &amp; CARDS('14-15 Teamsheets'!$H$2:$Z$136,$A23,$AM$7,'14-15 Teamsheets'!$C$2:$C$136,L$1) &amp; ")"</f>
        <v>0(0)</v>
      </c>
      <c r="P23" s="27">
        <f>MINS_PLAYED('14-15 Teamsheets'!$H$2:$R$136,$A23,'14-15 Teamsheets'!$C$2:$C$136,L$1) + MINS_AS_SUB('14-15 Teamsheets'!$S$2:$Z$136,$A23,'14-15 Teamsheets'!$C$2:$C$136,L$1)</f>
        <v>0</v>
      </c>
      <c r="Q23" s="27" t="str">
        <f>APPS('14-15 Teamsheets'!$H$2:$R$136,$A23,'14-15 Teamsheets'!$C$2:$C$136,Q$1) &amp; "(" &amp; SUBS('14-15 Teamsheets'!$S$2:$Z$136,$A23,'14-15 Teamsheets'!$C$2:$C$136,Q$1) &amp; ")"</f>
        <v>0(0)</v>
      </c>
      <c r="R23" s="27" t="str">
        <f>GOALS('14-15 Teamsheets'!$H$2:$R$136,$A23,'14-15 Teamsheets'!$C$2:$C$136,Q$1) &amp; "(" &amp; GOALS('14-15 Teamsheets'!$S$2:$Z$136,$A23,'14-15 Teamsheets'!$C$2:$C$136,Q$1) &amp; ")"</f>
        <v>0(0)</v>
      </c>
      <c r="S23" s="27">
        <f>Clean_sheet('14-15 Teamsheets'!$C$2:$H$136,$A23,Q$1)</f>
        <v>0</v>
      </c>
      <c r="T23" s="27" t="str">
        <f>CARDS('14-15 Teamsheets'!$H$2:$Z$136,$A23,$AM$2,'14-15 Teamsheets'!$C$2:$C$136,Q$1) &amp; "(" &amp; CARDS('14-15 Teamsheets'!$H$2:$Z$136,$A23,$AM$7,'14-15 Teamsheets'!$C$2:$C$136,Q$1) &amp; ")"</f>
        <v>0(0)</v>
      </c>
      <c r="U23" s="27">
        <f>MINS_PLAYED('14-15 Teamsheets'!$H$2:$R$136,$A23,'14-15 Teamsheets'!$C$2:$C$136,Q$1) + MINS_AS_SUB('14-15 Teamsheets'!$S$2:$Z$136,$A23,'14-15 Teamsheets'!$C$2:$C$136,Q$1)</f>
        <v>0</v>
      </c>
      <c r="V23" s="27" t="str">
        <f>APPS('14-15 Teamsheets'!$H$2:$R$136,$A23,'14-15 Teamsheets'!$C$2:$C$136,V$1) &amp; "(" &amp; SUBS('14-15 Teamsheets'!$S$2:$Z$136,$A23,'14-15 Teamsheets'!$C$2:$C$136,V$1) &amp; ")"</f>
        <v>0(0)</v>
      </c>
      <c r="W23" s="27" t="str">
        <f>GOALS('14-15 Teamsheets'!$H$2:$R$136,$A23,'14-15 Teamsheets'!$C$2:$C$136,V$1) &amp; "(" &amp; GOALS('14-15 Teamsheets'!$S$2:$Z$136,$A23,'14-15 Teamsheets'!$C$2:$C$136,V$1) &amp; ")"</f>
        <v>0(0)</v>
      </c>
      <c r="X23" s="27">
        <f>Clean_sheet('14-15 Teamsheets'!$C$2:$H$136,$A23,V$1)</f>
        <v>0</v>
      </c>
      <c r="Y23" s="27" t="str">
        <f>CARDS('14-15 Teamsheets'!$H$2:$Z$136,$A23,$AM$2,'14-15 Teamsheets'!$C$2:$C$136,V$1) &amp; "(" &amp; CARDS('14-15 Teamsheets'!$H$2:$Z$136,$A23,$AM$7,'14-15 Teamsheets'!$C$2:$C$136,V$1) &amp; ")"</f>
        <v>0(0)</v>
      </c>
      <c r="Z23" s="27">
        <f>MINS_PLAYED('14-15 Teamsheets'!$H$2:$R$136,$A23,'14-15 Teamsheets'!$C$2:$C$136,V$1) + MINS_AS_SUB('14-15 Teamsheets'!$S$2:$Z$136,$A23,'14-15 Teamsheets'!$C$2:$C$136,V$1)</f>
        <v>0</v>
      </c>
      <c r="AA23" s="27" t="str">
        <f>APPS('14-15 Teamsheets'!$H$2:$R$136,$A23) &amp; "(" &amp; SUBS('14-15 Teamsheets'!$S$2:$Z$136,$A23) &amp; ")"</f>
        <v>1(1)</v>
      </c>
      <c r="AB23" s="28">
        <f>APPS('14-15 Teamsheets'!$H$2:$R$136,$A23) + SUBS('14-15 Teamsheets'!$S$2:$Z$136,$A23)</f>
        <v>2</v>
      </c>
      <c r="AC23" s="27" t="str">
        <f>GOALS('14-15 Teamsheets'!$H$2:$R$136,$A23) &amp; "(" &amp; GOALS('14-15 Teamsheets'!$S$2:$Z$136,$A23) &amp; ")"</f>
        <v>0(0)</v>
      </c>
      <c r="AD23" s="28">
        <f>GOALS('14-15 Teamsheets'!$H$2:$Z$136,$A23)</f>
        <v>0</v>
      </c>
      <c r="AE23" s="28">
        <f>Clean_sheet('14-15 Teamsheets'!$C$2:$H$136,$A23)</f>
        <v>0</v>
      </c>
      <c r="AF23" s="28" t="str">
        <f>CARDS('14-15 Teamsheets'!$H$2:$Z$136,$A23,$AM$2) &amp; "(" &amp; CARDS('14-15 Teamsheets'!$H$2:$Z$136,$A23,$AM$3) &amp; ")"</f>
        <v>0(0)</v>
      </c>
      <c r="AG23" s="28">
        <f>MINS_PLAYED('14-15 Teamsheets'!$H$2:$R$136,$A23) + MINS_AS_SUB('14-15 Teamsheets'!$S$2:$Z$136,$A23)</f>
        <v>78</v>
      </c>
      <c r="AH23" s="28">
        <f t="shared" si="6"/>
        <v>39</v>
      </c>
      <c r="AI23" s="28">
        <f t="shared" si="7"/>
        <v>0</v>
      </c>
      <c r="AJ23" s="28">
        <f t="shared" si="8"/>
        <v>0</v>
      </c>
      <c r="AL23"/>
      <c r="AM23" s="30"/>
    </row>
    <row r="24" spans="1:39" x14ac:dyDescent="0.2">
      <c r="A24" s="25" t="s">
        <v>52</v>
      </c>
      <c r="B24" s="27" t="str">
        <f>APPS('14-15 Teamsheets'!$H$2:$R$136,$A24,'14-15 Teamsheets'!$C$2:$C$136,B$1) &amp; "(" &amp; SUBS('14-15 Teamsheets'!$S$2:$Z$136,$A24,'14-15 Teamsheets'!$C$2:$C$136,B$1) &amp; ")"</f>
        <v>1(0)</v>
      </c>
      <c r="C24" s="27" t="str">
        <f>GOALS('14-15 Teamsheets'!$H$2:$R$136,$A24,'14-15 Teamsheets'!$C$2:$C$136,B$1) &amp; "(" &amp; GOALS('14-15 Teamsheets'!$S$2:$Z$136,$A24,'14-15 Teamsheets'!$C$2:$C$136,B$1) &amp; ")"</f>
        <v>0(0)</v>
      </c>
      <c r="D24" s="27">
        <f>Clean_sheet('14-15 Teamsheets'!$C$2:$H$136,$A24,B$1)</f>
        <v>0</v>
      </c>
      <c r="E24" s="27" t="str">
        <f>CARDS('14-15 Teamsheets'!$H$2:$Z$136,$A24,$AM$2,'14-15 Teamsheets'!$C$2:$C$136,B$1) &amp; "(" &amp; CARDS('14-15 Teamsheets'!$H$2:$Z$136,$A24,$AM$7,'14-15 Teamsheets'!$C$2:$C$136,B$1) &amp; ")"</f>
        <v>1(0)</v>
      </c>
      <c r="F24" s="27">
        <f>MINS_PLAYED('14-15 Teamsheets'!$H$2:$R$136,$A24,'14-15 Teamsheets'!$C$2:$C$136,B$1) + MINS_AS_SUB('14-15 Teamsheets'!$S$2:$Z$136,$A24,'14-15 Teamsheets'!$C$2:$C$136,B$1)</f>
        <v>85</v>
      </c>
      <c r="G24" s="27" t="str">
        <f>APPS('14-15 Teamsheets'!$H$2:$R$136,$A24,'14-15 Teamsheets'!$C$2:$C$136,G$1) &amp; "(" &amp; SUBS('14-15 Teamsheets'!$S$2:$Z$136,$A24,'14-15 Teamsheets'!$C$2:$C$136,G$1) &amp; ")"</f>
        <v>0(0)</v>
      </c>
      <c r="H24" s="27" t="str">
        <f>GOALS('14-15 Teamsheets'!$H$2:$R$136,$A24,'14-15 Teamsheets'!$C$2:$C$136,G$1) &amp; "(" &amp; GOALS('14-15 Teamsheets'!$S$2:$Z$136,$A24,'14-15 Teamsheets'!$C$2:$C$136,G$1) &amp; ")"</f>
        <v>0(0)</v>
      </c>
      <c r="I24" s="27">
        <f>Clean_sheet('14-15 Teamsheets'!$C$2:$H$136,$A24,G$1)</f>
        <v>0</v>
      </c>
      <c r="J24" s="27" t="str">
        <f>CARDS('14-15 Teamsheets'!$H$2:$Z$136,$A24,$AM$2,'14-15 Teamsheets'!$C$2:$C$136,G$1) &amp; "(" &amp; CARDS('14-15 Teamsheets'!$H$2:$Z$136,$A24,$AM$7,'14-15 Teamsheets'!$C$2:$C$136,G$1) &amp; ")"</f>
        <v>0(0)</v>
      </c>
      <c r="K24" s="27">
        <f>MINS_PLAYED('14-15 Teamsheets'!$H$2:$R$136,$A24,'14-15 Teamsheets'!$C$2:$C$136,G$1) + MINS_AS_SUB('14-15 Teamsheets'!$S$2:$Z$136,$A24,'14-15 Teamsheets'!$C$2:$C$136,G$1)</f>
        <v>0</v>
      </c>
      <c r="L24" s="27" t="str">
        <f>APPS('14-15 Teamsheets'!$H$2:$R$136,$A24,'14-15 Teamsheets'!$C$2:$C$136,L$1) &amp; "(" &amp; SUBS('14-15 Teamsheets'!$S$2:$Z$136,$A24,'14-15 Teamsheets'!$C$2:$C$136,L$1) &amp; ")"</f>
        <v>0(0)</v>
      </c>
      <c r="M24" s="27" t="str">
        <f>GOALS('14-15 Teamsheets'!$H$2:$R$136,$A24,'14-15 Teamsheets'!$C$2:$C$136,L$1) &amp; "(" &amp; GOALS('14-15 Teamsheets'!$S$2:$Z$136,$A24,'14-15 Teamsheets'!$C$2:$C$136,L$1) &amp; ")"</f>
        <v>0(0)</v>
      </c>
      <c r="N24" s="27">
        <f>Clean_sheet('14-15 Teamsheets'!$C$2:$H$136,$A24,L$1)</f>
        <v>0</v>
      </c>
      <c r="O24" s="27" t="str">
        <f>CARDS('14-15 Teamsheets'!$H$2:$Z$136,$A24,$AM$2,'14-15 Teamsheets'!$C$2:$C$136,L$1) &amp; "(" &amp; CARDS('14-15 Teamsheets'!$H$2:$Z$136,$A24,$AM$7,'14-15 Teamsheets'!$C$2:$C$136,L$1) &amp; ")"</f>
        <v>0(0)</v>
      </c>
      <c r="P24" s="27">
        <f>MINS_PLAYED('14-15 Teamsheets'!$H$2:$R$136,$A24,'14-15 Teamsheets'!$C$2:$C$136,L$1) + MINS_AS_SUB('14-15 Teamsheets'!$S$2:$Z$136,$A24,'14-15 Teamsheets'!$C$2:$C$136,L$1)</f>
        <v>0</v>
      </c>
      <c r="Q24" s="27" t="str">
        <f>APPS('14-15 Teamsheets'!$H$2:$R$136,$A24,'14-15 Teamsheets'!$C$2:$C$136,Q$1) &amp; "(" &amp; SUBS('14-15 Teamsheets'!$S$2:$Z$136,$A24,'14-15 Teamsheets'!$C$2:$C$136,Q$1) &amp; ")"</f>
        <v>0(0)</v>
      </c>
      <c r="R24" s="27" t="str">
        <f>GOALS('14-15 Teamsheets'!$H$2:$R$136,$A24,'14-15 Teamsheets'!$C$2:$C$136,Q$1) &amp; "(" &amp; GOALS('14-15 Teamsheets'!$S$2:$Z$136,$A24,'14-15 Teamsheets'!$C$2:$C$136,Q$1) &amp; ")"</f>
        <v>0(0)</v>
      </c>
      <c r="S24" s="27">
        <f>Clean_sheet('14-15 Teamsheets'!$C$2:$H$136,$A24,Q$1)</f>
        <v>0</v>
      </c>
      <c r="T24" s="27" t="str">
        <f>CARDS('14-15 Teamsheets'!$H$2:$Z$136,$A24,$AM$2,'14-15 Teamsheets'!$C$2:$C$136,Q$1) &amp; "(" &amp; CARDS('14-15 Teamsheets'!$H$2:$Z$136,$A24,$AM$7,'14-15 Teamsheets'!$C$2:$C$136,Q$1) &amp; ")"</f>
        <v>0(0)</v>
      </c>
      <c r="U24" s="27">
        <f>MINS_PLAYED('14-15 Teamsheets'!$H$2:$R$136,$A24,'14-15 Teamsheets'!$C$2:$C$136,Q$1) + MINS_AS_SUB('14-15 Teamsheets'!$S$2:$Z$136,$A24,'14-15 Teamsheets'!$C$2:$C$136,Q$1)</f>
        <v>0</v>
      </c>
      <c r="V24" s="27" t="str">
        <f>APPS('14-15 Teamsheets'!$H$2:$R$136,$A24,'14-15 Teamsheets'!$C$2:$C$136,V$1) &amp; "(" &amp; SUBS('14-15 Teamsheets'!$S$2:$Z$136,$A24,'14-15 Teamsheets'!$C$2:$C$136,V$1) &amp; ")"</f>
        <v>0(0)</v>
      </c>
      <c r="W24" s="27" t="str">
        <f>GOALS('14-15 Teamsheets'!$H$2:$R$136,$A24,'14-15 Teamsheets'!$C$2:$C$136,V$1) &amp; "(" &amp; GOALS('14-15 Teamsheets'!$S$2:$Z$136,$A24,'14-15 Teamsheets'!$C$2:$C$136,V$1) &amp; ")"</f>
        <v>0(0)</v>
      </c>
      <c r="X24" s="27">
        <f>Clean_sheet('14-15 Teamsheets'!$C$2:$H$136,$A24,V$1)</f>
        <v>0</v>
      </c>
      <c r="Y24" s="27" t="str">
        <f>CARDS('14-15 Teamsheets'!$H$2:$Z$136,$A24,$AM$2,'14-15 Teamsheets'!$C$2:$C$136,V$1) &amp; "(" &amp; CARDS('14-15 Teamsheets'!$H$2:$Z$136,$A24,$AM$7,'14-15 Teamsheets'!$C$2:$C$136,V$1) &amp; ")"</f>
        <v>0(0)</v>
      </c>
      <c r="Z24" s="27">
        <f>MINS_PLAYED('14-15 Teamsheets'!$H$2:$R$136,$A24,'14-15 Teamsheets'!$C$2:$C$136,V$1) + MINS_AS_SUB('14-15 Teamsheets'!$S$2:$Z$136,$A24,'14-15 Teamsheets'!$C$2:$C$136,V$1)</f>
        <v>0</v>
      </c>
      <c r="AA24" s="27" t="str">
        <f>APPS('14-15 Teamsheets'!$H$2:$R$136,$A24) &amp; "(" &amp; SUBS('14-15 Teamsheets'!$S$2:$Z$136,$A24) &amp; ")"</f>
        <v>1(0)</v>
      </c>
      <c r="AB24" s="28">
        <f>APPS('14-15 Teamsheets'!$H$2:$R$136,$A24) + SUBS('14-15 Teamsheets'!$S$2:$Z$136,$A24)</f>
        <v>1</v>
      </c>
      <c r="AC24" s="27" t="str">
        <f>GOALS('14-15 Teamsheets'!$H$2:$R$136,$A24) &amp; "(" &amp; GOALS('14-15 Teamsheets'!$S$2:$Z$136,$A24) &amp; ")"</f>
        <v>0(0)</v>
      </c>
      <c r="AD24" s="28">
        <f>GOALS('14-15 Teamsheets'!$H$2:$Z$136,$A24)</f>
        <v>0</v>
      </c>
      <c r="AE24" s="28">
        <f>Clean_sheet('14-15 Teamsheets'!$C$2:$H$136,$A24)</f>
        <v>0</v>
      </c>
      <c r="AF24" s="28" t="str">
        <f>CARDS('14-15 Teamsheets'!$H$2:$Z$136,$A24,$AM$2) &amp; "(" &amp; CARDS('14-15 Teamsheets'!$H$2:$Z$136,$A24,$AM$3) &amp; ")"</f>
        <v>1(0)</v>
      </c>
      <c r="AG24" s="28">
        <f>MINS_PLAYED('14-15 Teamsheets'!$H$2:$R$136,$A24) + MINS_AS_SUB('14-15 Teamsheets'!$S$2:$Z$136,$A24)</f>
        <v>85</v>
      </c>
      <c r="AH24" s="28">
        <f>IF(AND(AG24&lt;&gt;0, AB24&lt;&gt;0),AG24/AB24,0)</f>
        <v>85</v>
      </c>
      <c r="AI24" s="28">
        <f>IF(AD24&lt;&gt;0,AD24/AB24,0)</f>
        <v>0</v>
      </c>
      <c r="AJ24" s="28">
        <f>IF(AD24&lt;&gt;0,AG24/AD24,0)</f>
        <v>0</v>
      </c>
      <c r="AL24"/>
      <c r="AM24" s="30"/>
    </row>
    <row r="25" spans="1:39" x14ac:dyDescent="0.2">
      <c r="A25" s="25" t="s">
        <v>53</v>
      </c>
      <c r="B25" s="27" t="str">
        <f>APPS('14-15 Teamsheets'!$H$2:$R$136,$A25,'14-15 Teamsheets'!$C$2:$C$136,B$1) &amp; "(" &amp; SUBS('14-15 Teamsheets'!$S$2:$Z$136,$A25,'14-15 Teamsheets'!$C$2:$C$136,B$1) &amp; ")"</f>
        <v>13(2)</v>
      </c>
      <c r="C25" s="27" t="str">
        <f>GOALS('14-15 Teamsheets'!$H$2:$R$136,$A25,'14-15 Teamsheets'!$C$2:$C$136,B$1) &amp; "(" &amp; GOALS('14-15 Teamsheets'!$S$2:$Z$136,$A25,'14-15 Teamsheets'!$C$2:$C$136,B$1) &amp; ")"</f>
        <v>2(0)</v>
      </c>
      <c r="D25" s="27">
        <f>Clean_sheet('14-15 Teamsheets'!$C$2:$H$136,$A25,B$1)</f>
        <v>0</v>
      </c>
      <c r="E25" s="27" t="str">
        <f>CARDS('14-15 Teamsheets'!$H$2:$Z$136,$A25,$AM$2,'14-15 Teamsheets'!$C$2:$C$136,B$1) &amp; "(" &amp; CARDS('14-15 Teamsheets'!$H$2:$Z$136,$A25,$AM$7,'14-15 Teamsheets'!$C$2:$C$136,B$1) &amp; ")"</f>
        <v>2(0)</v>
      </c>
      <c r="F25" s="27">
        <f>MINS_PLAYED('14-15 Teamsheets'!$H$2:$R$136,$A25,'14-15 Teamsheets'!$C$2:$C$136,B$1) + MINS_AS_SUB('14-15 Teamsheets'!$S$2:$Z$136,$A25,'14-15 Teamsheets'!$C$2:$C$136,B$1)</f>
        <v>1097</v>
      </c>
      <c r="G25" s="27" t="str">
        <f>APPS('14-15 Teamsheets'!$H$2:$R$136,$A25,'14-15 Teamsheets'!$C$2:$C$136,G$1) &amp; "(" &amp; SUBS('14-15 Teamsheets'!$S$2:$Z$136,$A25,'14-15 Teamsheets'!$C$2:$C$136,G$1) &amp; ")"</f>
        <v>0(0)</v>
      </c>
      <c r="H25" s="27" t="str">
        <f>GOALS('14-15 Teamsheets'!$H$2:$R$136,$A25,'14-15 Teamsheets'!$C$2:$C$136,G$1) &amp; "(" &amp; GOALS('14-15 Teamsheets'!$S$2:$Z$136,$A25,'14-15 Teamsheets'!$C$2:$C$136,G$1) &amp; ")"</f>
        <v>0(0)</v>
      </c>
      <c r="I25" s="27">
        <f>Clean_sheet('14-15 Teamsheets'!$C$2:$H$136,$A25,G$1)</f>
        <v>0</v>
      </c>
      <c r="J25" s="27" t="str">
        <f>CARDS('14-15 Teamsheets'!$H$2:$Z$136,$A25,$AM$2,'14-15 Teamsheets'!$C$2:$C$136,G$1) &amp; "(" &amp; CARDS('14-15 Teamsheets'!$H$2:$Z$136,$A25,$AM$7,'14-15 Teamsheets'!$C$2:$C$136,G$1) &amp; ")"</f>
        <v>0(0)</v>
      </c>
      <c r="K25" s="27">
        <f>MINS_PLAYED('14-15 Teamsheets'!$H$2:$R$136,$A25,'14-15 Teamsheets'!$C$2:$C$136,G$1) + MINS_AS_SUB('14-15 Teamsheets'!$S$2:$Z$136,$A25,'14-15 Teamsheets'!$C$2:$C$136,G$1)</f>
        <v>0</v>
      </c>
      <c r="L25" s="27" t="str">
        <f>APPS('14-15 Teamsheets'!$H$2:$R$136,$A25,'14-15 Teamsheets'!$C$2:$C$136,L$1) &amp; "(" &amp; SUBS('14-15 Teamsheets'!$S$2:$Z$136,$A25,'14-15 Teamsheets'!$C$2:$C$136,L$1) &amp; ")"</f>
        <v>0(0)</v>
      </c>
      <c r="M25" s="27" t="str">
        <f>GOALS('14-15 Teamsheets'!$H$2:$R$136,$A25,'14-15 Teamsheets'!$C$2:$C$136,L$1) &amp; "(" &amp; GOALS('14-15 Teamsheets'!$S$2:$Z$136,$A25,'14-15 Teamsheets'!$C$2:$C$136,L$1) &amp; ")"</f>
        <v>0(0)</v>
      </c>
      <c r="N25" s="27">
        <f>Clean_sheet('14-15 Teamsheets'!$C$2:$H$136,$A25,L$1)</f>
        <v>0</v>
      </c>
      <c r="O25" s="27" t="str">
        <f>CARDS('14-15 Teamsheets'!$H$2:$Z$136,$A25,$AM$2,'14-15 Teamsheets'!$C$2:$C$136,L$1) &amp; "(" &amp; CARDS('14-15 Teamsheets'!$H$2:$Z$136,$A25,$AM$7,'14-15 Teamsheets'!$C$2:$C$136,L$1) &amp; ")"</f>
        <v>0(0)</v>
      </c>
      <c r="P25" s="27">
        <f>MINS_PLAYED('14-15 Teamsheets'!$H$2:$R$136,$A25,'14-15 Teamsheets'!$C$2:$C$136,L$1) + MINS_AS_SUB('14-15 Teamsheets'!$S$2:$Z$136,$A25,'14-15 Teamsheets'!$C$2:$C$136,L$1)</f>
        <v>0</v>
      </c>
      <c r="Q25" s="27" t="str">
        <f>APPS('14-15 Teamsheets'!$H$2:$R$136,$A25,'14-15 Teamsheets'!$C$2:$C$136,Q$1) &amp; "(" &amp; SUBS('14-15 Teamsheets'!$S$2:$Z$136,$A25,'14-15 Teamsheets'!$C$2:$C$136,Q$1) &amp; ")"</f>
        <v>0(0)</v>
      </c>
      <c r="R25" s="27" t="str">
        <f>GOALS('14-15 Teamsheets'!$H$2:$R$136,$A25,'14-15 Teamsheets'!$C$2:$C$136,Q$1) &amp; "(" &amp; GOALS('14-15 Teamsheets'!$S$2:$Z$136,$A25,'14-15 Teamsheets'!$C$2:$C$136,Q$1) &amp; ")"</f>
        <v>0(0)</v>
      </c>
      <c r="S25" s="27">
        <f>Clean_sheet('14-15 Teamsheets'!$C$2:$H$136,$A25,Q$1)</f>
        <v>0</v>
      </c>
      <c r="T25" s="27" t="str">
        <f>CARDS('14-15 Teamsheets'!$H$2:$Z$136,$A25,$AM$2,'14-15 Teamsheets'!$C$2:$C$136,Q$1) &amp; "(" &amp; CARDS('14-15 Teamsheets'!$H$2:$Z$136,$A25,$AM$7,'14-15 Teamsheets'!$C$2:$C$136,Q$1) &amp; ")"</f>
        <v>0(0)</v>
      </c>
      <c r="U25" s="27">
        <f>MINS_PLAYED('14-15 Teamsheets'!$H$2:$R$136,$A25,'14-15 Teamsheets'!$C$2:$C$136,Q$1) + MINS_AS_SUB('14-15 Teamsheets'!$S$2:$Z$136,$A25,'14-15 Teamsheets'!$C$2:$C$136,Q$1)</f>
        <v>0</v>
      </c>
      <c r="V25" s="27" t="str">
        <f>APPS('14-15 Teamsheets'!$H$2:$R$136,$A25,'14-15 Teamsheets'!$C$2:$C$136,V$1) &amp; "(" &amp; SUBS('14-15 Teamsheets'!$S$2:$Z$136,$A25,'14-15 Teamsheets'!$C$2:$C$136,V$1) &amp; ")"</f>
        <v>0(2)</v>
      </c>
      <c r="W25" s="27" t="str">
        <f>GOALS('14-15 Teamsheets'!$H$2:$R$136,$A25,'14-15 Teamsheets'!$C$2:$C$136,V$1) &amp; "(" &amp; GOALS('14-15 Teamsheets'!$S$2:$Z$136,$A25,'14-15 Teamsheets'!$C$2:$C$136,V$1) &amp; ")"</f>
        <v>0(0)</v>
      </c>
      <c r="X25" s="27">
        <f>Clean_sheet('14-15 Teamsheets'!$C$2:$H$136,$A25,V$1)</f>
        <v>0</v>
      </c>
      <c r="Y25" s="27" t="str">
        <f>CARDS('14-15 Teamsheets'!$H$2:$Z$136,$A25,$AM$2,'14-15 Teamsheets'!$C$2:$C$136,V$1) &amp; "(" &amp; CARDS('14-15 Teamsheets'!$H$2:$Z$136,$A25,$AM$7,'14-15 Teamsheets'!$C$2:$C$136,V$1) &amp; ")"</f>
        <v>0(0)</v>
      </c>
      <c r="Z25" s="27">
        <f>MINS_PLAYED('14-15 Teamsheets'!$H$2:$R$136,$A25,'14-15 Teamsheets'!$C$2:$C$136,V$1) + MINS_AS_SUB('14-15 Teamsheets'!$S$2:$Z$136,$A25,'14-15 Teamsheets'!$C$2:$C$136,V$1)</f>
        <v>61</v>
      </c>
      <c r="AA25" s="27" t="str">
        <f>APPS('14-15 Teamsheets'!$H$2:$R$136,$A25) &amp; "(" &amp; SUBS('14-15 Teamsheets'!$S$2:$Z$136,$A25) &amp; ")"</f>
        <v>13(4)</v>
      </c>
      <c r="AB25" s="28">
        <f>APPS('14-15 Teamsheets'!$H$2:$R$136,$A25) + SUBS('14-15 Teamsheets'!$S$2:$Z$136,$A25)</f>
        <v>17</v>
      </c>
      <c r="AC25" s="27" t="str">
        <f>GOALS('14-15 Teamsheets'!$H$2:$R$136,$A25) &amp; "(" &amp; GOALS('14-15 Teamsheets'!$S$2:$Z$136,$A25) &amp; ")"</f>
        <v>2(0)</v>
      </c>
      <c r="AD25" s="28">
        <f>GOALS('14-15 Teamsheets'!$H$2:$Z$136,$A25)</f>
        <v>2</v>
      </c>
      <c r="AE25" s="28">
        <f>Clean_sheet('14-15 Teamsheets'!$C$2:$H$136,$A25)</f>
        <v>0</v>
      </c>
      <c r="AF25" s="28" t="str">
        <f>CARDS('14-15 Teamsheets'!$H$2:$Z$136,$A25,$AM$2) &amp; "(" &amp; CARDS('14-15 Teamsheets'!$H$2:$Z$136,$A25,$AM$3) &amp; ")"</f>
        <v>2(0)</v>
      </c>
      <c r="AG25" s="28">
        <f>MINS_PLAYED('14-15 Teamsheets'!$H$2:$R$136,$A25) + MINS_AS_SUB('14-15 Teamsheets'!$S$2:$Z$136,$A25)</f>
        <v>1158</v>
      </c>
      <c r="AH25" s="28">
        <f t="shared" ref="AH25" si="18">IF(AND(AG25&lt;&gt;0, AB25&lt;&gt;0),AG25/AB25,0)</f>
        <v>68.117647058823536</v>
      </c>
      <c r="AI25" s="28">
        <f t="shared" ref="AI25" si="19">IF(AD25&lt;&gt;0,AD25/AB25,0)</f>
        <v>0.11764705882352941</v>
      </c>
      <c r="AJ25" s="28">
        <f t="shared" ref="AJ25" si="20">IF(AD25&lt;&gt;0,AG25/AD25,0)</f>
        <v>579</v>
      </c>
    </row>
    <row r="26" spans="1:39" x14ac:dyDescent="0.2">
      <c r="A26" s="25" t="s">
        <v>3409</v>
      </c>
      <c r="B26" s="27" t="str">
        <f>APPS('14-15 Teamsheets'!$H$2:$R$136,$A26,'14-15 Teamsheets'!$C$2:$C$136,B$1) &amp; "(" &amp; SUBS('14-15 Teamsheets'!$S$2:$Z$136,$A26,'14-15 Teamsheets'!$C$2:$C$136,B$1) &amp; ")"</f>
        <v>3(1)</v>
      </c>
      <c r="C26" s="27" t="str">
        <f>GOALS('14-15 Teamsheets'!$H$2:$R$136,$A26,'14-15 Teamsheets'!$C$2:$C$136,B$1) &amp; "(" &amp; GOALS('14-15 Teamsheets'!$S$2:$Z$136,$A26,'14-15 Teamsheets'!$C$2:$C$136,B$1) &amp; ")"</f>
        <v>0(0)</v>
      </c>
      <c r="D26" s="27">
        <f>Clean_sheet('14-15 Teamsheets'!$C$2:$H$136,$A26,B$1)</f>
        <v>0</v>
      </c>
      <c r="E26" s="27" t="str">
        <f>CARDS('14-15 Teamsheets'!$H$2:$Z$136,$A26,$AM$2,'14-15 Teamsheets'!$C$2:$C$136,B$1) &amp; "(" &amp; CARDS('14-15 Teamsheets'!$H$2:$Z$136,$A26,$AM$7,'14-15 Teamsheets'!$C$2:$C$136,B$1) &amp; ")"</f>
        <v>0(0)</v>
      </c>
      <c r="F26" s="27">
        <f>MINS_PLAYED('14-15 Teamsheets'!$H$2:$R$136,$A26,'14-15 Teamsheets'!$C$2:$C$136,B$1) + MINS_AS_SUB('14-15 Teamsheets'!$S$2:$Z$136,$A26,'14-15 Teamsheets'!$C$2:$C$136,B$1)</f>
        <v>249</v>
      </c>
      <c r="G26" s="27" t="str">
        <f>APPS('14-15 Teamsheets'!$H$2:$R$136,$A26,'14-15 Teamsheets'!$C$2:$C$136,G$1) &amp; "(" &amp; SUBS('14-15 Teamsheets'!$S$2:$Z$136,$A26,'14-15 Teamsheets'!$C$2:$C$136,G$1) &amp; ")"</f>
        <v>1(0)</v>
      </c>
      <c r="H26" s="27" t="str">
        <f>GOALS('14-15 Teamsheets'!$H$2:$R$136,$A26,'14-15 Teamsheets'!$C$2:$C$136,G$1) &amp; "(" &amp; GOALS('14-15 Teamsheets'!$S$2:$Z$136,$A26,'14-15 Teamsheets'!$C$2:$C$136,G$1) &amp; ")"</f>
        <v>0(0)</v>
      </c>
      <c r="I26" s="27">
        <f>Clean_sheet('14-15 Teamsheets'!$C$2:$H$136,$A26,G$1)</f>
        <v>0</v>
      </c>
      <c r="J26" s="27" t="str">
        <f>CARDS('14-15 Teamsheets'!$H$2:$Z$136,$A26,$AM$2,'14-15 Teamsheets'!$C$2:$C$136,G$1) &amp; "(" &amp; CARDS('14-15 Teamsheets'!$H$2:$Z$136,$A26,$AM$7,'14-15 Teamsheets'!$C$2:$C$136,G$1) &amp; ")"</f>
        <v>0(0)</v>
      </c>
      <c r="K26" s="27">
        <f>MINS_PLAYED('14-15 Teamsheets'!$H$2:$R$136,$A26,'14-15 Teamsheets'!$C$2:$C$136,G$1) + MINS_AS_SUB('14-15 Teamsheets'!$S$2:$Z$136,$A26,'14-15 Teamsheets'!$C$2:$C$136,G$1)</f>
        <v>90</v>
      </c>
      <c r="L26" s="27" t="str">
        <f>APPS('14-15 Teamsheets'!$H$2:$R$136,$A26,'14-15 Teamsheets'!$C$2:$C$136,L$1) &amp; "(" &amp; SUBS('14-15 Teamsheets'!$S$2:$Z$136,$A26,'14-15 Teamsheets'!$C$2:$C$136,L$1) &amp; ")"</f>
        <v>0(0)</v>
      </c>
      <c r="M26" s="27" t="str">
        <f>GOALS('14-15 Teamsheets'!$H$2:$R$136,$A26,'14-15 Teamsheets'!$C$2:$C$136,L$1) &amp; "(" &amp; GOALS('14-15 Teamsheets'!$S$2:$Z$136,$A26,'14-15 Teamsheets'!$C$2:$C$136,L$1) &amp; ")"</f>
        <v>0(0)</v>
      </c>
      <c r="N26" s="27">
        <f>Clean_sheet('14-15 Teamsheets'!$C$2:$H$136,$A26,L$1)</f>
        <v>0</v>
      </c>
      <c r="O26" s="27" t="str">
        <f>CARDS('14-15 Teamsheets'!$H$2:$Z$136,$A26,$AM$2,'14-15 Teamsheets'!$C$2:$C$136,L$1) &amp; "(" &amp; CARDS('14-15 Teamsheets'!$H$2:$Z$136,$A26,$AM$7,'14-15 Teamsheets'!$C$2:$C$136,L$1) &amp; ")"</f>
        <v>0(0)</v>
      </c>
      <c r="P26" s="27">
        <f>MINS_PLAYED('14-15 Teamsheets'!$H$2:$R$136,$A26,'14-15 Teamsheets'!$C$2:$C$136,L$1) + MINS_AS_SUB('14-15 Teamsheets'!$S$2:$Z$136,$A26,'14-15 Teamsheets'!$C$2:$C$136,L$1)</f>
        <v>0</v>
      </c>
      <c r="Q26" s="27" t="str">
        <f>APPS('14-15 Teamsheets'!$H$2:$R$136,$A26,'14-15 Teamsheets'!$C$2:$C$136,Q$1) &amp; "(" &amp; SUBS('14-15 Teamsheets'!$S$2:$Z$136,$A26,'14-15 Teamsheets'!$C$2:$C$136,Q$1) &amp; ")"</f>
        <v>0(0)</v>
      </c>
      <c r="R26" s="27" t="str">
        <f>GOALS('14-15 Teamsheets'!$H$2:$R$136,$A26,'14-15 Teamsheets'!$C$2:$C$136,Q$1) &amp; "(" &amp; GOALS('14-15 Teamsheets'!$S$2:$Z$136,$A26,'14-15 Teamsheets'!$C$2:$C$136,Q$1) &amp; ")"</f>
        <v>0(0)</v>
      </c>
      <c r="S26" s="27">
        <f>Clean_sheet('14-15 Teamsheets'!$C$2:$H$136,$A26,Q$1)</f>
        <v>0</v>
      </c>
      <c r="T26" s="27" t="str">
        <f>CARDS('14-15 Teamsheets'!$H$2:$Z$136,$A26,$AM$2,'14-15 Teamsheets'!$C$2:$C$136,Q$1) &amp; "(" &amp; CARDS('14-15 Teamsheets'!$H$2:$Z$136,$A26,$AM$7,'14-15 Teamsheets'!$C$2:$C$136,Q$1) &amp; ")"</f>
        <v>0(0)</v>
      </c>
      <c r="U26" s="27">
        <f>MINS_PLAYED('14-15 Teamsheets'!$H$2:$R$136,$A26,'14-15 Teamsheets'!$C$2:$C$136,Q$1) + MINS_AS_SUB('14-15 Teamsheets'!$S$2:$Z$136,$A26,'14-15 Teamsheets'!$C$2:$C$136,Q$1)</f>
        <v>0</v>
      </c>
      <c r="V26" s="27" t="str">
        <f>APPS('14-15 Teamsheets'!$H$2:$R$136,$A26,'14-15 Teamsheets'!$C$2:$C$136,V$1) &amp; "(" &amp; SUBS('14-15 Teamsheets'!$S$2:$Z$136,$A26,'14-15 Teamsheets'!$C$2:$C$136,V$1) &amp; ")"</f>
        <v>0(0)</v>
      </c>
      <c r="W26" s="27" t="str">
        <f>GOALS('14-15 Teamsheets'!$H$2:$R$136,$A26,'14-15 Teamsheets'!$C$2:$C$136,V$1) &amp; "(" &amp; GOALS('14-15 Teamsheets'!$S$2:$Z$136,$A26,'14-15 Teamsheets'!$C$2:$C$136,V$1) &amp; ")"</f>
        <v>0(0)</v>
      </c>
      <c r="X26" s="27">
        <f>Clean_sheet('14-15 Teamsheets'!$C$2:$H$136,$A26,V$1)</f>
        <v>0</v>
      </c>
      <c r="Y26" s="27" t="str">
        <f>CARDS('14-15 Teamsheets'!$H$2:$Z$136,$A26,$AM$2,'14-15 Teamsheets'!$C$2:$C$136,V$1) &amp; "(" &amp; CARDS('14-15 Teamsheets'!$H$2:$Z$136,$A26,$AM$7,'14-15 Teamsheets'!$C$2:$C$136,V$1) &amp; ")"</f>
        <v>0(0)</v>
      </c>
      <c r="Z26" s="27">
        <f>MINS_PLAYED('14-15 Teamsheets'!$H$2:$R$136,$A26,'14-15 Teamsheets'!$C$2:$C$136,V$1) + MINS_AS_SUB('14-15 Teamsheets'!$S$2:$Z$136,$A26,'14-15 Teamsheets'!$C$2:$C$136,V$1)</f>
        <v>0</v>
      </c>
      <c r="AA26" s="27" t="str">
        <f>APPS('14-15 Teamsheets'!$H$2:$R$136,$A26) &amp; "(" &amp; SUBS('14-15 Teamsheets'!$S$2:$Z$136,$A26) &amp; ")"</f>
        <v>4(1)</v>
      </c>
      <c r="AB26" s="28">
        <f>APPS('14-15 Teamsheets'!$H$2:$R$136,$A26) + SUBS('14-15 Teamsheets'!$S$2:$Z$136,$A26)</f>
        <v>5</v>
      </c>
      <c r="AC26" s="27" t="str">
        <f>GOALS('14-15 Teamsheets'!$H$2:$R$136,$A26) &amp; "(" &amp; GOALS('14-15 Teamsheets'!$S$2:$Z$136,$A26) &amp; ")"</f>
        <v>0(0)</v>
      </c>
      <c r="AD26" s="28">
        <f>GOALS('14-15 Teamsheets'!$H$2:$Z$136,$A26)</f>
        <v>0</v>
      </c>
      <c r="AE26" s="28">
        <f>Clean_sheet('14-15 Teamsheets'!$C$2:$H$136,$A26)</f>
        <v>0</v>
      </c>
      <c r="AF26" s="28" t="str">
        <f>CARDS('14-15 Teamsheets'!$H$2:$Z$136,$A26,$AM$2) &amp; "(" &amp; CARDS('14-15 Teamsheets'!$H$2:$Z$136,$A26,$AM$3) &amp; ")"</f>
        <v>0(1)</v>
      </c>
      <c r="AG26" s="28">
        <f>MINS_PLAYED('14-15 Teamsheets'!$H$2:$R$136,$A26) + MINS_AS_SUB('14-15 Teamsheets'!$S$2:$Z$136,$A26)</f>
        <v>339</v>
      </c>
      <c r="AH26" s="28">
        <f t="shared" si="6"/>
        <v>67.8</v>
      </c>
      <c r="AI26" s="28">
        <f t="shared" si="7"/>
        <v>0</v>
      </c>
      <c r="AJ26" s="28">
        <f t="shared" si="8"/>
        <v>0</v>
      </c>
    </row>
    <row r="27" spans="1:39" x14ac:dyDescent="0.2">
      <c r="A27" s="25" t="s">
        <v>3822</v>
      </c>
      <c r="B27" s="27" t="str">
        <f>APPS('14-15 Teamsheets'!$H$2:$R$136,$A27,'14-15 Teamsheets'!$C$2:$C$136,B$1) &amp; "(" &amp; SUBS('14-15 Teamsheets'!$S$2:$Z$136,$A27,'14-15 Teamsheets'!$C$2:$C$136,B$1) &amp; ")"</f>
        <v>0(1)</v>
      </c>
      <c r="C27" s="27" t="str">
        <f>GOALS('14-15 Teamsheets'!$H$2:$R$136,$A27,'14-15 Teamsheets'!$C$2:$C$136,B$1) &amp; "(" &amp; GOALS('14-15 Teamsheets'!$S$2:$Z$136,$A27,'14-15 Teamsheets'!$C$2:$C$136,B$1) &amp; ")"</f>
        <v>0(0)</v>
      </c>
      <c r="D27" s="27">
        <f>Clean_sheet('14-15 Teamsheets'!$C$2:$H$136,$A27,B$1)</f>
        <v>0</v>
      </c>
      <c r="E27" s="27" t="str">
        <f>CARDS('14-15 Teamsheets'!$H$2:$Z$136,$A27,$AM$2,'14-15 Teamsheets'!$C$2:$C$136,B$1) &amp; "(" &amp; CARDS('14-15 Teamsheets'!$H$2:$Z$136,$A27,$AM$7,'14-15 Teamsheets'!$C$2:$C$136,B$1) &amp; ")"</f>
        <v>0(0)</v>
      </c>
      <c r="F27" s="27">
        <f>MINS_PLAYED('14-15 Teamsheets'!$H$2:$R$136,$A27,'14-15 Teamsheets'!$C$2:$C$136,B$1) + MINS_AS_SUB('14-15 Teamsheets'!$S$2:$Z$136,$A27,'14-15 Teamsheets'!$C$2:$C$136,B$1)</f>
        <v>15</v>
      </c>
      <c r="G27" s="27" t="str">
        <f>APPS('14-15 Teamsheets'!$H$2:$R$136,$A27,'14-15 Teamsheets'!$C$2:$C$136,G$1) &amp; "(" &amp; SUBS('14-15 Teamsheets'!$S$2:$Z$136,$A27,'14-15 Teamsheets'!$C$2:$C$136,G$1) &amp; ")"</f>
        <v>0(0)</v>
      </c>
      <c r="H27" s="27" t="str">
        <f>GOALS('14-15 Teamsheets'!$H$2:$R$136,$A27,'14-15 Teamsheets'!$C$2:$C$136,G$1) &amp; "(" &amp; GOALS('14-15 Teamsheets'!$S$2:$Z$136,$A27,'14-15 Teamsheets'!$C$2:$C$136,G$1) &amp; ")"</f>
        <v>0(0)</v>
      </c>
      <c r="I27" s="27">
        <f>Clean_sheet('14-15 Teamsheets'!$C$2:$H$136,$A27,G$1)</f>
        <v>0</v>
      </c>
      <c r="J27" s="27" t="str">
        <f>CARDS('14-15 Teamsheets'!$H$2:$Z$136,$A27,$AM$2,'14-15 Teamsheets'!$C$2:$C$136,G$1) &amp; "(" &amp; CARDS('14-15 Teamsheets'!$H$2:$Z$136,$A27,$AM$7,'14-15 Teamsheets'!$C$2:$C$136,G$1) &amp; ")"</f>
        <v>0(0)</v>
      </c>
      <c r="K27" s="27">
        <f>MINS_PLAYED('14-15 Teamsheets'!$H$2:$R$136,$A27,'14-15 Teamsheets'!$C$2:$C$136,G$1) + MINS_AS_SUB('14-15 Teamsheets'!$S$2:$Z$136,$A27,'14-15 Teamsheets'!$C$2:$C$136,G$1)</f>
        <v>0</v>
      </c>
      <c r="L27" s="27" t="str">
        <f>APPS('14-15 Teamsheets'!$H$2:$R$136,$A27,'14-15 Teamsheets'!$C$2:$C$136,L$1) &amp; "(" &amp; SUBS('14-15 Teamsheets'!$S$2:$Z$136,$A27,'14-15 Teamsheets'!$C$2:$C$136,L$1) &amp; ")"</f>
        <v>0(0)</v>
      </c>
      <c r="M27" s="27" t="str">
        <f>GOALS('14-15 Teamsheets'!$H$2:$R$136,$A27,'14-15 Teamsheets'!$C$2:$C$136,L$1) &amp; "(" &amp; GOALS('14-15 Teamsheets'!$S$2:$Z$136,$A27,'14-15 Teamsheets'!$C$2:$C$136,L$1) &amp; ")"</f>
        <v>0(0)</v>
      </c>
      <c r="N27" s="27">
        <f>Clean_sheet('14-15 Teamsheets'!$C$2:$H$136,$A27,L$1)</f>
        <v>0</v>
      </c>
      <c r="O27" s="27" t="str">
        <f>CARDS('14-15 Teamsheets'!$H$2:$Z$136,$A27,$AM$2,'14-15 Teamsheets'!$C$2:$C$136,L$1) &amp; "(" &amp; CARDS('14-15 Teamsheets'!$H$2:$Z$136,$A27,$AM$7,'14-15 Teamsheets'!$C$2:$C$136,L$1) &amp; ")"</f>
        <v>0(0)</v>
      </c>
      <c r="P27" s="27">
        <f>MINS_PLAYED('14-15 Teamsheets'!$H$2:$R$136,$A27,'14-15 Teamsheets'!$C$2:$C$136,L$1) + MINS_AS_SUB('14-15 Teamsheets'!$S$2:$Z$136,$A27,'14-15 Teamsheets'!$C$2:$C$136,L$1)</f>
        <v>0</v>
      </c>
      <c r="Q27" s="27" t="str">
        <f>APPS('14-15 Teamsheets'!$H$2:$R$136,$A27,'14-15 Teamsheets'!$C$2:$C$136,Q$1) &amp; "(" &amp; SUBS('14-15 Teamsheets'!$S$2:$Z$136,$A27,'14-15 Teamsheets'!$C$2:$C$136,Q$1) &amp; ")"</f>
        <v>0(0)</v>
      </c>
      <c r="R27" s="27" t="str">
        <f>GOALS('14-15 Teamsheets'!$H$2:$R$136,$A27,'14-15 Teamsheets'!$C$2:$C$136,Q$1) &amp; "(" &amp; GOALS('14-15 Teamsheets'!$S$2:$Z$136,$A27,'14-15 Teamsheets'!$C$2:$C$136,Q$1) &amp; ")"</f>
        <v>0(0)</v>
      </c>
      <c r="S27" s="27">
        <f>Clean_sheet('14-15 Teamsheets'!$C$2:$H$136,$A27,Q$1)</f>
        <v>0</v>
      </c>
      <c r="T27" s="27" t="str">
        <f>CARDS('14-15 Teamsheets'!$H$2:$Z$136,$A27,$AM$2,'14-15 Teamsheets'!$C$2:$C$136,Q$1) &amp; "(" &amp; CARDS('14-15 Teamsheets'!$H$2:$Z$136,$A27,$AM$7,'14-15 Teamsheets'!$C$2:$C$136,Q$1) &amp; ")"</f>
        <v>0(0)</v>
      </c>
      <c r="U27" s="27">
        <f>MINS_PLAYED('14-15 Teamsheets'!$H$2:$R$136,$A27,'14-15 Teamsheets'!$C$2:$C$136,Q$1) + MINS_AS_SUB('14-15 Teamsheets'!$S$2:$Z$136,$A27,'14-15 Teamsheets'!$C$2:$C$136,Q$1)</f>
        <v>0</v>
      </c>
      <c r="V27" s="27" t="str">
        <f>APPS('14-15 Teamsheets'!$H$2:$R$136,$A27,'14-15 Teamsheets'!$C$2:$C$136,V$1) &amp; "(" &amp; SUBS('14-15 Teamsheets'!$S$2:$Z$136,$A27,'14-15 Teamsheets'!$C$2:$C$136,V$1) &amp; ")"</f>
        <v>0(0)</v>
      </c>
      <c r="W27" s="27" t="str">
        <f>GOALS('14-15 Teamsheets'!$H$2:$R$136,$A27,'14-15 Teamsheets'!$C$2:$C$136,V$1) &amp; "(" &amp; GOALS('14-15 Teamsheets'!$S$2:$Z$136,$A27,'14-15 Teamsheets'!$C$2:$C$136,V$1) &amp; ")"</f>
        <v>0(0)</v>
      </c>
      <c r="X27" s="27">
        <f>Clean_sheet('14-15 Teamsheets'!$C$2:$H$136,$A27,V$1)</f>
        <v>0</v>
      </c>
      <c r="Y27" s="27" t="str">
        <f>CARDS('14-15 Teamsheets'!$H$2:$Z$136,$A27,$AM$2,'14-15 Teamsheets'!$C$2:$C$136,V$1) &amp; "(" &amp; CARDS('14-15 Teamsheets'!$H$2:$Z$136,$A27,$AM$7,'14-15 Teamsheets'!$C$2:$C$136,V$1) &amp; ")"</f>
        <v>0(0)</v>
      </c>
      <c r="Z27" s="27">
        <f>MINS_PLAYED('14-15 Teamsheets'!$H$2:$R$136,$A27,'14-15 Teamsheets'!$C$2:$C$136,V$1) + MINS_AS_SUB('14-15 Teamsheets'!$S$2:$Z$136,$A27,'14-15 Teamsheets'!$C$2:$C$136,V$1)</f>
        <v>0</v>
      </c>
      <c r="AA27" s="27" t="str">
        <f>APPS('14-15 Teamsheets'!$H$2:$R$136,$A27) &amp; "(" &amp; SUBS('14-15 Teamsheets'!$S$2:$Z$136,$A27) &amp; ")"</f>
        <v>0(1)</v>
      </c>
      <c r="AB27" s="28">
        <f>APPS('14-15 Teamsheets'!$H$2:$R$136,$A27) + SUBS('14-15 Teamsheets'!$S$2:$Z$136,$A27)</f>
        <v>1</v>
      </c>
      <c r="AC27" s="27" t="str">
        <f>GOALS('14-15 Teamsheets'!$H$2:$R$136,$A27) &amp; "(" &amp; GOALS('14-15 Teamsheets'!$S$2:$Z$136,$A27) &amp; ")"</f>
        <v>0(0)</v>
      </c>
      <c r="AD27" s="28">
        <f>GOALS('14-15 Teamsheets'!$H$2:$Z$136,$A27)</f>
        <v>0</v>
      </c>
      <c r="AE27" s="28">
        <f>Clean_sheet('14-15 Teamsheets'!$C$2:$H$136,$A27)</f>
        <v>0</v>
      </c>
      <c r="AF27" s="28" t="str">
        <f>CARDS('14-15 Teamsheets'!$H$2:$Z$136,$A27,$AM$2) &amp; "(" &amp; CARDS('14-15 Teamsheets'!$H$2:$Z$136,$A27,$AM$3) &amp; ")"</f>
        <v>0(0)</v>
      </c>
      <c r="AG27" s="28">
        <f>MINS_PLAYED('14-15 Teamsheets'!$H$2:$R$136,$A27) + MINS_AS_SUB('14-15 Teamsheets'!$S$2:$Z$136,$A27)</f>
        <v>15</v>
      </c>
      <c r="AH27" s="28">
        <f t="shared" ref="AH27" si="21">IF(AND(AG27&lt;&gt;0, AB27&lt;&gt;0),AG27/AB27,0)</f>
        <v>15</v>
      </c>
      <c r="AI27" s="28">
        <f t="shared" ref="AI27" si="22">IF(AD27&lt;&gt;0,AD27/AB27,0)</f>
        <v>0</v>
      </c>
      <c r="AJ27" s="28">
        <f t="shared" ref="AJ27" si="23">IF(AD27&lt;&gt;0,AG27/AD27,0)</f>
        <v>0</v>
      </c>
    </row>
    <row r="28" spans="1:39" x14ac:dyDescent="0.2">
      <c r="A28" s="25" t="s">
        <v>2668</v>
      </c>
      <c r="B28" s="27" t="str">
        <f>APPS('14-15 Teamsheets'!$H$2:$R$136,$A28,'14-15 Teamsheets'!$C$2:$C$136,B$1) &amp; "(" &amp; SUBS('14-15 Teamsheets'!$S$2:$Z$136,$A28,'14-15 Teamsheets'!$C$2:$C$136,B$1) &amp; ")"</f>
        <v>17(0)</v>
      </c>
      <c r="C28" s="27" t="str">
        <f>GOALS('14-15 Teamsheets'!$H$2:$R$136,$A28,'14-15 Teamsheets'!$C$2:$C$136,B$1) &amp; "(" &amp; GOALS('14-15 Teamsheets'!$S$2:$Z$136,$A28,'14-15 Teamsheets'!$C$2:$C$136,B$1) &amp; ")"</f>
        <v>1(0)</v>
      </c>
      <c r="D28" s="27">
        <f>Clean_sheet('14-15 Teamsheets'!$C$2:$H$136,$A28,B$1)</f>
        <v>0</v>
      </c>
      <c r="E28" s="27" t="str">
        <f>CARDS('14-15 Teamsheets'!$H$2:$Z$136,$A28,$AM$2,'14-15 Teamsheets'!$C$2:$C$136,B$1) &amp; "(" &amp; CARDS('14-15 Teamsheets'!$H$2:$Z$136,$A28,$AM$7,'14-15 Teamsheets'!$C$2:$C$136,B$1) &amp; ")"</f>
        <v>6(0)</v>
      </c>
      <c r="F28" s="27">
        <f>MINS_PLAYED('14-15 Teamsheets'!$H$2:$R$136,$A28,'14-15 Teamsheets'!$C$2:$C$136,B$1) + MINS_AS_SUB('14-15 Teamsheets'!$S$2:$Z$136,$A28,'14-15 Teamsheets'!$C$2:$C$136,B$1)</f>
        <v>1530</v>
      </c>
      <c r="G28" s="27" t="str">
        <f>APPS('14-15 Teamsheets'!$H$2:$R$136,$A28,'14-15 Teamsheets'!$C$2:$C$136,G$1) &amp; "(" &amp; SUBS('14-15 Teamsheets'!$S$2:$Z$136,$A28,'14-15 Teamsheets'!$C$2:$C$136,G$1) &amp; ")"</f>
        <v>0(0)</v>
      </c>
      <c r="H28" s="27" t="str">
        <f>GOALS('14-15 Teamsheets'!$H$2:$R$136,$A28,'14-15 Teamsheets'!$C$2:$C$136,G$1) &amp; "(" &amp; GOALS('14-15 Teamsheets'!$S$2:$Z$136,$A28,'14-15 Teamsheets'!$C$2:$C$136,G$1) &amp; ")"</f>
        <v>0(0)</v>
      </c>
      <c r="I28" s="27">
        <f>Clean_sheet('14-15 Teamsheets'!$C$2:$H$136,$A28,G$1)</f>
        <v>0</v>
      </c>
      <c r="J28" s="27" t="str">
        <f>CARDS('14-15 Teamsheets'!$H$2:$Z$136,$A28,$AM$2,'14-15 Teamsheets'!$C$2:$C$136,G$1) &amp; "(" &amp; CARDS('14-15 Teamsheets'!$H$2:$Z$136,$A28,$AM$7,'14-15 Teamsheets'!$C$2:$C$136,G$1) &amp; ")"</f>
        <v>0(0)</v>
      </c>
      <c r="K28" s="27">
        <f>MINS_PLAYED('14-15 Teamsheets'!$H$2:$R$136,$A28,'14-15 Teamsheets'!$C$2:$C$136,G$1) + MINS_AS_SUB('14-15 Teamsheets'!$S$2:$Z$136,$A28,'14-15 Teamsheets'!$C$2:$C$136,G$1)</f>
        <v>0</v>
      </c>
      <c r="L28" s="27" t="str">
        <f>APPS('14-15 Teamsheets'!$H$2:$R$136,$A28,'14-15 Teamsheets'!$C$2:$C$136,L$1) &amp; "(" &amp; SUBS('14-15 Teamsheets'!$S$2:$Z$136,$A28,'14-15 Teamsheets'!$C$2:$C$136,L$1) &amp; ")"</f>
        <v>1(0)</v>
      </c>
      <c r="M28" s="27" t="str">
        <f>GOALS('14-15 Teamsheets'!$H$2:$R$136,$A28,'14-15 Teamsheets'!$C$2:$C$136,L$1) &amp; "(" &amp; GOALS('14-15 Teamsheets'!$S$2:$Z$136,$A28,'14-15 Teamsheets'!$C$2:$C$136,L$1) &amp; ")"</f>
        <v>0(0)</v>
      </c>
      <c r="N28" s="27">
        <f>Clean_sheet('14-15 Teamsheets'!$C$2:$H$136,$A28,L$1)</f>
        <v>0</v>
      </c>
      <c r="O28" s="27" t="str">
        <f>CARDS('14-15 Teamsheets'!$H$2:$Z$136,$A28,$AM$2,'14-15 Teamsheets'!$C$2:$C$136,L$1) &amp; "(" &amp; CARDS('14-15 Teamsheets'!$H$2:$Z$136,$A28,$AM$7,'14-15 Teamsheets'!$C$2:$C$136,L$1) &amp; ")"</f>
        <v>0(0)</v>
      </c>
      <c r="P28" s="27">
        <f>MINS_PLAYED('14-15 Teamsheets'!$H$2:$R$136,$A28,'14-15 Teamsheets'!$C$2:$C$136,L$1) + MINS_AS_SUB('14-15 Teamsheets'!$S$2:$Z$136,$A28,'14-15 Teamsheets'!$C$2:$C$136,L$1)</f>
        <v>73</v>
      </c>
      <c r="Q28" s="27" t="str">
        <f>APPS('14-15 Teamsheets'!$H$2:$R$136,$A28,'14-15 Teamsheets'!$C$2:$C$136,Q$1) &amp; "(" &amp; SUBS('14-15 Teamsheets'!$S$2:$Z$136,$A28,'14-15 Teamsheets'!$C$2:$C$136,Q$1) &amp; ")"</f>
        <v>3(0)</v>
      </c>
      <c r="R28" s="27" t="str">
        <f>GOALS('14-15 Teamsheets'!$H$2:$R$136,$A28,'14-15 Teamsheets'!$C$2:$C$136,Q$1) &amp; "(" &amp; GOALS('14-15 Teamsheets'!$S$2:$Z$136,$A28,'14-15 Teamsheets'!$C$2:$C$136,Q$1) &amp; ")"</f>
        <v>2(0)</v>
      </c>
      <c r="S28" s="27">
        <f>Clean_sheet('14-15 Teamsheets'!$C$2:$H$136,$A28,Q$1)</f>
        <v>0</v>
      </c>
      <c r="T28" s="27" t="str">
        <f>CARDS('14-15 Teamsheets'!$H$2:$Z$136,$A28,$AM$2,'14-15 Teamsheets'!$C$2:$C$136,Q$1) &amp; "(" &amp; CARDS('14-15 Teamsheets'!$H$2:$Z$136,$A28,$AM$7,'14-15 Teamsheets'!$C$2:$C$136,Q$1) &amp; ")"</f>
        <v>0(0)</v>
      </c>
      <c r="U28" s="27">
        <f>MINS_PLAYED('14-15 Teamsheets'!$H$2:$R$136,$A28,'14-15 Teamsheets'!$C$2:$C$136,Q$1) + MINS_AS_SUB('14-15 Teamsheets'!$S$2:$Z$136,$A28,'14-15 Teamsheets'!$C$2:$C$136,Q$1)</f>
        <v>270</v>
      </c>
      <c r="V28" s="27" t="str">
        <f>APPS('14-15 Teamsheets'!$H$2:$R$136,$A28,'14-15 Teamsheets'!$C$2:$C$136,V$1) &amp; "(" &amp; SUBS('14-15 Teamsheets'!$S$2:$Z$136,$A28,'14-15 Teamsheets'!$C$2:$C$136,V$1) &amp; ")"</f>
        <v>2(0)</v>
      </c>
      <c r="W28" s="27" t="str">
        <f>GOALS('14-15 Teamsheets'!$H$2:$R$136,$A28,'14-15 Teamsheets'!$C$2:$C$136,V$1) &amp; "(" &amp; GOALS('14-15 Teamsheets'!$S$2:$Z$136,$A28,'14-15 Teamsheets'!$C$2:$C$136,V$1) &amp; ")"</f>
        <v>0(0)</v>
      </c>
      <c r="X28" s="27">
        <f>Clean_sheet('14-15 Teamsheets'!$C$2:$H$136,$A28,V$1)</f>
        <v>0</v>
      </c>
      <c r="Y28" s="27" t="str">
        <f>CARDS('14-15 Teamsheets'!$H$2:$Z$136,$A28,$AM$2,'14-15 Teamsheets'!$C$2:$C$136,V$1) &amp; "(" &amp; CARDS('14-15 Teamsheets'!$H$2:$Z$136,$A28,$AM$7,'14-15 Teamsheets'!$C$2:$C$136,V$1) &amp; ")"</f>
        <v>1(0)</v>
      </c>
      <c r="Z28" s="27">
        <f>MINS_PLAYED('14-15 Teamsheets'!$H$2:$R$136,$A28,'14-15 Teamsheets'!$C$2:$C$136,V$1) + MINS_AS_SUB('14-15 Teamsheets'!$S$2:$Z$136,$A28,'14-15 Teamsheets'!$C$2:$C$136,V$1)</f>
        <v>180</v>
      </c>
      <c r="AA28" s="27" t="str">
        <f>APPS('14-15 Teamsheets'!$H$2:$R$136,$A28) &amp; "(" &amp; SUBS('14-15 Teamsheets'!$S$2:$Z$136,$A28) &amp; ")"</f>
        <v>23(0)</v>
      </c>
      <c r="AB28" s="28">
        <f>APPS('14-15 Teamsheets'!$H$2:$R$136,$A28) + SUBS('14-15 Teamsheets'!$S$2:$Z$136,$A28)</f>
        <v>23</v>
      </c>
      <c r="AC28" s="27" t="str">
        <f>GOALS('14-15 Teamsheets'!$H$2:$R$136,$A28) &amp; "(" &amp; GOALS('14-15 Teamsheets'!$S$2:$Z$136,$A28) &amp; ")"</f>
        <v>3(0)</v>
      </c>
      <c r="AD28" s="28">
        <f>GOALS('14-15 Teamsheets'!$H$2:$Z$136,$A28)</f>
        <v>3</v>
      </c>
      <c r="AE28" s="28">
        <f>Clean_sheet('14-15 Teamsheets'!$C$2:$H$136,$A28)</f>
        <v>0</v>
      </c>
      <c r="AF28" s="28" t="str">
        <f>CARDS('14-15 Teamsheets'!$H$2:$Z$136,$A28,$AM$2) &amp; "(" &amp; CARDS('14-15 Teamsheets'!$H$2:$Z$136,$A28,$AM$3) &amp; ")"</f>
        <v>7(0)</v>
      </c>
      <c r="AG28" s="28">
        <f>MINS_PLAYED('14-15 Teamsheets'!$H$2:$R$136,$A28) + MINS_AS_SUB('14-15 Teamsheets'!$S$2:$Z$136,$A28)</f>
        <v>2053</v>
      </c>
      <c r="AH28" s="28">
        <f t="shared" si="6"/>
        <v>89.260869565217391</v>
      </c>
      <c r="AI28" s="28">
        <f t="shared" si="7"/>
        <v>0.13043478260869565</v>
      </c>
      <c r="AJ28" s="28">
        <f t="shared" si="8"/>
        <v>684.33333333333337</v>
      </c>
    </row>
    <row r="29" spans="1:39" x14ac:dyDescent="0.2">
      <c r="A29" s="25" t="s">
        <v>3477</v>
      </c>
      <c r="B29" s="27" t="str">
        <f>APPS('14-15 Teamsheets'!$H$2:$R$136,$A29,'14-15 Teamsheets'!$C$2:$C$136,B$1) &amp; "(" &amp; SUBS('14-15 Teamsheets'!$S$2:$Z$136,$A29,'14-15 Teamsheets'!$C$2:$C$136,B$1) &amp; ")"</f>
        <v>2(0)</v>
      </c>
      <c r="C29" s="27" t="str">
        <f>GOALS('14-15 Teamsheets'!$H$2:$R$136,$A29,'14-15 Teamsheets'!$C$2:$C$136,B$1) &amp; "(" &amp; GOALS('14-15 Teamsheets'!$S$2:$Z$136,$A29,'14-15 Teamsheets'!$C$2:$C$136,B$1) &amp; ")"</f>
        <v>0(0)</v>
      </c>
      <c r="D29" s="27">
        <f>Clean_sheet('14-15 Teamsheets'!$C$2:$H$136,$A29,B$1)</f>
        <v>0</v>
      </c>
      <c r="E29" s="27" t="str">
        <f>CARDS('14-15 Teamsheets'!$H$2:$Z$136,$A29,$AM$2,'14-15 Teamsheets'!$C$2:$C$136,B$1) &amp; "(" &amp; CARDS('14-15 Teamsheets'!$H$2:$Z$136,$A29,$AM$7,'14-15 Teamsheets'!$C$2:$C$136,B$1) &amp; ")"</f>
        <v>1(0)</v>
      </c>
      <c r="F29" s="27">
        <f>MINS_PLAYED('14-15 Teamsheets'!$H$2:$R$136,$A29,'14-15 Teamsheets'!$C$2:$C$136,B$1) + MINS_AS_SUB('14-15 Teamsheets'!$S$2:$Z$136,$A29,'14-15 Teamsheets'!$C$2:$C$136,B$1)</f>
        <v>158</v>
      </c>
      <c r="G29" s="27" t="str">
        <f>APPS('14-15 Teamsheets'!$H$2:$R$136,$A29,'14-15 Teamsheets'!$C$2:$C$136,G$1) &amp; "(" &amp; SUBS('14-15 Teamsheets'!$S$2:$Z$136,$A29,'14-15 Teamsheets'!$C$2:$C$136,G$1) &amp; ")"</f>
        <v>0(0)</v>
      </c>
      <c r="H29" s="27" t="str">
        <f>GOALS('14-15 Teamsheets'!$H$2:$R$136,$A29,'14-15 Teamsheets'!$C$2:$C$136,G$1) &amp; "(" &amp; GOALS('14-15 Teamsheets'!$S$2:$Z$136,$A29,'14-15 Teamsheets'!$C$2:$C$136,G$1) &amp; ")"</f>
        <v>0(0)</v>
      </c>
      <c r="I29" s="27">
        <f>Clean_sheet('14-15 Teamsheets'!$C$2:$H$136,$A29,G$1)</f>
        <v>0</v>
      </c>
      <c r="J29" s="27" t="str">
        <f>CARDS('14-15 Teamsheets'!$H$2:$Z$136,$A29,$AM$2,'14-15 Teamsheets'!$C$2:$C$136,G$1) &amp; "(" &amp; CARDS('14-15 Teamsheets'!$H$2:$Z$136,$A29,$AM$7,'14-15 Teamsheets'!$C$2:$C$136,G$1) &amp; ")"</f>
        <v>0(0)</v>
      </c>
      <c r="K29" s="27">
        <f>MINS_PLAYED('14-15 Teamsheets'!$H$2:$R$136,$A29,'14-15 Teamsheets'!$C$2:$C$136,G$1) + MINS_AS_SUB('14-15 Teamsheets'!$S$2:$Z$136,$A29,'14-15 Teamsheets'!$C$2:$C$136,G$1)</f>
        <v>0</v>
      </c>
      <c r="L29" s="27" t="str">
        <f>APPS('14-15 Teamsheets'!$H$2:$R$136,$A29,'14-15 Teamsheets'!$C$2:$C$136,L$1) &amp; "(" &amp; SUBS('14-15 Teamsheets'!$S$2:$Z$136,$A29,'14-15 Teamsheets'!$C$2:$C$136,L$1) &amp; ")"</f>
        <v>0(0)</v>
      </c>
      <c r="M29" s="27" t="str">
        <f>GOALS('14-15 Teamsheets'!$H$2:$R$136,$A29,'14-15 Teamsheets'!$C$2:$C$136,L$1) &amp; "(" &amp; GOALS('14-15 Teamsheets'!$S$2:$Z$136,$A29,'14-15 Teamsheets'!$C$2:$C$136,L$1) &amp; ")"</f>
        <v>0(0)</v>
      </c>
      <c r="N29" s="27">
        <f>Clean_sheet('14-15 Teamsheets'!$C$2:$H$136,$A29,L$1)</f>
        <v>0</v>
      </c>
      <c r="O29" s="27" t="str">
        <f>CARDS('14-15 Teamsheets'!$H$2:$Z$136,$A29,$AM$2,'14-15 Teamsheets'!$C$2:$C$136,L$1) &amp; "(" &amp; CARDS('14-15 Teamsheets'!$H$2:$Z$136,$A29,$AM$7,'14-15 Teamsheets'!$C$2:$C$136,L$1) &amp; ")"</f>
        <v>0(0)</v>
      </c>
      <c r="P29" s="27">
        <f>MINS_PLAYED('14-15 Teamsheets'!$H$2:$R$136,$A29,'14-15 Teamsheets'!$C$2:$C$136,L$1) + MINS_AS_SUB('14-15 Teamsheets'!$S$2:$Z$136,$A29,'14-15 Teamsheets'!$C$2:$C$136,L$1)</f>
        <v>0</v>
      </c>
      <c r="Q29" s="27" t="str">
        <f>APPS('14-15 Teamsheets'!$H$2:$R$136,$A29,'14-15 Teamsheets'!$C$2:$C$136,Q$1) &amp; "(" &amp; SUBS('14-15 Teamsheets'!$S$2:$Z$136,$A29,'14-15 Teamsheets'!$C$2:$C$136,Q$1) &amp; ")"</f>
        <v>1(1)</v>
      </c>
      <c r="R29" s="27" t="str">
        <f>GOALS('14-15 Teamsheets'!$H$2:$R$136,$A29,'14-15 Teamsheets'!$C$2:$C$136,Q$1) &amp; "(" &amp; GOALS('14-15 Teamsheets'!$S$2:$Z$136,$A29,'14-15 Teamsheets'!$C$2:$C$136,Q$1) &amp; ")"</f>
        <v>0(0)</v>
      </c>
      <c r="S29" s="27">
        <f>Clean_sheet('14-15 Teamsheets'!$C$2:$H$136,$A29,Q$1)</f>
        <v>0</v>
      </c>
      <c r="T29" s="27" t="str">
        <f>CARDS('14-15 Teamsheets'!$H$2:$Z$136,$A29,$AM$2,'14-15 Teamsheets'!$C$2:$C$136,Q$1) &amp; "(" &amp; CARDS('14-15 Teamsheets'!$H$2:$Z$136,$A29,$AM$7,'14-15 Teamsheets'!$C$2:$C$136,Q$1) &amp; ")"</f>
        <v>0(0)</v>
      </c>
      <c r="U29" s="27">
        <f>MINS_PLAYED('14-15 Teamsheets'!$H$2:$R$136,$A29,'14-15 Teamsheets'!$C$2:$C$136,Q$1) + MINS_AS_SUB('14-15 Teamsheets'!$S$2:$Z$136,$A29,'14-15 Teamsheets'!$C$2:$C$136,Q$1)</f>
        <v>65</v>
      </c>
      <c r="V29" s="27" t="str">
        <f>APPS('14-15 Teamsheets'!$H$2:$R$136,$A29,'14-15 Teamsheets'!$C$2:$C$136,V$1) &amp; "(" &amp; SUBS('14-15 Teamsheets'!$S$2:$Z$136,$A29,'14-15 Teamsheets'!$C$2:$C$136,V$1) &amp; ")"</f>
        <v>0(0)</v>
      </c>
      <c r="W29" s="27" t="str">
        <f>GOALS('14-15 Teamsheets'!$H$2:$R$136,$A29,'14-15 Teamsheets'!$C$2:$C$136,V$1) &amp; "(" &amp; GOALS('14-15 Teamsheets'!$S$2:$Z$136,$A29,'14-15 Teamsheets'!$C$2:$C$136,V$1) &amp; ")"</f>
        <v>0(0)</v>
      </c>
      <c r="X29" s="27">
        <f>Clean_sheet('14-15 Teamsheets'!$C$2:$H$136,$A29,V$1)</f>
        <v>0</v>
      </c>
      <c r="Y29" s="27" t="str">
        <f>CARDS('14-15 Teamsheets'!$H$2:$Z$136,$A29,$AM$2,'14-15 Teamsheets'!$C$2:$C$136,V$1) &amp; "(" &amp; CARDS('14-15 Teamsheets'!$H$2:$Z$136,$A29,$AM$7,'14-15 Teamsheets'!$C$2:$C$136,V$1) &amp; ")"</f>
        <v>0(0)</v>
      </c>
      <c r="Z29" s="27">
        <f>MINS_PLAYED('14-15 Teamsheets'!$H$2:$R$136,$A29,'14-15 Teamsheets'!$C$2:$C$136,V$1) + MINS_AS_SUB('14-15 Teamsheets'!$S$2:$Z$136,$A29,'14-15 Teamsheets'!$C$2:$C$136,V$1)</f>
        <v>0</v>
      </c>
      <c r="AA29" s="27" t="str">
        <f>APPS('14-15 Teamsheets'!$H$2:$R$136,$A29) &amp; "(" &amp; SUBS('14-15 Teamsheets'!$S$2:$Z$136,$A29) &amp; ")"</f>
        <v>3(1)</v>
      </c>
      <c r="AB29" s="28">
        <f>APPS('14-15 Teamsheets'!$H$2:$R$136,$A29) + SUBS('14-15 Teamsheets'!$S$2:$Z$136,$A29)</f>
        <v>4</v>
      </c>
      <c r="AC29" s="27" t="str">
        <f>GOALS('14-15 Teamsheets'!$H$2:$R$136,$A29) &amp; "(" &amp; GOALS('14-15 Teamsheets'!$S$2:$Z$136,$A29) &amp; ")"</f>
        <v>0(0)</v>
      </c>
      <c r="AD29" s="28">
        <f>GOALS('14-15 Teamsheets'!$H$2:$Z$136,$A29)</f>
        <v>0</v>
      </c>
      <c r="AE29" s="28">
        <f>Clean_sheet('14-15 Teamsheets'!$C$2:$H$136,$A29)</f>
        <v>0</v>
      </c>
      <c r="AF29" s="28" t="str">
        <f>CARDS('14-15 Teamsheets'!$H$2:$Z$136,$A29,$AM$2) &amp; "(" &amp; CARDS('14-15 Teamsheets'!$H$2:$Z$136,$A29,$AM$3) &amp; ")"</f>
        <v>1(0)</v>
      </c>
      <c r="AG29" s="28">
        <f>MINS_PLAYED('14-15 Teamsheets'!$H$2:$R$136,$A29) + MINS_AS_SUB('14-15 Teamsheets'!$S$2:$Z$136,$A29)</f>
        <v>223</v>
      </c>
      <c r="AH29" s="28">
        <f t="shared" ref="AH29" si="24">IF(AND(AG29&lt;&gt;0, AB29&lt;&gt;0),AG29/AB29,0)</f>
        <v>55.75</v>
      </c>
      <c r="AI29" s="28">
        <f t="shared" ref="AI29" si="25">IF(AD29&lt;&gt;0,AD29/AB29,0)</f>
        <v>0</v>
      </c>
      <c r="AJ29" s="28">
        <f t="shared" ref="AJ29" si="26">IF(AD29&lt;&gt;0,AG29/AD29,0)</f>
        <v>0</v>
      </c>
    </row>
    <row r="30" spans="1:39" x14ac:dyDescent="0.2">
      <c r="A30" s="25" t="s">
        <v>3272</v>
      </c>
      <c r="B30" s="27" t="str">
        <f>APPS('14-15 Teamsheets'!$H$2:$R$136,$A30,'14-15 Teamsheets'!$C$2:$C$136,B$1) &amp; "(" &amp; SUBS('14-15 Teamsheets'!$S$2:$Z$136,$A30,'14-15 Teamsheets'!$C$2:$C$136,B$1) &amp; ")"</f>
        <v>0(6)</v>
      </c>
      <c r="C30" s="27" t="str">
        <f>GOALS('14-15 Teamsheets'!$H$2:$R$136,$A30,'14-15 Teamsheets'!$C$2:$C$136,B$1) &amp; "(" &amp; GOALS('14-15 Teamsheets'!$S$2:$Z$136,$A30,'14-15 Teamsheets'!$C$2:$C$136,B$1) &amp; ")"</f>
        <v>0(0)</v>
      </c>
      <c r="D30" s="27">
        <f>Clean_sheet('14-15 Teamsheets'!$C$2:$H$136,$A30,B$1)</f>
        <v>0</v>
      </c>
      <c r="E30" s="27" t="str">
        <f>CARDS('14-15 Teamsheets'!$H$2:$Z$136,$A30,$AM$2,'14-15 Teamsheets'!$C$2:$C$136,B$1) &amp; "(" &amp; CARDS('14-15 Teamsheets'!$H$2:$Z$136,$A30,$AM$7,'14-15 Teamsheets'!$C$2:$C$136,B$1) &amp; ")"</f>
        <v>0(0)</v>
      </c>
      <c r="F30" s="27">
        <f>MINS_PLAYED('14-15 Teamsheets'!$H$2:$R$136,$A30,'14-15 Teamsheets'!$C$2:$C$136,B$1) + MINS_AS_SUB('14-15 Teamsheets'!$S$2:$Z$136,$A30,'14-15 Teamsheets'!$C$2:$C$136,B$1)</f>
        <v>84</v>
      </c>
      <c r="G30" s="27" t="str">
        <f>APPS('14-15 Teamsheets'!$H$2:$R$136,$A30,'14-15 Teamsheets'!$C$2:$C$136,G$1) &amp; "(" &amp; SUBS('14-15 Teamsheets'!$S$2:$Z$136,$A30,'14-15 Teamsheets'!$C$2:$C$136,G$1) &amp; ")"</f>
        <v>1(0)</v>
      </c>
      <c r="H30" s="27" t="str">
        <f>GOALS('14-15 Teamsheets'!$H$2:$R$136,$A30,'14-15 Teamsheets'!$C$2:$C$136,G$1) &amp; "(" &amp; GOALS('14-15 Teamsheets'!$S$2:$Z$136,$A30,'14-15 Teamsheets'!$C$2:$C$136,G$1) &amp; ")"</f>
        <v>0(0)</v>
      </c>
      <c r="I30" s="27">
        <f>Clean_sheet('14-15 Teamsheets'!$C$2:$H$136,$A30,G$1)</f>
        <v>0</v>
      </c>
      <c r="J30" s="27" t="str">
        <f>CARDS('14-15 Teamsheets'!$H$2:$Z$136,$A30,$AM$2,'14-15 Teamsheets'!$C$2:$C$136,G$1) &amp; "(" &amp; CARDS('14-15 Teamsheets'!$H$2:$Z$136,$A30,$AM$7,'14-15 Teamsheets'!$C$2:$C$136,G$1) &amp; ")"</f>
        <v>0(0)</v>
      </c>
      <c r="K30" s="27">
        <f>MINS_PLAYED('14-15 Teamsheets'!$H$2:$R$136,$A30,'14-15 Teamsheets'!$C$2:$C$136,G$1) + MINS_AS_SUB('14-15 Teamsheets'!$S$2:$Z$136,$A30,'14-15 Teamsheets'!$C$2:$C$136,G$1)</f>
        <v>71</v>
      </c>
      <c r="L30" s="27" t="str">
        <f>APPS('14-15 Teamsheets'!$H$2:$R$136,$A30,'14-15 Teamsheets'!$C$2:$C$136,L$1) &amp; "(" &amp; SUBS('14-15 Teamsheets'!$S$2:$Z$136,$A30,'14-15 Teamsheets'!$C$2:$C$136,L$1) &amp; ")"</f>
        <v>1(0)</v>
      </c>
      <c r="M30" s="27" t="str">
        <f>GOALS('14-15 Teamsheets'!$H$2:$R$136,$A30,'14-15 Teamsheets'!$C$2:$C$136,L$1) &amp; "(" &amp; GOALS('14-15 Teamsheets'!$S$2:$Z$136,$A30,'14-15 Teamsheets'!$C$2:$C$136,L$1) &amp; ")"</f>
        <v>0(0)</v>
      </c>
      <c r="N30" s="27">
        <f>Clean_sheet('14-15 Teamsheets'!$C$2:$H$136,$A30,L$1)</f>
        <v>0</v>
      </c>
      <c r="O30" s="27" t="str">
        <f>CARDS('14-15 Teamsheets'!$H$2:$Z$136,$A30,$AM$2,'14-15 Teamsheets'!$C$2:$C$136,L$1) &amp; "(" &amp; CARDS('14-15 Teamsheets'!$H$2:$Z$136,$A30,$AM$7,'14-15 Teamsheets'!$C$2:$C$136,L$1) &amp; ")"</f>
        <v>0(0)</v>
      </c>
      <c r="P30" s="27">
        <f>MINS_PLAYED('14-15 Teamsheets'!$H$2:$R$136,$A30,'14-15 Teamsheets'!$C$2:$C$136,L$1) + MINS_AS_SUB('14-15 Teamsheets'!$S$2:$Z$136,$A30,'14-15 Teamsheets'!$C$2:$C$136,L$1)</f>
        <v>65</v>
      </c>
      <c r="Q30" s="27" t="str">
        <f>APPS('14-15 Teamsheets'!$H$2:$R$136,$A30,'14-15 Teamsheets'!$C$2:$C$136,Q$1) &amp; "(" &amp; SUBS('14-15 Teamsheets'!$S$2:$Z$136,$A30,'14-15 Teamsheets'!$C$2:$C$136,Q$1) &amp; ")"</f>
        <v>0(4)</v>
      </c>
      <c r="R30" s="27" t="str">
        <f>GOALS('14-15 Teamsheets'!$H$2:$R$136,$A30,'14-15 Teamsheets'!$C$2:$C$136,Q$1) &amp; "(" &amp; GOALS('14-15 Teamsheets'!$S$2:$Z$136,$A30,'14-15 Teamsheets'!$C$2:$C$136,Q$1) &amp; ")"</f>
        <v>0(2)</v>
      </c>
      <c r="S30" s="27">
        <f>Clean_sheet('14-15 Teamsheets'!$C$2:$H$136,$A30,Q$1)</f>
        <v>0</v>
      </c>
      <c r="T30" s="27" t="str">
        <f>CARDS('14-15 Teamsheets'!$H$2:$Z$136,$A30,$AM$2,'14-15 Teamsheets'!$C$2:$C$136,Q$1) &amp; "(" &amp; CARDS('14-15 Teamsheets'!$H$2:$Z$136,$A30,$AM$7,'14-15 Teamsheets'!$C$2:$C$136,Q$1) &amp; ")"</f>
        <v>0(0)</v>
      </c>
      <c r="U30" s="27">
        <f>MINS_PLAYED('14-15 Teamsheets'!$H$2:$R$136,$A30,'14-15 Teamsheets'!$C$2:$C$136,Q$1) + MINS_AS_SUB('14-15 Teamsheets'!$S$2:$Z$136,$A30,'14-15 Teamsheets'!$C$2:$C$136,Q$1)</f>
        <v>21</v>
      </c>
      <c r="V30" s="27" t="str">
        <f>APPS('14-15 Teamsheets'!$H$2:$R$136,$A30,'14-15 Teamsheets'!$C$2:$C$136,V$1) &amp; "(" &amp; SUBS('14-15 Teamsheets'!$S$2:$Z$136,$A30,'14-15 Teamsheets'!$C$2:$C$136,V$1) &amp; ")"</f>
        <v>0(2)</v>
      </c>
      <c r="W30" s="27" t="str">
        <f>GOALS('14-15 Teamsheets'!$H$2:$R$136,$A30,'14-15 Teamsheets'!$C$2:$C$136,V$1) &amp; "(" &amp; GOALS('14-15 Teamsheets'!$S$2:$Z$136,$A30,'14-15 Teamsheets'!$C$2:$C$136,V$1) &amp; ")"</f>
        <v>0(1)</v>
      </c>
      <c r="X30" s="27">
        <f>Clean_sheet('14-15 Teamsheets'!$C$2:$H$136,$A30,V$1)</f>
        <v>0</v>
      </c>
      <c r="Y30" s="27" t="str">
        <f>CARDS('14-15 Teamsheets'!$H$2:$Z$136,$A30,$AM$2,'14-15 Teamsheets'!$C$2:$C$136,V$1) &amp; "(" &amp; CARDS('14-15 Teamsheets'!$H$2:$Z$136,$A30,$AM$7,'14-15 Teamsheets'!$C$2:$C$136,V$1) &amp; ")"</f>
        <v>0(0)</v>
      </c>
      <c r="Z30" s="27">
        <f>MINS_PLAYED('14-15 Teamsheets'!$H$2:$R$136,$A30,'14-15 Teamsheets'!$C$2:$C$136,V$1) + MINS_AS_SUB('14-15 Teamsheets'!$S$2:$Z$136,$A30,'14-15 Teamsheets'!$C$2:$C$136,V$1)</f>
        <v>51</v>
      </c>
      <c r="AA30" s="27" t="str">
        <f>APPS('14-15 Teamsheets'!$H$2:$R$136,$A30) &amp; "(" &amp; SUBS('14-15 Teamsheets'!$S$2:$Z$136,$A30) &amp; ")"</f>
        <v>2(12)</v>
      </c>
      <c r="AB30" s="28">
        <f>APPS('14-15 Teamsheets'!$H$2:$R$136,$A30) + SUBS('14-15 Teamsheets'!$S$2:$Z$136,$A30)</f>
        <v>14</v>
      </c>
      <c r="AC30" s="27" t="str">
        <f>GOALS('14-15 Teamsheets'!$H$2:$R$136,$A30) &amp; "(" &amp; GOALS('14-15 Teamsheets'!$S$2:$Z$136,$A30) &amp; ")"</f>
        <v>0(3)</v>
      </c>
      <c r="AD30" s="28">
        <f>GOALS('14-15 Teamsheets'!$H$2:$Z$136,$A30)</f>
        <v>3</v>
      </c>
      <c r="AE30" s="28">
        <f>Clean_sheet('14-15 Teamsheets'!$C$2:$H$136,$A30)</f>
        <v>0</v>
      </c>
      <c r="AF30" s="28" t="str">
        <f>CARDS('14-15 Teamsheets'!$H$2:$Z$136,$A30,$AM$2) &amp; "(" &amp; CARDS('14-15 Teamsheets'!$H$2:$Z$136,$A30,$AM$3) &amp; ")"</f>
        <v>0(0)</v>
      </c>
      <c r="AG30" s="28">
        <f>MINS_PLAYED('14-15 Teamsheets'!$H$2:$R$136,$A30) + MINS_AS_SUB('14-15 Teamsheets'!$S$2:$Z$136,$A30)</f>
        <v>292</v>
      </c>
      <c r="AH30" s="28">
        <f t="shared" si="6"/>
        <v>20.857142857142858</v>
      </c>
      <c r="AI30" s="28">
        <f t="shared" si="7"/>
        <v>0.21428571428571427</v>
      </c>
      <c r="AJ30" s="28">
        <f t="shared" si="8"/>
        <v>97.333333333333329</v>
      </c>
    </row>
    <row r="31" spans="1:39" x14ac:dyDescent="0.2">
      <c r="A31" s="25" t="s">
        <v>3858</v>
      </c>
      <c r="B31" s="27" t="str">
        <f>APPS('14-15 Teamsheets'!$H$2:$R$136,$A31,'14-15 Teamsheets'!$C$2:$C$136,B$1) &amp; "(" &amp; SUBS('14-15 Teamsheets'!$S$2:$Z$136,$A31,'14-15 Teamsheets'!$C$2:$C$136,B$1) &amp; ")"</f>
        <v>6(2)</v>
      </c>
      <c r="C31" s="27" t="str">
        <f>GOALS('14-15 Teamsheets'!$H$2:$R$136,$A31,'14-15 Teamsheets'!$C$2:$C$136,B$1) &amp; "(" &amp; GOALS('14-15 Teamsheets'!$S$2:$Z$136,$A31,'14-15 Teamsheets'!$C$2:$C$136,B$1) &amp; ")"</f>
        <v>1(0)</v>
      </c>
      <c r="D31" s="27">
        <f>Clean_sheet('14-15 Teamsheets'!$C$2:$H$136,$A31,B$1)</f>
        <v>0</v>
      </c>
      <c r="E31" s="27" t="str">
        <f>CARDS('14-15 Teamsheets'!$H$2:$Z$136,$A31,$AM$2,'14-15 Teamsheets'!$C$2:$C$136,B$1) &amp; "(" &amp; CARDS('14-15 Teamsheets'!$H$2:$Z$136,$A31,$AM$7,'14-15 Teamsheets'!$C$2:$C$136,B$1) &amp; ")"</f>
        <v>0(0)</v>
      </c>
      <c r="F31" s="27">
        <f>MINS_PLAYED('14-15 Teamsheets'!$H$2:$R$136,$A31,'14-15 Teamsheets'!$C$2:$C$136,B$1) + MINS_AS_SUB('14-15 Teamsheets'!$S$2:$Z$136,$A31,'14-15 Teamsheets'!$C$2:$C$136,B$1)</f>
        <v>527</v>
      </c>
      <c r="G31" s="27" t="str">
        <f>APPS('14-15 Teamsheets'!$H$2:$R$136,$A31,'14-15 Teamsheets'!$C$2:$C$136,G$1) &amp; "(" &amp; SUBS('14-15 Teamsheets'!$S$2:$Z$136,$A31,'14-15 Teamsheets'!$C$2:$C$136,G$1) &amp; ")"</f>
        <v>0(0)</v>
      </c>
      <c r="H31" s="27" t="str">
        <f>GOALS('14-15 Teamsheets'!$H$2:$R$136,$A31,'14-15 Teamsheets'!$C$2:$C$136,G$1) &amp; "(" &amp; GOALS('14-15 Teamsheets'!$S$2:$Z$136,$A31,'14-15 Teamsheets'!$C$2:$C$136,G$1) &amp; ")"</f>
        <v>0(0)</v>
      </c>
      <c r="I31" s="27">
        <f>Clean_sheet('14-15 Teamsheets'!$C$2:$H$136,$A31,G$1)</f>
        <v>0</v>
      </c>
      <c r="J31" s="27" t="str">
        <f>CARDS('14-15 Teamsheets'!$H$2:$Z$136,$A31,$AM$2,'14-15 Teamsheets'!$C$2:$C$136,G$1) &amp; "(" &amp; CARDS('14-15 Teamsheets'!$H$2:$Z$136,$A31,$AM$7,'14-15 Teamsheets'!$C$2:$C$136,G$1) &amp; ")"</f>
        <v>0(0)</v>
      </c>
      <c r="K31" s="27">
        <f>MINS_PLAYED('14-15 Teamsheets'!$H$2:$R$136,$A31,'14-15 Teamsheets'!$C$2:$C$136,G$1) + MINS_AS_SUB('14-15 Teamsheets'!$S$2:$Z$136,$A31,'14-15 Teamsheets'!$C$2:$C$136,G$1)</f>
        <v>0</v>
      </c>
      <c r="L31" s="27" t="str">
        <f>APPS('14-15 Teamsheets'!$H$2:$R$136,$A31,'14-15 Teamsheets'!$C$2:$C$136,L$1) &amp; "(" &amp; SUBS('14-15 Teamsheets'!$S$2:$Z$136,$A31,'14-15 Teamsheets'!$C$2:$C$136,L$1) &amp; ")"</f>
        <v>0(0)</v>
      </c>
      <c r="M31" s="27" t="str">
        <f>GOALS('14-15 Teamsheets'!$H$2:$R$136,$A31,'14-15 Teamsheets'!$C$2:$C$136,L$1) &amp; "(" &amp; GOALS('14-15 Teamsheets'!$S$2:$Z$136,$A31,'14-15 Teamsheets'!$C$2:$C$136,L$1) &amp; ")"</f>
        <v>0(0)</v>
      </c>
      <c r="N31" s="27">
        <f>Clean_sheet('14-15 Teamsheets'!$C$2:$H$136,$A31,L$1)</f>
        <v>0</v>
      </c>
      <c r="O31" s="27" t="str">
        <f>CARDS('14-15 Teamsheets'!$H$2:$Z$136,$A31,$AM$2,'14-15 Teamsheets'!$C$2:$C$136,L$1) &amp; "(" &amp; CARDS('14-15 Teamsheets'!$H$2:$Z$136,$A31,$AM$7,'14-15 Teamsheets'!$C$2:$C$136,L$1) &amp; ")"</f>
        <v>0(0)</v>
      </c>
      <c r="P31" s="27">
        <f>MINS_PLAYED('14-15 Teamsheets'!$H$2:$R$136,$A31,'14-15 Teamsheets'!$C$2:$C$136,L$1) + MINS_AS_SUB('14-15 Teamsheets'!$S$2:$Z$136,$A31,'14-15 Teamsheets'!$C$2:$C$136,L$1)</f>
        <v>0</v>
      </c>
      <c r="Q31" s="27" t="str">
        <f>APPS('14-15 Teamsheets'!$H$2:$R$136,$A31,'14-15 Teamsheets'!$C$2:$C$136,Q$1) &amp; "(" &amp; SUBS('14-15 Teamsheets'!$S$2:$Z$136,$A31,'14-15 Teamsheets'!$C$2:$C$136,Q$1) &amp; ")"</f>
        <v>0(0)</v>
      </c>
      <c r="R31" s="27" t="str">
        <f>GOALS('14-15 Teamsheets'!$H$2:$R$136,$A31,'14-15 Teamsheets'!$C$2:$C$136,Q$1) &amp; "(" &amp; GOALS('14-15 Teamsheets'!$S$2:$Z$136,$A31,'14-15 Teamsheets'!$C$2:$C$136,Q$1) &amp; ")"</f>
        <v>0(0)</v>
      </c>
      <c r="S31" s="27">
        <f>Clean_sheet('14-15 Teamsheets'!$C$2:$H$136,$A31,Q$1)</f>
        <v>0</v>
      </c>
      <c r="T31" s="27" t="str">
        <f>CARDS('14-15 Teamsheets'!$H$2:$Z$136,$A31,$AM$2,'14-15 Teamsheets'!$C$2:$C$136,Q$1) &amp; "(" &amp; CARDS('14-15 Teamsheets'!$H$2:$Z$136,$A31,$AM$7,'14-15 Teamsheets'!$C$2:$C$136,Q$1) &amp; ")"</f>
        <v>0(0)</v>
      </c>
      <c r="U31" s="27">
        <f>MINS_PLAYED('14-15 Teamsheets'!$H$2:$R$136,$A31,'14-15 Teamsheets'!$C$2:$C$136,Q$1) + MINS_AS_SUB('14-15 Teamsheets'!$S$2:$Z$136,$A31,'14-15 Teamsheets'!$C$2:$C$136,Q$1)</f>
        <v>0</v>
      </c>
      <c r="V31" s="27" t="str">
        <f>APPS('14-15 Teamsheets'!$H$2:$R$136,$A31,'14-15 Teamsheets'!$C$2:$C$136,V$1) &amp; "(" &amp; SUBS('14-15 Teamsheets'!$S$2:$Z$136,$A31,'14-15 Teamsheets'!$C$2:$C$136,V$1) &amp; ")"</f>
        <v>2(0)</v>
      </c>
      <c r="W31" s="27" t="str">
        <f>GOALS('14-15 Teamsheets'!$H$2:$R$136,$A31,'14-15 Teamsheets'!$C$2:$C$136,V$1) &amp; "(" &amp; GOALS('14-15 Teamsheets'!$S$2:$Z$136,$A31,'14-15 Teamsheets'!$C$2:$C$136,V$1) &amp; ")"</f>
        <v>0(0)</v>
      </c>
      <c r="X31" s="27">
        <f>Clean_sheet('14-15 Teamsheets'!$C$2:$H$136,$A31,V$1)</f>
        <v>0</v>
      </c>
      <c r="Y31" s="27" t="str">
        <f>CARDS('14-15 Teamsheets'!$H$2:$Z$136,$A31,$AM$2,'14-15 Teamsheets'!$C$2:$C$136,V$1) &amp; "(" &amp; CARDS('14-15 Teamsheets'!$H$2:$Z$136,$A31,$AM$7,'14-15 Teamsheets'!$C$2:$C$136,V$1) &amp; ")"</f>
        <v>0(0)</v>
      </c>
      <c r="Z31" s="27">
        <f>MINS_PLAYED('14-15 Teamsheets'!$H$2:$R$136,$A31,'14-15 Teamsheets'!$C$2:$C$136,V$1) + MINS_AS_SUB('14-15 Teamsheets'!$S$2:$Z$136,$A31,'14-15 Teamsheets'!$C$2:$C$136,V$1)</f>
        <v>138</v>
      </c>
      <c r="AA31" s="27" t="str">
        <f>APPS('14-15 Teamsheets'!$H$2:$R$136,$A31) &amp; "(" &amp; SUBS('14-15 Teamsheets'!$S$2:$Z$136,$A31) &amp; ")"</f>
        <v>8(2)</v>
      </c>
      <c r="AB31" s="28">
        <f>APPS('14-15 Teamsheets'!$H$2:$R$136,$A31) + SUBS('14-15 Teamsheets'!$S$2:$Z$136,$A31)</f>
        <v>10</v>
      </c>
      <c r="AC31" s="27" t="str">
        <f>GOALS('14-15 Teamsheets'!$H$2:$R$136,$A31) &amp; "(" &amp; GOALS('14-15 Teamsheets'!$S$2:$Z$136,$A31) &amp; ")"</f>
        <v>1(0)</v>
      </c>
      <c r="AD31" s="28">
        <f>GOALS('14-15 Teamsheets'!$H$2:$Z$136,$A31)</f>
        <v>1</v>
      </c>
      <c r="AE31" s="28">
        <f>Clean_sheet('14-15 Teamsheets'!$C$2:$H$136,$A31)</f>
        <v>0</v>
      </c>
      <c r="AF31" s="28" t="str">
        <f>CARDS('14-15 Teamsheets'!$H$2:$Z$136,$A31,$AM$2) &amp; "(" &amp; CARDS('14-15 Teamsheets'!$H$2:$Z$136,$A31,$AM$3) &amp; ")"</f>
        <v>0(0)</v>
      </c>
      <c r="AG31" s="28">
        <f>MINS_PLAYED('14-15 Teamsheets'!$H$2:$R$136,$A31) + MINS_AS_SUB('14-15 Teamsheets'!$S$2:$Z$136,$A31)</f>
        <v>665</v>
      </c>
      <c r="AH31" s="28">
        <f>IF(AND(AG31&lt;&gt;0, AB31&lt;&gt;0),AG31/AB31,0)</f>
        <v>66.5</v>
      </c>
      <c r="AI31" s="28">
        <f>IF(AD31&lt;&gt;0,AD31/AB31,0)</f>
        <v>0.1</v>
      </c>
      <c r="AJ31" s="28">
        <f>IF(AD31&lt;&gt;0,AG31/AD31,0)</f>
        <v>665</v>
      </c>
    </row>
    <row r="32" spans="1:39" x14ac:dyDescent="0.2">
      <c r="A32" s="25" t="s">
        <v>1192</v>
      </c>
      <c r="B32" s="27" t="str">
        <f>APPS('14-15 Teamsheets'!$H$2:$R$136,$A32,'14-15 Teamsheets'!$C$2:$C$136,B$1) &amp; "(" &amp; SUBS('14-15 Teamsheets'!$S$2:$Z$136,$A32,'14-15 Teamsheets'!$C$2:$C$136,B$1) &amp; ")"</f>
        <v>19(0)</v>
      </c>
      <c r="C32" s="27" t="str">
        <f>GOALS('14-15 Teamsheets'!$H$2:$R$136,$A32,'14-15 Teamsheets'!$C$2:$C$136,B$1) &amp; "(" &amp; GOALS('14-15 Teamsheets'!$S$2:$Z$136,$A32,'14-15 Teamsheets'!$C$2:$C$136,B$1) &amp; ")"</f>
        <v>5(0)</v>
      </c>
      <c r="D32" s="27">
        <f>Clean_sheet('14-15 Teamsheets'!$C$2:$H$136,$A32,B$1)</f>
        <v>0</v>
      </c>
      <c r="E32" s="27" t="str">
        <f>CARDS('14-15 Teamsheets'!$H$2:$Z$136,$A32,$AM$2,'14-15 Teamsheets'!$C$2:$C$136,B$1) &amp; "(" &amp; CARDS('14-15 Teamsheets'!$H$2:$Z$136,$A32,$AM$7,'14-15 Teamsheets'!$C$2:$C$136,B$1) &amp; ")"</f>
        <v>0(0)</v>
      </c>
      <c r="F32" s="27">
        <f>MINS_PLAYED('14-15 Teamsheets'!$H$2:$R$136,$A32,'14-15 Teamsheets'!$C$2:$C$136,B$1) + MINS_AS_SUB('14-15 Teamsheets'!$S$2:$Z$136,$A32,'14-15 Teamsheets'!$C$2:$C$136,B$1)</f>
        <v>1606</v>
      </c>
      <c r="G32" s="27" t="str">
        <f>APPS('14-15 Teamsheets'!$H$2:$R$136,$A32,'14-15 Teamsheets'!$C$2:$C$136,G$1) &amp; "(" &amp; SUBS('14-15 Teamsheets'!$S$2:$Z$136,$A32,'14-15 Teamsheets'!$C$2:$C$136,G$1) &amp; ")"</f>
        <v>0(0)</v>
      </c>
      <c r="H32" s="27" t="str">
        <f>GOALS('14-15 Teamsheets'!$H$2:$R$136,$A32,'14-15 Teamsheets'!$C$2:$C$136,G$1) &amp; "(" &amp; GOALS('14-15 Teamsheets'!$S$2:$Z$136,$A32,'14-15 Teamsheets'!$C$2:$C$136,G$1) &amp; ")"</f>
        <v>0(0)</v>
      </c>
      <c r="I32" s="27">
        <f>Clean_sheet('14-15 Teamsheets'!$C$2:$H$136,$A32,G$1)</f>
        <v>0</v>
      </c>
      <c r="J32" s="27" t="str">
        <f>CARDS('14-15 Teamsheets'!$H$2:$Z$136,$A32,$AM$2,'14-15 Teamsheets'!$C$2:$C$136,G$1) &amp; "(" &amp; CARDS('14-15 Teamsheets'!$H$2:$Z$136,$A32,$AM$7,'14-15 Teamsheets'!$C$2:$C$136,G$1) &amp; ")"</f>
        <v>0(0)</v>
      </c>
      <c r="K32" s="27">
        <f>MINS_PLAYED('14-15 Teamsheets'!$H$2:$R$136,$A32,'14-15 Teamsheets'!$C$2:$C$136,G$1) + MINS_AS_SUB('14-15 Teamsheets'!$S$2:$Z$136,$A32,'14-15 Teamsheets'!$C$2:$C$136,G$1)</f>
        <v>0</v>
      </c>
      <c r="L32" s="27" t="str">
        <f>APPS('14-15 Teamsheets'!$H$2:$R$136,$A32,'14-15 Teamsheets'!$C$2:$C$136,L$1) &amp; "(" &amp; SUBS('14-15 Teamsheets'!$S$2:$Z$136,$A32,'14-15 Teamsheets'!$C$2:$C$136,L$1) &amp; ")"</f>
        <v>0(1)</v>
      </c>
      <c r="M32" s="27" t="str">
        <f>GOALS('14-15 Teamsheets'!$H$2:$R$136,$A32,'14-15 Teamsheets'!$C$2:$C$136,L$1) &amp; "(" &amp; GOALS('14-15 Teamsheets'!$S$2:$Z$136,$A32,'14-15 Teamsheets'!$C$2:$C$136,L$1) &amp; ")"</f>
        <v>0(0)</v>
      </c>
      <c r="N32" s="27">
        <f>Clean_sheet('14-15 Teamsheets'!$C$2:$H$136,$A32,L$1)</f>
        <v>0</v>
      </c>
      <c r="O32" s="27" t="str">
        <f>CARDS('14-15 Teamsheets'!$H$2:$Z$136,$A32,$AM$2,'14-15 Teamsheets'!$C$2:$C$136,L$1) &amp; "(" &amp; CARDS('14-15 Teamsheets'!$H$2:$Z$136,$A32,$AM$7,'14-15 Teamsheets'!$C$2:$C$136,L$1) &amp; ")"</f>
        <v>0(0)</v>
      </c>
      <c r="P32" s="27">
        <f>MINS_PLAYED('14-15 Teamsheets'!$H$2:$R$136,$A32,'14-15 Teamsheets'!$C$2:$C$136,L$1) + MINS_AS_SUB('14-15 Teamsheets'!$S$2:$Z$136,$A32,'14-15 Teamsheets'!$C$2:$C$136,L$1)</f>
        <v>25</v>
      </c>
      <c r="Q32" s="27" t="str">
        <f>APPS('14-15 Teamsheets'!$H$2:$R$136,$A32,'14-15 Teamsheets'!$C$2:$C$136,Q$1) &amp; "(" &amp; SUBS('14-15 Teamsheets'!$S$2:$Z$136,$A32,'14-15 Teamsheets'!$C$2:$C$136,Q$1) &amp; ")"</f>
        <v>3(1)</v>
      </c>
      <c r="R32" s="27" t="str">
        <f>GOALS('14-15 Teamsheets'!$H$2:$R$136,$A32,'14-15 Teamsheets'!$C$2:$C$136,Q$1) &amp; "(" &amp; GOALS('14-15 Teamsheets'!$S$2:$Z$136,$A32,'14-15 Teamsheets'!$C$2:$C$136,Q$1) &amp; ")"</f>
        <v>3(0)</v>
      </c>
      <c r="S32" s="27">
        <f>Clean_sheet('14-15 Teamsheets'!$C$2:$H$136,$A32,Q$1)</f>
        <v>0</v>
      </c>
      <c r="T32" s="27" t="str">
        <f>CARDS('14-15 Teamsheets'!$H$2:$Z$136,$A32,$AM$2,'14-15 Teamsheets'!$C$2:$C$136,Q$1) &amp; "(" &amp; CARDS('14-15 Teamsheets'!$H$2:$Z$136,$A32,$AM$7,'14-15 Teamsheets'!$C$2:$C$136,Q$1) &amp; ")"</f>
        <v>0(0)</v>
      </c>
      <c r="U32" s="27">
        <f>MINS_PLAYED('14-15 Teamsheets'!$H$2:$R$136,$A32,'14-15 Teamsheets'!$C$2:$C$136,Q$1) + MINS_AS_SUB('14-15 Teamsheets'!$S$2:$Z$136,$A32,'14-15 Teamsheets'!$C$2:$C$136,Q$1)</f>
        <v>291</v>
      </c>
      <c r="V32" s="27" t="str">
        <f>APPS('14-15 Teamsheets'!$H$2:$R$136,$A32,'14-15 Teamsheets'!$C$2:$C$136,V$1) &amp; "(" &amp; SUBS('14-15 Teamsheets'!$S$2:$Z$136,$A32,'14-15 Teamsheets'!$C$2:$C$136,V$1) &amp; ")"</f>
        <v>2(0)</v>
      </c>
      <c r="W32" s="27" t="str">
        <f>GOALS('14-15 Teamsheets'!$H$2:$R$136,$A32,'14-15 Teamsheets'!$C$2:$C$136,V$1) &amp; "(" &amp; GOALS('14-15 Teamsheets'!$S$2:$Z$136,$A32,'14-15 Teamsheets'!$C$2:$C$136,V$1) &amp; ")"</f>
        <v>0(0)</v>
      </c>
      <c r="X32" s="27">
        <f>Clean_sheet('14-15 Teamsheets'!$C$2:$H$136,$A32,V$1)</f>
        <v>0</v>
      </c>
      <c r="Y32" s="27" t="str">
        <f>CARDS('14-15 Teamsheets'!$H$2:$Z$136,$A32,$AM$2,'14-15 Teamsheets'!$C$2:$C$136,V$1) &amp; "(" &amp; CARDS('14-15 Teamsheets'!$H$2:$Z$136,$A32,$AM$7,'14-15 Teamsheets'!$C$2:$C$136,V$1) &amp; ")"</f>
        <v>0(0)</v>
      </c>
      <c r="Z32" s="27">
        <f>MINS_PLAYED('14-15 Teamsheets'!$H$2:$R$136,$A32,'14-15 Teamsheets'!$C$2:$C$136,V$1) + MINS_AS_SUB('14-15 Teamsheets'!$S$2:$Z$136,$A32,'14-15 Teamsheets'!$C$2:$C$136,V$1)</f>
        <v>180</v>
      </c>
      <c r="AA32" s="27" t="str">
        <f>APPS('14-15 Teamsheets'!$H$2:$R$136,$A32) &amp; "(" &amp; SUBS('14-15 Teamsheets'!$S$2:$Z$136,$A32) &amp; ")"</f>
        <v>24(2)</v>
      </c>
      <c r="AB32" s="28">
        <f>APPS('14-15 Teamsheets'!$H$2:$R$136,$A32) + SUBS('14-15 Teamsheets'!$S$2:$Z$136,$A32)</f>
        <v>26</v>
      </c>
      <c r="AC32" s="27" t="str">
        <f>GOALS('14-15 Teamsheets'!$H$2:$R$136,$A32) &amp; "(" &amp; GOALS('14-15 Teamsheets'!$S$2:$Z$136,$A32) &amp; ")"</f>
        <v>8(0)</v>
      </c>
      <c r="AD32" s="28">
        <f>GOALS('14-15 Teamsheets'!$H$2:$Z$136,$A32)</f>
        <v>8</v>
      </c>
      <c r="AE32" s="28">
        <f>Clean_sheet('14-15 Teamsheets'!$C$2:$H$136,$A32)</f>
        <v>0</v>
      </c>
      <c r="AF32" s="28" t="str">
        <f>CARDS('14-15 Teamsheets'!$H$2:$Z$136,$A32,$AM$2) &amp; "(" &amp; CARDS('14-15 Teamsheets'!$H$2:$Z$136,$A32,$AM$3) &amp; ")"</f>
        <v>0(1)</v>
      </c>
      <c r="AG32" s="28">
        <f>MINS_PLAYED('14-15 Teamsheets'!$H$2:$R$136,$A32) + MINS_AS_SUB('14-15 Teamsheets'!$S$2:$Z$136,$A32)</f>
        <v>2102</v>
      </c>
      <c r="AH32" s="28">
        <f>IF(AND(AG32&lt;&gt;0, AB32&lt;&gt;0),AG32/AB32,0)</f>
        <v>80.84615384615384</v>
      </c>
      <c r="AI32" s="28">
        <f>IF(AD32&lt;&gt;0,AD32/AB32,0)</f>
        <v>0.30769230769230771</v>
      </c>
      <c r="AJ32" s="28">
        <f>IF(AD32&lt;&gt;0,AG32/AD32,0)</f>
        <v>262.75</v>
      </c>
    </row>
    <row r="33" spans="1:36" x14ac:dyDescent="0.2">
      <c r="A33" s="25" t="s">
        <v>579</v>
      </c>
      <c r="B33" s="27" t="str">
        <f>APPS('14-15 Teamsheets'!$H$2:$R$136,$A33,'14-15 Teamsheets'!$C$2:$C$136,B$1) &amp; "(" &amp; SUBS('14-15 Teamsheets'!$S$2:$Z$136,$A33,'14-15 Teamsheets'!$C$2:$C$136,B$1) &amp; ")"</f>
        <v>15(2)</v>
      </c>
      <c r="C33" s="27" t="str">
        <f>GOALS('14-15 Teamsheets'!$H$2:$R$136,$A33,'14-15 Teamsheets'!$C$2:$C$136,B$1) &amp; "(" &amp; GOALS('14-15 Teamsheets'!$S$2:$Z$136,$A33,'14-15 Teamsheets'!$C$2:$C$136,B$1) &amp; ")"</f>
        <v>3(0)</v>
      </c>
      <c r="D33" s="27">
        <f>Clean_sheet('14-15 Teamsheets'!$C$2:$H$136,$A33,B$1)</f>
        <v>0</v>
      </c>
      <c r="E33" s="27" t="str">
        <f>CARDS('14-15 Teamsheets'!$H$2:$Z$136,$A33,$AM$2,'14-15 Teamsheets'!$C$2:$C$136,B$1) &amp; "(" &amp; CARDS('14-15 Teamsheets'!$H$2:$Z$136,$A33,$AM$7,'14-15 Teamsheets'!$C$2:$C$136,B$1) &amp; ")"</f>
        <v>4(0)</v>
      </c>
      <c r="F33" s="27">
        <f>MINS_PLAYED('14-15 Teamsheets'!$H$2:$R$136,$A33,'14-15 Teamsheets'!$C$2:$C$136,B$1) + MINS_AS_SUB('14-15 Teamsheets'!$S$2:$Z$136,$A33,'14-15 Teamsheets'!$C$2:$C$136,B$1)</f>
        <v>1390</v>
      </c>
      <c r="G33" s="27" t="str">
        <f>APPS('14-15 Teamsheets'!$H$2:$R$136,$A33,'14-15 Teamsheets'!$C$2:$C$136,G$1) &amp; "(" &amp; SUBS('14-15 Teamsheets'!$S$2:$Z$136,$A33,'14-15 Teamsheets'!$C$2:$C$136,G$1) &amp; ")"</f>
        <v>0(0)</v>
      </c>
      <c r="H33" s="27" t="str">
        <f>GOALS('14-15 Teamsheets'!$H$2:$R$136,$A33,'14-15 Teamsheets'!$C$2:$C$136,G$1) &amp; "(" &amp; GOALS('14-15 Teamsheets'!$S$2:$Z$136,$A33,'14-15 Teamsheets'!$C$2:$C$136,G$1) &amp; ")"</f>
        <v>0(0)</v>
      </c>
      <c r="I33" s="27">
        <f>Clean_sheet('14-15 Teamsheets'!$C$2:$H$136,$A33,G$1)</f>
        <v>0</v>
      </c>
      <c r="J33" s="27" t="str">
        <f>CARDS('14-15 Teamsheets'!$H$2:$Z$136,$A33,$AM$2,'14-15 Teamsheets'!$C$2:$C$136,G$1) &amp; "(" &amp; CARDS('14-15 Teamsheets'!$H$2:$Z$136,$A33,$AM$7,'14-15 Teamsheets'!$C$2:$C$136,G$1) &amp; ")"</f>
        <v>0(0)</v>
      </c>
      <c r="K33" s="27">
        <f>MINS_PLAYED('14-15 Teamsheets'!$H$2:$R$136,$A33,'14-15 Teamsheets'!$C$2:$C$136,G$1) + MINS_AS_SUB('14-15 Teamsheets'!$S$2:$Z$136,$A33,'14-15 Teamsheets'!$C$2:$C$136,G$1)</f>
        <v>0</v>
      </c>
      <c r="L33" s="27" t="str">
        <f>APPS('14-15 Teamsheets'!$H$2:$R$136,$A33,'14-15 Teamsheets'!$C$2:$C$136,L$1) &amp; "(" &amp; SUBS('14-15 Teamsheets'!$S$2:$Z$136,$A33,'14-15 Teamsheets'!$C$2:$C$136,L$1) &amp; ")"</f>
        <v>0(1)</v>
      </c>
      <c r="M33" s="27" t="str">
        <f>GOALS('14-15 Teamsheets'!$H$2:$R$136,$A33,'14-15 Teamsheets'!$C$2:$C$136,L$1) &amp; "(" &amp; GOALS('14-15 Teamsheets'!$S$2:$Z$136,$A33,'14-15 Teamsheets'!$C$2:$C$136,L$1) &amp; ")"</f>
        <v>0(0)</v>
      </c>
      <c r="N33" s="27">
        <f>Clean_sheet('14-15 Teamsheets'!$C$2:$H$136,$A33,L$1)</f>
        <v>0</v>
      </c>
      <c r="O33" s="27" t="str">
        <f>CARDS('14-15 Teamsheets'!$H$2:$Z$136,$A33,$AM$2,'14-15 Teamsheets'!$C$2:$C$136,L$1) &amp; "(" &amp; CARDS('14-15 Teamsheets'!$H$2:$Z$136,$A33,$AM$7,'14-15 Teamsheets'!$C$2:$C$136,L$1) &amp; ")"</f>
        <v>0(0)</v>
      </c>
      <c r="P33" s="27">
        <f>MINS_PLAYED('14-15 Teamsheets'!$H$2:$R$136,$A33,'14-15 Teamsheets'!$C$2:$C$136,L$1) + MINS_AS_SUB('14-15 Teamsheets'!$S$2:$Z$136,$A33,'14-15 Teamsheets'!$C$2:$C$136,L$1)</f>
        <v>17</v>
      </c>
      <c r="Q33" s="27" t="str">
        <f>APPS('14-15 Teamsheets'!$H$2:$R$136,$A33,'14-15 Teamsheets'!$C$2:$C$136,Q$1) &amp; "(" &amp; SUBS('14-15 Teamsheets'!$S$2:$Z$136,$A33,'14-15 Teamsheets'!$C$2:$C$136,Q$1) &amp; ")"</f>
        <v>4(0)</v>
      </c>
      <c r="R33" s="27" t="str">
        <f>GOALS('14-15 Teamsheets'!$H$2:$R$136,$A33,'14-15 Teamsheets'!$C$2:$C$136,Q$1) &amp; "(" &amp; GOALS('14-15 Teamsheets'!$S$2:$Z$136,$A33,'14-15 Teamsheets'!$C$2:$C$136,Q$1) &amp; ")"</f>
        <v>1(0)</v>
      </c>
      <c r="S33" s="27">
        <f>Clean_sheet('14-15 Teamsheets'!$C$2:$H$136,$A33,Q$1)</f>
        <v>0</v>
      </c>
      <c r="T33" s="27" t="str">
        <f>CARDS('14-15 Teamsheets'!$H$2:$Z$136,$A33,$AM$2,'14-15 Teamsheets'!$C$2:$C$136,Q$1) &amp; "(" &amp; CARDS('14-15 Teamsheets'!$H$2:$Z$136,$A33,$AM$7,'14-15 Teamsheets'!$C$2:$C$136,Q$1) &amp; ")"</f>
        <v>1(0)</v>
      </c>
      <c r="U33" s="27">
        <f>MINS_PLAYED('14-15 Teamsheets'!$H$2:$R$136,$A33,'14-15 Teamsheets'!$C$2:$C$136,Q$1) + MINS_AS_SUB('14-15 Teamsheets'!$S$2:$Z$136,$A33,'14-15 Teamsheets'!$C$2:$C$136,Q$1)</f>
        <v>332</v>
      </c>
      <c r="V33" s="27" t="str">
        <f>APPS('14-15 Teamsheets'!$H$2:$R$136,$A33,'14-15 Teamsheets'!$C$2:$C$136,V$1) &amp; "(" &amp; SUBS('14-15 Teamsheets'!$S$2:$Z$136,$A33,'14-15 Teamsheets'!$C$2:$C$136,V$1) &amp; ")"</f>
        <v>0(1)</v>
      </c>
      <c r="W33" s="27" t="str">
        <f>GOALS('14-15 Teamsheets'!$H$2:$R$136,$A33,'14-15 Teamsheets'!$C$2:$C$136,V$1) &amp; "(" &amp; GOALS('14-15 Teamsheets'!$S$2:$Z$136,$A33,'14-15 Teamsheets'!$C$2:$C$136,V$1) &amp; ")"</f>
        <v>0(0)</v>
      </c>
      <c r="X33" s="27">
        <f>Clean_sheet('14-15 Teamsheets'!$C$2:$H$136,$A33,V$1)</f>
        <v>0</v>
      </c>
      <c r="Y33" s="27" t="str">
        <f>CARDS('14-15 Teamsheets'!$H$2:$Z$136,$A33,$AM$2,'14-15 Teamsheets'!$C$2:$C$136,V$1) &amp; "(" &amp; CARDS('14-15 Teamsheets'!$H$2:$Z$136,$A33,$AM$7,'14-15 Teamsheets'!$C$2:$C$136,V$1) &amp; ")"</f>
        <v>0(0)</v>
      </c>
      <c r="Z33" s="27">
        <f>MINS_PLAYED('14-15 Teamsheets'!$H$2:$R$136,$A33,'14-15 Teamsheets'!$C$2:$C$136,V$1) + MINS_AS_SUB('14-15 Teamsheets'!$S$2:$Z$136,$A33,'14-15 Teamsheets'!$C$2:$C$136,V$1)</f>
        <v>24</v>
      </c>
      <c r="AA33" s="27" t="str">
        <f>APPS('14-15 Teamsheets'!$H$2:$R$136,$A33) &amp; "(" &amp; SUBS('14-15 Teamsheets'!$S$2:$Z$136,$A33) &amp; ")"</f>
        <v>19(4)</v>
      </c>
      <c r="AB33" s="28">
        <f>APPS('14-15 Teamsheets'!$H$2:$R$136,$A33) + SUBS('14-15 Teamsheets'!$S$2:$Z$136,$A33)</f>
        <v>23</v>
      </c>
      <c r="AC33" s="27" t="str">
        <f>GOALS('14-15 Teamsheets'!$H$2:$R$136,$A33) &amp; "(" &amp; GOALS('14-15 Teamsheets'!$S$2:$Z$136,$A33) &amp; ")"</f>
        <v>4(0)</v>
      </c>
      <c r="AD33" s="28">
        <f>GOALS('14-15 Teamsheets'!$H$2:$Z$136,$A33)</f>
        <v>4</v>
      </c>
      <c r="AE33" s="28">
        <f>Clean_sheet('14-15 Teamsheets'!$C$2:$H$136,$A33)</f>
        <v>0</v>
      </c>
      <c r="AF33" s="28" t="str">
        <f>CARDS('14-15 Teamsheets'!$H$2:$Z$136,$A33,$AM$2) &amp; "(" &amp; CARDS('14-15 Teamsheets'!$H$2:$Z$136,$A33,$AM$3) &amp; ")"</f>
        <v>5(0)</v>
      </c>
      <c r="AG33" s="28">
        <f>MINS_PLAYED('14-15 Teamsheets'!$H$2:$R$136,$A33) + MINS_AS_SUB('14-15 Teamsheets'!$S$2:$Z$136,$A33)</f>
        <v>1763</v>
      </c>
      <c r="AH33" s="28">
        <f>IF(AND(AG33&lt;&gt;0, AB33&lt;&gt;0),AG33/AB33,0)</f>
        <v>76.652173913043484</v>
      </c>
      <c r="AI33" s="28">
        <f>IF(AD33&lt;&gt;0,AD33/AB33,0)</f>
        <v>0.17391304347826086</v>
      </c>
      <c r="AJ33" s="28">
        <f>IF(AD33&lt;&gt;0,AG33/AD33,0)</f>
        <v>440.75</v>
      </c>
    </row>
    <row r="34" spans="1:36" s="26" customFormat="1" x14ac:dyDescent="0.2">
      <c r="A34" s="26" t="s">
        <v>179</v>
      </c>
      <c r="B34" s="32"/>
      <c r="C34" s="32"/>
      <c r="D34" s="27"/>
      <c r="E34" s="32"/>
      <c r="F34" s="32"/>
      <c r="G34" s="32"/>
      <c r="H34" s="32"/>
      <c r="I34" s="27"/>
      <c r="J34" s="32"/>
      <c r="K34" s="32"/>
      <c r="L34" s="32"/>
      <c r="M34" s="32"/>
      <c r="N34" s="27"/>
      <c r="O34" s="32"/>
      <c r="P34" s="32"/>
      <c r="Q34" s="32"/>
      <c r="R34" s="32"/>
      <c r="S34" s="27"/>
      <c r="T34" s="32"/>
      <c r="U34" s="32"/>
      <c r="V34" s="32"/>
      <c r="W34" s="32"/>
      <c r="X34" s="27"/>
      <c r="Y34" s="32"/>
      <c r="Z34" s="32"/>
      <c r="AA34" s="32"/>
      <c r="AB34" s="33"/>
      <c r="AC34" s="32"/>
      <c r="AD34" s="28">
        <f>GOALS('14-15 Teamsheets'!$AA$2:$AA$137,$A34)</f>
        <v>2</v>
      </c>
      <c r="AE34" s="28"/>
      <c r="AF34" s="33"/>
      <c r="AG34" s="32"/>
    </row>
    <row r="35" spans="1:36" s="26" customFormat="1" x14ac:dyDescent="0.2">
      <c r="A35" s="33" t="s">
        <v>951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68">
        <f>SUM(AB2:AB33)</f>
        <v>416</v>
      </c>
      <c r="AC35" s="32"/>
      <c r="AD35" s="68">
        <f>SUM(AD2:AD34)</f>
        <v>45</v>
      </c>
      <c r="AE35" s="68">
        <f>SUM(AE2:AE33)</f>
        <v>12</v>
      </c>
      <c r="AF35" s="33"/>
      <c r="AG35" s="68">
        <f>SUM(AG2:AG33)</f>
        <v>29573</v>
      </c>
      <c r="AH35" s="68">
        <f>AVERAGE(AH2:AH33)</f>
        <v>61.838666151140046</v>
      </c>
      <c r="AI35" s="26" t="s">
        <v>2209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CX210"/>
  <sheetViews>
    <sheetView zoomScale="70" zoomScaleNormal="70" workbookViewId="0">
      <pane xSplit="1" ySplit="1" topLeftCell="B2" activePane="bottomRight" state="frozenSplit"/>
      <selection pane="topRight" activeCell="V1" sqref="V1"/>
      <selection pane="bottomLeft" activeCell="A18" sqref="A18"/>
      <selection pane="bottomRight" activeCell="B2" sqref="B2"/>
    </sheetView>
  </sheetViews>
  <sheetFormatPr defaultRowHeight="12.75" x14ac:dyDescent="0.2"/>
  <cols>
    <col min="1" max="1" width="17.28515625" style="26" bestFit="1" customWidth="1"/>
    <col min="2" max="3" width="5.140625" style="32" bestFit="1" customWidth="1"/>
    <col min="4" max="4" width="3.28515625" style="32" bestFit="1" customWidth="1"/>
    <col min="5" max="5" width="4.140625" style="32" bestFit="1" customWidth="1"/>
    <col min="6" max="6" width="7.85546875" style="78" customWidth="1"/>
    <col min="7" max="7" width="6.140625" style="32" bestFit="1" customWidth="1"/>
    <col min="8" max="8" width="5.140625" style="32" bestFit="1" customWidth="1"/>
    <col min="9" max="9" width="3.28515625" style="32" bestFit="1" customWidth="1"/>
    <col min="10" max="10" width="4.140625" style="32" bestFit="1" customWidth="1"/>
    <col min="11" max="11" width="5.85546875" style="78" customWidth="1"/>
    <col min="12" max="12" width="6.140625" style="32" bestFit="1" customWidth="1"/>
    <col min="13" max="13" width="5.140625" style="32" bestFit="1" customWidth="1"/>
    <col min="14" max="14" width="3.28515625" style="32" bestFit="1" customWidth="1"/>
    <col min="15" max="15" width="5.140625" style="32" bestFit="1" customWidth="1"/>
    <col min="16" max="16" width="6.42578125" style="78" customWidth="1"/>
    <col min="17" max="17" width="6.5703125" style="32" customWidth="1"/>
    <col min="18" max="18" width="4.28515625" style="32" customWidth="1"/>
    <col min="19" max="19" width="3.5703125" style="32" customWidth="1"/>
    <col min="20" max="20" width="5.5703125" style="32" customWidth="1"/>
    <col min="21" max="21" width="8.140625" style="78" customWidth="1"/>
    <col min="22" max="23" width="4.140625" style="32" bestFit="1" customWidth="1"/>
    <col min="24" max="24" width="3.28515625" style="32" bestFit="1" customWidth="1"/>
    <col min="25" max="25" width="4.140625" style="32" bestFit="1" customWidth="1"/>
    <col min="26" max="26" width="5.5703125" style="78" customWidth="1"/>
    <col min="27" max="28" width="4.140625" style="32" bestFit="1" customWidth="1"/>
    <col min="29" max="29" width="3.28515625" style="32" bestFit="1" customWidth="1"/>
    <col min="30" max="30" width="4.140625" style="32" bestFit="1" customWidth="1"/>
    <col min="31" max="31" width="5.42578125" style="78" customWidth="1"/>
    <col min="32" max="33" width="4.140625" style="32" bestFit="1" customWidth="1"/>
    <col min="34" max="34" width="3.28515625" style="32" bestFit="1" customWidth="1"/>
    <col min="35" max="35" width="4.140625" style="32" bestFit="1" customWidth="1"/>
    <col min="36" max="36" width="5.42578125" style="78" customWidth="1"/>
    <col min="37" max="38" width="4.140625" style="32" bestFit="1" customWidth="1"/>
    <col min="39" max="39" width="3.28515625" style="32" bestFit="1" customWidth="1"/>
    <col min="40" max="40" width="4.140625" style="32" bestFit="1" customWidth="1"/>
    <col min="41" max="41" width="5.5703125" style="78" customWidth="1"/>
    <col min="42" max="43" width="4.140625" style="32" bestFit="1" customWidth="1"/>
    <col min="44" max="44" width="3.28515625" style="32" bestFit="1" customWidth="1"/>
    <col min="45" max="45" width="4.140625" style="32" bestFit="1" customWidth="1"/>
    <col min="46" max="46" width="4.85546875" style="78" customWidth="1"/>
    <col min="47" max="48" width="4.140625" style="32" bestFit="1" customWidth="1"/>
    <col min="49" max="49" width="3.28515625" style="32" bestFit="1" customWidth="1"/>
    <col min="50" max="50" width="4.140625" style="32" bestFit="1" customWidth="1"/>
    <col min="51" max="51" width="5.28515625" style="78" customWidth="1"/>
    <col min="52" max="55" width="4.140625" style="32" customWidth="1"/>
    <col min="56" max="56" width="5.140625" style="32" customWidth="1"/>
    <col min="57" max="57" width="4.42578125" style="99" customWidth="1"/>
    <col min="58" max="60" width="4.42578125" style="32" customWidth="1"/>
    <col min="61" max="61" width="6" style="78" customWidth="1"/>
    <col min="62" max="65" width="4.42578125" style="32" customWidth="1"/>
    <col min="66" max="66" width="6.28515625" style="78" customWidth="1"/>
    <col min="67" max="70" width="4.140625" style="32" customWidth="1"/>
    <col min="71" max="71" width="6.140625" style="78" customWidth="1"/>
    <col min="72" max="72" width="6.7109375" style="72" customWidth="1"/>
    <col min="73" max="73" width="6.85546875" style="32" customWidth="1"/>
    <col min="74" max="76" width="5.28515625" style="32" customWidth="1"/>
    <col min="77" max="77" width="7.85546875" style="33" bestFit="1" customWidth="1"/>
    <col min="78" max="78" width="8.42578125" style="32" bestFit="1" customWidth="1"/>
    <col min="79" max="79" width="11.42578125" style="33" bestFit="1" customWidth="1"/>
    <col min="80" max="80" width="4.85546875" style="72" customWidth="1"/>
    <col min="81" max="82" width="5.28515625" style="32" customWidth="1"/>
    <col min="83" max="83" width="5.42578125" style="33" customWidth="1"/>
    <col min="84" max="84" width="5.7109375" style="32" customWidth="1"/>
    <col min="85" max="85" width="7.85546875" style="33" bestFit="1" customWidth="1"/>
    <col min="86" max="86" width="5.140625" style="72" customWidth="1"/>
    <col min="87" max="87" width="5.140625" style="87" customWidth="1"/>
    <col min="88" max="88" width="5.140625" style="85" customWidth="1"/>
    <col min="89" max="89" width="6.28515625" style="75" customWidth="1"/>
    <col min="90" max="90" width="8.7109375" style="33" customWidth="1"/>
    <col min="91" max="91" width="8.85546875" style="33" customWidth="1"/>
    <col min="92" max="92" width="11.42578125" style="78" bestFit="1" customWidth="1"/>
    <col min="93" max="93" width="5" style="26" customWidth="1"/>
    <col min="94" max="94" width="5.28515625" style="26" customWidth="1"/>
    <col min="95" max="95" width="7.7109375" style="80" customWidth="1"/>
    <col min="96" max="96" width="9.140625" style="26"/>
    <col min="97" max="97" width="5" style="88" customWidth="1"/>
    <col min="98" max="98" width="5" style="94" customWidth="1"/>
    <col min="99" max="99" width="5.28515625" style="80" customWidth="1"/>
    <col min="100" max="102" width="9.140625" style="26"/>
  </cols>
  <sheetData>
    <row r="1" spans="1:102" s="25" customFormat="1" ht="159.75" x14ac:dyDescent="0.2">
      <c r="A1" s="1"/>
      <c r="B1" s="20" t="s">
        <v>2236</v>
      </c>
      <c r="C1" s="20" t="s">
        <v>161</v>
      </c>
      <c r="D1" s="20" t="s">
        <v>2706</v>
      </c>
      <c r="E1" s="20" t="s">
        <v>162</v>
      </c>
      <c r="F1" s="81" t="s">
        <v>163</v>
      </c>
      <c r="G1" s="20" t="s">
        <v>181</v>
      </c>
      <c r="H1" s="20" t="s">
        <v>161</v>
      </c>
      <c r="I1" s="20" t="s">
        <v>2706</v>
      </c>
      <c r="J1" s="20" t="s">
        <v>162</v>
      </c>
      <c r="K1" s="81" t="s">
        <v>163</v>
      </c>
      <c r="L1" s="20" t="s">
        <v>787</v>
      </c>
      <c r="M1" s="20" t="s">
        <v>161</v>
      </c>
      <c r="N1" s="20" t="s">
        <v>2706</v>
      </c>
      <c r="O1" s="20" t="s">
        <v>162</v>
      </c>
      <c r="P1" s="81" t="s">
        <v>163</v>
      </c>
      <c r="Q1" s="20" t="s">
        <v>1433</v>
      </c>
      <c r="R1" s="20" t="s">
        <v>161</v>
      </c>
      <c r="S1" s="20" t="s">
        <v>2706</v>
      </c>
      <c r="T1" s="20" t="s">
        <v>162</v>
      </c>
      <c r="U1" s="81" t="s">
        <v>163</v>
      </c>
      <c r="V1" s="20" t="s">
        <v>2444</v>
      </c>
      <c r="W1" s="20" t="s">
        <v>161</v>
      </c>
      <c r="X1" s="20" t="s">
        <v>2706</v>
      </c>
      <c r="Y1" s="20" t="s">
        <v>162</v>
      </c>
      <c r="Z1" s="81" t="s">
        <v>163</v>
      </c>
      <c r="AA1" s="20" t="s">
        <v>2368</v>
      </c>
      <c r="AB1" s="20" t="s">
        <v>161</v>
      </c>
      <c r="AC1" s="20" t="s">
        <v>2706</v>
      </c>
      <c r="AD1" s="20" t="s">
        <v>162</v>
      </c>
      <c r="AE1" s="81" t="s">
        <v>163</v>
      </c>
      <c r="AF1" s="20" t="s">
        <v>368</v>
      </c>
      <c r="AG1" s="20" t="s">
        <v>161</v>
      </c>
      <c r="AH1" s="20" t="s">
        <v>2706</v>
      </c>
      <c r="AI1" s="20" t="s">
        <v>162</v>
      </c>
      <c r="AJ1" s="81" t="s">
        <v>163</v>
      </c>
      <c r="AK1" s="20" t="s">
        <v>2368</v>
      </c>
      <c r="AL1" s="20" t="s">
        <v>161</v>
      </c>
      <c r="AM1" s="20" t="s">
        <v>2706</v>
      </c>
      <c r="AN1" s="20" t="s">
        <v>162</v>
      </c>
      <c r="AO1" s="81" t="s">
        <v>163</v>
      </c>
      <c r="AP1" s="20" t="s">
        <v>850</v>
      </c>
      <c r="AQ1" s="20" t="s">
        <v>161</v>
      </c>
      <c r="AR1" s="20" t="s">
        <v>2706</v>
      </c>
      <c r="AS1" s="20" t="s">
        <v>162</v>
      </c>
      <c r="AT1" s="81" t="s">
        <v>163</v>
      </c>
      <c r="AU1" s="20" t="s">
        <v>950</v>
      </c>
      <c r="AV1" s="20" t="s">
        <v>161</v>
      </c>
      <c r="AW1" s="20" t="s">
        <v>2706</v>
      </c>
      <c r="AX1" s="20" t="s">
        <v>162</v>
      </c>
      <c r="AY1" s="81" t="s">
        <v>163</v>
      </c>
      <c r="AZ1" s="20" t="s">
        <v>935</v>
      </c>
      <c r="BA1" s="20" t="s">
        <v>161</v>
      </c>
      <c r="BB1" s="20" t="s">
        <v>2706</v>
      </c>
      <c r="BC1" s="20" t="s">
        <v>162</v>
      </c>
      <c r="BD1" s="20" t="s">
        <v>163</v>
      </c>
      <c r="BE1" s="98" t="s">
        <v>1612</v>
      </c>
      <c r="BF1" s="20" t="s">
        <v>161</v>
      </c>
      <c r="BG1" s="20" t="s">
        <v>2706</v>
      </c>
      <c r="BH1" s="20" t="s">
        <v>162</v>
      </c>
      <c r="BI1" s="81" t="s">
        <v>163</v>
      </c>
      <c r="BJ1" s="20" t="s">
        <v>902</v>
      </c>
      <c r="BK1" s="20" t="s">
        <v>161</v>
      </c>
      <c r="BL1" s="20" t="s">
        <v>2706</v>
      </c>
      <c r="BM1" s="20" t="s">
        <v>162</v>
      </c>
      <c r="BN1" s="81" t="s">
        <v>163</v>
      </c>
      <c r="BO1" s="20" t="s">
        <v>840</v>
      </c>
      <c r="BP1" s="20" t="s">
        <v>161</v>
      </c>
      <c r="BQ1" s="20" t="s">
        <v>2706</v>
      </c>
      <c r="BR1" s="20" t="s">
        <v>162</v>
      </c>
      <c r="BS1" s="81" t="s">
        <v>163</v>
      </c>
      <c r="BT1" s="70" t="s">
        <v>2021</v>
      </c>
      <c r="BU1" s="20" t="s">
        <v>63</v>
      </c>
      <c r="BV1" s="20" t="s">
        <v>62</v>
      </c>
      <c r="BW1" s="20" t="s">
        <v>902</v>
      </c>
      <c r="BX1" s="20" t="s">
        <v>840</v>
      </c>
      <c r="BY1" s="21" t="s">
        <v>2022</v>
      </c>
      <c r="BZ1" s="20" t="s">
        <v>164</v>
      </c>
      <c r="CA1" s="21" t="s">
        <v>165</v>
      </c>
      <c r="CB1" s="70" t="s">
        <v>2025</v>
      </c>
      <c r="CC1" s="20"/>
      <c r="CD1" s="20"/>
      <c r="CE1" s="21" t="s">
        <v>2026</v>
      </c>
      <c r="CF1" s="22" t="s">
        <v>166</v>
      </c>
      <c r="CG1" s="23" t="s">
        <v>167</v>
      </c>
      <c r="CH1" s="70" t="s">
        <v>666</v>
      </c>
      <c r="CI1" s="86" t="s">
        <v>667</v>
      </c>
      <c r="CJ1" s="76" t="s">
        <v>665</v>
      </c>
      <c r="CK1" s="73" t="s">
        <v>168</v>
      </c>
      <c r="CL1" s="21" t="s">
        <v>2023</v>
      </c>
      <c r="CM1" s="21" t="s">
        <v>2024</v>
      </c>
      <c r="CN1" s="76" t="s">
        <v>169</v>
      </c>
      <c r="CO1" s="21" t="s">
        <v>2224</v>
      </c>
      <c r="CP1" s="21" t="s">
        <v>2225</v>
      </c>
      <c r="CQ1" s="76" t="s">
        <v>2226</v>
      </c>
      <c r="CR1" s="24"/>
      <c r="CS1" s="70" t="s">
        <v>136</v>
      </c>
      <c r="CT1" s="86" t="s">
        <v>728</v>
      </c>
      <c r="CU1" s="76" t="s">
        <v>137</v>
      </c>
      <c r="CV1" s="24"/>
      <c r="CW1" s="24"/>
      <c r="CX1" s="24" t="s">
        <v>170</v>
      </c>
    </row>
    <row r="2" spans="1:102" x14ac:dyDescent="0.2">
      <c r="A2" s="26" t="s">
        <v>2425</v>
      </c>
      <c r="B2" s="27" t="s">
        <v>1633</v>
      </c>
      <c r="C2" s="27" t="s">
        <v>1634</v>
      </c>
      <c r="D2" s="27">
        <v>0</v>
      </c>
      <c r="E2" s="27" t="s">
        <v>1635</v>
      </c>
      <c r="F2" s="82">
        <v>1428</v>
      </c>
      <c r="G2" s="27" t="s">
        <v>1714</v>
      </c>
      <c r="H2" s="27" t="s">
        <v>1635</v>
      </c>
      <c r="I2" s="27">
        <v>0</v>
      </c>
      <c r="J2" s="27" t="s">
        <v>1634</v>
      </c>
      <c r="K2" s="82">
        <v>807</v>
      </c>
      <c r="L2" s="27" t="s">
        <v>1635</v>
      </c>
      <c r="M2" s="27" t="s">
        <v>1635</v>
      </c>
      <c r="N2" s="27">
        <v>0</v>
      </c>
      <c r="O2" s="27" t="s">
        <v>1635</v>
      </c>
      <c r="P2" s="82">
        <v>0</v>
      </c>
      <c r="Q2" s="27" t="str">
        <f>(APPS('08-09 Teamsheets'!$H$2:$R$92,$A2,'08-09 Teamsheets'!$C$2:$C$92,Q$1)+APPS('09-10 Teamsheets'!$H$2:$R$98,$A2,'09-10 Teamsheets'!$C$2:$C$98,Q$1)+APPS('10-11 Teamsheets'!$H$2:$R$107,$A2,'10-11 Teamsheets'!$C$2:$C$107,Q$1)+APPS('11-12 Teamsheets'!$H$2:$R$119,$A2,'11-12 Teamsheets'!$C$2:$C$119,Q$1)+APPS('12-13 Teamsheets'!$H$2:$R$126,$A2,'12-13 Teamsheets'!$C$2:$C$126,Q$1)+APPS('13-14 Teamsheets'!$H$2:$R$132,$A2,'13-14 Teamsheets'!$C$2:$C$132,Q$1)+APPS('14-15 Teamsheets'!$H$2:$R$136,$A2,'14-15 Teamsheets'!$C$2:$C$136,Q$1)) &amp; "(" &amp; (SUBS('08-09 Teamsheets'!$S$2:$Z$92,$A2,'08-09 Teamsheets'!$C$2:$C$92,Q$1)+SUBS('09-10 Teamsheets'!$S$2:$Z$98,$A2,'09-10 Teamsheets'!$C$2:$C$98,Q$1)+SUBS('10-11 Teamsheets'!$S$2:$Z$107,$A2,'10-11 Teamsheets'!$C$2:$C$107,Q$1)+SUBS('11-12 Teamsheets'!$S$2:$Z$119,$A2,'11-12 Teamsheets'!$C$2:$C$119,Q$1)+SUBS('12-13 Teamsheets'!$S$2:$Z$126,$A2,'12-13 Teamsheets'!$C$2:$C$126,Q$1)+SUBS('13-14 Teamsheets'!$S$2:$Z$132,$A2,'13-14 Teamsheets'!$C$2:$C$132,Q$1)+SUBS('14-15 Teamsheets'!$S$2:$Z$136,$A2,'14-15 Teamsheets'!$C$2:$C$136,Q$1)) &amp; ")"</f>
        <v>0(0)</v>
      </c>
      <c r="R2" s="27" t="str">
        <f>(GOALS('08-09 Teamsheets'!$H$2:$R$92,$A2,'08-09 Teamsheets'!$C$2:$C$92,Q$1)+GOALS('09-10 Teamsheets'!$H$2:$R$98,$A2,'09-10 Teamsheets'!$C$2:$C$98,Q$1)+GOALS('10-11 Teamsheets'!$H$2:$R$107,$A2,'10-11 Teamsheets'!$C$2:$C$107,Q$1)+GOALS('11-12 Teamsheets'!$H$2:$R$119,$A2,'11-12 Teamsheets'!$C$2:$C$119,Q$1)+GOALS('12-13 Teamsheets'!$H$2:$R$126,$A2,'12-13 Teamsheets'!$C$2:$C$126,Q$1)+GOALS('13-14 Teamsheets'!$H$2:$R$132,$A2,'13-14 Teamsheets'!$C$2:$C$132,Q$1)+GOALS('14-15 Teamsheets'!$H$2:$R$136,$A2,'14-15 Teamsheets'!$C$2:$C$136,Q$1)) &amp; "(" &amp; (GOALS('08-09 Teamsheets'!$S$2:$Z$92,$A2,'08-09 Teamsheets'!$C$2:$C$92,Q$1)+GOALS('09-10 Teamsheets'!$S$2:$Z$98,$A2,'09-10 Teamsheets'!$C$2:$C$98,Q$1)+GOALS('10-11 Teamsheets'!$S$2:$Z$107,$A2,'10-11 Teamsheets'!$C$2:$C$107,Q$1)+GOALS('11-12 Teamsheets'!$S$2:$Z$119,$A2,'11-12 Teamsheets'!$C$2:$C$119,Q$1)+GOALS('12-13 Teamsheets'!$S$2:$Z$126,$A2,'12-13 Teamsheets'!$C$2:$C$126,Q$1)+GOALS('13-14 Teamsheets'!$S$2:$Z$132,$A2,'13-14 Teamsheets'!$C$2:$C$132,Q$1)+GOALS('14-15 Teamsheets'!$S$2:$Z$136,$A2,'14-15 Teamsheets'!$C$2:$C$136,Q$1)) &amp; ")"</f>
        <v>0(0)</v>
      </c>
      <c r="S2" s="27">
        <f>Clean_sheet('08-09 Teamsheets'!$C$2:$H$92,$A2,Q$1)+Clean_sheet('09-10 Teamsheets'!$C$2:$H$98,$A2,Q$1)+Clean_sheet('10-11 Teamsheets'!$C$2:$H$107,$A2,Q$1)+Clean_sheet('11-12 Teamsheets'!$C$2:$H$119,$A2,Q$1)+Clean_sheet('12-13 Teamsheets'!$C$2:$H$126,$A2,Q$1)+Clean_sheet('13-14 Teamsheets'!$C$2:$H$132,$A2,Q$1)+Clean_sheet('14-15 Teamsheets'!$C$2:$H$136,$A2,Q$1)</f>
        <v>0</v>
      </c>
      <c r="T2" s="27" t="str">
        <f>(CARDS('08-09 Teamsheets'!$H$2:$Z$92,$A2,$CX$2,'08-09 Teamsheets'!$C$2:$C$92,Q$1)+CARDS('09-10 Teamsheets'!$H$2:$Z$98,$A2,$CX$2,'09-10 Teamsheets'!$C$2:$C$98,Q$1)+CARDS('10-11 Teamsheets'!$H$2:$Z$107,$A2,$CX$2,'10-11 Teamsheets'!$C$2:$C$107,Q$1)+CARDS('11-12 Teamsheets'!$H$2:$Z$119,$A2,$CX$2,'11-12 Teamsheets'!$C$2:$C$119,Q$1)+CARDS('12-13 Teamsheets'!$H$2:$Z$126,$A2,$CX$2,'12-13 Teamsheets'!$C$2:$C$126,Q$1)+CARDS('13-14 Teamsheets'!$H$2:$Z$132,$A2,$CX$2,'13-14 Teamsheets'!$C$2:$C$132,Q$1)+CARDS('14-15 Teamsheets'!$H$2:$Z$136,$A2,$CX$2,'14-15 Teamsheets'!$C$2:$C$136,Q$1)) &amp; "(" &amp; (CARDS('08-09 Teamsheets'!$H$2:$Z$92,$A2,$CX$3,'08-09 Teamsheets'!$C$2:$C$92,Q$1)+CARDS('09-10 Teamsheets'!$H$2:$Z$98,$A2,$CX$3,'09-10 Teamsheets'!$C$2:$C$98,Q$1)+CARDS('10-11 Teamsheets'!$H$2:$Z$107,$A2,$CX$3,'10-11 Teamsheets'!$C$2:$C$107,Q$1)+CARDS('11-12 Teamsheets'!$H$2:$Z$119,$A2,$CX$3,'11-12 Teamsheets'!$C$2:$C$119,Q$1)+CARDS('12-13 Teamsheets'!$H$2:$Z$126,$A2,$CX$3,'12-13 Teamsheets'!$C$2:$C$126,Q$1)+CARDS('13-14 Teamsheets'!$H$2:$Z$132,$A2,$CX$3,'13-14 Teamsheets'!$C$2:$C$132,Q$1)+CARDS('14-15 Teamsheets'!$H$2:$Z$136,$A2,$CX$3,'14-15 Teamsheets'!$C$2:$C$136,Q$1)) &amp; ")"</f>
        <v>0(0)</v>
      </c>
      <c r="U2" s="82">
        <f>MINS_PLAYED('08-09 Teamsheets'!$H$2:$R$92,$A2,'08-09 Teamsheets'!$C$2:$C$92,Q$1)+MINS_PLAYED('09-10 Teamsheets'!$H$2:$R$98,$A2,'09-10 Teamsheets'!$C$2:$C$98,Q$1)+ MINS_AS_SUB('08-09 Teamsheets'!$S$2:$Z$92,$A2,'08-09 Teamsheets'!$C$2:$C$92,Q$1)+ MINS_AS_SUB('09-10 Teamsheets'!$S$2:$Z$98,$A2,'09-10 Teamsheets'!$C$2:$C$98,Q$1)+MINS_PLAYED('10-11 Teamsheets'!$H$2:$R$107,$A2,'10-11 Teamsheets'!$C$2:$C$107,Q$1)+MINS_AS_SUB('10-11 Teamsheets'!$S$2:$Z$107,$A2,'10-11 Teamsheets'!$C$2:$C$107,Q$1)+MINS_PLAYED('11-12 Teamsheets'!$H$2:$R$119,$A2,'11-12 Teamsheets'!$C$2:$C$119,Q$1)+MINS_AS_SUB('11-12 Teamsheets'!$S$2:$Z$119,$A2,'11-12 Teamsheets'!$C$2:$C$119,Q$1)+MINS_PLAYED('12-13 Teamsheets'!$H$2:$R$126,$A2,'12-13 Teamsheets'!$C$2:$C$126,Q$1)+MINS_AS_SUB('12-13 Teamsheets'!$S$2:$Z$126,$A2,'12-13 Teamsheets'!$C$2:$C$126,Q$1)+MINS_PLAYED('13-14 Teamsheets'!$H$2:$R$132,$A2,'13-14 Teamsheets'!$C$2:$C$132,Q$1)+MINS_AS_SUB('13-14 Teamsheets'!$S$2:$Z$132,$A2,'13-14 Teamsheets'!$C$2:$C$132,Q$1)+MINS_PLAYED('14-15 Teamsheets'!$H$2:$R$136,$A2,'14-15 Teamsheets'!$C$2:$C$136,Q$1)+MINS_AS_SUB('14-15 Teamsheets'!$S$2:$Z$136,$A2,'14-15 Teamsheets'!$C$2:$C$136,Q$1)</f>
        <v>0</v>
      </c>
      <c r="V2" s="27" t="s">
        <v>1636</v>
      </c>
      <c r="W2" s="27" t="s">
        <v>1635</v>
      </c>
      <c r="X2" s="27">
        <v>0</v>
      </c>
      <c r="Y2" s="27" t="s">
        <v>1635</v>
      </c>
      <c r="Z2" s="82">
        <v>120</v>
      </c>
      <c r="AA2" s="27" t="s">
        <v>1635</v>
      </c>
      <c r="AB2" s="27" t="s">
        <v>1635</v>
      </c>
      <c r="AC2" s="27">
        <v>0</v>
      </c>
      <c r="AD2" s="27" t="s">
        <v>1635</v>
      </c>
      <c r="AE2" s="82">
        <v>0</v>
      </c>
      <c r="AF2" s="27" t="s">
        <v>1636</v>
      </c>
      <c r="AG2" s="27" t="s">
        <v>1635</v>
      </c>
      <c r="AH2" s="27">
        <v>0</v>
      </c>
      <c r="AI2" s="27" t="s">
        <v>1635</v>
      </c>
      <c r="AJ2" s="82">
        <v>80</v>
      </c>
      <c r="AK2" s="27" t="s">
        <v>1635</v>
      </c>
      <c r="AL2" s="27" t="s">
        <v>1635</v>
      </c>
      <c r="AM2" s="27">
        <v>0</v>
      </c>
      <c r="AN2" s="27" t="s">
        <v>1635</v>
      </c>
      <c r="AO2" s="82">
        <v>0</v>
      </c>
      <c r="AP2" s="27" t="s">
        <v>1635</v>
      </c>
      <c r="AQ2" s="27" t="s">
        <v>1635</v>
      </c>
      <c r="AR2" s="27">
        <v>0</v>
      </c>
      <c r="AS2" s="27" t="s">
        <v>1635</v>
      </c>
      <c r="AT2" s="82">
        <v>0</v>
      </c>
      <c r="AU2" s="27" t="s">
        <v>1635</v>
      </c>
      <c r="AV2" s="27" t="s">
        <v>1635</v>
      </c>
      <c r="AW2" s="27">
        <v>0</v>
      </c>
      <c r="AX2" s="27" t="s">
        <v>1635</v>
      </c>
      <c r="AY2" s="82">
        <v>0</v>
      </c>
      <c r="AZ2" s="27" t="str">
        <f>(APPS('07-08 Teamsheets'!$H$2:$R$88,$A2,'07-08 Teamsheets'!$C$2:$C$88,AZ$1)+APPS('11-12 Teamsheets'!$H$2:$R$119,$A2,'11-12 Teamsheets'!$C$2:$C$119,AZ$1)+APPS('12-13 Teamsheets'!$H$2:$R$126,$A2,'12-13 Teamsheets'!$C$2:$C$126,AZ$1)+APPS('13-14 Teamsheets'!$H$2:$R$132,$A2,'13-14 Teamsheets'!$C$2:$C$132,AZ$1)+APPS('14-15 Teamsheets'!$H$2:$R$136,$A2,'14-15 Teamsheets'!$C$2:$C$136,AZ$1)) &amp; "(" &amp; (SUBS('07-08 Teamsheets'!$S$2:$Z$88,$A2,'07-08 Teamsheets'!$C$2:$C$88,AZ$1)+SUBS('11-12 Teamsheets'!$S$2:$Z$119,$A2,'11-12 Teamsheets'!$C$2:$C$119,AZ$1)+SUBS('12-13 Teamsheets'!$S$2:$Z$126,$A2,'12-13 Teamsheets'!$C$2:$C$126,AZ$1)+SUBS('13-14 Teamsheets'!$S$2:$Z$132,$A2,'13-14 Teamsheets'!$C$2:$C$132,AZ$1)+SUBS('14-15 Teamsheets'!$S$2:$Z$136,$A2,'14-15 Teamsheets'!$C$2:$C$136,AZ$1)) &amp; ")"</f>
        <v>0(0)</v>
      </c>
      <c r="BA2" s="27" t="str">
        <f>(GOALS('07-08 Teamsheets'!$H$2:$R$88,$A2,'07-08 Teamsheets'!$C$2:$C$88,AZ$1)+GOALS('11-12 Teamsheets'!$H$2:$R$119,$A2,'11-12 Teamsheets'!$C$2:$C$119,AZ$1)+GOALS('12-13 Teamsheets'!$H$2:$R$126,$A2,'12-13 Teamsheets'!$C$2:$C$126,AZ$1)+GOALS('13-14 Teamsheets'!$H$2:$R$132,$A2,'13-14 Teamsheets'!$C$2:$C$132,AZ$1)+GOALS('14-15 Teamsheets'!$H$2:$R$136,$A2,'14-15 Teamsheets'!$C$2:$C$136,AZ$1)) &amp; "(" &amp; (GOALS('07-08 Teamsheets'!$S$2:$Z$88,$A2,'07-08 Teamsheets'!$C$2:$C$88,AZ$1)+GOALS('11-12 Teamsheets'!$S$2:$Z$119,$A2,'11-12 Teamsheets'!$C$2:$C$119,AZ$1)+GOALS('12-13 Teamsheets'!$S$2:$Z$126,$A2,'12-13 Teamsheets'!$C$2:$C$126,AZ$1)+GOALS('13-14 Teamsheets'!$S$2:$Z$132,$A2,'13-14 Teamsheets'!$C$2:$C$132,AZ$1)+GOALS('14-15 Teamsheets'!$S$2:$Z$136,$A2,'14-15 Teamsheets'!$C$2:$C$136,AZ$1)) &amp; ")"</f>
        <v>0(0)</v>
      </c>
      <c r="BB2" s="27">
        <f>Clean_sheet('07-08 Teamsheets'!$C$2:$H$92,$A2,AZ$1)+Clean_sheet('11-12 Teamsheets'!$C$2:$H$119,$A2,AZ$1)+Clean_sheet('12-13 Teamsheets'!$C$2:$H$126,$A2,AZ$1)+Clean_sheet('13-14 Teamsheets'!$C$2:$H$132,$A2,AZ$1)+Clean_sheet('14-15 Teamsheets'!$C$2:$H$136,$A2,AZ$1)</f>
        <v>0</v>
      </c>
      <c r="BC2" s="27" t="str">
        <f>(CARDS('07-08 Teamsheets'!$H$2:$Z$88,$A2,$CX$2,'07-08 Teamsheets'!$C$2:$C$88,AZ$1)+CARDS('11-12 Teamsheets'!$H$2:$Z$119,$A2,$CX$2,'11-12 Teamsheets'!$C$2:$C$119,AZ$1)+CARDS('12-13 Teamsheets'!$H$2:$Z$126,$A2,$CX$2,'12-13 Teamsheets'!$C$2:$C$126,AZ$1)+CARDS('13-14 Teamsheets'!$H$2:$Z$132,$A2,$CX$2,'13-14 Teamsheets'!$C$2:$C$132,AZ$1)+CARDS('14-15 Teamsheets'!$H$2:$Z$136,$A2,$CX$2,'14-15 Teamsheets'!$C$2:$C$136,AZ$1)) &amp; "(" &amp; (CARDS('07-08 Teamsheets'!$H$2:$Z$88,$A2,$CX$3,'07-08 Teamsheets'!$C$2:$C$88,AZ$1)+CARDS('11-12 Teamsheets'!$H$2:$Z$119,$A2,$CX$3,'11-12 Teamsheets'!$C$2:$C$119,AZ$1)+CARDS('12-13 Teamsheets'!$H$2:$Z$126,$A2,$CX$3,'12-13 Teamsheets'!$C$2:$C$126,AZ$1)+CARDS('13-14 Teamsheets'!$H$2:$Z$132,$A2,$CX$3,'13-14 Teamsheets'!$C$2:$C$132,AZ$1)+CARDS('14-15 Teamsheets'!$H$2:$Z$136,$A2,$CX$3,'14-15 Teamsheets'!$C$2:$C$136,AZ$1)) &amp; ")"</f>
        <v>0(0)</v>
      </c>
      <c r="BD2" s="82">
        <f>MINS_PLAYED('07-08 Teamsheets'!$H$2:$R$88,$A2,'07-08 Teamsheets'!$C$2:$C$88,AZ$1)+MINS_PLAYED('11-12 Teamsheets'!$H$2:$R$119,$A2,'11-12 Teamsheets'!$C$2:$C$119,AZ$1)+MINS_PLAYED('12-13 Teamsheets'!$H$2:$R$126,$A2,'12-13 Teamsheets'!$C$2:$C$126,AZ$1)+MINS_PLAYED('13-14 Teamsheets'!$H$2:$R$132,$A2,'13-14 Teamsheets'!$C$2:$C$132,AZ$1)+MINS_PLAYED('14-15 Teamsheets'!$H$2:$R$136,$A2,'14-15 Teamsheets'!$C$2:$C$136,AZ$1)+MINS_AS_SUB('07-08 Teamsheets'!$S$2:$Z$88,$A2,'07-08 Teamsheets'!$C$2:$C$88,AZ$1)+MINS_AS_SUB('11-12 Teamsheets'!$S$2:$Z$119,$A2,'11-12 Teamsheets'!$C$2:$C$119,AZ$1)+MINS_AS_SUB('12-13 Teamsheets'!$S$2:$Z$126,$A2,'12-13 Teamsheets'!$C$2:$C$126,AZ$1)+MINS_AS_SUB('13-14 Teamsheets'!$S$2:$Z$132,$A2,'13-14 Teamsheets'!$C$2:$C$132,AZ$1)+MINS_AS_SUB('14-15 Teamsheets'!$S$2:$Z$136,$A2,'14-15 Teamsheets'!$C$2:$C$136,AZ$1)</f>
        <v>0</v>
      </c>
      <c r="BE2" s="27" t="str">
        <f>(APPS('08-09 Teamsheets'!$H$2:$R$92,$A2,'08-09 Teamsheets'!$C$2:$C$92,BE$1)+APPS('09-10 Teamsheets'!$H$2:$R$98,$A2,'09-10 Teamsheets'!$C$2:$C$98,BE$1)+APPS('10-11 Teamsheets'!$H$2:$R$107,$A2,'10-11 Teamsheets'!$C$2:$C$107,BE$1)+APPS('11-12 Teamsheets'!$H$2:$R$119,$A2,'11-12 Teamsheets'!$C$2:$C$119,BE$1)+APPS('12-13 Teamsheets'!$H$2:$R$126,$A2,'12-13 Teamsheets'!$C$2:$C$126,BE$1)+APPS('13-14 Teamsheets'!$H$2:$R$132,$A2,'13-14 Teamsheets'!$C$2:$C$132,BE$1)+APPS('14-15 Teamsheets'!$H$2:$R$136,$A2,'14-15 Teamsheets'!$C$2:$C$136,BE$1)) &amp; "(" &amp; (SUBS('08-09 Teamsheets'!$S$2:$Z$92,$A2,'08-09 Teamsheets'!$C$2:$C$92,BE$1)+SUBS('09-10 Teamsheets'!$S$2:$Z$98,$A2,'09-10 Teamsheets'!$C$2:$C$98,BE$1)+SUBS('10-11 Teamsheets'!$S$2:$Z$107,$A2,'10-11 Teamsheets'!$C$2:$C$107,BE$1)+SUBS('11-12 Teamsheets'!$S$2:$Z$119,$A2,'11-12 Teamsheets'!$C$2:$C$119,BE$1)+SUBS('12-13 Teamsheets'!$S$2:$Z$126,$A2,'12-13 Teamsheets'!$C$2:$C$126,BE$1)+SUBS('13-14 Teamsheets'!$S$2:$Z$132,$A2,'13-14 Teamsheets'!$C$2:$C$132,BE$1)+SUBS('14-15 Teamsheets'!$S$2:$Z$136,$A2,'14-15 Teamsheets'!$C$2:$C$136,BE$1)) &amp; ")"</f>
        <v>0(0)</v>
      </c>
      <c r="BF2" s="27" t="str">
        <f>(GOALS('08-09 Teamsheets'!$H$2:$R$92,$A2,'08-09 Teamsheets'!$C$2:$C$92,BE$1)+GOALS('09-10 Teamsheets'!$H$2:$R$98,$A2,'09-10 Teamsheets'!$C$2:$C$98,BE$1)+GOALS('10-11 Teamsheets'!$H$2:$R$107,$A2,'10-11 Teamsheets'!$C$2:$C$107,BE$1)+GOALS('11-12 Teamsheets'!$H$2:$R$119,$A2,'11-12 Teamsheets'!$C$2:$C$119,BE$1)+GOALS('12-13 Teamsheets'!$H$2:$R$126,$A2,'12-13 Teamsheets'!$C$2:$C$126,BE$1)+GOALS('13-14 Teamsheets'!$H$2:$R$132,$A2,'13-14 Teamsheets'!$C$2:$C$132,BE$1)+GOALS('14-15 Teamsheets'!$H$2:$R$136,$A2,'14-15 Teamsheets'!$C$2:$C$136,BE$1)) &amp; "(" &amp; (GOALS('08-09 Teamsheets'!$S$2:$Z$92,$A2,'08-09 Teamsheets'!$C$2:$C$92,BE$1)+GOALS('09-10 Teamsheets'!$S$2:$Z$98,$A2,'09-10 Teamsheets'!$C$2:$C$98,BE$1)+GOALS('10-11 Teamsheets'!$S$2:$Z$107,$A2,'10-11 Teamsheets'!$C$2:$C$107,BE$1)+GOALS('11-12 Teamsheets'!$S$2:$Z$119,$A2,'11-12 Teamsheets'!$C$2:$C$119,BE$1)+GOALS('12-13 Teamsheets'!$S$2:$Z$126,$A2,'12-13 Teamsheets'!$C$2:$C$126,BE$1)+GOALS('13-14 Teamsheets'!$S$2:$Z$132,$A2,'13-14 Teamsheets'!$C$2:$C$132,BE$1)+GOALS('14-15 Teamsheets'!$S$2:$Z$136,$A2,'14-15 Teamsheets'!$C$2:$C$136,BE$1)) &amp; ")"</f>
        <v>0(0)</v>
      </c>
      <c r="BG2" s="27">
        <f>Clean_sheet('08-09 Teamsheets'!$C$2:$H$92,$A2,BE$1)+Clean_sheet('09-10 Teamsheets'!$C$2:$H$98,$A2,BE$1)+Clean_sheet('10-11 Teamsheets'!$C$2:$H$107,$A2,BE$1)+Clean_sheet('11-12 Teamsheets'!$C$2:$H$119,$A2,BE$1)+Clean_sheet('12-13 Teamsheets'!$C$2:$H$126,$A2,BE$1)+Clean_sheet('13-14 Teamsheets'!$C$2:$H$132,$A2,BE$1)+Clean_sheet('14-15 Teamsheets'!$C$2:$H$136,$A2,BE$1)</f>
        <v>0</v>
      </c>
      <c r="BH2" s="27" t="str">
        <f>(CARDS('08-09 Teamsheets'!$H$2:$Z$92,$A2,$CX$2,'08-09 Teamsheets'!$C$2:$C$92,BE$1)+CARDS('09-10 Teamsheets'!$H$2:$Z$98,$A2,$CX$2,'09-10 Teamsheets'!$C$2:$C$98,BE$1)+CARDS('10-11 Teamsheets'!$H$2:$Z$107,$A2,$CX$2,'10-11 Teamsheets'!$C$2:$C$107,BE$1)+CARDS('11-12 Teamsheets'!$H$2:$Z$119,$A2,$CX$2,'11-12 Teamsheets'!$C$2:$C$119,BE$1)+CARDS('12-13 Teamsheets'!$H$2:$Z$126,$A2,$CX$2,'12-13 Teamsheets'!$C$2:$C$126,BE$1)+CARDS('13-14 Teamsheets'!$H$2:$Z$132,$A2,$CX$2,'13-14 Teamsheets'!$C$2:$C$132,BE$1)+CARDS('14-15 Teamsheets'!$H$2:$Z$136,$A2,$CX$2,'14-15 Teamsheets'!$C$2:$C$136,BE$1)) &amp; "(" &amp; (CARDS('08-09 Teamsheets'!$H$2:$Z$92,$A2,$CX$3,'08-09 Teamsheets'!$C$2:$C$92,BE$1)+CARDS('09-10 Teamsheets'!$H$2:$Z$98,$A2,$CX$3,'09-10 Teamsheets'!$C$2:$C$98,BE$1)+CARDS('10-11 Teamsheets'!$H$2:$Z$107,$A2,$CX$3,'10-11 Teamsheets'!$C$2:$C$107,BE$1)+CARDS('11-12 Teamsheets'!$H$2:$Z$119,$A2,$CX$3,'11-12 Teamsheets'!$C$2:$C$119,BE$1)+CARDS('12-13 Teamsheets'!$H$2:$Z$126,$A2,$CX$3,'12-13 Teamsheets'!$C$2:$C$126,BE$1)+CARDS('13-14 Teamsheets'!$H$2:$Z$132,$A2,$CX$3,'13-14 Teamsheets'!$C$2:$C$132,BE$1)+CARDS('14-15 Teamsheets'!$H$2:$Z$136,$A2,$CX$3,'14-15 Teamsheets'!$C$2:$C$136,BE$1)) &amp; ")"</f>
        <v>0(0)</v>
      </c>
      <c r="BI2" s="82">
        <f>MINS_PLAYED('08-09 Teamsheets'!$H$2:$R$92,$A2,'08-09 Teamsheets'!$C$2:$C$92,BE$1)+MINS_PLAYED('09-10 Teamsheets'!$H$2:$R$98,$A2,'09-10 Teamsheets'!$C$2:$C$98,BE$1)+ MINS_AS_SUB('08-09 Teamsheets'!$S$2:$Z$92,$A2,'08-09 Teamsheets'!$C$2:$C$92,BE$1)+ MINS_AS_SUB('09-10 Teamsheets'!$S$2:$Z$98,$A2,'09-10 Teamsheets'!$C$2:$C$98,BE$1)+MINS_PLAYED('10-11 Teamsheets'!$H$2:$R$107,$A2,'10-11 Teamsheets'!$C$2:$C$107,BE$1)+MINS_AS_SUB('10-11 Teamsheets'!$S$2:$Z$107,$A2,'10-11 Teamsheets'!$C$2:$C$107,BE$1)+MINS_PLAYED('11-12 Teamsheets'!$H$2:$R$119,$A2,'11-12 Teamsheets'!$C$2:$C$119,BE$1)+MINS_AS_SUB('11-12 Teamsheets'!$S$2:$Z$119,$A2,'11-12 Teamsheets'!$C$2:$C$119,BE$1)+MINS_PLAYED('12-13 Teamsheets'!$H$2:$R$126,$A2,'12-13 Teamsheets'!$C$2:$C$126,BE$1)+MINS_AS_SUB('12-13 Teamsheets'!$S$2:$Z$126,$A2,'12-13 Teamsheets'!$C$2:$C$126,BE$1)+MINS_PLAYED('13-14 Teamsheets'!$H$2:$R$132,$A2,'13-14 Teamsheets'!$C$2:$C$132,BE$1)+MINS_AS_SUB('13-14 Teamsheets'!$S$2:$Z$132,$A2,'13-14 Teamsheets'!$C$2:$C$132,BE$1)+MINS_PLAYED('14-15 Teamsheets'!$H$2:$R$136,$A2,'14-15 Teamsheets'!$C$2:$C$136,BE$1)+MINS_AS_SUB('14-15 Teamsheets'!$S$2:$Z$136,$A2,'14-15 Teamsheets'!$C$2:$C$136,BE$1)</f>
        <v>0</v>
      </c>
      <c r="BJ2" s="27" t="str">
        <f>(APPS('07-08 Teamsheets'!$H$2:$R$88,$A2,'07-08 Teamsheets'!$C$2:$C$88,BJ$1)+APPS('08-09 Teamsheets'!$H$2:$R$92,$A2,'08-09 Teamsheets'!$C$2:$C$92,BJ$1)+APPS('09-10 Teamsheets'!$H$2:$R$98,$A2,'09-10 Teamsheets'!$C$2:$C$98,BJ$1)+APPS('10-11 Teamsheets'!$H$2:$R$106,$A2,'10-11 Teamsheets'!$C$2:$C$106,BJ$1)+APPS('11-12 Teamsheets'!$H$2:$R$119,$A2,'11-12 Teamsheets'!$C$2:$C$119,BJ$1)+APPS('12-13 Teamsheets'!$H$2:$R$126,$A2,'12-13 Teamsheets'!$C$2:$C$126,BJ$1)+APPS('13-14 Teamsheets'!$H$2:$R$132,$A2,'13-14 Teamsheets'!$C$2:$C$132,BJ$1)+APPS('14-15 Teamsheets'!$H$2:$R$136,$A2,'14-15 Teamsheets'!$C$2:$C$136,BJ$1)) &amp; "(" &amp; (SUBS('07-08 Teamsheets'!$S$2:$Z$88,$A2,'07-08 Teamsheets'!$C$2:$C$88,BJ$1)+SUBS('08-09 Teamsheets'!$S$2:$Z$92,$A2,'08-09 Teamsheets'!$C$2:$C$92,BJ$1)+SUBS('09-10 Teamsheets'!$S$2:$Z$98,$A2,'09-10 Teamsheets'!$C$2:$C$98,BJ$1)+SUBS('10-11 Teamsheets'!$S$2:$Z$106,$A2,'10-11 Teamsheets'!$C$2:$C$106,BJ$1)+SUBS('11-12 Teamsheets'!$S$2:$Z$119,$A2,'11-12 Teamsheets'!$C$2:$C$119,BJ$1)+SUBS('12-13 Teamsheets'!$S$2:$Z$126,$A2,'12-13 Teamsheets'!$C$2:$C$126,BJ$1)+SUBS('13-14 Teamsheets'!$S$2:$Z$132,$A2,'13-14 Teamsheets'!$C$2:$C$132,BJ$1)+SUBS('14-15 Teamsheets'!$S$2:$Z$136,$A2,'14-15 Teamsheets'!$C$2:$C$136,BJ$1)) &amp; ")"</f>
        <v>0(0)</v>
      </c>
      <c r="BK2" s="27" t="str">
        <f>(GOALS('07-08 Teamsheets'!$H$2:$R$88,$A2,'07-08 Teamsheets'!$C$2:$C$88,BJ$1)+GOALS('08-09 Teamsheets'!$H$2:$R$92,$A2,'08-09 Teamsheets'!$C$2:$C$92,BJ$1)+GOALS('09-10 Teamsheets'!$H$2:$R$98,$A2,'09-10 Teamsheets'!$C$2:$C$98,BJ$1)+GOALS('10-11 Teamsheets'!$H$2:$R$106,$A2,'10-11 Teamsheets'!$C$2:$C$106,BJ$1)+GOALS('11-12 Teamsheets'!$H$2:$R$119,$A2,'11-12 Teamsheets'!$C$2:$C$119,BJ$1)+GOALS('12-13 Teamsheets'!$H$2:$R$126,$A2,'12-13 Teamsheets'!$C$2:$C$126,BJ$1)+GOALS('13-14 Teamsheets'!$H$2:$R$132,$A2,'13-14 Teamsheets'!$C$2:$C$132,BJ$1)+GOALS('14-15 Teamsheets'!$H$2:$R$136,$A2,'14-15 Teamsheets'!$C$2:$C$136,BJ$1)) &amp; "(" &amp; (GOALS('07-08 Teamsheets'!$S$2:$Z$88,$A2,'07-08 Teamsheets'!$C$2:$C$88,BJ$1)+GOALS('08-09 Teamsheets'!$S$2:$Z$92,$A2,'08-09 Teamsheets'!$C$2:$C$92,BJ$1)+GOALS('09-10 Teamsheets'!$S$2:$Z$98,$A2,'09-10 Teamsheets'!$C$2:$C$98,BJ$1)+GOALS('10-11 Teamsheets'!$S$2:$Z$106,$A2,'10-11 Teamsheets'!$C$2:$C$106,BJ$1)+GOALS('11-12 Teamsheets'!$S$2:$Z$119,$A2,'11-12 Teamsheets'!$C$2:$C$119,BJ$1)+GOALS('12-13 Teamsheets'!$S$2:$Z$126,$A2,'12-13 Teamsheets'!$C$2:$C$126,BJ$1)+GOALS('13-14 Teamsheets'!$S$2:$Z$132,$A2,'13-14 Teamsheets'!$C$2:$C$132,BJ$1)+GOALS('14-15 Teamsheets'!$S$2:$Z$136,$A2,'14-15 Teamsheets'!$C$2:$C$136,BJ$1)) &amp; ")"</f>
        <v>0(0)</v>
      </c>
      <c r="BL2" s="27">
        <f>Clean_sheet('07-08 Teamsheets'!$C$2:$H$92,$A2,BJ$1)+Clean_sheet('08-09 Teamsheets'!$C$2:$H$92,$A2,BJ$1)+Clean_sheet('09-10 Teamsheets'!$C$2:$H$98,$A2,BJ$1)+Clean_sheet('10-11 Teamsheets'!$C$2:$H$106,$A2,BJ$1)+Clean_sheet('11-12 Teamsheets'!$C$2:$H$119,$A2,BJ$1)+Clean_sheet('12-13 Teamsheets'!$C$2:$H$126,$A2,BJ$1)+Clean_sheet('13-14 Teamsheets'!$C$2:$H$132,$A2,BJ$1)+Clean_sheet('14-15 Teamsheets'!$C$2:$H$136,$A2,BJ$1)</f>
        <v>0</v>
      </c>
      <c r="BM2" s="27" t="str">
        <f>(CARDS('07-08 Teamsheets'!$H$2:$Z$88,$A2,$CX$2,'07-08 Teamsheets'!$C$2:$C$88,BJ$1)+CARDS('08-09 Teamsheets'!$H$2:$Z$92,$A2,$CX$2,'08-09 Teamsheets'!$C$2:$C$92,BJ$1)+CARDS('09-10 Teamsheets'!$H$2:$Z$98,$A2,$CX$2,'09-10 Teamsheets'!$C$2:$C$98,BJ$1)+CARDS('10-11 Teamsheets'!$H$2:$Z$106,$A2,$CX$2,'10-11 Teamsheets'!$C$2:$C$106,BJ$1)+CARDS('11-12 Teamsheets'!$H$2:$Z$119,$A2,$CX$2,'11-12 Teamsheets'!$C$2:$C$119,BJ$1)+CARDS('12-13 Teamsheets'!$H$2:$Z$126,$A2,$CX$2,'12-13 Teamsheets'!$C$2:$C$126,BJ$1)+CARDS('13-14 Teamsheets'!$H$2:$Z$132,$A2,$CX$2,'13-14 Teamsheets'!$C$2:$C$132,BJ$1)+CARDS('14-15 Teamsheets'!$H$2:$Z$136,$A2,$CX$2,'14-15 Teamsheets'!$C$2:$C$136,BJ$1)) &amp; "(" &amp; (CARDS('07-08 Teamsheets'!$H$2:$Z$88,$A2,$CX$3,'07-08 Teamsheets'!$C$2:$C$88,BJ$1)+CARDS('08-09 Teamsheets'!$H$2:$Z$92,$A2,$CX$3,'08-09 Teamsheets'!$C$2:$C$92,BJ$1)+CARDS('09-10 Teamsheets'!$H$2:$Z$98,$A2,$CX$3,'09-10 Teamsheets'!$C$2:$C$98,BJ$1)+CARDS('10-11 Teamsheets'!$H$2:$Z$106,$A2,$CX$3,'10-11 Teamsheets'!$C$2:$C$106,BJ$1)+CARDS('11-12 Teamsheets'!$H$2:$Z$119,$A2,$CX$3,'11-12 Teamsheets'!$C$2:$C$119,BJ$1)+CARDS('12-13 Teamsheets'!$H$2:$Z$126,$A2,$CX$3,'12-13 Teamsheets'!$C$2:$C$126,BJ$1)+CARDS('13-14 Teamsheets'!$H$2:$Z$132,$A2,$CX$3,'13-14 Teamsheets'!$C$2:$C$132,BJ$1)+CARDS('14-15 Teamsheets'!$H$2:$Z$136,$A2,$CX$3,'14-15 Teamsheets'!$C$2:$C$136,BJ$1)) &amp; ")"</f>
        <v>0(0)</v>
      </c>
      <c r="BN2" s="82">
        <f>MINS_PLAYED('07-08 Teamsheets'!$H$2:$R$88,$A2,'07-08 Teamsheets'!$C$2:$C$88,BJ$1)+MINS_PLAYED('08-09 Teamsheets'!$H$2:$R$92,$A2,'08-09 Teamsheets'!$C$2:$C$92,BJ$1)+MINS_PLAYED('09-10 Teamsheets'!$H$2:$R$98,$A2,'09-10 Teamsheets'!$C$2:$C$98,BJ$1)+MINS_PLAYED('10-11 Teamsheets'!$H$2:$R$106,$A2,'10-11 Teamsheets'!$C$2:$C$106,BJ$1)+MINS_PLAYED('11-12 Teamsheets'!$H$2:$R$119,$A2,'11-12 Teamsheets'!$C$2:$C$119,BJ$1)+MINS_PLAYED('12-13 Teamsheets'!$H$2:$R$126,$A2,'12-13 Teamsheets'!$C$2:$C$126,BJ$1)+MINS_PLAYED('13-14 Teamsheets'!$H$2:$R$132,$A2,'13-14 Teamsheets'!$C$2:$C$132,BJ$1)+MINS_PLAYED('14-15 Teamsheets'!$H$2:$R$136,$A2,'14-15 Teamsheets'!$C$2:$C$136,BJ$1)+MINS_AS_SUB('07-08 Teamsheets'!$S$2:$Z$88,$A2,'07-08 Teamsheets'!$C$2:$C$88,BJ$1)+MINS_AS_SUB('08-09 Teamsheets'!$S$2:$Z$92,$A2,'08-09 Teamsheets'!$C$2:$C$92,BJ$1)+MINS_AS_SUB('09-10 Teamsheets'!$S$2:$Z$98,$A2,'09-10 Teamsheets'!$C$2:$C$98,BJ$1)+MINS_AS_SUB('10-11 Teamsheets'!$S$2:$Z$106,$A2,'10-11 Teamsheets'!$C$2:$C$106,BJ$1)+MINS_AS_SUB('11-12 Teamsheets'!$S$2:$Z$119,$A2,'11-12 Teamsheets'!$C$2:$C$119,BJ$1)+MINS_AS_SUB('12-13 Teamsheets'!$S$2:$Z$126,$A2,'12-13 Teamsheets'!$C$2:$C$126,BJ$1)+MINS_AS_SUB('13-14 Teamsheets'!$S$2:$Z$132,$A2,'13-14 Teamsheets'!$C$2:$C$132,BJ$1)+MINS_AS_SUB('14-15 Teamsheets'!$S$2:$Z$136,$A2,'14-15 Teamsheets'!$C$2:$C$136,BJ$1)</f>
        <v>0</v>
      </c>
      <c r="BO2" s="27" t="str">
        <f>(APPS('07-08 Teamsheets'!$H$2:$R$88,$A2,'07-08 Teamsheets'!$C$2:$C$88,BO$1)+APPS('08-09 Teamsheets'!$H$2:$R$92,$A2,'08-09 Teamsheets'!$C$2:$C$92,BO$1)+APPS('09-10 Teamsheets'!$H$2:$R$98,$A2,'09-10 Teamsheets'!$C$2:$C$98,BO$1)+APPS('10-11 Teamsheets'!$H$2:$R$106,$A2,'10-11 Teamsheets'!$C$2:$C$106,BO$1)+APPS('11-12 Teamsheets'!$H$2:$R$119,$A2,'11-12 Teamsheets'!$C$2:$C$119,BO$1)+APPS('12-13 Teamsheets'!$H$2:$R$126,$A2,'12-13 Teamsheets'!$C$2:$C$126,BO$1)+APPS('13-14 Teamsheets'!$H$2:$R$132,$A2,'13-14 Teamsheets'!$C$2:$C$132,BO$1)+APPS('14-15 Teamsheets'!$H$2:$R$136,$A2,'14-15 Teamsheets'!$C$2:$C$136,BO$1)) &amp; "(" &amp; (SUBS('07-08 Teamsheets'!$S$2:$Z$88,$A2,'07-08 Teamsheets'!$C$2:$C$88,BO$1)+SUBS('08-09 Teamsheets'!$S$2:$Z$92,$A2,'08-09 Teamsheets'!$C$2:$C$92,BO$1)+SUBS('09-10 Teamsheets'!$S$2:$Z$98,$A2,'09-10 Teamsheets'!$C$2:$C$98,BO$1)+SUBS('10-11 Teamsheets'!$S$2:$Z$106,$A2,'10-11 Teamsheets'!$C$2:$C$106,BO$1)+SUBS('11-12 Teamsheets'!$S$2:$Z$119,$A2,'11-12 Teamsheets'!$C$2:$C$119,BO$1)+SUBS('12-13 Teamsheets'!$S$2:$Z$126,$A2,'12-13 Teamsheets'!$C$2:$C$126,BO$1)+SUBS('13-14 Teamsheets'!$S$2:$Z$132,$A2,'13-14 Teamsheets'!$C$2:$C$132,BO$1)+SUBS('14-15 Teamsheets'!$S$2:$Z$136,$A2,'14-15 Teamsheets'!$C$2:$C$136,BO$1)) &amp; ")"</f>
        <v>0(0)</v>
      </c>
      <c r="BP2" s="27" t="str">
        <f>(GOALS('07-08 Teamsheets'!$H$2:$R$88,$A2,'07-08 Teamsheets'!$C$2:$C$88,BO$1)+GOALS('08-09 Teamsheets'!$H$2:$R$92,$A2,'08-09 Teamsheets'!$C$2:$C$92,BO$1)+GOALS('09-10 Teamsheets'!$H$2:$R$98,$A2,'09-10 Teamsheets'!$C$2:$C$98,BO$1)+GOALS('10-11 Teamsheets'!$H$2:$R$106,$A2,'10-11 Teamsheets'!$C$2:$C$106,BO$1)+GOALS('11-12 Teamsheets'!$H$2:$R$119,$A2,'11-12 Teamsheets'!$C$2:$C$119,BO$1)+GOALS('12-13 Teamsheets'!$H$2:$R$126,$A2,'12-13 Teamsheets'!$C$2:$C$126,BO$1)+GOALS('13-14 Teamsheets'!$H$2:$R$132,$A2,'13-14 Teamsheets'!$C$2:$C$132,BO$1)+GOALS('14-15 Teamsheets'!$H$2:$R$136,$A2,'14-15 Teamsheets'!$C$2:$C$136,BO$1)) &amp; "(" &amp; (GOALS('07-08 Teamsheets'!$S$2:$Z$88,$A2,'07-08 Teamsheets'!$C$2:$C$88,BO$1)+GOALS('08-09 Teamsheets'!$S$2:$Z$92,$A2,'08-09 Teamsheets'!$C$2:$C$92,BO$1)+GOALS('09-10 Teamsheets'!$S$2:$Z$98,$A2,'09-10 Teamsheets'!$C$2:$C$98,BO$1)+GOALS('10-11 Teamsheets'!$S$2:$Z$106,$A2,'10-11 Teamsheets'!$C$2:$C$106,BO$1)+GOALS('11-12 Teamsheets'!$S$2:$Z$119,$A2,'11-12 Teamsheets'!$C$2:$C$119,BO$1)+GOALS('12-13 Teamsheets'!$S$2:$Z$126,$A2,'12-13 Teamsheets'!$C$2:$C$126,BO$1)+GOALS('13-14 Teamsheets'!$S$2:$Z$132,$A2,'13-14 Teamsheets'!$C$2:$C$132,BO$1)+GOALS('14-15 Teamsheets'!$S$2:$Z$136,$A2,'14-15 Teamsheets'!$C$2:$C$136,BO$1)) &amp; ")"</f>
        <v>0(0)</v>
      </c>
      <c r="BQ2" s="27">
        <f>Clean_sheet('07-08 Teamsheets'!$C$2:$H$92,$A2,BO$1)+Clean_sheet('08-09 Teamsheets'!$C$2:$H$92,$A2,BO$1)+Clean_sheet('09-10 Teamsheets'!$C$2:$H$98,$A2,BO$1)+Clean_sheet('10-11 Teamsheets'!$C$2:$H$106,$A2,BO$1)+Clean_sheet('11-12 Teamsheets'!$C$2:$H$119,$A2,BO$1)+Clean_sheet('12-13 Teamsheets'!$C$2:$H$126,$A2,BO$1)+Clean_sheet('13-14 Teamsheets'!$C$2:$H$132,$A2,BO$1)+Clean_sheet('14-15 Teamsheets'!$C$2:$H$136,$A2,BO$1)</f>
        <v>0</v>
      </c>
      <c r="BR2" s="27" t="str">
        <f>(CARDS('07-08 Teamsheets'!$H$2:$Z$88,$A2,$CX$2,'07-08 Teamsheets'!$C$2:$C$88,BO$1)+CARDS('08-09 Teamsheets'!$H$2:$Z$92,$A2,$CX$2,'08-09 Teamsheets'!$C$2:$C$92,BO$1)+CARDS('09-10 Teamsheets'!$H$2:$Z$98,$A2,$CX$2,'09-10 Teamsheets'!$C$2:$C$98,BO$1)+CARDS('10-11 Teamsheets'!$H$2:$Z$106,$A2,$CX$2,'10-11 Teamsheets'!$C$2:$C$106,BO$1)+CARDS('11-12 Teamsheets'!$H$2:$Z$119,$A2,$CX$2,'11-12 Teamsheets'!$C$2:$C$119,BO$1)+CARDS('12-13 Teamsheets'!$H$2:$Z$126,$A2,$CX$2,'12-13 Teamsheets'!$C$2:$C$126,BO$1)+CARDS('13-14 Teamsheets'!$H$2:$Z$132,$A2,$CX$2,'13-14 Teamsheets'!$C$2:$C$132,BO$1)+CARDS('14-15 Teamsheets'!$H$2:$Z$136,$A2,$CX$2,'14-15 Teamsheets'!$C$2:$C$136,BO$1)) &amp; "(" &amp; (CARDS('07-08 Teamsheets'!$H$2:$Z$88,$A2,$CX$3,'07-08 Teamsheets'!$C$2:$C$88,BO$1)+CARDS('08-09 Teamsheets'!$H$2:$Z$92,$A2,$CX$3,'08-09 Teamsheets'!$C$2:$C$92,BO$1)+CARDS('09-10 Teamsheets'!$H$2:$Z$98,$A2,$CX$3,'09-10 Teamsheets'!$C$2:$C$98,BO$1)+CARDS('10-11 Teamsheets'!$H$2:$Z$106,$A2,$CX$3,'10-11 Teamsheets'!$C$2:$C$106,BO$1)+CARDS('11-12 Teamsheets'!$H$2:$Z$119,$A2,$CX$3,'11-12 Teamsheets'!$C$2:$C$119,BO$1)+CARDS('12-13 Teamsheets'!$H$2:$Z$126,$A2,$CX$3,'12-13 Teamsheets'!$C$2:$C$126,BO$1)+CARDS('13-14 Teamsheets'!$H$2:$Z$132,$A2,$CX$3,'13-14 Teamsheets'!$C$2:$C$132,BO$1)+CARDS('14-15 Teamsheets'!$H$2:$Z$136,$A2,$CX$3,'14-15 Teamsheets'!$C$2:$C$136,BO$1)) &amp; ")"</f>
        <v>0(0)</v>
      </c>
      <c r="BS2" s="82">
        <f>MINS_PLAYED('07-08 Teamsheets'!$H$2:$R$88,$A2,'07-08 Teamsheets'!$C$2:$C$88,BO$1)+MINS_PLAYED('08-09 Teamsheets'!$H$2:$R$92,$A2,'08-09 Teamsheets'!$C$2:$C$92,BO$1)+MINS_PLAYED('09-10 Teamsheets'!$H$2:$R$98,$A2,'09-10 Teamsheets'!$C$2:$C$98,BO$1)+MINS_PLAYED('10-11 Teamsheets'!$H$2:$R$106,$A2,'10-11 Teamsheets'!$C$2:$C$106,BO$1)+MINS_PLAYED('11-12 Teamsheets'!$H$2:$R$119,$A2,'11-12 Teamsheets'!$C$2:$C$119,BO$1)+MINS_PLAYED('12-13 Teamsheets'!$H$2:$R$126,$A2,'12-13 Teamsheets'!$C$2:$C$126,BO$1)+MINS_PLAYED('13-14 Teamsheets'!$H$2:$R$132,$A2,'13-14 Teamsheets'!$C$2:$C$132,BO$1)+MINS_PLAYED('14-15 Teamsheets'!$H$2:$R$136,$A2,'14-15 Teamsheets'!$C$2:$C$136,BO$1)+MINS_AS_SUB('07-08 Teamsheets'!$S$2:$Z$88,$A2,'07-08 Teamsheets'!$C$2:$C$88,BO$1)+MINS_AS_SUB('08-09 Teamsheets'!$S$2:$Z$92,$A2,'08-09 Teamsheets'!$C$2:$C$92,BO$1)+MINS_AS_SUB('09-10 Teamsheets'!$S$2:$Z$98,$A2,'09-10 Teamsheets'!$C$2:$C$98,BO$1)+MINS_AS_SUB('10-11 Teamsheets'!$S$2:$Z$106,$A2,'10-11 Teamsheets'!$C$2:$C$106,BO$1)+MINS_AS_SUB('11-12 Teamsheets'!$S$2:$Z$119,$A2,'11-12 Teamsheets'!$C$2:$C$119,BO$1)+MINS_AS_SUB('12-13 Teamsheets'!$S$2:$Z$126,$A2,'12-13 Teamsheets'!$C$2:$C$126,BO$1)+MINS_AS_SUB('13-14 Teamsheets'!$S$2:$Z$132,$A2,'13-14 Teamsheets'!$C$2:$C$132,BO$1)+MINS_AS_SUB('14-15 Teamsheets'!$S$2:$Z$136,$A2,'14-15 Teamsheets'!$C$2:$C$136,BO$1)</f>
        <v>0</v>
      </c>
      <c r="BT2" s="71">
        <f>APPS('05-06 Teamsheets'!$H$2:$R$71,$A2,'05-06 Teamsheets'!$C$2:$C$71,B$1)+SUBS('05-06 Teamsheets'!$S$2:$W$71,$A2,'05-06 Teamsheets'!$C$2:$C$71,B$1)+APPS('06-07 Teamsheets'!$H$2:$R$83,$A2,'06-07 Teamsheets'!$C$2:$C$83,G$1)+SUBS('06-07 Teamsheets'!$S$2:$Z$83,$A2,'06-07 Teamsheets'!$C$2:$C$83,G$1)+APPS('07-08 Teamsheets'!$H$2:$R$88,$A2,'07-08 Teamsheets'!$C$2:$C$88,L$1)+SUBS('07-08 Teamsheets'!$S$2:$Z$88,$A2,'07-08 Teamsheets'!$C$2:$C$88,L$1)+APPS('08-09 Teamsheets'!$H$2:$R$92,$A2,'08-09 Teamsheets'!$C$2:$C$92,Q$1)+SUBS('08-09 Teamsheets'!$S$2:$Z$92,$A2,'08-09 Teamsheets'!$C$2:$C$92,Q$1)+APPS('09-10 Teamsheets'!$H$2:$R$98,$A2,'09-10 Teamsheets'!$C$2:$C$98,Q$1)+SUBS('09-10 Teamsheets'!$S$2:$Z$98,$A2,'09-10 Teamsheets'!$C$2:$C$98,Q$1)+APPS('10-11 Teamsheets'!$H$2:$R$107,$A2,'10-11 Teamsheets'!$C$2:$C$107,Q$1)+SUBS('10-11 Teamsheets'!$S$2:$Z$107,$A2,'10-11 Teamsheets'!$C$2:$C$107,Q$1)+APPS('11-12 Teamsheets'!$H$2:$R$119,$A2,'11-12 Teamsheets'!$C$2:$C$119,Q$1)+SUBS('11-12 Teamsheets'!$S$2:$Z$119,$A2,'11-12 Teamsheets'!$C$2:$C$119,Q$1)+APPS('12-13 Teamsheets'!$H$2:$R$126,$A2,'12-13 Teamsheets'!$C$2:$C$126,Q$1)+SUBS('12-13 Teamsheets'!$S$2:$Z$126,$A2,'12-13 Teamsheets'!$C$2:$C$126,Q$1)+APPS('13-14 Teamsheets'!$H$2:$R$132,$A2,'13-14 Teamsheets'!$C$2:$C$132,Q$1)+SUBS('13-14 Teamsheets'!$S$2:$Z$132,$A2,'13-14 Teamsheets'!$C$2:$C$132,Q$1)+APPS('14-15 Teamsheets'!$H$2:$R$136,$A2,'14-15 Teamsheets'!$C$2:$C$136,Q$1)+SUBS('14-15 Teamsheets'!$S$2:$Z$136,$A2,'14-15 Teamsheets'!$C$2:$C$136,Q$1)</f>
        <v>35</v>
      </c>
      <c r="BU2" s="132">
        <v>2</v>
      </c>
      <c r="BV2" s="27">
        <f>APPS('07-08 Teamsheets'!$H$2:$R$88,$A2,'07-08 Teamsheets'!$C$2:$C$88,AZ$1)+SUBS('07-08 Teamsheets'!$S$2:$Z$88,$A2,'07-08 Teamsheets'!$C$2:$C$88,AZ$1)+APPS('11-12 Teamsheets'!$H$2:$R$119,$A2,'11-12 Teamsheets'!$C$2:$C$119,AZ$1)+SUBS('11-12 Teamsheets'!$S$2:$Z$119,$A2,'11-12 Teamsheets'!$C$2:$C$119,AZ$1)+APPS('12-13 Teamsheets'!$H$2:$R$126,$A2,'12-13 Teamsheets'!$C$2:$C$126,AZ$1)+SUBS('12-13 Teamsheets'!$S$2:$Z$126,$A2,'12-13 Teamsheets'!$C$2:$C$126,AZ$1)+APPS('13-14 Teamsheets'!$H$2:$R$132,$A2,'13-14 Teamsheets'!$C$2:$C$132,AZ$1)+SUBS('13-14 Teamsheets'!$S$2:$Z$132,$A2,'13-14 Teamsheets'!$C$2:$C$132,AZ$1)+APPS('14-15 Teamsheets'!$H$2:$R$136,$A2,'14-15 Teamsheets'!$C$2:$C$136,AZ$1)+SUBS('14-15 Teamsheets'!$S$2:$Z$136,$A2,'14-15 Teamsheets'!$C$2:$C$136,AZ$1)+APPS('08-09 Teamsheets'!$H$2:$R$92,$A2,'08-09 Teamsheets'!$C$2:$C$92,BE$1)+APPS('09-10 Teamsheets'!$H$2:$R$98,$A2,'09-10 Teamsheets'!$C$2:$C$98,BE$1)+SUBS('08-09 Teamsheets'!$S$2:$Z$92,$A2,'08-09 Teamsheets'!$C$2:$C$92,BE$1)+SUBS('09-10 Teamsheets'!$S$2:$Z$98,$A2,'09-10 Teamsheets'!$C$2:$C$98,BE$1)+APPS('10-11 Teamsheets'!$H$2:$R$107,$A2,'10-11 Teamsheets'!$C$2:$C$107,BE$1)+SUBS('10-11 Teamsheets'!$S$2:$Z$107,$A2,'10-11 Teamsheets'!$C$2:$C$107,BE$1)+APPS('11-12 Teamsheets'!$H$2:$R$119,$A2,'11-12 Teamsheets'!$C$2:$C$119,BE$1)+SUBS('11-12 Teamsheets'!$S$2:$Z$119,$A2,'11-12 Teamsheets'!$C$2:$C$119,BE$1)+APPS('12-13 Teamsheets'!$H$2:$R$126,$A2,'12-13 Teamsheets'!$C$2:$C$126,BE$1)+SUBS('12-13 Teamsheets'!$S$2:$Z$126,$A2,'12-13 Teamsheets'!$C$2:$C$126,BE$1)+APPS('13-14 Teamsheets'!$H$2:$R$132,$A2,'13-14 Teamsheets'!$C$2:$C$132,BE$1)+SUBS('13-14 Teamsheets'!$S$2:$Z$132,$A2,'13-14 Teamsheets'!$C$2:$C$132,BE$1)+APPS('14-15 Teamsheets'!$H$2:$R$136,$A2,'14-15 Teamsheets'!$C$2:$C$136,BE$1)+SUBS('14-15 Teamsheets'!$S$2:$Z$136,$A2,'14-15 Teamsheets'!$C$2:$C$136,BE$1)</f>
        <v>0</v>
      </c>
      <c r="BW2" s="27">
        <f>APPS('07-08 Teamsheets'!$H$2:$R$88,$A2,'07-08 Teamsheets'!$C$2:$C$88,BJ$1)+APPS('08-09 Teamsheets'!$H$2:$R$92,$A2,'08-09 Teamsheets'!$C$2:$C$92,BJ$1)+APPS('09-10 Teamsheets'!$H$2:$R$98,$A2,'09-10 Teamsheets'!$C$2:$C$98,BJ$1)+SUBS('07-08 Teamsheets'!$S$2:$Z$88,$A2,'07-08 Teamsheets'!$C$2:$C$88,BJ$1)+SUBS('08-09 Teamsheets'!$S$2:$Z$92,$A2,'08-09 Teamsheets'!$C$2:$C$92,BJ$1)+SUBS('09-10 Teamsheets'!$S$2:$Z$98,$A2,'09-10 Teamsheets'!$C$2:$C$98,BJ$1)+APPS('10-11 Teamsheets'!$H$2:$R$107,$A2,'10-11 Teamsheets'!$C$2:$C$107,BJ$1)+SUBS('10-11 Teamsheets'!$S$2:$Z$107,$A2,'10-11 Teamsheets'!$C$2:$C$107,BJ$1)+APPS('11-12 Teamsheets'!$H$2:$R$119,$A2,'11-12 Teamsheets'!$C$2:$C$119,BJ$1)+SUBS('11-12 Teamsheets'!$S$2:$Z$111,$A2,'11-12 Teamsheets'!$C$2:$C$119,BJ$1)+APPS('12-13 Teamsheets'!$H$2:$R$126,$A2,'12-13 Teamsheets'!$C$2:$C$126,BJ$1)+SUBS('12-13 Teamsheets'!$S$2:$Z$118,$A2,'12-13 Teamsheets'!$C$2:$C$126,BJ$1)+APPS('13-14 Teamsheets'!$H$2:$R$132,$A2,'13-14 Teamsheets'!$C$2:$C$132,BJ$1)+SUBS('13-14 Teamsheets'!$S$2:$Z$124,$A2,'13-14 Teamsheets'!$C$2:$C$132,BJ$1)+APPS('14-15 Teamsheets'!$H$2:$R$136,$A2,'14-15 Teamsheets'!$C$2:$C$136,BJ$1)+SUBS('14-15 Teamsheets'!$S$2:$Z$128,$A2,'14-15 Teamsheets'!$C$2:$C$136,BJ$1)</f>
        <v>0</v>
      </c>
      <c r="BX2" s="27">
        <f>APPS('07-08 Teamsheets'!$H$2:$R$88,$A2,'07-08 Teamsheets'!$C$2:$C$88,BO$1)+APPS('08-09 Teamsheets'!$H$2:$R$92,$A2,'08-09 Teamsheets'!$C$2:$C$92,BO$1)+APPS('09-10 Teamsheets'!$H$2:$R$98,$A2,'09-10 Teamsheets'!$C$2:$C$98,BO$1)+SUBS('07-08 Teamsheets'!$S$2:$Z$88,$A2,'07-08 Teamsheets'!$C$2:$C$88,BO$1)+SUBS('08-09 Teamsheets'!$S$2:$Z$92,$A2,'08-09 Teamsheets'!$C$2:$C$92,BO$1)+SUBS('09-10 Teamsheets'!$S$2:$Z$98,$A2,'09-10 Teamsheets'!$C$2:$C$98,BO$1)+APPS('10-11 Teamsheets'!$H$2:$R$107,$A2,'10-11 Teamsheets'!$C$2:$C$107,BO$1)+SUBS('10-11 Teamsheets'!$S$2:$Z$107,$A2,'10-11 Teamsheets'!$C$2:$C$107,BO$1)+APPS('11-12 Teamsheets'!$H$2:$R$119,$A2,'11-12 Teamsheets'!$C$2:$C$119,BO$1)+SUBS('11-12 Teamsheets'!$S$2:$Z$119,$A2,'11-12 Teamsheets'!$C$2:$C$119,BO$1)+APPS('12-13 Teamsheets'!$H$2:$R$126,$A2,'12-13 Teamsheets'!$C$2:$C$126,BO$1)+SUBS('12-13 Teamsheets'!$S$2:$Z$126,$A2,'12-13 Teamsheets'!$C$2:$C$126,BO$1)+APPS('13-14 Teamsheets'!$H$2:$R$132,$A2,'13-14 Teamsheets'!$C$2:$C$132,BO$1)+SUBS('13-14 Teamsheets'!$S$2:$Z$132,$A2,'13-14 Teamsheets'!$C$2:$C$132,BO$1)+APPS('14-15 Teamsheets'!$H$2:$R$136,$A2,'14-15 Teamsheets'!$C$2:$C$136,BO$1)+SUBS('14-15 Teamsheets'!$S$2:$Z$136,$A2,'14-15 Teamsheets'!$C$2:$C$136,BO$1)</f>
        <v>0</v>
      </c>
      <c r="BY2" s="28">
        <f>SUM(BU2:BX2)</f>
        <v>2</v>
      </c>
      <c r="BZ2" s="27" t="str">
        <f>(APPS('05-06 Teamsheets'!$H$2:$R$71,$A2) + APPS('06-07 Teamsheets'!$H$2:$R$83,$A2) +APPS('07-08 Teamsheets'!$H$2:$R$88,$A2) + APPS('08-09 Teamsheets'!$H$2:$R$92,$A2)+APPS('09-10 Teamsheets'!$H$2:$R$98,$A2)+APPS('10-11 Teamsheets'!$H$2:$R$107,$A2)+APPS('11-12 Teamsheets'!$H$2:$R$119,$A2)+APPS('12-13 Teamsheets'!$H$2:$R$126,$A2)+APPS('13-14 Teamsheets'!$H$2:$R$132,$A2)+APPS('14-15 Teamsheets'!$H$2:$R$136,$A2)) &amp; "(" &amp; (SUBS('05-06 Teamsheets'!$S$2:$W$71,$A2)+SUBS('06-07 Teamsheets'!$S$2:$Z$83,$A2)+SUBS('07-08 Teamsheets'!$S$2:$Z$88,$A2) +SUBS('08-09 Teamsheets'!$S$2:$Z$92,$A2)+SUBS('09-10 Teamsheets'!$S$2:$Z$98,$A2)+SUBS('10-11 Teamsheets'!$S$2:$Z$107,$A2)+SUBS('11-12 Teamsheets'!$S$2:$Z$119,$A2)+SUBS('12-13 Teamsheets'!$S$2:$Z$126,$A2)+SUBS('13-14 Teamsheets'!$S$2:$Z$132,$A2)+SUBS('14-15 Teamsheets'!$S$2:$Z$136,$A2)) &amp; ")"</f>
        <v>27(10)</v>
      </c>
      <c r="CA2" s="28">
        <f>SUM(BT2,BY2)</f>
        <v>37</v>
      </c>
      <c r="CB2" s="71">
        <f>GOALS('05-06 Teamsheets'!$H$2:$W$71,$A2,'05-06 Teamsheets'!$C$2:$C$71,B$1)+GOALS('06-07 Teamsheets'!$H$2:$Z$83,$A2,'06-07 Teamsheets'!$C$2:$C$83,G$1)+GOALS('07-08 Teamsheets'!$H$2:$Z$88,$A2,'07-08 Teamsheets'!$C$2:$C$88,L$1)+GOALS('08-09 Teamsheets'!$H$2:$Z$92,$A2,'08-09 Teamsheets'!$C$2:$C$92,Q$1)+GOALS('09-10 Teamsheets'!$H$2:$Z$98,$A2,'09-10 Teamsheets'!$C$2:$C$98,Q$1)+GOALS('10-11 Teamsheets'!$H$2:$Z$107,$A2,'10-11 Teamsheets'!$C$2:$C$107,Q$1)+GOALS('11-12 Teamsheets'!$H$2:$Z$119,$A2,'11-12 Teamsheets'!$C$2:$C$119,Q$1)+GOALS('12-13 Teamsheets'!$H$2:$Z$126,$A2,'12-13 Teamsheets'!$C$2:$C$126,Q$1)+GOALS('13-14 Teamsheets'!$H$2:$Z$132,$A2,'13-14 Teamsheets'!$C$2:$C$132,Q$1)+GOALS('14-15 Teamsheets'!$H$2:$Z$136,$A2,'14-15 Teamsheets'!$C$2:$C$136,Q$1)</f>
        <v>3</v>
      </c>
      <c r="CC2" s="27">
        <f>GOALS('05-06 Teamsheets'!$H$2:$W$71,$A2,'05-06 Teamsheets'!$C$2:$C$71,V$1)+GOALS('05-06 Teamsheets'!$H$2:$W$71,$A2,'05-06 Teamsheets'!$C$2:$C$71,AA$1)+GOALS('06-07 Teamsheets'!$H$2:$Z$83,$A2,'06-07 Teamsheets'!$C$2:$C$83,AF$1)+GOALS('06-07 Teamsheets'!$H$2:$Z$83,$A2,'06-07 Teamsheets'!$C$2:$C$83,AK$1)+GOALS('07-08 Teamsheets'!$H$2:$Z$88,$A2,'07-08 Teamsheets'!$C$2:$C$88,AP$1)+GOALS('07-08 Teamsheets'!$H$2:$Z$88,$A2,'07-08 Teamsheets'!$C$2:$C$88,AU$1)+GOALS('07-08 Teamsheets'!$H$2:$Z$88,$A2,'07-08 Teamsheets'!$C$2:$C$88,AZ$1)+GOALS('11-12 Teamsheets'!$H$2:$Z$119,$A2,'11-12 Teamsheets'!$C$2:$C$119,AZ$1)+GOALS('12-13 Teamsheets'!$H$2:$Z$120,$A2,'12-13 Teamsheets'!$C$2:$C$120,AZ$1)+GOALS('13-14 Teamsheets'!$H$2:$Z$126,$A2,'13-14 Teamsheets'!$C$2:$C$126,AZ$1)+GOALS('14-15 Teamsheets'!$H$2:$Z$130,$A2,'14-15 Teamsheets'!$C$2:$C$130,AZ$1)+GOALS('08-09 Teamsheets'!$H$2:$Z$92,$A2,'08-09 Teamsheets'!$C$2:$C$92,BE$1)+GOALS('09-10 Teamsheets'!$H$2:$Z$98,$A2,'09-10 Teamsheets'!$C$2:$C$98,BE$1)+GOALS('10-11 Teamsheets'!$H$2:$Z$107,$A2,'10-11 Teamsheets'!$C$2:$C$107,BE$1)+GOALS('11-12 Teamsheets'!$H$2:$Z$119,$A2,'11-12 Teamsheets'!$C$2:$C$119,BE$1)+GOALS('12-13 Teamsheets'!$H$2:$Z$126,$A2,'12-13 Teamsheets'!$C$2:$C$126,BE$1)+GOALS('13-14 Teamsheets'!$H$2:$Z$132,$A2,'13-14 Teamsheets'!$C$2:$C$132,BE$1)+GOALS('14-15 Teamsheets'!$H$2:$Z$136,$A2,'14-15 Teamsheets'!$C$2:$C$136,BE$1)</f>
        <v>0</v>
      </c>
      <c r="CD2" s="27">
        <f>GOALS('07-08 Teamsheets'!$H$2:$Z$88,$A2,'07-08 Teamsheets'!$C$2:$C$88,BJ$1)
+GOALS('08-09 Teamsheets'!$H$2:$Z$92,$A2,'08-09 Teamsheets'!$C$2:$C$92,BJ$1)
+GOALS('09-10 Teamsheets'!$H$2:$Z$98,$A2,'09-10 Teamsheets'!$C$2:$C$98,BJ$1)
+GOALS('10-11 Teamsheets'!$H$2:$Z$107,$A2,'10-11 Teamsheets'!$C$2:$C$107,BJ$1)
+GOALS('11-12 Teamsheets'!$H$2:$Z$119,$A2,'11-12 Teamsheets'!$C$2:$C$119,BJ$1)
+GOALS('12-13 Teamsheets'!$H$2:$Z$124,$A2,'12-13 Teamsheets'!$C$2:$C$124,BJ$1)+GOALS('13-14 Teamsheets'!$H$2:$Z$130,$A2,'13-14 Teamsheets'!$C$2:$C$130,BJ$1)+GOALS('14-15 Teamsheets'!$H$2:$Z$134,$A2,'14-15 Teamsheets'!$C$2:$C$134,BJ$1)
+GOALS('07-08 Teamsheets'!$H$2:$Z$88,$A2,'07-08 Teamsheets'!$C$2:$C$88,BO$1)
+GOALS('08-09 Teamsheets'!$H$2:$Z$92,$A2,'08-09 Teamsheets'!$C$2:$C$92,BO$1)
+GOALS('09-10 Teamsheets'!$H$2:$Z$98,$A2,'09-10 Teamsheets'!$C$2:$C$98,BO$1)
+GOALS('10-11 Teamsheets'!$H$2:$Z$107,$A2,'10-11 Teamsheets'!$C$2:$C$107,BO$1)
+GOALS('11-12 Teamsheets'!$H$2:$Z$119,$A2,'11-12 Teamsheets'!$C$2:$C$119,BO$1)
+GOALS('12-13 Teamsheets'!$H$2:$Z$126,$A2,'12-13 Teamsheets'!$C$2:$C$126,BO$1)+GOALS('13-14 Teamsheets'!$H$2:$Z$132,$A2,'13-14 Teamsheets'!$C$2:$C$132,BO$1)+GOALS('14-15 Teamsheets'!$H$2:$Z$136,$A2,'14-15 Teamsheets'!$C$2:$C$136,BO$1)</f>
        <v>0</v>
      </c>
      <c r="CE2" s="28">
        <f>SUM(CC2:CD2)</f>
        <v>0</v>
      </c>
      <c r="CF2" s="27" t="str">
        <f>(GOALS('05-06 Teamsheets'!$H$2:$R$71,$A2) +GOALS('06-07 Teamsheets'!$H$2:$R$83,$A2) +  GOALS('07-08 Teamsheets'!$H$2:$R$88,$A2) + GOALS('08-09 Teamsheets'!$H$2:$R$92,$A2)+GOALS('09-10 Teamsheets'!$H$2:$R$98,$A2)+GOALS('10-11 Teamsheets'!$H$2:$R$107,$A2)+GOALS('11-12 Teamsheets'!$H$2:$R$119,$A2)+GOALS('12-13 Teamsheets'!$H$2:$R$126,$A2)+GOALS('13-14 Teamsheets'!$H$2:$R$132,$A2)+GOALS('14-15 Teamsheets'!$H$2:$R$136,$A2)) &amp; "(" &amp; (GOALS('05-06 Teamsheets'!$S$2:$W$71,$A2)+GOALS('06-07 Teamsheets'!$S$2:$Z$83,$A2)+GOALS('07-08 Teamsheets'!$S$2:$Z$88,$A2)+GOALS('08-09 Teamsheets'!$S$2:$Z$92,$A2)+GOALS('09-10 Teamsheets'!$S$2:$Z$98,$A2)+GOALS('10-11 Teamsheets'!$S$2:$Z$107,$A2)+GOALS('11-12 Teamsheets'!$S$2:$Z$119,$A2)+GOALS('12-13 Teamsheets'!$S$2:$Z$126,$A2)+GOALS('13-14 Teamsheets'!$S$2:$Z$132,$A2)+GOALS('14-15 Teamsheets'!$S$2:$Z$136,$A2)) &amp; ")"</f>
        <v>2(1)</v>
      </c>
      <c r="CG2" s="28">
        <f>SUM(CB2,CE2)</f>
        <v>3</v>
      </c>
      <c r="CH2" s="71">
        <f>SUM(D2,I2,N2,S2)</f>
        <v>0</v>
      </c>
      <c r="CI2" s="83">
        <f>SUM(X2,AC2,AH2,AM2,AR2,BG2,AW2,BL2,BQ2,BB2)</f>
        <v>0</v>
      </c>
      <c r="CJ2" s="77">
        <f>SUM(CH2:CI2)</f>
        <v>0</v>
      </c>
      <c r="CK2" s="74" t="str">
        <f>(CARDS('05-06 Teamsheets'!$H$2:$W$71,$A2,$CX$2)+CARDS('06-07 Teamsheets'!$H$2:$Z$83,$A2,$CX$2)+CARDS('07-08 Teamsheets'!$H$2:$Z$88,$A2,$CX$2)+CARDS('08-09 Teamsheets'!$H$2:$Z$92,$A2,$CX$2)+CARDS('09-10 Teamsheets'!$H$2:$Z$98,$A2,$CX$2)+CARDS('10-11 Teamsheets'!$H$2:$Z$107,$A2,$CX$2)+CARDS('11-12 Teamsheets'!$H$2:$Z$119,$A2,$CX$2)+CARDS('12-13 Teamsheets'!$H$2:$Z$126,$A2,$CX$2)+CARDS('13-14 Teamsheets'!$H$2:$Z$130,$A2,$CX$2)+CARDS('14-15 Teamsheets'!$H$2:$Z$134,$A2,$CX$2)) &amp; "(" &amp; (CARDS('05-06 Teamsheets'!$H$2:$W$71,$A2,$CX$3)+CARDS('06-07 Teamsheets'!$H$2:$Z$83,$A2,$CX$3)+CARDS('07-08 Teamsheets'!$H$2:$Z$88,$A2,$CX$3)+CARDS('08-09 Teamsheets'!$H$2:$Z$92,$A2,$CX$3)+CARDS('09-10 Teamsheets'!$H$2:$Z$98,$A2,$CX$3)+CARDS('10-11 Teamsheets'!$H$2:$Z$107,$A2,$CX$3)+CARDS('11-12 Teamsheets'!$H$2:$Z$119,$A2,$CX$3)+CARDS('13-14 Teamsheets'!$H$2:$Z$130,$A2,$CX$3)+CARDS('14-15 Teamsheets'!$H$2:$Z$134,$A2,$CX$3)) &amp; ")"</f>
        <v>2(1)</v>
      </c>
      <c r="CL2" s="28">
        <f>SUM(F2,K2,P2,U2)</f>
        <v>2235</v>
      </c>
      <c r="CM2" s="28">
        <f>SUM(Z2,AE2,AJ2,AO2,AT2,BI2,AY2,BN2,BS2,BD2)</f>
        <v>200</v>
      </c>
      <c r="CN2" s="77">
        <f>SUM(CL2:CM2)</f>
        <v>2435</v>
      </c>
      <c r="CO2" s="28">
        <f>IF(AND(CN2&lt;&gt;0, CA2&lt;&gt;0),CN2/CA2,0)</f>
        <v>65.810810810810807</v>
      </c>
      <c r="CP2" s="28">
        <f>IF(CG2&lt;&gt;0,CG2/CA2,0)</f>
        <v>8.1081081081081086E-2</v>
      </c>
      <c r="CQ2" s="77">
        <f>IF(CG2&lt;&gt;0,CN2/CG2,0)</f>
        <v>811.66666666666663</v>
      </c>
      <c r="CS2" s="71">
        <f t="shared" ref="CS2:CS65" si="0">RANK($CA2,$CA$2:$CA$205)</f>
        <v>54</v>
      </c>
      <c r="CT2" s="83">
        <f t="shared" ref="CT2:CT65" si="1">RANK($CN2,$CN$2:$CN$205)</f>
        <v>56</v>
      </c>
      <c r="CU2" s="77">
        <f t="shared" ref="CU2:CU65" si="2">RANK($CG2,$CG$2:$CG$205)</f>
        <v>44</v>
      </c>
      <c r="CW2" s="29" t="s">
        <v>172</v>
      </c>
      <c r="CX2" s="30">
        <v>10092543</v>
      </c>
    </row>
    <row r="3" spans="1:102" x14ac:dyDescent="0.2">
      <c r="A3" s="26" t="s">
        <v>508</v>
      </c>
      <c r="B3" s="27" t="s">
        <v>1635</v>
      </c>
      <c r="C3" s="27" t="s">
        <v>1635</v>
      </c>
      <c r="D3" s="27">
        <v>0</v>
      </c>
      <c r="E3" s="27" t="s">
        <v>1635</v>
      </c>
      <c r="F3" s="82">
        <v>0</v>
      </c>
      <c r="G3" s="27" t="s">
        <v>1685</v>
      </c>
      <c r="H3" s="27" t="s">
        <v>1647</v>
      </c>
      <c r="I3" s="27">
        <v>0</v>
      </c>
      <c r="J3" s="27" t="s">
        <v>1635</v>
      </c>
      <c r="K3" s="82">
        <v>244</v>
      </c>
      <c r="L3" s="27" t="s">
        <v>1635</v>
      </c>
      <c r="M3" s="27" t="s">
        <v>1635</v>
      </c>
      <c r="N3" s="27">
        <v>0</v>
      </c>
      <c r="O3" s="27" t="s">
        <v>1635</v>
      </c>
      <c r="P3" s="82">
        <v>0</v>
      </c>
      <c r="Q3" s="27" t="str">
        <f>(APPS('08-09 Teamsheets'!$H$2:$R$92,$A3,'08-09 Teamsheets'!$C$2:$C$92,Q$1)+APPS('09-10 Teamsheets'!$H$2:$R$98,$A3,'09-10 Teamsheets'!$C$2:$C$98,Q$1)+APPS('10-11 Teamsheets'!$H$2:$R$107,$A3,'10-11 Teamsheets'!$C$2:$C$107,Q$1)+APPS('11-12 Teamsheets'!$H$2:$R$119,$A3,'11-12 Teamsheets'!$C$2:$C$119,Q$1)+APPS('12-13 Teamsheets'!$H$2:$R$126,$A3,'12-13 Teamsheets'!$C$2:$C$126,Q$1)+APPS('13-14 Teamsheets'!$H$2:$R$132,$A3,'13-14 Teamsheets'!$C$2:$C$132,Q$1)+APPS('14-15 Teamsheets'!$H$2:$R$136,$A3,'14-15 Teamsheets'!$C$2:$C$136,Q$1)) &amp; "(" &amp; (SUBS('08-09 Teamsheets'!$S$2:$Z$92,$A3,'08-09 Teamsheets'!$C$2:$C$92,Q$1)+SUBS('09-10 Teamsheets'!$S$2:$Z$98,$A3,'09-10 Teamsheets'!$C$2:$C$98,Q$1)+SUBS('10-11 Teamsheets'!$S$2:$Z$107,$A3,'10-11 Teamsheets'!$C$2:$C$107,Q$1)+SUBS('11-12 Teamsheets'!$S$2:$Z$119,$A3,'11-12 Teamsheets'!$C$2:$C$119,Q$1)+SUBS('12-13 Teamsheets'!$S$2:$Z$126,$A3,'12-13 Teamsheets'!$C$2:$C$126,Q$1)+SUBS('13-14 Teamsheets'!$S$2:$Z$132,$A3,'13-14 Teamsheets'!$C$2:$C$132,Q$1)+SUBS('14-15 Teamsheets'!$S$2:$Z$136,$A3,'14-15 Teamsheets'!$C$2:$C$136,Q$1)) &amp; ")"</f>
        <v>0(0)</v>
      </c>
      <c r="R3" s="27" t="str">
        <f>(GOALS('08-09 Teamsheets'!$H$2:$R$92,$A3,'08-09 Teamsheets'!$C$2:$C$92,Q$1)+GOALS('09-10 Teamsheets'!$H$2:$R$98,$A3,'09-10 Teamsheets'!$C$2:$C$98,Q$1)+GOALS('10-11 Teamsheets'!$H$2:$R$107,$A3,'10-11 Teamsheets'!$C$2:$C$107,Q$1)+GOALS('11-12 Teamsheets'!$H$2:$R$119,$A3,'11-12 Teamsheets'!$C$2:$C$119,Q$1)+GOALS('12-13 Teamsheets'!$H$2:$R$126,$A3,'12-13 Teamsheets'!$C$2:$C$126,Q$1)+GOALS('13-14 Teamsheets'!$H$2:$R$132,$A3,'13-14 Teamsheets'!$C$2:$C$132,Q$1)+GOALS('14-15 Teamsheets'!$H$2:$R$136,$A3,'14-15 Teamsheets'!$C$2:$C$136,Q$1)) &amp; "(" &amp; (GOALS('08-09 Teamsheets'!$S$2:$Z$92,$A3,'08-09 Teamsheets'!$C$2:$C$92,Q$1)+GOALS('09-10 Teamsheets'!$S$2:$Z$98,$A3,'09-10 Teamsheets'!$C$2:$C$98,Q$1)+GOALS('10-11 Teamsheets'!$S$2:$Z$107,$A3,'10-11 Teamsheets'!$C$2:$C$107,Q$1)+GOALS('11-12 Teamsheets'!$S$2:$Z$119,$A3,'11-12 Teamsheets'!$C$2:$C$119,Q$1)+GOALS('12-13 Teamsheets'!$S$2:$Z$126,$A3,'12-13 Teamsheets'!$C$2:$C$126,Q$1)+GOALS('13-14 Teamsheets'!$S$2:$Z$132,$A3,'13-14 Teamsheets'!$C$2:$C$132,Q$1)+GOALS('14-15 Teamsheets'!$S$2:$Z$136,$A3,'14-15 Teamsheets'!$C$2:$C$136,Q$1)) &amp; ")"</f>
        <v>0(0)</v>
      </c>
      <c r="S3" s="27">
        <f>Clean_sheet('08-09 Teamsheets'!$C$2:$H$92,$A3,Q$1)+Clean_sheet('09-10 Teamsheets'!$C$2:$H$98,$A3,Q$1)+Clean_sheet('10-11 Teamsheets'!$C$2:$H$107,$A3,Q$1)+Clean_sheet('11-12 Teamsheets'!$C$2:$H$119,$A3,Q$1)+Clean_sheet('12-13 Teamsheets'!$C$2:$H$126,$A3,Q$1)+Clean_sheet('13-14 Teamsheets'!$C$2:$H$132,$A3,Q$1)+Clean_sheet('14-15 Teamsheets'!$C$2:$H$136,$A3,Q$1)</f>
        <v>0</v>
      </c>
      <c r="T3" s="27" t="str">
        <f>(CARDS('08-09 Teamsheets'!$H$2:$Z$92,$A3,$CX$2,'08-09 Teamsheets'!$C$2:$C$92,Q$1)+CARDS('09-10 Teamsheets'!$H$2:$Z$98,$A3,$CX$2,'09-10 Teamsheets'!$C$2:$C$98,Q$1)+CARDS('10-11 Teamsheets'!$H$2:$Z$107,$A3,$CX$2,'10-11 Teamsheets'!$C$2:$C$107,Q$1)+CARDS('11-12 Teamsheets'!$H$2:$Z$119,$A3,$CX$2,'11-12 Teamsheets'!$C$2:$C$119,Q$1)+CARDS('12-13 Teamsheets'!$H$2:$Z$126,$A3,$CX$2,'12-13 Teamsheets'!$C$2:$C$126,Q$1)+CARDS('13-14 Teamsheets'!$H$2:$Z$132,$A3,$CX$2,'13-14 Teamsheets'!$C$2:$C$132,Q$1)+CARDS('14-15 Teamsheets'!$H$2:$Z$136,$A3,$CX$2,'14-15 Teamsheets'!$C$2:$C$136,Q$1)) &amp; "(" &amp; (CARDS('08-09 Teamsheets'!$H$2:$Z$92,$A3,$CX$3,'08-09 Teamsheets'!$C$2:$C$92,Q$1)+CARDS('09-10 Teamsheets'!$H$2:$Z$98,$A3,$CX$3,'09-10 Teamsheets'!$C$2:$C$98,Q$1)+CARDS('10-11 Teamsheets'!$H$2:$Z$107,$A3,$CX$3,'10-11 Teamsheets'!$C$2:$C$107,Q$1)+CARDS('11-12 Teamsheets'!$H$2:$Z$119,$A3,$CX$3,'11-12 Teamsheets'!$C$2:$C$119,Q$1)+CARDS('12-13 Teamsheets'!$H$2:$Z$126,$A3,$CX$3,'12-13 Teamsheets'!$C$2:$C$126,Q$1)+CARDS('13-14 Teamsheets'!$H$2:$Z$132,$A3,$CX$3,'13-14 Teamsheets'!$C$2:$C$132,Q$1)+CARDS('14-15 Teamsheets'!$H$2:$Z$136,$A3,$CX$3,'14-15 Teamsheets'!$C$2:$C$136,Q$1)) &amp; ")"</f>
        <v>0(0)</v>
      </c>
      <c r="U3" s="82">
        <f>MINS_PLAYED('08-09 Teamsheets'!$H$2:$R$92,$A3,'08-09 Teamsheets'!$C$2:$C$92,Q$1)+MINS_PLAYED('09-10 Teamsheets'!$H$2:$R$98,$A3,'09-10 Teamsheets'!$C$2:$C$98,Q$1)+ MINS_AS_SUB('08-09 Teamsheets'!$S$2:$Z$92,$A3,'08-09 Teamsheets'!$C$2:$C$92,Q$1)+ MINS_AS_SUB('09-10 Teamsheets'!$S$2:$Z$98,$A3,'09-10 Teamsheets'!$C$2:$C$98,Q$1)+MINS_PLAYED('10-11 Teamsheets'!$H$2:$R$107,$A3,'10-11 Teamsheets'!$C$2:$C$107,Q$1)+MINS_AS_SUB('10-11 Teamsheets'!$S$2:$Z$107,$A3,'10-11 Teamsheets'!$C$2:$C$107,Q$1)+MINS_PLAYED('11-12 Teamsheets'!$H$2:$R$119,$A3,'11-12 Teamsheets'!$C$2:$C$119,Q$1)+MINS_AS_SUB('11-12 Teamsheets'!$S$2:$Z$119,$A3,'11-12 Teamsheets'!$C$2:$C$119,Q$1)+MINS_PLAYED('12-13 Teamsheets'!$H$2:$R$126,$A3,'12-13 Teamsheets'!$C$2:$C$126,Q$1)+MINS_AS_SUB('12-13 Teamsheets'!$S$2:$Z$126,$A3,'12-13 Teamsheets'!$C$2:$C$126,Q$1)+MINS_PLAYED('13-14 Teamsheets'!$H$2:$R$132,$A3,'13-14 Teamsheets'!$C$2:$C$132,Q$1)+MINS_AS_SUB('13-14 Teamsheets'!$S$2:$Z$132,$A3,'13-14 Teamsheets'!$C$2:$C$132,Q$1)+MINS_PLAYED('14-15 Teamsheets'!$H$2:$R$136,$A3,'14-15 Teamsheets'!$C$2:$C$136,Q$1)+MINS_AS_SUB('14-15 Teamsheets'!$S$2:$Z$136,$A3,'14-15 Teamsheets'!$C$2:$C$136,Q$1)</f>
        <v>0</v>
      </c>
      <c r="V3" s="27" t="s">
        <v>1635</v>
      </c>
      <c r="W3" s="27" t="s">
        <v>1635</v>
      </c>
      <c r="X3" s="27">
        <v>0</v>
      </c>
      <c r="Y3" s="27" t="s">
        <v>1635</v>
      </c>
      <c r="Z3" s="82">
        <v>0</v>
      </c>
      <c r="AA3" s="27" t="s">
        <v>1635</v>
      </c>
      <c r="AB3" s="27" t="s">
        <v>1635</v>
      </c>
      <c r="AC3" s="27">
        <v>0</v>
      </c>
      <c r="AD3" s="27" t="s">
        <v>1635</v>
      </c>
      <c r="AE3" s="82">
        <v>0</v>
      </c>
      <c r="AF3" s="27" t="s">
        <v>1691</v>
      </c>
      <c r="AG3" s="27" t="s">
        <v>1635</v>
      </c>
      <c r="AH3" s="27">
        <v>0</v>
      </c>
      <c r="AI3" s="27" t="s">
        <v>1635</v>
      </c>
      <c r="AJ3" s="82">
        <v>0</v>
      </c>
      <c r="AK3" s="27" t="s">
        <v>1691</v>
      </c>
      <c r="AL3" s="27" t="s">
        <v>1635</v>
      </c>
      <c r="AM3" s="27">
        <v>0</v>
      </c>
      <c r="AN3" s="27" t="s">
        <v>1635</v>
      </c>
      <c r="AO3" s="82">
        <v>8</v>
      </c>
      <c r="AP3" s="27" t="s">
        <v>1635</v>
      </c>
      <c r="AQ3" s="27" t="s">
        <v>1635</v>
      </c>
      <c r="AR3" s="27">
        <v>0</v>
      </c>
      <c r="AS3" s="27" t="s">
        <v>1635</v>
      </c>
      <c r="AT3" s="82">
        <v>0</v>
      </c>
      <c r="AU3" s="27" t="s">
        <v>1635</v>
      </c>
      <c r="AV3" s="27" t="s">
        <v>1635</v>
      </c>
      <c r="AW3" s="27">
        <v>0</v>
      </c>
      <c r="AX3" s="27" t="s">
        <v>1635</v>
      </c>
      <c r="AY3" s="82">
        <v>0</v>
      </c>
      <c r="AZ3" s="27" t="str">
        <f>(APPS('07-08 Teamsheets'!$H$2:$R$88,$A3,'07-08 Teamsheets'!$C$2:$C$88,AZ$1)+APPS('11-12 Teamsheets'!$H$2:$R$119,$A3,'11-12 Teamsheets'!$C$2:$C$119,AZ$1)+APPS('12-13 Teamsheets'!$H$2:$R$126,$A3,'12-13 Teamsheets'!$C$2:$C$126,AZ$1)+APPS('13-14 Teamsheets'!$H$2:$R$132,$A3,'13-14 Teamsheets'!$C$2:$C$132,AZ$1)+APPS('14-15 Teamsheets'!$H$2:$R$136,$A3,'14-15 Teamsheets'!$C$2:$C$136,AZ$1)) &amp; "(" &amp; (SUBS('07-08 Teamsheets'!$S$2:$Z$88,$A3,'07-08 Teamsheets'!$C$2:$C$88,AZ$1)+SUBS('11-12 Teamsheets'!$S$2:$Z$119,$A3,'11-12 Teamsheets'!$C$2:$C$119,AZ$1)+SUBS('12-13 Teamsheets'!$S$2:$Z$126,$A3,'12-13 Teamsheets'!$C$2:$C$126,AZ$1)+SUBS('13-14 Teamsheets'!$S$2:$Z$132,$A3,'13-14 Teamsheets'!$C$2:$C$132,AZ$1)+SUBS('14-15 Teamsheets'!$S$2:$Z$136,$A3,'14-15 Teamsheets'!$C$2:$C$136,AZ$1)) &amp; ")"</f>
        <v>0(0)</v>
      </c>
      <c r="BA3" s="27" t="str">
        <f>(GOALS('07-08 Teamsheets'!$H$2:$R$88,$A3,'07-08 Teamsheets'!$C$2:$C$88,AZ$1)+GOALS('11-12 Teamsheets'!$H$2:$R$119,$A3,'11-12 Teamsheets'!$C$2:$C$119,AZ$1)+GOALS('12-13 Teamsheets'!$H$2:$R$126,$A3,'12-13 Teamsheets'!$C$2:$C$126,AZ$1)+GOALS('13-14 Teamsheets'!$H$2:$R$132,$A3,'13-14 Teamsheets'!$C$2:$C$132,AZ$1)+GOALS('14-15 Teamsheets'!$H$2:$R$136,$A3,'14-15 Teamsheets'!$C$2:$C$136,AZ$1)) &amp; "(" &amp; (GOALS('07-08 Teamsheets'!$S$2:$Z$88,$A3,'07-08 Teamsheets'!$C$2:$C$88,AZ$1)+GOALS('11-12 Teamsheets'!$S$2:$Z$119,$A3,'11-12 Teamsheets'!$C$2:$C$119,AZ$1)+GOALS('12-13 Teamsheets'!$S$2:$Z$126,$A3,'12-13 Teamsheets'!$C$2:$C$126,AZ$1)+GOALS('13-14 Teamsheets'!$S$2:$Z$132,$A3,'13-14 Teamsheets'!$C$2:$C$132,AZ$1)+GOALS('14-15 Teamsheets'!$S$2:$Z$136,$A3,'14-15 Teamsheets'!$C$2:$C$136,AZ$1)) &amp; ")"</f>
        <v>0(0)</v>
      </c>
      <c r="BB3" s="27">
        <f>Clean_sheet('07-08 Teamsheets'!$C$2:$H$92,$A3,AZ$1)+Clean_sheet('11-12 Teamsheets'!$C$2:$H$119,$A3,AZ$1)+Clean_sheet('12-13 Teamsheets'!$C$2:$H$126,$A3,AZ$1)+Clean_sheet('13-14 Teamsheets'!$C$2:$H$132,$A3,AZ$1)+Clean_sheet('14-15 Teamsheets'!$C$2:$H$136,$A3,AZ$1)</f>
        <v>0</v>
      </c>
      <c r="BC3" s="27" t="str">
        <f>(CARDS('07-08 Teamsheets'!$H$2:$Z$88,$A3,$CX$2,'07-08 Teamsheets'!$C$2:$C$88,AZ$1)+CARDS('11-12 Teamsheets'!$H$2:$Z$119,$A3,$CX$2,'11-12 Teamsheets'!$C$2:$C$119,AZ$1)+CARDS('12-13 Teamsheets'!$H$2:$Z$126,$A3,$CX$2,'12-13 Teamsheets'!$C$2:$C$126,AZ$1)+CARDS('13-14 Teamsheets'!$H$2:$Z$132,$A3,$CX$2,'13-14 Teamsheets'!$C$2:$C$132,AZ$1)+CARDS('14-15 Teamsheets'!$H$2:$Z$136,$A3,$CX$2,'14-15 Teamsheets'!$C$2:$C$136,AZ$1)) &amp; "(" &amp; (CARDS('07-08 Teamsheets'!$H$2:$Z$88,$A3,$CX$3,'07-08 Teamsheets'!$C$2:$C$88,AZ$1)+CARDS('11-12 Teamsheets'!$H$2:$Z$119,$A3,$CX$3,'11-12 Teamsheets'!$C$2:$C$119,AZ$1)+CARDS('12-13 Teamsheets'!$H$2:$Z$126,$A3,$CX$3,'12-13 Teamsheets'!$C$2:$C$126,AZ$1)+CARDS('13-14 Teamsheets'!$H$2:$Z$132,$A3,$CX$3,'13-14 Teamsheets'!$C$2:$C$132,AZ$1)+CARDS('14-15 Teamsheets'!$H$2:$Z$136,$A3,$CX$3,'14-15 Teamsheets'!$C$2:$C$136,AZ$1)) &amp; ")"</f>
        <v>0(0)</v>
      </c>
      <c r="BD3" s="82">
        <f>MINS_PLAYED('07-08 Teamsheets'!$H$2:$R$88,$A3,'07-08 Teamsheets'!$C$2:$C$88,AZ$1)+MINS_PLAYED('11-12 Teamsheets'!$H$2:$R$119,$A3,'11-12 Teamsheets'!$C$2:$C$119,AZ$1)+MINS_PLAYED('12-13 Teamsheets'!$H$2:$R$126,$A3,'12-13 Teamsheets'!$C$2:$C$126,AZ$1)+MINS_PLAYED('13-14 Teamsheets'!$H$2:$R$132,$A3,'13-14 Teamsheets'!$C$2:$C$132,AZ$1)+MINS_PLAYED('14-15 Teamsheets'!$H$2:$R$136,$A3,'14-15 Teamsheets'!$C$2:$C$136,AZ$1)+MINS_AS_SUB('07-08 Teamsheets'!$S$2:$Z$88,$A3,'07-08 Teamsheets'!$C$2:$C$88,AZ$1)+MINS_AS_SUB('11-12 Teamsheets'!$S$2:$Z$119,$A3,'11-12 Teamsheets'!$C$2:$C$119,AZ$1)+MINS_AS_SUB('12-13 Teamsheets'!$S$2:$Z$126,$A3,'12-13 Teamsheets'!$C$2:$C$126,AZ$1)+MINS_AS_SUB('13-14 Teamsheets'!$S$2:$Z$132,$A3,'13-14 Teamsheets'!$C$2:$C$132,AZ$1)+MINS_AS_SUB('14-15 Teamsheets'!$S$2:$Z$136,$A3,'14-15 Teamsheets'!$C$2:$C$136,AZ$1)</f>
        <v>0</v>
      </c>
      <c r="BE3" s="27" t="str">
        <f>(APPS('08-09 Teamsheets'!$H$2:$R$92,$A3,'08-09 Teamsheets'!$C$2:$C$92,BE$1)+APPS('09-10 Teamsheets'!$H$2:$R$98,$A3,'09-10 Teamsheets'!$C$2:$C$98,BE$1)+APPS('10-11 Teamsheets'!$H$2:$R$107,$A3,'10-11 Teamsheets'!$C$2:$C$107,BE$1)+APPS('11-12 Teamsheets'!$H$2:$R$119,$A3,'11-12 Teamsheets'!$C$2:$C$119,BE$1)+APPS('12-13 Teamsheets'!$H$2:$R$126,$A3,'12-13 Teamsheets'!$C$2:$C$126,BE$1)+APPS('13-14 Teamsheets'!$H$2:$R$132,$A3,'13-14 Teamsheets'!$C$2:$C$132,BE$1)+APPS('14-15 Teamsheets'!$H$2:$R$136,$A3,'14-15 Teamsheets'!$C$2:$C$136,BE$1)) &amp; "(" &amp; (SUBS('08-09 Teamsheets'!$S$2:$Z$92,$A3,'08-09 Teamsheets'!$C$2:$C$92,BE$1)+SUBS('09-10 Teamsheets'!$S$2:$Z$98,$A3,'09-10 Teamsheets'!$C$2:$C$98,BE$1)+SUBS('10-11 Teamsheets'!$S$2:$Z$107,$A3,'10-11 Teamsheets'!$C$2:$C$107,BE$1)+SUBS('11-12 Teamsheets'!$S$2:$Z$119,$A3,'11-12 Teamsheets'!$C$2:$C$119,BE$1)+SUBS('12-13 Teamsheets'!$S$2:$Z$126,$A3,'12-13 Teamsheets'!$C$2:$C$126,BE$1)+SUBS('13-14 Teamsheets'!$S$2:$Z$132,$A3,'13-14 Teamsheets'!$C$2:$C$132,BE$1)+SUBS('14-15 Teamsheets'!$S$2:$Z$136,$A3,'14-15 Teamsheets'!$C$2:$C$136,BE$1)) &amp; ")"</f>
        <v>0(0)</v>
      </c>
      <c r="BF3" s="27" t="str">
        <f>(GOALS('08-09 Teamsheets'!$H$2:$R$92,$A3,'08-09 Teamsheets'!$C$2:$C$92,BE$1)+GOALS('09-10 Teamsheets'!$H$2:$R$98,$A3,'09-10 Teamsheets'!$C$2:$C$98,BE$1)+GOALS('10-11 Teamsheets'!$H$2:$R$107,$A3,'10-11 Teamsheets'!$C$2:$C$107,BE$1)+GOALS('11-12 Teamsheets'!$H$2:$R$119,$A3,'11-12 Teamsheets'!$C$2:$C$119,BE$1)+GOALS('12-13 Teamsheets'!$H$2:$R$126,$A3,'12-13 Teamsheets'!$C$2:$C$126,BE$1)+GOALS('13-14 Teamsheets'!$H$2:$R$132,$A3,'13-14 Teamsheets'!$C$2:$C$132,BE$1)+GOALS('14-15 Teamsheets'!$H$2:$R$136,$A3,'14-15 Teamsheets'!$C$2:$C$136,BE$1)) &amp; "(" &amp; (GOALS('08-09 Teamsheets'!$S$2:$Z$92,$A3,'08-09 Teamsheets'!$C$2:$C$92,BE$1)+GOALS('09-10 Teamsheets'!$S$2:$Z$98,$A3,'09-10 Teamsheets'!$C$2:$C$98,BE$1)+GOALS('10-11 Teamsheets'!$S$2:$Z$107,$A3,'10-11 Teamsheets'!$C$2:$C$107,BE$1)+GOALS('11-12 Teamsheets'!$S$2:$Z$119,$A3,'11-12 Teamsheets'!$C$2:$C$119,BE$1)+GOALS('12-13 Teamsheets'!$S$2:$Z$126,$A3,'12-13 Teamsheets'!$C$2:$C$126,BE$1)+GOALS('13-14 Teamsheets'!$S$2:$Z$132,$A3,'13-14 Teamsheets'!$C$2:$C$132,BE$1)+GOALS('14-15 Teamsheets'!$S$2:$Z$136,$A3,'14-15 Teamsheets'!$C$2:$C$136,BE$1)) &amp; ")"</f>
        <v>0(0)</v>
      </c>
      <c r="BG3" s="27">
        <f>Clean_sheet('08-09 Teamsheets'!$C$2:$H$92,$A3,BE$1)+Clean_sheet('09-10 Teamsheets'!$C$2:$H$98,$A3,BE$1)+Clean_sheet('10-11 Teamsheets'!$C$2:$H$107,$A3,BE$1)+Clean_sheet('11-12 Teamsheets'!$C$2:$H$119,$A3,BE$1)+Clean_sheet('12-13 Teamsheets'!$C$2:$H$126,$A3,BE$1)+Clean_sheet('13-14 Teamsheets'!$C$2:$H$132,$A3,BE$1)+Clean_sheet('14-15 Teamsheets'!$C$2:$H$136,$A3,BE$1)</f>
        <v>0</v>
      </c>
      <c r="BH3" s="27" t="str">
        <f>(CARDS('08-09 Teamsheets'!$H$2:$Z$92,$A3,$CX$2,'08-09 Teamsheets'!$C$2:$C$92,BE$1)+CARDS('09-10 Teamsheets'!$H$2:$Z$98,$A3,$CX$2,'09-10 Teamsheets'!$C$2:$C$98,BE$1)+CARDS('10-11 Teamsheets'!$H$2:$Z$107,$A3,$CX$2,'10-11 Teamsheets'!$C$2:$C$107,BE$1)+CARDS('11-12 Teamsheets'!$H$2:$Z$119,$A3,$CX$2,'11-12 Teamsheets'!$C$2:$C$119,BE$1)+CARDS('12-13 Teamsheets'!$H$2:$Z$126,$A3,$CX$2,'12-13 Teamsheets'!$C$2:$C$126,BE$1)+CARDS('13-14 Teamsheets'!$H$2:$Z$132,$A3,$CX$2,'13-14 Teamsheets'!$C$2:$C$132,BE$1)+CARDS('14-15 Teamsheets'!$H$2:$Z$136,$A3,$CX$2,'14-15 Teamsheets'!$C$2:$C$136,BE$1)) &amp; "(" &amp; (CARDS('08-09 Teamsheets'!$H$2:$Z$92,$A3,$CX$3,'08-09 Teamsheets'!$C$2:$C$92,BE$1)+CARDS('09-10 Teamsheets'!$H$2:$Z$98,$A3,$CX$3,'09-10 Teamsheets'!$C$2:$C$98,BE$1)+CARDS('10-11 Teamsheets'!$H$2:$Z$107,$A3,$CX$3,'10-11 Teamsheets'!$C$2:$C$107,BE$1)+CARDS('11-12 Teamsheets'!$H$2:$Z$119,$A3,$CX$3,'11-12 Teamsheets'!$C$2:$C$119,BE$1)+CARDS('12-13 Teamsheets'!$H$2:$Z$126,$A3,$CX$3,'12-13 Teamsheets'!$C$2:$C$126,BE$1)+CARDS('13-14 Teamsheets'!$H$2:$Z$132,$A3,$CX$3,'13-14 Teamsheets'!$C$2:$C$132,BE$1)+CARDS('14-15 Teamsheets'!$H$2:$Z$136,$A3,$CX$3,'14-15 Teamsheets'!$C$2:$C$136,BE$1)) &amp; ")"</f>
        <v>0(0)</v>
      </c>
      <c r="BI3" s="82">
        <f>MINS_PLAYED('08-09 Teamsheets'!$H$2:$R$92,$A3,'08-09 Teamsheets'!$C$2:$C$92,BE$1)+MINS_PLAYED('09-10 Teamsheets'!$H$2:$R$98,$A3,'09-10 Teamsheets'!$C$2:$C$98,BE$1)+ MINS_AS_SUB('08-09 Teamsheets'!$S$2:$Z$92,$A3,'08-09 Teamsheets'!$C$2:$C$92,BE$1)+ MINS_AS_SUB('09-10 Teamsheets'!$S$2:$Z$98,$A3,'09-10 Teamsheets'!$C$2:$C$98,BE$1)+MINS_PLAYED('10-11 Teamsheets'!$H$2:$R$107,$A3,'10-11 Teamsheets'!$C$2:$C$107,BE$1)+MINS_AS_SUB('10-11 Teamsheets'!$S$2:$Z$107,$A3,'10-11 Teamsheets'!$C$2:$C$107,BE$1)+MINS_PLAYED('11-12 Teamsheets'!$H$2:$R$119,$A3,'11-12 Teamsheets'!$C$2:$C$119,BE$1)+MINS_AS_SUB('11-12 Teamsheets'!$S$2:$Z$119,$A3,'11-12 Teamsheets'!$C$2:$C$119,BE$1)+MINS_PLAYED('12-13 Teamsheets'!$H$2:$R$126,$A3,'12-13 Teamsheets'!$C$2:$C$126,BE$1)+MINS_AS_SUB('12-13 Teamsheets'!$S$2:$Z$126,$A3,'12-13 Teamsheets'!$C$2:$C$126,BE$1)+MINS_PLAYED('13-14 Teamsheets'!$H$2:$R$132,$A3,'13-14 Teamsheets'!$C$2:$C$132,BE$1)+MINS_AS_SUB('13-14 Teamsheets'!$S$2:$Z$132,$A3,'13-14 Teamsheets'!$C$2:$C$132,BE$1)+MINS_PLAYED('14-15 Teamsheets'!$H$2:$R$136,$A3,'14-15 Teamsheets'!$C$2:$C$136,BE$1)+MINS_AS_SUB('14-15 Teamsheets'!$S$2:$Z$136,$A3,'14-15 Teamsheets'!$C$2:$C$136,BE$1)</f>
        <v>0</v>
      </c>
      <c r="BJ3" s="27" t="str">
        <f>(APPS('07-08 Teamsheets'!$H$2:$R$88,$A3,'07-08 Teamsheets'!$C$2:$C$88,BJ$1)+APPS('08-09 Teamsheets'!$H$2:$R$92,$A3,'08-09 Teamsheets'!$C$2:$C$92,BJ$1)+APPS('09-10 Teamsheets'!$H$2:$R$98,$A3,'09-10 Teamsheets'!$C$2:$C$98,BJ$1)+APPS('10-11 Teamsheets'!$H$2:$R$106,$A3,'10-11 Teamsheets'!$C$2:$C$106,BJ$1)+APPS('11-12 Teamsheets'!$H$2:$R$119,$A3,'11-12 Teamsheets'!$C$2:$C$119,BJ$1)+APPS('12-13 Teamsheets'!$H$2:$R$126,$A3,'12-13 Teamsheets'!$C$2:$C$126,BJ$1)+APPS('13-14 Teamsheets'!$H$2:$R$132,$A3,'13-14 Teamsheets'!$C$2:$C$132,BJ$1)+APPS('14-15 Teamsheets'!$H$2:$R$136,$A3,'14-15 Teamsheets'!$C$2:$C$136,BJ$1)) &amp; "(" &amp; (SUBS('07-08 Teamsheets'!$S$2:$Z$88,$A3,'07-08 Teamsheets'!$C$2:$C$88,BJ$1)+SUBS('08-09 Teamsheets'!$S$2:$Z$92,$A3,'08-09 Teamsheets'!$C$2:$C$92,BJ$1)+SUBS('09-10 Teamsheets'!$S$2:$Z$98,$A3,'09-10 Teamsheets'!$C$2:$C$98,BJ$1)+SUBS('10-11 Teamsheets'!$S$2:$Z$106,$A3,'10-11 Teamsheets'!$C$2:$C$106,BJ$1)+SUBS('11-12 Teamsheets'!$S$2:$Z$119,$A3,'11-12 Teamsheets'!$C$2:$C$119,BJ$1)+SUBS('12-13 Teamsheets'!$S$2:$Z$126,$A3,'12-13 Teamsheets'!$C$2:$C$126,BJ$1)+SUBS('13-14 Teamsheets'!$S$2:$Z$132,$A3,'13-14 Teamsheets'!$C$2:$C$132,BJ$1)+SUBS('14-15 Teamsheets'!$S$2:$Z$136,$A3,'14-15 Teamsheets'!$C$2:$C$136,BJ$1)) &amp; ")"</f>
        <v>0(0)</v>
      </c>
      <c r="BK3" s="27" t="str">
        <f>(GOALS('07-08 Teamsheets'!$H$2:$R$88,$A3,'07-08 Teamsheets'!$C$2:$C$88,BJ$1)+GOALS('08-09 Teamsheets'!$H$2:$R$92,$A3,'08-09 Teamsheets'!$C$2:$C$92,BJ$1)+GOALS('09-10 Teamsheets'!$H$2:$R$98,$A3,'09-10 Teamsheets'!$C$2:$C$98,BJ$1)+GOALS('10-11 Teamsheets'!$H$2:$R$106,$A3,'10-11 Teamsheets'!$C$2:$C$106,BJ$1)+GOALS('11-12 Teamsheets'!$H$2:$R$119,$A3,'11-12 Teamsheets'!$C$2:$C$119,BJ$1)+GOALS('12-13 Teamsheets'!$H$2:$R$126,$A3,'12-13 Teamsheets'!$C$2:$C$126,BJ$1)+GOALS('13-14 Teamsheets'!$H$2:$R$132,$A3,'13-14 Teamsheets'!$C$2:$C$132,BJ$1)+GOALS('14-15 Teamsheets'!$H$2:$R$136,$A3,'14-15 Teamsheets'!$C$2:$C$136,BJ$1)) &amp; "(" &amp; (GOALS('07-08 Teamsheets'!$S$2:$Z$88,$A3,'07-08 Teamsheets'!$C$2:$C$88,BJ$1)+GOALS('08-09 Teamsheets'!$S$2:$Z$92,$A3,'08-09 Teamsheets'!$C$2:$C$92,BJ$1)+GOALS('09-10 Teamsheets'!$S$2:$Z$98,$A3,'09-10 Teamsheets'!$C$2:$C$98,BJ$1)+GOALS('10-11 Teamsheets'!$S$2:$Z$106,$A3,'10-11 Teamsheets'!$C$2:$C$106,BJ$1)+GOALS('11-12 Teamsheets'!$S$2:$Z$119,$A3,'11-12 Teamsheets'!$C$2:$C$119,BJ$1)+GOALS('12-13 Teamsheets'!$S$2:$Z$126,$A3,'12-13 Teamsheets'!$C$2:$C$126,BJ$1)+GOALS('13-14 Teamsheets'!$S$2:$Z$132,$A3,'13-14 Teamsheets'!$C$2:$C$132,BJ$1)+GOALS('14-15 Teamsheets'!$S$2:$Z$136,$A3,'14-15 Teamsheets'!$C$2:$C$136,BJ$1)) &amp; ")"</f>
        <v>0(0)</v>
      </c>
      <c r="BL3" s="27">
        <f>Clean_sheet('07-08 Teamsheets'!$C$2:$H$92,$A3,BJ$1)+Clean_sheet('08-09 Teamsheets'!$C$2:$H$92,$A3,BJ$1)+Clean_sheet('09-10 Teamsheets'!$C$2:$H$98,$A3,BJ$1)+Clean_sheet('10-11 Teamsheets'!$C$2:$H$106,$A3,BJ$1)+Clean_sheet('11-12 Teamsheets'!$C$2:$H$119,$A3,BJ$1)+Clean_sheet('12-13 Teamsheets'!$C$2:$H$126,$A3,BJ$1)+Clean_sheet('13-14 Teamsheets'!$C$2:$H$132,$A3,BJ$1)+Clean_sheet('14-15 Teamsheets'!$C$2:$H$136,$A3,BJ$1)</f>
        <v>0</v>
      </c>
      <c r="BM3" s="27" t="str">
        <f>(CARDS('07-08 Teamsheets'!$H$2:$Z$88,$A3,$CX$2,'07-08 Teamsheets'!$C$2:$C$88,BJ$1)+CARDS('08-09 Teamsheets'!$H$2:$Z$92,$A3,$CX$2,'08-09 Teamsheets'!$C$2:$C$92,BJ$1)+CARDS('09-10 Teamsheets'!$H$2:$Z$98,$A3,$CX$2,'09-10 Teamsheets'!$C$2:$C$98,BJ$1)+CARDS('10-11 Teamsheets'!$H$2:$Z$106,$A3,$CX$2,'10-11 Teamsheets'!$C$2:$C$106,BJ$1)+CARDS('11-12 Teamsheets'!$H$2:$Z$119,$A3,$CX$2,'11-12 Teamsheets'!$C$2:$C$119,BJ$1)+CARDS('12-13 Teamsheets'!$H$2:$Z$126,$A3,$CX$2,'12-13 Teamsheets'!$C$2:$C$126,BJ$1)+CARDS('13-14 Teamsheets'!$H$2:$Z$132,$A3,$CX$2,'13-14 Teamsheets'!$C$2:$C$132,BJ$1)+CARDS('14-15 Teamsheets'!$H$2:$Z$136,$A3,$CX$2,'14-15 Teamsheets'!$C$2:$C$136,BJ$1)) &amp; "(" &amp; (CARDS('07-08 Teamsheets'!$H$2:$Z$88,$A3,$CX$3,'07-08 Teamsheets'!$C$2:$C$88,BJ$1)+CARDS('08-09 Teamsheets'!$H$2:$Z$92,$A3,$CX$3,'08-09 Teamsheets'!$C$2:$C$92,BJ$1)+CARDS('09-10 Teamsheets'!$H$2:$Z$98,$A3,$CX$3,'09-10 Teamsheets'!$C$2:$C$98,BJ$1)+CARDS('10-11 Teamsheets'!$H$2:$Z$106,$A3,$CX$3,'10-11 Teamsheets'!$C$2:$C$106,BJ$1)+CARDS('11-12 Teamsheets'!$H$2:$Z$119,$A3,$CX$3,'11-12 Teamsheets'!$C$2:$C$119,BJ$1)+CARDS('12-13 Teamsheets'!$H$2:$Z$126,$A3,$CX$3,'12-13 Teamsheets'!$C$2:$C$126,BJ$1)+CARDS('13-14 Teamsheets'!$H$2:$Z$132,$A3,$CX$3,'13-14 Teamsheets'!$C$2:$C$132,BJ$1)+CARDS('14-15 Teamsheets'!$H$2:$Z$136,$A3,$CX$3,'14-15 Teamsheets'!$C$2:$C$136,BJ$1)) &amp; ")"</f>
        <v>0(0)</v>
      </c>
      <c r="BN3" s="82">
        <f>MINS_PLAYED('07-08 Teamsheets'!$H$2:$R$88,$A3,'07-08 Teamsheets'!$C$2:$C$88,BJ$1)+MINS_PLAYED('08-09 Teamsheets'!$H$2:$R$92,$A3,'08-09 Teamsheets'!$C$2:$C$92,BJ$1)+MINS_PLAYED('09-10 Teamsheets'!$H$2:$R$98,$A3,'09-10 Teamsheets'!$C$2:$C$98,BJ$1)+MINS_PLAYED('10-11 Teamsheets'!$H$2:$R$106,$A3,'10-11 Teamsheets'!$C$2:$C$106,BJ$1)+MINS_PLAYED('11-12 Teamsheets'!$H$2:$R$119,$A3,'11-12 Teamsheets'!$C$2:$C$119,BJ$1)+MINS_PLAYED('12-13 Teamsheets'!$H$2:$R$126,$A3,'12-13 Teamsheets'!$C$2:$C$126,BJ$1)+MINS_PLAYED('13-14 Teamsheets'!$H$2:$R$132,$A3,'13-14 Teamsheets'!$C$2:$C$132,BJ$1)+MINS_PLAYED('14-15 Teamsheets'!$H$2:$R$136,$A3,'14-15 Teamsheets'!$C$2:$C$136,BJ$1)+MINS_AS_SUB('07-08 Teamsheets'!$S$2:$Z$88,$A3,'07-08 Teamsheets'!$C$2:$C$88,BJ$1)+MINS_AS_SUB('08-09 Teamsheets'!$S$2:$Z$92,$A3,'08-09 Teamsheets'!$C$2:$C$92,BJ$1)+MINS_AS_SUB('09-10 Teamsheets'!$S$2:$Z$98,$A3,'09-10 Teamsheets'!$C$2:$C$98,BJ$1)+MINS_AS_SUB('10-11 Teamsheets'!$S$2:$Z$106,$A3,'10-11 Teamsheets'!$C$2:$C$106,BJ$1)+MINS_AS_SUB('11-12 Teamsheets'!$S$2:$Z$119,$A3,'11-12 Teamsheets'!$C$2:$C$119,BJ$1)+MINS_AS_SUB('12-13 Teamsheets'!$S$2:$Z$126,$A3,'12-13 Teamsheets'!$C$2:$C$126,BJ$1)+MINS_AS_SUB('13-14 Teamsheets'!$S$2:$Z$132,$A3,'13-14 Teamsheets'!$C$2:$C$132,BJ$1)+MINS_AS_SUB('14-15 Teamsheets'!$S$2:$Z$136,$A3,'14-15 Teamsheets'!$C$2:$C$136,BJ$1)</f>
        <v>0</v>
      </c>
      <c r="BO3" s="27" t="str">
        <f>(APPS('07-08 Teamsheets'!$H$2:$R$88,$A3,'07-08 Teamsheets'!$C$2:$C$88,BO$1)+APPS('08-09 Teamsheets'!$H$2:$R$92,$A3,'08-09 Teamsheets'!$C$2:$C$92,BO$1)+APPS('09-10 Teamsheets'!$H$2:$R$98,$A3,'09-10 Teamsheets'!$C$2:$C$98,BO$1)+APPS('10-11 Teamsheets'!$H$2:$R$106,$A3,'10-11 Teamsheets'!$C$2:$C$106,BO$1)+APPS('11-12 Teamsheets'!$H$2:$R$119,$A3,'11-12 Teamsheets'!$C$2:$C$119,BO$1)+APPS('12-13 Teamsheets'!$H$2:$R$126,$A3,'12-13 Teamsheets'!$C$2:$C$126,BO$1)+APPS('13-14 Teamsheets'!$H$2:$R$132,$A3,'13-14 Teamsheets'!$C$2:$C$132,BO$1)+APPS('14-15 Teamsheets'!$H$2:$R$136,$A3,'14-15 Teamsheets'!$C$2:$C$136,BO$1)) &amp; "(" &amp; (SUBS('07-08 Teamsheets'!$S$2:$Z$88,$A3,'07-08 Teamsheets'!$C$2:$C$88,BO$1)+SUBS('08-09 Teamsheets'!$S$2:$Z$92,$A3,'08-09 Teamsheets'!$C$2:$C$92,BO$1)+SUBS('09-10 Teamsheets'!$S$2:$Z$98,$A3,'09-10 Teamsheets'!$C$2:$C$98,BO$1)+SUBS('10-11 Teamsheets'!$S$2:$Z$106,$A3,'10-11 Teamsheets'!$C$2:$C$106,BO$1)+SUBS('11-12 Teamsheets'!$S$2:$Z$119,$A3,'11-12 Teamsheets'!$C$2:$C$119,BO$1)+SUBS('12-13 Teamsheets'!$S$2:$Z$126,$A3,'12-13 Teamsheets'!$C$2:$C$126,BO$1)+SUBS('13-14 Teamsheets'!$S$2:$Z$132,$A3,'13-14 Teamsheets'!$C$2:$C$132,BO$1)+SUBS('14-15 Teamsheets'!$S$2:$Z$136,$A3,'14-15 Teamsheets'!$C$2:$C$136,BO$1)) &amp; ")"</f>
        <v>0(0)</v>
      </c>
      <c r="BP3" s="27" t="str">
        <f>(GOALS('07-08 Teamsheets'!$H$2:$R$88,$A3,'07-08 Teamsheets'!$C$2:$C$88,BO$1)+GOALS('08-09 Teamsheets'!$H$2:$R$92,$A3,'08-09 Teamsheets'!$C$2:$C$92,BO$1)+GOALS('09-10 Teamsheets'!$H$2:$R$98,$A3,'09-10 Teamsheets'!$C$2:$C$98,BO$1)+GOALS('10-11 Teamsheets'!$H$2:$R$106,$A3,'10-11 Teamsheets'!$C$2:$C$106,BO$1)+GOALS('11-12 Teamsheets'!$H$2:$R$119,$A3,'11-12 Teamsheets'!$C$2:$C$119,BO$1)+GOALS('12-13 Teamsheets'!$H$2:$R$126,$A3,'12-13 Teamsheets'!$C$2:$C$126,BO$1)+GOALS('13-14 Teamsheets'!$H$2:$R$132,$A3,'13-14 Teamsheets'!$C$2:$C$132,BO$1)+GOALS('14-15 Teamsheets'!$H$2:$R$136,$A3,'14-15 Teamsheets'!$C$2:$C$136,BO$1)) &amp; "(" &amp; (GOALS('07-08 Teamsheets'!$S$2:$Z$88,$A3,'07-08 Teamsheets'!$C$2:$C$88,BO$1)+GOALS('08-09 Teamsheets'!$S$2:$Z$92,$A3,'08-09 Teamsheets'!$C$2:$C$92,BO$1)+GOALS('09-10 Teamsheets'!$S$2:$Z$98,$A3,'09-10 Teamsheets'!$C$2:$C$98,BO$1)+GOALS('10-11 Teamsheets'!$S$2:$Z$106,$A3,'10-11 Teamsheets'!$C$2:$C$106,BO$1)+GOALS('11-12 Teamsheets'!$S$2:$Z$119,$A3,'11-12 Teamsheets'!$C$2:$C$119,BO$1)+GOALS('12-13 Teamsheets'!$S$2:$Z$126,$A3,'12-13 Teamsheets'!$C$2:$C$126,BO$1)+GOALS('13-14 Teamsheets'!$S$2:$Z$132,$A3,'13-14 Teamsheets'!$C$2:$C$132,BO$1)+GOALS('14-15 Teamsheets'!$S$2:$Z$136,$A3,'14-15 Teamsheets'!$C$2:$C$136,BO$1)) &amp; ")"</f>
        <v>0(0)</v>
      </c>
      <c r="BQ3" s="27">
        <f>Clean_sheet('07-08 Teamsheets'!$C$2:$H$92,$A3,BO$1)+Clean_sheet('08-09 Teamsheets'!$C$2:$H$92,$A3,BO$1)+Clean_sheet('09-10 Teamsheets'!$C$2:$H$98,$A3,BO$1)+Clean_sheet('10-11 Teamsheets'!$C$2:$H$106,$A3,BO$1)+Clean_sheet('11-12 Teamsheets'!$C$2:$H$119,$A3,BO$1)+Clean_sheet('12-13 Teamsheets'!$C$2:$H$126,$A3,BO$1)+Clean_sheet('13-14 Teamsheets'!$C$2:$H$132,$A3,BO$1)+Clean_sheet('14-15 Teamsheets'!$C$2:$H$136,$A3,BO$1)</f>
        <v>0</v>
      </c>
      <c r="BR3" s="27" t="str">
        <f>(CARDS('07-08 Teamsheets'!$H$2:$Z$88,$A3,$CX$2,'07-08 Teamsheets'!$C$2:$C$88,BO$1)+CARDS('08-09 Teamsheets'!$H$2:$Z$92,$A3,$CX$2,'08-09 Teamsheets'!$C$2:$C$92,BO$1)+CARDS('09-10 Teamsheets'!$H$2:$Z$98,$A3,$CX$2,'09-10 Teamsheets'!$C$2:$C$98,BO$1)+CARDS('10-11 Teamsheets'!$H$2:$Z$106,$A3,$CX$2,'10-11 Teamsheets'!$C$2:$C$106,BO$1)+CARDS('11-12 Teamsheets'!$H$2:$Z$119,$A3,$CX$2,'11-12 Teamsheets'!$C$2:$C$119,BO$1)+CARDS('12-13 Teamsheets'!$H$2:$Z$126,$A3,$CX$2,'12-13 Teamsheets'!$C$2:$C$126,BO$1)+CARDS('13-14 Teamsheets'!$H$2:$Z$132,$A3,$CX$2,'13-14 Teamsheets'!$C$2:$C$132,BO$1)+CARDS('14-15 Teamsheets'!$H$2:$Z$136,$A3,$CX$2,'14-15 Teamsheets'!$C$2:$C$136,BO$1)) &amp; "(" &amp; (CARDS('07-08 Teamsheets'!$H$2:$Z$88,$A3,$CX$3,'07-08 Teamsheets'!$C$2:$C$88,BO$1)+CARDS('08-09 Teamsheets'!$H$2:$Z$92,$A3,$CX$3,'08-09 Teamsheets'!$C$2:$C$92,BO$1)+CARDS('09-10 Teamsheets'!$H$2:$Z$98,$A3,$CX$3,'09-10 Teamsheets'!$C$2:$C$98,BO$1)+CARDS('10-11 Teamsheets'!$H$2:$Z$106,$A3,$CX$3,'10-11 Teamsheets'!$C$2:$C$106,BO$1)+CARDS('11-12 Teamsheets'!$H$2:$Z$119,$A3,$CX$3,'11-12 Teamsheets'!$C$2:$C$119,BO$1)+CARDS('12-13 Teamsheets'!$H$2:$Z$126,$A3,$CX$3,'12-13 Teamsheets'!$C$2:$C$126,BO$1)+CARDS('13-14 Teamsheets'!$H$2:$Z$132,$A3,$CX$3,'13-14 Teamsheets'!$C$2:$C$132,BO$1)+CARDS('14-15 Teamsheets'!$H$2:$Z$136,$A3,$CX$3,'14-15 Teamsheets'!$C$2:$C$136,BO$1)) &amp; ")"</f>
        <v>0(0)</v>
      </c>
      <c r="BS3" s="82">
        <f>MINS_PLAYED('07-08 Teamsheets'!$H$2:$R$88,$A3,'07-08 Teamsheets'!$C$2:$C$88,BO$1)+MINS_PLAYED('08-09 Teamsheets'!$H$2:$R$92,$A3,'08-09 Teamsheets'!$C$2:$C$92,BO$1)+MINS_PLAYED('09-10 Teamsheets'!$H$2:$R$98,$A3,'09-10 Teamsheets'!$C$2:$C$98,BO$1)+MINS_PLAYED('10-11 Teamsheets'!$H$2:$R$106,$A3,'10-11 Teamsheets'!$C$2:$C$106,BO$1)+MINS_PLAYED('11-12 Teamsheets'!$H$2:$R$119,$A3,'11-12 Teamsheets'!$C$2:$C$119,BO$1)+MINS_PLAYED('12-13 Teamsheets'!$H$2:$R$126,$A3,'12-13 Teamsheets'!$C$2:$C$126,BO$1)+MINS_PLAYED('13-14 Teamsheets'!$H$2:$R$132,$A3,'13-14 Teamsheets'!$C$2:$C$132,BO$1)+MINS_PLAYED('14-15 Teamsheets'!$H$2:$R$136,$A3,'14-15 Teamsheets'!$C$2:$C$136,BO$1)+MINS_AS_SUB('07-08 Teamsheets'!$S$2:$Z$88,$A3,'07-08 Teamsheets'!$C$2:$C$88,BO$1)+MINS_AS_SUB('08-09 Teamsheets'!$S$2:$Z$92,$A3,'08-09 Teamsheets'!$C$2:$C$92,BO$1)+MINS_AS_SUB('09-10 Teamsheets'!$S$2:$Z$98,$A3,'09-10 Teamsheets'!$C$2:$C$98,BO$1)+MINS_AS_SUB('10-11 Teamsheets'!$S$2:$Z$106,$A3,'10-11 Teamsheets'!$C$2:$C$106,BO$1)+MINS_AS_SUB('11-12 Teamsheets'!$S$2:$Z$119,$A3,'11-12 Teamsheets'!$C$2:$C$119,BO$1)+MINS_AS_SUB('12-13 Teamsheets'!$S$2:$Z$126,$A3,'12-13 Teamsheets'!$C$2:$C$126,BO$1)+MINS_AS_SUB('13-14 Teamsheets'!$S$2:$Z$132,$A3,'13-14 Teamsheets'!$C$2:$C$132,BO$1)+MINS_AS_SUB('14-15 Teamsheets'!$S$2:$Z$136,$A3,'14-15 Teamsheets'!$C$2:$C$136,BO$1)</f>
        <v>0</v>
      </c>
      <c r="BT3" s="71">
        <f>APPS('05-06 Teamsheets'!$H$2:$R$71,$A3,'05-06 Teamsheets'!$C$2:$C$71,B$1)+SUBS('05-06 Teamsheets'!$S$2:$W$71,$A3,'05-06 Teamsheets'!$C$2:$C$71,B$1)+APPS('06-07 Teamsheets'!$H$2:$R$83,$A3,'06-07 Teamsheets'!$C$2:$C$83,G$1)+SUBS('06-07 Teamsheets'!$S$2:$Z$83,$A3,'06-07 Teamsheets'!$C$2:$C$83,G$1)+APPS('07-08 Teamsheets'!$H$2:$R$88,$A3,'07-08 Teamsheets'!$C$2:$C$88,L$1)+SUBS('07-08 Teamsheets'!$S$2:$Z$88,$A3,'07-08 Teamsheets'!$C$2:$C$88,L$1)+APPS('08-09 Teamsheets'!$H$2:$R$92,$A3,'08-09 Teamsheets'!$C$2:$C$92,Q$1)+SUBS('08-09 Teamsheets'!$S$2:$Z$92,$A3,'08-09 Teamsheets'!$C$2:$C$92,Q$1)+APPS('09-10 Teamsheets'!$H$2:$R$98,$A3,'09-10 Teamsheets'!$C$2:$C$98,Q$1)+SUBS('09-10 Teamsheets'!$S$2:$Z$98,$A3,'09-10 Teamsheets'!$C$2:$C$98,Q$1)+APPS('10-11 Teamsheets'!$H$2:$R$107,$A3,'10-11 Teamsheets'!$C$2:$C$107,Q$1)+SUBS('10-11 Teamsheets'!$S$2:$Z$107,$A3,'10-11 Teamsheets'!$C$2:$C$107,Q$1)+APPS('11-12 Teamsheets'!$H$2:$R$119,$A3,'11-12 Teamsheets'!$C$2:$C$119,Q$1)+SUBS('11-12 Teamsheets'!$S$2:$Z$119,$A3,'11-12 Teamsheets'!$C$2:$C$119,Q$1)+APPS('12-13 Teamsheets'!$H$2:$R$126,$A3,'12-13 Teamsheets'!$C$2:$C$126,Q$1)+SUBS('12-13 Teamsheets'!$S$2:$Z$126,$A3,'12-13 Teamsheets'!$C$2:$C$126,Q$1)+APPS('13-14 Teamsheets'!$H$2:$R$132,$A3,'13-14 Teamsheets'!$C$2:$C$132,Q$1)+SUBS('13-14 Teamsheets'!$S$2:$Z$132,$A3,'13-14 Teamsheets'!$C$2:$C$132,Q$1)+APPS('14-15 Teamsheets'!$H$2:$R$136,$A3,'14-15 Teamsheets'!$C$2:$C$136,Q$1)+SUBS('14-15 Teamsheets'!$S$2:$Z$136,$A3,'14-15 Teamsheets'!$C$2:$C$136,Q$1)</f>
        <v>5</v>
      </c>
      <c r="BU3" s="132">
        <v>2</v>
      </c>
      <c r="BV3" s="27">
        <f>APPS('07-08 Teamsheets'!$H$2:$R$88,$A3,'07-08 Teamsheets'!$C$2:$C$88,AZ$1)+SUBS('07-08 Teamsheets'!$S$2:$Z$88,$A3,'07-08 Teamsheets'!$C$2:$C$88,AZ$1)+APPS('11-12 Teamsheets'!$H$2:$R$119,$A3,'11-12 Teamsheets'!$C$2:$C$119,AZ$1)+SUBS('11-12 Teamsheets'!$S$2:$Z$119,$A3,'11-12 Teamsheets'!$C$2:$C$119,AZ$1)+APPS('12-13 Teamsheets'!$H$2:$R$126,$A3,'12-13 Teamsheets'!$C$2:$C$126,AZ$1)+SUBS('12-13 Teamsheets'!$S$2:$Z$126,$A3,'12-13 Teamsheets'!$C$2:$C$126,AZ$1)+APPS('13-14 Teamsheets'!$H$2:$R$132,$A3,'13-14 Teamsheets'!$C$2:$C$132,AZ$1)+SUBS('13-14 Teamsheets'!$S$2:$Z$132,$A3,'13-14 Teamsheets'!$C$2:$C$132,AZ$1)+APPS('14-15 Teamsheets'!$H$2:$R$136,$A3,'14-15 Teamsheets'!$C$2:$C$136,AZ$1)+SUBS('14-15 Teamsheets'!$S$2:$Z$136,$A3,'14-15 Teamsheets'!$C$2:$C$136,AZ$1)+APPS('08-09 Teamsheets'!$H$2:$R$92,$A3,'08-09 Teamsheets'!$C$2:$C$92,BE$1)+APPS('09-10 Teamsheets'!$H$2:$R$98,$A3,'09-10 Teamsheets'!$C$2:$C$98,BE$1)+SUBS('08-09 Teamsheets'!$S$2:$Z$92,$A3,'08-09 Teamsheets'!$C$2:$C$92,BE$1)+SUBS('09-10 Teamsheets'!$S$2:$Z$98,$A3,'09-10 Teamsheets'!$C$2:$C$98,BE$1)+APPS('10-11 Teamsheets'!$H$2:$R$107,$A3,'10-11 Teamsheets'!$C$2:$C$107,BE$1)+SUBS('10-11 Teamsheets'!$S$2:$Z$107,$A3,'10-11 Teamsheets'!$C$2:$C$107,BE$1)+APPS('11-12 Teamsheets'!$H$2:$R$119,$A3,'11-12 Teamsheets'!$C$2:$C$119,BE$1)+SUBS('11-12 Teamsheets'!$S$2:$Z$119,$A3,'11-12 Teamsheets'!$C$2:$C$119,BE$1)+APPS('12-13 Teamsheets'!$H$2:$R$126,$A3,'12-13 Teamsheets'!$C$2:$C$126,BE$1)+SUBS('12-13 Teamsheets'!$S$2:$Z$126,$A3,'12-13 Teamsheets'!$C$2:$C$126,BE$1)+APPS('13-14 Teamsheets'!$H$2:$R$132,$A3,'13-14 Teamsheets'!$C$2:$C$132,BE$1)+SUBS('13-14 Teamsheets'!$S$2:$Z$132,$A3,'13-14 Teamsheets'!$C$2:$C$132,BE$1)+APPS('14-15 Teamsheets'!$H$2:$R$136,$A3,'14-15 Teamsheets'!$C$2:$C$136,BE$1)+SUBS('14-15 Teamsheets'!$S$2:$Z$136,$A3,'14-15 Teamsheets'!$C$2:$C$136,BE$1)</f>
        <v>0</v>
      </c>
      <c r="BW3" s="27">
        <f>APPS('07-08 Teamsheets'!$H$2:$R$88,$A3,'07-08 Teamsheets'!$C$2:$C$88,BJ$1)+APPS('08-09 Teamsheets'!$H$2:$R$92,$A3,'08-09 Teamsheets'!$C$2:$C$92,BJ$1)+APPS('09-10 Teamsheets'!$H$2:$R$98,$A3,'09-10 Teamsheets'!$C$2:$C$98,BJ$1)+SUBS('07-08 Teamsheets'!$S$2:$Z$88,$A3,'07-08 Teamsheets'!$C$2:$C$88,BJ$1)+SUBS('08-09 Teamsheets'!$S$2:$Z$92,$A3,'08-09 Teamsheets'!$C$2:$C$92,BJ$1)+SUBS('09-10 Teamsheets'!$S$2:$Z$98,$A3,'09-10 Teamsheets'!$C$2:$C$98,BJ$1)+APPS('10-11 Teamsheets'!$H$2:$R$107,$A3,'10-11 Teamsheets'!$C$2:$C$107,BJ$1)+SUBS('10-11 Teamsheets'!$S$2:$Z$107,$A3,'10-11 Teamsheets'!$C$2:$C$107,BJ$1)+APPS('11-12 Teamsheets'!$H$2:$R$119,$A3,'11-12 Teamsheets'!$C$2:$C$119,BJ$1)+SUBS('11-12 Teamsheets'!$S$2:$Z$111,$A3,'11-12 Teamsheets'!$C$2:$C$119,BJ$1)+APPS('12-13 Teamsheets'!$H$2:$R$126,$A3,'12-13 Teamsheets'!$C$2:$C$126,BJ$1)+SUBS('12-13 Teamsheets'!$S$2:$Z$118,$A3,'12-13 Teamsheets'!$C$2:$C$126,BJ$1)+APPS('13-14 Teamsheets'!$H$2:$R$132,$A3,'13-14 Teamsheets'!$C$2:$C$132,BJ$1)+SUBS('13-14 Teamsheets'!$S$2:$Z$124,$A3,'13-14 Teamsheets'!$C$2:$C$132,BJ$1)+APPS('14-15 Teamsheets'!$H$2:$R$136,$A3,'14-15 Teamsheets'!$C$2:$C$136,BJ$1)+SUBS('14-15 Teamsheets'!$S$2:$Z$128,$A3,'14-15 Teamsheets'!$C$2:$C$136,BJ$1)</f>
        <v>0</v>
      </c>
      <c r="BX3" s="27">
        <f>APPS('07-08 Teamsheets'!$H$2:$R$88,$A3,'07-08 Teamsheets'!$C$2:$C$88,BO$1)+APPS('08-09 Teamsheets'!$H$2:$R$92,$A3,'08-09 Teamsheets'!$C$2:$C$92,BO$1)+APPS('09-10 Teamsheets'!$H$2:$R$98,$A3,'09-10 Teamsheets'!$C$2:$C$98,BO$1)+SUBS('07-08 Teamsheets'!$S$2:$Z$88,$A3,'07-08 Teamsheets'!$C$2:$C$88,BO$1)+SUBS('08-09 Teamsheets'!$S$2:$Z$92,$A3,'08-09 Teamsheets'!$C$2:$C$92,BO$1)+SUBS('09-10 Teamsheets'!$S$2:$Z$98,$A3,'09-10 Teamsheets'!$C$2:$C$98,BO$1)+APPS('10-11 Teamsheets'!$H$2:$R$107,$A3,'10-11 Teamsheets'!$C$2:$C$107,BO$1)+SUBS('10-11 Teamsheets'!$S$2:$Z$107,$A3,'10-11 Teamsheets'!$C$2:$C$107,BO$1)+APPS('11-12 Teamsheets'!$H$2:$R$119,$A3,'11-12 Teamsheets'!$C$2:$C$119,BO$1)+SUBS('11-12 Teamsheets'!$S$2:$Z$119,$A3,'11-12 Teamsheets'!$C$2:$C$119,BO$1)+APPS('12-13 Teamsheets'!$H$2:$R$126,$A3,'12-13 Teamsheets'!$C$2:$C$126,BO$1)+SUBS('12-13 Teamsheets'!$S$2:$Z$126,$A3,'12-13 Teamsheets'!$C$2:$C$126,BO$1)+APPS('13-14 Teamsheets'!$H$2:$R$132,$A3,'13-14 Teamsheets'!$C$2:$C$132,BO$1)+SUBS('13-14 Teamsheets'!$S$2:$Z$132,$A3,'13-14 Teamsheets'!$C$2:$C$132,BO$1)+APPS('14-15 Teamsheets'!$H$2:$R$136,$A3,'14-15 Teamsheets'!$C$2:$C$136,BO$1)+SUBS('14-15 Teamsheets'!$S$2:$Z$136,$A3,'14-15 Teamsheets'!$C$2:$C$136,BO$1)</f>
        <v>0</v>
      </c>
      <c r="BY3" s="28">
        <f t="shared" ref="BY3:BY70" si="3">SUM(BU3:BX3)</f>
        <v>2</v>
      </c>
      <c r="BZ3" s="27" t="str">
        <f>(APPS('05-06 Teamsheets'!$H$2:$R$71,$A3) + APPS('06-07 Teamsheets'!$H$2:$R$83,$A3) +APPS('07-08 Teamsheets'!$H$2:$R$88,$A3) + APPS('08-09 Teamsheets'!$H$2:$R$92,$A3)+APPS('09-10 Teamsheets'!$H$2:$R$98,$A3)+APPS('10-11 Teamsheets'!$H$2:$R$107,$A3)+APPS('11-12 Teamsheets'!$H$2:$R$119,$A3)+APPS('12-13 Teamsheets'!$H$2:$R$126,$A3)+APPS('13-14 Teamsheets'!$H$2:$R$132,$A3)+APPS('14-15 Teamsheets'!$H$2:$R$136,$A3)) &amp; "(" &amp; (SUBS('05-06 Teamsheets'!$S$2:$W$71,$A3)+SUBS('06-07 Teamsheets'!$S$2:$Z$83,$A3)+SUBS('07-08 Teamsheets'!$S$2:$Z$88,$A3) +SUBS('08-09 Teamsheets'!$S$2:$Z$92,$A3)+SUBS('09-10 Teamsheets'!$S$2:$Z$98,$A3)+SUBS('10-11 Teamsheets'!$S$2:$Z$107,$A3)+SUBS('11-12 Teamsheets'!$S$2:$Z$119,$A3)+SUBS('12-13 Teamsheets'!$S$2:$Z$126,$A3)+SUBS('13-14 Teamsheets'!$S$2:$Z$132,$A3)+SUBS('14-15 Teamsheets'!$S$2:$Z$136,$A3)) &amp; ")"</f>
        <v>3(4)</v>
      </c>
      <c r="CA3" s="28">
        <f t="shared" ref="CA3:CA70" si="4">SUM(BT3,BY3)</f>
        <v>7</v>
      </c>
      <c r="CB3" s="71">
        <f>GOALS('05-06 Teamsheets'!$H$2:$W$71,$A3,'05-06 Teamsheets'!$C$2:$C$71,B$1)+GOALS('06-07 Teamsheets'!$H$2:$Z$83,$A3,'06-07 Teamsheets'!$C$2:$C$83,G$1)+GOALS('07-08 Teamsheets'!$H$2:$Z$88,$A3,'07-08 Teamsheets'!$C$2:$C$88,L$1)+GOALS('08-09 Teamsheets'!$H$2:$Z$92,$A3,'08-09 Teamsheets'!$C$2:$C$92,Q$1)+GOALS('09-10 Teamsheets'!$H$2:$Z$98,$A3,'09-10 Teamsheets'!$C$2:$C$98,Q$1)+GOALS('10-11 Teamsheets'!$H$2:$Z$107,$A3,'10-11 Teamsheets'!$C$2:$C$107,Q$1)+GOALS('11-12 Teamsheets'!$H$2:$Z$119,$A3,'11-12 Teamsheets'!$C$2:$C$119,Q$1)+GOALS('12-13 Teamsheets'!$H$2:$Z$126,$A3,'12-13 Teamsheets'!$C$2:$C$126,Q$1)+GOALS('13-14 Teamsheets'!$H$2:$Z$132,$A3,'13-14 Teamsheets'!$C$2:$C$132,Q$1)+GOALS('14-15 Teamsheets'!$H$2:$Z$136,$A3,'14-15 Teamsheets'!$C$2:$C$136,Q$1)</f>
        <v>3</v>
      </c>
      <c r="CC3" s="27">
        <f>GOALS('05-06 Teamsheets'!$H$2:$W$71,$A3,'05-06 Teamsheets'!$C$2:$C$71,V$1)+GOALS('05-06 Teamsheets'!$H$2:$W$71,$A3,'05-06 Teamsheets'!$C$2:$C$71,AA$1)+GOALS('06-07 Teamsheets'!$H$2:$Z$83,$A3,'06-07 Teamsheets'!$C$2:$C$83,AF$1)+GOALS('06-07 Teamsheets'!$H$2:$Z$83,$A3,'06-07 Teamsheets'!$C$2:$C$83,AK$1)+GOALS('07-08 Teamsheets'!$H$2:$Z$88,$A3,'07-08 Teamsheets'!$C$2:$C$88,AP$1)+GOALS('07-08 Teamsheets'!$H$2:$Z$88,$A3,'07-08 Teamsheets'!$C$2:$C$88,AU$1)+GOALS('07-08 Teamsheets'!$H$2:$Z$88,$A3,'07-08 Teamsheets'!$C$2:$C$88,AZ$1)+GOALS('11-12 Teamsheets'!$H$2:$Z$119,$A3,'11-12 Teamsheets'!$C$2:$C$119,AZ$1)+GOALS('12-13 Teamsheets'!$H$2:$Z$120,$A3,'12-13 Teamsheets'!$C$2:$C$120,AZ$1)+GOALS('13-14 Teamsheets'!$H$2:$Z$126,$A3,'13-14 Teamsheets'!$C$2:$C$126,AZ$1)+GOALS('14-15 Teamsheets'!$H$2:$Z$130,$A3,'14-15 Teamsheets'!$C$2:$C$130,AZ$1)+GOALS('08-09 Teamsheets'!$H$2:$Z$92,$A3,'08-09 Teamsheets'!$C$2:$C$92,BE$1)+GOALS('09-10 Teamsheets'!$H$2:$Z$98,$A3,'09-10 Teamsheets'!$C$2:$C$98,BE$1)+GOALS('10-11 Teamsheets'!$H$2:$Z$107,$A3,'10-11 Teamsheets'!$C$2:$C$107,BE$1)+GOALS('11-12 Teamsheets'!$H$2:$Z$119,$A3,'11-12 Teamsheets'!$C$2:$C$119,BE$1)+GOALS('12-13 Teamsheets'!$H$2:$Z$126,$A3,'12-13 Teamsheets'!$C$2:$C$126,BE$1)+GOALS('13-14 Teamsheets'!$H$2:$Z$132,$A3,'13-14 Teamsheets'!$C$2:$C$132,BE$1)+GOALS('14-15 Teamsheets'!$H$2:$Z$136,$A3,'14-15 Teamsheets'!$C$2:$C$136,BE$1)</f>
        <v>0</v>
      </c>
      <c r="CD3" s="27">
        <f>GOALS('07-08 Teamsheets'!$H$2:$Z$88,$A3,'07-08 Teamsheets'!$C$2:$C$88,BJ$1)
+GOALS('08-09 Teamsheets'!$H$2:$Z$92,$A3,'08-09 Teamsheets'!$C$2:$C$92,BJ$1)
+GOALS('09-10 Teamsheets'!$H$2:$Z$98,$A3,'09-10 Teamsheets'!$C$2:$C$98,BJ$1)
+GOALS('10-11 Teamsheets'!$H$2:$Z$107,$A3,'10-11 Teamsheets'!$C$2:$C$107,BJ$1)
+GOALS('11-12 Teamsheets'!$H$2:$Z$119,$A3,'11-12 Teamsheets'!$C$2:$C$119,BJ$1)
+GOALS('12-13 Teamsheets'!$H$2:$Z$124,$A3,'12-13 Teamsheets'!$C$2:$C$124,BJ$1)+GOALS('13-14 Teamsheets'!$H$2:$Z$130,$A3,'13-14 Teamsheets'!$C$2:$C$130,BJ$1)+GOALS('14-15 Teamsheets'!$H$2:$Z$134,$A3,'14-15 Teamsheets'!$C$2:$C$134,BJ$1)
+GOALS('07-08 Teamsheets'!$H$2:$Z$88,$A3,'07-08 Teamsheets'!$C$2:$C$88,BO$1)
+GOALS('08-09 Teamsheets'!$H$2:$Z$92,$A3,'08-09 Teamsheets'!$C$2:$C$92,BO$1)
+GOALS('09-10 Teamsheets'!$H$2:$Z$98,$A3,'09-10 Teamsheets'!$C$2:$C$98,BO$1)
+GOALS('10-11 Teamsheets'!$H$2:$Z$107,$A3,'10-11 Teamsheets'!$C$2:$C$107,BO$1)
+GOALS('11-12 Teamsheets'!$H$2:$Z$119,$A3,'11-12 Teamsheets'!$C$2:$C$119,BO$1)
+GOALS('12-13 Teamsheets'!$H$2:$Z$126,$A3,'12-13 Teamsheets'!$C$2:$C$126,BO$1)+GOALS('13-14 Teamsheets'!$H$2:$Z$132,$A3,'13-14 Teamsheets'!$C$2:$C$132,BO$1)+GOALS('14-15 Teamsheets'!$H$2:$Z$136,$A3,'14-15 Teamsheets'!$C$2:$C$136,BO$1)</f>
        <v>0</v>
      </c>
      <c r="CE3" s="28">
        <f t="shared" ref="CE3:CE70" si="5">SUM(CC3:CD3)</f>
        <v>0</v>
      </c>
      <c r="CF3" s="27" t="str">
        <f>(GOALS('05-06 Teamsheets'!$H$2:$R$71,$A3) +GOALS('06-07 Teamsheets'!$H$2:$R$83,$A3) +  GOALS('07-08 Teamsheets'!$H$2:$R$88,$A3) + GOALS('08-09 Teamsheets'!$H$2:$R$92,$A3)+GOALS('09-10 Teamsheets'!$H$2:$R$98,$A3)+GOALS('10-11 Teamsheets'!$H$2:$R$107,$A3)+GOALS('11-12 Teamsheets'!$H$2:$R$119,$A3)+GOALS('12-13 Teamsheets'!$H$2:$R$126,$A3)+GOALS('13-14 Teamsheets'!$H$2:$R$132,$A3)+GOALS('14-15 Teamsheets'!$H$2:$R$136,$A3)) &amp; "(" &amp; (GOALS('05-06 Teamsheets'!$S$2:$W$71,$A3)+GOALS('06-07 Teamsheets'!$S$2:$Z$83,$A3)+GOALS('07-08 Teamsheets'!$S$2:$Z$88,$A3)+GOALS('08-09 Teamsheets'!$S$2:$Z$92,$A3)+GOALS('09-10 Teamsheets'!$S$2:$Z$98,$A3)+GOALS('10-11 Teamsheets'!$S$2:$Z$107,$A3)+GOALS('11-12 Teamsheets'!$S$2:$Z$119,$A3)+GOALS('12-13 Teamsheets'!$S$2:$Z$126,$A3)+GOALS('13-14 Teamsheets'!$S$2:$Z$132,$A3)+GOALS('14-15 Teamsheets'!$S$2:$Z$136,$A3)) &amp; ")"</f>
        <v>3(0)</v>
      </c>
      <c r="CG3" s="28">
        <f t="shared" ref="CG3:CG70" si="6">SUM(CB3,CE3)</f>
        <v>3</v>
      </c>
      <c r="CH3" s="71">
        <f t="shared" ref="CH3:CH94" si="7">SUM(D3,I3,N3,S3)</f>
        <v>0</v>
      </c>
      <c r="CI3" s="83">
        <f t="shared" ref="CI3:CI94" si="8">SUM(X3,AC3,AH3,AM3,AR3,BG3,AW3,BL3,BQ3,BB3)</f>
        <v>0</v>
      </c>
      <c r="CJ3" s="77">
        <f t="shared" ref="CJ3:CJ94" si="9">SUM(CH3:CI3)</f>
        <v>0</v>
      </c>
      <c r="CK3" s="74" t="str">
        <f>(CARDS('05-06 Teamsheets'!$H$2:$W$71,$A3,$CX$2)+CARDS('06-07 Teamsheets'!$H$2:$Z$83,$A3,$CX$2)+CARDS('07-08 Teamsheets'!$H$2:$Z$88,$A3,$CX$2)+CARDS('08-09 Teamsheets'!$H$2:$Z$92,$A3,$CX$2)+CARDS('09-10 Teamsheets'!$H$2:$Z$98,$A3,$CX$2)+CARDS('10-11 Teamsheets'!$H$2:$Z$107,$A3,$CX$2)+CARDS('11-12 Teamsheets'!$H$2:$Z$119,$A3,$CX$2)+CARDS('12-13 Teamsheets'!$H$2:$Z$126,$A3,$CX$2)+CARDS('13-14 Teamsheets'!$H$2:$Z$130,$A3,$CX$2)) &amp; "(" &amp; (CARDS('05-06 Teamsheets'!$H$2:$W$71,$A3,$CX$3)+CARDS('06-07 Teamsheets'!$H$2:$Z$83,$A3,$CX$3)+CARDS('07-08 Teamsheets'!$H$2:$Z$88,$A3,$CX$3)+CARDS('08-09 Teamsheets'!$H$2:$Z$92,$A3,$CX$3)+CARDS('09-10 Teamsheets'!$H$2:$Z$98,$A3,$CX$3)+CARDS('10-11 Teamsheets'!$H$2:$Z$107,$A3,$CX$3)+CARDS('11-12 Teamsheets'!$H$2:$Z$119,$A3,$CX$3)+CARDS('13-14 Teamsheets'!$H$2:$Z$130,$A3,$CX$3)) &amp; ")"</f>
        <v>0(0)</v>
      </c>
      <c r="CL3" s="28">
        <f t="shared" ref="CL3:CL137" si="10">SUM(F3,K3,P3,U3)</f>
        <v>244</v>
      </c>
      <c r="CM3" s="28">
        <f t="shared" ref="CM3:CM62" si="11">SUM(Z3,AE3,AJ3,AO3,AT3,BI3,AY3,BN3,BS3,BD3)</f>
        <v>8</v>
      </c>
      <c r="CN3" s="77">
        <f t="shared" ref="CN3:CN137" si="12">SUM(CL3:CM3)</f>
        <v>252</v>
      </c>
      <c r="CO3" s="28">
        <f t="shared" ref="CO3:CO67" si="13">IF(AND(CN3&lt;&gt;0, CA3&lt;&gt;0),CN3/CA3,0)</f>
        <v>36</v>
      </c>
      <c r="CP3" s="28">
        <f t="shared" ref="CP3:CP67" si="14">IF(CG3&lt;&gt;0,CG3/CA3,0)</f>
        <v>0.42857142857142855</v>
      </c>
      <c r="CQ3" s="77">
        <f t="shared" ref="CQ3:CQ54" si="15">IF(CG3&lt;&gt;0,CN3/CG3,0)</f>
        <v>84</v>
      </c>
      <c r="CS3" s="71">
        <f t="shared" si="0"/>
        <v>121</v>
      </c>
      <c r="CT3" s="83">
        <f t="shared" si="1"/>
        <v>131</v>
      </c>
      <c r="CU3" s="77">
        <f t="shared" si="2"/>
        <v>44</v>
      </c>
      <c r="CW3" s="31" t="s">
        <v>173</v>
      </c>
      <c r="CX3" s="30">
        <v>255</v>
      </c>
    </row>
    <row r="4" spans="1:102" x14ac:dyDescent="0.2">
      <c r="A4" s="112" t="s">
        <v>3069</v>
      </c>
      <c r="B4" s="27" t="s">
        <v>1635</v>
      </c>
      <c r="C4" s="27" t="s">
        <v>1635</v>
      </c>
      <c r="D4" s="27">
        <v>0</v>
      </c>
      <c r="E4" s="27" t="s">
        <v>1635</v>
      </c>
      <c r="F4" s="82">
        <v>0</v>
      </c>
      <c r="G4" s="27" t="s">
        <v>1635</v>
      </c>
      <c r="H4" s="27" t="s">
        <v>1635</v>
      </c>
      <c r="I4" s="27">
        <v>0</v>
      </c>
      <c r="J4" s="27" t="s">
        <v>1635</v>
      </c>
      <c r="K4" s="82">
        <v>0</v>
      </c>
      <c r="L4" s="27" t="s">
        <v>1635</v>
      </c>
      <c r="M4" s="27" t="s">
        <v>1635</v>
      </c>
      <c r="N4" s="27">
        <v>0</v>
      </c>
      <c r="O4" s="27" t="s">
        <v>1635</v>
      </c>
      <c r="P4" s="82">
        <v>0</v>
      </c>
      <c r="Q4" s="27" t="str">
        <f>(APPS('08-09 Teamsheets'!$H$2:$R$92,$A4,'08-09 Teamsheets'!$C$2:$C$92,Q$1)+APPS('09-10 Teamsheets'!$H$2:$R$98,$A4,'09-10 Teamsheets'!$C$2:$C$98,Q$1)+APPS('10-11 Teamsheets'!$H$2:$R$107,$A4,'10-11 Teamsheets'!$C$2:$C$107,Q$1)+APPS('11-12 Teamsheets'!$H$2:$R$119,$A4,'11-12 Teamsheets'!$C$2:$C$119,Q$1)+APPS('12-13 Teamsheets'!$H$2:$R$126,$A4,'12-13 Teamsheets'!$C$2:$C$126,Q$1)+APPS('13-14 Teamsheets'!$H$2:$R$132,$A4,'13-14 Teamsheets'!$C$2:$C$132,Q$1)+APPS('14-15 Teamsheets'!$H$2:$R$136,$A4,'14-15 Teamsheets'!$C$2:$C$136,Q$1)) &amp; "(" &amp; (SUBS('08-09 Teamsheets'!$S$2:$Z$92,$A4,'08-09 Teamsheets'!$C$2:$C$92,Q$1)+SUBS('09-10 Teamsheets'!$S$2:$Z$98,$A4,'09-10 Teamsheets'!$C$2:$C$98,Q$1)+SUBS('10-11 Teamsheets'!$S$2:$Z$107,$A4,'10-11 Teamsheets'!$C$2:$C$107,Q$1)+SUBS('11-12 Teamsheets'!$S$2:$Z$119,$A4,'11-12 Teamsheets'!$C$2:$C$119,Q$1)+SUBS('12-13 Teamsheets'!$S$2:$Z$126,$A4,'12-13 Teamsheets'!$C$2:$C$126,Q$1)+SUBS('13-14 Teamsheets'!$S$2:$Z$132,$A4,'13-14 Teamsheets'!$C$2:$C$132,Q$1)+SUBS('14-15 Teamsheets'!$S$2:$Z$136,$A4,'14-15 Teamsheets'!$C$2:$C$136,Q$1)) &amp; ")"</f>
        <v>2(6)</v>
      </c>
      <c r="R4" s="27" t="str">
        <f>(GOALS('08-09 Teamsheets'!$H$2:$R$92,$A4,'08-09 Teamsheets'!$C$2:$C$92,Q$1)+GOALS('09-10 Teamsheets'!$H$2:$R$98,$A4,'09-10 Teamsheets'!$C$2:$C$98,Q$1)+GOALS('10-11 Teamsheets'!$H$2:$R$107,$A4,'10-11 Teamsheets'!$C$2:$C$107,Q$1)+GOALS('11-12 Teamsheets'!$H$2:$R$119,$A4,'11-12 Teamsheets'!$C$2:$C$119,Q$1)+GOALS('12-13 Teamsheets'!$H$2:$R$126,$A4,'12-13 Teamsheets'!$C$2:$C$126,Q$1)+GOALS('13-14 Teamsheets'!$H$2:$R$132,$A4,'13-14 Teamsheets'!$C$2:$C$132,Q$1)+GOALS('14-15 Teamsheets'!$H$2:$R$136,$A4,'14-15 Teamsheets'!$C$2:$C$136,Q$1)) &amp; "(" &amp; (GOALS('08-09 Teamsheets'!$S$2:$Z$92,$A4,'08-09 Teamsheets'!$C$2:$C$92,Q$1)+GOALS('09-10 Teamsheets'!$S$2:$Z$98,$A4,'09-10 Teamsheets'!$C$2:$C$98,Q$1)+GOALS('10-11 Teamsheets'!$S$2:$Z$107,$A4,'10-11 Teamsheets'!$C$2:$C$107,Q$1)+GOALS('11-12 Teamsheets'!$S$2:$Z$119,$A4,'11-12 Teamsheets'!$C$2:$C$119,Q$1)+GOALS('12-13 Teamsheets'!$S$2:$Z$126,$A4,'12-13 Teamsheets'!$C$2:$C$126,Q$1)+GOALS('13-14 Teamsheets'!$S$2:$Z$132,$A4,'13-14 Teamsheets'!$C$2:$C$132,Q$1)+GOALS('14-15 Teamsheets'!$S$2:$Z$136,$A4,'14-15 Teamsheets'!$C$2:$C$136,Q$1)) &amp; ")"</f>
        <v>0(0)</v>
      </c>
      <c r="S4" s="27">
        <f>Clean_sheet('08-09 Teamsheets'!$C$2:$H$92,$A4,Q$1)+Clean_sheet('09-10 Teamsheets'!$C$2:$H$98,$A4,Q$1)+Clean_sheet('10-11 Teamsheets'!$C$2:$H$107,$A4,Q$1)+Clean_sheet('11-12 Teamsheets'!$C$2:$H$119,$A4,Q$1)+Clean_sheet('12-13 Teamsheets'!$C$2:$H$126,$A4,Q$1)+Clean_sheet('13-14 Teamsheets'!$C$2:$H$132,$A4,Q$1)+Clean_sheet('14-15 Teamsheets'!$C$2:$H$136,$A4,Q$1)</f>
        <v>0</v>
      </c>
      <c r="T4" s="27" t="str">
        <f>(CARDS('08-09 Teamsheets'!$H$2:$Z$92,$A4,$CX$2,'08-09 Teamsheets'!$C$2:$C$92,Q$1)+CARDS('09-10 Teamsheets'!$H$2:$Z$98,$A4,$CX$2,'09-10 Teamsheets'!$C$2:$C$98,Q$1)+CARDS('10-11 Teamsheets'!$H$2:$Z$107,$A4,$CX$2,'10-11 Teamsheets'!$C$2:$C$107,Q$1)+CARDS('11-12 Teamsheets'!$H$2:$Z$119,$A4,$CX$2,'11-12 Teamsheets'!$C$2:$C$119,Q$1)+CARDS('12-13 Teamsheets'!$H$2:$Z$126,$A4,$CX$2,'12-13 Teamsheets'!$C$2:$C$126,Q$1)+CARDS('13-14 Teamsheets'!$H$2:$Z$132,$A4,$CX$2,'13-14 Teamsheets'!$C$2:$C$132,Q$1)+CARDS('14-15 Teamsheets'!$H$2:$Z$136,$A4,$CX$2,'14-15 Teamsheets'!$C$2:$C$136,Q$1)) &amp; "(" &amp; (CARDS('08-09 Teamsheets'!$H$2:$Z$92,$A4,$CX$3,'08-09 Teamsheets'!$C$2:$C$92,Q$1)+CARDS('09-10 Teamsheets'!$H$2:$Z$98,$A4,$CX$3,'09-10 Teamsheets'!$C$2:$C$98,Q$1)+CARDS('10-11 Teamsheets'!$H$2:$Z$107,$A4,$CX$3,'10-11 Teamsheets'!$C$2:$C$107,Q$1)+CARDS('11-12 Teamsheets'!$H$2:$Z$119,$A4,$CX$3,'11-12 Teamsheets'!$C$2:$C$119,Q$1)+CARDS('12-13 Teamsheets'!$H$2:$Z$126,$A4,$CX$3,'12-13 Teamsheets'!$C$2:$C$126,Q$1)+CARDS('13-14 Teamsheets'!$H$2:$Z$132,$A4,$CX$3,'13-14 Teamsheets'!$C$2:$C$132,Q$1)+CARDS('14-15 Teamsheets'!$H$2:$Z$136,$A4,$CX$3,'14-15 Teamsheets'!$C$2:$C$136,Q$1)) &amp; ")"</f>
        <v>0(0)</v>
      </c>
      <c r="U4" s="82">
        <f>MINS_PLAYED('08-09 Teamsheets'!$H$2:$R$92,$A4,'08-09 Teamsheets'!$C$2:$C$92,Q$1)+MINS_PLAYED('09-10 Teamsheets'!$H$2:$R$98,$A4,'09-10 Teamsheets'!$C$2:$C$98,Q$1)+ MINS_AS_SUB('08-09 Teamsheets'!$S$2:$Z$92,$A4,'08-09 Teamsheets'!$C$2:$C$92,Q$1)+ MINS_AS_SUB('09-10 Teamsheets'!$S$2:$Z$98,$A4,'09-10 Teamsheets'!$C$2:$C$98,Q$1)+MINS_PLAYED('10-11 Teamsheets'!$H$2:$R$107,$A4,'10-11 Teamsheets'!$C$2:$C$107,Q$1)+MINS_AS_SUB('10-11 Teamsheets'!$S$2:$Z$107,$A4,'10-11 Teamsheets'!$C$2:$C$107,Q$1)+MINS_PLAYED('11-12 Teamsheets'!$H$2:$R$119,$A4,'11-12 Teamsheets'!$C$2:$C$119,Q$1)+MINS_AS_SUB('11-12 Teamsheets'!$S$2:$Z$119,$A4,'11-12 Teamsheets'!$C$2:$C$119,Q$1)+MINS_PLAYED('12-13 Teamsheets'!$H$2:$R$126,$A4,'12-13 Teamsheets'!$C$2:$C$126,Q$1)+MINS_AS_SUB('12-13 Teamsheets'!$S$2:$Z$126,$A4,'12-13 Teamsheets'!$C$2:$C$126,Q$1)+MINS_PLAYED('13-14 Teamsheets'!$H$2:$R$132,$A4,'13-14 Teamsheets'!$C$2:$C$132,Q$1)+MINS_AS_SUB('13-14 Teamsheets'!$S$2:$Z$132,$A4,'13-14 Teamsheets'!$C$2:$C$132,Q$1)+MINS_PLAYED('14-15 Teamsheets'!$H$2:$R$136,$A4,'14-15 Teamsheets'!$C$2:$C$136,Q$1)+MINS_AS_SUB('14-15 Teamsheets'!$S$2:$Z$136,$A4,'14-15 Teamsheets'!$C$2:$C$136,Q$1)</f>
        <v>240</v>
      </c>
      <c r="V4" s="27" t="s">
        <v>1635</v>
      </c>
      <c r="W4" s="27" t="s">
        <v>1635</v>
      </c>
      <c r="X4" s="27">
        <v>0</v>
      </c>
      <c r="Y4" s="27" t="s">
        <v>1635</v>
      </c>
      <c r="Z4" s="82">
        <v>0</v>
      </c>
      <c r="AA4" s="27" t="s">
        <v>1635</v>
      </c>
      <c r="AB4" s="27" t="s">
        <v>1635</v>
      </c>
      <c r="AC4" s="27">
        <v>0</v>
      </c>
      <c r="AD4" s="27" t="s">
        <v>1635</v>
      </c>
      <c r="AE4" s="82">
        <v>0</v>
      </c>
      <c r="AF4" s="27" t="s">
        <v>1635</v>
      </c>
      <c r="AG4" s="27" t="s">
        <v>1635</v>
      </c>
      <c r="AH4" s="27">
        <v>0</v>
      </c>
      <c r="AI4" s="27" t="s">
        <v>1635</v>
      </c>
      <c r="AJ4" s="82">
        <v>0</v>
      </c>
      <c r="AK4" s="27" t="s">
        <v>1635</v>
      </c>
      <c r="AL4" s="27" t="s">
        <v>1635</v>
      </c>
      <c r="AM4" s="27">
        <v>0</v>
      </c>
      <c r="AN4" s="27" t="s">
        <v>1635</v>
      </c>
      <c r="AO4" s="82">
        <v>0</v>
      </c>
      <c r="AP4" s="27" t="s">
        <v>1635</v>
      </c>
      <c r="AQ4" s="27" t="s">
        <v>1635</v>
      </c>
      <c r="AR4" s="27">
        <v>0</v>
      </c>
      <c r="AS4" s="27" t="s">
        <v>1635</v>
      </c>
      <c r="AT4" s="82">
        <v>0</v>
      </c>
      <c r="AU4" s="27" t="s">
        <v>1635</v>
      </c>
      <c r="AV4" s="27" t="s">
        <v>1635</v>
      </c>
      <c r="AW4" s="27">
        <v>0</v>
      </c>
      <c r="AX4" s="27" t="s">
        <v>1635</v>
      </c>
      <c r="AY4" s="82">
        <v>0</v>
      </c>
      <c r="AZ4" s="27" t="str">
        <f>(APPS('07-08 Teamsheets'!$H$2:$R$88,$A4,'07-08 Teamsheets'!$C$2:$C$88,AZ$1)+APPS('11-12 Teamsheets'!$H$2:$R$119,$A4,'11-12 Teamsheets'!$C$2:$C$119,AZ$1)+APPS('12-13 Teamsheets'!$H$2:$R$126,$A4,'12-13 Teamsheets'!$C$2:$C$126,AZ$1)+APPS('13-14 Teamsheets'!$H$2:$R$132,$A4,'13-14 Teamsheets'!$C$2:$C$132,AZ$1)+APPS('14-15 Teamsheets'!$H$2:$R$136,$A4,'14-15 Teamsheets'!$C$2:$C$136,AZ$1)) &amp; "(" &amp; (SUBS('07-08 Teamsheets'!$S$2:$Z$88,$A4,'07-08 Teamsheets'!$C$2:$C$88,AZ$1)+SUBS('11-12 Teamsheets'!$S$2:$Z$119,$A4,'11-12 Teamsheets'!$C$2:$C$119,AZ$1)+SUBS('12-13 Teamsheets'!$S$2:$Z$126,$A4,'12-13 Teamsheets'!$C$2:$C$126,AZ$1)+SUBS('13-14 Teamsheets'!$S$2:$Z$132,$A4,'13-14 Teamsheets'!$C$2:$C$132,AZ$1)+SUBS('14-15 Teamsheets'!$S$2:$Z$136,$A4,'14-15 Teamsheets'!$C$2:$C$136,AZ$1)) &amp; ")"</f>
        <v>1(0)</v>
      </c>
      <c r="BA4" s="27" t="str">
        <f>(GOALS('07-08 Teamsheets'!$H$2:$R$88,$A4,'07-08 Teamsheets'!$C$2:$C$88,AZ$1)+GOALS('11-12 Teamsheets'!$H$2:$R$119,$A4,'11-12 Teamsheets'!$C$2:$C$119,AZ$1)+GOALS('12-13 Teamsheets'!$H$2:$R$126,$A4,'12-13 Teamsheets'!$C$2:$C$126,AZ$1)+GOALS('13-14 Teamsheets'!$H$2:$R$132,$A4,'13-14 Teamsheets'!$C$2:$C$132,AZ$1)+GOALS('14-15 Teamsheets'!$H$2:$R$136,$A4,'14-15 Teamsheets'!$C$2:$C$136,AZ$1)) &amp; "(" &amp; (GOALS('07-08 Teamsheets'!$S$2:$Z$88,$A4,'07-08 Teamsheets'!$C$2:$C$88,AZ$1)+GOALS('11-12 Teamsheets'!$S$2:$Z$119,$A4,'11-12 Teamsheets'!$C$2:$C$119,AZ$1)+GOALS('12-13 Teamsheets'!$S$2:$Z$126,$A4,'12-13 Teamsheets'!$C$2:$C$126,AZ$1)+GOALS('13-14 Teamsheets'!$S$2:$Z$132,$A4,'13-14 Teamsheets'!$C$2:$C$132,AZ$1)+GOALS('14-15 Teamsheets'!$S$2:$Z$136,$A4,'14-15 Teamsheets'!$C$2:$C$136,AZ$1)) &amp; ")"</f>
        <v>2(0)</v>
      </c>
      <c r="BB4" s="27">
        <f>Clean_sheet('07-08 Teamsheets'!$C$2:$H$92,$A4,AZ$1)+Clean_sheet('11-12 Teamsheets'!$C$2:$H$119,$A4,AZ$1)+Clean_sheet('12-13 Teamsheets'!$C$2:$H$126,$A4,AZ$1)+Clean_sheet('13-14 Teamsheets'!$C$2:$H$132,$A4,AZ$1)+Clean_sheet('14-15 Teamsheets'!$C$2:$H$136,$A4,AZ$1)</f>
        <v>0</v>
      </c>
      <c r="BC4" s="27" t="str">
        <f>(CARDS('07-08 Teamsheets'!$H$2:$Z$88,$A4,$CX$2,'07-08 Teamsheets'!$C$2:$C$88,AZ$1)+CARDS('11-12 Teamsheets'!$H$2:$Z$119,$A4,$CX$2,'11-12 Teamsheets'!$C$2:$C$119,AZ$1)+CARDS('12-13 Teamsheets'!$H$2:$Z$126,$A4,$CX$2,'12-13 Teamsheets'!$C$2:$C$126,AZ$1)+CARDS('13-14 Teamsheets'!$H$2:$Z$132,$A4,$CX$2,'13-14 Teamsheets'!$C$2:$C$132,AZ$1)+CARDS('14-15 Teamsheets'!$H$2:$Z$136,$A4,$CX$2,'14-15 Teamsheets'!$C$2:$C$136,AZ$1)) &amp; "(" &amp; (CARDS('07-08 Teamsheets'!$H$2:$Z$88,$A4,$CX$3,'07-08 Teamsheets'!$C$2:$C$88,AZ$1)+CARDS('11-12 Teamsheets'!$H$2:$Z$119,$A4,$CX$3,'11-12 Teamsheets'!$C$2:$C$119,AZ$1)+CARDS('12-13 Teamsheets'!$H$2:$Z$126,$A4,$CX$3,'12-13 Teamsheets'!$C$2:$C$126,AZ$1)+CARDS('13-14 Teamsheets'!$H$2:$Z$132,$A4,$CX$3,'13-14 Teamsheets'!$C$2:$C$132,AZ$1)+CARDS('14-15 Teamsheets'!$H$2:$Z$136,$A4,$CX$3,'14-15 Teamsheets'!$C$2:$C$136,AZ$1)) &amp; ")"</f>
        <v>0(0)</v>
      </c>
      <c r="BD4" s="82">
        <f>MINS_PLAYED('07-08 Teamsheets'!$H$2:$R$88,$A4,'07-08 Teamsheets'!$C$2:$C$88,AZ$1)+MINS_PLAYED('11-12 Teamsheets'!$H$2:$R$119,$A4,'11-12 Teamsheets'!$C$2:$C$119,AZ$1)+MINS_PLAYED('12-13 Teamsheets'!$H$2:$R$126,$A4,'12-13 Teamsheets'!$C$2:$C$126,AZ$1)+MINS_PLAYED('13-14 Teamsheets'!$H$2:$R$132,$A4,'13-14 Teamsheets'!$C$2:$C$132,AZ$1)+MINS_PLAYED('14-15 Teamsheets'!$H$2:$R$136,$A4,'14-15 Teamsheets'!$C$2:$C$136,AZ$1)+MINS_AS_SUB('07-08 Teamsheets'!$S$2:$Z$88,$A4,'07-08 Teamsheets'!$C$2:$C$88,AZ$1)+MINS_AS_SUB('11-12 Teamsheets'!$S$2:$Z$119,$A4,'11-12 Teamsheets'!$C$2:$C$119,AZ$1)+MINS_AS_SUB('12-13 Teamsheets'!$S$2:$Z$126,$A4,'12-13 Teamsheets'!$C$2:$C$126,AZ$1)+MINS_AS_SUB('13-14 Teamsheets'!$S$2:$Z$132,$A4,'13-14 Teamsheets'!$C$2:$C$132,AZ$1)+MINS_AS_SUB('14-15 Teamsheets'!$S$2:$Z$136,$A4,'14-15 Teamsheets'!$C$2:$C$136,AZ$1)</f>
        <v>90</v>
      </c>
      <c r="BE4" s="27" t="str">
        <f>(APPS('08-09 Teamsheets'!$H$2:$R$92,$A4,'08-09 Teamsheets'!$C$2:$C$92,BE$1)+APPS('09-10 Teamsheets'!$H$2:$R$98,$A4,'09-10 Teamsheets'!$C$2:$C$98,BE$1)+APPS('10-11 Teamsheets'!$H$2:$R$107,$A4,'10-11 Teamsheets'!$C$2:$C$107,BE$1)+APPS('11-12 Teamsheets'!$H$2:$R$119,$A4,'11-12 Teamsheets'!$C$2:$C$119,BE$1)+APPS('12-13 Teamsheets'!$H$2:$R$126,$A4,'12-13 Teamsheets'!$C$2:$C$126,BE$1)+APPS('13-14 Teamsheets'!$H$2:$R$132,$A4,'13-14 Teamsheets'!$C$2:$C$132,BE$1)+APPS('14-15 Teamsheets'!$H$2:$R$136,$A4,'14-15 Teamsheets'!$C$2:$C$136,BE$1)) &amp; "(" &amp; (SUBS('08-09 Teamsheets'!$S$2:$Z$92,$A4,'08-09 Teamsheets'!$C$2:$C$92,BE$1)+SUBS('09-10 Teamsheets'!$S$2:$Z$98,$A4,'09-10 Teamsheets'!$C$2:$C$98,BE$1)+SUBS('10-11 Teamsheets'!$S$2:$Z$107,$A4,'10-11 Teamsheets'!$C$2:$C$107,BE$1)+SUBS('11-12 Teamsheets'!$S$2:$Z$119,$A4,'11-12 Teamsheets'!$C$2:$C$119,BE$1)+SUBS('12-13 Teamsheets'!$S$2:$Z$126,$A4,'12-13 Teamsheets'!$C$2:$C$126,BE$1)+SUBS('13-14 Teamsheets'!$S$2:$Z$132,$A4,'13-14 Teamsheets'!$C$2:$C$132,BE$1)+SUBS('14-15 Teamsheets'!$S$2:$Z$136,$A4,'14-15 Teamsheets'!$C$2:$C$136,BE$1)) &amp; ")"</f>
        <v>0(0)</v>
      </c>
      <c r="BF4" s="27" t="str">
        <f>(GOALS('08-09 Teamsheets'!$H$2:$R$92,$A4,'08-09 Teamsheets'!$C$2:$C$92,BE$1)+GOALS('09-10 Teamsheets'!$H$2:$R$98,$A4,'09-10 Teamsheets'!$C$2:$C$98,BE$1)+GOALS('10-11 Teamsheets'!$H$2:$R$107,$A4,'10-11 Teamsheets'!$C$2:$C$107,BE$1)+GOALS('11-12 Teamsheets'!$H$2:$R$119,$A4,'11-12 Teamsheets'!$C$2:$C$119,BE$1)+GOALS('12-13 Teamsheets'!$H$2:$R$126,$A4,'12-13 Teamsheets'!$C$2:$C$126,BE$1)+GOALS('13-14 Teamsheets'!$H$2:$R$132,$A4,'13-14 Teamsheets'!$C$2:$C$132,BE$1)+GOALS('14-15 Teamsheets'!$H$2:$R$136,$A4,'14-15 Teamsheets'!$C$2:$C$136,BE$1)) &amp; "(" &amp; (GOALS('08-09 Teamsheets'!$S$2:$Z$92,$A4,'08-09 Teamsheets'!$C$2:$C$92,BE$1)+GOALS('09-10 Teamsheets'!$S$2:$Z$98,$A4,'09-10 Teamsheets'!$C$2:$C$98,BE$1)+GOALS('10-11 Teamsheets'!$S$2:$Z$107,$A4,'10-11 Teamsheets'!$C$2:$C$107,BE$1)+GOALS('11-12 Teamsheets'!$S$2:$Z$119,$A4,'11-12 Teamsheets'!$C$2:$C$119,BE$1)+GOALS('12-13 Teamsheets'!$S$2:$Z$126,$A4,'12-13 Teamsheets'!$C$2:$C$126,BE$1)+GOALS('13-14 Teamsheets'!$S$2:$Z$132,$A4,'13-14 Teamsheets'!$C$2:$C$132,BE$1)+GOALS('14-15 Teamsheets'!$S$2:$Z$136,$A4,'14-15 Teamsheets'!$C$2:$C$136,BE$1)) &amp; ")"</f>
        <v>0(0)</v>
      </c>
      <c r="BG4" s="27">
        <f>Clean_sheet('08-09 Teamsheets'!$C$2:$H$92,$A4,BE$1)+Clean_sheet('09-10 Teamsheets'!$C$2:$H$98,$A4,BE$1)+Clean_sheet('10-11 Teamsheets'!$C$2:$H$107,$A4,BE$1)+Clean_sheet('11-12 Teamsheets'!$C$2:$H$119,$A4,BE$1)+Clean_sheet('12-13 Teamsheets'!$C$2:$H$126,$A4,BE$1)+Clean_sheet('13-14 Teamsheets'!$C$2:$H$132,$A4,BE$1)+Clean_sheet('14-15 Teamsheets'!$C$2:$H$136,$A4,BE$1)</f>
        <v>0</v>
      </c>
      <c r="BH4" s="27" t="str">
        <f>(CARDS('08-09 Teamsheets'!$H$2:$Z$92,$A4,$CX$2,'08-09 Teamsheets'!$C$2:$C$92,BE$1)+CARDS('09-10 Teamsheets'!$H$2:$Z$98,$A4,$CX$2,'09-10 Teamsheets'!$C$2:$C$98,BE$1)+CARDS('10-11 Teamsheets'!$H$2:$Z$107,$A4,$CX$2,'10-11 Teamsheets'!$C$2:$C$107,BE$1)+CARDS('11-12 Teamsheets'!$H$2:$Z$119,$A4,$CX$2,'11-12 Teamsheets'!$C$2:$C$119,BE$1)+CARDS('12-13 Teamsheets'!$H$2:$Z$126,$A4,$CX$2,'12-13 Teamsheets'!$C$2:$C$126,BE$1)+CARDS('13-14 Teamsheets'!$H$2:$Z$132,$A4,$CX$2,'13-14 Teamsheets'!$C$2:$C$132,BE$1)+CARDS('14-15 Teamsheets'!$H$2:$Z$136,$A4,$CX$2,'14-15 Teamsheets'!$C$2:$C$136,BE$1)) &amp; "(" &amp; (CARDS('08-09 Teamsheets'!$H$2:$Z$92,$A4,$CX$3,'08-09 Teamsheets'!$C$2:$C$92,BE$1)+CARDS('09-10 Teamsheets'!$H$2:$Z$98,$A4,$CX$3,'09-10 Teamsheets'!$C$2:$C$98,BE$1)+CARDS('10-11 Teamsheets'!$H$2:$Z$107,$A4,$CX$3,'10-11 Teamsheets'!$C$2:$C$107,BE$1)+CARDS('11-12 Teamsheets'!$H$2:$Z$119,$A4,$CX$3,'11-12 Teamsheets'!$C$2:$C$119,BE$1)+CARDS('12-13 Teamsheets'!$H$2:$Z$126,$A4,$CX$3,'12-13 Teamsheets'!$C$2:$C$126,BE$1)+CARDS('13-14 Teamsheets'!$H$2:$Z$132,$A4,$CX$3,'13-14 Teamsheets'!$C$2:$C$132,BE$1)+CARDS('14-15 Teamsheets'!$H$2:$Z$136,$A4,$CX$3,'14-15 Teamsheets'!$C$2:$C$136,BE$1)) &amp; ")"</f>
        <v>0(0)</v>
      </c>
      <c r="BI4" s="82">
        <f>MINS_PLAYED('08-09 Teamsheets'!$H$2:$R$92,$A4,'08-09 Teamsheets'!$C$2:$C$92,BE$1)+MINS_PLAYED('09-10 Teamsheets'!$H$2:$R$98,$A4,'09-10 Teamsheets'!$C$2:$C$98,BE$1)+ MINS_AS_SUB('08-09 Teamsheets'!$S$2:$Z$92,$A4,'08-09 Teamsheets'!$C$2:$C$92,BE$1)+ MINS_AS_SUB('09-10 Teamsheets'!$S$2:$Z$98,$A4,'09-10 Teamsheets'!$C$2:$C$98,BE$1)+MINS_PLAYED('10-11 Teamsheets'!$H$2:$R$107,$A4,'10-11 Teamsheets'!$C$2:$C$107,BE$1)+MINS_AS_SUB('10-11 Teamsheets'!$S$2:$Z$107,$A4,'10-11 Teamsheets'!$C$2:$C$107,BE$1)+MINS_PLAYED('11-12 Teamsheets'!$H$2:$R$119,$A4,'11-12 Teamsheets'!$C$2:$C$119,BE$1)+MINS_AS_SUB('11-12 Teamsheets'!$S$2:$Z$119,$A4,'11-12 Teamsheets'!$C$2:$C$119,BE$1)+MINS_PLAYED('12-13 Teamsheets'!$H$2:$R$126,$A4,'12-13 Teamsheets'!$C$2:$C$126,BE$1)+MINS_AS_SUB('12-13 Teamsheets'!$S$2:$Z$126,$A4,'12-13 Teamsheets'!$C$2:$C$126,BE$1)+MINS_PLAYED('13-14 Teamsheets'!$H$2:$R$132,$A4,'13-14 Teamsheets'!$C$2:$C$132,BE$1)+MINS_AS_SUB('13-14 Teamsheets'!$S$2:$Z$132,$A4,'13-14 Teamsheets'!$C$2:$C$132,BE$1)+MINS_PLAYED('14-15 Teamsheets'!$H$2:$R$136,$A4,'14-15 Teamsheets'!$C$2:$C$136,BE$1)+MINS_AS_SUB('14-15 Teamsheets'!$S$2:$Z$136,$A4,'14-15 Teamsheets'!$C$2:$C$136,BE$1)</f>
        <v>0</v>
      </c>
      <c r="BJ4" s="27" t="str">
        <f>(APPS('07-08 Teamsheets'!$H$2:$R$88,$A4,'07-08 Teamsheets'!$C$2:$C$88,BJ$1)+APPS('08-09 Teamsheets'!$H$2:$R$92,$A4,'08-09 Teamsheets'!$C$2:$C$92,BJ$1)+APPS('09-10 Teamsheets'!$H$2:$R$98,$A4,'09-10 Teamsheets'!$C$2:$C$98,BJ$1)+APPS('10-11 Teamsheets'!$H$2:$R$106,$A4,'10-11 Teamsheets'!$C$2:$C$106,BJ$1)+APPS('11-12 Teamsheets'!$H$2:$R$119,$A4,'11-12 Teamsheets'!$C$2:$C$119,BJ$1)+APPS('12-13 Teamsheets'!$H$2:$R$126,$A4,'12-13 Teamsheets'!$C$2:$C$126,BJ$1)+APPS('13-14 Teamsheets'!$H$2:$R$132,$A4,'13-14 Teamsheets'!$C$2:$C$132,BJ$1)+APPS('14-15 Teamsheets'!$H$2:$R$136,$A4,'14-15 Teamsheets'!$C$2:$C$136,BJ$1)) &amp; "(" &amp; (SUBS('07-08 Teamsheets'!$S$2:$Z$88,$A4,'07-08 Teamsheets'!$C$2:$C$88,BJ$1)+SUBS('08-09 Teamsheets'!$S$2:$Z$92,$A4,'08-09 Teamsheets'!$C$2:$C$92,BJ$1)+SUBS('09-10 Teamsheets'!$S$2:$Z$98,$A4,'09-10 Teamsheets'!$C$2:$C$98,BJ$1)+SUBS('10-11 Teamsheets'!$S$2:$Z$106,$A4,'10-11 Teamsheets'!$C$2:$C$106,BJ$1)+SUBS('11-12 Teamsheets'!$S$2:$Z$119,$A4,'11-12 Teamsheets'!$C$2:$C$119,BJ$1)+SUBS('12-13 Teamsheets'!$S$2:$Z$126,$A4,'12-13 Teamsheets'!$C$2:$C$126,BJ$1)+SUBS('13-14 Teamsheets'!$S$2:$Z$132,$A4,'13-14 Teamsheets'!$C$2:$C$132,BJ$1)+SUBS('14-15 Teamsheets'!$S$2:$Z$136,$A4,'14-15 Teamsheets'!$C$2:$C$136,BJ$1)) &amp; ")"</f>
        <v>2(1)</v>
      </c>
      <c r="BK4" s="27" t="str">
        <f>(GOALS('07-08 Teamsheets'!$H$2:$R$88,$A4,'07-08 Teamsheets'!$C$2:$C$88,BJ$1)+GOALS('08-09 Teamsheets'!$H$2:$R$92,$A4,'08-09 Teamsheets'!$C$2:$C$92,BJ$1)+GOALS('09-10 Teamsheets'!$H$2:$R$98,$A4,'09-10 Teamsheets'!$C$2:$C$98,BJ$1)+GOALS('10-11 Teamsheets'!$H$2:$R$106,$A4,'10-11 Teamsheets'!$C$2:$C$106,BJ$1)+GOALS('11-12 Teamsheets'!$H$2:$R$119,$A4,'11-12 Teamsheets'!$C$2:$C$119,BJ$1)+GOALS('12-13 Teamsheets'!$H$2:$R$126,$A4,'12-13 Teamsheets'!$C$2:$C$126,BJ$1)+GOALS('13-14 Teamsheets'!$H$2:$R$132,$A4,'13-14 Teamsheets'!$C$2:$C$132,BJ$1)+GOALS('14-15 Teamsheets'!$H$2:$R$136,$A4,'14-15 Teamsheets'!$C$2:$C$136,BJ$1)) &amp; "(" &amp; (GOALS('07-08 Teamsheets'!$S$2:$Z$88,$A4,'07-08 Teamsheets'!$C$2:$C$88,BJ$1)+GOALS('08-09 Teamsheets'!$S$2:$Z$92,$A4,'08-09 Teamsheets'!$C$2:$C$92,BJ$1)+GOALS('09-10 Teamsheets'!$S$2:$Z$98,$A4,'09-10 Teamsheets'!$C$2:$C$98,BJ$1)+GOALS('10-11 Teamsheets'!$S$2:$Z$106,$A4,'10-11 Teamsheets'!$C$2:$C$106,BJ$1)+GOALS('11-12 Teamsheets'!$S$2:$Z$119,$A4,'11-12 Teamsheets'!$C$2:$C$119,BJ$1)+GOALS('12-13 Teamsheets'!$S$2:$Z$126,$A4,'12-13 Teamsheets'!$C$2:$C$126,BJ$1)+GOALS('13-14 Teamsheets'!$S$2:$Z$132,$A4,'13-14 Teamsheets'!$C$2:$C$132,BJ$1)+GOALS('14-15 Teamsheets'!$S$2:$Z$136,$A4,'14-15 Teamsheets'!$C$2:$C$136,BJ$1)) &amp; ")"</f>
        <v>2(0)</v>
      </c>
      <c r="BL4" s="27">
        <f>Clean_sheet('07-08 Teamsheets'!$C$2:$H$92,$A4,BJ$1)+Clean_sheet('08-09 Teamsheets'!$C$2:$H$92,$A4,BJ$1)+Clean_sheet('09-10 Teamsheets'!$C$2:$H$98,$A4,BJ$1)+Clean_sheet('10-11 Teamsheets'!$C$2:$H$106,$A4,BJ$1)+Clean_sheet('11-12 Teamsheets'!$C$2:$H$119,$A4,BJ$1)+Clean_sheet('12-13 Teamsheets'!$C$2:$H$126,$A4,BJ$1)+Clean_sheet('13-14 Teamsheets'!$C$2:$H$132,$A4,BJ$1)+Clean_sheet('14-15 Teamsheets'!$C$2:$H$136,$A4,BJ$1)</f>
        <v>0</v>
      </c>
      <c r="BM4" s="27" t="str">
        <f>(CARDS('07-08 Teamsheets'!$H$2:$Z$88,$A4,$CX$2,'07-08 Teamsheets'!$C$2:$C$88,BJ$1)+CARDS('08-09 Teamsheets'!$H$2:$Z$92,$A4,$CX$2,'08-09 Teamsheets'!$C$2:$C$92,BJ$1)+CARDS('09-10 Teamsheets'!$H$2:$Z$98,$A4,$CX$2,'09-10 Teamsheets'!$C$2:$C$98,BJ$1)+CARDS('10-11 Teamsheets'!$H$2:$Z$106,$A4,$CX$2,'10-11 Teamsheets'!$C$2:$C$106,BJ$1)+CARDS('11-12 Teamsheets'!$H$2:$Z$119,$A4,$CX$2,'11-12 Teamsheets'!$C$2:$C$119,BJ$1)+CARDS('12-13 Teamsheets'!$H$2:$Z$126,$A4,$CX$2,'12-13 Teamsheets'!$C$2:$C$126,BJ$1)+CARDS('13-14 Teamsheets'!$H$2:$Z$132,$A4,$CX$2,'13-14 Teamsheets'!$C$2:$C$132,BJ$1)+CARDS('14-15 Teamsheets'!$H$2:$Z$136,$A4,$CX$2,'14-15 Teamsheets'!$C$2:$C$136,BJ$1)) &amp; "(" &amp; (CARDS('07-08 Teamsheets'!$H$2:$Z$88,$A4,$CX$3,'07-08 Teamsheets'!$C$2:$C$88,BJ$1)+CARDS('08-09 Teamsheets'!$H$2:$Z$92,$A4,$CX$3,'08-09 Teamsheets'!$C$2:$C$92,BJ$1)+CARDS('09-10 Teamsheets'!$H$2:$Z$98,$A4,$CX$3,'09-10 Teamsheets'!$C$2:$C$98,BJ$1)+CARDS('10-11 Teamsheets'!$H$2:$Z$106,$A4,$CX$3,'10-11 Teamsheets'!$C$2:$C$106,BJ$1)+CARDS('11-12 Teamsheets'!$H$2:$Z$119,$A4,$CX$3,'11-12 Teamsheets'!$C$2:$C$119,BJ$1)+CARDS('12-13 Teamsheets'!$H$2:$Z$126,$A4,$CX$3,'12-13 Teamsheets'!$C$2:$C$126,BJ$1)+CARDS('13-14 Teamsheets'!$H$2:$Z$132,$A4,$CX$3,'13-14 Teamsheets'!$C$2:$C$132,BJ$1)+CARDS('14-15 Teamsheets'!$H$2:$Z$136,$A4,$CX$3,'14-15 Teamsheets'!$C$2:$C$136,BJ$1)) &amp; ")"</f>
        <v>0(0)</v>
      </c>
      <c r="BN4" s="82">
        <f>MINS_PLAYED('07-08 Teamsheets'!$H$2:$R$88,$A4,'07-08 Teamsheets'!$C$2:$C$88,BJ$1)+MINS_PLAYED('08-09 Teamsheets'!$H$2:$R$92,$A4,'08-09 Teamsheets'!$C$2:$C$92,BJ$1)+MINS_PLAYED('09-10 Teamsheets'!$H$2:$R$98,$A4,'09-10 Teamsheets'!$C$2:$C$98,BJ$1)+MINS_PLAYED('10-11 Teamsheets'!$H$2:$R$106,$A4,'10-11 Teamsheets'!$C$2:$C$106,BJ$1)+MINS_PLAYED('11-12 Teamsheets'!$H$2:$R$119,$A4,'11-12 Teamsheets'!$C$2:$C$119,BJ$1)+MINS_PLAYED('12-13 Teamsheets'!$H$2:$R$126,$A4,'12-13 Teamsheets'!$C$2:$C$126,BJ$1)+MINS_PLAYED('13-14 Teamsheets'!$H$2:$R$132,$A4,'13-14 Teamsheets'!$C$2:$C$132,BJ$1)+MINS_PLAYED('14-15 Teamsheets'!$H$2:$R$136,$A4,'14-15 Teamsheets'!$C$2:$C$136,BJ$1)+MINS_AS_SUB('07-08 Teamsheets'!$S$2:$Z$88,$A4,'07-08 Teamsheets'!$C$2:$C$88,BJ$1)+MINS_AS_SUB('08-09 Teamsheets'!$S$2:$Z$92,$A4,'08-09 Teamsheets'!$C$2:$C$92,BJ$1)+MINS_AS_SUB('09-10 Teamsheets'!$S$2:$Z$98,$A4,'09-10 Teamsheets'!$C$2:$C$98,BJ$1)+MINS_AS_SUB('10-11 Teamsheets'!$S$2:$Z$106,$A4,'10-11 Teamsheets'!$C$2:$C$106,BJ$1)+MINS_AS_SUB('11-12 Teamsheets'!$S$2:$Z$119,$A4,'11-12 Teamsheets'!$C$2:$C$119,BJ$1)+MINS_AS_SUB('12-13 Teamsheets'!$S$2:$Z$126,$A4,'12-13 Teamsheets'!$C$2:$C$126,BJ$1)+MINS_AS_SUB('13-14 Teamsheets'!$S$2:$Z$132,$A4,'13-14 Teamsheets'!$C$2:$C$132,BJ$1)+MINS_AS_SUB('14-15 Teamsheets'!$S$2:$Z$136,$A4,'14-15 Teamsheets'!$C$2:$C$136,BJ$1)</f>
        <v>166</v>
      </c>
      <c r="BO4" s="27" t="str">
        <f>(APPS('07-08 Teamsheets'!$H$2:$R$88,$A4,'07-08 Teamsheets'!$C$2:$C$88,BO$1)+APPS('08-09 Teamsheets'!$H$2:$R$92,$A4,'08-09 Teamsheets'!$C$2:$C$92,BO$1)+APPS('09-10 Teamsheets'!$H$2:$R$98,$A4,'09-10 Teamsheets'!$C$2:$C$98,BO$1)+APPS('10-11 Teamsheets'!$H$2:$R$106,$A4,'10-11 Teamsheets'!$C$2:$C$106,BO$1)+APPS('11-12 Teamsheets'!$H$2:$R$119,$A4,'11-12 Teamsheets'!$C$2:$C$119,BO$1)+APPS('12-13 Teamsheets'!$H$2:$R$126,$A4,'12-13 Teamsheets'!$C$2:$C$126,BO$1)+APPS('13-14 Teamsheets'!$H$2:$R$132,$A4,'13-14 Teamsheets'!$C$2:$C$132,BO$1)+APPS('14-15 Teamsheets'!$H$2:$R$136,$A4,'14-15 Teamsheets'!$C$2:$C$136,BO$1)) &amp; "(" &amp; (SUBS('07-08 Teamsheets'!$S$2:$Z$88,$A4,'07-08 Teamsheets'!$C$2:$C$88,BO$1)+SUBS('08-09 Teamsheets'!$S$2:$Z$92,$A4,'08-09 Teamsheets'!$C$2:$C$92,BO$1)+SUBS('09-10 Teamsheets'!$S$2:$Z$98,$A4,'09-10 Teamsheets'!$C$2:$C$98,BO$1)+SUBS('10-11 Teamsheets'!$S$2:$Z$106,$A4,'10-11 Teamsheets'!$C$2:$C$106,BO$1)+SUBS('11-12 Teamsheets'!$S$2:$Z$119,$A4,'11-12 Teamsheets'!$C$2:$C$119,BO$1)+SUBS('12-13 Teamsheets'!$S$2:$Z$126,$A4,'12-13 Teamsheets'!$C$2:$C$126,BO$1)+SUBS('13-14 Teamsheets'!$S$2:$Z$132,$A4,'13-14 Teamsheets'!$C$2:$C$132,BO$1)+SUBS('14-15 Teamsheets'!$S$2:$Z$136,$A4,'14-15 Teamsheets'!$C$2:$C$136,BO$1)) &amp; ")"</f>
        <v>0(3)</v>
      </c>
      <c r="BP4" s="27" t="str">
        <f>(GOALS('07-08 Teamsheets'!$H$2:$R$88,$A4,'07-08 Teamsheets'!$C$2:$C$88,BO$1)+GOALS('08-09 Teamsheets'!$H$2:$R$92,$A4,'08-09 Teamsheets'!$C$2:$C$92,BO$1)+GOALS('09-10 Teamsheets'!$H$2:$R$98,$A4,'09-10 Teamsheets'!$C$2:$C$98,BO$1)+GOALS('10-11 Teamsheets'!$H$2:$R$106,$A4,'10-11 Teamsheets'!$C$2:$C$106,BO$1)+GOALS('11-12 Teamsheets'!$H$2:$R$119,$A4,'11-12 Teamsheets'!$C$2:$C$119,BO$1)+GOALS('12-13 Teamsheets'!$H$2:$R$126,$A4,'12-13 Teamsheets'!$C$2:$C$126,BO$1)+GOALS('13-14 Teamsheets'!$H$2:$R$132,$A4,'13-14 Teamsheets'!$C$2:$C$132,BO$1)+GOALS('14-15 Teamsheets'!$H$2:$R$136,$A4,'14-15 Teamsheets'!$C$2:$C$136,BO$1)) &amp; "(" &amp; (GOALS('07-08 Teamsheets'!$S$2:$Z$88,$A4,'07-08 Teamsheets'!$C$2:$C$88,BO$1)+GOALS('08-09 Teamsheets'!$S$2:$Z$92,$A4,'08-09 Teamsheets'!$C$2:$C$92,BO$1)+GOALS('09-10 Teamsheets'!$S$2:$Z$98,$A4,'09-10 Teamsheets'!$C$2:$C$98,BO$1)+GOALS('10-11 Teamsheets'!$S$2:$Z$106,$A4,'10-11 Teamsheets'!$C$2:$C$106,BO$1)+GOALS('11-12 Teamsheets'!$S$2:$Z$119,$A4,'11-12 Teamsheets'!$C$2:$C$119,BO$1)+GOALS('12-13 Teamsheets'!$S$2:$Z$126,$A4,'12-13 Teamsheets'!$C$2:$C$126,BO$1)+GOALS('13-14 Teamsheets'!$S$2:$Z$132,$A4,'13-14 Teamsheets'!$C$2:$C$132,BO$1)+GOALS('14-15 Teamsheets'!$S$2:$Z$136,$A4,'14-15 Teamsheets'!$C$2:$C$136,BO$1)) &amp; ")"</f>
        <v>0(0)</v>
      </c>
      <c r="BQ4" s="27">
        <f>Clean_sheet('07-08 Teamsheets'!$C$2:$H$92,$A4,BO$1)+Clean_sheet('08-09 Teamsheets'!$C$2:$H$92,$A4,BO$1)+Clean_sheet('09-10 Teamsheets'!$C$2:$H$98,$A4,BO$1)+Clean_sheet('10-11 Teamsheets'!$C$2:$H$106,$A4,BO$1)+Clean_sheet('11-12 Teamsheets'!$C$2:$H$119,$A4,BO$1)+Clean_sheet('12-13 Teamsheets'!$C$2:$H$126,$A4,BO$1)+Clean_sheet('13-14 Teamsheets'!$C$2:$H$132,$A4,BO$1)+Clean_sheet('14-15 Teamsheets'!$C$2:$H$136,$A4,BO$1)</f>
        <v>0</v>
      </c>
      <c r="BR4" s="27" t="str">
        <f>(CARDS('07-08 Teamsheets'!$H$2:$Z$88,$A4,$CX$2,'07-08 Teamsheets'!$C$2:$C$88,BO$1)+CARDS('08-09 Teamsheets'!$H$2:$Z$92,$A4,$CX$2,'08-09 Teamsheets'!$C$2:$C$92,BO$1)+CARDS('09-10 Teamsheets'!$H$2:$Z$98,$A4,$CX$2,'09-10 Teamsheets'!$C$2:$C$98,BO$1)+CARDS('10-11 Teamsheets'!$H$2:$Z$106,$A4,$CX$2,'10-11 Teamsheets'!$C$2:$C$106,BO$1)+CARDS('11-12 Teamsheets'!$H$2:$Z$119,$A4,$CX$2,'11-12 Teamsheets'!$C$2:$C$119,BO$1)+CARDS('12-13 Teamsheets'!$H$2:$Z$126,$A4,$CX$2,'12-13 Teamsheets'!$C$2:$C$126,BO$1)+CARDS('13-14 Teamsheets'!$H$2:$Z$132,$A4,$CX$2,'13-14 Teamsheets'!$C$2:$C$132,BO$1)+CARDS('14-15 Teamsheets'!$H$2:$Z$136,$A4,$CX$2,'14-15 Teamsheets'!$C$2:$C$136,BO$1)) &amp; "(" &amp; (CARDS('07-08 Teamsheets'!$H$2:$Z$88,$A4,$CX$3,'07-08 Teamsheets'!$C$2:$C$88,BO$1)+CARDS('08-09 Teamsheets'!$H$2:$Z$92,$A4,$CX$3,'08-09 Teamsheets'!$C$2:$C$92,BO$1)+CARDS('09-10 Teamsheets'!$H$2:$Z$98,$A4,$CX$3,'09-10 Teamsheets'!$C$2:$C$98,BO$1)+CARDS('10-11 Teamsheets'!$H$2:$Z$106,$A4,$CX$3,'10-11 Teamsheets'!$C$2:$C$106,BO$1)+CARDS('11-12 Teamsheets'!$H$2:$Z$119,$A4,$CX$3,'11-12 Teamsheets'!$C$2:$C$119,BO$1)+CARDS('12-13 Teamsheets'!$H$2:$Z$126,$A4,$CX$3,'12-13 Teamsheets'!$C$2:$C$126,BO$1)+CARDS('13-14 Teamsheets'!$H$2:$Z$132,$A4,$CX$3,'13-14 Teamsheets'!$C$2:$C$132,BO$1)+CARDS('14-15 Teamsheets'!$H$2:$Z$136,$A4,$CX$3,'14-15 Teamsheets'!$C$2:$C$136,BO$1)) &amp; ")"</f>
        <v>0(0)</v>
      </c>
      <c r="BS4" s="82">
        <f>MINS_PLAYED('07-08 Teamsheets'!$H$2:$R$88,$A4,'07-08 Teamsheets'!$C$2:$C$88,BO$1)+MINS_PLAYED('08-09 Teamsheets'!$H$2:$R$92,$A4,'08-09 Teamsheets'!$C$2:$C$92,BO$1)+MINS_PLAYED('09-10 Teamsheets'!$H$2:$R$98,$A4,'09-10 Teamsheets'!$C$2:$C$98,BO$1)+MINS_PLAYED('10-11 Teamsheets'!$H$2:$R$106,$A4,'10-11 Teamsheets'!$C$2:$C$106,BO$1)+MINS_PLAYED('11-12 Teamsheets'!$H$2:$R$119,$A4,'11-12 Teamsheets'!$C$2:$C$119,BO$1)+MINS_PLAYED('12-13 Teamsheets'!$H$2:$R$126,$A4,'12-13 Teamsheets'!$C$2:$C$126,BO$1)+MINS_PLAYED('13-14 Teamsheets'!$H$2:$R$132,$A4,'13-14 Teamsheets'!$C$2:$C$132,BO$1)+MINS_PLAYED('14-15 Teamsheets'!$H$2:$R$136,$A4,'14-15 Teamsheets'!$C$2:$C$136,BO$1)+MINS_AS_SUB('07-08 Teamsheets'!$S$2:$Z$88,$A4,'07-08 Teamsheets'!$C$2:$C$88,BO$1)+MINS_AS_SUB('08-09 Teamsheets'!$S$2:$Z$92,$A4,'08-09 Teamsheets'!$C$2:$C$92,BO$1)+MINS_AS_SUB('09-10 Teamsheets'!$S$2:$Z$98,$A4,'09-10 Teamsheets'!$C$2:$C$98,BO$1)+MINS_AS_SUB('10-11 Teamsheets'!$S$2:$Z$106,$A4,'10-11 Teamsheets'!$C$2:$C$106,BO$1)+MINS_AS_SUB('11-12 Teamsheets'!$S$2:$Z$119,$A4,'11-12 Teamsheets'!$C$2:$C$119,BO$1)+MINS_AS_SUB('12-13 Teamsheets'!$S$2:$Z$126,$A4,'12-13 Teamsheets'!$C$2:$C$126,BO$1)+MINS_AS_SUB('13-14 Teamsheets'!$S$2:$Z$132,$A4,'13-14 Teamsheets'!$C$2:$C$132,BO$1)+MINS_AS_SUB('14-15 Teamsheets'!$S$2:$Z$136,$A4,'14-15 Teamsheets'!$C$2:$C$136,BO$1)</f>
        <v>70</v>
      </c>
      <c r="BT4" s="71">
        <f>APPS('05-06 Teamsheets'!$H$2:$R$71,$A4,'05-06 Teamsheets'!$C$2:$C$71,B$1)+SUBS('05-06 Teamsheets'!$S$2:$W$71,$A4,'05-06 Teamsheets'!$C$2:$C$71,B$1)+APPS('06-07 Teamsheets'!$H$2:$R$83,$A4,'06-07 Teamsheets'!$C$2:$C$83,G$1)+SUBS('06-07 Teamsheets'!$S$2:$Z$83,$A4,'06-07 Teamsheets'!$C$2:$C$83,G$1)+APPS('07-08 Teamsheets'!$H$2:$R$88,$A4,'07-08 Teamsheets'!$C$2:$C$88,L$1)+SUBS('07-08 Teamsheets'!$S$2:$Z$88,$A4,'07-08 Teamsheets'!$C$2:$C$88,L$1)+APPS('08-09 Teamsheets'!$H$2:$R$92,$A4,'08-09 Teamsheets'!$C$2:$C$92,Q$1)+SUBS('08-09 Teamsheets'!$S$2:$Z$92,$A4,'08-09 Teamsheets'!$C$2:$C$92,Q$1)+APPS('09-10 Teamsheets'!$H$2:$R$98,$A4,'09-10 Teamsheets'!$C$2:$C$98,Q$1)+SUBS('09-10 Teamsheets'!$S$2:$Z$98,$A4,'09-10 Teamsheets'!$C$2:$C$98,Q$1)+APPS('10-11 Teamsheets'!$H$2:$R$107,$A4,'10-11 Teamsheets'!$C$2:$C$107,Q$1)+SUBS('10-11 Teamsheets'!$S$2:$Z$107,$A4,'10-11 Teamsheets'!$C$2:$C$107,Q$1)+APPS('11-12 Teamsheets'!$H$2:$R$119,$A4,'11-12 Teamsheets'!$C$2:$C$119,Q$1)+SUBS('11-12 Teamsheets'!$S$2:$Z$119,$A4,'11-12 Teamsheets'!$C$2:$C$119,Q$1)+APPS('12-13 Teamsheets'!$H$2:$R$126,$A4,'12-13 Teamsheets'!$C$2:$C$126,Q$1)+SUBS('12-13 Teamsheets'!$S$2:$Z$126,$A4,'12-13 Teamsheets'!$C$2:$C$126,Q$1)+APPS('13-14 Teamsheets'!$H$2:$R$132,$A4,'13-14 Teamsheets'!$C$2:$C$132,Q$1)+SUBS('13-14 Teamsheets'!$S$2:$Z$132,$A4,'13-14 Teamsheets'!$C$2:$C$132,Q$1)+APPS('14-15 Teamsheets'!$H$2:$R$136,$A4,'14-15 Teamsheets'!$C$2:$C$136,Q$1)+SUBS('14-15 Teamsheets'!$S$2:$Z$136,$A4,'14-15 Teamsheets'!$C$2:$C$136,Q$1)</f>
        <v>8</v>
      </c>
      <c r="BU4" s="132">
        <v>0</v>
      </c>
      <c r="BV4" s="27">
        <f>APPS('07-08 Teamsheets'!$H$2:$R$88,$A4,'07-08 Teamsheets'!$C$2:$C$88,AZ$1)+SUBS('07-08 Teamsheets'!$S$2:$Z$88,$A4,'07-08 Teamsheets'!$C$2:$C$88,AZ$1)+APPS('11-12 Teamsheets'!$H$2:$R$119,$A4,'11-12 Teamsheets'!$C$2:$C$119,AZ$1)+SUBS('11-12 Teamsheets'!$S$2:$Z$119,$A4,'11-12 Teamsheets'!$C$2:$C$119,AZ$1)+APPS('12-13 Teamsheets'!$H$2:$R$126,$A4,'12-13 Teamsheets'!$C$2:$C$126,AZ$1)+SUBS('12-13 Teamsheets'!$S$2:$Z$126,$A4,'12-13 Teamsheets'!$C$2:$C$126,AZ$1)+APPS('13-14 Teamsheets'!$H$2:$R$132,$A4,'13-14 Teamsheets'!$C$2:$C$132,AZ$1)+SUBS('13-14 Teamsheets'!$S$2:$Z$132,$A4,'13-14 Teamsheets'!$C$2:$C$132,AZ$1)+APPS('14-15 Teamsheets'!$H$2:$R$136,$A4,'14-15 Teamsheets'!$C$2:$C$136,AZ$1)+SUBS('14-15 Teamsheets'!$S$2:$Z$136,$A4,'14-15 Teamsheets'!$C$2:$C$136,AZ$1)+APPS('08-09 Teamsheets'!$H$2:$R$92,$A4,'08-09 Teamsheets'!$C$2:$C$92,BE$1)+APPS('09-10 Teamsheets'!$H$2:$R$98,$A4,'09-10 Teamsheets'!$C$2:$C$98,BE$1)+SUBS('08-09 Teamsheets'!$S$2:$Z$92,$A4,'08-09 Teamsheets'!$C$2:$C$92,BE$1)+SUBS('09-10 Teamsheets'!$S$2:$Z$98,$A4,'09-10 Teamsheets'!$C$2:$C$98,BE$1)+APPS('10-11 Teamsheets'!$H$2:$R$107,$A4,'10-11 Teamsheets'!$C$2:$C$107,BE$1)+SUBS('10-11 Teamsheets'!$S$2:$Z$107,$A4,'10-11 Teamsheets'!$C$2:$C$107,BE$1)+APPS('11-12 Teamsheets'!$H$2:$R$119,$A4,'11-12 Teamsheets'!$C$2:$C$119,BE$1)+SUBS('11-12 Teamsheets'!$S$2:$Z$119,$A4,'11-12 Teamsheets'!$C$2:$C$119,BE$1)+APPS('12-13 Teamsheets'!$H$2:$R$126,$A4,'12-13 Teamsheets'!$C$2:$C$126,BE$1)+SUBS('12-13 Teamsheets'!$S$2:$Z$126,$A4,'12-13 Teamsheets'!$C$2:$C$126,BE$1)+APPS('13-14 Teamsheets'!$H$2:$R$132,$A4,'13-14 Teamsheets'!$C$2:$C$132,BE$1)+SUBS('13-14 Teamsheets'!$S$2:$Z$132,$A4,'13-14 Teamsheets'!$C$2:$C$132,BE$1)+APPS('14-15 Teamsheets'!$H$2:$R$136,$A4,'14-15 Teamsheets'!$C$2:$C$136,BE$1)+SUBS('14-15 Teamsheets'!$S$2:$Z$136,$A4,'14-15 Teamsheets'!$C$2:$C$136,BE$1)</f>
        <v>1</v>
      </c>
      <c r="BW4" s="27">
        <f>APPS('07-08 Teamsheets'!$H$2:$R$88,$A4,'07-08 Teamsheets'!$C$2:$C$88,BJ$1)+APPS('08-09 Teamsheets'!$H$2:$R$92,$A4,'08-09 Teamsheets'!$C$2:$C$92,BJ$1)+APPS('09-10 Teamsheets'!$H$2:$R$98,$A4,'09-10 Teamsheets'!$C$2:$C$98,BJ$1)+SUBS('07-08 Teamsheets'!$S$2:$Z$88,$A4,'07-08 Teamsheets'!$C$2:$C$88,BJ$1)+SUBS('08-09 Teamsheets'!$S$2:$Z$92,$A4,'08-09 Teamsheets'!$C$2:$C$92,BJ$1)+SUBS('09-10 Teamsheets'!$S$2:$Z$98,$A4,'09-10 Teamsheets'!$C$2:$C$98,BJ$1)+APPS('10-11 Teamsheets'!$H$2:$R$107,$A4,'10-11 Teamsheets'!$C$2:$C$107,BJ$1)+SUBS('10-11 Teamsheets'!$S$2:$Z$107,$A4,'10-11 Teamsheets'!$C$2:$C$107,BJ$1)+APPS('11-12 Teamsheets'!$H$2:$R$119,$A4,'11-12 Teamsheets'!$C$2:$C$119,BJ$1)+SUBS('11-12 Teamsheets'!$S$2:$Z$111,$A4,'11-12 Teamsheets'!$C$2:$C$119,BJ$1)+APPS('12-13 Teamsheets'!$H$2:$R$126,$A4,'12-13 Teamsheets'!$C$2:$C$126,BJ$1)+SUBS('12-13 Teamsheets'!$S$2:$Z$118,$A4,'12-13 Teamsheets'!$C$2:$C$126,BJ$1)+APPS('13-14 Teamsheets'!$H$2:$R$132,$A4,'13-14 Teamsheets'!$C$2:$C$132,BJ$1)+SUBS('13-14 Teamsheets'!$S$2:$Z$124,$A4,'13-14 Teamsheets'!$C$2:$C$132,BJ$1)+APPS('14-15 Teamsheets'!$H$2:$R$136,$A4,'14-15 Teamsheets'!$C$2:$C$136,BJ$1)+SUBS('14-15 Teamsheets'!$S$2:$Z$128,$A4,'14-15 Teamsheets'!$C$2:$C$136,BJ$1)</f>
        <v>3</v>
      </c>
      <c r="BX4" s="27">
        <f>APPS('07-08 Teamsheets'!$H$2:$R$88,$A4,'07-08 Teamsheets'!$C$2:$C$88,BO$1)+APPS('08-09 Teamsheets'!$H$2:$R$92,$A4,'08-09 Teamsheets'!$C$2:$C$92,BO$1)+APPS('09-10 Teamsheets'!$H$2:$R$98,$A4,'09-10 Teamsheets'!$C$2:$C$98,BO$1)+SUBS('07-08 Teamsheets'!$S$2:$Z$88,$A4,'07-08 Teamsheets'!$C$2:$C$88,BO$1)+SUBS('08-09 Teamsheets'!$S$2:$Z$92,$A4,'08-09 Teamsheets'!$C$2:$C$92,BO$1)+SUBS('09-10 Teamsheets'!$S$2:$Z$98,$A4,'09-10 Teamsheets'!$C$2:$C$98,BO$1)+APPS('10-11 Teamsheets'!$H$2:$R$107,$A4,'10-11 Teamsheets'!$C$2:$C$107,BO$1)+SUBS('10-11 Teamsheets'!$S$2:$Z$107,$A4,'10-11 Teamsheets'!$C$2:$C$107,BO$1)+APPS('11-12 Teamsheets'!$H$2:$R$119,$A4,'11-12 Teamsheets'!$C$2:$C$119,BO$1)+SUBS('11-12 Teamsheets'!$S$2:$Z$119,$A4,'11-12 Teamsheets'!$C$2:$C$119,BO$1)+APPS('12-13 Teamsheets'!$H$2:$R$126,$A4,'12-13 Teamsheets'!$C$2:$C$126,BO$1)+SUBS('12-13 Teamsheets'!$S$2:$Z$126,$A4,'12-13 Teamsheets'!$C$2:$C$126,BO$1)+APPS('13-14 Teamsheets'!$H$2:$R$132,$A4,'13-14 Teamsheets'!$C$2:$C$132,BO$1)+SUBS('13-14 Teamsheets'!$S$2:$Z$132,$A4,'13-14 Teamsheets'!$C$2:$C$132,BO$1)+APPS('14-15 Teamsheets'!$H$2:$R$136,$A4,'14-15 Teamsheets'!$C$2:$C$136,BO$1)+SUBS('14-15 Teamsheets'!$S$2:$Z$136,$A4,'14-15 Teamsheets'!$C$2:$C$136,BO$1)</f>
        <v>3</v>
      </c>
      <c r="BY4" s="28">
        <f t="shared" si="3"/>
        <v>7</v>
      </c>
      <c r="BZ4" s="27" t="str">
        <f>(APPS('05-06 Teamsheets'!$H$2:$R$71,$A4) + APPS('06-07 Teamsheets'!$H$2:$R$83,$A4) +APPS('07-08 Teamsheets'!$H$2:$R$88,$A4) + APPS('08-09 Teamsheets'!$H$2:$R$92,$A4)+APPS('09-10 Teamsheets'!$H$2:$R$98,$A4)+APPS('10-11 Teamsheets'!$H$2:$R$107,$A4)+APPS('11-12 Teamsheets'!$H$2:$R$119,$A4)+APPS('12-13 Teamsheets'!$H$2:$R$126,$A4)+APPS('13-14 Teamsheets'!$H$2:$R$132,$A4)+APPS('14-15 Teamsheets'!$H$2:$R$136,$A4)) &amp; "(" &amp; (SUBS('05-06 Teamsheets'!$S$2:$W$71,$A4)+SUBS('06-07 Teamsheets'!$S$2:$Z$83,$A4)+SUBS('07-08 Teamsheets'!$S$2:$Z$88,$A4) +SUBS('08-09 Teamsheets'!$S$2:$Z$92,$A4)+SUBS('09-10 Teamsheets'!$S$2:$Z$98,$A4)+SUBS('10-11 Teamsheets'!$S$2:$Z$107,$A4)+SUBS('11-12 Teamsheets'!$S$2:$Z$119,$A4)+SUBS('12-13 Teamsheets'!$S$2:$Z$126,$A4)+SUBS('13-14 Teamsheets'!$S$2:$Z$132,$A4)+SUBS('14-15 Teamsheets'!$S$2:$Z$136,$A4)) &amp; ")"</f>
        <v>5(10)</v>
      </c>
      <c r="CA4" s="28">
        <f t="shared" si="4"/>
        <v>15</v>
      </c>
      <c r="CB4" s="71">
        <f>GOALS('05-06 Teamsheets'!$H$2:$W$71,$A4,'05-06 Teamsheets'!$C$2:$C$71,B$1)+GOALS('06-07 Teamsheets'!$H$2:$Z$83,$A4,'06-07 Teamsheets'!$C$2:$C$83,G$1)+GOALS('07-08 Teamsheets'!$H$2:$Z$88,$A4,'07-08 Teamsheets'!$C$2:$C$88,L$1)+GOALS('08-09 Teamsheets'!$H$2:$Z$92,$A4,'08-09 Teamsheets'!$C$2:$C$92,Q$1)+GOALS('09-10 Teamsheets'!$H$2:$Z$98,$A4,'09-10 Teamsheets'!$C$2:$C$98,Q$1)+GOALS('10-11 Teamsheets'!$H$2:$Z$107,$A4,'10-11 Teamsheets'!$C$2:$C$107,Q$1)+GOALS('11-12 Teamsheets'!$H$2:$Z$119,$A4,'11-12 Teamsheets'!$C$2:$C$119,Q$1)+GOALS('12-13 Teamsheets'!$H$2:$Z$126,$A4,'12-13 Teamsheets'!$C$2:$C$126,Q$1)+GOALS('13-14 Teamsheets'!$H$2:$Z$132,$A4,'13-14 Teamsheets'!$C$2:$C$132,Q$1)+GOALS('14-15 Teamsheets'!$H$2:$Z$136,$A4,'14-15 Teamsheets'!$C$2:$C$136,Q$1)</f>
        <v>0</v>
      </c>
      <c r="CC4" s="27">
        <f>GOALS('05-06 Teamsheets'!$H$2:$W$71,$A4,'05-06 Teamsheets'!$C$2:$C$71,V$1)+GOALS('05-06 Teamsheets'!$H$2:$W$71,$A4,'05-06 Teamsheets'!$C$2:$C$71,AA$1)+GOALS('06-07 Teamsheets'!$H$2:$Z$83,$A4,'06-07 Teamsheets'!$C$2:$C$83,AF$1)+GOALS('06-07 Teamsheets'!$H$2:$Z$83,$A4,'06-07 Teamsheets'!$C$2:$C$83,AK$1)+GOALS('07-08 Teamsheets'!$H$2:$Z$88,$A4,'07-08 Teamsheets'!$C$2:$C$88,AP$1)+GOALS('07-08 Teamsheets'!$H$2:$Z$88,$A4,'07-08 Teamsheets'!$C$2:$C$88,AU$1)+GOALS('07-08 Teamsheets'!$H$2:$Z$88,$A4,'07-08 Teamsheets'!$C$2:$C$88,AZ$1)+GOALS('11-12 Teamsheets'!$H$2:$Z$119,$A4,'11-12 Teamsheets'!$C$2:$C$119,AZ$1)+GOALS('12-13 Teamsheets'!$H$2:$Z$120,$A4,'12-13 Teamsheets'!$C$2:$C$120,AZ$1)+GOALS('13-14 Teamsheets'!$H$2:$Z$126,$A4,'13-14 Teamsheets'!$C$2:$C$126,AZ$1)+GOALS('14-15 Teamsheets'!$H$2:$Z$130,$A4,'14-15 Teamsheets'!$C$2:$C$130,AZ$1)+GOALS('08-09 Teamsheets'!$H$2:$Z$92,$A4,'08-09 Teamsheets'!$C$2:$C$92,BE$1)+GOALS('09-10 Teamsheets'!$H$2:$Z$98,$A4,'09-10 Teamsheets'!$C$2:$C$98,BE$1)+GOALS('10-11 Teamsheets'!$H$2:$Z$107,$A4,'10-11 Teamsheets'!$C$2:$C$107,BE$1)+GOALS('11-12 Teamsheets'!$H$2:$Z$119,$A4,'11-12 Teamsheets'!$C$2:$C$119,BE$1)+GOALS('12-13 Teamsheets'!$H$2:$Z$126,$A4,'12-13 Teamsheets'!$C$2:$C$126,BE$1)+GOALS('13-14 Teamsheets'!$H$2:$Z$132,$A4,'13-14 Teamsheets'!$C$2:$C$132,BE$1)+GOALS('14-15 Teamsheets'!$H$2:$Z$136,$A4,'14-15 Teamsheets'!$C$2:$C$136,BE$1)</f>
        <v>2</v>
      </c>
      <c r="CD4" s="27">
        <f>GOALS('07-08 Teamsheets'!$H$2:$Z$88,$A4,'07-08 Teamsheets'!$C$2:$C$88,BJ$1)
+GOALS('08-09 Teamsheets'!$H$2:$Z$92,$A4,'08-09 Teamsheets'!$C$2:$C$92,BJ$1)
+GOALS('09-10 Teamsheets'!$H$2:$Z$98,$A4,'09-10 Teamsheets'!$C$2:$C$98,BJ$1)
+GOALS('10-11 Teamsheets'!$H$2:$Z$107,$A4,'10-11 Teamsheets'!$C$2:$C$107,BJ$1)
+GOALS('11-12 Teamsheets'!$H$2:$Z$119,$A4,'11-12 Teamsheets'!$C$2:$C$119,BJ$1)
+GOALS('12-13 Teamsheets'!$H$2:$Z$124,$A4,'12-13 Teamsheets'!$C$2:$C$124,BJ$1)+GOALS('13-14 Teamsheets'!$H$2:$Z$130,$A4,'13-14 Teamsheets'!$C$2:$C$130,BJ$1)+GOALS('14-15 Teamsheets'!$H$2:$Z$134,$A4,'14-15 Teamsheets'!$C$2:$C$134,BJ$1)
+GOALS('07-08 Teamsheets'!$H$2:$Z$88,$A4,'07-08 Teamsheets'!$C$2:$C$88,BO$1)
+GOALS('08-09 Teamsheets'!$H$2:$Z$92,$A4,'08-09 Teamsheets'!$C$2:$C$92,BO$1)
+GOALS('09-10 Teamsheets'!$H$2:$Z$98,$A4,'09-10 Teamsheets'!$C$2:$C$98,BO$1)
+GOALS('10-11 Teamsheets'!$H$2:$Z$107,$A4,'10-11 Teamsheets'!$C$2:$C$107,BO$1)
+GOALS('11-12 Teamsheets'!$H$2:$Z$119,$A4,'11-12 Teamsheets'!$C$2:$C$119,BO$1)
+GOALS('12-13 Teamsheets'!$H$2:$Z$126,$A4,'12-13 Teamsheets'!$C$2:$C$126,BO$1)+GOALS('13-14 Teamsheets'!$H$2:$Z$132,$A4,'13-14 Teamsheets'!$C$2:$C$132,BO$1)+GOALS('14-15 Teamsheets'!$H$2:$Z$136,$A4,'14-15 Teamsheets'!$C$2:$C$136,BO$1)</f>
        <v>2</v>
      </c>
      <c r="CE4" s="28">
        <f t="shared" si="5"/>
        <v>4</v>
      </c>
      <c r="CF4" s="27" t="str">
        <f>(GOALS('05-06 Teamsheets'!$H$2:$R$71,$A4) +GOALS('06-07 Teamsheets'!$H$2:$R$83,$A4) +  GOALS('07-08 Teamsheets'!$H$2:$R$88,$A4) + GOALS('08-09 Teamsheets'!$H$2:$R$92,$A4)+GOALS('09-10 Teamsheets'!$H$2:$R$98,$A4)+GOALS('10-11 Teamsheets'!$H$2:$R$107,$A4)+GOALS('11-12 Teamsheets'!$H$2:$R$119,$A4)+GOALS('12-13 Teamsheets'!$H$2:$R$126,$A4)+GOALS('13-14 Teamsheets'!$H$2:$R$132,$A4)+GOALS('14-15 Teamsheets'!$H$2:$R$136,$A4)) &amp; "(" &amp; (GOALS('05-06 Teamsheets'!$S$2:$W$71,$A4)+GOALS('06-07 Teamsheets'!$S$2:$Z$83,$A4)+GOALS('07-08 Teamsheets'!$S$2:$Z$88,$A4)+GOALS('08-09 Teamsheets'!$S$2:$Z$92,$A4)+GOALS('09-10 Teamsheets'!$S$2:$Z$98,$A4)+GOALS('10-11 Teamsheets'!$S$2:$Z$107,$A4)+GOALS('11-12 Teamsheets'!$S$2:$Z$119,$A4)+GOALS('12-13 Teamsheets'!$S$2:$Z$126,$A4)+GOALS('13-14 Teamsheets'!$S$2:$Z$132,$A4)+GOALS('14-15 Teamsheets'!$S$2:$Z$136,$A4)) &amp; ")"</f>
        <v>4(0)</v>
      </c>
      <c r="CG4" s="28">
        <f t="shared" si="6"/>
        <v>4</v>
      </c>
      <c r="CH4" s="71">
        <f t="shared" si="7"/>
        <v>0</v>
      </c>
      <c r="CI4" s="83">
        <f t="shared" si="8"/>
        <v>0</v>
      </c>
      <c r="CJ4" s="77">
        <f t="shared" si="9"/>
        <v>0</v>
      </c>
      <c r="CK4" s="74" t="str">
        <f>(CARDS('05-06 Teamsheets'!$H$2:$W$71,$A4,$CX$2)+CARDS('06-07 Teamsheets'!$H$2:$Z$83,$A4,$CX$2)+CARDS('07-08 Teamsheets'!$H$2:$Z$88,$A4,$CX$2)+CARDS('08-09 Teamsheets'!$H$2:$Z$92,$A4,$CX$2)+CARDS('09-10 Teamsheets'!$H$2:$Z$98,$A4,$CX$2)+CARDS('10-11 Teamsheets'!$H$2:$Z$107,$A4,$CX$2)+CARDS('11-12 Teamsheets'!$H$2:$Z$119,$A4,$CX$2)+CARDS('12-13 Teamsheets'!$H$2:$Z$126,$A4,$CX$2)+CARDS('13-14 Teamsheets'!$H$2:$Z$130,$A4,$CX$2)) &amp; "(" &amp; (CARDS('05-06 Teamsheets'!$H$2:$W$71,$A4,$CX$3)+CARDS('06-07 Teamsheets'!$H$2:$Z$83,$A4,$CX$3)+CARDS('07-08 Teamsheets'!$H$2:$Z$88,$A4,$CX$3)+CARDS('08-09 Teamsheets'!$H$2:$Z$92,$A4,$CX$3)+CARDS('09-10 Teamsheets'!$H$2:$Z$98,$A4,$CX$3)+CARDS('10-11 Teamsheets'!$H$2:$Z$107,$A4,$CX$3)+CARDS('11-12 Teamsheets'!$H$2:$Z$119,$A4,$CX$3)+CARDS('13-14 Teamsheets'!$H$2:$Z$130,$A4,$CX$3)) &amp; ")"</f>
        <v>0(0)</v>
      </c>
      <c r="CL4" s="28">
        <f>SUM(F4,K4,P4,U4)</f>
        <v>240</v>
      </c>
      <c r="CM4" s="28">
        <f>SUM(Z4,AE4,AJ4,AO4,AT4,BI4,AY4,BN4,BS4,BD4)</f>
        <v>326</v>
      </c>
      <c r="CN4" s="77">
        <f>SUM(CL4:CM4)</f>
        <v>566</v>
      </c>
      <c r="CO4" s="28">
        <f>IF(AND(CN4&lt;&gt;0, CA4&lt;&gt;0),CN4/CA4,0)</f>
        <v>37.733333333333334</v>
      </c>
      <c r="CP4" s="28">
        <f>IF(CG4&lt;&gt;0,CG4/CA4,0)</f>
        <v>0.26666666666666666</v>
      </c>
      <c r="CQ4" s="77">
        <f>IF(CG4&lt;&gt;0,CN4/CG4,0)</f>
        <v>141.5</v>
      </c>
      <c r="CS4" s="71">
        <f t="shared" si="0"/>
        <v>91</v>
      </c>
      <c r="CT4" s="83">
        <f t="shared" si="1"/>
        <v>107</v>
      </c>
      <c r="CU4" s="77">
        <f t="shared" si="2"/>
        <v>40</v>
      </c>
      <c r="CW4"/>
      <c r="CX4" s="30"/>
    </row>
    <row r="5" spans="1:102" x14ac:dyDescent="0.2">
      <c r="A5" s="112" t="s">
        <v>3031</v>
      </c>
      <c r="B5" s="27" t="s">
        <v>1635</v>
      </c>
      <c r="C5" s="27" t="s">
        <v>1635</v>
      </c>
      <c r="D5" s="27">
        <v>0</v>
      </c>
      <c r="E5" s="27" t="s">
        <v>1635</v>
      </c>
      <c r="F5" s="82">
        <v>0</v>
      </c>
      <c r="G5" s="27" t="s">
        <v>1635</v>
      </c>
      <c r="H5" s="27" t="s">
        <v>1635</v>
      </c>
      <c r="I5" s="27">
        <v>0</v>
      </c>
      <c r="J5" s="27" t="s">
        <v>1635</v>
      </c>
      <c r="K5" s="82">
        <v>0</v>
      </c>
      <c r="L5" s="27" t="s">
        <v>1635</v>
      </c>
      <c r="M5" s="27" t="s">
        <v>1635</v>
      </c>
      <c r="N5" s="27">
        <v>0</v>
      </c>
      <c r="O5" s="27" t="s">
        <v>1635</v>
      </c>
      <c r="P5" s="82">
        <v>0</v>
      </c>
      <c r="Q5" s="27" t="str">
        <f>(APPS('08-09 Teamsheets'!$H$2:$R$92,$A5,'08-09 Teamsheets'!$C$2:$C$92,Q$1)+APPS('09-10 Teamsheets'!$H$2:$R$98,$A5,'09-10 Teamsheets'!$C$2:$C$98,Q$1)+APPS('10-11 Teamsheets'!$H$2:$R$107,$A5,'10-11 Teamsheets'!$C$2:$C$107,Q$1)+APPS('11-12 Teamsheets'!$H$2:$R$119,$A5,'11-12 Teamsheets'!$C$2:$C$119,Q$1)+APPS('12-13 Teamsheets'!$H$2:$R$126,$A5,'12-13 Teamsheets'!$C$2:$C$126,Q$1)+APPS('13-14 Teamsheets'!$H$2:$R$132,$A5,'13-14 Teamsheets'!$C$2:$C$132,Q$1)+APPS('14-15 Teamsheets'!$H$2:$R$136,$A5,'14-15 Teamsheets'!$C$2:$C$136,Q$1)) &amp; "(" &amp; (SUBS('08-09 Teamsheets'!$S$2:$Z$92,$A5,'08-09 Teamsheets'!$C$2:$C$92,Q$1)+SUBS('09-10 Teamsheets'!$S$2:$Z$98,$A5,'09-10 Teamsheets'!$C$2:$C$98,Q$1)+SUBS('10-11 Teamsheets'!$S$2:$Z$107,$A5,'10-11 Teamsheets'!$C$2:$C$107,Q$1)+SUBS('11-12 Teamsheets'!$S$2:$Z$119,$A5,'11-12 Teamsheets'!$C$2:$C$119,Q$1)+SUBS('12-13 Teamsheets'!$S$2:$Z$126,$A5,'12-13 Teamsheets'!$C$2:$C$126,Q$1)+SUBS('13-14 Teamsheets'!$S$2:$Z$132,$A5,'13-14 Teamsheets'!$C$2:$C$132,Q$1)+SUBS('14-15 Teamsheets'!$S$2:$Z$136,$A5,'14-15 Teamsheets'!$C$2:$C$136,Q$1)) &amp; ")"</f>
        <v>0(1)</v>
      </c>
      <c r="R5" s="27" t="str">
        <f>(GOALS('08-09 Teamsheets'!$H$2:$R$92,$A5,'08-09 Teamsheets'!$C$2:$C$92,Q$1)+GOALS('09-10 Teamsheets'!$H$2:$R$98,$A5,'09-10 Teamsheets'!$C$2:$C$98,Q$1)+GOALS('10-11 Teamsheets'!$H$2:$R$107,$A5,'10-11 Teamsheets'!$C$2:$C$107,Q$1)+GOALS('11-12 Teamsheets'!$H$2:$R$119,$A5,'11-12 Teamsheets'!$C$2:$C$119,Q$1)+GOALS('12-13 Teamsheets'!$H$2:$R$126,$A5,'12-13 Teamsheets'!$C$2:$C$126,Q$1)+GOALS('13-14 Teamsheets'!$H$2:$R$132,$A5,'13-14 Teamsheets'!$C$2:$C$132,Q$1)+GOALS('14-15 Teamsheets'!$H$2:$R$136,$A5,'14-15 Teamsheets'!$C$2:$C$136,Q$1)) &amp; "(" &amp; (GOALS('08-09 Teamsheets'!$S$2:$Z$92,$A5,'08-09 Teamsheets'!$C$2:$C$92,Q$1)+GOALS('09-10 Teamsheets'!$S$2:$Z$98,$A5,'09-10 Teamsheets'!$C$2:$C$98,Q$1)+GOALS('10-11 Teamsheets'!$S$2:$Z$107,$A5,'10-11 Teamsheets'!$C$2:$C$107,Q$1)+GOALS('11-12 Teamsheets'!$S$2:$Z$119,$A5,'11-12 Teamsheets'!$C$2:$C$119,Q$1)+GOALS('12-13 Teamsheets'!$S$2:$Z$126,$A5,'12-13 Teamsheets'!$C$2:$C$126,Q$1)+GOALS('13-14 Teamsheets'!$S$2:$Z$132,$A5,'13-14 Teamsheets'!$C$2:$C$132,Q$1)+GOALS('14-15 Teamsheets'!$S$2:$Z$136,$A5,'14-15 Teamsheets'!$C$2:$C$136,Q$1)) &amp; ")"</f>
        <v>0(0)</v>
      </c>
      <c r="S5" s="27">
        <f>Clean_sheet('08-09 Teamsheets'!$C$2:$H$92,$A5,Q$1)+Clean_sheet('09-10 Teamsheets'!$C$2:$H$98,$A5,Q$1)+Clean_sheet('10-11 Teamsheets'!$C$2:$H$107,$A5,Q$1)+Clean_sheet('11-12 Teamsheets'!$C$2:$H$119,$A5,Q$1)+Clean_sheet('12-13 Teamsheets'!$C$2:$H$126,$A5,Q$1)+Clean_sheet('13-14 Teamsheets'!$C$2:$H$132,$A5,Q$1)+Clean_sheet('14-15 Teamsheets'!$C$2:$H$136,$A5,Q$1)</f>
        <v>0</v>
      </c>
      <c r="T5" s="27" t="str">
        <f>(CARDS('08-09 Teamsheets'!$H$2:$Z$92,$A5,$CX$2,'08-09 Teamsheets'!$C$2:$C$92,Q$1)+CARDS('09-10 Teamsheets'!$H$2:$Z$98,$A5,$CX$2,'09-10 Teamsheets'!$C$2:$C$98,Q$1)+CARDS('10-11 Teamsheets'!$H$2:$Z$107,$A5,$CX$2,'10-11 Teamsheets'!$C$2:$C$107,Q$1)+CARDS('11-12 Teamsheets'!$H$2:$Z$119,$A5,$CX$2,'11-12 Teamsheets'!$C$2:$C$119,Q$1)+CARDS('12-13 Teamsheets'!$H$2:$Z$126,$A5,$CX$2,'12-13 Teamsheets'!$C$2:$C$126,Q$1)+CARDS('13-14 Teamsheets'!$H$2:$Z$132,$A5,$CX$2,'13-14 Teamsheets'!$C$2:$C$132,Q$1)+CARDS('14-15 Teamsheets'!$H$2:$Z$136,$A5,$CX$2,'14-15 Teamsheets'!$C$2:$C$136,Q$1)) &amp; "(" &amp; (CARDS('08-09 Teamsheets'!$H$2:$Z$92,$A5,$CX$3,'08-09 Teamsheets'!$C$2:$C$92,Q$1)+CARDS('09-10 Teamsheets'!$H$2:$Z$98,$A5,$CX$3,'09-10 Teamsheets'!$C$2:$C$98,Q$1)+CARDS('10-11 Teamsheets'!$H$2:$Z$107,$A5,$CX$3,'10-11 Teamsheets'!$C$2:$C$107,Q$1)+CARDS('11-12 Teamsheets'!$H$2:$Z$119,$A5,$CX$3,'11-12 Teamsheets'!$C$2:$C$119,Q$1)+CARDS('12-13 Teamsheets'!$H$2:$Z$126,$A5,$CX$3,'12-13 Teamsheets'!$C$2:$C$126,Q$1)+CARDS('13-14 Teamsheets'!$H$2:$Z$132,$A5,$CX$3,'13-14 Teamsheets'!$C$2:$C$132,Q$1)+CARDS('14-15 Teamsheets'!$H$2:$Z$136,$A5,$CX$3,'14-15 Teamsheets'!$C$2:$C$136,Q$1)) &amp; ")"</f>
        <v>0(0)</v>
      </c>
      <c r="U5" s="82">
        <f>MINS_PLAYED('08-09 Teamsheets'!$H$2:$R$92,$A5,'08-09 Teamsheets'!$C$2:$C$92,Q$1)+MINS_PLAYED('09-10 Teamsheets'!$H$2:$R$98,$A5,'09-10 Teamsheets'!$C$2:$C$98,Q$1)+ MINS_AS_SUB('08-09 Teamsheets'!$S$2:$Z$92,$A5,'08-09 Teamsheets'!$C$2:$C$92,Q$1)+ MINS_AS_SUB('09-10 Teamsheets'!$S$2:$Z$98,$A5,'09-10 Teamsheets'!$C$2:$C$98,Q$1)+MINS_PLAYED('10-11 Teamsheets'!$H$2:$R$107,$A5,'10-11 Teamsheets'!$C$2:$C$107,Q$1)+MINS_AS_SUB('10-11 Teamsheets'!$S$2:$Z$107,$A5,'10-11 Teamsheets'!$C$2:$C$107,Q$1)+MINS_PLAYED('11-12 Teamsheets'!$H$2:$R$119,$A5,'11-12 Teamsheets'!$C$2:$C$119,Q$1)+MINS_AS_SUB('11-12 Teamsheets'!$S$2:$Z$119,$A5,'11-12 Teamsheets'!$C$2:$C$119,Q$1)+MINS_PLAYED('12-13 Teamsheets'!$H$2:$R$126,$A5,'12-13 Teamsheets'!$C$2:$C$126,Q$1)+MINS_AS_SUB('12-13 Teamsheets'!$S$2:$Z$126,$A5,'12-13 Teamsheets'!$C$2:$C$126,Q$1)+MINS_PLAYED('13-14 Teamsheets'!$H$2:$R$132,$A5,'13-14 Teamsheets'!$C$2:$C$132,Q$1)+MINS_AS_SUB('13-14 Teamsheets'!$S$2:$Z$132,$A5,'13-14 Teamsheets'!$C$2:$C$132,Q$1)+MINS_PLAYED('14-15 Teamsheets'!$H$2:$R$136,$A5,'14-15 Teamsheets'!$C$2:$C$136,Q$1)+MINS_AS_SUB('14-15 Teamsheets'!$S$2:$Z$136,$A5,'14-15 Teamsheets'!$C$2:$C$136,Q$1)</f>
        <v>30</v>
      </c>
      <c r="V5" s="27" t="s">
        <v>1635</v>
      </c>
      <c r="W5" s="27" t="s">
        <v>1635</v>
      </c>
      <c r="X5" s="27">
        <v>0</v>
      </c>
      <c r="Y5" s="27" t="s">
        <v>1635</v>
      </c>
      <c r="Z5" s="82">
        <v>0</v>
      </c>
      <c r="AA5" s="27" t="s">
        <v>1635</v>
      </c>
      <c r="AB5" s="27" t="s">
        <v>1635</v>
      </c>
      <c r="AC5" s="27">
        <v>0</v>
      </c>
      <c r="AD5" s="27" t="s">
        <v>1635</v>
      </c>
      <c r="AE5" s="82">
        <v>0</v>
      </c>
      <c r="AF5" s="27" t="s">
        <v>1635</v>
      </c>
      <c r="AG5" s="27" t="s">
        <v>1635</v>
      </c>
      <c r="AH5" s="27">
        <v>0</v>
      </c>
      <c r="AI5" s="27" t="s">
        <v>1635</v>
      </c>
      <c r="AJ5" s="82">
        <v>0</v>
      </c>
      <c r="AK5" s="27" t="s">
        <v>1635</v>
      </c>
      <c r="AL5" s="27" t="s">
        <v>1635</v>
      </c>
      <c r="AM5" s="27">
        <v>0</v>
      </c>
      <c r="AN5" s="27" t="s">
        <v>1635</v>
      </c>
      <c r="AO5" s="82">
        <v>0</v>
      </c>
      <c r="AP5" s="27" t="s">
        <v>1635</v>
      </c>
      <c r="AQ5" s="27" t="s">
        <v>1635</v>
      </c>
      <c r="AR5" s="27">
        <v>0</v>
      </c>
      <c r="AS5" s="27" t="s">
        <v>1635</v>
      </c>
      <c r="AT5" s="82">
        <v>0</v>
      </c>
      <c r="AU5" s="27" t="s">
        <v>1635</v>
      </c>
      <c r="AV5" s="27" t="s">
        <v>1635</v>
      </c>
      <c r="AW5" s="27">
        <v>0</v>
      </c>
      <c r="AX5" s="27" t="s">
        <v>1635</v>
      </c>
      <c r="AY5" s="82">
        <v>0</v>
      </c>
      <c r="AZ5" s="27" t="str">
        <f>(APPS('07-08 Teamsheets'!$H$2:$R$88,$A5,'07-08 Teamsheets'!$C$2:$C$88,AZ$1)+APPS('11-12 Teamsheets'!$H$2:$R$119,$A5,'11-12 Teamsheets'!$C$2:$C$119,AZ$1)+APPS('12-13 Teamsheets'!$H$2:$R$126,$A5,'12-13 Teamsheets'!$C$2:$C$126,AZ$1)+APPS('13-14 Teamsheets'!$H$2:$R$132,$A5,'13-14 Teamsheets'!$C$2:$C$132,AZ$1)+APPS('14-15 Teamsheets'!$H$2:$R$136,$A5,'14-15 Teamsheets'!$C$2:$C$136,AZ$1)) &amp; "(" &amp; (SUBS('07-08 Teamsheets'!$S$2:$Z$88,$A5,'07-08 Teamsheets'!$C$2:$C$88,AZ$1)+SUBS('11-12 Teamsheets'!$S$2:$Z$119,$A5,'11-12 Teamsheets'!$C$2:$C$119,AZ$1)+SUBS('12-13 Teamsheets'!$S$2:$Z$126,$A5,'12-13 Teamsheets'!$C$2:$C$126,AZ$1)+SUBS('13-14 Teamsheets'!$S$2:$Z$132,$A5,'13-14 Teamsheets'!$C$2:$C$132,AZ$1)+SUBS('14-15 Teamsheets'!$S$2:$Z$136,$A5,'14-15 Teamsheets'!$C$2:$C$136,AZ$1)) &amp; ")"</f>
        <v>1(0)</v>
      </c>
      <c r="BA5" s="27" t="str">
        <f>(GOALS('07-08 Teamsheets'!$H$2:$R$88,$A5,'07-08 Teamsheets'!$C$2:$C$88,AZ$1)+GOALS('11-12 Teamsheets'!$H$2:$R$119,$A5,'11-12 Teamsheets'!$C$2:$C$119,AZ$1)+GOALS('12-13 Teamsheets'!$H$2:$R$126,$A5,'12-13 Teamsheets'!$C$2:$C$126,AZ$1)+GOALS('13-14 Teamsheets'!$H$2:$R$132,$A5,'13-14 Teamsheets'!$C$2:$C$132,AZ$1)+GOALS('14-15 Teamsheets'!$H$2:$R$136,$A5,'14-15 Teamsheets'!$C$2:$C$136,AZ$1)) &amp; "(" &amp; (GOALS('07-08 Teamsheets'!$S$2:$Z$88,$A5,'07-08 Teamsheets'!$C$2:$C$88,AZ$1)+GOALS('11-12 Teamsheets'!$S$2:$Z$119,$A5,'11-12 Teamsheets'!$C$2:$C$119,AZ$1)+GOALS('12-13 Teamsheets'!$S$2:$Z$126,$A5,'12-13 Teamsheets'!$C$2:$C$126,AZ$1)+GOALS('13-14 Teamsheets'!$S$2:$Z$132,$A5,'13-14 Teamsheets'!$C$2:$C$132,AZ$1)+GOALS('14-15 Teamsheets'!$S$2:$Z$136,$A5,'14-15 Teamsheets'!$C$2:$C$136,AZ$1)) &amp; ")"</f>
        <v>0(0)</v>
      </c>
      <c r="BB5" s="27">
        <f>Clean_sheet('07-08 Teamsheets'!$C$2:$H$92,$A5,AZ$1)+Clean_sheet('11-12 Teamsheets'!$C$2:$H$119,$A5,AZ$1)+Clean_sheet('12-13 Teamsheets'!$C$2:$H$126,$A5,AZ$1)+Clean_sheet('13-14 Teamsheets'!$C$2:$H$132,$A5,AZ$1)+Clean_sheet('14-15 Teamsheets'!$C$2:$H$136,$A5,AZ$1)</f>
        <v>0</v>
      </c>
      <c r="BC5" s="27" t="str">
        <f>(CARDS('07-08 Teamsheets'!$H$2:$Z$88,$A5,$CX$2,'07-08 Teamsheets'!$C$2:$C$88,AZ$1)+CARDS('11-12 Teamsheets'!$H$2:$Z$119,$A5,$CX$2,'11-12 Teamsheets'!$C$2:$C$119,AZ$1)+CARDS('12-13 Teamsheets'!$H$2:$Z$126,$A5,$CX$2,'12-13 Teamsheets'!$C$2:$C$126,AZ$1)+CARDS('13-14 Teamsheets'!$H$2:$Z$132,$A5,$CX$2,'13-14 Teamsheets'!$C$2:$C$132,AZ$1)+CARDS('14-15 Teamsheets'!$H$2:$Z$136,$A5,$CX$2,'14-15 Teamsheets'!$C$2:$C$136,AZ$1)) &amp; "(" &amp; (CARDS('07-08 Teamsheets'!$H$2:$Z$88,$A5,$CX$3,'07-08 Teamsheets'!$C$2:$C$88,AZ$1)+CARDS('11-12 Teamsheets'!$H$2:$Z$119,$A5,$CX$3,'11-12 Teamsheets'!$C$2:$C$119,AZ$1)+CARDS('12-13 Teamsheets'!$H$2:$Z$126,$A5,$CX$3,'12-13 Teamsheets'!$C$2:$C$126,AZ$1)+CARDS('13-14 Teamsheets'!$H$2:$Z$132,$A5,$CX$3,'13-14 Teamsheets'!$C$2:$C$132,AZ$1)+CARDS('14-15 Teamsheets'!$H$2:$Z$136,$A5,$CX$3,'14-15 Teamsheets'!$C$2:$C$136,AZ$1)) &amp; ")"</f>
        <v>0(0)</v>
      </c>
      <c r="BD5" s="82">
        <f>MINS_PLAYED('07-08 Teamsheets'!$H$2:$R$88,$A5,'07-08 Teamsheets'!$C$2:$C$88,AZ$1)+MINS_PLAYED('11-12 Teamsheets'!$H$2:$R$119,$A5,'11-12 Teamsheets'!$C$2:$C$119,AZ$1)+MINS_PLAYED('12-13 Teamsheets'!$H$2:$R$126,$A5,'12-13 Teamsheets'!$C$2:$C$126,AZ$1)+MINS_PLAYED('13-14 Teamsheets'!$H$2:$R$132,$A5,'13-14 Teamsheets'!$C$2:$C$132,AZ$1)+MINS_PLAYED('14-15 Teamsheets'!$H$2:$R$136,$A5,'14-15 Teamsheets'!$C$2:$C$136,AZ$1)+MINS_AS_SUB('07-08 Teamsheets'!$S$2:$Z$88,$A5,'07-08 Teamsheets'!$C$2:$C$88,AZ$1)+MINS_AS_SUB('11-12 Teamsheets'!$S$2:$Z$119,$A5,'11-12 Teamsheets'!$C$2:$C$119,AZ$1)+MINS_AS_SUB('12-13 Teamsheets'!$S$2:$Z$126,$A5,'12-13 Teamsheets'!$C$2:$C$126,AZ$1)+MINS_AS_SUB('13-14 Teamsheets'!$S$2:$Z$132,$A5,'13-14 Teamsheets'!$C$2:$C$132,AZ$1)+MINS_AS_SUB('14-15 Teamsheets'!$S$2:$Z$136,$A5,'14-15 Teamsheets'!$C$2:$C$136,AZ$1)</f>
        <v>46</v>
      </c>
      <c r="BE5" s="27" t="str">
        <f>(APPS('08-09 Teamsheets'!$H$2:$R$92,$A5,'08-09 Teamsheets'!$C$2:$C$92,BE$1)+APPS('09-10 Teamsheets'!$H$2:$R$98,$A5,'09-10 Teamsheets'!$C$2:$C$98,BE$1)+APPS('10-11 Teamsheets'!$H$2:$R$107,$A5,'10-11 Teamsheets'!$C$2:$C$107,BE$1)+APPS('11-12 Teamsheets'!$H$2:$R$119,$A5,'11-12 Teamsheets'!$C$2:$C$119,BE$1)+APPS('12-13 Teamsheets'!$H$2:$R$126,$A5,'12-13 Teamsheets'!$C$2:$C$126,BE$1)+APPS('13-14 Teamsheets'!$H$2:$R$132,$A5,'13-14 Teamsheets'!$C$2:$C$132,BE$1)+APPS('14-15 Teamsheets'!$H$2:$R$136,$A5,'14-15 Teamsheets'!$C$2:$C$136,BE$1)) &amp; "(" &amp; (SUBS('08-09 Teamsheets'!$S$2:$Z$92,$A5,'08-09 Teamsheets'!$C$2:$C$92,BE$1)+SUBS('09-10 Teamsheets'!$S$2:$Z$98,$A5,'09-10 Teamsheets'!$C$2:$C$98,BE$1)+SUBS('10-11 Teamsheets'!$S$2:$Z$107,$A5,'10-11 Teamsheets'!$C$2:$C$107,BE$1)+SUBS('11-12 Teamsheets'!$S$2:$Z$119,$A5,'11-12 Teamsheets'!$C$2:$C$119,BE$1)+SUBS('12-13 Teamsheets'!$S$2:$Z$126,$A5,'12-13 Teamsheets'!$C$2:$C$126,BE$1)+SUBS('13-14 Teamsheets'!$S$2:$Z$132,$A5,'13-14 Teamsheets'!$C$2:$C$132,BE$1)+SUBS('14-15 Teamsheets'!$S$2:$Z$136,$A5,'14-15 Teamsheets'!$C$2:$C$136,BE$1)) &amp; ")"</f>
        <v>0(0)</v>
      </c>
      <c r="BF5" s="27" t="str">
        <f>(GOALS('08-09 Teamsheets'!$H$2:$R$92,$A5,'08-09 Teamsheets'!$C$2:$C$92,BE$1)+GOALS('09-10 Teamsheets'!$H$2:$R$98,$A5,'09-10 Teamsheets'!$C$2:$C$98,BE$1)+GOALS('10-11 Teamsheets'!$H$2:$R$107,$A5,'10-11 Teamsheets'!$C$2:$C$107,BE$1)+GOALS('11-12 Teamsheets'!$H$2:$R$119,$A5,'11-12 Teamsheets'!$C$2:$C$119,BE$1)+GOALS('12-13 Teamsheets'!$H$2:$R$126,$A5,'12-13 Teamsheets'!$C$2:$C$126,BE$1)+GOALS('13-14 Teamsheets'!$H$2:$R$132,$A5,'13-14 Teamsheets'!$C$2:$C$132,BE$1)+GOALS('14-15 Teamsheets'!$H$2:$R$136,$A5,'14-15 Teamsheets'!$C$2:$C$136,BE$1)) &amp; "(" &amp; (GOALS('08-09 Teamsheets'!$S$2:$Z$92,$A5,'08-09 Teamsheets'!$C$2:$C$92,BE$1)+GOALS('09-10 Teamsheets'!$S$2:$Z$98,$A5,'09-10 Teamsheets'!$C$2:$C$98,BE$1)+GOALS('10-11 Teamsheets'!$S$2:$Z$107,$A5,'10-11 Teamsheets'!$C$2:$C$107,BE$1)+GOALS('11-12 Teamsheets'!$S$2:$Z$119,$A5,'11-12 Teamsheets'!$C$2:$C$119,BE$1)+GOALS('12-13 Teamsheets'!$S$2:$Z$126,$A5,'12-13 Teamsheets'!$C$2:$C$126,BE$1)+GOALS('13-14 Teamsheets'!$S$2:$Z$132,$A5,'13-14 Teamsheets'!$C$2:$C$132,BE$1)+GOALS('14-15 Teamsheets'!$S$2:$Z$136,$A5,'14-15 Teamsheets'!$C$2:$C$136,BE$1)) &amp; ")"</f>
        <v>0(0)</v>
      </c>
      <c r="BG5" s="27">
        <f>Clean_sheet('08-09 Teamsheets'!$C$2:$H$92,$A5,BE$1)+Clean_sheet('09-10 Teamsheets'!$C$2:$H$98,$A5,BE$1)+Clean_sheet('10-11 Teamsheets'!$C$2:$H$107,$A5,BE$1)+Clean_sheet('11-12 Teamsheets'!$C$2:$H$119,$A5,BE$1)+Clean_sheet('12-13 Teamsheets'!$C$2:$H$126,$A5,BE$1)+Clean_sheet('13-14 Teamsheets'!$C$2:$H$132,$A5,BE$1)+Clean_sheet('14-15 Teamsheets'!$C$2:$H$136,$A5,BE$1)</f>
        <v>0</v>
      </c>
      <c r="BH5" s="27" t="str">
        <f>(CARDS('08-09 Teamsheets'!$H$2:$Z$92,$A5,$CX$2,'08-09 Teamsheets'!$C$2:$C$92,BE$1)+CARDS('09-10 Teamsheets'!$H$2:$Z$98,$A5,$CX$2,'09-10 Teamsheets'!$C$2:$C$98,BE$1)+CARDS('10-11 Teamsheets'!$H$2:$Z$107,$A5,$CX$2,'10-11 Teamsheets'!$C$2:$C$107,BE$1)+CARDS('11-12 Teamsheets'!$H$2:$Z$119,$A5,$CX$2,'11-12 Teamsheets'!$C$2:$C$119,BE$1)+CARDS('12-13 Teamsheets'!$H$2:$Z$126,$A5,$CX$2,'12-13 Teamsheets'!$C$2:$C$126,BE$1)+CARDS('13-14 Teamsheets'!$H$2:$Z$132,$A5,$CX$2,'13-14 Teamsheets'!$C$2:$C$132,BE$1)+CARDS('14-15 Teamsheets'!$H$2:$Z$136,$A5,$CX$2,'14-15 Teamsheets'!$C$2:$C$136,BE$1)) &amp; "(" &amp; (CARDS('08-09 Teamsheets'!$H$2:$Z$92,$A5,$CX$3,'08-09 Teamsheets'!$C$2:$C$92,BE$1)+CARDS('09-10 Teamsheets'!$H$2:$Z$98,$A5,$CX$3,'09-10 Teamsheets'!$C$2:$C$98,BE$1)+CARDS('10-11 Teamsheets'!$H$2:$Z$107,$A5,$CX$3,'10-11 Teamsheets'!$C$2:$C$107,BE$1)+CARDS('11-12 Teamsheets'!$H$2:$Z$119,$A5,$CX$3,'11-12 Teamsheets'!$C$2:$C$119,BE$1)+CARDS('12-13 Teamsheets'!$H$2:$Z$126,$A5,$CX$3,'12-13 Teamsheets'!$C$2:$C$126,BE$1)+CARDS('13-14 Teamsheets'!$H$2:$Z$132,$A5,$CX$3,'13-14 Teamsheets'!$C$2:$C$132,BE$1)+CARDS('14-15 Teamsheets'!$H$2:$Z$136,$A5,$CX$3,'14-15 Teamsheets'!$C$2:$C$136,BE$1)) &amp; ")"</f>
        <v>0(0)</v>
      </c>
      <c r="BI5" s="82">
        <f>MINS_PLAYED('08-09 Teamsheets'!$H$2:$R$92,$A5,'08-09 Teamsheets'!$C$2:$C$92,BE$1)+MINS_PLAYED('09-10 Teamsheets'!$H$2:$R$98,$A5,'09-10 Teamsheets'!$C$2:$C$98,BE$1)+ MINS_AS_SUB('08-09 Teamsheets'!$S$2:$Z$92,$A5,'08-09 Teamsheets'!$C$2:$C$92,BE$1)+ MINS_AS_SUB('09-10 Teamsheets'!$S$2:$Z$98,$A5,'09-10 Teamsheets'!$C$2:$C$98,BE$1)+MINS_PLAYED('10-11 Teamsheets'!$H$2:$R$107,$A5,'10-11 Teamsheets'!$C$2:$C$107,BE$1)+MINS_AS_SUB('10-11 Teamsheets'!$S$2:$Z$107,$A5,'10-11 Teamsheets'!$C$2:$C$107,BE$1)+MINS_PLAYED('11-12 Teamsheets'!$H$2:$R$119,$A5,'11-12 Teamsheets'!$C$2:$C$119,BE$1)+MINS_AS_SUB('11-12 Teamsheets'!$S$2:$Z$119,$A5,'11-12 Teamsheets'!$C$2:$C$119,BE$1)+MINS_PLAYED('12-13 Teamsheets'!$H$2:$R$126,$A5,'12-13 Teamsheets'!$C$2:$C$126,BE$1)+MINS_AS_SUB('12-13 Teamsheets'!$S$2:$Z$126,$A5,'12-13 Teamsheets'!$C$2:$C$126,BE$1)+MINS_PLAYED('13-14 Teamsheets'!$H$2:$R$132,$A5,'13-14 Teamsheets'!$C$2:$C$132,BE$1)+MINS_AS_SUB('13-14 Teamsheets'!$S$2:$Z$132,$A5,'13-14 Teamsheets'!$C$2:$C$132,BE$1)+MINS_PLAYED('14-15 Teamsheets'!$H$2:$R$136,$A5,'14-15 Teamsheets'!$C$2:$C$136,BE$1)+MINS_AS_SUB('14-15 Teamsheets'!$S$2:$Z$136,$A5,'14-15 Teamsheets'!$C$2:$C$136,BE$1)</f>
        <v>0</v>
      </c>
      <c r="BJ5" s="27" t="str">
        <f>(APPS('07-08 Teamsheets'!$H$2:$R$88,$A5,'07-08 Teamsheets'!$C$2:$C$88,BJ$1)+APPS('08-09 Teamsheets'!$H$2:$R$92,$A5,'08-09 Teamsheets'!$C$2:$C$92,BJ$1)+APPS('09-10 Teamsheets'!$H$2:$R$98,$A5,'09-10 Teamsheets'!$C$2:$C$98,BJ$1)+APPS('10-11 Teamsheets'!$H$2:$R$106,$A5,'10-11 Teamsheets'!$C$2:$C$106,BJ$1)+APPS('11-12 Teamsheets'!$H$2:$R$119,$A5,'11-12 Teamsheets'!$C$2:$C$119,BJ$1)+APPS('12-13 Teamsheets'!$H$2:$R$126,$A5,'12-13 Teamsheets'!$C$2:$C$126,BJ$1)+APPS('13-14 Teamsheets'!$H$2:$R$132,$A5,'13-14 Teamsheets'!$C$2:$C$132,BJ$1)+APPS('14-15 Teamsheets'!$H$2:$R$136,$A5,'14-15 Teamsheets'!$C$2:$C$136,BJ$1)) &amp; "(" &amp; (SUBS('07-08 Teamsheets'!$S$2:$Z$88,$A5,'07-08 Teamsheets'!$C$2:$C$88,BJ$1)+SUBS('08-09 Teamsheets'!$S$2:$Z$92,$A5,'08-09 Teamsheets'!$C$2:$C$92,BJ$1)+SUBS('09-10 Teamsheets'!$S$2:$Z$98,$A5,'09-10 Teamsheets'!$C$2:$C$98,BJ$1)+SUBS('10-11 Teamsheets'!$S$2:$Z$106,$A5,'10-11 Teamsheets'!$C$2:$C$106,BJ$1)+SUBS('11-12 Teamsheets'!$S$2:$Z$119,$A5,'11-12 Teamsheets'!$C$2:$C$119,BJ$1)+SUBS('12-13 Teamsheets'!$S$2:$Z$126,$A5,'12-13 Teamsheets'!$C$2:$C$126,BJ$1)+SUBS('13-14 Teamsheets'!$S$2:$Z$132,$A5,'13-14 Teamsheets'!$C$2:$C$132,BJ$1)+SUBS('14-15 Teamsheets'!$S$2:$Z$136,$A5,'14-15 Teamsheets'!$C$2:$C$136,BJ$1)) &amp; ")"</f>
        <v>0(0)</v>
      </c>
      <c r="BK5" s="27" t="str">
        <f>(GOALS('07-08 Teamsheets'!$H$2:$R$88,$A5,'07-08 Teamsheets'!$C$2:$C$88,BJ$1)+GOALS('08-09 Teamsheets'!$H$2:$R$92,$A5,'08-09 Teamsheets'!$C$2:$C$92,BJ$1)+GOALS('09-10 Teamsheets'!$H$2:$R$98,$A5,'09-10 Teamsheets'!$C$2:$C$98,BJ$1)+GOALS('10-11 Teamsheets'!$H$2:$R$106,$A5,'10-11 Teamsheets'!$C$2:$C$106,BJ$1)+GOALS('11-12 Teamsheets'!$H$2:$R$119,$A5,'11-12 Teamsheets'!$C$2:$C$119,BJ$1)+GOALS('12-13 Teamsheets'!$H$2:$R$126,$A5,'12-13 Teamsheets'!$C$2:$C$126,BJ$1)+GOALS('13-14 Teamsheets'!$H$2:$R$132,$A5,'13-14 Teamsheets'!$C$2:$C$132,BJ$1)+GOALS('14-15 Teamsheets'!$H$2:$R$136,$A5,'14-15 Teamsheets'!$C$2:$C$136,BJ$1)) &amp; "(" &amp; (GOALS('07-08 Teamsheets'!$S$2:$Z$88,$A5,'07-08 Teamsheets'!$C$2:$C$88,BJ$1)+GOALS('08-09 Teamsheets'!$S$2:$Z$92,$A5,'08-09 Teamsheets'!$C$2:$C$92,BJ$1)+GOALS('09-10 Teamsheets'!$S$2:$Z$98,$A5,'09-10 Teamsheets'!$C$2:$C$98,BJ$1)+GOALS('10-11 Teamsheets'!$S$2:$Z$106,$A5,'10-11 Teamsheets'!$C$2:$C$106,BJ$1)+GOALS('11-12 Teamsheets'!$S$2:$Z$119,$A5,'11-12 Teamsheets'!$C$2:$C$119,BJ$1)+GOALS('12-13 Teamsheets'!$S$2:$Z$126,$A5,'12-13 Teamsheets'!$C$2:$C$126,BJ$1)+GOALS('13-14 Teamsheets'!$S$2:$Z$132,$A5,'13-14 Teamsheets'!$C$2:$C$132,BJ$1)+GOALS('14-15 Teamsheets'!$S$2:$Z$136,$A5,'14-15 Teamsheets'!$C$2:$C$136,BJ$1)) &amp; ")"</f>
        <v>0(0)</v>
      </c>
      <c r="BL5" s="27">
        <f>Clean_sheet('07-08 Teamsheets'!$C$2:$H$92,$A5,BJ$1)+Clean_sheet('08-09 Teamsheets'!$C$2:$H$92,$A5,BJ$1)+Clean_sheet('09-10 Teamsheets'!$C$2:$H$98,$A5,BJ$1)+Clean_sheet('10-11 Teamsheets'!$C$2:$H$106,$A5,BJ$1)+Clean_sheet('11-12 Teamsheets'!$C$2:$H$119,$A5,BJ$1)+Clean_sheet('12-13 Teamsheets'!$C$2:$H$126,$A5,BJ$1)+Clean_sheet('13-14 Teamsheets'!$C$2:$H$132,$A5,BJ$1)+Clean_sheet('14-15 Teamsheets'!$C$2:$H$136,$A5,BJ$1)</f>
        <v>0</v>
      </c>
      <c r="BM5" s="27" t="str">
        <f>(CARDS('07-08 Teamsheets'!$H$2:$Z$88,$A5,$CX$2,'07-08 Teamsheets'!$C$2:$C$88,BJ$1)+CARDS('08-09 Teamsheets'!$H$2:$Z$92,$A5,$CX$2,'08-09 Teamsheets'!$C$2:$C$92,BJ$1)+CARDS('09-10 Teamsheets'!$H$2:$Z$98,$A5,$CX$2,'09-10 Teamsheets'!$C$2:$C$98,BJ$1)+CARDS('10-11 Teamsheets'!$H$2:$Z$106,$A5,$CX$2,'10-11 Teamsheets'!$C$2:$C$106,BJ$1)+CARDS('11-12 Teamsheets'!$H$2:$Z$119,$A5,$CX$2,'11-12 Teamsheets'!$C$2:$C$119,BJ$1)+CARDS('12-13 Teamsheets'!$H$2:$Z$126,$A5,$CX$2,'12-13 Teamsheets'!$C$2:$C$126,BJ$1)+CARDS('13-14 Teamsheets'!$H$2:$Z$132,$A5,$CX$2,'13-14 Teamsheets'!$C$2:$C$132,BJ$1)+CARDS('14-15 Teamsheets'!$H$2:$Z$136,$A5,$CX$2,'14-15 Teamsheets'!$C$2:$C$136,BJ$1)) &amp; "(" &amp; (CARDS('07-08 Teamsheets'!$H$2:$Z$88,$A5,$CX$3,'07-08 Teamsheets'!$C$2:$C$88,BJ$1)+CARDS('08-09 Teamsheets'!$H$2:$Z$92,$A5,$CX$3,'08-09 Teamsheets'!$C$2:$C$92,BJ$1)+CARDS('09-10 Teamsheets'!$H$2:$Z$98,$A5,$CX$3,'09-10 Teamsheets'!$C$2:$C$98,BJ$1)+CARDS('10-11 Teamsheets'!$H$2:$Z$106,$A5,$CX$3,'10-11 Teamsheets'!$C$2:$C$106,BJ$1)+CARDS('11-12 Teamsheets'!$H$2:$Z$119,$A5,$CX$3,'11-12 Teamsheets'!$C$2:$C$119,BJ$1)+CARDS('12-13 Teamsheets'!$H$2:$Z$126,$A5,$CX$3,'12-13 Teamsheets'!$C$2:$C$126,BJ$1)+CARDS('13-14 Teamsheets'!$H$2:$Z$132,$A5,$CX$3,'13-14 Teamsheets'!$C$2:$C$132,BJ$1)+CARDS('14-15 Teamsheets'!$H$2:$Z$136,$A5,$CX$3,'14-15 Teamsheets'!$C$2:$C$136,BJ$1)) &amp; ")"</f>
        <v>0(0)</v>
      </c>
      <c r="BN5" s="82">
        <f>MINS_PLAYED('07-08 Teamsheets'!$H$2:$R$88,$A5,'07-08 Teamsheets'!$C$2:$C$88,BJ$1)+MINS_PLAYED('08-09 Teamsheets'!$H$2:$R$92,$A5,'08-09 Teamsheets'!$C$2:$C$92,BJ$1)+MINS_PLAYED('09-10 Teamsheets'!$H$2:$R$98,$A5,'09-10 Teamsheets'!$C$2:$C$98,BJ$1)+MINS_PLAYED('10-11 Teamsheets'!$H$2:$R$106,$A5,'10-11 Teamsheets'!$C$2:$C$106,BJ$1)+MINS_PLAYED('11-12 Teamsheets'!$H$2:$R$119,$A5,'11-12 Teamsheets'!$C$2:$C$119,BJ$1)+MINS_PLAYED('12-13 Teamsheets'!$H$2:$R$126,$A5,'12-13 Teamsheets'!$C$2:$C$126,BJ$1)+MINS_PLAYED('13-14 Teamsheets'!$H$2:$R$132,$A5,'13-14 Teamsheets'!$C$2:$C$132,BJ$1)+MINS_PLAYED('14-15 Teamsheets'!$H$2:$R$136,$A5,'14-15 Teamsheets'!$C$2:$C$136,BJ$1)+MINS_AS_SUB('07-08 Teamsheets'!$S$2:$Z$88,$A5,'07-08 Teamsheets'!$C$2:$C$88,BJ$1)+MINS_AS_SUB('08-09 Teamsheets'!$S$2:$Z$92,$A5,'08-09 Teamsheets'!$C$2:$C$92,BJ$1)+MINS_AS_SUB('09-10 Teamsheets'!$S$2:$Z$98,$A5,'09-10 Teamsheets'!$C$2:$C$98,BJ$1)+MINS_AS_SUB('10-11 Teamsheets'!$S$2:$Z$106,$A5,'10-11 Teamsheets'!$C$2:$C$106,BJ$1)+MINS_AS_SUB('11-12 Teamsheets'!$S$2:$Z$119,$A5,'11-12 Teamsheets'!$C$2:$C$119,BJ$1)+MINS_AS_SUB('12-13 Teamsheets'!$S$2:$Z$126,$A5,'12-13 Teamsheets'!$C$2:$C$126,BJ$1)+MINS_AS_SUB('13-14 Teamsheets'!$S$2:$Z$132,$A5,'13-14 Teamsheets'!$C$2:$C$132,BJ$1)+MINS_AS_SUB('14-15 Teamsheets'!$S$2:$Z$136,$A5,'14-15 Teamsheets'!$C$2:$C$136,BJ$1)</f>
        <v>0</v>
      </c>
      <c r="BO5" s="27" t="str">
        <f>(APPS('07-08 Teamsheets'!$H$2:$R$88,$A5,'07-08 Teamsheets'!$C$2:$C$88,BO$1)+APPS('08-09 Teamsheets'!$H$2:$R$92,$A5,'08-09 Teamsheets'!$C$2:$C$92,BO$1)+APPS('09-10 Teamsheets'!$H$2:$R$98,$A5,'09-10 Teamsheets'!$C$2:$C$98,BO$1)+APPS('10-11 Teamsheets'!$H$2:$R$106,$A5,'10-11 Teamsheets'!$C$2:$C$106,BO$1)+APPS('11-12 Teamsheets'!$H$2:$R$119,$A5,'11-12 Teamsheets'!$C$2:$C$119,BO$1)+APPS('12-13 Teamsheets'!$H$2:$R$126,$A5,'12-13 Teamsheets'!$C$2:$C$126,BO$1)+APPS('13-14 Teamsheets'!$H$2:$R$132,$A5,'13-14 Teamsheets'!$C$2:$C$132,BO$1)+APPS('14-15 Teamsheets'!$H$2:$R$136,$A5,'14-15 Teamsheets'!$C$2:$C$136,BO$1)) &amp; "(" &amp; (SUBS('07-08 Teamsheets'!$S$2:$Z$88,$A5,'07-08 Teamsheets'!$C$2:$C$88,BO$1)+SUBS('08-09 Teamsheets'!$S$2:$Z$92,$A5,'08-09 Teamsheets'!$C$2:$C$92,BO$1)+SUBS('09-10 Teamsheets'!$S$2:$Z$98,$A5,'09-10 Teamsheets'!$C$2:$C$98,BO$1)+SUBS('10-11 Teamsheets'!$S$2:$Z$106,$A5,'10-11 Teamsheets'!$C$2:$C$106,BO$1)+SUBS('11-12 Teamsheets'!$S$2:$Z$119,$A5,'11-12 Teamsheets'!$C$2:$C$119,BO$1)+SUBS('12-13 Teamsheets'!$S$2:$Z$126,$A5,'12-13 Teamsheets'!$C$2:$C$126,BO$1)+SUBS('13-14 Teamsheets'!$S$2:$Z$132,$A5,'13-14 Teamsheets'!$C$2:$C$132,BO$1)+SUBS('14-15 Teamsheets'!$S$2:$Z$136,$A5,'14-15 Teamsheets'!$C$2:$C$136,BO$1)) &amp; ")"</f>
        <v>0(1)</v>
      </c>
      <c r="BP5" s="27" t="str">
        <f>(GOALS('07-08 Teamsheets'!$H$2:$R$88,$A5,'07-08 Teamsheets'!$C$2:$C$88,BO$1)+GOALS('08-09 Teamsheets'!$H$2:$R$92,$A5,'08-09 Teamsheets'!$C$2:$C$92,BO$1)+GOALS('09-10 Teamsheets'!$H$2:$R$98,$A5,'09-10 Teamsheets'!$C$2:$C$98,BO$1)+GOALS('10-11 Teamsheets'!$H$2:$R$106,$A5,'10-11 Teamsheets'!$C$2:$C$106,BO$1)+GOALS('11-12 Teamsheets'!$H$2:$R$119,$A5,'11-12 Teamsheets'!$C$2:$C$119,BO$1)+GOALS('12-13 Teamsheets'!$H$2:$R$126,$A5,'12-13 Teamsheets'!$C$2:$C$126,BO$1)+GOALS('13-14 Teamsheets'!$H$2:$R$132,$A5,'13-14 Teamsheets'!$C$2:$C$132,BO$1)+GOALS('14-15 Teamsheets'!$H$2:$R$136,$A5,'14-15 Teamsheets'!$C$2:$C$136,BO$1)) &amp; "(" &amp; (GOALS('07-08 Teamsheets'!$S$2:$Z$88,$A5,'07-08 Teamsheets'!$C$2:$C$88,BO$1)+GOALS('08-09 Teamsheets'!$S$2:$Z$92,$A5,'08-09 Teamsheets'!$C$2:$C$92,BO$1)+GOALS('09-10 Teamsheets'!$S$2:$Z$98,$A5,'09-10 Teamsheets'!$C$2:$C$98,BO$1)+GOALS('10-11 Teamsheets'!$S$2:$Z$106,$A5,'10-11 Teamsheets'!$C$2:$C$106,BO$1)+GOALS('11-12 Teamsheets'!$S$2:$Z$119,$A5,'11-12 Teamsheets'!$C$2:$C$119,BO$1)+GOALS('12-13 Teamsheets'!$S$2:$Z$126,$A5,'12-13 Teamsheets'!$C$2:$C$126,BO$1)+GOALS('13-14 Teamsheets'!$S$2:$Z$132,$A5,'13-14 Teamsheets'!$C$2:$C$132,BO$1)+GOALS('14-15 Teamsheets'!$S$2:$Z$136,$A5,'14-15 Teamsheets'!$C$2:$C$136,BO$1)) &amp; ")"</f>
        <v>0(0)</v>
      </c>
      <c r="BQ5" s="27">
        <f>Clean_sheet('07-08 Teamsheets'!$C$2:$H$92,$A5,BO$1)+Clean_sheet('08-09 Teamsheets'!$C$2:$H$92,$A5,BO$1)+Clean_sheet('09-10 Teamsheets'!$C$2:$H$98,$A5,BO$1)+Clean_sheet('10-11 Teamsheets'!$C$2:$H$106,$A5,BO$1)+Clean_sheet('11-12 Teamsheets'!$C$2:$H$119,$A5,BO$1)+Clean_sheet('12-13 Teamsheets'!$C$2:$H$126,$A5,BO$1)+Clean_sheet('13-14 Teamsheets'!$C$2:$H$132,$A5,BO$1)+Clean_sheet('14-15 Teamsheets'!$C$2:$H$136,$A5,BO$1)</f>
        <v>0</v>
      </c>
      <c r="BR5" s="27" t="str">
        <f>(CARDS('07-08 Teamsheets'!$H$2:$Z$88,$A5,$CX$2,'07-08 Teamsheets'!$C$2:$C$88,BO$1)+CARDS('08-09 Teamsheets'!$H$2:$Z$92,$A5,$CX$2,'08-09 Teamsheets'!$C$2:$C$92,BO$1)+CARDS('09-10 Teamsheets'!$H$2:$Z$98,$A5,$CX$2,'09-10 Teamsheets'!$C$2:$C$98,BO$1)+CARDS('10-11 Teamsheets'!$H$2:$Z$106,$A5,$CX$2,'10-11 Teamsheets'!$C$2:$C$106,BO$1)+CARDS('11-12 Teamsheets'!$H$2:$Z$119,$A5,$CX$2,'11-12 Teamsheets'!$C$2:$C$119,BO$1)+CARDS('12-13 Teamsheets'!$H$2:$Z$126,$A5,$CX$2,'12-13 Teamsheets'!$C$2:$C$126,BO$1)+CARDS('13-14 Teamsheets'!$H$2:$Z$132,$A5,$CX$2,'13-14 Teamsheets'!$C$2:$C$132,BO$1)+CARDS('14-15 Teamsheets'!$H$2:$Z$136,$A5,$CX$2,'14-15 Teamsheets'!$C$2:$C$136,BO$1)) &amp; "(" &amp; (CARDS('07-08 Teamsheets'!$H$2:$Z$88,$A5,$CX$3,'07-08 Teamsheets'!$C$2:$C$88,BO$1)+CARDS('08-09 Teamsheets'!$H$2:$Z$92,$A5,$CX$3,'08-09 Teamsheets'!$C$2:$C$92,BO$1)+CARDS('09-10 Teamsheets'!$H$2:$Z$98,$A5,$CX$3,'09-10 Teamsheets'!$C$2:$C$98,BO$1)+CARDS('10-11 Teamsheets'!$H$2:$Z$106,$A5,$CX$3,'10-11 Teamsheets'!$C$2:$C$106,BO$1)+CARDS('11-12 Teamsheets'!$H$2:$Z$119,$A5,$CX$3,'11-12 Teamsheets'!$C$2:$C$119,BO$1)+CARDS('12-13 Teamsheets'!$H$2:$Z$126,$A5,$CX$3,'12-13 Teamsheets'!$C$2:$C$126,BO$1)+CARDS('13-14 Teamsheets'!$H$2:$Z$132,$A5,$CX$3,'13-14 Teamsheets'!$C$2:$C$132,BO$1)+CARDS('14-15 Teamsheets'!$H$2:$Z$136,$A5,$CX$3,'14-15 Teamsheets'!$C$2:$C$136,BO$1)) &amp; ")"</f>
        <v>0(0)</v>
      </c>
      <c r="BS5" s="82">
        <f>MINS_PLAYED('07-08 Teamsheets'!$H$2:$R$88,$A5,'07-08 Teamsheets'!$C$2:$C$88,BO$1)+MINS_PLAYED('08-09 Teamsheets'!$H$2:$R$92,$A5,'08-09 Teamsheets'!$C$2:$C$92,BO$1)+MINS_PLAYED('09-10 Teamsheets'!$H$2:$R$98,$A5,'09-10 Teamsheets'!$C$2:$C$98,BO$1)+MINS_PLAYED('10-11 Teamsheets'!$H$2:$R$106,$A5,'10-11 Teamsheets'!$C$2:$C$106,BO$1)+MINS_PLAYED('11-12 Teamsheets'!$H$2:$R$119,$A5,'11-12 Teamsheets'!$C$2:$C$119,BO$1)+MINS_PLAYED('12-13 Teamsheets'!$H$2:$R$126,$A5,'12-13 Teamsheets'!$C$2:$C$126,BO$1)+MINS_PLAYED('13-14 Teamsheets'!$H$2:$R$132,$A5,'13-14 Teamsheets'!$C$2:$C$132,BO$1)+MINS_PLAYED('14-15 Teamsheets'!$H$2:$R$136,$A5,'14-15 Teamsheets'!$C$2:$C$136,BO$1)+MINS_AS_SUB('07-08 Teamsheets'!$S$2:$Z$88,$A5,'07-08 Teamsheets'!$C$2:$C$88,BO$1)+MINS_AS_SUB('08-09 Teamsheets'!$S$2:$Z$92,$A5,'08-09 Teamsheets'!$C$2:$C$92,BO$1)+MINS_AS_SUB('09-10 Teamsheets'!$S$2:$Z$98,$A5,'09-10 Teamsheets'!$C$2:$C$98,BO$1)+MINS_AS_SUB('10-11 Teamsheets'!$S$2:$Z$106,$A5,'10-11 Teamsheets'!$C$2:$C$106,BO$1)+MINS_AS_SUB('11-12 Teamsheets'!$S$2:$Z$119,$A5,'11-12 Teamsheets'!$C$2:$C$119,BO$1)+MINS_AS_SUB('12-13 Teamsheets'!$S$2:$Z$126,$A5,'12-13 Teamsheets'!$C$2:$C$126,BO$1)+MINS_AS_SUB('13-14 Teamsheets'!$S$2:$Z$132,$A5,'13-14 Teamsheets'!$C$2:$C$132,BO$1)+MINS_AS_SUB('14-15 Teamsheets'!$S$2:$Z$136,$A5,'14-15 Teamsheets'!$C$2:$C$136,BO$1)</f>
        <v>82</v>
      </c>
      <c r="BT5" s="71">
        <f>APPS('05-06 Teamsheets'!$H$2:$R$71,$A5,'05-06 Teamsheets'!$C$2:$C$71,B$1)+SUBS('05-06 Teamsheets'!$S$2:$W$71,$A5,'05-06 Teamsheets'!$C$2:$C$71,B$1)+APPS('06-07 Teamsheets'!$H$2:$R$83,$A5,'06-07 Teamsheets'!$C$2:$C$83,G$1)+SUBS('06-07 Teamsheets'!$S$2:$Z$83,$A5,'06-07 Teamsheets'!$C$2:$C$83,G$1)+APPS('07-08 Teamsheets'!$H$2:$R$88,$A5,'07-08 Teamsheets'!$C$2:$C$88,L$1)+SUBS('07-08 Teamsheets'!$S$2:$Z$88,$A5,'07-08 Teamsheets'!$C$2:$C$88,L$1)+APPS('08-09 Teamsheets'!$H$2:$R$92,$A5,'08-09 Teamsheets'!$C$2:$C$92,Q$1)+SUBS('08-09 Teamsheets'!$S$2:$Z$92,$A5,'08-09 Teamsheets'!$C$2:$C$92,Q$1)+APPS('09-10 Teamsheets'!$H$2:$R$98,$A5,'09-10 Teamsheets'!$C$2:$C$98,Q$1)+SUBS('09-10 Teamsheets'!$S$2:$Z$98,$A5,'09-10 Teamsheets'!$C$2:$C$98,Q$1)+APPS('10-11 Teamsheets'!$H$2:$R$107,$A5,'10-11 Teamsheets'!$C$2:$C$107,Q$1)+SUBS('10-11 Teamsheets'!$S$2:$Z$107,$A5,'10-11 Teamsheets'!$C$2:$C$107,Q$1)+APPS('11-12 Teamsheets'!$H$2:$R$119,$A5,'11-12 Teamsheets'!$C$2:$C$119,Q$1)+SUBS('11-12 Teamsheets'!$S$2:$Z$119,$A5,'11-12 Teamsheets'!$C$2:$C$119,Q$1)+APPS('12-13 Teamsheets'!$H$2:$R$126,$A5,'12-13 Teamsheets'!$C$2:$C$126,Q$1)+SUBS('12-13 Teamsheets'!$S$2:$Z$126,$A5,'12-13 Teamsheets'!$C$2:$C$126,Q$1)+APPS('13-14 Teamsheets'!$H$2:$R$132,$A5,'13-14 Teamsheets'!$C$2:$C$132,Q$1)+SUBS('13-14 Teamsheets'!$S$2:$Z$132,$A5,'13-14 Teamsheets'!$C$2:$C$132,Q$1)+APPS('14-15 Teamsheets'!$H$2:$R$136,$A5,'14-15 Teamsheets'!$C$2:$C$136,Q$1)+SUBS('14-15 Teamsheets'!$S$2:$Z$136,$A5,'14-15 Teamsheets'!$C$2:$C$136,Q$1)</f>
        <v>1</v>
      </c>
      <c r="BU5" s="132">
        <v>0</v>
      </c>
      <c r="BV5" s="27">
        <f>APPS('07-08 Teamsheets'!$H$2:$R$88,$A5,'07-08 Teamsheets'!$C$2:$C$88,AZ$1)+SUBS('07-08 Teamsheets'!$S$2:$Z$88,$A5,'07-08 Teamsheets'!$C$2:$C$88,AZ$1)+APPS('11-12 Teamsheets'!$H$2:$R$119,$A5,'11-12 Teamsheets'!$C$2:$C$119,AZ$1)+SUBS('11-12 Teamsheets'!$S$2:$Z$119,$A5,'11-12 Teamsheets'!$C$2:$C$119,AZ$1)+APPS('12-13 Teamsheets'!$H$2:$R$126,$A5,'12-13 Teamsheets'!$C$2:$C$126,AZ$1)+SUBS('12-13 Teamsheets'!$S$2:$Z$126,$A5,'12-13 Teamsheets'!$C$2:$C$126,AZ$1)+APPS('13-14 Teamsheets'!$H$2:$R$132,$A5,'13-14 Teamsheets'!$C$2:$C$132,AZ$1)+SUBS('13-14 Teamsheets'!$S$2:$Z$132,$A5,'13-14 Teamsheets'!$C$2:$C$132,AZ$1)+APPS('14-15 Teamsheets'!$H$2:$R$136,$A5,'14-15 Teamsheets'!$C$2:$C$136,AZ$1)+SUBS('14-15 Teamsheets'!$S$2:$Z$136,$A5,'14-15 Teamsheets'!$C$2:$C$136,AZ$1)+APPS('08-09 Teamsheets'!$H$2:$R$92,$A5,'08-09 Teamsheets'!$C$2:$C$92,BE$1)+APPS('09-10 Teamsheets'!$H$2:$R$98,$A5,'09-10 Teamsheets'!$C$2:$C$98,BE$1)+SUBS('08-09 Teamsheets'!$S$2:$Z$92,$A5,'08-09 Teamsheets'!$C$2:$C$92,BE$1)+SUBS('09-10 Teamsheets'!$S$2:$Z$98,$A5,'09-10 Teamsheets'!$C$2:$C$98,BE$1)+APPS('10-11 Teamsheets'!$H$2:$R$107,$A5,'10-11 Teamsheets'!$C$2:$C$107,BE$1)+SUBS('10-11 Teamsheets'!$S$2:$Z$107,$A5,'10-11 Teamsheets'!$C$2:$C$107,BE$1)+APPS('11-12 Teamsheets'!$H$2:$R$119,$A5,'11-12 Teamsheets'!$C$2:$C$119,BE$1)+SUBS('11-12 Teamsheets'!$S$2:$Z$119,$A5,'11-12 Teamsheets'!$C$2:$C$119,BE$1)+APPS('12-13 Teamsheets'!$H$2:$R$126,$A5,'12-13 Teamsheets'!$C$2:$C$126,BE$1)+SUBS('12-13 Teamsheets'!$S$2:$Z$126,$A5,'12-13 Teamsheets'!$C$2:$C$126,BE$1)+APPS('13-14 Teamsheets'!$H$2:$R$132,$A5,'13-14 Teamsheets'!$C$2:$C$132,BE$1)+SUBS('13-14 Teamsheets'!$S$2:$Z$132,$A5,'13-14 Teamsheets'!$C$2:$C$132,BE$1)+APPS('14-15 Teamsheets'!$H$2:$R$136,$A5,'14-15 Teamsheets'!$C$2:$C$136,BE$1)+SUBS('14-15 Teamsheets'!$S$2:$Z$136,$A5,'14-15 Teamsheets'!$C$2:$C$136,BE$1)</f>
        <v>1</v>
      </c>
      <c r="BW5" s="27">
        <f>APPS('07-08 Teamsheets'!$H$2:$R$88,$A5,'07-08 Teamsheets'!$C$2:$C$88,BJ$1)+APPS('08-09 Teamsheets'!$H$2:$R$92,$A5,'08-09 Teamsheets'!$C$2:$C$92,BJ$1)+APPS('09-10 Teamsheets'!$H$2:$R$98,$A5,'09-10 Teamsheets'!$C$2:$C$98,BJ$1)+SUBS('07-08 Teamsheets'!$S$2:$Z$88,$A5,'07-08 Teamsheets'!$C$2:$C$88,BJ$1)+SUBS('08-09 Teamsheets'!$S$2:$Z$92,$A5,'08-09 Teamsheets'!$C$2:$C$92,BJ$1)+SUBS('09-10 Teamsheets'!$S$2:$Z$98,$A5,'09-10 Teamsheets'!$C$2:$C$98,BJ$1)+APPS('10-11 Teamsheets'!$H$2:$R$107,$A5,'10-11 Teamsheets'!$C$2:$C$107,BJ$1)+SUBS('10-11 Teamsheets'!$S$2:$Z$107,$A5,'10-11 Teamsheets'!$C$2:$C$107,BJ$1)+APPS('11-12 Teamsheets'!$H$2:$R$119,$A5,'11-12 Teamsheets'!$C$2:$C$119,BJ$1)+SUBS('11-12 Teamsheets'!$S$2:$Z$111,$A5,'11-12 Teamsheets'!$C$2:$C$119,BJ$1)+APPS('12-13 Teamsheets'!$H$2:$R$126,$A5,'12-13 Teamsheets'!$C$2:$C$126,BJ$1)+SUBS('12-13 Teamsheets'!$S$2:$Z$118,$A5,'12-13 Teamsheets'!$C$2:$C$126,BJ$1)+APPS('13-14 Teamsheets'!$H$2:$R$132,$A5,'13-14 Teamsheets'!$C$2:$C$132,BJ$1)+SUBS('13-14 Teamsheets'!$S$2:$Z$124,$A5,'13-14 Teamsheets'!$C$2:$C$132,BJ$1)+APPS('14-15 Teamsheets'!$H$2:$R$136,$A5,'14-15 Teamsheets'!$C$2:$C$136,BJ$1)+SUBS('14-15 Teamsheets'!$S$2:$Z$128,$A5,'14-15 Teamsheets'!$C$2:$C$136,BJ$1)</f>
        <v>0</v>
      </c>
      <c r="BX5" s="27">
        <f>APPS('07-08 Teamsheets'!$H$2:$R$88,$A5,'07-08 Teamsheets'!$C$2:$C$88,BO$1)+APPS('08-09 Teamsheets'!$H$2:$R$92,$A5,'08-09 Teamsheets'!$C$2:$C$92,BO$1)+APPS('09-10 Teamsheets'!$H$2:$R$98,$A5,'09-10 Teamsheets'!$C$2:$C$98,BO$1)+SUBS('07-08 Teamsheets'!$S$2:$Z$88,$A5,'07-08 Teamsheets'!$C$2:$C$88,BO$1)+SUBS('08-09 Teamsheets'!$S$2:$Z$92,$A5,'08-09 Teamsheets'!$C$2:$C$92,BO$1)+SUBS('09-10 Teamsheets'!$S$2:$Z$98,$A5,'09-10 Teamsheets'!$C$2:$C$98,BO$1)+APPS('10-11 Teamsheets'!$H$2:$R$107,$A5,'10-11 Teamsheets'!$C$2:$C$107,BO$1)+SUBS('10-11 Teamsheets'!$S$2:$Z$107,$A5,'10-11 Teamsheets'!$C$2:$C$107,BO$1)+APPS('11-12 Teamsheets'!$H$2:$R$119,$A5,'11-12 Teamsheets'!$C$2:$C$119,BO$1)+SUBS('11-12 Teamsheets'!$S$2:$Z$119,$A5,'11-12 Teamsheets'!$C$2:$C$119,BO$1)+APPS('12-13 Teamsheets'!$H$2:$R$126,$A5,'12-13 Teamsheets'!$C$2:$C$126,BO$1)+SUBS('12-13 Teamsheets'!$S$2:$Z$126,$A5,'12-13 Teamsheets'!$C$2:$C$126,BO$1)+APPS('13-14 Teamsheets'!$H$2:$R$132,$A5,'13-14 Teamsheets'!$C$2:$C$132,BO$1)+SUBS('13-14 Teamsheets'!$S$2:$Z$132,$A5,'13-14 Teamsheets'!$C$2:$C$132,BO$1)+APPS('14-15 Teamsheets'!$H$2:$R$136,$A5,'14-15 Teamsheets'!$C$2:$C$136,BO$1)+SUBS('14-15 Teamsheets'!$S$2:$Z$136,$A5,'14-15 Teamsheets'!$C$2:$C$136,BO$1)</f>
        <v>1</v>
      </c>
      <c r="BY5" s="28">
        <f t="shared" si="3"/>
        <v>2</v>
      </c>
      <c r="BZ5" s="27" t="str">
        <f>(APPS('05-06 Teamsheets'!$H$2:$R$71,$A5) + APPS('06-07 Teamsheets'!$H$2:$R$83,$A5) +APPS('07-08 Teamsheets'!$H$2:$R$88,$A5) + APPS('08-09 Teamsheets'!$H$2:$R$92,$A5)+APPS('09-10 Teamsheets'!$H$2:$R$98,$A5)+APPS('10-11 Teamsheets'!$H$2:$R$107,$A5)+APPS('11-12 Teamsheets'!$H$2:$R$119,$A5)+APPS('12-13 Teamsheets'!$H$2:$R$126,$A5)+APPS('13-14 Teamsheets'!$H$2:$R$132,$A5)+APPS('14-15 Teamsheets'!$H$2:$R$136,$A5)) &amp; "(" &amp; (SUBS('05-06 Teamsheets'!$S$2:$W$71,$A5)+SUBS('06-07 Teamsheets'!$S$2:$Z$83,$A5)+SUBS('07-08 Teamsheets'!$S$2:$Z$88,$A5) +SUBS('08-09 Teamsheets'!$S$2:$Z$92,$A5)+SUBS('09-10 Teamsheets'!$S$2:$Z$98,$A5)+SUBS('10-11 Teamsheets'!$S$2:$Z$107,$A5)+SUBS('11-12 Teamsheets'!$S$2:$Z$119,$A5)+SUBS('12-13 Teamsheets'!$S$2:$Z$126,$A5)+SUBS('13-14 Teamsheets'!$S$2:$Z$132,$A5)+SUBS('14-15 Teamsheets'!$S$2:$Z$136,$A5)) &amp; ")"</f>
        <v>1(2)</v>
      </c>
      <c r="CA5" s="28">
        <f t="shared" si="4"/>
        <v>3</v>
      </c>
      <c r="CB5" s="71">
        <f>GOALS('05-06 Teamsheets'!$H$2:$W$71,$A5,'05-06 Teamsheets'!$C$2:$C$71,B$1)+GOALS('06-07 Teamsheets'!$H$2:$Z$83,$A5,'06-07 Teamsheets'!$C$2:$C$83,G$1)+GOALS('07-08 Teamsheets'!$H$2:$Z$88,$A5,'07-08 Teamsheets'!$C$2:$C$88,L$1)+GOALS('08-09 Teamsheets'!$H$2:$Z$92,$A5,'08-09 Teamsheets'!$C$2:$C$92,Q$1)+GOALS('09-10 Teamsheets'!$H$2:$Z$98,$A5,'09-10 Teamsheets'!$C$2:$C$98,Q$1)+GOALS('10-11 Teamsheets'!$H$2:$Z$107,$A5,'10-11 Teamsheets'!$C$2:$C$107,Q$1)+GOALS('11-12 Teamsheets'!$H$2:$Z$119,$A5,'11-12 Teamsheets'!$C$2:$C$119,Q$1)+GOALS('12-13 Teamsheets'!$H$2:$Z$126,$A5,'12-13 Teamsheets'!$C$2:$C$126,Q$1)+GOALS('13-14 Teamsheets'!$H$2:$Z$132,$A5,'13-14 Teamsheets'!$C$2:$C$132,Q$1)+GOALS('14-15 Teamsheets'!$H$2:$Z$136,$A5,'14-15 Teamsheets'!$C$2:$C$136,Q$1)</f>
        <v>0</v>
      </c>
      <c r="CC5" s="27">
        <f>GOALS('05-06 Teamsheets'!$H$2:$W$71,$A5,'05-06 Teamsheets'!$C$2:$C$71,V$1)+GOALS('05-06 Teamsheets'!$H$2:$W$71,$A5,'05-06 Teamsheets'!$C$2:$C$71,AA$1)+GOALS('06-07 Teamsheets'!$H$2:$Z$83,$A5,'06-07 Teamsheets'!$C$2:$C$83,AF$1)+GOALS('06-07 Teamsheets'!$H$2:$Z$83,$A5,'06-07 Teamsheets'!$C$2:$C$83,AK$1)+GOALS('07-08 Teamsheets'!$H$2:$Z$88,$A5,'07-08 Teamsheets'!$C$2:$C$88,AP$1)+GOALS('07-08 Teamsheets'!$H$2:$Z$88,$A5,'07-08 Teamsheets'!$C$2:$C$88,AU$1)+GOALS('07-08 Teamsheets'!$H$2:$Z$88,$A5,'07-08 Teamsheets'!$C$2:$C$88,AZ$1)+GOALS('11-12 Teamsheets'!$H$2:$Z$119,$A5,'11-12 Teamsheets'!$C$2:$C$119,AZ$1)+GOALS('12-13 Teamsheets'!$H$2:$Z$120,$A5,'12-13 Teamsheets'!$C$2:$C$120,AZ$1)+GOALS('13-14 Teamsheets'!$H$2:$Z$126,$A5,'13-14 Teamsheets'!$C$2:$C$126,AZ$1)+GOALS('14-15 Teamsheets'!$H$2:$Z$130,$A5,'14-15 Teamsheets'!$C$2:$C$130,AZ$1)+GOALS('08-09 Teamsheets'!$H$2:$Z$92,$A5,'08-09 Teamsheets'!$C$2:$C$92,BE$1)+GOALS('09-10 Teamsheets'!$H$2:$Z$98,$A5,'09-10 Teamsheets'!$C$2:$C$98,BE$1)+GOALS('10-11 Teamsheets'!$H$2:$Z$107,$A5,'10-11 Teamsheets'!$C$2:$C$107,BE$1)+GOALS('11-12 Teamsheets'!$H$2:$Z$119,$A5,'11-12 Teamsheets'!$C$2:$C$119,BE$1)+GOALS('12-13 Teamsheets'!$H$2:$Z$126,$A5,'12-13 Teamsheets'!$C$2:$C$126,BE$1)+GOALS('13-14 Teamsheets'!$H$2:$Z$132,$A5,'13-14 Teamsheets'!$C$2:$C$132,BE$1)+GOALS('14-15 Teamsheets'!$H$2:$Z$136,$A5,'14-15 Teamsheets'!$C$2:$C$136,BE$1)</f>
        <v>0</v>
      </c>
      <c r="CD5" s="27">
        <f>GOALS('07-08 Teamsheets'!$H$2:$Z$88,$A5,'07-08 Teamsheets'!$C$2:$C$88,BJ$1)
+GOALS('08-09 Teamsheets'!$H$2:$Z$92,$A5,'08-09 Teamsheets'!$C$2:$C$92,BJ$1)
+GOALS('09-10 Teamsheets'!$H$2:$Z$98,$A5,'09-10 Teamsheets'!$C$2:$C$98,BJ$1)
+GOALS('10-11 Teamsheets'!$H$2:$Z$107,$A5,'10-11 Teamsheets'!$C$2:$C$107,BJ$1)
+GOALS('11-12 Teamsheets'!$H$2:$Z$119,$A5,'11-12 Teamsheets'!$C$2:$C$119,BJ$1)
+GOALS('12-13 Teamsheets'!$H$2:$Z$124,$A5,'12-13 Teamsheets'!$C$2:$C$124,BJ$1)+GOALS('13-14 Teamsheets'!$H$2:$Z$130,$A5,'13-14 Teamsheets'!$C$2:$C$130,BJ$1)+GOALS('14-15 Teamsheets'!$H$2:$Z$134,$A5,'14-15 Teamsheets'!$C$2:$C$134,BJ$1)
+GOALS('07-08 Teamsheets'!$H$2:$Z$88,$A5,'07-08 Teamsheets'!$C$2:$C$88,BO$1)
+GOALS('08-09 Teamsheets'!$H$2:$Z$92,$A5,'08-09 Teamsheets'!$C$2:$C$92,BO$1)
+GOALS('09-10 Teamsheets'!$H$2:$Z$98,$A5,'09-10 Teamsheets'!$C$2:$C$98,BO$1)
+GOALS('10-11 Teamsheets'!$H$2:$Z$107,$A5,'10-11 Teamsheets'!$C$2:$C$107,BO$1)
+GOALS('11-12 Teamsheets'!$H$2:$Z$119,$A5,'11-12 Teamsheets'!$C$2:$C$119,BO$1)
+GOALS('12-13 Teamsheets'!$H$2:$Z$126,$A5,'12-13 Teamsheets'!$C$2:$C$126,BO$1)+GOALS('13-14 Teamsheets'!$H$2:$Z$132,$A5,'13-14 Teamsheets'!$C$2:$C$132,BO$1)+GOALS('14-15 Teamsheets'!$H$2:$Z$136,$A5,'14-15 Teamsheets'!$C$2:$C$136,BO$1)</f>
        <v>0</v>
      </c>
      <c r="CE5" s="28">
        <f t="shared" si="5"/>
        <v>0</v>
      </c>
      <c r="CF5" s="27" t="str">
        <f>(GOALS('05-06 Teamsheets'!$H$2:$R$71,$A5) +GOALS('06-07 Teamsheets'!$H$2:$R$83,$A5) +  GOALS('07-08 Teamsheets'!$H$2:$R$88,$A5) + GOALS('08-09 Teamsheets'!$H$2:$R$92,$A5)+GOALS('09-10 Teamsheets'!$H$2:$R$98,$A5)+GOALS('10-11 Teamsheets'!$H$2:$R$107,$A5)+GOALS('11-12 Teamsheets'!$H$2:$R$119,$A5)+GOALS('12-13 Teamsheets'!$H$2:$R$126,$A5)+GOALS('13-14 Teamsheets'!$H$2:$R$132,$A5)+GOALS('14-15 Teamsheets'!$H$2:$R$136,$A5)) &amp; "(" &amp; (GOALS('05-06 Teamsheets'!$S$2:$W$71,$A5)+GOALS('06-07 Teamsheets'!$S$2:$Z$83,$A5)+GOALS('07-08 Teamsheets'!$S$2:$Z$88,$A5)+GOALS('08-09 Teamsheets'!$S$2:$Z$92,$A5)+GOALS('09-10 Teamsheets'!$S$2:$Z$98,$A5)+GOALS('10-11 Teamsheets'!$S$2:$Z$107,$A5)+GOALS('11-12 Teamsheets'!$S$2:$Z$119,$A5)+GOALS('12-13 Teamsheets'!$S$2:$Z$126,$A5)+GOALS('13-14 Teamsheets'!$S$2:$Z$132,$A5)+GOALS('14-15 Teamsheets'!$S$2:$Z$136,$A5)) &amp; ")"</f>
        <v>0(0)</v>
      </c>
      <c r="CG5" s="28">
        <f t="shared" si="6"/>
        <v>0</v>
      </c>
      <c r="CH5" s="71">
        <f t="shared" si="7"/>
        <v>0</v>
      </c>
      <c r="CI5" s="83">
        <f t="shared" si="8"/>
        <v>0</v>
      </c>
      <c r="CJ5" s="77">
        <f t="shared" si="9"/>
        <v>0</v>
      </c>
      <c r="CK5" s="74" t="str">
        <f>(CARDS('05-06 Teamsheets'!$H$2:$W$71,$A5,$CX$2)+CARDS('06-07 Teamsheets'!$H$2:$Z$83,$A5,$CX$2)+CARDS('07-08 Teamsheets'!$H$2:$Z$88,$A5,$CX$2)+CARDS('08-09 Teamsheets'!$H$2:$Z$92,$A5,$CX$2)+CARDS('09-10 Teamsheets'!$H$2:$Z$98,$A5,$CX$2)+CARDS('10-11 Teamsheets'!$H$2:$Z$107,$A5,$CX$2)+CARDS('11-12 Teamsheets'!$H$2:$Z$119,$A5,$CX$2)+CARDS('12-13 Teamsheets'!$H$2:$Z$126,$A5,$CX$2)+CARDS('13-14 Teamsheets'!$H$2:$Z$130,$A5,$CX$2)) &amp; "(" &amp; (CARDS('05-06 Teamsheets'!$H$2:$W$71,$A5,$CX$3)+CARDS('06-07 Teamsheets'!$H$2:$Z$83,$A5,$CX$3)+CARDS('07-08 Teamsheets'!$H$2:$Z$88,$A5,$CX$3)+CARDS('08-09 Teamsheets'!$H$2:$Z$92,$A5,$CX$3)+CARDS('09-10 Teamsheets'!$H$2:$Z$98,$A5,$CX$3)+CARDS('10-11 Teamsheets'!$H$2:$Z$107,$A5,$CX$3)+CARDS('11-12 Teamsheets'!$H$2:$Z$119,$A5,$CX$3)+CARDS('13-14 Teamsheets'!$H$2:$Z$130,$A5,$CX$3)) &amp; ")"</f>
        <v>0(0)</v>
      </c>
      <c r="CL5" s="28">
        <f>SUM(F5,K5,P5,U5)</f>
        <v>30</v>
      </c>
      <c r="CM5" s="28">
        <f>SUM(Z5,AE5,AJ5,AO5,AT5,BI5,AY5,BN5,BS5,BD5)</f>
        <v>128</v>
      </c>
      <c r="CN5" s="77">
        <f>SUM(CL5:CM5)</f>
        <v>158</v>
      </c>
      <c r="CO5" s="28">
        <f>IF(AND(CN5&lt;&gt;0, CA5&lt;&gt;0),CN5/CA5,0)</f>
        <v>52.666666666666664</v>
      </c>
      <c r="CP5" s="28">
        <f>IF(CG5&lt;&gt;0,CG5/CA5,0)</f>
        <v>0</v>
      </c>
      <c r="CQ5" s="77">
        <f>IF(CG5&lt;&gt;0,CN5/CG5,0)</f>
        <v>0</v>
      </c>
      <c r="CS5" s="71">
        <f t="shared" si="0"/>
        <v>148</v>
      </c>
      <c r="CT5" s="83">
        <f t="shared" si="1"/>
        <v>149</v>
      </c>
      <c r="CU5" s="77">
        <f t="shared" si="2"/>
        <v>101</v>
      </c>
      <c r="CW5"/>
      <c r="CX5" s="30"/>
    </row>
    <row r="6" spans="1:102" x14ac:dyDescent="0.2">
      <c r="A6" s="26" t="s">
        <v>2666</v>
      </c>
      <c r="B6" s="27" t="s">
        <v>1635</v>
      </c>
      <c r="C6" s="27" t="s">
        <v>1635</v>
      </c>
      <c r="D6" s="27">
        <v>0</v>
      </c>
      <c r="E6" s="27" t="s">
        <v>1635</v>
      </c>
      <c r="F6" s="82">
        <v>0</v>
      </c>
      <c r="G6" s="27" t="s">
        <v>1635</v>
      </c>
      <c r="H6" s="27" t="s">
        <v>1635</v>
      </c>
      <c r="I6" s="27">
        <v>0</v>
      </c>
      <c r="J6" s="27" t="s">
        <v>1635</v>
      </c>
      <c r="K6" s="82">
        <v>0</v>
      </c>
      <c r="L6" s="27" t="s">
        <v>1635</v>
      </c>
      <c r="M6" s="27" t="s">
        <v>1635</v>
      </c>
      <c r="N6" s="27">
        <v>0</v>
      </c>
      <c r="O6" s="27" t="s">
        <v>1635</v>
      </c>
      <c r="P6" s="82">
        <v>0</v>
      </c>
      <c r="Q6" s="27" t="str">
        <f>(APPS('08-09 Teamsheets'!$H$2:$R$92,$A6,'08-09 Teamsheets'!$C$2:$C$92,Q$1)+APPS('09-10 Teamsheets'!$H$2:$R$98,$A6,'09-10 Teamsheets'!$C$2:$C$98,Q$1)+APPS('10-11 Teamsheets'!$H$2:$R$107,$A6,'10-11 Teamsheets'!$C$2:$C$107,Q$1)+APPS('11-12 Teamsheets'!$H$2:$R$119,$A6,'11-12 Teamsheets'!$C$2:$C$119,Q$1)+APPS('12-13 Teamsheets'!$H$2:$R$126,$A6,'12-13 Teamsheets'!$C$2:$C$126,Q$1)+APPS('13-14 Teamsheets'!$H$2:$R$132,$A6,'13-14 Teamsheets'!$C$2:$C$132,Q$1)+APPS('14-15 Teamsheets'!$H$2:$R$136,$A6,'14-15 Teamsheets'!$C$2:$C$136,Q$1)) &amp; "(" &amp; (SUBS('08-09 Teamsheets'!$S$2:$Z$92,$A6,'08-09 Teamsheets'!$C$2:$C$92,Q$1)+SUBS('09-10 Teamsheets'!$S$2:$Z$98,$A6,'09-10 Teamsheets'!$C$2:$C$98,Q$1)+SUBS('10-11 Teamsheets'!$S$2:$Z$107,$A6,'10-11 Teamsheets'!$C$2:$C$107,Q$1)+SUBS('11-12 Teamsheets'!$S$2:$Z$119,$A6,'11-12 Teamsheets'!$C$2:$C$119,Q$1)+SUBS('12-13 Teamsheets'!$S$2:$Z$126,$A6,'12-13 Teamsheets'!$C$2:$C$126,Q$1)+SUBS('13-14 Teamsheets'!$S$2:$Z$132,$A6,'13-14 Teamsheets'!$C$2:$C$132,Q$1)+SUBS('14-15 Teamsheets'!$S$2:$Z$136,$A6,'14-15 Teamsheets'!$C$2:$C$136,Q$1)) &amp; ")"</f>
        <v>3(0)</v>
      </c>
      <c r="R6" s="27" t="str">
        <f>(GOALS('08-09 Teamsheets'!$H$2:$R$92,$A6,'08-09 Teamsheets'!$C$2:$C$92,Q$1)+GOALS('09-10 Teamsheets'!$H$2:$R$98,$A6,'09-10 Teamsheets'!$C$2:$C$98,Q$1)+GOALS('10-11 Teamsheets'!$H$2:$R$107,$A6,'10-11 Teamsheets'!$C$2:$C$107,Q$1)+GOALS('11-12 Teamsheets'!$H$2:$R$119,$A6,'11-12 Teamsheets'!$C$2:$C$119,Q$1)+GOALS('12-13 Teamsheets'!$H$2:$R$126,$A6,'12-13 Teamsheets'!$C$2:$C$126,Q$1)+GOALS('13-14 Teamsheets'!$H$2:$R$132,$A6,'13-14 Teamsheets'!$C$2:$C$132,Q$1)+GOALS('14-15 Teamsheets'!$H$2:$R$136,$A6,'14-15 Teamsheets'!$C$2:$C$136,Q$1)) &amp; "(" &amp; (GOALS('08-09 Teamsheets'!$S$2:$Z$92,$A6,'08-09 Teamsheets'!$C$2:$C$92,Q$1)+GOALS('09-10 Teamsheets'!$S$2:$Z$98,$A6,'09-10 Teamsheets'!$C$2:$C$98,Q$1)+GOALS('10-11 Teamsheets'!$S$2:$Z$107,$A6,'10-11 Teamsheets'!$C$2:$C$107,Q$1)+GOALS('11-12 Teamsheets'!$S$2:$Z$119,$A6,'11-12 Teamsheets'!$C$2:$C$119,Q$1)+GOALS('12-13 Teamsheets'!$S$2:$Z$126,$A6,'12-13 Teamsheets'!$C$2:$C$126,Q$1)+GOALS('13-14 Teamsheets'!$S$2:$Z$132,$A6,'13-14 Teamsheets'!$C$2:$C$132,Q$1)+GOALS('14-15 Teamsheets'!$S$2:$Z$136,$A6,'14-15 Teamsheets'!$C$2:$C$136,Q$1)) &amp; ")"</f>
        <v>1(0)</v>
      </c>
      <c r="S6" s="27">
        <f>Clean_sheet('08-09 Teamsheets'!$C$2:$H$92,$A6,Q$1)+Clean_sheet('09-10 Teamsheets'!$C$2:$H$98,$A6,Q$1)+Clean_sheet('10-11 Teamsheets'!$C$2:$H$107,$A6,Q$1)+Clean_sheet('11-12 Teamsheets'!$C$2:$H$119,$A6,Q$1)+Clean_sheet('12-13 Teamsheets'!$C$2:$H$126,$A6,Q$1)+Clean_sheet('13-14 Teamsheets'!$C$2:$H$132,$A6,Q$1)+Clean_sheet('14-15 Teamsheets'!$C$2:$H$136,$A6,Q$1)</f>
        <v>0</v>
      </c>
      <c r="T6" s="27" t="str">
        <f>(CARDS('08-09 Teamsheets'!$H$2:$Z$92,$A6,$CX$2,'08-09 Teamsheets'!$C$2:$C$92,Q$1)+CARDS('09-10 Teamsheets'!$H$2:$Z$98,$A6,$CX$2,'09-10 Teamsheets'!$C$2:$C$98,Q$1)+CARDS('10-11 Teamsheets'!$H$2:$Z$107,$A6,$CX$2,'10-11 Teamsheets'!$C$2:$C$107,Q$1)+CARDS('11-12 Teamsheets'!$H$2:$Z$119,$A6,$CX$2,'11-12 Teamsheets'!$C$2:$C$119,Q$1)+CARDS('12-13 Teamsheets'!$H$2:$Z$126,$A6,$CX$2,'12-13 Teamsheets'!$C$2:$C$126,Q$1)+CARDS('13-14 Teamsheets'!$H$2:$Z$132,$A6,$CX$2,'13-14 Teamsheets'!$C$2:$C$132,Q$1)+CARDS('14-15 Teamsheets'!$H$2:$Z$136,$A6,$CX$2,'14-15 Teamsheets'!$C$2:$C$136,Q$1)) &amp; "(" &amp; (CARDS('08-09 Teamsheets'!$H$2:$Z$92,$A6,$CX$3,'08-09 Teamsheets'!$C$2:$C$92,Q$1)+CARDS('09-10 Teamsheets'!$H$2:$Z$98,$A6,$CX$3,'09-10 Teamsheets'!$C$2:$C$98,Q$1)+CARDS('10-11 Teamsheets'!$H$2:$Z$107,$A6,$CX$3,'10-11 Teamsheets'!$C$2:$C$107,Q$1)+CARDS('11-12 Teamsheets'!$H$2:$Z$119,$A6,$CX$3,'11-12 Teamsheets'!$C$2:$C$119,Q$1)+CARDS('12-13 Teamsheets'!$H$2:$Z$126,$A6,$CX$3,'12-13 Teamsheets'!$C$2:$C$126,Q$1)+CARDS('13-14 Teamsheets'!$H$2:$Z$132,$A6,$CX$3,'13-14 Teamsheets'!$C$2:$C$132,Q$1)+CARDS('14-15 Teamsheets'!$H$2:$Z$136,$A6,$CX$3,'14-15 Teamsheets'!$C$2:$C$136,Q$1)) &amp; ")"</f>
        <v>2(0)</v>
      </c>
      <c r="U6" s="82">
        <f>MINS_PLAYED('08-09 Teamsheets'!$H$2:$R$92,$A6,'08-09 Teamsheets'!$C$2:$C$92,Q$1)+MINS_PLAYED('09-10 Teamsheets'!$H$2:$R$98,$A6,'09-10 Teamsheets'!$C$2:$C$98,Q$1)+ MINS_AS_SUB('08-09 Teamsheets'!$S$2:$Z$92,$A6,'08-09 Teamsheets'!$C$2:$C$92,Q$1)+ MINS_AS_SUB('09-10 Teamsheets'!$S$2:$Z$98,$A6,'09-10 Teamsheets'!$C$2:$C$98,Q$1)+MINS_PLAYED('10-11 Teamsheets'!$H$2:$R$107,$A6,'10-11 Teamsheets'!$C$2:$C$107,Q$1)+MINS_AS_SUB('10-11 Teamsheets'!$S$2:$Z$107,$A6,'10-11 Teamsheets'!$C$2:$C$107,Q$1)+MINS_PLAYED('11-12 Teamsheets'!$H$2:$R$119,$A6,'11-12 Teamsheets'!$C$2:$C$119,Q$1)+MINS_AS_SUB('11-12 Teamsheets'!$S$2:$Z$119,$A6,'11-12 Teamsheets'!$C$2:$C$119,Q$1)+MINS_PLAYED('12-13 Teamsheets'!$H$2:$R$126,$A6,'12-13 Teamsheets'!$C$2:$C$126,Q$1)+MINS_AS_SUB('12-13 Teamsheets'!$S$2:$Z$126,$A6,'12-13 Teamsheets'!$C$2:$C$126,Q$1)+MINS_PLAYED('13-14 Teamsheets'!$H$2:$R$132,$A6,'13-14 Teamsheets'!$C$2:$C$132,Q$1)+MINS_AS_SUB('13-14 Teamsheets'!$S$2:$Z$132,$A6,'13-14 Teamsheets'!$C$2:$C$132,Q$1)+MINS_PLAYED('14-15 Teamsheets'!$H$2:$R$136,$A6,'14-15 Teamsheets'!$C$2:$C$136,Q$1)+MINS_AS_SUB('14-15 Teamsheets'!$S$2:$Z$136,$A6,'14-15 Teamsheets'!$C$2:$C$136,Q$1)</f>
        <v>188</v>
      </c>
      <c r="V6" s="27" t="s">
        <v>1635</v>
      </c>
      <c r="W6" s="27" t="s">
        <v>1635</v>
      </c>
      <c r="X6" s="27">
        <v>0</v>
      </c>
      <c r="Y6" s="27" t="s">
        <v>1635</v>
      </c>
      <c r="Z6" s="82">
        <v>0</v>
      </c>
      <c r="AA6" s="27" t="s">
        <v>1635</v>
      </c>
      <c r="AB6" s="27" t="s">
        <v>1635</v>
      </c>
      <c r="AC6" s="27">
        <v>0</v>
      </c>
      <c r="AD6" s="27" t="s">
        <v>1635</v>
      </c>
      <c r="AE6" s="82">
        <v>0</v>
      </c>
      <c r="AF6" s="27" t="s">
        <v>1635</v>
      </c>
      <c r="AG6" s="27" t="s">
        <v>1635</v>
      </c>
      <c r="AH6" s="27">
        <v>0</v>
      </c>
      <c r="AI6" s="27" t="s">
        <v>1635</v>
      </c>
      <c r="AJ6" s="82">
        <v>0</v>
      </c>
      <c r="AK6" s="27" t="s">
        <v>1635</v>
      </c>
      <c r="AL6" s="27" t="s">
        <v>1635</v>
      </c>
      <c r="AM6" s="27">
        <v>0</v>
      </c>
      <c r="AN6" s="27" t="s">
        <v>1635</v>
      </c>
      <c r="AO6" s="82">
        <v>0</v>
      </c>
      <c r="AP6" s="27" t="s">
        <v>1635</v>
      </c>
      <c r="AQ6" s="27" t="s">
        <v>1635</v>
      </c>
      <c r="AR6" s="27">
        <v>0</v>
      </c>
      <c r="AS6" s="27" t="s">
        <v>1635</v>
      </c>
      <c r="AT6" s="82">
        <v>0</v>
      </c>
      <c r="AU6" s="27" t="s">
        <v>1635</v>
      </c>
      <c r="AV6" s="27" t="s">
        <v>1635</v>
      </c>
      <c r="AW6" s="27">
        <v>0</v>
      </c>
      <c r="AX6" s="27" t="s">
        <v>1635</v>
      </c>
      <c r="AY6" s="82">
        <v>0</v>
      </c>
      <c r="AZ6" s="27" t="str">
        <f>(APPS('07-08 Teamsheets'!$H$2:$R$88,$A6,'07-08 Teamsheets'!$C$2:$C$88,AZ$1)+APPS('11-12 Teamsheets'!$H$2:$R$119,$A6,'11-12 Teamsheets'!$C$2:$C$119,AZ$1)+APPS('12-13 Teamsheets'!$H$2:$R$126,$A6,'12-13 Teamsheets'!$C$2:$C$126,AZ$1)+APPS('13-14 Teamsheets'!$H$2:$R$132,$A6,'13-14 Teamsheets'!$C$2:$C$132,AZ$1)+APPS('14-15 Teamsheets'!$H$2:$R$136,$A6,'14-15 Teamsheets'!$C$2:$C$136,AZ$1)) &amp; "(" &amp; (SUBS('07-08 Teamsheets'!$S$2:$Z$88,$A6,'07-08 Teamsheets'!$C$2:$C$88,AZ$1)+SUBS('11-12 Teamsheets'!$S$2:$Z$119,$A6,'11-12 Teamsheets'!$C$2:$C$119,AZ$1)+SUBS('12-13 Teamsheets'!$S$2:$Z$126,$A6,'12-13 Teamsheets'!$C$2:$C$126,AZ$1)+SUBS('13-14 Teamsheets'!$S$2:$Z$132,$A6,'13-14 Teamsheets'!$C$2:$C$132,AZ$1)+SUBS('14-15 Teamsheets'!$S$2:$Z$136,$A6,'14-15 Teamsheets'!$C$2:$C$136,AZ$1)) &amp; ")"</f>
        <v>2(0)</v>
      </c>
      <c r="BA6" s="27" t="str">
        <f>(GOALS('07-08 Teamsheets'!$H$2:$R$88,$A6,'07-08 Teamsheets'!$C$2:$C$88,AZ$1)+GOALS('11-12 Teamsheets'!$H$2:$R$119,$A6,'11-12 Teamsheets'!$C$2:$C$119,AZ$1)+GOALS('12-13 Teamsheets'!$H$2:$R$126,$A6,'12-13 Teamsheets'!$C$2:$C$126,AZ$1)+GOALS('13-14 Teamsheets'!$H$2:$R$132,$A6,'13-14 Teamsheets'!$C$2:$C$132,AZ$1)+GOALS('14-15 Teamsheets'!$H$2:$R$136,$A6,'14-15 Teamsheets'!$C$2:$C$136,AZ$1)) &amp; "(" &amp; (GOALS('07-08 Teamsheets'!$S$2:$Z$88,$A6,'07-08 Teamsheets'!$C$2:$C$88,AZ$1)+GOALS('11-12 Teamsheets'!$S$2:$Z$119,$A6,'11-12 Teamsheets'!$C$2:$C$119,AZ$1)+GOALS('12-13 Teamsheets'!$S$2:$Z$126,$A6,'12-13 Teamsheets'!$C$2:$C$126,AZ$1)+GOALS('13-14 Teamsheets'!$S$2:$Z$132,$A6,'13-14 Teamsheets'!$C$2:$C$132,AZ$1)+GOALS('14-15 Teamsheets'!$S$2:$Z$136,$A6,'14-15 Teamsheets'!$C$2:$C$136,AZ$1)) &amp; ")"</f>
        <v>0(0)</v>
      </c>
      <c r="BB6" s="27">
        <f>Clean_sheet('07-08 Teamsheets'!$C$2:$H$92,$A6,AZ$1)+Clean_sheet('11-12 Teamsheets'!$C$2:$H$119,$A6,AZ$1)+Clean_sheet('12-13 Teamsheets'!$C$2:$H$126,$A6,AZ$1)+Clean_sheet('13-14 Teamsheets'!$C$2:$H$132,$A6,AZ$1)+Clean_sheet('14-15 Teamsheets'!$C$2:$H$136,$A6,AZ$1)</f>
        <v>0</v>
      </c>
      <c r="BC6" s="27" t="str">
        <f>(CARDS('07-08 Teamsheets'!$H$2:$Z$88,$A6,$CX$2,'07-08 Teamsheets'!$C$2:$C$88,AZ$1)+CARDS('11-12 Teamsheets'!$H$2:$Z$119,$A6,$CX$2,'11-12 Teamsheets'!$C$2:$C$119,AZ$1)+CARDS('12-13 Teamsheets'!$H$2:$Z$126,$A6,$CX$2,'12-13 Teamsheets'!$C$2:$C$126,AZ$1)+CARDS('13-14 Teamsheets'!$H$2:$Z$132,$A6,$CX$2,'13-14 Teamsheets'!$C$2:$C$132,AZ$1)+CARDS('14-15 Teamsheets'!$H$2:$Z$136,$A6,$CX$2,'14-15 Teamsheets'!$C$2:$C$136,AZ$1)) &amp; "(" &amp; (CARDS('07-08 Teamsheets'!$H$2:$Z$88,$A6,$CX$3,'07-08 Teamsheets'!$C$2:$C$88,AZ$1)+CARDS('11-12 Teamsheets'!$H$2:$Z$119,$A6,$CX$3,'11-12 Teamsheets'!$C$2:$C$119,AZ$1)+CARDS('12-13 Teamsheets'!$H$2:$Z$126,$A6,$CX$3,'12-13 Teamsheets'!$C$2:$C$126,AZ$1)+CARDS('13-14 Teamsheets'!$H$2:$Z$132,$A6,$CX$3,'13-14 Teamsheets'!$C$2:$C$132,AZ$1)+CARDS('14-15 Teamsheets'!$H$2:$Z$136,$A6,$CX$3,'14-15 Teamsheets'!$C$2:$C$136,AZ$1)) &amp; ")"</f>
        <v>0(0)</v>
      </c>
      <c r="BD6" s="82">
        <f>MINS_PLAYED('07-08 Teamsheets'!$H$2:$R$88,$A6,'07-08 Teamsheets'!$C$2:$C$88,AZ$1)+MINS_PLAYED('11-12 Teamsheets'!$H$2:$R$119,$A6,'11-12 Teamsheets'!$C$2:$C$119,AZ$1)+MINS_PLAYED('12-13 Teamsheets'!$H$2:$R$126,$A6,'12-13 Teamsheets'!$C$2:$C$126,AZ$1)+MINS_PLAYED('13-14 Teamsheets'!$H$2:$R$132,$A6,'13-14 Teamsheets'!$C$2:$C$132,AZ$1)+MINS_PLAYED('14-15 Teamsheets'!$H$2:$R$136,$A6,'14-15 Teamsheets'!$C$2:$C$136,AZ$1)+MINS_AS_SUB('07-08 Teamsheets'!$S$2:$Z$88,$A6,'07-08 Teamsheets'!$C$2:$C$88,AZ$1)+MINS_AS_SUB('11-12 Teamsheets'!$S$2:$Z$119,$A6,'11-12 Teamsheets'!$C$2:$C$119,AZ$1)+MINS_AS_SUB('12-13 Teamsheets'!$S$2:$Z$126,$A6,'12-13 Teamsheets'!$C$2:$C$126,AZ$1)+MINS_AS_SUB('13-14 Teamsheets'!$S$2:$Z$132,$A6,'13-14 Teamsheets'!$C$2:$C$132,AZ$1)+MINS_AS_SUB('14-15 Teamsheets'!$S$2:$Z$136,$A6,'14-15 Teamsheets'!$C$2:$C$136,AZ$1)</f>
        <v>141</v>
      </c>
      <c r="BE6" s="27" t="str">
        <f>(APPS('08-09 Teamsheets'!$H$2:$R$92,$A6,'08-09 Teamsheets'!$C$2:$C$92,BE$1)+APPS('09-10 Teamsheets'!$H$2:$R$98,$A6,'09-10 Teamsheets'!$C$2:$C$98,BE$1)+APPS('10-11 Teamsheets'!$H$2:$R$107,$A6,'10-11 Teamsheets'!$C$2:$C$107,BE$1)+APPS('11-12 Teamsheets'!$H$2:$R$119,$A6,'11-12 Teamsheets'!$C$2:$C$119,BE$1)+APPS('12-13 Teamsheets'!$H$2:$R$126,$A6,'12-13 Teamsheets'!$C$2:$C$126,BE$1)+APPS('13-14 Teamsheets'!$H$2:$R$132,$A6,'13-14 Teamsheets'!$C$2:$C$132,BE$1)+APPS('14-15 Teamsheets'!$H$2:$R$136,$A6,'14-15 Teamsheets'!$C$2:$C$136,BE$1)) &amp; "(" &amp; (SUBS('08-09 Teamsheets'!$S$2:$Z$92,$A6,'08-09 Teamsheets'!$C$2:$C$92,BE$1)+SUBS('09-10 Teamsheets'!$S$2:$Z$98,$A6,'09-10 Teamsheets'!$C$2:$C$98,BE$1)+SUBS('10-11 Teamsheets'!$S$2:$Z$107,$A6,'10-11 Teamsheets'!$C$2:$C$107,BE$1)+SUBS('11-12 Teamsheets'!$S$2:$Z$119,$A6,'11-12 Teamsheets'!$C$2:$C$119,BE$1)+SUBS('12-13 Teamsheets'!$S$2:$Z$126,$A6,'12-13 Teamsheets'!$C$2:$C$126,BE$1)+SUBS('13-14 Teamsheets'!$S$2:$Z$132,$A6,'13-14 Teamsheets'!$C$2:$C$132,BE$1)+SUBS('14-15 Teamsheets'!$S$2:$Z$136,$A6,'14-15 Teamsheets'!$C$2:$C$136,BE$1)) &amp; ")"</f>
        <v>0(0)</v>
      </c>
      <c r="BF6" s="27" t="str">
        <f>(GOALS('08-09 Teamsheets'!$H$2:$R$92,$A6,'08-09 Teamsheets'!$C$2:$C$92,BE$1)+GOALS('09-10 Teamsheets'!$H$2:$R$98,$A6,'09-10 Teamsheets'!$C$2:$C$98,BE$1)+GOALS('10-11 Teamsheets'!$H$2:$R$107,$A6,'10-11 Teamsheets'!$C$2:$C$107,BE$1)+GOALS('11-12 Teamsheets'!$H$2:$R$119,$A6,'11-12 Teamsheets'!$C$2:$C$119,BE$1)+GOALS('12-13 Teamsheets'!$H$2:$R$126,$A6,'12-13 Teamsheets'!$C$2:$C$126,BE$1)+GOALS('13-14 Teamsheets'!$H$2:$R$132,$A6,'13-14 Teamsheets'!$C$2:$C$132,BE$1)+GOALS('14-15 Teamsheets'!$H$2:$R$136,$A6,'14-15 Teamsheets'!$C$2:$C$136,BE$1)) &amp; "(" &amp; (GOALS('08-09 Teamsheets'!$S$2:$Z$92,$A6,'08-09 Teamsheets'!$C$2:$C$92,BE$1)+GOALS('09-10 Teamsheets'!$S$2:$Z$98,$A6,'09-10 Teamsheets'!$C$2:$C$98,BE$1)+GOALS('10-11 Teamsheets'!$S$2:$Z$107,$A6,'10-11 Teamsheets'!$C$2:$C$107,BE$1)+GOALS('11-12 Teamsheets'!$S$2:$Z$119,$A6,'11-12 Teamsheets'!$C$2:$C$119,BE$1)+GOALS('12-13 Teamsheets'!$S$2:$Z$126,$A6,'12-13 Teamsheets'!$C$2:$C$126,BE$1)+GOALS('13-14 Teamsheets'!$S$2:$Z$132,$A6,'13-14 Teamsheets'!$C$2:$C$132,BE$1)+GOALS('14-15 Teamsheets'!$S$2:$Z$136,$A6,'14-15 Teamsheets'!$C$2:$C$136,BE$1)) &amp; ")"</f>
        <v>0(0)</v>
      </c>
      <c r="BG6" s="27">
        <f>Clean_sheet('08-09 Teamsheets'!$C$2:$H$92,$A6,BE$1)+Clean_sheet('09-10 Teamsheets'!$C$2:$H$98,$A6,BE$1)+Clean_sheet('10-11 Teamsheets'!$C$2:$H$107,$A6,BE$1)+Clean_sheet('11-12 Teamsheets'!$C$2:$H$119,$A6,BE$1)+Clean_sheet('12-13 Teamsheets'!$C$2:$H$126,$A6,BE$1)+Clean_sheet('13-14 Teamsheets'!$C$2:$H$132,$A6,BE$1)+Clean_sheet('14-15 Teamsheets'!$C$2:$H$136,$A6,BE$1)</f>
        <v>0</v>
      </c>
      <c r="BH6" s="27" t="str">
        <f>(CARDS('08-09 Teamsheets'!$H$2:$Z$92,$A6,$CX$2,'08-09 Teamsheets'!$C$2:$C$92,BE$1)+CARDS('09-10 Teamsheets'!$H$2:$Z$98,$A6,$CX$2,'09-10 Teamsheets'!$C$2:$C$98,BE$1)+CARDS('10-11 Teamsheets'!$H$2:$Z$107,$A6,$CX$2,'10-11 Teamsheets'!$C$2:$C$107,BE$1)+CARDS('11-12 Teamsheets'!$H$2:$Z$119,$A6,$CX$2,'11-12 Teamsheets'!$C$2:$C$119,BE$1)+CARDS('12-13 Teamsheets'!$H$2:$Z$126,$A6,$CX$2,'12-13 Teamsheets'!$C$2:$C$126,BE$1)+CARDS('13-14 Teamsheets'!$H$2:$Z$132,$A6,$CX$2,'13-14 Teamsheets'!$C$2:$C$132,BE$1)+CARDS('14-15 Teamsheets'!$H$2:$Z$136,$A6,$CX$2,'14-15 Teamsheets'!$C$2:$C$136,BE$1)) &amp; "(" &amp; (CARDS('08-09 Teamsheets'!$H$2:$Z$92,$A6,$CX$3,'08-09 Teamsheets'!$C$2:$C$92,BE$1)+CARDS('09-10 Teamsheets'!$H$2:$Z$98,$A6,$CX$3,'09-10 Teamsheets'!$C$2:$C$98,BE$1)+CARDS('10-11 Teamsheets'!$H$2:$Z$107,$A6,$CX$3,'10-11 Teamsheets'!$C$2:$C$107,BE$1)+CARDS('11-12 Teamsheets'!$H$2:$Z$119,$A6,$CX$3,'11-12 Teamsheets'!$C$2:$C$119,BE$1)+CARDS('12-13 Teamsheets'!$H$2:$Z$126,$A6,$CX$3,'12-13 Teamsheets'!$C$2:$C$126,BE$1)+CARDS('13-14 Teamsheets'!$H$2:$Z$132,$A6,$CX$3,'13-14 Teamsheets'!$C$2:$C$132,BE$1)+CARDS('14-15 Teamsheets'!$H$2:$Z$136,$A6,$CX$3,'14-15 Teamsheets'!$C$2:$C$136,BE$1)) &amp; ")"</f>
        <v>0(0)</v>
      </c>
      <c r="BI6" s="82">
        <f>MINS_PLAYED('08-09 Teamsheets'!$H$2:$R$92,$A6,'08-09 Teamsheets'!$C$2:$C$92,BE$1)+MINS_PLAYED('09-10 Teamsheets'!$H$2:$R$98,$A6,'09-10 Teamsheets'!$C$2:$C$98,BE$1)+ MINS_AS_SUB('08-09 Teamsheets'!$S$2:$Z$92,$A6,'08-09 Teamsheets'!$C$2:$C$92,BE$1)+ MINS_AS_SUB('09-10 Teamsheets'!$S$2:$Z$98,$A6,'09-10 Teamsheets'!$C$2:$C$98,BE$1)+MINS_PLAYED('10-11 Teamsheets'!$H$2:$R$107,$A6,'10-11 Teamsheets'!$C$2:$C$107,BE$1)+MINS_AS_SUB('10-11 Teamsheets'!$S$2:$Z$107,$A6,'10-11 Teamsheets'!$C$2:$C$107,BE$1)+MINS_PLAYED('11-12 Teamsheets'!$H$2:$R$119,$A6,'11-12 Teamsheets'!$C$2:$C$119,BE$1)+MINS_AS_SUB('11-12 Teamsheets'!$S$2:$Z$119,$A6,'11-12 Teamsheets'!$C$2:$C$119,BE$1)+MINS_PLAYED('12-13 Teamsheets'!$H$2:$R$126,$A6,'12-13 Teamsheets'!$C$2:$C$126,BE$1)+MINS_AS_SUB('12-13 Teamsheets'!$S$2:$Z$126,$A6,'12-13 Teamsheets'!$C$2:$C$126,BE$1)+MINS_PLAYED('13-14 Teamsheets'!$H$2:$R$132,$A6,'13-14 Teamsheets'!$C$2:$C$132,BE$1)+MINS_AS_SUB('13-14 Teamsheets'!$S$2:$Z$132,$A6,'13-14 Teamsheets'!$C$2:$C$132,BE$1)+MINS_PLAYED('14-15 Teamsheets'!$H$2:$R$136,$A6,'14-15 Teamsheets'!$C$2:$C$136,BE$1)+MINS_AS_SUB('14-15 Teamsheets'!$S$2:$Z$136,$A6,'14-15 Teamsheets'!$C$2:$C$136,BE$1)</f>
        <v>0</v>
      </c>
      <c r="BJ6" s="27" t="str">
        <f>(APPS('07-08 Teamsheets'!$H$2:$R$88,$A6,'07-08 Teamsheets'!$C$2:$C$88,BJ$1)+APPS('08-09 Teamsheets'!$H$2:$R$92,$A6,'08-09 Teamsheets'!$C$2:$C$92,BJ$1)+APPS('09-10 Teamsheets'!$H$2:$R$98,$A6,'09-10 Teamsheets'!$C$2:$C$98,BJ$1)+APPS('10-11 Teamsheets'!$H$2:$R$106,$A6,'10-11 Teamsheets'!$C$2:$C$106,BJ$1)+APPS('11-12 Teamsheets'!$H$2:$R$119,$A6,'11-12 Teamsheets'!$C$2:$C$119,BJ$1)+APPS('12-13 Teamsheets'!$H$2:$R$126,$A6,'12-13 Teamsheets'!$C$2:$C$126,BJ$1)+APPS('13-14 Teamsheets'!$H$2:$R$132,$A6,'13-14 Teamsheets'!$C$2:$C$132,BJ$1)+APPS('14-15 Teamsheets'!$H$2:$R$136,$A6,'14-15 Teamsheets'!$C$2:$C$136,BJ$1)) &amp; "(" &amp; (SUBS('07-08 Teamsheets'!$S$2:$Z$88,$A6,'07-08 Teamsheets'!$C$2:$C$88,BJ$1)+SUBS('08-09 Teamsheets'!$S$2:$Z$92,$A6,'08-09 Teamsheets'!$C$2:$C$92,BJ$1)+SUBS('09-10 Teamsheets'!$S$2:$Z$98,$A6,'09-10 Teamsheets'!$C$2:$C$98,BJ$1)+SUBS('10-11 Teamsheets'!$S$2:$Z$106,$A6,'10-11 Teamsheets'!$C$2:$C$106,BJ$1)+SUBS('11-12 Teamsheets'!$S$2:$Z$119,$A6,'11-12 Teamsheets'!$C$2:$C$119,BJ$1)+SUBS('12-13 Teamsheets'!$S$2:$Z$126,$A6,'12-13 Teamsheets'!$C$2:$C$126,BJ$1)+SUBS('13-14 Teamsheets'!$S$2:$Z$132,$A6,'13-14 Teamsheets'!$C$2:$C$132,BJ$1)+SUBS('14-15 Teamsheets'!$S$2:$Z$136,$A6,'14-15 Teamsheets'!$C$2:$C$136,BJ$1)) &amp; ")"</f>
        <v>0(0)</v>
      </c>
      <c r="BK6" s="27" t="str">
        <f>(GOALS('07-08 Teamsheets'!$H$2:$R$88,$A6,'07-08 Teamsheets'!$C$2:$C$88,BJ$1)+GOALS('08-09 Teamsheets'!$H$2:$R$92,$A6,'08-09 Teamsheets'!$C$2:$C$92,BJ$1)+GOALS('09-10 Teamsheets'!$H$2:$R$98,$A6,'09-10 Teamsheets'!$C$2:$C$98,BJ$1)+GOALS('10-11 Teamsheets'!$H$2:$R$106,$A6,'10-11 Teamsheets'!$C$2:$C$106,BJ$1)+GOALS('11-12 Teamsheets'!$H$2:$R$119,$A6,'11-12 Teamsheets'!$C$2:$C$119,BJ$1)+GOALS('12-13 Teamsheets'!$H$2:$R$126,$A6,'12-13 Teamsheets'!$C$2:$C$126,BJ$1)+GOALS('13-14 Teamsheets'!$H$2:$R$132,$A6,'13-14 Teamsheets'!$C$2:$C$132,BJ$1)+GOALS('14-15 Teamsheets'!$H$2:$R$136,$A6,'14-15 Teamsheets'!$C$2:$C$136,BJ$1)) &amp; "(" &amp; (GOALS('07-08 Teamsheets'!$S$2:$Z$88,$A6,'07-08 Teamsheets'!$C$2:$C$88,BJ$1)+GOALS('08-09 Teamsheets'!$S$2:$Z$92,$A6,'08-09 Teamsheets'!$C$2:$C$92,BJ$1)+GOALS('09-10 Teamsheets'!$S$2:$Z$98,$A6,'09-10 Teamsheets'!$C$2:$C$98,BJ$1)+GOALS('10-11 Teamsheets'!$S$2:$Z$106,$A6,'10-11 Teamsheets'!$C$2:$C$106,BJ$1)+GOALS('11-12 Teamsheets'!$S$2:$Z$119,$A6,'11-12 Teamsheets'!$C$2:$C$119,BJ$1)+GOALS('12-13 Teamsheets'!$S$2:$Z$126,$A6,'12-13 Teamsheets'!$C$2:$C$126,BJ$1)+GOALS('13-14 Teamsheets'!$S$2:$Z$132,$A6,'13-14 Teamsheets'!$C$2:$C$132,BJ$1)+GOALS('14-15 Teamsheets'!$S$2:$Z$136,$A6,'14-15 Teamsheets'!$C$2:$C$136,BJ$1)) &amp; ")"</f>
        <v>0(0)</v>
      </c>
      <c r="BL6" s="27">
        <f>Clean_sheet('07-08 Teamsheets'!$C$2:$H$92,$A6,BJ$1)+Clean_sheet('08-09 Teamsheets'!$C$2:$H$92,$A6,BJ$1)+Clean_sheet('09-10 Teamsheets'!$C$2:$H$98,$A6,BJ$1)+Clean_sheet('10-11 Teamsheets'!$C$2:$H$106,$A6,BJ$1)+Clean_sheet('11-12 Teamsheets'!$C$2:$H$119,$A6,BJ$1)+Clean_sheet('12-13 Teamsheets'!$C$2:$H$126,$A6,BJ$1)+Clean_sheet('13-14 Teamsheets'!$C$2:$H$132,$A6,BJ$1)+Clean_sheet('14-15 Teamsheets'!$C$2:$H$136,$A6,BJ$1)</f>
        <v>0</v>
      </c>
      <c r="BM6" s="27" t="str">
        <f>(CARDS('07-08 Teamsheets'!$H$2:$Z$88,$A6,$CX$2,'07-08 Teamsheets'!$C$2:$C$88,BJ$1)+CARDS('08-09 Teamsheets'!$H$2:$Z$92,$A6,$CX$2,'08-09 Teamsheets'!$C$2:$C$92,BJ$1)+CARDS('09-10 Teamsheets'!$H$2:$Z$98,$A6,$CX$2,'09-10 Teamsheets'!$C$2:$C$98,BJ$1)+CARDS('10-11 Teamsheets'!$H$2:$Z$106,$A6,$CX$2,'10-11 Teamsheets'!$C$2:$C$106,BJ$1)+CARDS('11-12 Teamsheets'!$H$2:$Z$119,$A6,$CX$2,'11-12 Teamsheets'!$C$2:$C$119,BJ$1)+CARDS('12-13 Teamsheets'!$H$2:$Z$126,$A6,$CX$2,'12-13 Teamsheets'!$C$2:$C$126,BJ$1)+CARDS('13-14 Teamsheets'!$H$2:$Z$132,$A6,$CX$2,'13-14 Teamsheets'!$C$2:$C$132,BJ$1)+CARDS('14-15 Teamsheets'!$H$2:$Z$136,$A6,$CX$2,'14-15 Teamsheets'!$C$2:$C$136,BJ$1)) &amp; "(" &amp; (CARDS('07-08 Teamsheets'!$H$2:$Z$88,$A6,$CX$3,'07-08 Teamsheets'!$C$2:$C$88,BJ$1)+CARDS('08-09 Teamsheets'!$H$2:$Z$92,$A6,$CX$3,'08-09 Teamsheets'!$C$2:$C$92,BJ$1)+CARDS('09-10 Teamsheets'!$H$2:$Z$98,$A6,$CX$3,'09-10 Teamsheets'!$C$2:$C$98,BJ$1)+CARDS('10-11 Teamsheets'!$H$2:$Z$106,$A6,$CX$3,'10-11 Teamsheets'!$C$2:$C$106,BJ$1)+CARDS('11-12 Teamsheets'!$H$2:$Z$119,$A6,$CX$3,'11-12 Teamsheets'!$C$2:$C$119,BJ$1)+CARDS('12-13 Teamsheets'!$H$2:$Z$126,$A6,$CX$3,'12-13 Teamsheets'!$C$2:$C$126,BJ$1)+CARDS('13-14 Teamsheets'!$H$2:$Z$132,$A6,$CX$3,'13-14 Teamsheets'!$C$2:$C$132,BJ$1)+CARDS('14-15 Teamsheets'!$H$2:$Z$136,$A6,$CX$3,'14-15 Teamsheets'!$C$2:$C$136,BJ$1)) &amp; ")"</f>
        <v>0(0)</v>
      </c>
      <c r="BN6" s="82">
        <f>MINS_PLAYED('07-08 Teamsheets'!$H$2:$R$88,$A6,'07-08 Teamsheets'!$C$2:$C$88,BJ$1)+MINS_PLAYED('08-09 Teamsheets'!$H$2:$R$92,$A6,'08-09 Teamsheets'!$C$2:$C$92,BJ$1)+MINS_PLAYED('09-10 Teamsheets'!$H$2:$R$98,$A6,'09-10 Teamsheets'!$C$2:$C$98,BJ$1)+MINS_PLAYED('10-11 Teamsheets'!$H$2:$R$106,$A6,'10-11 Teamsheets'!$C$2:$C$106,BJ$1)+MINS_PLAYED('11-12 Teamsheets'!$H$2:$R$119,$A6,'11-12 Teamsheets'!$C$2:$C$119,BJ$1)+MINS_PLAYED('12-13 Teamsheets'!$H$2:$R$126,$A6,'12-13 Teamsheets'!$C$2:$C$126,BJ$1)+MINS_PLAYED('13-14 Teamsheets'!$H$2:$R$132,$A6,'13-14 Teamsheets'!$C$2:$C$132,BJ$1)+MINS_PLAYED('14-15 Teamsheets'!$H$2:$R$136,$A6,'14-15 Teamsheets'!$C$2:$C$136,BJ$1)+MINS_AS_SUB('07-08 Teamsheets'!$S$2:$Z$88,$A6,'07-08 Teamsheets'!$C$2:$C$88,BJ$1)+MINS_AS_SUB('08-09 Teamsheets'!$S$2:$Z$92,$A6,'08-09 Teamsheets'!$C$2:$C$92,BJ$1)+MINS_AS_SUB('09-10 Teamsheets'!$S$2:$Z$98,$A6,'09-10 Teamsheets'!$C$2:$C$98,BJ$1)+MINS_AS_SUB('10-11 Teamsheets'!$S$2:$Z$106,$A6,'10-11 Teamsheets'!$C$2:$C$106,BJ$1)+MINS_AS_SUB('11-12 Teamsheets'!$S$2:$Z$119,$A6,'11-12 Teamsheets'!$C$2:$C$119,BJ$1)+MINS_AS_SUB('12-13 Teamsheets'!$S$2:$Z$126,$A6,'12-13 Teamsheets'!$C$2:$C$126,BJ$1)+MINS_AS_SUB('13-14 Teamsheets'!$S$2:$Z$132,$A6,'13-14 Teamsheets'!$C$2:$C$132,BJ$1)+MINS_AS_SUB('14-15 Teamsheets'!$S$2:$Z$136,$A6,'14-15 Teamsheets'!$C$2:$C$136,BJ$1)</f>
        <v>0</v>
      </c>
      <c r="BO6" s="27" t="str">
        <f>(APPS('07-08 Teamsheets'!$H$2:$R$88,$A6,'07-08 Teamsheets'!$C$2:$C$88,BO$1)+APPS('08-09 Teamsheets'!$H$2:$R$92,$A6,'08-09 Teamsheets'!$C$2:$C$92,BO$1)+APPS('09-10 Teamsheets'!$H$2:$R$98,$A6,'09-10 Teamsheets'!$C$2:$C$98,BO$1)+APPS('10-11 Teamsheets'!$H$2:$R$106,$A6,'10-11 Teamsheets'!$C$2:$C$106,BO$1)+APPS('11-12 Teamsheets'!$H$2:$R$119,$A6,'11-12 Teamsheets'!$C$2:$C$119,BO$1)+APPS('12-13 Teamsheets'!$H$2:$R$126,$A6,'12-13 Teamsheets'!$C$2:$C$126,BO$1)+APPS('13-14 Teamsheets'!$H$2:$R$132,$A6,'13-14 Teamsheets'!$C$2:$C$132,BO$1)+APPS('14-15 Teamsheets'!$H$2:$R$136,$A6,'14-15 Teamsheets'!$C$2:$C$136,BO$1)) &amp; "(" &amp; (SUBS('07-08 Teamsheets'!$S$2:$Z$88,$A6,'07-08 Teamsheets'!$C$2:$C$88,BO$1)+SUBS('08-09 Teamsheets'!$S$2:$Z$92,$A6,'08-09 Teamsheets'!$C$2:$C$92,BO$1)+SUBS('09-10 Teamsheets'!$S$2:$Z$98,$A6,'09-10 Teamsheets'!$C$2:$C$98,BO$1)+SUBS('10-11 Teamsheets'!$S$2:$Z$106,$A6,'10-11 Teamsheets'!$C$2:$C$106,BO$1)+SUBS('11-12 Teamsheets'!$S$2:$Z$119,$A6,'11-12 Teamsheets'!$C$2:$C$119,BO$1)+SUBS('12-13 Teamsheets'!$S$2:$Z$126,$A6,'12-13 Teamsheets'!$C$2:$C$126,BO$1)+SUBS('13-14 Teamsheets'!$S$2:$Z$132,$A6,'13-14 Teamsheets'!$C$2:$C$132,BO$1)+SUBS('14-15 Teamsheets'!$S$2:$Z$136,$A6,'14-15 Teamsheets'!$C$2:$C$136,BO$1)) &amp; ")"</f>
        <v>1(0)</v>
      </c>
      <c r="BP6" s="27" t="str">
        <f>(GOALS('07-08 Teamsheets'!$H$2:$R$88,$A6,'07-08 Teamsheets'!$C$2:$C$88,BO$1)+GOALS('08-09 Teamsheets'!$H$2:$R$92,$A6,'08-09 Teamsheets'!$C$2:$C$92,BO$1)+GOALS('09-10 Teamsheets'!$H$2:$R$98,$A6,'09-10 Teamsheets'!$C$2:$C$98,BO$1)+GOALS('10-11 Teamsheets'!$H$2:$R$106,$A6,'10-11 Teamsheets'!$C$2:$C$106,BO$1)+GOALS('11-12 Teamsheets'!$H$2:$R$119,$A6,'11-12 Teamsheets'!$C$2:$C$119,BO$1)+GOALS('12-13 Teamsheets'!$H$2:$R$126,$A6,'12-13 Teamsheets'!$C$2:$C$126,BO$1)+GOALS('13-14 Teamsheets'!$H$2:$R$132,$A6,'13-14 Teamsheets'!$C$2:$C$132,BO$1)+GOALS('14-15 Teamsheets'!$H$2:$R$136,$A6,'14-15 Teamsheets'!$C$2:$C$136,BO$1)) &amp; "(" &amp; (GOALS('07-08 Teamsheets'!$S$2:$Z$88,$A6,'07-08 Teamsheets'!$C$2:$C$88,BO$1)+GOALS('08-09 Teamsheets'!$S$2:$Z$92,$A6,'08-09 Teamsheets'!$C$2:$C$92,BO$1)+GOALS('09-10 Teamsheets'!$S$2:$Z$98,$A6,'09-10 Teamsheets'!$C$2:$C$98,BO$1)+GOALS('10-11 Teamsheets'!$S$2:$Z$106,$A6,'10-11 Teamsheets'!$C$2:$C$106,BO$1)+GOALS('11-12 Teamsheets'!$S$2:$Z$119,$A6,'11-12 Teamsheets'!$C$2:$C$119,BO$1)+GOALS('12-13 Teamsheets'!$S$2:$Z$126,$A6,'12-13 Teamsheets'!$C$2:$C$126,BO$1)+GOALS('13-14 Teamsheets'!$S$2:$Z$132,$A6,'13-14 Teamsheets'!$C$2:$C$132,BO$1)+GOALS('14-15 Teamsheets'!$S$2:$Z$136,$A6,'14-15 Teamsheets'!$C$2:$C$136,BO$1)) &amp; ")"</f>
        <v>0(0)</v>
      </c>
      <c r="BQ6" s="27">
        <f>Clean_sheet('07-08 Teamsheets'!$C$2:$H$92,$A6,BO$1)+Clean_sheet('08-09 Teamsheets'!$C$2:$H$92,$A6,BO$1)+Clean_sheet('09-10 Teamsheets'!$C$2:$H$98,$A6,BO$1)+Clean_sheet('10-11 Teamsheets'!$C$2:$H$106,$A6,BO$1)+Clean_sheet('11-12 Teamsheets'!$C$2:$H$119,$A6,BO$1)+Clean_sheet('12-13 Teamsheets'!$C$2:$H$126,$A6,BO$1)+Clean_sheet('13-14 Teamsheets'!$C$2:$H$132,$A6,BO$1)+Clean_sheet('14-15 Teamsheets'!$C$2:$H$136,$A6,BO$1)</f>
        <v>0</v>
      </c>
      <c r="BR6" s="27" t="str">
        <f>(CARDS('07-08 Teamsheets'!$H$2:$Z$88,$A6,$CX$2,'07-08 Teamsheets'!$C$2:$C$88,BO$1)+CARDS('08-09 Teamsheets'!$H$2:$Z$92,$A6,$CX$2,'08-09 Teamsheets'!$C$2:$C$92,BO$1)+CARDS('09-10 Teamsheets'!$H$2:$Z$98,$A6,$CX$2,'09-10 Teamsheets'!$C$2:$C$98,BO$1)+CARDS('10-11 Teamsheets'!$H$2:$Z$106,$A6,$CX$2,'10-11 Teamsheets'!$C$2:$C$106,BO$1)+CARDS('11-12 Teamsheets'!$H$2:$Z$119,$A6,$CX$2,'11-12 Teamsheets'!$C$2:$C$119,BO$1)+CARDS('12-13 Teamsheets'!$H$2:$Z$126,$A6,$CX$2,'12-13 Teamsheets'!$C$2:$C$126,BO$1)+CARDS('13-14 Teamsheets'!$H$2:$Z$132,$A6,$CX$2,'13-14 Teamsheets'!$C$2:$C$132,BO$1)+CARDS('14-15 Teamsheets'!$H$2:$Z$136,$A6,$CX$2,'14-15 Teamsheets'!$C$2:$C$136,BO$1)) &amp; "(" &amp; (CARDS('07-08 Teamsheets'!$H$2:$Z$88,$A6,$CX$3,'07-08 Teamsheets'!$C$2:$C$88,BO$1)+CARDS('08-09 Teamsheets'!$H$2:$Z$92,$A6,$CX$3,'08-09 Teamsheets'!$C$2:$C$92,BO$1)+CARDS('09-10 Teamsheets'!$H$2:$Z$98,$A6,$CX$3,'09-10 Teamsheets'!$C$2:$C$98,BO$1)+CARDS('10-11 Teamsheets'!$H$2:$Z$106,$A6,$CX$3,'10-11 Teamsheets'!$C$2:$C$106,BO$1)+CARDS('11-12 Teamsheets'!$H$2:$Z$119,$A6,$CX$3,'11-12 Teamsheets'!$C$2:$C$119,BO$1)+CARDS('12-13 Teamsheets'!$H$2:$Z$126,$A6,$CX$3,'12-13 Teamsheets'!$C$2:$C$126,BO$1)+CARDS('13-14 Teamsheets'!$H$2:$Z$132,$A6,$CX$3,'13-14 Teamsheets'!$C$2:$C$132,BO$1)+CARDS('14-15 Teamsheets'!$H$2:$Z$136,$A6,$CX$3,'14-15 Teamsheets'!$C$2:$C$136,BO$1)) &amp; ")"</f>
        <v>1(0)</v>
      </c>
      <c r="BS6" s="82">
        <f>MINS_PLAYED('07-08 Teamsheets'!$H$2:$R$88,$A6,'07-08 Teamsheets'!$C$2:$C$88,BO$1)+MINS_PLAYED('08-09 Teamsheets'!$H$2:$R$92,$A6,'08-09 Teamsheets'!$C$2:$C$92,BO$1)+MINS_PLAYED('09-10 Teamsheets'!$H$2:$R$98,$A6,'09-10 Teamsheets'!$C$2:$C$98,BO$1)+MINS_PLAYED('10-11 Teamsheets'!$H$2:$R$106,$A6,'10-11 Teamsheets'!$C$2:$C$106,BO$1)+MINS_PLAYED('11-12 Teamsheets'!$H$2:$R$119,$A6,'11-12 Teamsheets'!$C$2:$C$119,BO$1)+MINS_PLAYED('12-13 Teamsheets'!$H$2:$R$126,$A6,'12-13 Teamsheets'!$C$2:$C$126,BO$1)+MINS_PLAYED('13-14 Teamsheets'!$H$2:$R$132,$A6,'13-14 Teamsheets'!$C$2:$C$132,BO$1)+MINS_PLAYED('14-15 Teamsheets'!$H$2:$R$136,$A6,'14-15 Teamsheets'!$C$2:$C$136,BO$1)+MINS_AS_SUB('07-08 Teamsheets'!$S$2:$Z$88,$A6,'07-08 Teamsheets'!$C$2:$C$88,BO$1)+MINS_AS_SUB('08-09 Teamsheets'!$S$2:$Z$92,$A6,'08-09 Teamsheets'!$C$2:$C$92,BO$1)+MINS_AS_SUB('09-10 Teamsheets'!$S$2:$Z$98,$A6,'09-10 Teamsheets'!$C$2:$C$98,BO$1)+MINS_AS_SUB('10-11 Teamsheets'!$S$2:$Z$106,$A6,'10-11 Teamsheets'!$C$2:$C$106,BO$1)+MINS_AS_SUB('11-12 Teamsheets'!$S$2:$Z$119,$A6,'11-12 Teamsheets'!$C$2:$C$119,BO$1)+MINS_AS_SUB('12-13 Teamsheets'!$S$2:$Z$126,$A6,'12-13 Teamsheets'!$C$2:$C$126,BO$1)+MINS_AS_SUB('13-14 Teamsheets'!$S$2:$Z$132,$A6,'13-14 Teamsheets'!$C$2:$C$132,BO$1)+MINS_AS_SUB('14-15 Teamsheets'!$S$2:$Z$136,$A6,'14-15 Teamsheets'!$C$2:$C$136,BO$1)</f>
        <v>61</v>
      </c>
      <c r="BT6" s="71">
        <f>APPS('05-06 Teamsheets'!$H$2:$R$71,$A6,'05-06 Teamsheets'!$C$2:$C$71,B$1)+SUBS('05-06 Teamsheets'!$S$2:$W$71,$A6,'05-06 Teamsheets'!$C$2:$C$71,B$1)+APPS('06-07 Teamsheets'!$H$2:$R$83,$A6,'06-07 Teamsheets'!$C$2:$C$83,G$1)+SUBS('06-07 Teamsheets'!$S$2:$Z$83,$A6,'06-07 Teamsheets'!$C$2:$C$83,G$1)+APPS('07-08 Teamsheets'!$H$2:$R$88,$A6,'07-08 Teamsheets'!$C$2:$C$88,L$1)+SUBS('07-08 Teamsheets'!$S$2:$Z$88,$A6,'07-08 Teamsheets'!$C$2:$C$88,L$1)+APPS('08-09 Teamsheets'!$H$2:$R$92,$A6,'08-09 Teamsheets'!$C$2:$C$92,Q$1)+SUBS('08-09 Teamsheets'!$S$2:$Z$92,$A6,'08-09 Teamsheets'!$C$2:$C$92,Q$1)+APPS('09-10 Teamsheets'!$H$2:$R$98,$A6,'09-10 Teamsheets'!$C$2:$C$98,Q$1)+SUBS('09-10 Teamsheets'!$S$2:$Z$98,$A6,'09-10 Teamsheets'!$C$2:$C$98,Q$1)+APPS('10-11 Teamsheets'!$H$2:$R$107,$A6,'10-11 Teamsheets'!$C$2:$C$107,Q$1)+SUBS('10-11 Teamsheets'!$S$2:$Z$107,$A6,'10-11 Teamsheets'!$C$2:$C$107,Q$1)+APPS('11-12 Teamsheets'!$H$2:$R$119,$A6,'11-12 Teamsheets'!$C$2:$C$119,Q$1)+SUBS('11-12 Teamsheets'!$S$2:$Z$119,$A6,'11-12 Teamsheets'!$C$2:$C$119,Q$1)+APPS('12-13 Teamsheets'!$H$2:$R$126,$A6,'12-13 Teamsheets'!$C$2:$C$126,Q$1)+SUBS('12-13 Teamsheets'!$S$2:$Z$126,$A6,'12-13 Teamsheets'!$C$2:$C$126,Q$1)+APPS('13-14 Teamsheets'!$H$2:$R$132,$A6,'13-14 Teamsheets'!$C$2:$C$132,Q$1)+SUBS('13-14 Teamsheets'!$S$2:$Z$132,$A6,'13-14 Teamsheets'!$C$2:$C$132,Q$1)+APPS('14-15 Teamsheets'!$H$2:$R$136,$A6,'14-15 Teamsheets'!$C$2:$C$136,Q$1)+SUBS('14-15 Teamsheets'!$S$2:$Z$136,$A6,'14-15 Teamsheets'!$C$2:$C$136,Q$1)</f>
        <v>3</v>
      </c>
      <c r="BU6" s="132">
        <v>0</v>
      </c>
      <c r="BV6" s="27">
        <f>APPS('07-08 Teamsheets'!$H$2:$R$88,$A6,'07-08 Teamsheets'!$C$2:$C$88,AZ$1)+SUBS('07-08 Teamsheets'!$S$2:$Z$88,$A6,'07-08 Teamsheets'!$C$2:$C$88,AZ$1)+APPS('11-12 Teamsheets'!$H$2:$R$119,$A6,'11-12 Teamsheets'!$C$2:$C$119,AZ$1)+SUBS('11-12 Teamsheets'!$S$2:$Z$119,$A6,'11-12 Teamsheets'!$C$2:$C$119,AZ$1)+APPS('12-13 Teamsheets'!$H$2:$R$126,$A6,'12-13 Teamsheets'!$C$2:$C$126,AZ$1)+SUBS('12-13 Teamsheets'!$S$2:$Z$126,$A6,'12-13 Teamsheets'!$C$2:$C$126,AZ$1)+APPS('13-14 Teamsheets'!$H$2:$R$132,$A6,'13-14 Teamsheets'!$C$2:$C$132,AZ$1)+SUBS('13-14 Teamsheets'!$S$2:$Z$132,$A6,'13-14 Teamsheets'!$C$2:$C$132,AZ$1)+APPS('14-15 Teamsheets'!$H$2:$R$136,$A6,'14-15 Teamsheets'!$C$2:$C$136,AZ$1)+SUBS('14-15 Teamsheets'!$S$2:$Z$136,$A6,'14-15 Teamsheets'!$C$2:$C$136,AZ$1)+APPS('08-09 Teamsheets'!$H$2:$R$92,$A6,'08-09 Teamsheets'!$C$2:$C$92,BE$1)+APPS('09-10 Teamsheets'!$H$2:$R$98,$A6,'09-10 Teamsheets'!$C$2:$C$98,BE$1)+SUBS('08-09 Teamsheets'!$S$2:$Z$92,$A6,'08-09 Teamsheets'!$C$2:$C$92,BE$1)+SUBS('09-10 Teamsheets'!$S$2:$Z$98,$A6,'09-10 Teamsheets'!$C$2:$C$98,BE$1)+APPS('10-11 Teamsheets'!$H$2:$R$107,$A6,'10-11 Teamsheets'!$C$2:$C$107,BE$1)+SUBS('10-11 Teamsheets'!$S$2:$Z$107,$A6,'10-11 Teamsheets'!$C$2:$C$107,BE$1)+APPS('11-12 Teamsheets'!$H$2:$R$119,$A6,'11-12 Teamsheets'!$C$2:$C$119,BE$1)+SUBS('11-12 Teamsheets'!$S$2:$Z$119,$A6,'11-12 Teamsheets'!$C$2:$C$119,BE$1)+APPS('12-13 Teamsheets'!$H$2:$R$126,$A6,'12-13 Teamsheets'!$C$2:$C$126,BE$1)+SUBS('12-13 Teamsheets'!$S$2:$Z$126,$A6,'12-13 Teamsheets'!$C$2:$C$126,BE$1)+APPS('13-14 Teamsheets'!$H$2:$R$132,$A6,'13-14 Teamsheets'!$C$2:$C$132,BE$1)+SUBS('13-14 Teamsheets'!$S$2:$Z$132,$A6,'13-14 Teamsheets'!$C$2:$C$132,BE$1)+APPS('14-15 Teamsheets'!$H$2:$R$136,$A6,'14-15 Teamsheets'!$C$2:$C$136,BE$1)+SUBS('14-15 Teamsheets'!$S$2:$Z$136,$A6,'14-15 Teamsheets'!$C$2:$C$136,BE$1)</f>
        <v>2</v>
      </c>
      <c r="BW6" s="27">
        <f>APPS('07-08 Teamsheets'!$H$2:$R$88,$A6,'07-08 Teamsheets'!$C$2:$C$88,BJ$1)+APPS('08-09 Teamsheets'!$H$2:$R$92,$A6,'08-09 Teamsheets'!$C$2:$C$92,BJ$1)+APPS('09-10 Teamsheets'!$H$2:$R$98,$A6,'09-10 Teamsheets'!$C$2:$C$98,BJ$1)+SUBS('07-08 Teamsheets'!$S$2:$Z$88,$A6,'07-08 Teamsheets'!$C$2:$C$88,BJ$1)+SUBS('08-09 Teamsheets'!$S$2:$Z$92,$A6,'08-09 Teamsheets'!$C$2:$C$92,BJ$1)+SUBS('09-10 Teamsheets'!$S$2:$Z$98,$A6,'09-10 Teamsheets'!$C$2:$C$98,BJ$1)+APPS('10-11 Teamsheets'!$H$2:$R$107,$A6,'10-11 Teamsheets'!$C$2:$C$107,BJ$1)+SUBS('10-11 Teamsheets'!$S$2:$Z$107,$A6,'10-11 Teamsheets'!$C$2:$C$107,BJ$1)+APPS('11-12 Teamsheets'!$H$2:$R$119,$A6,'11-12 Teamsheets'!$C$2:$C$119,BJ$1)+SUBS('11-12 Teamsheets'!$S$2:$Z$111,$A6,'11-12 Teamsheets'!$C$2:$C$119,BJ$1)+APPS('12-13 Teamsheets'!$H$2:$R$126,$A6,'12-13 Teamsheets'!$C$2:$C$126,BJ$1)+SUBS('12-13 Teamsheets'!$S$2:$Z$118,$A6,'12-13 Teamsheets'!$C$2:$C$126,BJ$1)+APPS('13-14 Teamsheets'!$H$2:$R$132,$A6,'13-14 Teamsheets'!$C$2:$C$132,BJ$1)+SUBS('13-14 Teamsheets'!$S$2:$Z$124,$A6,'13-14 Teamsheets'!$C$2:$C$132,BJ$1)+APPS('14-15 Teamsheets'!$H$2:$R$136,$A6,'14-15 Teamsheets'!$C$2:$C$136,BJ$1)+SUBS('14-15 Teamsheets'!$S$2:$Z$128,$A6,'14-15 Teamsheets'!$C$2:$C$136,BJ$1)</f>
        <v>0</v>
      </c>
      <c r="BX6" s="27">
        <f>APPS('07-08 Teamsheets'!$H$2:$R$88,$A6,'07-08 Teamsheets'!$C$2:$C$88,BO$1)+APPS('08-09 Teamsheets'!$H$2:$R$92,$A6,'08-09 Teamsheets'!$C$2:$C$92,BO$1)+APPS('09-10 Teamsheets'!$H$2:$R$98,$A6,'09-10 Teamsheets'!$C$2:$C$98,BO$1)+SUBS('07-08 Teamsheets'!$S$2:$Z$88,$A6,'07-08 Teamsheets'!$C$2:$C$88,BO$1)+SUBS('08-09 Teamsheets'!$S$2:$Z$92,$A6,'08-09 Teamsheets'!$C$2:$C$92,BO$1)+SUBS('09-10 Teamsheets'!$S$2:$Z$98,$A6,'09-10 Teamsheets'!$C$2:$C$98,BO$1)+APPS('10-11 Teamsheets'!$H$2:$R$107,$A6,'10-11 Teamsheets'!$C$2:$C$107,BO$1)+SUBS('10-11 Teamsheets'!$S$2:$Z$107,$A6,'10-11 Teamsheets'!$C$2:$C$107,BO$1)+APPS('11-12 Teamsheets'!$H$2:$R$119,$A6,'11-12 Teamsheets'!$C$2:$C$119,BO$1)+SUBS('11-12 Teamsheets'!$S$2:$Z$119,$A6,'11-12 Teamsheets'!$C$2:$C$119,BO$1)+APPS('12-13 Teamsheets'!$H$2:$R$126,$A6,'12-13 Teamsheets'!$C$2:$C$126,BO$1)+SUBS('12-13 Teamsheets'!$S$2:$Z$126,$A6,'12-13 Teamsheets'!$C$2:$C$126,BO$1)+APPS('13-14 Teamsheets'!$H$2:$R$132,$A6,'13-14 Teamsheets'!$C$2:$C$132,BO$1)+SUBS('13-14 Teamsheets'!$S$2:$Z$132,$A6,'13-14 Teamsheets'!$C$2:$C$132,BO$1)+APPS('14-15 Teamsheets'!$H$2:$R$136,$A6,'14-15 Teamsheets'!$C$2:$C$136,BO$1)+SUBS('14-15 Teamsheets'!$S$2:$Z$136,$A6,'14-15 Teamsheets'!$C$2:$C$136,BO$1)</f>
        <v>1</v>
      </c>
      <c r="BY6" s="28">
        <f t="shared" si="3"/>
        <v>3</v>
      </c>
      <c r="BZ6" s="27" t="str">
        <f>(APPS('05-06 Teamsheets'!$H$2:$R$71,$A6) + APPS('06-07 Teamsheets'!$H$2:$R$83,$A6) +APPS('07-08 Teamsheets'!$H$2:$R$88,$A6) + APPS('08-09 Teamsheets'!$H$2:$R$92,$A6)+APPS('09-10 Teamsheets'!$H$2:$R$98,$A6)+APPS('10-11 Teamsheets'!$H$2:$R$107,$A6)+APPS('11-12 Teamsheets'!$H$2:$R$119,$A6)+APPS('12-13 Teamsheets'!$H$2:$R$126,$A6)+APPS('13-14 Teamsheets'!$H$2:$R$132,$A6)+APPS('14-15 Teamsheets'!$H$2:$R$136,$A6)) &amp; "(" &amp; (SUBS('05-06 Teamsheets'!$S$2:$W$71,$A6)+SUBS('06-07 Teamsheets'!$S$2:$Z$83,$A6)+SUBS('07-08 Teamsheets'!$S$2:$Z$88,$A6) +SUBS('08-09 Teamsheets'!$S$2:$Z$92,$A6)+SUBS('09-10 Teamsheets'!$S$2:$Z$98,$A6)+SUBS('10-11 Teamsheets'!$S$2:$Z$107,$A6)+SUBS('11-12 Teamsheets'!$S$2:$Z$119,$A6)+SUBS('12-13 Teamsheets'!$S$2:$Z$126,$A6)+SUBS('13-14 Teamsheets'!$S$2:$Z$132,$A6)+SUBS('14-15 Teamsheets'!$S$2:$Z$136,$A6)) &amp; ")"</f>
        <v>6(0)</v>
      </c>
      <c r="CA6" s="28">
        <f t="shared" si="4"/>
        <v>6</v>
      </c>
      <c r="CB6" s="71">
        <f>GOALS('05-06 Teamsheets'!$H$2:$W$71,$A6,'05-06 Teamsheets'!$C$2:$C$71,B$1)+GOALS('06-07 Teamsheets'!$H$2:$Z$83,$A6,'06-07 Teamsheets'!$C$2:$C$83,G$1)+GOALS('07-08 Teamsheets'!$H$2:$Z$88,$A6,'07-08 Teamsheets'!$C$2:$C$88,L$1)+GOALS('08-09 Teamsheets'!$H$2:$Z$92,$A6,'08-09 Teamsheets'!$C$2:$C$92,Q$1)+GOALS('09-10 Teamsheets'!$H$2:$Z$98,$A6,'09-10 Teamsheets'!$C$2:$C$98,Q$1)+GOALS('10-11 Teamsheets'!$H$2:$Z$107,$A6,'10-11 Teamsheets'!$C$2:$C$107,Q$1)+GOALS('11-12 Teamsheets'!$H$2:$Z$119,$A6,'11-12 Teamsheets'!$C$2:$C$119,Q$1)+GOALS('12-13 Teamsheets'!$H$2:$Z$126,$A6,'12-13 Teamsheets'!$C$2:$C$126,Q$1)+GOALS('13-14 Teamsheets'!$H$2:$Z$132,$A6,'13-14 Teamsheets'!$C$2:$C$132,Q$1)+GOALS('14-15 Teamsheets'!$H$2:$Z$136,$A6,'14-15 Teamsheets'!$C$2:$C$136,Q$1)</f>
        <v>1</v>
      </c>
      <c r="CC6" s="27">
        <f>GOALS('05-06 Teamsheets'!$H$2:$W$71,$A6,'05-06 Teamsheets'!$C$2:$C$71,V$1)+GOALS('05-06 Teamsheets'!$H$2:$W$71,$A6,'05-06 Teamsheets'!$C$2:$C$71,AA$1)+GOALS('06-07 Teamsheets'!$H$2:$Z$83,$A6,'06-07 Teamsheets'!$C$2:$C$83,AF$1)+GOALS('06-07 Teamsheets'!$H$2:$Z$83,$A6,'06-07 Teamsheets'!$C$2:$C$83,AK$1)+GOALS('07-08 Teamsheets'!$H$2:$Z$88,$A6,'07-08 Teamsheets'!$C$2:$C$88,AP$1)+GOALS('07-08 Teamsheets'!$H$2:$Z$88,$A6,'07-08 Teamsheets'!$C$2:$C$88,AU$1)+GOALS('07-08 Teamsheets'!$H$2:$Z$88,$A6,'07-08 Teamsheets'!$C$2:$C$88,AZ$1)+GOALS('11-12 Teamsheets'!$H$2:$Z$119,$A6,'11-12 Teamsheets'!$C$2:$C$119,AZ$1)+GOALS('12-13 Teamsheets'!$H$2:$Z$120,$A6,'12-13 Teamsheets'!$C$2:$C$120,AZ$1)+GOALS('13-14 Teamsheets'!$H$2:$Z$126,$A6,'13-14 Teamsheets'!$C$2:$C$126,AZ$1)+GOALS('14-15 Teamsheets'!$H$2:$Z$130,$A6,'14-15 Teamsheets'!$C$2:$C$130,AZ$1)+GOALS('08-09 Teamsheets'!$H$2:$Z$92,$A6,'08-09 Teamsheets'!$C$2:$C$92,BE$1)+GOALS('09-10 Teamsheets'!$H$2:$Z$98,$A6,'09-10 Teamsheets'!$C$2:$C$98,BE$1)+GOALS('10-11 Teamsheets'!$H$2:$Z$107,$A6,'10-11 Teamsheets'!$C$2:$C$107,BE$1)+GOALS('11-12 Teamsheets'!$H$2:$Z$119,$A6,'11-12 Teamsheets'!$C$2:$C$119,BE$1)+GOALS('12-13 Teamsheets'!$H$2:$Z$126,$A6,'12-13 Teamsheets'!$C$2:$C$126,BE$1)+GOALS('13-14 Teamsheets'!$H$2:$Z$132,$A6,'13-14 Teamsheets'!$C$2:$C$132,BE$1)+GOALS('14-15 Teamsheets'!$H$2:$Z$136,$A6,'14-15 Teamsheets'!$C$2:$C$136,BE$1)</f>
        <v>0</v>
      </c>
      <c r="CD6" s="27">
        <f>GOALS('07-08 Teamsheets'!$H$2:$Z$88,$A6,'07-08 Teamsheets'!$C$2:$C$88,BJ$1)
+GOALS('08-09 Teamsheets'!$H$2:$Z$92,$A6,'08-09 Teamsheets'!$C$2:$C$92,BJ$1)
+GOALS('09-10 Teamsheets'!$H$2:$Z$98,$A6,'09-10 Teamsheets'!$C$2:$C$98,BJ$1)
+GOALS('10-11 Teamsheets'!$H$2:$Z$107,$A6,'10-11 Teamsheets'!$C$2:$C$107,BJ$1)
+GOALS('11-12 Teamsheets'!$H$2:$Z$119,$A6,'11-12 Teamsheets'!$C$2:$C$119,BJ$1)
+GOALS('12-13 Teamsheets'!$H$2:$Z$124,$A6,'12-13 Teamsheets'!$C$2:$C$124,BJ$1)+GOALS('13-14 Teamsheets'!$H$2:$Z$130,$A6,'13-14 Teamsheets'!$C$2:$C$130,BJ$1)+GOALS('14-15 Teamsheets'!$H$2:$Z$134,$A6,'14-15 Teamsheets'!$C$2:$C$134,BJ$1)
+GOALS('07-08 Teamsheets'!$H$2:$Z$88,$A6,'07-08 Teamsheets'!$C$2:$C$88,BO$1)
+GOALS('08-09 Teamsheets'!$H$2:$Z$92,$A6,'08-09 Teamsheets'!$C$2:$C$92,BO$1)
+GOALS('09-10 Teamsheets'!$H$2:$Z$98,$A6,'09-10 Teamsheets'!$C$2:$C$98,BO$1)
+GOALS('10-11 Teamsheets'!$H$2:$Z$107,$A6,'10-11 Teamsheets'!$C$2:$C$107,BO$1)
+GOALS('11-12 Teamsheets'!$H$2:$Z$119,$A6,'11-12 Teamsheets'!$C$2:$C$119,BO$1)
+GOALS('12-13 Teamsheets'!$H$2:$Z$126,$A6,'12-13 Teamsheets'!$C$2:$C$126,BO$1)+GOALS('13-14 Teamsheets'!$H$2:$Z$132,$A6,'13-14 Teamsheets'!$C$2:$C$132,BO$1)+GOALS('14-15 Teamsheets'!$H$2:$Z$136,$A6,'14-15 Teamsheets'!$C$2:$C$136,BO$1)</f>
        <v>0</v>
      </c>
      <c r="CE6" s="28">
        <f t="shared" si="5"/>
        <v>0</v>
      </c>
      <c r="CF6" s="27" t="str">
        <f>(GOALS('05-06 Teamsheets'!$H$2:$R$71,$A6) +GOALS('06-07 Teamsheets'!$H$2:$R$83,$A6) +  GOALS('07-08 Teamsheets'!$H$2:$R$88,$A6) + GOALS('08-09 Teamsheets'!$H$2:$R$92,$A6)+GOALS('09-10 Teamsheets'!$H$2:$R$98,$A6)+GOALS('10-11 Teamsheets'!$H$2:$R$107,$A6)+GOALS('11-12 Teamsheets'!$H$2:$R$119,$A6)+GOALS('12-13 Teamsheets'!$H$2:$R$126,$A6)+GOALS('13-14 Teamsheets'!$H$2:$R$132,$A6)+GOALS('14-15 Teamsheets'!$H$2:$R$136,$A6)) &amp; "(" &amp; (GOALS('05-06 Teamsheets'!$S$2:$W$71,$A6)+GOALS('06-07 Teamsheets'!$S$2:$Z$83,$A6)+GOALS('07-08 Teamsheets'!$S$2:$Z$88,$A6)+GOALS('08-09 Teamsheets'!$S$2:$Z$92,$A6)+GOALS('09-10 Teamsheets'!$S$2:$Z$98,$A6)+GOALS('10-11 Teamsheets'!$S$2:$Z$107,$A6)+GOALS('11-12 Teamsheets'!$S$2:$Z$119,$A6)+GOALS('12-13 Teamsheets'!$S$2:$Z$126,$A6)+GOALS('13-14 Teamsheets'!$S$2:$Z$132,$A6)+GOALS('14-15 Teamsheets'!$S$2:$Z$136,$A6)) &amp; ")"</f>
        <v>1(0)</v>
      </c>
      <c r="CG6" s="28">
        <f t="shared" si="6"/>
        <v>1</v>
      </c>
      <c r="CH6" s="71">
        <f>SUM(D6,I6,N6,S6)</f>
        <v>0</v>
      </c>
      <c r="CI6" s="83">
        <f>SUM(X6,AC6,AH6,AM6,AR6,BG6,AW6,BL6,BQ6,BB6)</f>
        <v>0</v>
      </c>
      <c r="CJ6" s="77">
        <f>SUM(CH6:CI6)</f>
        <v>0</v>
      </c>
      <c r="CK6" s="74" t="str">
        <f>(CARDS('05-06 Teamsheets'!$H$2:$W$71,$A6,$CX$2)+CARDS('06-07 Teamsheets'!$H$2:$Z$83,$A6,$CX$2)+CARDS('07-08 Teamsheets'!$H$2:$Z$88,$A6,$CX$2)+CARDS('08-09 Teamsheets'!$H$2:$Z$92,$A6,$CX$2)+CARDS('09-10 Teamsheets'!$H$2:$Z$98,$A6,$CX$2)+CARDS('10-11 Teamsheets'!$H$2:$Z$107,$A6,$CX$2)+CARDS('11-12 Teamsheets'!$H$2:$Z$119,$A6,$CX$2)+CARDS('12-13 Teamsheets'!$H$2:$Z$126,$A6,$CX$2)+CARDS('13-14 Teamsheets'!$H$2:$Z$130,$A6,$CX$2)) &amp; "(" &amp; (CARDS('05-06 Teamsheets'!$H$2:$W$71,$A6,$CX$3)+CARDS('06-07 Teamsheets'!$H$2:$Z$83,$A6,$CX$3)+CARDS('07-08 Teamsheets'!$H$2:$Z$88,$A6,$CX$3)+CARDS('08-09 Teamsheets'!$H$2:$Z$92,$A6,$CX$3)+CARDS('09-10 Teamsheets'!$H$2:$Z$98,$A6,$CX$3)+CARDS('10-11 Teamsheets'!$H$2:$Z$107,$A6,$CX$3)+CARDS('11-12 Teamsheets'!$H$2:$Z$119,$A6,$CX$3)+CARDS('13-14 Teamsheets'!$H$2:$Z$130,$A6,$CX$3)) &amp; ")"</f>
        <v>3(0)</v>
      </c>
      <c r="CL6" s="28">
        <f>SUM(F6,K6,P6,U6)</f>
        <v>188</v>
      </c>
      <c r="CM6" s="28">
        <f>SUM(Z6,AE6,AJ6,AO6,AT6,BI6,AY6,BN6,BS6,BD6)</f>
        <v>202</v>
      </c>
      <c r="CN6" s="77">
        <f>SUM(CL6:CM6)</f>
        <v>390</v>
      </c>
      <c r="CO6" s="28">
        <f>IF(AND(CN6&lt;&gt;0, CA6&lt;&gt;0),CN6/CA6,0)</f>
        <v>65</v>
      </c>
      <c r="CP6" s="28">
        <f>IF(CG6&lt;&gt;0,CG6/CA6,0)</f>
        <v>0.16666666666666666</v>
      </c>
      <c r="CQ6" s="77">
        <f>IF(CG6&lt;&gt;0,CN6/CG6,0)</f>
        <v>390</v>
      </c>
      <c r="CS6" s="71">
        <f t="shared" si="0"/>
        <v>127</v>
      </c>
      <c r="CT6" s="83">
        <f t="shared" si="1"/>
        <v>115</v>
      </c>
      <c r="CU6" s="77">
        <f t="shared" si="2"/>
        <v>74</v>
      </c>
      <c r="CW6"/>
      <c r="CX6" s="30"/>
    </row>
    <row r="7" spans="1:102" x14ac:dyDescent="0.2">
      <c r="A7" s="26" t="s">
        <v>182</v>
      </c>
      <c r="B7" s="27" t="s">
        <v>1635</v>
      </c>
      <c r="C7" s="27" t="s">
        <v>1635</v>
      </c>
      <c r="D7" s="27">
        <v>0</v>
      </c>
      <c r="E7" s="27" t="s">
        <v>1635</v>
      </c>
      <c r="F7" s="82">
        <v>0</v>
      </c>
      <c r="G7" s="27" t="s">
        <v>1716</v>
      </c>
      <c r="H7" s="27" t="s">
        <v>1635</v>
      </c>
      <c r="I7" s="27">
        <v>17</v>
      </c>
      <c r="J7" s="27" t="s">
        <v>1638</v>
      </c>
      <c r="K7" s="82">
        <v>3577</v>
      </c>
      <c r="L7" s="27" t="s">
        <v>1742</v>
      </c>
      <c r="M7" s="27" t="s">
        <v>1635</v>
      </c>
      <c r="N7" s="27">
        <v>10</v>
      </c>
      <c r="O7" s="27" t="s">
        <v>1647</v>
      </c>
      <c r="P7" s="82">
        <v>3150</v>
      </c>
      <c r="Q7" s="27" t="str">
        <f>(APPS('08-09 Teamsheets'!$H$2:$R$92,$A7,'08-09 Teamsheets'!$C$2:$C$92,Q$1)+APPS('09-10 Teamsheets'!$H$2:$R$98,$A7,'09-10 Teamsheets'!$C$2:$C$98,Q$1)+APPS('10-11 Teamsheets'!$H$2:$R$107,$A7,'10-11 Teamsheets'!$C$2:$C$107,Q$1)+APPS('11-12 Teamsheets'!$H$2:$R$119,$A7,'11-12 Teamsheets'!$C$2:$C$119,Q$1)+APPS('12-13 Teamsheets'!$H$2:$R$126,$A7,'12-13 Teamsheets'!$C$2:$C$126,Q$1)+APPS('13-14 Teamsheets'!$H$2:$R$132,$A7,'13-14 Teamsheets'!$C$2:$C$132,Q$1)+APPS('14-15 Teamsheets'!$H$2:$R$136,$A7,'14-15 Teamsheets'!$C$2:$C$136,Q$1)) &amp; "(" &amp; (SUBS('08-09 Teamsheets'!$S$2:$Z$92,$A7,'08-09 Teamsheets'!$C$2:$C$92,Q$1)+SUBS('09-10 Teamsheets'!$S$2:$Z$98,$A7,'09-10 Teamsheets'!$C$2:$C$98,Q$1)+SUBS('10-11 Teamsheets'!$S$2:$Z$107,$A7,'10-11 Teamsheets'!$C$2:$C$107,Q$1)+SUBS('11-12 Teamsheets'!$S$2:$Z$119,$A7,'11-12 Teamsheets'!$C$2:$C$119,Q$1)+SUBS('12-13 Teamsheets'!$S$2:$Z$126,$A7,'12-13 Teamsheets'!$C$2:$C$126,Q$1)+SUBS('13-14 Teamsheets'!$S$2:$Z$132,$A7,'13-14 Teamsheets'!$C$2:$C$132,Q$1)+SUBS('14-15 Teamsheets'!$S$2:$Z$136,$A7,'14-15 Teamsheets'!$C$2:$C$136,Q$1)) &amp; ")"</f>
        <v>112(0)</v>
      </c>
      <c r="R7" s="27" t="str">
        <f>(GOALS('08-09 Teamsheets'!$H$2:$R$92,$A7,'08-09 Teamsheets'!$C$2:$C$92,Q$1)+GOALS('09-10 Teamsheets'!$H$2:$R$98,$A7,'09-10 Teamsheets'!$C$2:$C$98,Q$1)+GOALS('10-11 Teamsheets'!$H$2:$R$107,$A7,'10-11 Teamsheets'!$C$2:$C$107,Q$1)+GOALS('11-12 Teamsheets'!$H$2:$R$119,$A7,'11-12 Teamsheets'!$C$2:$C$119,Q$1)+GOALS('12-13 Teamsheets'!$H$2:$R$126,$A7,'12-13 Teamsheets'!$C$2:$C$126,Q$1)+GOALS('13-14 Teamsheets'!$H$2:$R$132,$A7,'13-14 Teamsheets'!$C$2:$C$132,Q$1)+GOALS('14-15 Teamsheets'!$H$2:$R$136,$A7,'14-15 Teamsheets'!$C$2:$C$136,Q$1)) &amp; "(" &amp; (GOALS('08-09 Teamsheets'!$S$2:$Z$92,$A7,'08-09 Teamsheets'!$C$2:$C$92,Q$1)+GOALS('09-10 Teamsheets'!$S$2:$Z$98,$A7,'09-10 Teamsheets'!$C$2:$C$98,Q$1)+GOALS('10-11 Teamsheets'!$S$2:$Z$107,$A7,'10-11 Teamsheets'!$C$2:$C$107,Q$1)+GOALS('11-12 Teamsheets'!$S$2:$Z$119,$A7,'11-12 Teamsheets'!$C$2:$C$119,Q$1)+GOALS('12-13 Teamsheets'!$S$2:$Z$126,$A7,'12-13 Teamsheets'!$C$2:$C$126,Q$1)+GOALS('13-14 Teamsheets'!$S$2:$Z$132,$A7,'13-14 Teamsheets'!$C$2:$C$132,Q$1)+GOALS('14-15 Teamsheets'!$S$2:$Z$136,$A7,'14-15 Teamsheets'!$C$2:$C$136,Q$1)) &amp; ")"</f>
        <v>1(0)</v>
      </c>
      <c r="S7" s="27">
        <f>Clean_sheet('08-09 Teamsheets'!$C$2:$H$92,$A7,Q$1)+Clean_sheet('09-10 Teamsheets'!$C$2:$H$98,$A7,Q$1)+Clean_sheet('10-11 Teamsheets'!$C$2:$H$107,$A7,Q$1)+Clean_sheet('11-12 Teamsheets'!$C$2:$H$119,$A7,Q$1)+Clean_sheet('12-13 Teamsheets'!$C$2:$H$126,$A7,Q$1)+Clean_sheet('13-14 Teamsheets'!$C$2:$H$132,$A7,Q$1)+Clean_sheet('14-15 Teamsheets'!$C$2:$H$136,$A7,Q$1)</f>
        <v>33</v>
      </c>
      <c r="T7" s="27" t="str">
        <f>(CARDS('08-09 Teamsheets'!$H$2:$Z$92,$A7,$CX$2,'08-09 Teamsheets'!$C$2:$C$92,Q$1)+CARDS('09-10 Teamsheets'!$H$2:$Z$98,$A7,$CX$2,'09-10 Teamsheets'!$C$2:$C$98,Q$1)+CARDS('10-11 Teamsheets'!$H$2:$Z$107,$A7,$CX$2,'10-11 Teamsheets'!$C$2:$C$107,Q$1)+CARDS('11-12 Teamsheets'!$H$2:$Z$119,$A7,$CX$2,'11-12 Teamsheets'!$C$2:$C$119,Q$1)+CARDS('12-13 Teamsheets'!$H$2:$Z$126,$A7,$CX$2,'12-13 Teamsheets'!$C$2:$C$126,Q$1)+CARDS('13-14 Teamsheets'!$H$2:$Z$132,$A7,$CX$2,'13-14 Teamsheets'!$C$2:$C$132,Q$1)+CARDS('14-15 Teamsheets'!$H$2:$Z$136,$A7,$CX$2,'14-15 Teamsheets'!$C$2:$C$136,Q$1)) &amp; "(" &amp; (CARDS('08-09 Teamsheets'!$H$2:$Z$92,$A7,$CX$3,'08-09 Teamsheets'!$C$2:$C$92,Q$1)+CARDS('09-10 Teamsheets'!$H$2:$Z$98,$A7,$CX$3,'09-10 Teamsheets'!$C$2:$C$98,Q$1)+CARDS('10-11 Teamsheets'!$H$2:$Z$107,$A7,$CX$3,'10-11 Teamsheets'!$C$2:$C$107,Q$1)+CARDS('11-12 Teamsheets'!$H$2:$Z$119,$A7,$CX$3,'11-12 Teamsheets'!$C$2:$C$119,Q$1)+CARDS('12-13 Teamsheets'!$H$2:$Z$126,$A7,$CX$3,'12-13 Teamsheets'!$C$2:$C$126,Q$1)+CARDS('13-14 Teamsheets'!$H$2:$Z$132,$A7,$CX$3,'13-14 Teamsheets'!$C$2:$C$132,Q$1)+CARDS('14-15 Teamsheets'!$H$2:$Z$136,$A7,$CX$3,'14-15 Teamsheets'!$C$2:$C$136,Q$1)) &amp; ")"</f>
        <v>6(1)</v>
      </c>
      <c r="U7" s="82">
        <f>MINS_PLAYED('08-09 Teamsheets'!$H$2:$R$92,$A7,'08-09 Teamsheets'!$C$2:$C$92,Q$1)+MINS_PLAYED('09-10 Teamsheets'!$H$2:$R$98,$A7,'09-10 Teamsheets'!$C$2:$C$98,Q$1)+ MINS_AS_SUB('08-09 Teamsheets'!$S$2:$Z$92,$A7,'08-09 Teamsheets'!$C$2:$C$92,Q$1)+ MINS_AS_SUB('09-10 Teamsheets'!$S$2:$Z$98,$A7,'09-10 Teamsheets'!$C$2:$C$98,Q$1)+MINS_PLAYED('10-11 Teamsheets'!$H$2:$R$107,$A7,'10-11 Teamsheets'!$C$2:$C$107,Q$1)+MINS_AS_SUB('10-11 Teamsheets'!$S$2:$Z$107,$A7,'10-11 Teamsheets'!$C$2:$C$107,Q$1)+MINS_PLAYED('11-12 Teamsheets'!$H$2:$R$119,$A7,'11-12 Teamsheets'!$C$2:$C$119,Q$1)+MINS_AS_SUB('11-12 Teamsheets'!$S$2:$Z$119,$A7,'11-12 Teamsheets'!$C$2:$C$119,Q$1)+MINS_PLAYED('12-13 Teamsheets'!$H$2:$R$126,$A7,'12-13 Teamsheets'!$C$2:$C$126,Q$1)+MINS_AS_SUB('12-13 Teamsheets'!$S$2:$Z$126,$A7,'12-13 Teamsheets'!$C$2:$C$126,Q$1)+MINS_PLAYED('13-14 Teamsheets'!$H$2:$R$132,$A7,'13-14 Teamsheets'!$C$2:$C$132,Q$1)+MINS_AS_SUB('13-14 Teamsheets'!$S$2:$Z$132,$A7,'13-14 Teamsheets'!$C$2:$C$132,Q$1)+MINS_PLAYED('14-15 Teamsheets'!$H$2:$R$136,$A7,'14-15 Teamsheets'!$C$2:$C$136,Q$1)+MINS_AS_SUB('14-15 Teamsheets'!$S$2:$Z$136,$A7,'14-15 Teamsheets'!$C$2:$C$136,Q$1)</f>
        <v>10051</v>
      </c>
      <c r="V7" s="27" t="s">
        <v>1635</v>
      </c>
      <c r="W7" s="27" t="s">
        <v>1635</v>
      </c>
      <c r="X7" s="27">
        <v>0</v>
      </c>
      <c r="Y7" s="27" t="s">
        <v>1635</v>
      </c>
      <c r="Z7" s="82">
        <v>0</v>
      </c>
      <c r="AA7" s="27" t="s">
        <v>1635</v>
      </c>
      <c r="AB7" s="27" t="s">
        <v>1635</v>
      </c>
      <c r="AC7" s="27">
        <v>0</v>
      </c>
      <c r="AD7" s="27" t="s">
        <v>1635</v>
      </c>
      <c r="AE7" s="82">
        <v>0</v>
      </c>
      <c r="AF7" s="27" t="s">
        <v>1651</v>
      </c>
      <c r="AG7" s="27" t="s">
        <v>1635</v>
      </c>
      <c r="AH7" s="27">
        <v>1</v>
      </c>
      <c r="AI7" s="27" t="s">
        <v>1635</v>
      </c>
      <c r="AJ7" s="82">
        <v>390</v>
      </c>
      <c r="AK7" s="27" t="s">
        <v>1646</v>
      </c>
      <c r="AL7" s="27" t="s">
        <v>1635</v>
      </c>
      <c r="AM7" s="27">
        <v>3</v>
      </c>
      <c r="AN7" s="27" t="s">
        <v>1636</v>
      </c>
      <c r="AO7" s="82">
        <v>540</v>
      </c>
      <c r="AP7" s="27" t="s">
        <v>1636</v>
      </c>
      <c r="AQ7" s="27" t="s">
        <v>1635</v>
      </c>
      <c r="AR7" s="27">
        <v>0</v>
      </c>
      <c r="AS7" s="27" t="s">
        <v>1635</v>
      </c>
      <c r="AT7" s="82">
        <v>120</v>
      </c>
      <c r="AU7" s="27" t="s">
        <v>1647</v>
      </c>
      <c r="AV7" s="27" t="s">
        <v>1635</v>
      </c>
      <c r="AW7" s="27">
        <v>2</v>
      </c>
      <c r="AX7" s="27" t="s">
        <v>1635</v>
      </c>
      <c r="AY7" s="82">
        <v>270</v>
      </c>
      <c r="AZ7" s="27" t="str">
        <f>(APPS('07-08 Teamsheets'!$H$2:$R$88,$A7,'07-08 Teamsheets'!$C$2:$C$88,AZ$1)+APPS('11-12 Teamsheets'!$H$2:$R$119,$A7,'11-12 Teamsheets'!$C$2:$C$119,AZ$1)+APPS('12-13 Teamsheets'!$H$2:$R$126,$A7,'12-13 Teamsheets'!$C$2:$C$126,AZ$1)+APPS('13-14 Teamsheets'!$H$2:$R$132,$A7,'13-14 Teamsheets'!$C$2:$C$132,AZ$1)+APPS('14-15 Teamsheets'!$H$2:$R$136,$A7,'14-15 Teamsheets'!$C$2:$C$136,AZ$1)) &amp; "(" &amp; (SUBS('07-08 Teamsheets'!$S$2:$Z$88,$A7,'07-08 Teamsheets'!$C$2:$C$88,AZ$1)+SUBS('11-12 Teamsheets'!$S$2:$Z$119,$A7,'11-12 Teamsheets'!$C$2:$C$119,AZ$1)+SUBS('12-13 Teamsheets'!$S$2:$Z$126,$A7,'12-13 Teamsheets'!$C$2:$C$126,AZ$1)+SUBS('13-14 Teamsheets'!$S$2:$Z$132,$A7,'13-14 Teamsheets'!$C$2:$C$132,AZ$1)+SUBS('14-15 Teamsheets'!$S$2:$Z$136,$A7,'14-15 Teamsheets'!$C$2:$C$136,AZ$1)) &amp; ")"</f>
        <v>3(0)</v>
      </c>
      <c r="BA7" s="27" t="str">
        <f>(GOALS('07-08 Teamsheets'!$H$2:$R$88,$A7,'07-08 Teamsheets'!$C$2:$C$88,AZ$1)+GOALS('11-12 Teamsheets'!$H$2:$R$119,$A7,'11-12 Teamsheets'!$C$2:$C$119,AZ$1)+GOALS('12-13 Teamsheets'!$H$2:$R$126,$A7,'12-13 Teamsheets'!$C$2:$C$126,AZ$1)+GOALS('13-14 Teamsheets'!$H$2:$R$132,$A7,'13-14 Teamsheets'!$C$2:$C$132,AZ$1)+GOALS('14-15 Teamsheets'!$H$2:$R$136,$A7,'14-15 Teamsheets'!$C$2:$C$136,AZ$1)) &amp; "(" &amp; (GOALS('07-08 Teamsheets'!$S$2:$Z$88,$A7,'07-08 Teamsheets'!$C$2:$C$88,AZ$1)+GOALS('11-12 Teamsheets'!$S$2:$Z$119,$A7,'11-12 Teamsheets'!$C$2:$C$119,AZ$1)+GOALS('12-13 Teamsheets'!$S$2:$Z$126,$A7,'12-13 Teamsheets'!$C$2:$C$126,AZ$1)+GOALS('13-14 Teamsheets'!$S$2:$Z$132,$A7,'13-14 Teamsheets'!$C$2:$C$132,AZ$1)+GOALS('14-15 Teamsheets'!$S$2:$Z$136,$A7,'14-15 Teamsheets'!$C$2:$C$136,AZ$1)) &amp; ")"</f>
        <v>0(0)</v>
      </c>
      <c r="BB7" s="27">
        <f>Clean_sheet('07-08 Teamsheets'!$C$2:$H$92,$A7,AZ$1)+Clean_sheet('11-12 Teamsheets'!$C$2:$H$119,$A7,AZ$1)+Clean_sheet('12-13 Teamsheets'!$C$2:$H$126,$A7,AZ$1)+Clean_sheet('13-14 Teamsheets'!$C$2:$H$132,$A7,AZ$1)+Clean_sheet('14-15 Teamsheets'!$C$2:$H$136,$A7,AZ$1)</f>
        <v>0</v>
      </c>
      <c r="BC7" s="27" t="str">
        <f>(CARDS('07-08 Teamsheets'!$H$2:$Z$88,$A7,$CX$2,'07-08 Teamsheets'!$C$2:$C$88,AZ$1)+CARDS('11-12 Teamsheets'!$H$2:$Z$119,$A7,$CX$2,'11-12 Teamsheets'!$C$2:$C$119,AZ$1)+CARDS('12-13 Teamsheets'!$H$2:$Z$126,$A7,$CX$2,'12-13 Teamsheets'!$C$2:$C$126,AZ$1)+CARDS('13-14 Teamsheets'!$H$2:$Z$132,$A7,$CX$2,'13-14 Teamsheets'!$C$2:$C$132,AZ$1)+CARDS('14-15 Teamsheets'!$H$2:$Z$136,$A7,$CX$2,'14-15 Teamsheets'!$C$2:$C$136,AZ$1)) &amp; "(" &amp; (CARDS('07-08 Teamsheets'!$H$2:$Z$88,$A7,$CX$3,'07-08 Teamsheets'!$C$2:$C$88,AZ$1)+CARDS('11-12 Teamsheets'!$H$2:$Z$119,$A7,$CX$3,'11-12 Teamsheets'!$C$2:$C$119,AZ$1)+CARDS('12-13 Teamsheets'!$H$2:$Z$126,$A7,$CX$3,'12-13 Teamsheets'!$C$2:$C$126,AZ$1)+CARDS('13-14 Teamsheets'!$H$2:$Z$132,$A7,$CX$3,'13-14 Teamsheets'!$C$2:$C$132,AZ$1)+CARDS('14-15 Teamsheets'!$H$2:$Z$136,$A7,$CX$3,'14-15 Teamsheets'!$C$2:$C$136,AZ$1)) &amp; ")"</f>
        <v>0(0)</v>
      </c>
      <c r="BD7" s="82">
        <f>MINS_PLAYED('07-08 Teamsheets'!$H$2:$R$88,$A7,'07-08 Teamsheets'!$C$2:$C$88,AZ$1)+MINS_PLAYED('11-12 Teamsheets'!$H$2:$R$119,$A7,'11-12 Teamsheets'!$C$2:$C$119,AZ$1)+MINS_PLAYED('12-13 Teamsheets'!$H$2:$R$126,$A7,'12-13 Teamsheets'!$C$2:$C$126,AZ$1)+MINS_PLAYED('13-14 Teamsheets'!$H$2:$R$132,$A7,'13-14 Teamsheets'!$C$2:$C$132,AZ$1)+MINS_PLAYED('14-15 Teamsheets'!$H$2:$R$136,$A7,'14-15 Teamsheets'!$C$2:$C$136,AZ$1)+MINS_AS_SUB('07-08 Teamsheets'!$S$2:$Z$88,$A7,'07-08 Teamsheets'!$C$2:$C$88,AZ$1)+MINS_AS_SUB('11-12 Teamsheets'!$S$2:$Z$119,$A7,'11-12 Teamsheets'!$C$2:$C$119,AZ$1)+MINS_AS_SUB('12-13 Teamsheets'!$S$2:$Z$126,$A7,'12-13 Teamsheets'!$C$2:$C$126,AZ$1)+MINS_AS_SUB('13-14 Teamsheets'!$S$2:$Z$132,$A7,'13-14 Teamsheets'!$C$2:$C$132,AZ$1)+MINS_AS_SUB('14-15 Teamsheets'!$S$2:$Z$136,$A7,'14-15 Teamsheets'!$C$2:$C$136,AZ$1)</f>
        <v>270</v>
      </c>
      <c r="BE7" s="27" t="str">
        <f>(APPS('08-09 Teamsheets'!$H$2:$R$92,$A7,'08-09 Teamsheets'!$C$2:$C$92,BE$1)+APPS('09-10 Teamsheets'!$H$2:$R$98,$A7,'09-10 Teamsheets'!$C$2:$C$98,BE$1)+APPS('10-11 Teamsheets'!$H$2:$R$107,$A7,'10-11 Teamsheets'!$C$2:$C$107,BE$1)+APPS('11-12 Teamsheets'!$H$2:$R$119,$A7,'11-12 Teamsheets'!$C$2:$C$119,BE$1)+APPS('12-13 Teamsheets'!$H$2:$R$126,$A7,'12-13 Teamsheets'!$C$2:$C$126,BE$1)+APPS('13-14 Teamsheets'!$H$2:$R$132,$A7,'13-14 Teamsheets'!$C$2:$C$132,BE$1)+APPS('14-15 Teamsheets'!$H$2:$R$136,$A7,'14-15 Teamsheets'!$C$2:$C$136,BE$1)) &amp; "(" &amp; (SUBS('08-09 Teamsheets'!$S$2:$Z$92,$A7,'08-09 Teamsheets'!$C$2:$C$92,BE$1)+SUBS('09-10 Teamsheets'!$S$2:$Z$98,$A7,'09-10 Teamsheets'!$C$2:$C$98,BE$1)+SUBS('10-11 Teamsheets'!$S$2:$Z$107,$A7,'10-11 Teamsheets'!$C$2:$C$107,BE$1)+SUBS('11-12 Teamsheets'!$S$2:$Z$119,$A7,'11-12 Teamsheets'!$C$2:$C$119,BE$1)+SUBS('12-13 Teamsheets'!$S$2:$Z$126,$A7,'12-13 Teamsheets'!$C$2:$C$126,BE$1)+SUBS('13-14 Teamsheets'!$S$2:$Z$132,$A7,'13-14 Teamsheets'!$C$2:$C$132,BE$1)+SUBS('14-15 Teamsheets'!$S$2:$Z$136,$A7,'14-15 Teamsheets'!$C$2:$C$136,BE$1)) &amp; ")"</f>
        <v>1(0)</v>
      </c>
      <c r="BF7" s="27" t="str">
        <f>(GOALS('08-09 Teamsheets'!$H$2:$R$92,$A7,'08-09 Teamsheets'!$C$2:$C$92,BE$1)+GOALS('09-10 Teamsheets'!$H$2:$R$98,$A7,'09-10 Teamsheets'!$C$2:$C$98,BE$1)+GOALS('10-11 Teamsheets'!$H$2:$R$107,$A7,'10-11 Teamsheets'!$C$2:$C$107,BE$1)+GOALS('11-12 Teamsheets'!$H$2:$R$119,$A7,'11-12 Teamsheets'!$C$2:$C$119,BE$1)+GOALS('12-13 Teamsheets'!$H$2:$R$126,$A7,'12-13 Teamsheets'!$C$2:$C$126,BE$1)+GOALS('13-14 Teamsheets'!$H$2:$R$132,$A7,'13-14 Teamsheets'!$C$2:$C$132,BE$1)+GOALS('14-15 Teamsheets'!$H$2:$R$136,$A7,'14-15 Teamsheets'!$C$2:$C$136,BE$1)) &amp; "(" &amp; (GOALS('08-09 Teamsheets'!$S$2:$Z$92,$A7,'08-09 Teamsheets'!$C$2:$C$92,BE$1)+GOALS('09-10 Teamsheets'!$S$2:$Z$98,$A7,'09-10 Teamsheets'!$C$2:$C$98,BE$1)+GOALS('10-11 Teamsheets'!$S$2:$Z$107,$A7,'10-11 Teamsheets'!$C$2:$C$107,BE$1)+GOALS('11-12 Teamsheets'!$S$2:$Z$119,$A7,'11-12 Teamsheets'!$C$2:$C$119,BE$1)+GOALS('12-13 Teamsheets'!$S$2:$Z$126,$A7,'12-13 Teamsheets'!$C$2:$C$126,BE$1)+GOALS('13-14 Teamsheets'!$S$2:$Z$132,$A7,'13-14 Teamsheets'!$C$2:$C$132,BE$1)+GOALS('14-15 Teamsheets'!$S$2:$Z$136,$A7,'14-15 Teamsheets'!$C$2:$C$136,BE$1)) &amp; ")"</f>
        <v>0(0)</v>
      </c>
      <c r="BG7" s="27">
        <f>Clean_sheet('08-09 Teamsheets'!$C$2:$H$92,$A7,BE$1)+Clean_sheet('09-10 Teamsheets'!$C$2:$H$98,$A7,BE$1)+Clean_sheet('10-11 Teamsheets'!$C$2:$H$107,$A7,BE$1)+Clean_sheet('11-12 Teamsheets'!$C$2:$H$119,$A7,BE$1)+Clean_sheet('12-13 Teamsheets'!$C$2:$H$126,$A7,BE$1)+Clean_sheet('13-14 Teamsheets'!$C$2:$H$132,$A7,BE$1)+Clean_sheet('14-15 Teamsheets'!$C$2:$H$136,$A7,BE$1)</f>
        <v>0</v>
      </c>
      <c r="BH7" s="27" t="str">
        <f>(CARDS('08-09 Teamsheets'!$H$2:$Z$92,$A7,$CX$2,'08-09 Teamsheets'!$C$2:$C$92,BE$1)+CARDS('09-10 Teamsheets'!$H$2:$Z$98,$A7,$CX$2,'09-10 Teamsheets'!$C$2:$C$98,BE$1)+CARDS('10-11 Teamsheets'!$H$2:$Z$107,$A7,$CX$2,'10-11 Teamsheets'!$C$2:$C$107,BE$1)+CARDS('11-12 Teamsheets'!$H$2:$Z$119,$A7,$CX$2,'11-12 Teamsheets'!$C$2:$C$119,BE$1)+CARDS('12-13 Teamsheets'!$H$2:$Z$126,$A7,$CX$2,'12-13 Teamsheets'!$C$2:$C$126,BE$1)+CARDS('13-14 Teamsheets'!$H$2:$Z$132,$A7,$CX$2,'13-14 Teamsheets'!$C$2:$C$132,BE$1)+CARDS('14-15 Teamsheets'!$H$2:$Z$136,$A7,$CX$2,'14-15 Teamsheets'!$C$2:$C$136,BE$1)) &amp; "(" &amp; (CARDS('08-09 Teamsheets'!$H$2:$Z$92,$A7,$CX$3,'08-09 Teamsheets'!$C$2:$C$92,BE$1)+CARDS('09-10 Teamsheets'!$H$2:$Z$98,$A7,$CX$3,'09-10 Teamsheets'!$C$2:$C$98,BE$1)+CARDS('10-11 Teamsheets'!$H$2:$Z$107,$A7,$CX$3,'10-11 Teamsheets'!$C$2:$C$107,BE$1)+CARDS('11-12 Teamsheets'!$H$2:$Z$119,$A7,$CX$3,'11-12 Teamsheets'!$C$2:$C$119,BE$1)+CARDS('12-13 Teamsheets'!$H$2:$Z$126,$A7,$CX$3,'12-13 Teamsheets'!$C$2:$C$126,BE$1)+CARDS('13-14 Teamsheets'!$H$2:$Z$132,$A7,$CX$3,'13-14 Teamsheets'!$C$2:$C$132,BE$1)+CARDS('14-15 Teamsheets'!$H$2:$Z$136,$A7,$CX$3,'14-15 Teamsheets'!$C$2:$C$136,BE$1)) &amp; ")"</f>
        <v>0(0)</v>
      </c>
      <c r="BI7" s="82">
        <f>MINS_PLAYED('08-09 Teamsheets'!$H$2:$R$92,$A7,'08-09 Teamsheets'!$C$2:$C$92,BE$1)+MINS_PLAYED('09-10 Teamsheets'!$H$2:$R$98,$A7,'09-10 Teamsheets'!$C$2:$C$98,BE$1)+ MINS_AS_SUB('08-09 Teamsheets'!$S$2:$Z$92,$A7,'08-09 Teamsheets'!$C$2:$C$92,BE$1)+ MINS_AS_SUB('09-10 Teamsheets'!$S$2:$Z$98,$A7,'09-10 Teamsheets'!$C$2:$C$98,BE$1)+MINS_PLAYED('10-11 Teamsheets'!$H$2:$R$107,$A7,'10-11 Teamsheets'!$C$2:$C$107,BE$1)+MINS_AS_SUB('10-11 Teamsheets'!$S$2:$Z$107,$A7,'10-11 Teamsheets'!$C$2:$C$107,BE$1)+MINS_PLAYED('11-12 Teamsheets'!$H$2:$R$119,$A7,'11-12 Teamsheets'!$C$2:$C$119,BE$1)+MINS_AS_SUB('11-12 Teamsheets'!$S$2:$Z$119,$A7,'11-12 Teamsheets'!$C$2:$C$119,BE$1)+MINS_PLAYED('12-13 Teamsheets'!$H$2:$R$126,$A7,'12-13 Teamsheets'!$C$2:$C$126,BE$1)+MINS_AS_SUB('12-13 Teamsheets'!$S$2:$Z$126,$A7,'12-13 Teamsheets'!$C$2:$C$126,BE$1)+MINS_PLAYED('13-14 Teamsheets'!$H$2:$R$132,$A7,'13-14 Teamsheets'!$C$2:$C$132,BE$1)+MINS_AS_SUB('13-14 Teamsheets'!$S$2:$Z$132,$A7,'13-14 Teamsheets'!$C$2:$C$132,BE$1)+MINS_PLAYED('14-15 Teamsheets'!$H$2:$R$136,$A7,'14-15 Teamsheets'!$C$2:$C$136,BE$1)+MINS_AS_SUB('14-15 Teamsheets'!$S$2:$Z$136,$A7,'14-15 Teamsheets'!$C$2:$C$136,BE$1)</f>
        <v>90</v>
      </c>
      <c r="BJ7" s="27" t="str">
        <f>(APPS('07-08 Teamsheets'!$H$2:$R$88,$A7,'07-08 Teamsheets'!$C$2:$C$88,BJ$1)+APPS('08-09 Teamsheets'!$H$2:$R$92,$A7,'08-09 Teamsheets'!$C$2:$C$92,BJ$1)+APPS('09-10 Teamsheets'!$H$2:$R$98,$A7,'09-10 Teamsheets'!$C$2:$C$98,BJ$1)+APPS('10-11 Teamsheets'!$H$2:$R$106,$A7,'10-11 Teamsheets'!$C$2:$C$106,BJ$1)+APPS('11-12 Teamsheets'!$H$2:$R$119,$A7,'11-12 Teamsheets'!$C$2:$C$119,BJ$1)+APPS('12-13 Teamsheets'!$H$2:$R$126,$A7,'12-13 Teamsheets'!$C$2:$C$126,BJ$1)+APPS('13-14 Teamsheets'!$H$2:$R$132,$A7,'13-14 Teamsheets'!$C$2:$C$132,BJ$1)+APPS('14-15 Teamsheets'!$H$2:$R$136,$A7,'14-15 Teamsheets'!$C$2:$C$136,BJ$1)) &amp; "(" &amp; (SUBS('07-08 Teamsheets'!$S$2:$Z$88,$A7,'07-08 Teamsheets'!$C$2:$C$88,BJ$1)+SUBS('08-09 Teamsheets'!$S$2:$Z$92,$A7,'08-09 Teamsheets'!$C$2:$C$92,BJ$1)+SUBS('09-10 Teamsheets'!$S$2:$Z$98,$A7,'09-10 Teamsheets'!$C$2:$C$98,BJ$1)+SUBS('10-11 Teamsheets'!$S$2:$Z$106,$A7,'10-11 Teamsheets'!$C$2:$C$106,BJ$1)+SUBS('11-12 Teamsheets'!$S$2:$Z$119,$A7,'11-12 Teamsheets'!$C$2:$C$119,BJ$1)+SUBS('12-13 Teamsheets'!$S$2:$Z$126,$A7,'12-13 Teamsheets'!$C$2:$C$126,BJ$1)+SUBS('13-14 Teamsheets'!$S$2:$Z$132,$A7,'13-14 Teamsheets'!$C$2:$C$132,BJ$1)+SUBS('14-15 Teamsheets'!$S$2:$Z$136,$A7,'14-15 Teamsheets'!$C$2:$C$136,BJ$1)) &amp; ")"</f>
        <v>12(0)</v>
      </c>
      <c r="BK7" s="27" t="str">
        <f>(GOALS('07-08 Teamsheets'!$H$2:$R$88,$A7,'07-08 Teamsheets'!$C$2:$C$88,BJ$1)+GOALS('08-09 Teamsheets'!$H$2:$R$92,$A7,'08-09 Teamsheets'!$C$2:$C$92,BJ$1)+GOALS('09-10 Teamsheets'!$H$2:$R$98,$A7,'09-10 Teamsheets'!$C$2:$C$98,BJ$1)+GOALS('10-11 Teamsheets'!$H$2:$R$106,$A7,'10-11 Teamsheets'!$C$2:$C$106,BJ$1)+GOALS('11-12 Teamsheets'!$H$2:$R$119,$A7,'11-12 Teamsheets'!$C$2:$C$119,BJ$1)+GOALS('12-13 Teamsheets'!$H$2:$R$126,$A7,'12-13 Teamsheets'!$C$2:$C$126,BJ$1)+GOALS('13-14 Teamsheets'!$H$2:$R$132,$A7,'13-14 Teamsheets'!$C$2:$C$132,BJ$1)+GOALS('14-15 Teamsheets'!$H$2:$R$136,$A7,'14-15 Teamsheets'!$C$2:$C$136,BJ$1)) &amp; "(" &amp; (GOALS('07-08 Teamsheets'!$S$2:$Z$88,$A7,'07-08 Teamsheets'!$C$2:$C$88,BJ$1)+GOALS('08-09 Teamsheets'!$S$2:$Z$92,$A7,'08-09 Teamsheets'!$C$2:$C$92,BJ$1)+GOALS('09-10 Teamsheets'!$S$2:$Z$98,$A7,'09-10 Teamsheets'!$C$2:$C$98,BJ$1)+GOALS('10-11 Teamsheets'!$S$2:$Z$106,$A7,'10-11 Teamsheets'!$C$2:$C$106,BJ$1)+GOALS('11-12 Teamsheets'!$S$2:$Z$119,$A7,'11-12 Teamsheets'!$C$2:$C$119,BJ$1)+GOALS('12-13 Teamsheets'!$S$2:$Z$126,$A7,'12-13 Teamsheets'!$C$2:$C$126,BJ$1)+GOALS('13-14 Teamsheets'!$S$2:$Z$132,$A7,'13-14 Teamsheets'!$C$2:$C$132,BJ$1)+GOALS('14-15 Teamsheets'!$S$2:$Z$136,$A7,'14-15 Teamsheets'!$C$2:$C$136,BJ$1)) &amp; ")"</f>
        <v>0(0)</v>
      </c>
      <c r="BL7" s="27">
        <f>Clean_sheet('07-08 Teamsheets'!$C$2:$H$92,$A7,BJ$1)+Clean_sheet('08-09 Teamsheets'!$C$2:$H$92,$A7,BJ$1)+Clean_sheet('09-10 Teamsheets'!$C$2:$H$98,$A7,BJ$1)+Clean_sheet('10-11 Teamsheets'!$C$2:$H$106,$A7,BJ$1)+Clean_sheet('11-12 Teamsheets'!$C$2:$H$119,$A7,BJ$1)+Clean_sheet('12-13 Teamsheets'!$C$2:$H$126,$A7,BJ$1)+Clean_sheet('13-14 Teamsheets'!$C$2:$H$132,$A7,BJ$1)+Clean_sheet('14-15 Teamsheets'!$C$2:$H$136,$A7,BJ$1)</f>
        <v>4</v>
      </c>
      <c r="BM7" s="27" t="str">
        <f>(CARDS('07-08 Teamsheets'!$H$2:$Z$88,$A7,$CX$2,'07-08 Teamsheets'!$C$2:$C$88,BJ$1)+CARDS('08-09 Teamsheets'!$H$2:$Z$92,$A7,$CX$2,'08-09 Teamsheets'!$C$2:$C$92,BJ$1)+CARDS('09-10 Teamsheets'!$H$2:$Z$98,$A7,$CX$2,'09-10 Teamsheets'!$C$2:$C$98,BJ$1)+CARDS('10-11 Teamsheets'!$H$2:$Z$106,$A7,$CX$2,'10-11 Teamsheets'!$C$2:$C$106,BJ$1)+CARDS('11-12 Teamsheets'!$H$2:$Z$119,$A7,$CX$2,'11-12 Teamsheets'!$C$2:$C$119,BJ$1)+CARDS('12-13 Teamsheets'!$H$2:$Z$126,$A7,$CX$2,'12-13 Teamsheets'!$C$2:$C$126,BJ$1)+CARDS('13-14 Teamsheets'!$H$2:$Z$132,$A7,$CX$2,'13-14 Teamsheets'!$C$2:$C$132,BJ$1)+CARDS('14-15 Teamsheets'!$H$2:$Z$136,$A7,$CX$2,'14-15 Teamsheets'!$C$2:$C$136,BJ$1)) &amp; "(" &amp; (CARDS('07-08 Teamsheets'!$H$2:$Z$88,$A7,$CX$3,'07-08 Teamsheets'!$C$2:$C$88,BJ$1)+CARDS('08-09 Teamsheets'!$H$2:$Z$92,$A7,$CX$3,'08-09 Teamsheets'!$C$2:$C$92,BJ$1)+CARDS('09-10 Teamsheets'!$H$2:$Z$98,$A7,$CX$3,'09-10 Teamsheets'!$C$2:$C$98,BJ$1)+CARDS('10-11 Teamsheets'!$H$2:$Z$106,$A7,$CX$3,'10-11 Teamsheets'!$C$2:$C$106,BJ$1)+CARDS('11-12 Teamsheets'!$H$2:$Z$119,$A7,$CX$3,'11-12 Teamsheets'!$C$2:$C$119,BJ$1)+CARDS('12-13 Teamsheets'!$H$2:$Z$126,$A7,$CX$3,'12-13 Teamsheets'!$C$2:$C$126,BJ$1)+CARDS('13-14 Teamsheets'!$H$2:$Z$132,$A7,$CX$3,'13-14 Teamsheets'!$C$2:$C$132,BJ$1)+CARDS('14-15 Teamsheets'!$H$2:$Z$136,$A7,$CX$3,'14-15 Teamsheets'!$C$2:$C$136,BJ$1)) &amp; ")"</f>
        <v>0(0)</v>
      </c>
      <c r="BN7" s="82">
        <f>MINS_PLAYED('07-08 Teamsheets'!$H$2:$R$88,$A7,'07-08 Teamsheets'!$C$2:$C$88,BJ$1)+MINS_PLAYED('08-09 Teamsheets'!$H$2:$R$92,$A7,'08-09 Teamsheets'!$C$2:$C$92,BJ$1)+MINS_PLAYED('09-10 Teamsheets'!$H$2:$R$98,$A7,'09-10 Teamsheets'!$C$2:$C$98,BJ$1)+MINS_PLAYED('10-11 Teamsheets'!$H$2:$R$106,$A7,'10-11 Teamsheets'!$C$2:$C$106,BJ$1)+MINS_PLAYED('11-12 Teamsheets'!$H$2:$R$119,$A7,'11-12 Teamsheets'!$C$2:$C$119,BJ$1)+MINS_PLAYED('12-13 Teamsheets'!$H$2:$R$126,$A7,'12-13 Teamsheets'!$C$2:$C$126,BJ$1)+MINS_PLAYED('13-14 Teamsheets'!$H$2:$R$132,$A7,'13-14 Teamsheets'!$C$2:$C$132,BJ$1)+MINS_PLAYED('14-15 Teamsheets'!$H$2:$R$136,$A7,'14-15 Teamsheets'!$C$2:$C$136,BJ$1)+MINS_AS_SUB('07-08 Teamsheets'!$S$2:$Z$88,$A7,'07-08 Teamsheets'!$C$2:$C$88,BJ$1)+MINS_AS_SUB('08-09 Teamsheets'!$S$2:$Z$92,$A7,'08-09 Teamsheets'!$C$2:$C$92,BJ$1)+MINS_AS_SUB('09-10 Teamsheets'!$S$2:$Z$98,$A7,'09-10 Teamsheets'!$C$2:$C$98,BJ$1)+MINS_AS_SUB('10-11 Teamsheets'!$S$2:$Z$106,$A7,'10-11 Teamsheets'!$C$2:$C$106,BJ$1)+MINS_AS_SUB('11-12 Teamsheets'!$S$2:$Z$119,$A7,'11-12 Teamsheets'!$C$2:$C$119,BJ$1)+MINS_AS_SUB('12-13 Teamsheets'!$S$2:$Z$126,$A7,'12-13 Teamsheets'!$C$2:$C$126,BJ$1)+MINS_AS_SUB('13-14 Teamsheets'!$S$2:$Z$132,$A7,'13-14 Teamsheets'!$C$2:$C$132,BJ$1)+MINS_AS_SUB('14-15 Teamsheets'!$S$2:$Z$136,$A7,'14-15 Teamsheets'!$C$2:$C$136,BJ$1)</f>
        <v>1110</v>
      </c>
      <c r="BO7" s="27" t="str">
        <f>(APPS('07-08 Teamsheets'!$H$2:$R$88,$A7,'07-08 Teamsheets'!$C$2:$C$88,BO$1)+APPS('08-09 Teamsheets'!$H$2:$R$92,$A7,'08-09 Teamsheets'!$C$2:$C$92,BO$1)+APPS('09-10 Teamsheets'!$H$2:$R$98,$A7,'09-10 Teamsheets'!$C$2:$C$98,BO$1)+APPS('10-11 Teamsheets'!$H$2:$R$106,$A7,'10-11 Teamsheets'!$C$2:$C$106,BO$1)+APPS('11-12 Teamsheets'!$H$2:$R$119,$A7,'11-12 Teamsheets'!$C$2:$C$119,BO$1)+APPS('12-13 Teamsheets'!$H$2:$R$126,$A7,'12-13 Teamsheets'!$C$2:$C$126,BO$1)+APPS('13-14 Teamsheets'!$H$2:$R$132,$A7,'13-14 Teamsheets'!$C$2:$C$132,BO$1)+APPS('14-15 Teamsheets'!$H$2:$R$136,$A7,'14-15 Teamsheets'!$C$2:$C$136,BO$1)) &amp; "(" &amp; (SUBS('07-08 Teamsheets'!$S$2:$Z$88,$A7,'07-08 Teamsheets'!$C$2:$C$88,BO$1)+SUBS('08-09 Teamsheets'!$S$2:$Z$92,$A7,'08-09 Teamsheets'!$C$2:$C$92,BO$1)+SUBS('09-10 Teamsheets'!$S$2:$Z$98,$A7,'09-10 Teamsheets'!$C$2:$C$98,BO$1)+SUBS('10-11 Teamsheets'!$S$2:$Z$106,$A7,'10-11 Teamsheets'!$C$2:$C$106,BO$1)+SUBS('11-12 Teamsheets'!$S$2:$Z$119,$A7,'11-12 Teamsheets'!$C$2:$C$119,BO$1)+SUBS('12-13 Teamsheets'!$S$2:$Z$126,$A7,'12-13 Teamsheets'!$C$2:$C$126,BO$1)+SUBS('13-14 Teamsheets'!$S$2:$Z$132,$A7,'13-14 Teamsheets'!$C$2:$C$132,BO$1)+SUBS('14-15 Teamsheets'!$S$2:$Z$136,$A7,'14-15 Teamsheets'!$C$2:$C$136,BO$1)) &amp; ")"</f>
        <v>14(0)</v>
      </c>
      <c r="BP7" s="27" t="str">
        <f>(GOALS('07-08 Teamsheets'!$H$2:$R$88,$A7,'07-08 Teamsheets'!$C$2:$C$88,BO$1)+GOALS('08-09 Teamsheets'!$H$2:$R$92,$A7,'08-09 Teamsheets'!$C$2:$C$92,BO$1)+GOALS('09-10 Teamsheets'!$H$2:$R$98,$A7,'09-10 Teamsheets'!$C$2:$C$98,BO$1)+GOALS('10-11 Teamsheets'!$H$2:$R$106,$A7,'10-11 Teamsheets'!$C$2:$C$106,BO$1)+GOALS('11-12 Teamsheets'!$H$2:$R$119,$A7,'11-12 Teamsheets'!$C$2:$C$119,BO$1)+GOALS('12-13 Teamsheets'!$H$2:$R$126,$A7,'12-13 Teamsheets'!$C$2:$C$126,BO$1)+GOALS('13-14 Teamsheets'!$H$2:$R$132,$A7,'13-14 Teamsheets'!$C$2:$C$132,BO$1)+GOALS('14-15 Teamsheets'!$H$2:$R$136,$A7,'14-15 Teamsheets'!$C$2:$C$136,BO$1)) &amp; "(" &amp; (GOALS('07-08 Teamsheets'!$S$2:$Z$88,$A7,'07-08 Teamsheets'!$C$2:$C$88,BO$1)+GOALS('08-09 Teamsheets'!$S$2:$Z$92,$A7,'08-09 Teamsheets'!$C$2:$C$92,BO$1)+GOALS('09-10 Teamsheets'!$S$2:$Z$98,$A7,'09-10 Teamsheets'!$C$2:$C$98,BO$1)+GOALS('10-11 Teamsheets'!$S$2:$Z$106,$A7,'10-11 Teamsheets'!$C$2:$C$106,BO$1)+GOALS('11-12 Teamsheets'!$S$2:$Z$119,$A7,'11-12 Teamsheets'!$C$2:$C$119,BO$1)+GOALS('12-13 Teamsheets'!$S$2:$Z$126,$A7,'12-13 Teamsheets'!$C$2:$C$126,BO$1)+GOALS('13-14 Teamsheets'!$S$2:$Z$132,$A7,'13-14 Teamsheets'!$C$2:$C$132,BO$1)+GOALS('14-15 Teamsheets'!$S$2:$Z$136,$A7,'14-15 Teamsheets'!$C$2:$C$136,BO$1)) &amp; ")"</f>
        <v>0(0)</v>
      </c>
      <c r="BQ7" s="27">
        <f>Clean_sheet('07-08 Teamsheets'!$C$2:$H$92,$A7,BO$1)+Clean_sheet('08-09 Teamsheets'!$C$2:$H$92,$A7,BO$1)+Clean_sheet('09-10 Teamsheets'!$C$2:$H$98,$A7,BO$1)+Clean_sheet('10-11 Teamsheets'!$C$2:$H$106,$A7,BO$1)+Clean_sheet('11-12 Teamsheets'!$C$2:$H$119,$A7,BO$1)+Clean_sheet('12-13 Teamsheets'!$C$2:$H$126,$A7,BO$1)+Clean_sheet('13-14 Teamsheets'!$C$2:$H$132,$A7,BO$1)+Clean_sheet('14-15 Teamsheets'!$C$2:$H$136,$A7,BO$1)</f>
        <v>4</v>
      </c>
      <c r="BR7" s="27" t="str">
        <f>(CARDS('07-08 Teamsheets'!$H$2:$Z$88,$A7,$CX$2,'07-08 Teamsheets'!$C$2:$C$88,BO$1)+CARDS('08-09 Teamsheets'!$H$2:$Z$92,$A7,$CX$2,'08-09 Teamsheets'!$C$2:$C$92,BO$1)+CARDS('09-10 Teamsheets'!$H$2:$Z$98,$A7,$CX$2,'09-10 Teamsheets'!$C$2:$C$98,BO$1)+CARDS('10-11 Teamsheets'!$H$2:$Z$106,$A7,$CX$2,'10-11 Teamsheets'!$C$2:$C$106,BO$1)+CARDS('11-12 Teamsheets'!$H$2:$Z$119,$A7,$CX$2,'11-12 Teamsheets'!$C$2:$C$119,BO$1)+CARDS('12-13 Teamsheets'!$H$2:$Z$126,$A7,$CX$2,'12-13 Teamsheets'!$C$2:$C$126,BO$1)+CARDS('13-14 Teamsheets'!$H$2:$Z$132,$A7,$CX$2,'13-14 Teamsheets'!$C$2:$C$132,BO$1)+CARDS('14-15 Teamsheets'!$H$2:$Z$136,$A7,$CX$2,'14-15 Teamsheets'!$C$2:$C$136,BO$1)) &amp; "(" &amp; (CARDS('07-08 Teamsheets'!$H$2:$Z$88,$A7,$CX$3,'07-08 Teamsheets'!$C$2:$C$88,BO$1)+CARDS('08-09 Teamsheets'!$H$2:$Z$92,$A7,$CX$3,'08-09 Teamsheets'!$C$2:$C$92,BO$1)+CARDS('09-10 Teamsheets'!$H$2:$Z$98,$A7,$CX$3,'09-10 Teamsheets'!$C$2:$C$98,BO$1)+CARDS('10-11 Teamsheets'!$H$2:$Z$106,$A7,$CX$3,'10-11 Teamsheets'!$C$2:$C$106,BO$1)+CARDS('11-12 Teamsheets'!$H$2:$Z$119,$A7,$CX$3,'11-12 Teamsheets'!$C$2:$C$119,BO$1)+CARDS('12-13 Teamsheets'!$H$2:$Z$126,$A7,$CX$3,'12-13 Teamsheets'!$C$2:$C$126,BO$1)+CARDS('13-14 Teamsheets'!$H$2:$Z$132,$A7,$CX$3,'13-14 Teamsheets'!$C$2:$C$132,BO$1)+CARDS('14-15 Teamsheets'!$H$2:$Z$136,$A7,$CX$3,'14-15 Teamsheets'!$C$2:$C$136,BO$1)) &amp; ")"</f>
        <v>1(0)</v>
      </c>
      <c r="BS7" s="82">
        <f>MINS_PLAYED('07-08 Teamsheets'!$H$2:$R$88,$A7,'07-08 Teamsheets'!$C$2:$C$88,BO$1)+MINS_PLAYED('08-09 Teamsheets'!$H$2:$R$92,$A7,'08-09 Teamsheets'!$C$2:$C$92,BO$1)+MINS_PLAYED('09-10 Teamsheets'!$H$2:$R$98,$A7,'09-10 Teamsheets'!$C$2:$C$98,BO$1)+MINS_PLAYED('10-11 Teamsheets'!$H$2:$R$106,$A7,'10-11 Teamsheets'!$C$2:$C$106,BO$1)+MINS_PLAYED('11-12 Teamsheets'!$H$2:$R$119,$A7,'11-12 Teamsheets'!$C$2:$C$119,BO$1)+MINS_PLAYED('12-13 Teamsheets'!$H$2:$R$126,$A7,'12-13 Teamsheets'!$C$2:$C$126,BO$1)+MINS_PLAYED('13-14 Teamsheets'!$H$2:$R$132,$A7,'13-14 Teamsheets'!$C$2:$C$132,BO$1)+MINS_PLAYED('14-15 Teamsheets'!$H$2:$R$136,$A7,'14-15 Teamsheets'!$C$2:$C$136,BO$1)+MINS_AS_SUB('07-08 Teamsheets'!$S$2:$Z$88,$A7,'07-08 Teamsheets'!$C$2:$C$88,BO$1)+MINS_AS_SUB('08-09 Teamsheets'!$S$2:$Z$92,$A7,'08-09 Teamsheets'!$C$2:$C$92,BO$1)+MINS_AS_SUB('09-10 Teamsheets'!$S$2:$Z$98,$A7,'09-10 Teamsheets'!$C$2:$C$98,BO$1)+MINS_AS_SUB('10-11 Teamsheets'!$S$2:$Z$106,$A7,'10-11 Teamsheets'!$C$2:$C$106,BO$1)+MINS_AS_SUB('11-12 Teamsheets'!$S$2:$Z$119,$A7,'11-12 Teamsheets'!$C$2:$C$119,BO$1)+MINS_AS_SUB('12-13 Teamsheets'!$S$2:$Z$126,$A7,'12-13 Teamsheets'!$C$2:$C$126,BO$1)+MINS_AS_SUB('13-14 Teamsheets'!$S$2:$Z$132,$A7,'13-14 Teamsheets'!$C$2:$C$132,BO$1)+MINS_AS_SUB('14-15 Teamsheets'!$S$2:$Z$136,$A7,'14-15 Teamsheets'!$C$2:$C$136,BO$1)</f>
        <v>1260</v>
      </c>
      <c r="BT7" s="71">
        <f>APPS('05-06 Teamsheets'!$H$2:$R$71,$A7,'05-06 Teamsheets'!$C$2:$C$71,B$1)+SUBS('05-06 Teamsheets'!$S$2:$W$71,$A7,'05-06 Teamsheets'!$C$2:$C$71,B$1)+APPS('06-07 Teamsheets'!$H$2:$R$83,$A7,'06-07 Teamsheets'!$C$2:$C$83,G$1)+SUBS('06-07 Teamsheets'!$S$2:$Z$83,$A7,'06-07 Teamsheets'!$C$2:$C$83,G$1)+APPS('07-08 Teamsheets'!$H$2:$R$88,$A7,'07-08 Teamsheets'!$C$2:$C$88,L$1)+SUBS('07-08 Teamsheets'!$S$2:$Z$88,$A7,'07-08 Teamsheets'!$C$2:$C$88,L$1)+APPS('08-09 Teamsheets'!$H$2:$R$92,$A7,'08-09 Teamsheets'!$C$2:$C$92,Q$1)+SUBS('08-09 Teamsheets'!$S$2:$Z$92,$A7,'08-09 Teamsheets'!$C$2:$C$92,Q$1)+APPS('09-10 Teamsheets'!$H$2:$R$98,$A7,'09-10 Teamsheets'!$C$2:$C$98,Q$1)+SUBS('09-10 Teamsheets'!$S$2:$Z$98,$A7,'09-10 Teamsheets'!$C$2:$C$98,Q$1)+APPS('10-11 Teamsheets'!$H$2:$R$107,$A7,'10-11 Teamsheets'!$C$2:$C$107,Q$1)+SUBS('10-11 Teamsheets'!$S$2:$Z$107,$A7,'10-11 Teamsheets'!$C$2:$C$107,Q$1)+APPS('11-12 Teamsheets'!$H$2:$R$119,$A7,'11-12 Teamsheets'!$C$2:$C$119,Q$1)+SUBS('11-12 Teamsheets'!$S$2:$Z$119,$A7,'11-12 Teamsheets'!$C$2:$C$119,Q$1)+APPS('12-13 Teamsheets'!$H$2:$R$126,$A7,'12-13 Teamsheets'!$C$2:$C$126,Q$1)+SUBS('12-13 Teamsheets'!$S$2:$Z$126,$A7,'12-13 Teamsheets'!$C$2:$C$126,Q$1)+APPS('13-14 Teamsheets'!$H$2:$R$132,$A7,'13-14 Teamsheets'!$C$2:$C$132,Q$1)+SUBS('13-14 Teamsheets'!$S$2:$Z$132,$A7,'13-14 Teamsheets'!$C$2:$C$132,Q$1)+APPS('14-15 Teamsheets'!$H$2:$R$136,$A7,'14-15 Teamsheets'!$C$2:$C$136,Q$1)+SUBS('14-15 Teamsheets'!$S$2:$Z$136,$A7,'14-15 Teamsheets'!$C$2:$C$136,Q$1)</f>
        <v>187</v>
      </c>
      <c r="BU7" s="132">
        <v>14</v>
      </c>
      <c r="BV7" s="27">
        <f>APPS('07-08 Teamsheets'!$H$2:$R$88,$A7,'07-08 Teamsheets'!$C$2:$C$88,AZ$1)+SUBS('07-08 Teamsheets'!$S$2:$Z$88,$A7,'07-08 Teamsheets'!$C$2:$C$88,AZ$1)+APPS('11-12 Teamsheets'!$H$2:$R$119,$A7,'11-12 Teamsheets'!$C$2:$C$119,AZ$1)+SUBS('11-12 Teamsheets'!$S$2:$Z$119,$A7,'11-12 Teamsheets'!$C$2:$C$119,AZ$1)+APPS('12-13 Teamsheets'!$H$2:$R$126,$A7,'12-13 Teamsheets'!$C$2:$C$126,AZ$1)+SUBS('12-13 Teamsheets'!$S$2:$Z$126,$A7,'12-13 Teamsheets'!$C$2:$C$126,AZ$1)+APPS('13-14 Teamsheets'!$H$2:$R$132,$A7,'13-14 Teamsheets'!$C$2:$C$132,AZ$1)+SUBS('13-14 Teamsheets'!$S$2:$Z$132,$A7,'13-14 Teamsheets'!$C$2:$C$132,AZ$1)+APPS('14-15 Teamsheets'!$H$2:$R$136,$A7,'14-15 Teamsheets'!$C$2:$C$136,AZ$1)+SUBS('14-15 Teamsheets'!$S$2:$Z$136,$A7,'14-15 Teamsheets'!$C$2:$C$136,AZ$1)+APPS('08-09 Teamsheets'!$H$2:$R$92,$A7,'08-09 Teamsheets'!$C$2:$C$92,BE$1)+APPS('09-10 Teamsheets'!$H$2:$R$98,$A7,'09-10 Teamsheets'!$C$2:$C$98,BE$1)+SUBS('08-09 Teamsheets'!$S$2:$Z$92,$A7,'08-09 Teamsheets'!$C$2:$C$92,BE$1)+SUBS('09-10 Teamsheets'!$S$2:$Z$98,$A7,'09-10 Teamsheets'!$C$2:$C$98,BE$1)+APPS('10-11 Teamsheets'!$H$2:$R$107,$A7,'10-11 Teamsheets'!$C$2:$C$107,BE$1)+SUBS('10-11 Teamsheets'!$S$2:$Z$107,$A7,'10-11 Teamsheets'!$C$2:$C$107,BE$1)+APPS('11-12 Teamsheets'!$H$2:$R$119,$A7,'11-12 Teamsheets'!$C$2:$C$119,BE$1)+SUBS('11-12 Teamsheets'!$S$2:$Z$119,$A7,'11-12 Teamsheets'!$C$2:$C$119,BE$1)+APPS('12-13 Teamsheets'!$H$2:$R$126,$A7,'12-13 Teamsheets'!$C$2:$C$126,BE$1)+SUBS('12-13 Teamsheets'!$S$2:$Z$126,$A7,'12-13 Teamsheets'!$C$2:$C$126,BE$1)+APPS('13-14 Teamsheets'!$H$2:$R$132,$A7,'13-14 Teamsheets'!$C$2:$C$132,BE$1)+SUBS('13-14 Teamsheets'!$S$2:$Z$132,$A7,'13-14 Teamsheets'!$C$2:$C$132,BE$1)+APPS('14-15 Teamsheets'!$H$2:$R$136,$A7,'14-15 Teamsheets'!$C$2:$C$136,BE$1)+SUBS('14-15 Teamsheets'!$S$2:$Z$136,$A7,'14-15 Teamsheets'!$C$2:$C$136,BE$1)</f>
        <v>4</v>
      </c>
      <c r="BW7" s="27">
        <f>APPS('07-08 Teamsheets'!$H$2:$R$88,$A7,'07-08 Teamsheets'!$C$2:$C$88,BJ$1)+APPS('08-09 Teamsheets'!$H$2:$R$92,$A7,'08-09 Teamsheets'!$C$2:$C$92,BJ$1)+APPS('09-10 Teamsheets'!$H$2:$R$98,$A7,'09-10 Teamsheets'!$C$2:$C$98,BJ$1)+SUBS('07-08 Teamsheets'!$S$2:$Z$88,$A7,'07-08 Teamsheets'!$C$2:$C$88,BJ$1)+SUBS('08-09 Teamsheets'!$S$2:$Z$92,$A7,'08-09 Teamsheets'!$C$2:$C$92,BJ$1)+SUBS('09-10 Teamsheets'!$S$2:$Z$98,$A7,'09-10 Teamsheets'!$C$2:$C$98,BJ$1)+APPS('10-11 Teamsheets'!$H$2:$R$107,$A7,'10-11 Teamsheets'!$C$2:$C$107,BJ$1)+SUBS('10-11 Teamsheets'!$S$2:$Z$107,$A7,'10-11 Teamsheets'!$C$2:$C$107,BJ$1)+APPS('11-12 Teamsheets'!$H$2:$R$119,$A7,'11-12 Teamsheets'!$C$2:$C$119,BJ$1)+SUBS('11-12 Teamsheets'!$S$2:$Z$111,$A7,'11-12 Teamsheets'!$C$2:$C$119,BJ$1)+APPS('12-13 Teamsheets'!$H$2:$R$126,$A7,'12-13 Teamsheets'!$C$2:$C$126,BJ$1)+SUBS('12-13 Teamsheets'!$S$2:$Z$118,$A7,'12-13 Teamsheets'!$C$2:$C$126,BJ$1)+APPS('13-14 Teamsheets'!$H$2:$R$132,$A7,'13-14 Teamsheets'!$C$2:$C$132,BJ$1)+SUBS('13-14 Teamsheets'!$S$2:$Z$124,$A7,'13-14 Teamsheets'!$C$2:$C$132,BJ$1)+APPS('14-15 Teamsheets'!$H$2:$R$136,$A7,'14-15 Teamsheets'!$C$2:$C$136,BJ$1)+SUBS('14-15 Teamsheets'!$S$2:$Z$128,$A7,'14-15 Teamsheets'!$C$2:$C$136,BJ$1)</f>
        <v>12</v>
      </c>
      <c r="BX7" s="27">
        <f>APPS('07-08 Teamsheets'!$H$2:$R$88,$A7,'07-08 Teamsheets'!$C$2:$C$88,BO$1)+APPS('08-09 Teamsheets'!$H$2:$R$92,$A7,'08-09 Teamsheets'!$C$2:$C$92,BO$1)+APPS('09-10 Teamsheets'!$H$2:$R$98,$A7,'09-10 Teamsheets'!$C$2:$C$98,BO$1)+SUBS('07-08 Teamsheets'!$S$2:$Z$88,$A7,'07-08 Teamsheets'!$C$2:$C$88,BO$1)+SUBS('08-09 Teamsheets'!$S$2:$Z$92,$A7,'08-09 Teamsheets'!$C$2:$C$92,BO$1)+SUBS('09-10 Teamsheets'!$S$2:$Z$98,$A7,'09-10 Teamsheets'!$C$2:$C$98,BO$1)+APPS('10-11 Teamsheets'!$H$2:$R$107,$A7,'10-11 Teamsheets'!$C$2:$C$107,BO$1)+SUBS('10-11 Teamsheets'!$S$2:$Z$107,$A7,'10-11 Teamsheets'!$C$2:$C$107,BO$1)+APPS('11-12 Teamsheets'!$H$2:$R$119,$A7,'11-12 Teamsheets'!$C$2:$C$119,BO$1)+SUBS('11-12 Teamsheets'!$S$2:$Z$119,$A7,'11-12 Teamsheets'!$C$2:$C$119,BO$1)+APPS('12-13 Teamsheets'!$H$2:$R$126,$A7,'12-13 Teamsheets'!$C$2:$C$126,BO$1)+SUBS('12-13 Teamsheets'!$S$2:$Z$126,$A7,'12-13 Teamsheets'!$C$2:$C$126,BO$1)+APPS('13-14 Teamsheets'!$H$2:$R$132,$A7,'13-14 Teamsheets'!$C$2:$C$132,BO$1)+SUBS('13-14 Teamsheets'!$S$2:$Z$132,$A7,'13-14 Teamsheets'!$C$2:$C$132,BO$1)+APPS('14-15 Teamsheets'!$H$2:$R$136,$A7,'14-15 Teamsheets'!$C$2:$C$136,BO$1)+SUBS('14-15 Teamsheets'!$S$2:$Z$136,$A7,'14-15 Teamsheets'!$C$2:$C$136,BO$1)</f>
        <v>14</v>
      </c>
      <c r="BY7" s="28">
        <f t="shared" si="3"/>
        <v>44</v>
      </c>
      <c r="BZ7" s="27" t="str">
        <f>(APPS('05-06 Teamsheets'!$H$2:$R$71,$A7) + APPS('06-07 Teamsheets'!$H$2:$R$83,$A7) +APPS('07-08 Teamsheets'!$H$2:$R$88,$A7) + APPS('08-09 Teamsheets'!$H$2:$R$92,$A7)+APPS('09-10 Teamsheets'!$H$2:$R$98,$A7)+APPS('10-11 Teamsheets'!$H$2:$R$107,$A7)+APPS('11-12 Teamsheets'!$H$2:$R$119,$A7)+APPS('12-13 Teamsheets'!$H$2:$R$126,$A7)+APPS('13-14 Teamsheets'!$H$2:$R$132,$A7)+APPS('14-15 Teamsheets'!$H$2:$R$136,$A7)) &amp; "(" &amp; (SUBS('05-06 Teamsheets'!$S$2:$W$71,$A7)+SUBS('06-07 Teamsheets'!$S$2:$Z$83,$A7)+SUBS('07-08 Teamsheets'!$S$2:$Z$88,$A7) +SUBS('08-09 Teamsheets'!$S$2:$Z$92,$A7)+SUBS('09-10 Teamsheets'!$S$2:$Z$98,$A7)+SUBS('10-11 Teamsheets'!$S$2:$Z$107,$A7)+SUBS('11-12 Teamsheets'!$S$2:$Z$119,$A7)+SUBS('12-13 Teamsheets'!$S$2:$Z$126,$A7)+SUBS('13-14 Teamsheets'!$S$2:$Z$132,$A7)+SUBS('14-15 Teamsheets'!$S$2:$Z$136,$A7)) &amp; ")"</f>
        <v>231(0)</v>
      </c>
      <c r="CA7" s="28">
        <f t="shared" si="4"/>
        <v>231</v>
      </c>
      <c r="CB7" s="71">
        <f>GOALS('05-06 Teamsheets'!$H$2:$W$71,$A7,'05-06 Teamsheets'!$C$2:$C$71,B$1)+GOALS('06-07 Teamsheets'!$H$2:$Z$83,$A7,'06-07 Teamsheets'!$C$2:$C$83,G$1)+GOALS('07-08 Teamsheets'!$H$2:$Z$88,$A7,'07-08 Teamsheets'!$C$2:$C$88,L$1)+GOALS('08-09 Teamsheets'!$H$2:$Z$92,$A7,'08-09 Teamsheets'!$C$2:$C$92,Q$1)+GOALS('09-10 Teamsheets'!$H$2:$Z$98,$A7,'09-10 Teamsheets'!$C$2:$C$98,Q$1)+GOALS('10-11 Teamsheets'!$H$2:$Z$107,$A7,'10-11 Teamsheets'!$C$2:$C$107,Q$1)+GOALS('11-12 Teamsheets'!$H$2:$Z$119,$A7,'11-12 Teamsheets'!$C$2:$C$119,Q$1)+GOALS('12-13 Teamsheets'!$H$2:$Z$126,$A7,'12-13 Teamsheets'!$C$2:$C$126,Q$1)+GOALS('13-14 Teamsheets'!$H$2:$Z$132,$A7,'13-14 Teamsheets'!$C$2:$C$132,Q$1)+GOALS('14-15 Teamsheets'!$H$2:$Z$136,$A7,'14-15 Teamsheets'!$C$2:$C$136,Q$1)</f>
        <v>1</v>
      </c>
      <c r="CC7" s="27">
        <f>GOALS('05-06 Teamsheets'!$H$2:$W$71,$A7,'05-06 Teamsheets'!$C$2:$C$71,V$1)+GOALS('05-06 Teamsheets'!$H$2:$W$71,$A7,'05-06 Teamsheets'!$C$2:$C$71,AA$1)+GOALS('06-07 Teamsheets'!$H$2:$Z$83,$A7,'06-07 Teamsheets'!$C$2:$C$83,AF$1)+GOALS('06-07 Teamsheets'!$H$2:$Z$83,$A7,'06-07 Teamsheets'!$C$2:$C$83,AK$1)+GOALS('07-08 Teamsheets'!$H$2:$Z$88,$A7,'07-08 Teamsheets'!$C$2:$C$88,AP$1)+GOALS('07-08 Teamsheets'!$H$2:$Z$88,$A7,'07-08 Teamsheets'!$C$2:$C$88,AU$1)+GOALS('07-08 Teamsheets'!$H$2:$Z$88,$A7,'07-08 Teamsheets'!$C$2:$C$88,AZ$1)+GOALS('11-12 Teamsheets'!$H$2:$Z$119,$A7,'11-12 Teamsheets'!$C$2:$C$119,AZ$1)+GOALS('12-13 Teamsheets'!$H$2:$Z$120,$A7,'12-13 Teamsheets'!$C$2:$C$120,AZ$1)+GOALS('13-14 Teamsheets'!$H$2:$Z$126,$A7,'13-14 Teamsheets'!$C$2:$C$126,AZ$1)+GOALS('14-15 Teamsheets'!$H$2:$Z$130,$A7,'14-15 Teamsheets'!$C$2:$C$130,AZ$1)+GOALS('08-09 Teamsheets'!$H$2:$Z$92,$A7,'08-09 Teamsheets'!$C$2:$C$92,BE$1)+GOALS('09-10 Teamsheets'!$H$2:$Z$98,$A7,'09-10 Teamsheets'!$C$2:$C$98,BE$1)+GOALS('10-11 Teamsheets'!$H$2:$Z$107,$A7,'10-11 Teamsheets'!$C$2:$C$107,BE$1)+GOALS('11-12 Teamsheets'!$H$2:$Z$119,$A7,'11-12 Teamsheets'!$C$2:$C$119,BE$1)+GOALS('12-13 Teamsheets'!$H$2:$Z$126,$A7,'12-13 Teamsheets'!$C$2:$C$126,BE$1)+GOALS('13-14 Teamsheets'!$H$2:$Z$132,$A7,'13-14 Teamsheets'!$C$2:$C$132,BE$1)+GOALS('14-15 Teamsheets'!$H$2:$Z$136,$A7,'14-15 Teamsheets'!$C$2:$C$136,BE$1)</f>
        <v>0</v>
      </c>
      <c r="CD7" s="27">
        <f>GOALS('07-08 Teamsheets'!$H$2:$Z$88,$A7,'07-08 Teamsheets'!$C$2:$C$88,BJ$1)
+GOALS('08-09 Teamsheets'!$H$2:$Z$92,$A7,'08-09 Teamsheets'!$C$2:$C$92,BJ$1)
+GOALS('09-10 Teamsheets'!$H$2:$Z$98,$A7,'09-10 Teamsheets'!$C$2:$C$98,BJ$1)
+GOALS('10-11 Teamsheets'!$H$2:$Z$107,$A7,'10-11 Teamsheets'!$C$2:$C$107,BJ$1)
+GOALS('11-12 Teamsheets'!$H$2:$Z$119,$A7,'11-12 Teamsheets'!$C$2:$C$119,BJ$1)
+GOALS('12-13 Teamsheets'!$H$2:$Z$124,$A7,'12-13 Teamsheets'!$C$2:$C$124,BJ$1)+GOALS('13-14 Teamsheets'!$H$2:$Z$130,$A7,'13-14 Teamsheets'!$C$2:$C$130,BJ$1)+GOALS('14-15 Teamsheets'!$H$2:$Z$134,$A7,'14-15 Teamsheets'!$C$2:$C$134,BJ$1)
+GOALS('07-08 Teamsheets'!$H$2:$Z$88,$A7,'07-08 Teamsheets'!$C$2:$C$88,BO$1)
+GOALS('08-09 Teamsheets'!$H$2:$Z$92,$A7,'08-09 Teamsheets'!$C$2:$C$92,BO$1)
+GOALS('09-10 Teamsheets'!$H$2:$Z$98,$A7,'09-10 Teamsheets'!$C$2:$C$98,BO$1)
+GOALS('10-11 Teamsheets'!$H$2:$Z$107,$A7,'10-11 Teamsheets'!$C$2:$C$107,BO$1)
+GOALS('11-12 Teamsheets'!$H$2:$Z$119,$A7,'11-12 Teamsheets'!$C$2:$C$119,BO$1)
+GOALS('12-13 Teamsheets'!$H$2:$Z$126,$A7,'12-13 Teamsheets'!$C$2:$C$126,BO$1)+GOALS('13-14 Teamsheets'!$H$2:$Z$132,$A7,'13-14 Teamsheets'!$C$2:$C$132,BO$1)+GOALS('14-15 Teamsheets'!$H$2:$Z$136,$A7,'14-15 Teamsheets'!$C$2:$C$136,BO$1)</f>
        <v>0</v>
      </c>
      <c r="CE7" s="28">
        <f t="shared" si="5"/>
        <v>0</v>
      </c>
      <c r="CF7" s="27" t="str">
        <f>(GOALS('05-06 Teamsheets'!$H$2:$R$71,$A7) +GOALS('06-07 Teamsheets'!$H$2:$R$83,$A7) +  GOALS('07-08 Teamsheets'!$H$2:$R$88,$A7) + GOALS('08-09 Teamsheets'!$H$2:$R$92,$A7)+GOALS('09-10 Teamsheets'!$H$2:$R$98,$A7)+GOALS('10-11 Teamsheets'!$H$2:$R$107,$A7)+GOALS('11-12 Teamsheets'!$H$2:$R$119,$A7)+GOALS('12-13 Teamsheets'!$H$2:$R$126,$A7)+GOALS('13-14 Teamsheets'!$H$2:$R$132,$A7)+GOALS('14-15 Teamsheets'!$H$2:$R$136,$A7)) &amp; "(" &amp; (GOALS('05-06 Teamsheets'!$S$2:$W$71,$A7)+GOALS('06-07 Teamsheets'!$S$2:$Z$83,$A7)+GOALS('07-08 Teamsheets'!$S$2:$Z$88,$A7)+GOALS('08-09 Teamsheets'!$S$2:$Z$92,$A7)+GOALS('09-10 Teamsheets'!$S$2:$Z$98,$A7)+GOALS('10-11 Teamsheets'!$S$2:$Z$107,$A7)+GOALS('11-12 Teamsheets'!$S$2:$Z$119,$A7)+GOALS('12-13 Teamsheets'!$S$2:$Z$126,$A7)+GOALS('13-14 Teamsheets'!$S$2:$Z$132,$A7)+GOALS('14-15 Teamsheets'!$S$2:$Z$136,$A7)) &amp; ")"</f>
        <v>1(0)</v>
      </c>
      <c r="CG7" s="28">
        <f t="shared" si="6"/>
        <v>1</v>
      </c>
      <c r="CH7" s="71">
        <f t="shared" si="7"/>
        <v>60</v>
      </c>
      <c r="CI7" s="83">
        <f t="shared" si="8"/>
        <v>14</v>
      </c>
      <c r="CJ7" s="77">
        <f t="shared" si="9"/>
        <v>74</v>
      </c>
      <c r="CK7" s="74" t="str">
        <f>(CARDS('05-06 Teamsheets'!$H$2:$W$71,$A7,$CX$2)+CARDS('06-07 Teamsheets'!$H$2:$Z$83,$A7,$CX$2)+CARDS('07-08 Teamsheets'!$H$2:$Z$88,$A7,$CX$2)+CARDS('08-09 Teamsheets'!$H$2:$Z$92,$A7,$CX$2)+CARDS('09-10 Teamsheets'!$H$2:$Z$98,$A7,$CX$2)+CARDS('10-11 Teamsheets'!$H$2:$Z$107,$A7,$CX$2)+CARDS('11-12 Teamsheets'!$H$2:$Z$119,$A7,$CX$2)+CARDS('12-13 Teamsheets'!$H$2:$Z$126,$A7,$CX$2)+CARDS('13-14 Teamsheets'!$H$2:$Z$130,$A7,$CX$2)) &amp; "(" &amp; (CARDS('05-06 Teamsheets'!$H$2:$W$71,$A7,$CX$3)+CARDS('06-07 Teamsheets'!$H$2:$Z$83,$A7,$CX$3)+CARDS('07-08 Teamsheets'!$H$2:$Z$88,$A7,$CX$3)+CARDS('08-09 Teamsheets'!$H$2:$Z$92,$A7,$CX$3)+CARDS('09-10 Teamsheets'!$H$2:$Z$98,$A7,$CX$3)+CARDS('10-11 Teamsheets'!$H$2:$Z$107,$A7,$CX$3)+CARDS('11-12 Teamsheets'!$H$2:$Z$119,$A7,$CX$3)+CARDS('13-14 Teamsheets'!$H$2:$Z$130,$A7,$CX$3)) &amp; ")"</f>
        <v>13(1)</v>
      </c>
      <c r="CL7" s="28">
        <f t="shared" si="10"/>
        <v>16778</v>
      </c>
      <c r="CM7" s="28">
        <f t="shared" si="11"/>
        <v>4050</v>
      </c>
      <c r="CN7" s="77">
        <f t="shared" si="12"/>
        <v>20828</v>
      </c>
      <c r="CO7" s="28">
        <f t="shared" si="13"/>
        <v>90.164502164502167</v>
      </c>
      <c r="CP7" s="28">
        <f t="shared" si="14"/>
        <v>4.329004329004329E-3</v>
      </c>
      <c r="CQ7" s="77">
        <f t="shared" si="15"/>
        <v>20828</v>
      </c>
      <c r="CS7" s="71">
        <f t="shared" si="0"/>
        <v>3</v>
      </c>
      <c r="CT7" s="83">
        <f t="shared" si="1"/>
        <v>2</v>
      </c>
      <c r="CU7" s="77">
        <f t="shared" si="2"/>
        <v>74</v>
      </c>
      <c r="CW7"/>
      <c r="CX7" s="30"/>
    </row>
    <row r="8" spans="1:102" x14ac:dyDescent="0.2">
      <c r="A8" s="112" t="s">
        <v>3828</v>
      </c>
      <c r="B8" s="27" t="s">
        <v>1635</v>
      </c>
      <c r="C8" s="27" t="s">
        <v>1635</v>
      </c>
      <c r="D8" s="27">
        <v>0</v>
      </c>
      <c r="E8" s="27" t="s">
        <v>1635</v>
      </c>
      <c r="F8" s="82">
        <v>0</v>
      </c>
      <c r="G8" s="27" t="s">
        <v>1635</v>
      </c>
      <c r="H8" s="27" t="s">
        <v>1635</v>
      </c>
      <c r="I8" s="27">
        <v>0</v>
      </c>
      <c r="J8" s="27" t="s">
        <v>1635</v>
      </c>
      <c r="K8" s="82">
        <v>0</v>
      </c>
      <c r="L8" s="27" t="s">
        <v>1635</v>
      </c>
      <c r="M8" s="27" t="s">
        <v>1635</v>
      </c>
      <c r="N8" s="27">
        <v>0</v>
      </c>
      <c r="O8" s="27" t="s">
        <v>1635</v>
      </c>
      <c r="P8" s="82">
        <v>0</v>
      </c>
      <c r="Q8" s="27" t="str">
        <f>(APPS('08-09 Teamsheets'!$H$2:$R$92,$A8,'08-09 Teamsheets'!$C$2:$C$92,Q$1)+APPS('09-10 Teamsheets'!$H$2:$R$98,$A8,'09-10 Teamsheets'!$C$2:$C$98,Q$1)+APPS('10-11 Teamsheets'!$H$2:$R$107,$A8,'10-11 Teamsheets'!$C$2:$C$107,Q$1)+APPS('11-12 Teamsheets'!$H$2:$R$119,$A8,'11-12 Teamsheets'!$C$2:$C$119,Q$1)+APPS('12-13 Teamsheets'!$H$2:$R$126,$A8,'12-13 Teamsheets'!$C$2:$C$126,Q$1)+APPS('13-14 Teamsheets'!$H$2:$R$132,$A8,'13-14 Teamsheets'!$C$2:$C$132,Q$1)+APPS('14-15 Teamsheets'!$H$2:$R$136,$A8,'14-15 Teamsheets'!$C$2:$C$136,Q$1)) &amp; "(" &amp; (SUBS('08-09 Teamsheets'!$S$2:$Z$92,$A8,'08-09 Teamsheets'!$C$2:$C$92,Q$1)+SUBS('09-10 Teamsheets'!$S$2:$Z$98,$A8,'09-10 Teamsheets'!$C$2:$C$98,Q$1)+SUBS('10-11 Teamsheets'!$S$2:$Z$107,$A8,'10-11 Teamsheets'!$C$2:$C$107,Q$1)+SUBS('11-12 Teamsheets'!$S$2:$Z$119,$A8,'11-12 Teamsheets'!$C$2:$C$119,Q$1)+SUBS('12-13 Teamsheets'!$S$2:$Z$126,$A8,'12-13 Teamsheets'!$C$2:$C$126,Q$1)+SUBS('13-14 Teamsheets'!$S$2:$Z$132,$A8,'13-14 Teamsheets'!$C$2:$C$132,Q$1)+SUBS('14-15 Teamsheets'!$S$2:$Z$136,$A8,'14-15 Teamsheets'!$C$2:$C$136,Q$1)) &amp; ")"</f>
        <v>16(0)</v>
      </c>
      <c r="R8" s="27" t="str">
        <f>(GOALS('08-09 Teamsheets'!$H$2:$R$92,$A8,'08-09 Teamsheets'!$C$2:$C$92,Q$1)+GOALS('09-10 Teamsheets'!$H$2:$R$98,$A8,'09-10 Teamsheets'!$C$2:$C$98,Q$1)+GOALS('10-11 Teamsheets'!$H$2:$R$107,$A8,'10-11 Teamsheets'!$C$2:$C$107,Q$1)+GOALS('11-12 Teamsheets'!$H$2:$R$119,$A8,'11-12 Teamsheets'!$C$2:$C$119,Q$1)+GOALS('12-13 Teamsheets'!$H$2:$R$126,$A8,'12-13 Teamsheets'!$C$2:$C$126,Q$1)+GOALS('13-14 Teamsheets'!$H$2:$R$132,$A8,'13-14 Teamsheets'!$C$2:$C$132,Q$1)+GOALS('14-15 Teamsheets'!$H$2:$R$136,$A8,'14-15 Teamsheets'!$C$2:$C$136,Q$1)) &amp; "(" &amp; (GOALS('08-09 Teamsheets'!$S$2:$Z$92,$A8,'08-09 Teamsheets'!$C$2:$C$92,Q$1)+GOALS('09-10 Teamsheets'!$S$2:$Z$98,$A8,'09-10 Teamsheets'!$C$2:$C$98,Q$1)+GOALS('10-11 Teamsheets'!$S$2:$Z$107,$A8,'10-11 Teamsheets'!$C$2:$C$107,Q$1)+GOALS('11-12 Teamsheets'!$S$2:$Z$119,$A8,'11-12 Teamsheets'!$C$2:$C$119,Q$1)+GOALS('12-13 Teamsheets'!$S$2:$Z$126,$A8,'12-13 Teamsheets'!$C$2:$C$126,Q$1)+GOALS('13-14 Teamsheets'!$S$2:$Z$132,$A8,'13-14 Teamsheets'!$C$2:$C$132,Q$1)+GOALS('14-15 Teamsheets'!$S$2:$Z$136,$A8,'14-15 Teamsheets'!$C$2:$C$136,Q$1)) &amp; ")"</f>
        <v>1(0)</v>
      </c>
      <c r="S8" s="27">
        <f>Clean_sheet('08-09 Teamsheets'!$C$2:$H$92,$A8,Q$1)+Clean_sheet('09-10 Teamsheets'!$C$2:$H$98,$A8,Q$1)+Clean_sheet('10-11 Teamsheets'!$C$2:$H$107,$A8,Q$1)+Clean_sheet('11-12 Teamsheets'!$C$2:$H$119,$A8,Q$1)+Clean_sheet('12-13 Teamsheets'!$C$2:$H$126,$A8,Q$1)+Clean_sheet('13-14 Teamsheets'!$C$2:$H$132,$A8,Q$1)+Clean_sheet('14-15 Teamsheets'!$C$2:$H$136,$A8,Q$1)</f>
        <v>0</v>
      </c>
      <c r="T8" s="27" t="str">
        <f>(CARDS('08-09 Teamsheets'!$H$2:$Z$92,$A8,$CX$2,'08-09 Teamsheets'!$C$2:$C$92,Q$1)+CARDS('09-10 Teamsheets'!$H$2:$Z$98,$A8,$CX$2,'09-10 Teamsheets'!$C$2:$C$98,Q$1)+CARDS('10-11 Teamsheets'!$H$2:$Z$107,$A8,$CX$2,'10-11 Teamsheets'!$C$2:$C$107,Q$1)+CARDS('11-12 Teamsheets'!$H$2:$Z$119,$A8,$CX$2,'11-12 Teamsheets'!$C$2:$C$119,Q$1)+CARDS('12-13 Teamsheets'!$H$2:$Z$126,$A8,$CX$2,'12-13 Teamsheets'!$C$2:$C$126,Q$1)+CARDS('13-14 Teamsheets'!$H$2:$Z$132,$A8,$CX$2,'13-14 Teamsheets'!$C$2:$C$132,Q$1)+CARDS('14-15 Teamsheets'!$H$2:$Z$136,$A8,$CX$2,'14-15 Teamsheets'!$C$2:$C$136,Q$1)) &amp; "(" &amp; (CARDS('08-09 Teamsheets'!$H$2:$Z$92,$A8,$CX$3,'08-09 Teamsheets'!$C$2:$C$92,Q$1)+CARDS('09-10 Teamsheets'!$H$2:$Z$98,$A8,$CX$3,'09-10 Teamsheets'!$C$2:$C$98,Q$1)+CARDS('10-11 Teamsheets'!$H$2:$Z$107,$A8,$CX$3,'10-11 Teamsheets'!$C$2:$C$107,Q$1)+CARDS('11-12 Teamsheets'!$H$2:$Z$119,$A8,$CX$3,'11-12 Teamsheets'!$C$2:$C$119,Q$1)+CARDS('12-13 Teamsheets'!$H$2:$Z$126,$A8,$CX$3,'12-13 Teamsheets'!$C$2:$C$126,Q$1)+CARDS('13-14 Teamsheets'!$H$2:$Z$132,$A8,$CX$3,'13-14 Teamsheets'!$C$2:$C$132,Q$1)+CARDS('14-15 Teamsheets'!$H$2:$Z$136,$A8,$CX$3,'14-15 Teamsheets'!$C$2:$C$136,Q$1)) &amp; ")"</f>
        <v>3(0)</v>
      </c>
      <c r="U8" s="82">
        <f>MINS_PLAYED('08-09 Teamsheets'!$H$2:$R$92,$A8,'08-09 Teamsheets'!$C$2:$C$92,Q$1)+MINS_PLAYED('09-10 Teamsheets'!$H$2:$R$98,$A8,'09-10 Teamsheets'!$C$2:$C$98,Q$1)+ MINS_AS_SUB('08-09 Teamsheets'!$S$2:$Z$92,$A8,'08-09 Teamsheets'!$C$2:$C$92,Q$1)+ MINS_AS_SUB('09-10 Teamsheets'!$S$2:$Z$98,$A8,'09-10 Teamsheets'!$C$2:$C$98,Q$1)+MINS_PLAYED('10-11 Teamsheets'!$H$2:$R$107,$A8,'10-11 Teamsheets'!$C$2:$C$107,Q$1)+MINS_AS_SUB('10-11 Teamsheets'!$S$2:$Z$107,$A8,'10-11 Teamsheets'!$C$2:$C$107,Q$1)+MINS_PLAYED('11-12 Teamsheets'!$H$2:$R$119,$A8,'11-12 Teamsheets'!$C$2:$C$119,Q$1)+MINS_AS_SUB('11-12 Teamsheets'!$S$2:$Z$119,$A8,'11-12 Teamsheets'!$C$2:$C$119,Q$1)+MINS_PLAYED('12-13 Teamsheets'!$H$2:$R$126,$A8,'12-13 Teamsheets'!$C$2:$C$126,Q$1)+MINS_AS_SUB('12-13 Teamsheets'!$S$2:$Z$126,$A8,'12-13 Teamsheets'!$C$2:$C$126,Q$1)+MINS_PLAYED('13-14 Teamsheets'!$H$2:$R$132,$A8,'13-14 Teamsheets'!$C$2:$C$132,Q$1)+MINS_AS_SUB('13-14 Teamsheets'!$S$2:$Z$132,$A8,'13-14 Teamsheets'!$C$2:$C$132,Q$1)+MINS_PLAYED('14-15 Teamsheets'!$H$2:$R$136,$A8,'14-15 Teamsheets'!$C$2:$C$136,Q$1)+MINS_AS_SUB('14-15 Teamsheets'!$S$2:$Z$136,$A8,'14-15 Teamsheets'!$C$2:$C$136,Q$1)</f>
        <v>1361</v>
      </c>
      <c r="V8" s="27" t="s">
        <v>1635</v>
      </c>
      <c r="W8" s="27" t="s">
        <v>1635</v>
      </c>
      <c r="X8" s="27">
        <v>0</v>
      </c>
      <c r="Y8" s="27" t="s">
        <v>1635</v>
      </c>
      <c r="Z8" s="82">
        <v>0</v>
      </c>
      <c r="AA8" s="27" t="s">
        <v>1635</v>
      </c>
      <c r="AB8" s="27" t="s">
        <v>1635</v>
      </c>
      <c r="AC8" s="27">
        <v>0</v>
      </c>
      <c r="AD8" s="27" t="s">
        <v>1635</v>
      </c>
      <c r="AE8" s="82">
        <v>0</v>
      </c>
      <c r="AF8" s="27" t="s">
        <v>1635</v>
      </c>
      <c r="AG8" s="27" t="s">
        <v>1635</v>
      </c>
      <c r="AH8" s="27">
        <v>0</v>
      </c>
      <c r="AI8" s="27" t="s">
        <v>1635</v>
      </c>
      <c r="AJ8" s="82">
        <v>0</v>
      </c>
      <c r="AK8" s="27" t="s">
        <v>1635</v>
      </c>
      <c r="AL8" s="27" t="s">
        <v>1635</v>
      </c>
      <c r="AM8" s="27">
        <v>0</v>
      </c>
      <c r="AN8" s="27" t="s">
        <v>1635</v>
      </c>
      <c r="AO8" s="82">
        <v>0</v>
      </c>
      <c r="AP8" s="27" t="s">
        <v>1635</v>
      </c>
      <c r="AQ8" s="27" t="s">
        <v>1635</v>
      </c>
      <c r="AR8" s="27">
        <v>0</v>
      </c>
      <c r="AS8" s="27" t="s">
        <v>1635</v>
      </c>
      <c r="AT8" s="82">
        <v>0</v>
      </c>
      <c r="AU8" s="27" t="s">
        <v>1635</v>
      </c>
      <c r="AV8" s="27" t="s">
        <v>1635</v>
      </c>
      <c r="AW8" s="27">
        <v>0</v>
      </c>
      <c r="AX8" s="27" t="s">
        <v>1635</v>
      </c>
      <c r="AY8" s="82">
        <v>0</v>
      </c>
      <c r="AZ8" s="27" t="str">
        <f>(APPS('07-08 Teamsheets'!$H$2:$R$88,$A8,'07-08 Teamsheets'!$C$2:$C$88,AZ$1)+APPS('11-12 Teamsheets'!$H$2:$R$119,$A8,'11-12 Teamsheets'!$C$2:$C$119,AZ$1)+APPS('12-13 Teamsheets'!$H$2:$R$126,$A8,'12-13 Teamsheets'!$C$2:$C$126,AZ$1)+APPS('13-14 Teamsheets'!$H$2:$R$132,$A8,'13-14 Teamsheets'!$C$2:$C$132,AZ$1)+APPS('14-15 Teamsheets'!$H$2:$R$136,$A8,'14-15 Teamsheets'!$C$2:$C$136,AZ$1)) &amp; "(" &amp; (SUBS('07-08 Teamsheets'!$S$2:$Z$88,$A8,'07-08 Teamsheets'!$C$2:$C$88,AZ$1)+SUBS('11-12 Teamsheets'!$S$2:$Z$119,$A8,'11-12 Teamsheets'!$C$2:$C$119,AZ$1)+SUBS('12-13 Teamsheets'!$S$2:$Z$126,$A8,'12-13 Teamsheets'!$C$2:$C$126,AZ$1)+SUBS('13-14 Teamsheets'!$S$2:$Z$132,$A8,'13-14 Teamsheets'!$C$2:$C$132,AZ$1)+SUBS('14-15 Teamsheets'!$S$2:$Z$136,$A8,'14-15 Teamsheets'!$C$2:$C$136,AZ$1)) &amp; ")"</f>
        <v>1(0)</v>
      </c>
      <c r="BA8" s="27" t="str">
        <f>(GOALS('07-08 Teamsheets'!$H$2:$R$88,$A8,'07-08 Teamsheets'!$C$2:$C$88,AZ$1)+GOALS('11-12 Teamsheets'!$H$2:$R$119,$A8,'11-12 Teamsheets'!$C$2:$C$119,AZ$1)+GOALS('12-13 Teamsheets'!$H$2:$R$126,$A8,'12-13 Teamsheets'!$C$2:$C$126,AZ$1)+GOALS('13-14 Teamsheets'!$H$2:$R$132,$A8,'13-14 Teamsheets'!$C$2:$C$132,AZ$1)+GOALS('14-15 Teamsheets'!$H$2:$R$136,$A8,'14-15 Teamsheets'!$C$2:$C$136,AZ$1)) &amp; "(" &amp; (GOALS('07-08 Teamsheets'!$S$2:$Z$88,$A8,'07-08 Teamsheets'!$C$2:$C$88,AZ$1)+GOALS('11-12 Teamsheets'!$S$2:$Z$119,$A8,'11-12 Teamsheets'!$C$2:$C$119,AZ$1)+GOALS('12-13 Teamsheets'!$S$2:$Z$126,$A8,'12-13 Teamsheets'!$C$2:$C$126,AZ$1)+GOALS('13-14 Teamsheets'!$S$2:$Z$132,$A8,'13-14 Teamsheets'!$C$2:$C$132,AZ$1)+GOALS('14-15 Teamsheets'!$S$2:$Z$136,$A8,'14-15 Teamsheets'!$C$2:$C$136,AZ$1)) &amp; ")"</f>
        <v>0(0)</v>
      </c>
      <c r="BB8" s="27">
        <f>Clean_sheet('07-08 Teamsheets'!$C$2:$H$92,$A8,AZ$1)+Clean_sheet('11-12 Teamsheets'!$C$2:$H$119,$A8,AZ$1)+Clean_sheet('12-13 Teamsheets'!$C$2:$H$126,$A8,AZ$1)+Clean_sheet('13-14 Teamsheets'!$C$2:$H$132,$A8,AZ$1)+Clean_sheet('14-15 Teamsheets'!$C$2:$H$136,$A8,AZ$1)</f>
        <v>0</v>
      </c>
      <c r="BC8" s="27" t="str">
        <f>(CARDS('07-08 Teamsheets'!$H$2:$Z$88,$A8,$CX$2,'07-08 Teamsheets'!$C$2:$C$88,AZ$1)+CARDS('11-12 Teamsheets'!$H$2:$Z$119,$A8,$CX$2,'11-12 Teamsheets'!$C$2:$C$119,AZ$1)+CARDS('12-13 Teamsheets'!$H$2:$Z$126,$A8,$CX$2,'12-13 Teamsheets'!$C$2:$C$126,AZ$1)+CARDS('13-14 Teamsheets'!$H$2:$Z$132,$A8,$CX$2,'13-14 Teamsheets'!$C$2:$C$132,AZ$1)+CARDS('14-15 Teamsheets'!$H$2:$Z$136,$A8,$CX$2,'14-15 Teamsheets'!$C$2:$C$136,AZ$1)) &amp; "(" &amp; (CARDS('07-08 Teamsheets'!$H$2:$Z$88,$A8,$CX$3,'07-08 Teamsheets'!$C$2:$C$88,AZ$1)+CARDS('11-12 Teamsheets'!$H$2:$Z$119,$A8,$CX$3,'11-12 Teamsheets'!$C$2:$C$119,AZ$1)+CARDS('12-13 Teamsheets'!$H$2:$Z$126,$A8,$CX$3,'12-13 Teamsheets'!$C$2:$C$126,AZ$1)+CARDS('13-14 Teamsheets'!$H$2:$Z$132,$A8,$CX$3,'13-14 Teamsheets'!$C$2:$C$132,AZ$1)+CARDS('14-15 Teamsheets'!$H$2:$Z$136,$A8,$CX$3,'14-15 Teamsheets'!$C$2:$C$136,AZ$1)) &amp; ")"</f>
        <v>0(0)</v>
      </c>
      <c r="BD8" s="82">
        <f>MINS_PLAYED('07-08 Teamsheets'!$H$2:$R$88,$A8,'07-08 Teamsheets'!$C$2:$C$88,AZ$1)+MINS_PLAYED('11-12 Teamsheets'!$H$2:$R$119,$A8,'11-12 Teamsheets'!$C$2:$C$119,AZ$1)+MINS_PLAYED('12-13 Teamsheets'!$H$2:$R$126,$A8,'12-13 Teamsheets'!$C$2:$C$126,AZ$1)+MINS_PLAYED('13-14 Teamsheets'!$H$2:$R$132,$A8,'13-14 Teamsheets'!$C$2:$C$132,AZ$1)+MINS_PLAYED('14-15 Teamsheets'!$H$2:$R$136,$A8,'14-15 Teamsheets'!$C$2:$C$136,AZ$1)+MINS_AS_SUB('07-08 Teamsheets'!$S$2:$Z$88,$A8,'07-08 Teamsheets'!$C$2:$C$88,AZ$1)+MINS_AS_SUB('11-12 Teamsheets'!$S$2:$Z$119,$A8,'11-12 Teamsheets'!$C$2:$C$119,AZ$1)+MINS_AS_SUB('12-13 Teamsheets'!$S$2:$Z$126,$A8,'12-13 Teamsheets'!$C$2:$C$126,AZ$1)+MINS_AS_SUB('13-14 Teamsheets'!$S$2:$Z$132,$A8,'13-14 Teamsheets'!$C$2:$C$132,AZ$1)+MINS_AS_SUB('14-15 Teamsheets'!$S$2:$Z$136,$A8,'14-15 Teamsheets'!$C$2:$C$136,AZ$1)</f>
        <v>90</v>
      </c>
      <c r="BE8" s="27" t="str">
        <f>(APPS('08-09 Teamsheets'!$H$2:$R$92,$A8,'08-09 Teamsheets'!$C$2:$C$92,BE$1)+APPS('09-10 Teamsheets'!$H$2:$R$98,$A8,'09-10 Teamsheets'!$C$2:$C$98,BE$1)+APPS('10-11 Teamsheets'!$H$2:$R$107,$A8,'10-11 Teamsheets'!$C$2:$C$107,BE$1)+APPS('11-12 Teamsheets'!$H$2:$R$119,$A8,'11-12 Teamsheets'!$C$2:$C$119,BE$1)+APPS('12-13 Teamsheets'!$H$2:$R$126,$A8,'12-13 Teamsheets'!$C$2:$C$126,BE$1)+APPS('13-14 Teamsheets'!$H$2:$R$132,$A8,'13-14 Teamsheets'!$C$2:$C$132,BE$1)+APPS('14-15 Teamsheets'!$H$2:$R$136,$A8,'14-15 Teamsheets'!$C$2:$C$136,BE$1)) &amp; "(" &amp; (SUBS('08-09 Teamsheets'!$S$2:$Z$92,$A8,'08-09 Teamsheets'!$C$2:$C$92,BE$1)+SUBS('09-10 Teamsheets'!$S$2:$Z$98,$A8,'09-10 Teamsheets'!$C$2:$C$98,BE$1)+SUBS('10-11 Teamsheets'!$S$2:$Z$107,$A8,'10-11 Teamsheets'!$C$2:$C$107,BE$1)+SUBS('11-12 Teamsheets'!$S$2:$Z$119,$A8,'11-12 Teamsheets'!$C$2:$C$119,BE$1)+SUBS('12-13 Teamsheets'!$S$2:$Z$126,$A8,'12-13 Teamsheets'!$C$2:$C$126,BE$1)+SUBS('13-14 Teamsheets'!$S$2:$Z$132,$A8,'13-14 Teamsheets'!$C$2:$C$132,BE$1)+SUBS('14-15 Teamsheets'!$S$2:$Z$136,$A8,'14-15 Teamsheets'!$C$2:$C$136,BE$1)) &amp; ")"</f>
        <v>1(0)</v>
      </c>
      <c r="BF8" s="27" t="str">
        <f>(GOALS('08-09 Teamsheets'!$H$2:$R$92,$A8,'08-09 Teamsheets'!$C$2:$C$92,BE$1)+GOALS('09-10 Teamsheets'!$H$2:$R$98,$A8,'09-10 Teamsheets'!$C$2:$C$98,BE$1)+GOALS('10-11 Teamsheets'!$H$2:$R$107,$A8,'10-11 Teamsheets'!$C$2:$C$107,BE$1)+GOALS('11-12 Teamsheets'!$H$2:$R$119,$A8,'11-12 Teamsheets'!$C$2:$C$119,BE$1)+GOALS('12-13 Teamsheets'!$H$2:$R$126,$A8,'12-13 Teamsheets'!$C$2:$C$126,BE$1)+GOALS('13-14 Teamsheets'!$H$2:$R$132,$A8,'13-14 Teamsheets'!$C$2:$C$132,BE$1)+GOALS('14-15 Teamsheets'!$H$2:$R$136,$A8,'14-15 Teamsheets'!$C$2:$C$136,BE$1)) &amp; "(" &amp; (GOALS('08-09 Teamsheets'!$S$2:$Z$92,$A8,'08-09 Teamsheets'!$C$2:$C$92,BE$1)+GOALS('09-10 Teamsheets'!$S$2:$Z$98,$A8,'09-10 Teamsheets'!$C$2:$C$98,BE$1)+GOALS('10-11 Teamsheets'!$S$2:$Z$107,$A8,'10-11 Teamsheets'!$C$2:$C$107,BE$1)+GOALS('11-12 Teamsheets'!$S$2:$Z$119,$A8,'11-12 Teamsheets'!$C$2:$C$119,BE$1)+GOALS('12-13 Teamsheets'!$S$2:$Z$126,$A8,'12-13 Teamsheets'!$C$2:$C$126,BE$1)+GOALS('13-14 Teamsheets'!$S$2:$Z$132,$A8,'13-14 Teamsheets'!$C$2:$C$132,BE$1)+GOALS('14-15 Teamsheets'!$S$2:$Z$136,$A8,'14-15 Teamsheets'!$C$2:$C$136,BE$1)) &amp; ")"</f>
        <v>0(0)</v>
      </c>
      <c r="BG8" s="27">
        <f>Clean_sheet('08-09 Teamsheets'!$C$2:$H$92,$A8,BE$1)+Clean_sheet('09-10 Teamsheets'!$C$2:$H$98,$A8,BE$1)+Clean_sheet('10-11 Teamsheets'!$C$2:$H$107,$A8,BE$1)+Clean_sheet('11-12 Teamsheets'!$C$2:$H$119,$A8,BE$1)+Clean_sheet('12-13 Teamsheets'!$C$2:$H$126,$A8,BE$1)+Clean_sheet('13-14 Teamsheets'!$C$2:$H$132,$A8,BE$1)+Clean_sheet('14-15 Teamsheets'!$C$2:$H$136,$A8,BE$1)</f>
        <v>0</v>
      </c>
      <c r="BH8" s="27" t="str">
        <f>(CARDS('08-09 Teamsheets'!$H$2:$Z$92,$A8,$CX$2,'08-09 Teamsheets'!$C$2:$C$92,BE$1)+CARDS('09-10 Teamsheets'!$H$2:$Z$98,$A8,$CX$2,'09-10 Teamsheets'!$C$2:$C$98,BE$1)+CARDS('10-11 Teamsheets'!$H$2:$Z$107,$A8,$CX$2,'10-11 Teamsheets'!$C$2:$C$107,BE$1)+CARDS('11-12 Teamsheets'!$H$2:$Z$119,$A8,$CX$2,'11-12 Teamsheets'!$C$2:$C$119,BE$1)+CARDS('12-13 Teamsheets'!$H$2:$Z$126,$A8,$CX$2,'12-13 Teamsheets'!$C$2:$C$126,BE$1)+CARDS('13-14 Teamsheets'!$H$2:$Z$132,$A8,$CX$2,'13-14 Teamsheets'!$C$2:$C$132,BE$1)+CARDS('14-15 Teamsheets'!$H$2:$Z$136,$A8,$CX$2,'14-15 Teamsheets'!$C$2:$C$136,BE$1)) &amp; "(" &amp; (CARDS('08-09 Teamsheets'!$H$2:$Z$92,$A8,$CX$3,'08-09 Teamsheets'!$C$2:$C$92,BE$1)+CARDS('09-10 Teamsheets'!$H$2:$Z$98,$A8,$CX$3,'09-10 Teamsheets'!$C$2:$C$98,BE$1)+CARDS('10-11 Teamsheets'!$H$2:$Z$107,$A8,$CX$3,'10-11 Teamsheets'!$C$2:$C$107,BE$1)+CARDS('11-12 Teamsheets'!$H$2:$Z$119,$A8,$CX$3,'11-12 Teamsheets'!$C$2:$C$119,BE$1)+CARDS('12-13 Teamsheets'!$H$2:$Z$126,$A8,$CX$3,'12-13 Teamsheets'!$C$2:$C$126,BE$1)+CARDS('13-14 Teamsheets'!$H$2:$Z$132,$A8,$CX$3,'13-14 Teamsheets'!$C$2:$C$132,BE$1)+CARDS('14-15 Teamsheets'!$H$2:$Z$136,$A8,$CX$3,'14-15 Teamsheets'!$C$2:$C$136,BE$1)) &amp; ")"</f>
        <v>0(0)</v>
      </c>
      <c r="BI8" s="82">
        <f>MINS_PLAYED('08-09 Teamsheets'!$H$2:$R$92,$A8,'08-09 Teamsheets'!$C$2:$C$92,BE$1)+MINS_PLAYED('09-10 Teamsheets'!$H$2:$R$98,$A8,'09-10 Teamsheets'!$C$2:$C$98,BE$1)+ MINS_AS_SUB('08-09 Teamsheets'!$S$2:$Z$92,$A8,'08-09 Teamsheets'!$C$2:$C$92,BE$1)+ MINS_AS_SUB('09-10 Teamsheets'!$S$2:$Z$98,$A8,'09-10 Teamsheets'!$C$2:$C$98,BE$1)+MINS_PLAYED('10-11 Teamsheets'!$H$2:$R$107,$A8,'10-11 Teamsheets'!$C$2:$C$107,BE$1)+MINS_AS_SUB('10-11 Teamsheets'!$S$2:$Z$107,$A8,'10-11 Teamsheets'!$C$2:$C$107,BE$1)+MINS_PLAYED('11-12 Teamsheets'!$H$2:$R$119,$A8,'11-12 Teamsheets'!$C$2:$C$119,BE$1)+MINS_AS_SUB('11-12 Teamsheets'!$S$2:$Z$119,$A8,'11-12 Teamsheets'!$C$2:$C$119,BE$1)+MINS_PLAYED('12-13 Teamsheets'!$H$2:$R$126,$A8,'12-13 Teamsheets'!$C$2:$C$126,BE$1)+MINS_AS_SUB('12-13 Teamsheets'!$S$2:$Z$126,$A8,'12-13 Teamsheets'!$C$2:$C$126,BE$1)+MINS_PLAYED('13-14 Teamsheets'!$H$2:$R$132,$A8,'13-14 Teamsheets'!$C$2:$C$132,BE$1)+MINS_AS_SUB('13-14 Teamsheets'!$S$2:$Z$132,$A8,'13-14 Teamsheets'!$C$2:$C$132,BE$1)+MINS_PLAYED('14-15 Teamsheets'!$H$2:$R$136,$A8,'14-15 Teamsheets'!$C$2:$C$136,BE$1)+MINS_AS_SUB('14-15 Teamsheets'!$S$2:$Z$136,$A8,'14-15 Teamsheets'!$C$2:$C$136,BE$1)</f>
        <v>90</v>
      </c>
      <c r="BJ8" s="27" t="str">
        <f>(APPS('07-08 Teamsheets'!$H$2:$R$88,$A8,'07-08 Teamsheets'!$C$2:$C$88,BJ$1)+APPS('08-09 Teamsheets'!$H$2:$R$92,$A8,'08-09 Teamsheets'!$C$2:$C$92,BJ$1)+APPS('09-10 Teamsheets'!$H$2:$R$98,$A8,'09-10 Teamsheets'!$C$2:$C$98,BJ$1)+APPS('10-11 Teamsheets'!$H$2:$R$106,$A8,'10-11 Teamsheets'!$C$2:$C$106,BJ$1)+APPS('11-12 Teamsheets'!$H$2:$R$119,$A8,'11-12 Teamsheets'!$C$2:$C$119,BJ$1)+APPS('12-13 Teamsheets'!$H$2:$R$126,$A8,'12-13 Teamsheets'!$C$2:$C$126,BJ$1)+APPS('13-14 Teamsheets'!$H$2:$R$132,$A8,'13-14 Teamsheets'!$C$2:$C$132,BJ$1)+APPS('14-15 Teamsheets'!$H$2:$R$136,$A8,'14-15 Teamsheets'!$C$2:$C$136,BJ$1)) &amp; "(" &amp; (SUBS('07-08 Teamsheets'!$S$2:$Z$88,$A8,'07-08 Teamsheets'!$C$2:$C$88,BJ$1)+SUBS('08-09 Teamsheets'!$S$2:$Z$92,$A8,'08-09 Teamsheets'!$C$2:$C$92,BJ$1)+SUBS('09-10 Teamsheets'!$S$2:$Z$98,$A8,'09-10 Teamsheets'!$C$2:$C$98,BJ$1)+SUBS('10-11 Teamsheets'!$S$2:$Z$106,$A8,'10-11 Teamsheets'!$C$2:$C$106,BJ$1)+SUBS('11-12 Teamsheets'!$S$2:$Z$119,$A8,'11-12 Teamsheets'!$C$2:$C$119,BJ$1)+SUBS('12-13 Teamsheets'!$S$2:$Z$126,$A8,'12-13 Teamsheets'!$C$2:$C$126,BJ$1)+SUBS('13-14 Teamsheets'!$S$2:$Z$132,$A8,'13-14 Teamsheets'!$C$2:$C$132,BJ$1)+SUBS('14-15 Teamsheets'!$S$2:$Z$136,$A8,'14-15 Teamsheets'!$C$2:$C$136,BJ$1)) &amp; ")"</f>
        <v>5(0)</v>
      </c>
      <c r="BK8" s="27" t="str">
        <f>(GOALS('07-08 Teamsheets'!$H$2:$R$88,$A8,'07-08 Teamsheets'!$C$2:$C$88,BJ$1)+GOALS('08-09 Teamsheets'!$H$2:$R$92,$A8,'08-09 Teamsheets'!$C$2:$C$92,BJ$1)+GOALS('09-10 Teamsheets'!$H$2:$R$98,$A8,'09-10 Teamsheets'!$C$2:$C$98,BJ$1)+GOALS('10-11 Teamsheets'!$H$2:$R$106,$A8,'10-11 Teamsheets'!$C$2:$C$106,BJ$1)+GOALS('11-12 Teamsheets'!$H$2:$R$119,$A8,'11-12 Teamsheets'!$C$2:$C$119,BJ$1)+GOALS('12-13 Teamsheets'!$H$2:$R$126,$A8,'12-13 Teamsheets'!$C$2:$C$126,BJ$1)+GOALS('13-14 Teamsheets'!$H$2:$R$132,$A8,'13-14 Teamsheets'!$C$2:$C$132,BJ$1)+GOALS('14-15 Teamsheets'!$H$2:$R$136,$A8,'14-15 Teamsheets'!$C$2:$C$136,BJ$1)) &amp; "(" &amp; (GOALS('07-08 Teamsheets'!$S$2:$Z$88,$A8,'07-08 Teamsheets'!$C$2:$C$88,BJ$1)+GOALS('08-09 Teamsheets'!$S$2:$Z$92,$A8,'08-09 Teamsheets'!$C$2:$C$92,BJ$1)+GOALS('09-10 Teamsheets'!$S$2:$Z$98,$A8,'09-10 Teamsheets'!$C$2:$C$98,BJ$1)+GOALS('10-11 Teamsheets'!$S$2:$Z$106,$A8,'10-11 Teamsheets'!$C$2:$C$106,BJ$1)+GOALS('11-12 Teamsheets'!$S$2:$Z$119,$A8,'11-12 Teamsheets'!$C$2:$C$119,BJ$1)+GOALS('12-13 Teamsheets'!$S$2:$Z$126,$A8,'12-13 Teamsheets'!$C$2:$C$126,BJ$1)+GOALS('13-14 Teamsheets'!$S$2:$Z$132,$A8,'13-14 Teamsheets'!$C$2:$C$132,BJ$1)+GOALS('14-15 Teamsheets'!$S$2:$Z$136,$A8,'14-15 Teamsheets'!$C$2:$C$136,BJ$1)) &amp; ")"</f>
        <v>0(0)</v>
      </c>
      <c r="BL8" s="27">
        <f>Clean_sheet('07-08 Teamsheets'!$C$2:$H$92,$A8,BJ$1)+Clean_sheet('08-09 Teamsheets'!$C$2:$H$92,$A8,BJ$1)+Clean_sheet('09-10 Teamsheets'!$C$2:$H$98,$A8,BJ$1)+Clean_sheet('10-11 Teamsheets'!$C$2:$H$106,$A8,BJ$1)+Clean_sheet('11-12 Teamsheets'!$C$2:$H$119,$A8,BJ$1)+Clean_sheet('12-13 Teamsheets'!$C$2:$H$126,$A8,BJ$1)+Clean_sheet('13-14 Teamsheets'!$C$2:$H$132,$A8,BJ$1)+Clean_sheet('14-15 Teamsheets'!$C$2:$H$136,$A8,BJ$1)</f>
        <v>0</v>
      </c>
      <c r="BM8" s="27" t="str">
        <f>(CARDS('07-08 Teamsheets'!$H$2:$Z$88,$A8,$CX$2,'07-08 Teamsheets'!$C$2:$C$88,BJ$1)+CARDS('08-09 Teamsheets'!$H$2:$Z$92,$A8,$CX$2,'08-09 Teamsheets'!$C$2:$C$92,BJ$1)+CARDS('09-10 Teamsheets'!$H$2:$Z$98,$A8,$CX$2,'09-10 Teamsheets'!$C$2:$C$98,BJ$1)+CARDS('10-11 Teamsheets'!$H$2:$Z$106,$A8,$CX$2,'10-11 Teamsheets'!$C$2:$C$106,BJ$1)+CARDS('11-12 Teamsheets'!$H$2:$Z$119,$A8,$CX$2,'11-12 Teamsheets'!$C$2:$C$119,BJ$1)+CARDS('12-13 Teamsheets'!$H$2:$Z$126,$A8,$CX$2,'12-13 Teamsheets'!$C$2:$C$126,BJ$1)+CARDS('13-14 Teamsheets'!$H$2:$Z$132,$A8,$CX$2,'13-14 Teamsheets'!$C$2:$C$132,BJ$1)+CARDS('14-15 Teamsheets'!$H$2:$Z$136,$A8,$CX$2,'14-15 Teamsheets'!$C$2:$C$136,BJ$1)) &amp; "(" &amp; (CARDS('07-08 Teamsheets'!$H$2:$Z$88,$A8,$CX$3,'07-08 Teamsheets'!$C$2:$C$88,BJ$1)+CARDS('08-09 Teamsheets'!$H$2:$Z$92,$A8,$CX$3,'08-09 Teamsheets'!$C$2:$C$92,BJ$1)+CARDS('09-10 Teamsheets'!$H$2:$Z$98,$A8,$CX$3,'09-10 Teamsheets'!$C$2:$C$98,BJ$1)+CARDS('10-11 Teamsheets'!$H$2:$Z$106,$A8,$CX$3,'10-11 Teamsheets'!$C$2:$C$106,BJ$1)+CARDS('11-12 Teamsheets'!$H$2:$Z$119,$A8,$CX$3,'11-12 Teamsheets'!$C$2:$C$119,BJ$1)+CARDS('12-13 Teamsheets'!$H$2:$Z$126,$A8,$CX$3,'12-13 Teamsheets'!$C$2:$C$126,BJ$1)+CARDS('13-14 Teamsheets'!$H$2:$Z$132,$A8,$CX$3,'13-14 Teamsheets'!$C$2:$C$132,BJ$1)+CARDS('14-15 Teamsheets'!$H$2:$Z$136,$A8,$CX$3,'14-15 Teamsheets'!$C$2:$C$136,BJ$1)) &amp; ")"</f>
        <v>0(0)</v>
      </c>
      <c r="BN8" s="82">
        <f>MINS_PLAYED('07-08 Teamsheets'!$H$2:$R$88,$A8,'07-08 Teamsheets'!$C$2:$C$88,BJ$1)+MINS_PLAYED('08-09 Teamsheets'!$H$2:$R$92,$A8,'08-09 Teamsheets'!$C$2:$C$92,BJ$1)+MINS_PLAYED('09-10 Teamsheets'!$H$2:$R$98,$A8,'09-10 Teamsheets'!$C$2:$C$98,BJ$1)+MINS_PLAYED('10-11 Teamsheets'!$H$2:$R$106,$A8,'10-11 Teamsheets'!$C$2:$C$106,BJ$1)+MINS_PLAYED('11-12 Teamsheets'!$H$2:$R$119,$A8,'11-12 Teamsheets'!$C$2:$C$119,BJ$1)+MINS_PLAYED('12-13 Teamsheets'!$H$2:$R$126,$A8,'12-13 Teamsheets'!$C$2:$C$126,BJ$1)+MINS_PLAYED('13-14 Teamsheets'!$H$2:$R$132,$A8,'13-14 Teamsheets'!$C$2:$C$132,BJ$1)+MINS_PLAYED('14-15 Teamsheets'!$H$2:$R$136,$A8,'14-15 Teamsheets'!$C$2:$C$136,BJ$1)+MINS_AS_SUB('07-08 Teamsheets'!$S$2:$Z$88,$A8,'07-08 Teamsheets'!$C$2:$C$88,BJ$1)+MINS_AS_SUB('08-09 Teamsheets'!$S$2:$Z$92,$A8,'08-09 Teamsheets'!$C$2:$C$92,BJ$1)+MINS_AS_SUB('09-10 Teamsheets'!$S$2:$Z$98,$A8,'09-10 Teamsheets'!$C$2:$C$98,BJ$1)+MINS_AS_SUB('10-11 Teamsheets'!$S$2:$Z$106,$A8,'10-11 Teamsheets'!$C$2:$C$106,BJ$1)+MINS_AS_SUB('11-12 Teamsheets'!$S$2:$Z$119,$A8,'11-12 Teamsheets'!$C$2:$C$119,BJ$1)+MINS_AS_SUB('12-13 Teamsheets'!$S$2:$Z$126,$A8,'12-13 Teamsheets'!$C$2:$C$126,BJ$1)+MINS_AS_SUB('13-14 Teamsheets'!$S$2:$Z$132,$A8,'13-14 Teamsheets'!$C$2:$C$132,BJ$1)+MINS_AS_SUB('14-15 Teamsheets'!$S$2:$Z$136,$A8,'14-15 Teamsheets'!$C$2:$C$136,BJ$1)</f>
        <v>447</v>
      </c>
      <c r="BO8" s="27" t="str">
        <f>(APPS('07-08 Teamsheets'!$H$2:$R$88,$A8,'07-08 Teamsheets'!$C$2:$C$88,BO$1)+APPS('08-09 Teamsheets'!$H$2:$R$92,$A8,'08-09 Teamsheets'!$C$2:$C$92,BO$1)+APPS('09-10 Teamsheets'!$H$2:$R$98,$A8,'09-10 Teamsheets'!$C$2:$C$98,BO$1)+APPS('10-11 Teamsheets'!$H$2:$R$106,$A8,'10-11 Teamsheets'!$C$2:$C$106,BO$1)+APPS('11-12 Teamsheets'!$H$2:$R$119,$A8,'11-12 Teamsheets'!$C$2:$C$119,BO$1)+APPS('12-13 Teamsheets'!$H$2:$R$126,$A8,'12-13 Teamsheets'!$C$2:$C$126,BO$1)+APPS('13-14 Teamsheets'!$H$2:$R$132,$A8,'13-14 Teamsheets'!$C$2:$C$132,BO$1)+APPS('14-15 Teamsheets'!$H$2:$R$136,$A8,'14-15 Teamsheets'!$C$2:$C$136,BO$1)) &amp; "(" &amp; (SUBS('07-08 Teamsheets'!$S$2:$Z$88,$A8,'07-08 Teamsheets'!$C$2:$C$88,BO$1)+SUBS('08-09 Teamsheets'!$S$2:$Z$92,$A8,'08-09 Teamsheets'!$C$2:$C$92,BO$1)+SUBS('09-10 Teamsheets'!$S$2:$Z$98,$A8,'09-10 Teamsheets'!$C$2:$C$98,BO$1)+SUBS('10-11 Teamsheets'!$S$2:$Z$106,$A8,'10-11 Teamsheets'!$C$2:$C$106,BO$1)+SUBS('11-12 Teamsheets'!$S$2:$Z$119,$A8,'11-12 Teamsheets'!$C$2:$C$119,BO$1)+SUBS('12-13 Teamsheets'!$S$2:$Z$126,$A8,'12-13 Teamsheets'!$C$2:$C$126,BO$1)+SUBS('13-14 Teamsheets'!$S$2:$Z$132,$A8,'13-14 Teamsheets'!$C$2:$C$132,BO$1)+SUBS('14-15 Teamsheets'!$S$2:$Z$136,$A8,'14-15 Teamsheets'!$C$2:$C$136,BO$1)) &amp; ")"</f>
        <v>2(0)</v>
      </c>
      <c r="BP8" s="27" t="str">
        <f>(GOALS('07-08 Teamsheets'!$H$2:$R$88,$A8,'07-08 Teamsheets'!$C$2:$C$88,BO$1)+GOALS('08-09 Teamsheets'!$H$2:$R$92,$A8,'08-09 Teamsheets'!$C$2:$C$92,BO$1)+GOALS('09-10 Teamsheets'!$H$2:$R$98,$A8,'09-10 Teamsheets'!$C$2:$C$98,BO$1)+GOALS('10-11 Teamsheets'!$H$2:$R$106,$A8,'10-11 Teamsheets'!$C$2:$C$106,BO$1)+GOALS('11-12 Teamsheets'!$H$2:$R$119,$A8,'11-12 Teamsheets'!$C$2:$C$119,BO$1)+GOALS('12-13 Teamsheets'!$H$2:$R$126,$A8,'12-13 Teamsheets'!$C$2:$C$126,BO$1)+GOALS('13-14 Teamsheets'!$H$2:$R$132,$A8,'13-14 Teamsheets'!$C$2:$C$132,BO$1)+GOALS('14-15 Teamsheets'!$H$2:$R$136,$A8,'14-15 Teamsheets'!$C$2:$C$136,BO$1)) &amp; "(" &amp; (GOALS('07-08 Teamsheets'!$S$2:$Z$88,$A8,'07-08 Teamsheets'!$C$2:$C$88,BO$1)+GOALS('08-09 Teamsheets'!$S$2:$Z$92,$A8,'08-09 Teamsheets'!$C$2:$C$92,BO$1)+GOALS('09-10 Teamsheets'!$S$2:$Z$98,$A8,'09-10 Teamsheets'!$C$2:$C$98,BO$1)+GOALS('10-11 Teamsheets'!$S$2:$Z$106,$A8,'10-11 Teamsheets'!$C$2:$C$106,BO$1)+GOALS('11-12 Teamsheets'!$S$2:$Z$119,$A8,'11-12 Teamsheets'!$C$2:$C$119,BO$1)+GOALS('12-13 Teamsheets'!$S$2:$Z$126,$A8,'12-13 Teamsheets'!$C$2:$C$126,BO$1)+GOALS('13-14 Teamsheets'!$S$2:$Z$132,$A8,'13-14 Teamsheets'!$C$2:$C$132,BO$1)+GOALS('14-15 Teamsheets'!$S$2:$Z$136,$A8,'14-15 Teamsheets'!$C$2:$C$136,BO$1)) &amp; ")"</f>
        <v>0(0)</v>
      </c>
      <c r="BQ8" s="27">
        <f>Clean_sheet('07-08 Teamsheets'!$C$2:$H$92,$A8,BO$1)+Clean_sheet('08-09 Teamsheets'!$C$2:$H$92,$A8,BO$1)+Clean_sheet('09-10 Teamsheets'!$C$2:$H$98,$A8,BO$1)+Clean_sheet('10-11 Teamsheets'!$C$2:$H$106,$A8,BO$1)+Clean_sheet('11-12 Teamsheets'!$C$2:$H$119,$A8,BO$1)+Clean_sheet('12-13 Teamsheets'!$C$2:$H$126,$A8,BO$1)+Clean_sheet('13-14 Teamsheets'!$C$2:$H$132,$A8,BO$1)+Clean_sheet('14-15 Teamsheets'!$C$2:$H$136,$A8,BO$1)</f>
        <v>0</v>
      </c>
      <c r="BR8" s="27" t="str">
        <f>(CARDS('07-08 Teamsheets'!$H$2:$Z$88,$A8,$CX$2,'07-08 Teamsheets'!$C$2:$C$88,BO$1)+CARDS('08-09 Teamsheets'!$H$2:$Z$92,$A8,$CX$2,'08-09 Teamsheets'!$C$2:$C$92,BO$1)+CARDS('09-10 Teamsheets'!$H$2:$Z$98,$A8,$CX$2,'09-10 Teamsheets'!$C$2:$C$98,BO$1)+CARDS('10-11 Teamsheets'!$H$2:$Z$106,$A8,$CX$2,'10-11 Teamsheets'!$C$2:$C$106,BO$1)+CARDS('11-12 Teamsheets'!$H$2:$Z$119,$A8,$CX$2,'11-12 Teamsheets'!$C$2:$C$119,BO$1)+CARDS('12-13 Teamsheets'!$H$2:$Z$126,$A8,$CX$2,'12-13 Teamsheets'!$C$2:$C$126,BO$1)+CARDS('13-14 Teamsheets'!$H$2:$Z$132,$A8,$CX$2,'13-14 Teamsheets'!$C$2:$C$132,BO$1)+CARDS('14-15 Teamsheets'!$H$2:$Z$136,$A8,$CX$2,'14-15 Teamsheets'!$C$2:$C$136,BO$1)) &amp; "(" &amp; (CARDS('07-08 Teamsheets'!$H$2:$Z$88,$A8,$CX$3,'07-08 Teamsheets'!$C$2:$C$88,BO$1)+CARDS('08-09 Teamsheets'!$H$2:$Z$92,$A8,$CX$3,'08-09 Teamsheets'!$C$2:$C$92,BO$1)+CARDS('09-10 Teamsheets'!$H$2:$Z$98,$A8,$CX$3,'09-10 Teamsheets'!$C$2:$C$98,BO$1)+CARDS('10-11 Teamsheets'!$H$2:$Z$106,$A8,$CX$3,'10-11 Teamsheets'!$C$2:$C$106,BO$1)+CARDS('11-12 Teamsheets'!$H$2:$Z$119,$A8,$CX$3,'11-12 Teamsheets'!$C$2:$C$119,BO$1)+CARDS('12-13 Teamsheets'!$H$2:$Z$126,$A8,$CX$3,'12-13 Teamsheets'!$C$2:$C$126,BO$1)+CARDS('13-14 Teamsheets'!$H$2:$Z$132,$A8,$CX$3,'13-14 Teamsheets'!$C$2:$C$132,BO$1)+CARDS('14-15 Teamsheets'!$H$2:$Z$136,$A8,$CX$3,'14-15 Teamsheets'!$C$2:$C$136,BO$1)) &amp; ")"</f>
        <v>0(0)</v>
      </c>
      <c r="BS8" s="82">
        <f>MINS_PLAYED('07-08 Teamsheets'!$H$2:$R$88,$A8,'07-08 Teamsheets'!$C$2:$C$88,BO$1)+MINS_PLAYED('08-09 Teamsheets'!$H$2:$R$92,$A8,'08-09 Teamsheets'!$C$2:$C$92,BO$1)+MINS_PLAYED('09-10 Teamsheets'!$H$2:$R$98,$A8,'09-10 Teamsheets'!$C$2:$C$98,BO$1)+MINS_PLAYED('10-11 Teamsheets'!$H$2:$R$106,$A8,'10-11 Teamsheets'!$C$2:$C$106,BO$1)+MINS_PLAYED('11-12 Teamsheets'!$H$2:$R$119,$A8,'11-12 Teamsheets'!$C$2:$C$119,BO$1)+MINS_PLAYED('12-13 Teamsheets'!$H$2:$R$126,$A8,'12-13 Teamsheets'!$C$2:$C$126,BO$1)+MINS_PLAYED('13-14 Teamsheets'!$H$2:$R$132,$A8,'13-14 Teamsheets'!$C$2:$C$132,BO$1)+MINS_PLAYED('14-15 Teamsheets'!$H$2:$R$136,$A8,'14-15 Teamsheets'!$C$2:$C$136,BO$1)+MINS_AS_SUB('07-08 Teamsheets'!$S$2:$Z$88,$A8,'07-08 Teamsheets'!$C$2:$C$88,BO$1)+MINS_AS_SUB('08-09 Teamsheets'!$S$2:$Z$92,$A8,'08-09 Teamsheets'!$C$2:$C$92,BO$1)+MINS_AS_SUB('09-10 Teamsheets'!$S$2:$Z$98,$A8,'09-10 Teamsheets'!$C$2:$C$98,BO$1)+MINS_AS_SUB('10-11 Teamsheets'!$S$2:$Z$106,$A8,'10-11 Teamsheets'!$C$2:$C$106,BO$1)+MINS_AS_SUB('11-12 Teamsheets'!$S$2:$Z$119,$A8,'11-12 Teamsheets'!$C$2:$C$119,BO$1)+MINS_AS_SUB('12-13 Teamsheets'!$S$2:$Z$126,$A8,'12-13 Teamsheets'!$C$2:$C$126,BO$1)+MINS_AS_SUB('13-14 Teamsheets'!$S$2:$Z$132,$A8,'13-14 Teamsheets'!$C$2:$C$132,BO$1)+MINS_AS_SUB('14-15 Teamsheets'!$S$2:$Z$136,$A8,'14-15 Teamsheets'!$C$2:$C$136,BO$1)</f>
        <v>180</v>
      </c>
      <c r="BT8" s="71">
        <f>APPS('05-06 Teamsheets'!$H$2:$R$71,$A8,'05-06 Teamsheets'!$C$2:$C$71,B$1)+SUBS('05-06 Teamsheets'!$S$2:$W$71,$A8,'05-06 Teamsheets'!$C$2:$C$71,B$1)+APPS('06-07 Teamsheets'!$H$2:$R$83,$A8,'06-07 Teamsheets'!$C$2:$C$83,G$1)+SUBS('06-07 Teamsheets'!$S$2:$Z$83,$A8,'06-07 Teamsheets'!$C$2:$C$83,G$1)+APPS('07-08 Teamsheets'!$H$2:$R$88,$A8,'07-08 Teamsheets'!$C$2:$C$88,L$1)+SUBS('07-08 Teamsheets'!$S$2:$Z$88,$A8,'07-08 Teamsheets'!$C$2:$C$88,L$1)+APPS('08-09 Teamsheets'!$H$2:$R$92,$A8,'08-09 Teamsheets'!$C$2:$C$92,Q$1)+SUBS('08-09 Teamsheets'!$S$2:$Z$92,$A8,'08-09 Teamsheets'!$C$2:$C$92,Q$1)+APPS('09-10 Teamsheets'!$H$2:$R$98,$A8,'09-10 Teamsheets'!$C$2:$C$98,Q$1)+SUBS('09-10 Teamsheets'!$S$2:$Z$98,$A8,'09-10 Teamsheets'!$C$2:$C$98,Q$1)+APPS('10-11 Teamsheets'!$H$2:$R$107,$A8,'10-11 Teamsheets'!$C$2:$C$107,Q$1)+SUBS('10-11 Teamsheets'!$S$2:$Z$107,$A8,'10-11 Teamsheets'!$C$2:$C$107,Q$1)+APPS('11-12 Teamsheets'!$H$2:$R$119,$A8,'11-12 Teamsheets'!$C$2:$C$119,Q$1)+SUBS('11-12 Teamsheets'!$S$2:$Z$119,$A8,'11-12 Teamsheets'!$C$2:$C$119,Q$1)+APPS('12-13 Teamsheets'!$H$2:$R$126,$A8,'12-13 Teamsheets'!$C$2:$C$126,Q$1)+SUBS('12-13 Teamsheets'!$S$2:$Z$126,$A8,'12-13 Teamsheets'!$C$2:$C$126,Q$1)+APPS('13-14 Teamsheets'!$H$2:$R$132,$A8,'13-14 Teamsheets'!$C$2:$C$132,Q$1)+SUBS('13-14 Teamsheets'!$S$2:$Z$132,$A8,'13-14 Teamsheets'!$C$2:$C$132,Q$1)+APPS('14-15 Teamsheets'!$H$2:$R$136,$A8,'14-15 Teamsheets'!$C$2:$C$136,Q$1)+SUBS('14-15 Teamsheets'!$S$2:$Z$136,$A8,'14-15 Teamsheets'!$C$2:$C$136,Q$1)</f>
        <v>16</v>
      </c>
      <c r="BU8" s="27">
        <v>0</v>
      </c>
      <c r="BV8" s="27">
        <f>APPS('07-08 Teamsheets'!$H$2:$R$88,$A8,'07-08 Teamsheets'!$C$2:$C$88,AZ$1)+SUBS('07-08 Teamsheets'!$S$2:$Z$88,$A8,'07-08 Teamsheets'!$C$2:$C$88,AZ$1)+APPS('11-12 Teamsheets'!$H$2:$R$119,$A8,'11-12 Teamsheets'!$C$2:$C$119,AZ$1)+SUBS('11-12 Teamsheets'!$S$2:$Z$119,$A8,'11-12 Teamsheets'!$C$2:$C$119,AZ$1)+APPS('12-13 Teamsheets'!$H$2:$R$126,$A8,'12-13 Teamsheets'!$C$2:$C$126,AZ$1)+SUBS('12-13 Teamsheets'!$S$2:$Z$126,$A8,'12-13 Teamsheets'!$C$2:$C$126,AZ$1)+APPS('13-14 Teamsheets'!$H$2:$R$132,$A8,'13-14 Teamsheets'!$C$2:$C$132,AZ$1)+SUBS('13-14 Teamsheets'!$S$2:$Z$132,$A8,'13-14 Teamsheets'!$C$2:$C$132,AZ$1)+APPS('14-15 Teamsheets'!$H$2:$R$136,$A8,'14-15 Teamsheets'!$C$2:$C$136,AZ$1)+SUBS('14-15 Teamsheets'!$S$2:$Z$136,$A8,'14-15 Teamsheets'!$C$2:$C$136,AZ$1)+APPS('08-09 Teamsheets'!$H$2:$R$92,$A8,'08-09 Teamsheets'!$C$2:$C$92,BE$1)+APPS('09-10 Teamsheets'!$H$2:$R$98,$A8,'09-10 Teamsheets'!$C$2:$C$98,BE$1)+SUBS('08-09 Teamsheets'!$S$2:$Z$92,$A8,'08-09 Teamsheets'!$C$2:$C$92,BE$1)+SUBS('09-10 Teamsheets'!$S$2:$Z$98,$A8,'09-10 Teamsheets'!$C$2:$C$98,BE$1)+APPS('10-11 Teamsheets'!$H$2:$R$107,$A8,'10-11 Teamsheets'!$C$2:$C$107,BE$1)+SUBS('10-11 Teamsheets'!$S$2:$Z$107,$A8,'10-11 Teamsheets'!$C$2:$C$107,BE$1)+APPS('11-12 Teamsheets'!$H$2:$R$119,$A8,'11-12 Teamsheets'!$C$2:$C$119,BE$1)+SUBS('11-12 Teamsheets'!$S$2:$Z$119,$A8,'11-12 Teamsheets'!$C$2:$C$119,BE$1)+APPS('12-13 Teamsheets'!$H$2:$R$126,$A8,'12-13 Teamsheets'!$C$2:$C$126,BE$1)+SUBS('12-13 Teamsheets'!$S$2:$Z$126,$A8,'12-13 Teamsheets'!$C$2:$C$126,BE$1)+APPS('13-14 Teamsheets'!$H$2:$R$132,$A8,'13-14 Teamsheets'!$C$2:$C$132,BE$1)+SUBS('13-14 Teamsheets'!$S$2:$Z$132,$A8,'13-14 Teamsheets'!$C$2:$C$132,BE$1)+APPS('14-15 Teamsheets'!$H$2:$R$136,$A8,'14-15 Teamsheets'!$C$2:$C$136,BE$1)+SUBS('14-15 Teamsheets'!$S$2:$Z$136,$A8,'14-15 Teamsheets'!$C$2:$C$136,BE$1)</f>
        <v>2</v>
      </c>
      <c r="BW8" s="27">
        <f>APPS('07-08 Teamsheets'!$H$2:$R$88,$A8,'07-08 Teamsheets'!$C$2:$C$88,BJ$1)+APPS('08-09 Teamsheets'!$H$2:$R$92,$A8,'08-09 Teamsheets'!$C$2:$C$92,BJ$1)+APPS('09-10 Teamsheets'!$H$2:$R$98,$A8,'09-10 Teamsheets'!$C$2:$C$98,BJ$1)+SUBS('07-08 Teamsheets'!$S$2:$Z$88,$A8,'07-08 Teamsheets'!$C$2:$C$88,BJ$1)+SUBS('08-09 Teamsheets'!$S$2:$Z$92,$A8,'08-09 Teamsheets'!$C$2:$C$92,BJ$1)+SUBS('09-10 Teamsheets'!$S$2:$Z$98,$A8,'09-10 Teamsheets'!$C$2:$C$98,BJ$1)+APPS('10-11 Teamsheets'!$H$2:$R$107,$A8,'10-11 Teamsheets'!$C$2:$C$107,BJ$1)+SUBS('10-11 Teamsheets'!$S$2:$Z$107,$A8,'10-11 Teamsheets'!$C$2:$C$107,BJ$1)+APPS('11-12 Teamsheets'!$H$2:$R$119,$A8,'11-12 Teamsheets'!$C$2:$C$119,BJ$1)+SUBS('11-12 Teamsheets'!$S$2:$Z$111,$A8,'11-12 Teamsheets'!$C$2:$C$119,BJ$1)+APPS('12-13 Teamsheets'!$H$2:$R$126,$A8,'12-13 Teamsheets'!$C$2:$C$126,BJ$1)+SUBS('12-13 Teamsheets'!$S$2:$Z$118,$A8,'12-13 Teamsheets'!$C$2:$C$126,BJ$1)+APPS('13-14 Teamsheets'!$H$2:$R$132,$A8,'13-14 Teamsheets'!$C$2:$C$132,BJ$1)+SUBS('13-14 Teamsheets'!$S$2:$Z$124,$A8,'13-14 Teamsheets'!$C$2:$C$132,BJ$1)+APPS('14-15 Teamsheets'!$H$2:$R$136,$A8,'14-15 Teamsheets'!$C$2:$C$136,BJ$1)+SUBS('14-15 Teamsheets'!$S$2:$Z$128,$A8,'14-15 Teamsheets'!$C$2:$C$136,BJ$1)</f>
        <v>5</v>
      </c>
      <c r="BX8" s="27">
        <f>APPS('07-08 Teamsheets'!$H$2:$R$88,$A8,'07-08 Teamsheets'!$C$2:$C$88,BO$1)+APPS('08-09 Teamsheets'!$H$2:$R$92,$A8,'08-09 Teamsheets'!$C$2:$C$92,BO$1)+APPS('09-10 Teamsheets'!$H$2:$R$98,$A8,'09-10 Teamsheets'!$C$2:$C$98,BO$1)+SUBS('07-08 Teamsheets'!$S$2:$Z$88,$A8,'07-08 Teamsheets'!$C$2:$C$88,BO$1)+SUBS('08-09 Teamsheets'!$S$2:$Z$92,$A8,'08-09 Teamsheets'!$C$2:$C$92,BO$1)+SUBS('09-10 Teamsheets'!$S$2:$Z$98,$A8,'09-10 Teamsheets'!$C$2:$C$98,BO$1)+APPS('10-11 Teamsheets'!$H$2:$R$107,$A8,'10-11 Teamsheets'!$C$2:$C$107,BO$1)+SUBS('10-11 Teamsheets'!$S$2:$Z$107,$A8,'10-11 Teamsheets'!$C$2:$C$107,BO$1)+APPS('11-12 Teamsheets'!$H$2:$R$119,$A8,'11-12 Teamsheets'!$C$2:$C$119,BO$1)+SUBS('11-12 Teamsheets'!$S$2:$Z$119,$A8,'11-12 Teamsheets'!$C$2:$C$119,BO$1)+APPS('12-13 Teamsheets'!$H$2:$R$126,$A8,'12-13 Teamsheets'!$C$2:$C$126,BO$1)+SUBS('12-13 Teamsheets'!$S$2:$Z$126,$A8,'12-13 Teamsheets'!$C$2:$C$126,BO$1)+APPS('13-14 Teamsheets'!$H$2:$R$132,$A8,'13-14 Teamsheets'!$C$2:$C$132,BO$1)+SUBS('13-14 Teamsheets'!$S$2:$Z$132,$A8,'13-14 Teamsheets'!$C$2:$C$132,BO$1)+APPS('14-15 Teamsheets'!$H$2:$R$136,$A8,'14-15 Teamsheets'!$C$2:$C$136,BO$1)+SUBS('14-15 Teamsheets'!$S$2:$Z$136,$A8,'14-15 Teamsheets'!$C$2:$C$136,BO$1)</f>
        <v>2</v>
      </c>
      <c r="BY8" s="28">
        <f t="shared" ref="BY8" si="16">SUM(BU8:BX8)</f>
        <v>9</v>
      </c>
      <c r="BZ8" s="27" t="str">
        <f>(APPS('05-06 Teamsheets'!$H$2:$R$71,$A8) + APPS('06-07 Teamsheets'!$H$2:$R$83,$A8) +APPS('07-08 Teamsheets'!$H$2:$R$88,$A8) + APPS('08-09 Teamsheets'!$H$2:$R$92,$A8)+APPS('09-10 Teamsheets'!$H$2:$R$98,$A8)+APPS('10-11 Teamsheets'!$H$2:$R$107,$A8)+APPS('11-12 Teamsheets'!$H$2:$R$119,$A8)+APPS('12-13 Teamsheets'!$H$2:$R$126,$A8)+APPS('13-14 Teamsheets'!$H$2:$R$132,$A8)+APPS('14-15 Teamsheets'!$H$2:$R$136,$A8)) &amp; "(" &amp; (SUBS('05-06 Teamsheets'!$S$2:$W$71,$A8)+SUBS('06-07 Teamsheets'!$S$2:$Z$83,$A8)+SUBS('07-08 Teamsheets'!$S$2:$Z$88,$A8) +SUBS('08-09 Teamsheets'!$S$2:$Z$92,$A8)+SUBS('09-10 Teamsheets'!$S$2:$Z$98,$A8)+SUBS('10-11 Teamsheets'!$S$2:$Z$107,$A8)+SUBS('11-12 Teamsheets'!$S$2:$Z$119,$A8)+SUBS('12-13 Teamsheets'!$S$2:$Z$126,$A8)+SUBS('13-14 Teamsheets'!$S$2:$Z$132,$A8)+SUBS('14-15 Teamsheets'!$S$2:$Z$136,$A8)) &amp; ")"</f>
        <v>25(0)</v>
      </c>
      <c r="CA8" s="28">
        <f t="shared" ref="CA8" si="17">SUM(BT8,BY8)</f>
        <v>25</v>
      </c>
      <c r="CB8" s="71">
        <f>GOALS('05-06 Teamsheets'!$H$2:$W$71,$A8,'05-06 Teamsheets'!$C$2:$C$71,B$1)+GOALS('06-07 Teamsheets'!$H$2:$Z$83,$A8,'06-07 Teamsheets'!$C$2:$C$83,G$1)+GOALS('07-08 Teamsheets'!$H$2:$Z$88,$A8,'07-08 Teamsheets'!$C$2:$C$88,L$1)+GOALS('08-09 Teamsheets'!$H$2:$Z$92,$A8,'08-09 Teamsheets'!$C$2:$C$92,Q$1)+GOALS('09-10 Teamsheets'!$H$2:$Z$98,$A8,'09-10 Teamsheets'!$C$2:$C$98,Q$1)+GOALS('10-11 Teamsheets'!$H$2:$Z$107,$A8,'10-11 Teamsheets'!$C$2:$C$107,Q$1)+GOALS('11-12 Teamsheets'!$H$2:$Z$119,$A8,'11-12 Teamsheets'!$C$2:$C$119,Q$1)+GOALS('12-13 Teamsheets'!$H$2:$Z$126,$A8,'12-13 Teamsheets'!$C$2:$C$126,Q$1)+GOALS('13-14 Teamsheets'!$H$2:$Z$132,$A8,'13-14 Teamsheets'!$C$2:$C$132,Q$1)+GOALS('14-15 Teamsheets'!$H$2:$Z$136,$A8,'14-15 Teamsheets'!$C$2:$C$136,Q$1)</f>
        <v>1</v>
      </c>
      <c r="CC8" s="27">
        <f>GOALS('05-06 Teamsheets'!$H$2:$W$71,$A8,'05-06 Teamsheets'!$C$2:$C$71,V$1)+GOALS('05-06 Teamsheets'!$H$2:$W$71,$A8,'05-06 Teamsheets'!$C$2:$C$71,AA$1)+GOALS('06-07 Teamsheets'!$H$2:$Z$83,$A8,'06-07 Teamsheets'!$C$2:$C$83,AF$1)+GOALS('06-07 Teamsheets'!$H$2:$Z$83,$A8,'06-07 Teamsheets'!$C$2:$C$83,AK$1)+GOALS('07-08 Teamsheets'!$H$2:$Z$88,$A8,'07-08 Teamsheets'!$C$2:$C$88,AP$1)+GOALS('07-08 Teamsheets'!$H$2:$Z$88,$A8,'07-08 Teamsheets'!$C$2:$C$88,AU$1)+GOALS('07-08 Teamsheets'!$H$2:$Z$88,$A8,'07-08 Teamsheets'!$C$2:$C$88,AZ$1)+GOALS('11-12 Teamsheets'!$H$2:$Z$119,$A8,'11-12 Teamsheets'!$C$2:$C$119,AZ$1)+GOALS('12-13 Teamsheets'!$H$2:$Z$120,$A8,'12-13 Teamsheets'!$C$2:$C$120,AZ$1)+GOALS('13-14 Teamsheets'!$H$2:$Z$126,$A8,'13-14 Teamsheets'!$C$2:$C$126,AZ$1)+GOALS('14-15 Teamsheets'!$H$2:$Z$130,$A8,'14-15 Teamsheets'!$C$2:$C$130,AZ$1)+GOALS('08-09 Teamsheets'!$H$2:$Z$92,$A8,'08-09 Teamsheets'!$C$2:$C$92,BE$1)+GOALS('09-10 Teamsheets'!$H$2:$Z$98,$A8,'09-10 Teamsheets'!$C$2:$C$98,BE$1)+GOALS('10-11 Teamsheets'!$H$2:$Z$107,$A8,'10-11 Teamsheets'!$C$2:$C$107,BE$1)+GOALS('11-12 Teamsheets'!$H$2:$Z$119,$A8,'11-12 Teamsheets'!$C$2:$C$119,BE$1)+GOALS('12-13 Teamsheets'!$H$2:$Z$126,$A8,'12-13 Teamsheets'!$C$2:$C$126,BE$1)+GOALS('13-14 Teamsheets'!$H$2:$Z$132,$A8,'13-14 Teamsheets'!$C$2:$C$132,BE$1)+GOALS('14-15 Teamsheets'!$H$2:$Z$136,$A8,'14-15 Teamsheets'!$C$2:$C$136,BE$1)</f>
        <v>0</v>
      </c>
      <c r="CD8" s="27">
        <f>GOALS('07-08 Teamsheets'!$H$2:$Z$88,$A8,'07-08 Teamsheets'!$C$2:$C$88,BJ$1)
+GOALS('08-09 Teamsheets'!$H$2:$Z$92,$A8,'08-09 Teamsheets'!$C$2:$C$92,BJ$1)
+GOALS('09-10 Teamsheets'!$H$2:$Z$98,$A8,'09-10 Teamsheets'!$C$2:$C$98,BJ$1)
+GOALS('10-11 Teamsheets'!$H$2:$Z$107,$A8,'10-11 Teamsheets'!$C$2:$C$107,BJ$1)
+GOALS('11-12 Teamsheets'!$H$2:$Z$119,$A8,'11-12 Teamsheets'!$C$2:$C$119,BJ$1)
+GOALS('12-13 Teamsheets'!$H$2:$Z$124,$A8,'12-13 Teamsheets'!$C$2:$C$124,BJ$1)+GOALS('13-14 Teamsheets'!$H$2:$Z$130,$A8,'13-14 Teamsheets'!$C$2:$C$130,BJ$1)+GOALS('14-15 Teamsheets'!$H$2:$Z$134,$A8,'14-15 Teamsheets'!$C$2:$C$134,BJ$1)
+GOALS('07-08 Teamsheets'!$H$2:$Z$88,$A8,'07-08 Teamsheets'!$C$2:$C$88,BO$1)
+GOALS('08-09 Teamsheets'!$H$2:$Z$92,$A8,'08-09 Teamsheets'!$C$2:$C$92,BO$1)
+GOALS('09-10 Teamsheets'!$H$2:$Z$98,$A8,'09-10 Teamsheets'!$C$2:$C$98,BO$1)
+GOALS('10-11 Teamsheets'!$H$2:$Z$107,$A8,'10-11 Teamsheets'!$C$2:$C$107,BO$1)
+GOALS('11-12 Teamsheets'!$H$2:$Z$119,$A8,'11-12 Teamsheets'!$C$2:$C$119,BO$1)
+GOALS('12-13 Teamsheets'!$H$2:$Z$126,$A8,'12-13 Teamsheets'!$C$2:$C$126,BO$1)+GOALS('13-14 Teamsheets'!$H$2:$Z$132,$A8,'13-14 Teamsheets'!$C$2:$C$132,BO$1)+GOALS('14-15 Teamsheets'!$H$2:$Z$136,$A8,'14-15 Teamsheets'!$C$2:$C$136,BO$1)</f>
        <v>0</v>
      </c>
      <c r="CE8" s="28">
        <f t="shared" ref="CE8" si="18">SUM(CC8:CD8)</f>
        <v>0</v>
      </c>
      <c r="CF8" s="27" t="str">
        <f>(GOALS('05-06 Teamsheets'!$H$2:$R$71,$A8) +GOALS('06-07 Teamsheets'!$H$2:$R$83,$A8) +  GOALS('07-08 Teamsheets'!$H$2:$R$88,$A8) + GOALS('08-09 Teamsheets'!$H$2:$R$92,$A8)+GOALS('09-10 Teamsheets'!$H$2:$R$98,$A8)+GOALS('10-11 Teamsheets'!$H$2:$R$107,$A8)+GOALS('11-12 Teamsheets'!$H$2:$R$119,$A8)+GOALS('12-13 Teamsheets'!$H$2:$R$126,$A8)+GOALS('13-14 Teamsheets'!$H$2:$R$132,$A8)+GOALS('14-15 Teamsheets'!$H$2:$R$136,$A8)) &amp; "(" &amp; (GOALS('05-06 Teamsheets'!$S$2:$W$71,$A8)+GOALS('06-07 Teamsheets'!$S$2:$Z$83,$A8)+GOALS('07-08 Teamsheets'!$S$2:$Z$88,$A8)+GOALS('08-09 Teamsheets'!$S$2:$Z$92,$A8)+GOALS('09-10 Teamsheets'!$S$2:$Z$98,$A8)+GOALS('10-11 Teamsheets'!$S$2:$Z$107,$A8)+GOALS('11-12 Teamsheets'!$S$2:$Z$119,$A8)+GOALS('12-13 Teamsheets'!$S$2:$Z$126,$A8)+GOALS('13-14 Teamsheets'!$S$2:$Z$132,$A8)+GOALS('14-15 Teamsheets'!$S$2:$Z$136,$A8)) &amp; ")"</f>
        <v>1(0)</v>
      </c>
      <c r="CG8" s="28">
        <f t="shared" ref="CG8" si="19">SUM(CB8,CE8)</f>
        <v>1</v>
      </c>
      <c r="CH8" s="71">
        <f>SUM(D8,I8,N8,S8)</f>
        <v>0</v>
      </c>
      <c r="CI8" s="83">
        <f>SUM(X8,AC8,AH8,AM8,AR8,BG8,AW8,BL8,BQ8,BB8)</f>
        <v>0</v>
      </c>
      <c r="CJ8" s="77">
        <f>SUM(CH8:CI8)</f>
        <v>0</v>
      </c>
      <c r="CK8" s="74" t="str">
        <f>(CARDS('05-06 Teamsheets'!$H$2:$W$71,$A8,$CX$2)+CARDS('06-07 Teamsheets'!$H$2:$Z$83,$A8,$CX$2)+CARDS('07-08 Teamsheets'!$H$2:$Z$88,$A8,$CX$2)+CARDS('08-09 Teamsheets'!$H$2:$Z$92,$A8,$CX$2)+CARDS('09-10 Teamsheets'!$H$2:$Z$98,$A8,$CX$2)+CARDS('10-11 Teamsheets'!$H$2:$Z$107,$A8,$CX$2)+CARDS('11-12 Teamsheets'!$H$2:$Z$119,$A8,$CX$2)+CARDS('12-13 Teamsheets'!$H$2:$Z$126,$A8,$CX$2)+CARDS('13-14 Teamsheets'!$H$2:$Z$130,$A8,$CX$2)) &amp; "(" &amp; (CARDS('05-06 Teamsheets'!$H$2:$W$71,$A8,$CX$3)+CARDS('06-07 Teamsheets'!$H$2:$Z$83,$A8,$CX$3)+CARDS('07-08 Teamsheets'!$H$2:$Z$88,$A8,$CX$3)+CARDS('08-09 Teamsheets'!$H$2:$Z$92,$A8,$CX$3)+CARDS('09-10 Teamsheets'!$H$2:$Z$98,$A8,$CX$3)+CARDS('10-11 Teamsheets'!$H$2:$Z$107,$A8,$CX$3)+CARDS('11-12 Teamsheets'!$H$2:$Z$119,$A8,$CX$3)+CARDS('13-14 Teamsheets'!$H$2:$Z$130,$A8,$CX$3)) &amp; ")"</f>
        <v>0(0)</v>
      </c>
      <c r="CL8" s="28">
        <f>SUM(F8,K8,P8,U8)</f>
        <v>1361</v>
      </c>
      <c r="CM8" s="28">
        <f>SUM(Z8,AE8,AJ8,AO8,AT8,BI8,AY8,BN8,BS8,BD8)</f>
        <v>807</v>
      </c>
      <c r="CN8" s="77">
        <f>SUM(CL8:CM8)</f>
        <v>2168</v>
      </c>
      <c r="CO8" s="28">
        <f>IF(AND(CN8&lt;&gt;0, CA8&lt;&gt;0),CN8/CA8,0)</f>
        <v>86.72</v>
      </c>
      <c r="CP8" s="28">
        <f>IF(CG8&lt;&gt;0,CG8/CA8,0)</f>
        <v>0.04</v>
      </c>
      <c r="CQ8" s="77">
        <f>IF(CG8&lt;&gt;0,CN8/CG8,0)</f>
        <v>2168</v>
      </c>
      <c r="CS8" s="71">
        <f t="shared" si="0"/>
        <v>73</v>
      </c>
      <c r="CT8" s="83">
        <f t="shared" si="1"/>
        <v>59</v>
      </c>
      <c r="CU8" s="77">
        <f t="shared" si="2"/>
        <v>74</v>
      </c>
      <c r="CW8"/>
      <c r="CX8" s="30"/>
    </row>
    <row r="9" spans="1:102" x14ac:dyDescent="0.2">
      <c r="A9" s="26" t="s">
        <v>559</v>
      </c>
      <c r="B9" s="27" t="s">
        <v>1635</v>
      </c>
      <c r="C9" s="27" t="s">
        <v>1635</v>
      </c>
      <c r="D9" s="27">
        <v>0</v>
      </c>
      <c r="E9" s="27" t="s">
        <v>1635</v>
      </c>
      <c r="F9" s="82">
        <v>0</v>
      </c>
      <c r="G9" s="27" t="s">
        <v>1635</v>
      </c>
      <c r="H9" s="27" t="s">
        <v>1635</v>
      </c>
      <c r="I9" s="27">
        <v>0</v>
      </c>
      <c r="J9" s="27" t="s">
        <v>1635</v>
      </c>
      <c r="K9" s="82">
        <v>0</v>
      </c>
      <c r="L9" s="27" t="s">
        <v>1635</v>
      </c>
      <c r="M9" s="27" t="s">
        <v>1635</v>
      </c>
      <c r="N9" s="27">
        <v>0</v>
      </c>
      <c r="O9" s="27" t="s">
        <v>1635</v>
      </c>
      <c r="P9" s="82">
        <v>0</v>
      </c>
      <c r="Q9" s="27" t="str">
        <f>(APPS('08-09 Teamsheets'!$H$2:$R$92,$A9,'08-09 Teamsheets'!$C$2:$C$92,Q$1)+APPS('09-10 Teamsheets'!$H$2:$R$98,$A9,'09-10 Teamsheets'!$C$2:$C$98,Q$1)+APPS('10-11 Teamsheets'!$H$2:$R$107,$A9,'10-11 Teamsheets'!$C$2:$C$107,Q$1)+APPS('11-12 Teamsheets'!$H$2:$R$119,$A9,'11-12 Teamsheets'!$C$2:$C$119,Q$1)+APPS('12-13 Teamsheets'!$H$2:$R$126,$A9,'12-13 Teamsheets'!$C$2:$C$126,Q$1)+APPS('13-14 Teamsheets'!$H$2:$R$132,$A9,'13-14 Teamsheets'!$C$2:$C$132,Q$1)+APPS('14-15 Teamsheets'!$H$2:$R$136,$A9,'14-15 Teamsheets'!$C$2:$C$136,Q$1)) &amp; "(" &amp; (SUBS('08-09 Teamsheets'!$S$2:$Z$92,$A9,'08-09 Teamsheets'!$C$2:$C$92,Q$1)+SUBS('09-10 Teamsheets'!$S$2:$Z$98,$A9,'09-10 Teamsheets'!$C$2:$C$98,Q$1)+SUBS('10-11 Teamsheets'!$S$2:$Z$107,$A9,'10-11 Teamsheets'!$C$2:$C$107,Q$1)+SUBS('11-12 Teamsheets'!$S$2:$Z$119,$A9,'11-12 Teamsheets'!$C$2:$C$119,Q$1)+SUBS('12-13 Teamsheets'!$S$2:$Z$126,$A9,'12-13 Teamsheets'!$C$2:$C$126,Q$1)+SUBS('13-14 Teamsheets'!$S$2:$Z$132,$A9,'13-14 Teamsheets'!$C$2:$C$132,Q$1)+SUBS('14-15 Teamsheets'!$S$2:$Z$136,$A9,'14-15 Teamsheets'!$C$2:$C$136,Q$1)) &amp; ")"</f>
        <v>5(5)</v>
      </c>
      <c r="R9" s="27" t="str">
        <f>(GOALS('08-09 Teamsheets'!$H$2:$R$92,$A9,'08-09 Teamsheets'!$C$2:$C$92,Q$1)+GOALS('09-10 Teamsheets'!$H$2:$R$98,$A9,'09-10 Teamsheets'!$C$2:$C$98,Q$1)+GOALS('10-11 Teamsheets'!$H$2:$R$107,$A9,'10-11 Teamsheets'!$C$2:$C$107,Q$1)+GOALS('11-12 Teamsheets'!$H$2:$R$119,$A9,'11-12 Teamsheets'!$C$2:$C$119,Q$1)+GOALS('12-13 Teamsheets'!$H$2:$R$126,$A9,'12-13 Teamsheets'!$C$2:$C$126,Q$1)+GOALS('13-14 Teamsheets'!$H$2:$R$132,$A9,'13-14 Teamsheets'!$C$2:$C$132,Q$1)+GOALS('14-15 Teamsheets'!$H$2:$R$136,$A9,'14-15 Teamsheets'!$C$2:$C$136,Q$1)) &amp; "(" &amp; (GOALS('08-09 Teamsheets'!$S$2:$Z$92,$A9,'08-09 Teamsheets'!$C$2:$C$92,Q$1)+GOALS('09-10 Teamsheets'!$S$2:$Z$98,$A9,'09-10 Teamsheets'!$C$2:$C$98,Q$1)+GOALS('10-11 Teamsheets'!$S$2:$Z$107,$A9,'10-11 Teamsheets'!$C$2:$C$107,Q$1)+GOALS('11-12 Teamsheets'!$S$2:$Z$119,$A9,'11-12 Teamsheets'!$C$2:$C$119,Q$1)+GOALS('12-13 Teamsheets'!$S$2:$Z$126,$A9,'12-13 Teamsheets'!$C$2:$C$126,Q$1)+GOALS('13-14 Teamsheets'!$S$2:$Z$132,$A9,'13-14 Teamsheets'!$C$2:$C$132,Q$1)+GOALS('14-15 Teamsheets'!$S$2:$Z$136,$A9,'14-15 Teamsheets'!$C$2:$C$136,Q$1)) &amp; ")"</f>
        <v>0(0)</v>
      </c>
      <c r="S9" s="27">
        <f>Clean_sheet('08-09 Teamsheets'!$C$2:$H$92,$A9,Q$1)+Clean_sheet('09-10 Teamsheets'!$C$2:$H$98,$A9,Q$1)+Clean_sheet('10-11 Teamsheets'!$C$2:$H$107,$A9,Q$1)+Clean_sheet('11-12 Teamsheets'!$C$2:$H$119,$A9,Q$1)+Clean_sheet('12-13 Teamsheets'!$C$2:$H$126,$A9,Q$1)+Clean_sheet('13-14 Teamsheets'!$C$2:$H$132,$A9,Q$1)+Clean_sheet('14-15 Teamsheets'!$C$2:$H$136,$A9,Q$1)</f>
        <v>0</v>
      </c>
      <c r="T9" s="27" t="str">
        <f>(CARDS('08-09 Teamsheets'!$H$2:$Z$92,$A9,$CX$2,'08-09 Teamsheets'!$C$2:$C$92,Q$1)+CARDS('09-10 Teamsheets'!$H$2:$Z$98,$A9,$CX$2,'09-10 Teamsheets'!$C$2:$C$98,Q$1)+CARDS('10-11 Teamsheets'!$H$2:$Z$107,$A9,$CX$2,'10-11 Teamsheets'!$C$2:$C$107,Q$1)+CARDS('11-12 Teamsheets'!$H$2:$Z$119,$A9,$CX$2,'11-12 Teamsheets'!$C$2:$C$119,Q$1)+CARDS('12-13 Teamsheets'!$H$2:$Z$126,$A9,$CX$2,'12-13 Teamsheets'!$C$2:$C$126,Q$1)+CARDS('13-14 Teamsheets'!$H$2:$Z$132,$A9,$CX$2,'13-14 Teamsheets'!$C$2:$C$132,Q$1)+CARDS('14-15 Teamsheets'!$H$2:$Z$136,$A9,$CX$2,'14-15 Teamsheets'!$C$2:$C$136,Q$1)) &amp; "(" &amp; (CARDS('08-09 Teamsheets'!$H$2:$Z$92,$A9,$CX$3,'08-09 Teamsheets'!$C$2:$C$92,Q$1)+CARDS('09-10 Teamsheets'!$H$2:$Z$98,$A9,$CX$3,'09-10 Teamsheets'!$C$2:$C$98,Q$1)+CARDS('10-11 Teamsheets'!$H$2:$Z$107,$A9,$CX$3,'10-11 Teamsheets'!$C$2:$C$107,Q$1)+CARDS('11-12 Teamsheets'!$H$2:$Z$119,$A9,$CX$3,'11-12 Teamsheets'!$C$2:$C$119,Q$1)+CARDS('12-13 Teamsheets'!$H$2:$Z$126,$A9,$CX$3,'12-13 Teamsheets'!$C$2:$C$126,Q$1)+CARDS('13-14 Teamsheets'!$H$2:$Z$132,$A9,$CX$3,'13-14 Teamsheets'!$C$2:$C$132,Q$1)+CARDS('14-15 Teamsheets'!$H$2:$Z$136,$A9,$CX$3,'14-15 Teamsheets'!$C$2:$C$136,Q$1)) &amp; ")"</f>
        <v>0(0)</v>
      </c>
      <c r="U9" s="82">
        <f>MINS_PLAYED('08-09 Teamsheets'!$H$2:$R$92,$A9,'08-09 Teamsheets'!$C$2:$C$92,Q$1)+MINS_PLAYED('09-10 Teamsheets'!$H$2:$R$98,$A9,'09-10 Teamsheets'!$C$2:$C$98,Q$1)+ MINS_AS_SUB('08-09 Teamsheets'!$S$2:$Z$92,$A9,'08-09 Teamsheets'!$C$2:$C$92,Q$1)+ MINS_AS_SUB('09-10 Teamsheets'!$S$2:$Z$98,$A9,'09-10 Teamsheets'!$C$2:$C$98,Q$1)+MINS_PLAYED('10-11 Teamsheets'!$H$2:$R$107,$A9,'10-11 Teamsheets'!$C$2:$C$107,Q$1)+MINS_AS_SUB('10-11 Teamsheets'!$S$2:$Z$107,$A9,'10-11 Teamsheets'!$C$2:$C$107,Q$1)+MINS_PLAYED('11-12 Teamsheets'!$H$2:$R$119,$A9,'11-12 Teamsheets'!$C$2:$C$119,Q$1)+MINS_AS_SUB('11-12 Teamsheets'!$S$2:$Z$119,$A9,'11-12 Teamsheets'!$C$2:$C$119,Q$1)+MINS_PLAYED('12-13 Teamsheets'!$H$2:$R$126,$A9,'12-13 Teamsheets'!$C$2:$C$126,Q$1)+MINS_AS_SUB('12-13 Teamsheets'!$S$2:$Z$126,$A9,'12-13 Teamsheets'!$C$2:$C$126,Q$1)+MINS_PLAYED('13-14 Teamsheets'!$H$2:$R$132,$A9,'13-14 Teamsheets'!$C$2:$C$132,Q$1)+MINS_AS_SUB('13-14 Teamsheets'!$S$2:$Z$132,$A9,'13-14 Teamsheets'!$C$2:$C$132,Q$1)+MINS_PLAYED('14-15 Teamsheets'!$H$2:$R$136,$A9,'14-15 Teamsheets'!$C$2:$C$136,Q$1)+MINS_AS_SUB('14-15 Teamsheets'!$S$2:$Z$136,$A9,'14-15 Teamsheets'!$C$2:$C$136,Q$1)</f>
        <v>504</v>
      </c>
      <c r="V9" s="27" t="s">
        <v>1635</v>
      </c>
      <c r="W9" s="27" t="s">
        <v>1635</v>
      </c>
      <c r="X9" s="27">
        <v>0</v>
      </c>
      <c r="Y9" s="27" t="s">
        <v>1635</v>
      </c>
      <c r="Z9" s="82">
        <v>0</v>
      </c>
      <c r="AA9" s="27" t="s">
        <v>1635</v>
      </c>
      <c r="AB9" s="27" t="s">
        <v>1635</v>
      </c>
      <c r="AC9" s="27">
        <v>0</v>
      </c>
      <c r="AD9" s="27" t="s">
        <v>1635</v>
      </c>
      <c r="AE9" s="82">
        <v>0</v>
      </c>
      <c r="AF9" s="27" t="s">
        <v>1635</v>
      </c>
      <c r="AG9" s="27" t="s">
        <v>1635</v>
      </c>
      <c r="AH9" s="27">
        <v>0</v>
      </c>
      <c r="AI9" s="27" t="s">
        <v>1635</v>
      </c>
      <c r="AJ9" s="82">
        <v>0</v>
      </c>
      <c r="AK9" s="27" t="s">
        <v>1635</v>
      </c>
      <c r="AL9" s="27" t="s">
        <v>1635</v>
      </c>
      <c r="AM9" s="27">
        <v>0</v>
      </c>
      <c r="AN9" s="27" t="s">
        <v>1635</v>
      </c>
      <c r="AO9" s="82">
        <v>0</v>
      </c>
      <c r="AP9" s="27" t="s">
        <v>1635</v>
      </c>
      <c r="AQ9" s="27" t="s">
        <v>1635</v>
      </c>
      <c r="AR9" s="27">
        <v>0</v>
      </c>
      <c r="AS9" s="27" t="s">
        <v>1635</v>
      </c>
      <c r="AT9" s="82">
        <v>0</v>
      </c>
      <c r="AU9" s="27" t="s">
        <v>1635</v>
      </c>
      <c r="AV9" s="27" t="s">
        <v>1635</v>
      </c>
      <c r="AW9" s="27">
        <v>0</v>
      </c>
      <c r="AX9" s="27" t="s">
        <v>1635</v>
      </c>
      <c r="AY9" s="82">
        <v>0</v>
      </c>
      <c r="AZ9" s="27" t="str">
        <f>(APPS('07-08 Teamsheets'!$H$2:$R$88,$A9,'07-08 Teamsheets'!$C$2:$C$88,AZ$1)+APPS('11-12 Teamsheets'!$H$2:$R$119,$A9,'11-12 Teamsheets'!$C$2:$C$119,AZ$1)+APPS('12-13 Teamsheets'!$H$2:$R$126,$A9,'12-13 Teamsheets'!$C$2:$C$126,AZ$1)+APPS('13-14 Teamsheets'!$H$2:$R$132,$A9,'13-14 Teamsheets'!$C$2:$C$132,AZ$1)+APPS('14-15 Teamsheets'!$H$2:$R$136,$A9,'14-15 Teamsheets'!$C$2:$C$136,AZ$1)) &amp; "(" &amp; (SUBS('07-08 Teamsheets'!$S$2:$Z$88,$A9,'07-08 Teamsheets'!$C$2:$C$88,AZ$1)+SUBS('11-12 Teamsheets'!$S$2:$Z$119,$A9,'11-12 Teamsheets'!$C$2:$C$119,AZ$1)+SUBS('12-13 Teamsheets'!$S$2:$Z$126,$A9,'12-13 Teamsheets'!$C$2:$C$126,AZ$1)+SUBS('13-14 Teamsheets'!$S$2:$Z$132,$A9,'13-14 Teamsheets'!$C$2:$C$132,AZ$1)+SUBS('14-15 Teamsheets'!$S$2:$Z$136,$A9,'14-15 Teamsheets'!$C$2:$C$136,AZ$1)) &amp; ")"</f>
        <v>0(0)</v>
      </c>
      <c r="BA9" s="27" t="str">
        <f>(GOALS('07-08 Teamsheets'!$H$2:$R$88,$A9,'07-08 Teamsheets'!$C$2:$C$88,AZ$1)+GOALS('11-12 Teamsheets'!$H$2:$R$119,$A9,'11-12 Teamsheets'!$C$2:$C$119,AZ$1)+GOALS('12-13 Teamsheets'!$H$2:$R$126,$A9,'12-13 Teamsheets'!$C$2:$C$126,AZ$1)+GOALS('13-14 Teamsheets'!$H$2:$R$132,$A9,'13-14 Teamsheets'!$C$2:$C$132,AZ$1)+GOALS('14-15 Teamsheets'!$H$2:$R$136,$A9,'14-15 Teamsheets'!$C$2:$C$136,AZ$1)) &amp; "(" &amp; (GOALS('07-08 Teamsheets'!$S$2:$Z$88,$A9,'07-08 Teamsheets'!$C$2:$C$88,AZ$1)+GOALS('11-12 Teamsheets'!$S$2:$Z$119,$A9,'11-12 Teamsheets'!$C$2:$C$119,AZ$1)+GOALS('12-13 Teamsheets'!$S$2:$Z$126,$A9,'12-13 Teamsheets'!$C$2:$C$126,AZ$1)+GOALS('13-14 Teamsheets'!$S$2:$Z$132,$A9,'13-14 Teamsheets'!$C$2:$C$132,AZ$1)+GOALS('14-15 Teamsheets'!$S$2:$Z$136,$A9,'14-15 Teamsheets'!$C$2:$C$136,AZ$1)) &amp; ")"</f>
        <v>0(0)</v>
      </c>
      <c r="BB9" s="27">
        <f>Clean_sheet('07-08 Teamsheets'!$C$2:$H$92,$A9,AZ$1)+Clean_sheet('11-12 Teamsheets'!$C$2:$H$119,$A9,AZ$1)+Clean_sheet('12-13 Teamsheets'!$C$2:$H$126,$A9,AZ$1)+Clean_sheet('13-14 Teamsheets'!$C$2:$H$132,$A9,AZ$1)+Clean_sheet('14-15 Teamsheets'!$C$2:$H$136,$A9,AZ$1)</f>
        <v>0</v>
      </c>
      <c r="BC9" s="27" t="str">
        <f>(CARDS('07-08 Teamsheets'!$H$2:$Z$88,$A9,$CX$2,'07-08 Teamsheets'!$C$2:$C$88,AZ$1)+CARDS('11-12 Teamsheets'!$H$2:$Z$119,$A9,$CX$2,'11-12 Teamsheets'!$C$2:$C$119,AZ$1)+CARDS('12-13 Teamsheets'!$H$2:$Z$126,$A9,$CX$2,'12-13 Teamsheets'!$C$2:$C$126,AZ$1)+CARDS('13-14 Teamsheets'!$H$2:$Z$132,$A9,$CX$2,'13-14 Teamsheets'!$C$2:$C$132,AZ$1)+CARDS('14-15 Teamsheets'!$H$2:$Z$136,$A9,$CX$2,'14-15 Teamsheets'!$C$2:$C$136,AZ$1)) &amp; "(" &amp; (CARDS('07-08 Teamsheets'!$H$2:$Z$88,$A9,$CX$3,'07-08 Teamsheets'!$C$2:$C$88,AZ$1)+CARDS('11-12 Teamsheets'!$H$2:$Z$119,$A9,$CX$3,'11-12 Teamsheets'!$C$2:$C$119,AZ$1)+CARDS('12-13 Teamsheets'!$H$2:$Z$126,$A9,$CX$3,'12-13 Teamsheets'!$C$2:$C$126,AZ$1)+CARDS('13-14 Teamsheets'!$H$2:$Z$132,$A9,$CX$3,'13-14 Teamsheets'!$C$2:$C$132,AZ$1)+CARDS('14-15 Teamsheets'!$H$2:$Z$136,$A9,$CX$3,'14-15 Teamsheets'!$C$2:$C$136,AZ$1)) &amp; ")"</f>
        <v>0(0)</v>
      </c>
      <c r="BD9" s="82">
        <f>MINS_PLAYED('07-08 Teamsheets'!$H$2:$R$88,$A9,'07-08 Teamsheets'!$C$2:$C$88,AZ$1)+MINS_PLAYED('11-12 Teamsheets'!$H$2:$R$119,$A9,'11-12 Teamsheets'!$C$2:$C$119,AZ$1)+MINS_PLAYED('12-13 Teamsheets'!$H$2:$R$126,$A9,'12-13 Teamsheets'!$C$2:$C$126,AZ$1)+MINS_PLAYED('13-14 Teamsheets'!$H$2:$R$132,$A9,'13-14 Teamsheets'!$C$2:$C$132,AZ$1)+MINS_PLAYED('14-15 Teamsheets'!$H$2:$R$136,$A9,'14-15 Teamsheets'!$C$2:$C$136,AZ$1)+MINS_AS_SUB('07-08 Teamsheets'!$S$2:$Z$88,$A9,'07-08 Teamsheets'!$C$2:$C$88,AZ$1)+MINS_AS_SUB('11-12 Teamsheets'!$S$2:$Z$119,$A9,'11-12 Teamsheets'!$C$2:$C$119,AZ$1)+MINS_AS_SUB('12-13 Teamsheets'!$S$2:$Z$126,$A9,'12-13 Teamsheets'!$C$2:$C$126,AZ$1)+MINS_AS_SUB('13-14 Teamsheets'!$S$2:$Z$132,$A9,'13-14 Teamsheets'!$C$2:$C$132,AZ$1)+MINS_AS_SUB('14-15 Teamsheets'!$S$2:$Z$136,$A9,'14-15 Teamsheets'!$C$2:$C$136,AZ$1)</f>
        <v>0</v>
      </c>
      <c r="BE9" s="27" t="str">
        <f>(APPS('08-09 Teamsheets'!$H$2:$R$92,$A9,'08-09 Teamsheets'!$C$2:$C$92,BE$1)+APPS('09-10 Teamsheets'!$H$2:$R$98,$A9,'09-10 Teamsheets'!$C$2:$C$98,BE$1)+APPS('10-11 Teamsheets'!$H$2:$R$107,$A9,'10-11 Teamsheets'!$C$2:$C$107,BE$1)+APPS('11-12 Teamsheets'!$H$2:$R$119,$A9,'11-12 Teamsheets'!$C$2:$C$119,BE$1)+APPS('12-13 Teamsheets'!$H$2:$R$126,$A9,'12-13 Teamsheets'!$C$2:$C$126,BE$1)+APPS('13-14 Teamsheets'!$H$2:$R$132,$A9,'13-14 Teamsheets'!$C$2:$C$132,BE$1)+APPS('14-15 Teamsheets'!$H$2:$R$136,$A9,'14-15 Teamsheets'!$C$2:$C$136,BE$1)) &amp; "(" &amp; (SUBS('08-09 Teamsheets'!$S$2:$Z$92,$A9,'08-09 Teamsheets'!$C$2:$C$92,BE$1)+SUBS('09-10 Teamsheets'!$S$2:$Z$98,$A9,'09-10 Teamsheets'!$C$2:$C$98,BE$1)+SUBS('10-11 Teamsheets'!$S$2:$Z$107,$A9,'10-11 Teamsheets'!$C$2:$C$107,BE$1)+SUBS('11-12 Teamsheets'!$S$2:$Z$119,$A9,'11-12 Teamsheets'!$C$2:$C$119,BE$1)+SUBS('12-13 Teamsheets'!$S$2:$Z$126,$A9,'12-13 Teamsheets'!$C$2:$C$126,BE$1)+SUBS('13-14 Teamsheets'!$S$2:$Z$132,$A9,'13-14 Teamsheets'!$C$2:$C$132,BE$1)+SUBS('14-15 Teamsheets'!$S$2:$Z$136,$A9,'14-15 Teamsheets'!$C$2:$C$136,BE$1)) &amp; ")"</f>
        <v>1(0)</v>
      </c>
      <c r="BF9" s="27" t="str">
        <f>(GOALS('08-09 Teamsheets'!$H$2:$R$92,$A9,'08-09 Teamsheets'!$C$2:$C$92,BE$1)+GOALS('09-10 Teamsheets'!$H$2:$R$98,$A9,'09-10 Teamsheets'!$C$2:$C$98,BE$1)+GOALS('10-11 Teamsheets'!$H$2:$R$107,$A9,'10-11 Teamsheets'!$C$2:$C$107,BE$1)+GOALS('11-12 Teamsheets'!$H$2:$R$119,$A9,'11-12 Teamsheets'!$C$2:$C$119,BE$1)+GOALS('12-13 Teamsheets'!$H$2:$R$126,$A9,'12-13 Teamsheets'!$C$2:$C$126,BE$1)+GOALS('13-14 Teamsheets'!$H$2:$R$132,$A9,'13-14 Teamsheets'!$C$2:$C$132,BE$1)+GOALS('14-15 Teamsheets'!$H$2:$R$136,$A9,'14-15 Teamsheets'!$C$2:$C$136,BE$1)) &amp; "(" &amp; (GOALS('08-09 Teamsheets'!$S$2:$Z$92,$A9,'08-09 Teamsheets'!$C$2:$C$92,BE$1)+GOALS('09-10 Teamsheets'!$S$2:$Z$98,$A9,'09-10 Teamsheets'!$C$2:$C$98,BE$1)+GOALS('10-11 Teamsheets'!$S$2:$Z$107,$A9,'10-11 Teamsheets'!$C$2:$C$107,BE$1)+GOALS('11-12 Teamsheets'!$S$2:$Z$119,$A9,'11-12 Teamsheets'!$C$2:$C$119,BE$1)+GOALS('12-13 Teamsheets'!$S$2:$Z$126,$A9,'12-13 Teamsheets'!$C$2:$C$126,BE$1)+GOALS('13-14 Teamsheets'!$S$2:$Z$132,$A9,'13-14 Teamsheets'!$C$2:$C$132,BE$1)+GOALS('14-15 Teamsheets'!$S$2:$Z$136,$A9,'14-15 Teamsheets'!$C$2:$C$136,BE$1)) &amp; ")"</f>
        <v>0(0)</v>
      </c>
      <c r="BG9" s="27">
        <f>Clean_sheet('08-09 Teamsheets'!$C$2:$H$92,$A9,BE$1)+Clean_sheet('09-10 Teamsheets'!$C$2:$H$98,$A9,BE$1)+Clean_sheet('10-11 Teamsheets'!$C$2:$H$107,$A9,BE$1)+Clean_sheet('11-12 Teamsheets'!$C$2:$H$119,$A9,BE$1)+Clean_sheet('12-13 Teamsheets'!$C$2:$H$126,$A9,BE$1)+Clean_sheet('13-14 Teamsheets'!$C$2:$H$132,$A9,BE$1)+Clean_sheet('14-15 Teamsheets'!$C$2:$H$136,$A9,BE$1)</f>
        <v>0</v>
      </c>
      <c r="BH9" s="27" t="str">
        <f>(CARDS('08-09 Teamsheets'!$H$2:$Z$92,$A9,$CX$2,'08-09 Teamsheets'!$C$2:$C$92,BE$1)+CARDS('09-10 Teamsheets'!$H$2:$Z$98,$A9,$CX$2,'09-10 Teamsheets'!$C$2:$C$98,BE$1)+CARDS('10-11 Teamsheets'!$H$2:$Z$107,$A9,$CX$2,'10-11 Teamsheets'!$C$2:$C$107,BE$1)+CARDS('11-12 Teamsheets'!$H$2:$Z$119,$A9,$CX$2,'11-12 Teamsheets'!$C$2:$C$119,BE$1)+CARDS('12-13 Teamsheets'!$H$2:$Z$126,$A9,$CX$2,'12-13 Teamsheets'!$C$2:$C$126,BE$1)+CARDS('13-14 Teamsheets'!$H$2:$Z$132,$A9,$CX$2,'13-14 Teamsheets'!$C$2:$C$132,BE$1)+CARDS('14-15 Teamsheets'!$H$2:$Z$136,$A9,$CX$2,'14-15 Teamsheets'!$C$2:$C$136,BE$1)) &amp; "(" &amp; (CARDS('08-09 Teamsheets'!$H$2:$Z$92,$A9,$CX$3,'08-09 Teamsheets'!$C$2:$C$92,BE$1)+CARDS('09-10 Teamsheets'!$H$2:$Z$98,$A9,$CX$3,'09-10 Teamsheets'!$C$2:$C$98,BE$1)+CARDS('10-11 Teamsheets'!$H$2:$Z$107,$A9,$CX$3,'10-11 Teamsheets'!$C$2:$C$107,BE$1)+CARDS('11-12 Teamsheets'!$H$2:$Z$119,$A9,$CX$3,'11-12 Teamsheets'!$C$2:$C$119,BE$1)+CARDS('12-13 Teamsheets'!$H$2:$Z$126,$A9,$CX$3,'12-13 Teamsheets'!$C$2:$C$126,BE$1)+CARDS('13-14 Teamsheets'!$H$2:$Z$132,$A9,$CX$3,'13-14 Teamsheets'!$C$2:$C$132,BE$1)+CARDS('14-15 Teamsheets'!$H$2:$Z$136,$A9,$CX$3,'14-15 Teamsheets'!$C$2:$C$136,BE$1)) &amp; ")"</f>
        <v>0(0)</v>
      </c>
      <c r="BI9" s="82">
        <f>MINS_PLAYED('08-09 Teamsheets'!$H$2:$R$92,$A9,'08-09 Teamsheets'!$C$2:$C$92,BE$1)+MINS_PLAYED('09-10 Teamsheets'!$H$2:$R$98,$A9,'09-10 Teamsheets'!$C$2:$C$98,BE$1)+ MINS_AS_SUB('08-09 Teamsheets'!$S$2:$Z$92,$A9,'08-09 Teamsheets'!$C$2:$C$92,BE$1)+ MINS_AS_SUB('09-10 Teamsheets'!$S$2:$Z$98,$A9,'09-10 Teamsheets'!$C$2:$C$98,BE$1)+MINS_PLAYED('10-11 Teamsheets'!$H$2:$R$107,$A9,'10-11 Teamsheets'!$C$2:$C$107,BE$1)+MINS_AS_SUB('10-11 Teamsheets'!$S$2:$Z$107,$A9,'10-11 Teamsheets'!$C$2:$C$107,BE$1)+MINS_PLAYED('11-12 Teamsheets'!$H$2:$R$119,$A9,'11-12 Teamsheets'!$C$2:$C$119,BE$1)+MINS_AS_SUB('11-12 Teamsheets'!$S$2:$Z$119,$A9,'11-12 Teamsheets'!$C$2:$C$119,BE$1)+MINS_PLAYED('12-13 Teamsheets'!$H$2:$R$126,$A9,'12-13 Teamsheets'!$C$2:$C$126,BE$1)+MINS_AS_SUB('12-13 Teamsheets'!$S$2:$Z$126,$A9,'12-13 Teamsheets'!$C$2:$C$126,BE$1)+MINS_PLAYED('13-14 Teamsheets'!$H$2:$R$132,$A9,'13-14 Teamsheets'!$C$2:$C$132,BE$1)+MINS_AS_SUB('13-14 Teamsheets'!$S$2:$Z$132,$A9,'13-14 Teamsheets'!$C$2:$C$132,BE$1)+MINS_PLAYED('14-15 Teamsheets'!$H$2:$R$136,$A9,'14-15 Teamsheets'!$C$2:$C$136,BE$1)+MINS_AS_SUB('14-15 Teamsheets'!$S$2:$Z$136,$A9,'14-15 Teamsheets'!$C$2:$C$136,BE$1)</f>
        <v>90</v>
      </c>
      <c r="BJ9" s="27" t="str">
        <f>(APPS('07-08 Teamsheets'!$H$2:$R$88,$A9,'07-08 Teamsheets'!$C$2:$C$88,BJ$1)+APPS('08-09 Teamsheets'!$H$2:$R$92,$A9,'08-09 Teamsheets'!$C$2:$C$92,BJ$1)+APPS('09-10 Teamsheets'!$H$2:$R$98,$A9,'09-10 Teamsheets'!$C$2:$C$98,BJ$1)+APPS('10-11 Teamsheets'!$H$2:$R$106,$A9,'10-11 Teamsheets'!$C$2:$C$106,BJ$1)+APPS('11-12 Teamsheets'!$H$2:$R$119,$A9,'11-12 Teamsheets'!$C$2:$C$119,BJ$1)+APPS('12-13 Teamsheets'!$H$2:$R$126,$A9,'12-13 Teamsheets'!$C$2:$C$126,BJ$1)+APPS('13-14 Teamsheets'!$H$2:$R$132,$A9,'13-14 Teamsheets'!$C$2:$C$132,BJ$1)+APPS('14-15 Teamsheets'!$H$2:$R$136,$A9,'14-15 Teamsheets'!$C$2:$C$136,BJ$1)) &amp; "(" &amp; (SUBS('07-08 Teamsheets'!$S$2:$Z$88,$A9,'07-08 Teamsheets'!$C$2:$C$88,BJ$1)+SUBS('08-09 Teamsheets'!$S$2:$Z$92,$A9,'08-09 Teamsheets'!$C$2:$C$92,BJ$1)+SUBS('09-10 Teamsheets'!$S$2:$Z$98,$A9,'09-10 Teamsheets'!$C$2:$C$98,BJ$1)+SUBS('10-11 Teamsheets'!$S$2:$Z$106,$A9,'10-11 Teamsheets'!$C$2:$C$106,BJ$1)+SUBS('11-12 Teamsheets'!$S$2:$Z$119,$A9,'11-12 Teamsheets'!$C$2:$C$119,BJ$1)+SUBS('12-13 Teamsheets'!$S$2:$Z$126,$A9,'12-13 Teamsheets'!$C$2:$C$126,BJ$1)+SUBS('13-14 Teamsheets'!$S$2:$Z$132,$A9,'13-14 Teamsheets'!$C$2:$C$132,BJ$1)+SUBS('14-15 Teamsheets'!$S$2:$Z$136,$A9,'14-15 Teamsheets'!$C$2:$C$136,BJ$1)) &amp; ")"</f>
        <v>1(0)</v>
      </c>
      <c r="BK9" s="27" t="str">
        <f>(GOALS('07-08 Teamsheets'!$H$2:$R$88,$A9,'07-08 Teamsheets'!$C$2:$C$88,BJ$1)+GOALS('08-09 Teamsheets'!$H$2:$R$92,$A9,'08-09 Teamsheets'!$C$2:$C$92,BJ$1)+GOALS('09-10 Teamsheets'!$H$2:$R$98,$A9,'09-10 Teamsheets'!$C$2:$C$98,BJ$1)+GOALS('10-11 Teamsheets'!$H$2:$R$106,$A9,'10-11 Teamsheets'!$C$2:$C$106,BJ$1)+GOALS('11-12 Teamsheets'!$H$2:$R$119,$A9,'11-12 Teamsheets'!$C$2:$C$119,BJ$1)+GOALS('12-13 Teamsheets'!$H$2:$R$126,$A9,'12-13 Teamsheets'!$C$2:$C$126,BJ$1)+GOALS('13-14 Teamsheets'!$H$2:$R$132,$A9,'13-14 Teamsheets'!$C$2:$C$132,BJ$1)+GOALS('14-15 Teamsheets'!$H$2:$R$136,$A9,'14-15 Teamsheets'!$C$2:$C$136,BJ$1)) &amp; "(" &amp; (GOALS('07-08 Teamsheets'!$S$2:$Z$88,$A9,'07-08 Teamsheets'!$C$2:$C$88,BJ$1)+GOALS('08-09 Teamsheets'!$S$2:$Z$92,$A9,'08-09 Teamsheets'!$C$2:$C$92,BJ$1)+GOALS('09-10 Teamsheets'!$S$2:$Z$98,$A9,'09-10 Teamsheets'!$C$2:$C$98,BJ$1)+GOALS('10-11 Teamsheets'!$S$2:$Z$106,$A9,'10-11 Teamsheets'!$C$2:$C$106,BJ$1)+GOALS('11-12 Teamsheets'!$S$2:$Z$119,$A9,'11-12 Teamsheets'!$C$2:$C$119,BJ$1)+GOALS('12-13 Teamsheets'!$S$2:$Z$126,$A9,'12-13 Teamsheets'!$C$2:$C$126,BJ$1)+GOALS('13-14 Teamsheets'!$S$2:$Z$132,$A9,'13-14 Teamsheets'!$C$2:$C$132,BJ$1)+GOALS('14-15 Teamsheets'!$S$2:$Z$136,$A9,'14-15 Teamsheets'!$C$2:$C$136,BJ$1)) &amp; ")"</f>
        <v>0(0)</v>
      </c>
      <c r="BL9" s="27">
        <f>Clean_sheet('07-08 Teamsheets'!$C$2:$H$92,$A9,BJ$1)+Clean_sheet('08-09 Teamsheets'!$C$2:$H$92,$A9,BJ$1)+Clean_sheet('09-10 Teamsheets'!$C$2:$H$98,$A9,BJ$1)+Clean_sheet('10-11 Teamsheets'!$C$2:$H$106,$A9,BJ$1)+Clean_sheet('11-12 Teamsheets'!$C$2:$H$119,$A9,BJ$1)+Clean_sheet('12-13 Teamsheets'!$C$2:$H$126,$A9,BJ$1)+Clean_sheet('13-14 Teamsheets'!$C$2:$H$132,$A9,BJ$1)+Clean_sheet('14-15 Teamsheets'!$C$2:$H$136,$A9,BJ$1)</f>
        <v>0</v>
      </c>
      <c r="BM9" s="27" t="str">
        <f>(CARDS('07-08 Teamsheets'!$H$2:$Z$88,$A9,$CX$2,'07-08 Teamsheets'!$C$2:$C$88,BJ$1)+CARDS('08-09 Teamsheets'!$H$2:$Z$92,$A9,$CX$2,'08-09 Teamsheets'!$C$2:$C$92,BJ$1)+CARDS('09-10 Teamsheets'!$H$2:$Z$98,$A9,$CX$2,'09-10 Teamsheets'!$C$2:$C$98,BJ$1)+CARDS('10-11 Teamsheets'!$H$2:$Z$106,$A9,$CX$2,'10-11 Teamsheets'!$C$2:$C$106,BJ$1)+CARDS('11-12 Teamsheets'!$H$2:$Z$119,$A9,$CX$2,'11-12 Teamsheets'!$C$2:$C$119,BJ$1)+CARDS('12-13 Teamsheets'!$H$2:$Z$126,$A9,$CX$2,'12-13 Teamsheets'!$C$2:$C$126,BJ$1)+CARDS('13-14 Teamsheets'!$H$2:$Z$132,$A9,$CX$2,'13-14 Teamsheets'!$C$2:$C$132,BJ$1)+CARDS('14-15 Teamsheets'!$H$2:$Z$136,$A9,$CX$2,'14-15 Teamsheets'!$C$2:$C$136,BJ$1)) &amp; "(" &amp; (CARDS('07-08 Teamsheets'!$H$2:$Z$88,$A9,$CX$3,'07-08 Teamsheets'!$C$2:$C$88,BJ$1)+CARDS('08-09 Teamsheets'!$H$2:$Z$92,$A9,$CX$3,'08-09 Teamsheets'!$C$2:$C$92,BJ$1)+CARDS('09-10 Teamsheets'!$H$2:$Z$98,$A9,$CX$3,'09-10 Teamsheets'!$C$2:$C$98,BJ$1)+CARDS('10-11 Teamsheets'!$H$2:$Z$106,$A9,$CX$3,'10-11 Teamsheets'!$C$2:$C$106,BJ$1)+CARDS('11-12 Teamsheets'!$H$2:$Z$119,$A9,$CX$3,'11-12 Teamsheets'!$C$2:$C$119,BJ$1)+CARDS('12-13 Teamsheets'!$H$2:$Z$126,$A9,$CX$3,'12-13 Teamsheets'!$C$2:$C$126,BJ$1)+CARDS('13-14 Teamsheets'!$H$2:$Z$132,$A9,$CX$3,'13-14 Teamsheets'!$C$2:$C$132,BJ$1)+CARDS('14-15 Teamsheets'!$H$2:$Z$136,$A9,$CX$3,'14-15 Teamsheets'!$C$2:$C$136,BJ$1)) &amp; ")"</f>
        <v>1(0)</v>
      </c>
      <c r="BN9" s="82">
        <f>MINS_PLAYED('07-08 Teamsheets'!$H$2:$R$88,$A9,'07-08 Teamsheets'!$C$2:$C$88,BJ$1)+MINS_PLAYED('08-09 Teamsheets'!$H$2:$R$92,$A9,'08-09 Teamsheets'!$C$2:$C$92,BJ$1)+MINS_PLAYED('09-10 Teamsheets'!$H$2:$R$98,$A9,'09-10 Teamsheets'!$C$2:$C$98,BJ$1)+MINS_PLAYED('10-11 Teamsheets'!$H$2:$R$106,$A9,'10-11 Teamsheets'!$C$2:$C$106,BJ$1)+MINS_PLAYED('11-12 Teamsheets'!$H$2:$R$119,$A9,'11-12 Teamsheets'!$C$2:$C$119,BJ$1)+MINS_PLAYED('12-13 Teamsheets'!$H$2:$R$126,$A9,'12-13 Teamsheets'!$C$2:$C$126,BJ$1)+MINS_PLAYED('13-14 Teamsheets'!$H$2:$R$132,$A9,'13-14 Teamsheets'!$C$2:$C$132,BJ$1)+MINS_PLAYED('14-15 Teamsheets'!$H$2:$R$136,$A9,'14-15 Teamsheets'!$C$2:$C$136,BJ$1)+MINS_AS_SUB('07-08 Teamsheets'!$S$2:$Z$88,$A9,'07-08 Teamsheets'!$C$2:$C$88,BJ$1)+MINS_AS_SUB('08-09 Teamsheets'!$S$2:$Z$92,$A9,'08-09 Teamsheets'!$C$2:$C$92,BJ$1)+MINS_AS_SUB('09-10 Teamsheets'!$S$2:$Z$98,$A9,'09-10 Teamsheets'!$C$2:$C$98,BJ$1)+MINS_AS_SUB('10-11 Teamsheets'!$S$2:$Z$106,$A9,'10-11 Teamsheets'!$C$2:$C$106,BJ$1)+MINS_AS_SUB('11-12 Teamsheets'!$S$2:$Z$119,$A9,'11-12 Teamsheets'!$C$2:$C$119,BJ$1)+MINS_AS_SUB('12-13 Teamsheets'!$S$2:$Z$126,$A9,'12-13 Teamsheets'!$C$2:$C$126,BJ$1)+MINS_AS_SUB('13-14 Teamsheets'!$S$2:$Z$132,$A9,'13-14 Teamsheets'!$C$2:$C$132,BJ$1)+MINS_AS_SUB('14-15 Teamsheets'!$S$2:$Z$136,$A9,'14-15 Teamsheets'!$C$2:$C$136,BJ$1)</f>
        <v>90</v>
      </c>
      <c r="BO9" s="27" t="str">
        <f>(APPS('07-08 Teamsheets'!$H$2:$R$88,$A9,'07-08 Teamsheets'!$C$2:$C$88,BO$1)+APPS('08-09 Teamsheets'!$H$2:$R$92,$A9,'08-09 Teamsheets'!$C$2:$C$92,BO$1)+APPS('09-10 Teamsheets'!$H$2:$R$98,$A9,'09-10 Teamsheets'!$C$2:$C$98,BO$1)+APPS('10-11 Teamsheets'!$H$2:$R$106,$A9,'10-11 Teamsheets'!$C$2:$C$106,BO$1)+APPS('11-12 Teamsheets'!$H$2:$R$119,$A9,'11-12 Teamsheets'!$C$2:$C$119,BO$1)+APPS('12-13 Teamsheets'!$H$2:$R$126,$A9,'12-13 Teamsheets'!$C$2:$C$126,BO$1)+APPS('13-14 Teamsheets'!$H$2:$R$132,$A9,'13-14 Teamsheets'!$C$2:$C$132,BO$1)+APPS('14-15 Teamsheets'!$H$2:$R$136,$A9,'14-15 Teamsheets'!$C$2:$C$136,BO$1)) &amp; "(" &amp; (SUBS('07-08 Teamsheets'!$S$2:$Z$88,$A9,'07-08 Teamsheets'!$C$2:$C$88,BO$1)+SUBS('08-09 Teamsheets'!$S$2:$Z$92,$A9,'08-09 Teamsheets'!$C$2:$C$92,BO$1)+SUBS('09-10 Teamsheets'!$S$2:$Z$98,$A9,'09-10 Teamsheets'!$C$2:$C$98,BO$1)+SUBS('10-11 Teamsheets'!$S$2:$Z$106,$A9,'10-11 Teamsheets'!$C$2:$C$106,BO$1)+SUBS('11-12 Teamsheets'!$S$2:$Z$119,$A9,'11-12 Teamsheets'!$C$2:$C$119,BO$1)+SUBS('12-13 Teamsheets'!$S$2:$Z$126,$A9,'12-13 Teamsheets'!$C$2:$C$126,BO$1)+SUBS('13-14 Teamsheets'!$S$2:$Z$132,$A9,'13-14 Teamsheets'!$C$2:$C$132,BO$1)+SUBS('14-15 Teamsheets'!$S$2:$Z$136,$A9,'14-15 Teamsheets'!$C$2:$C$136,BO$1)) &amp; ")"</f>
        <v>0(0)</v>
      </c>
      <c r="BP9" s="27" t="str">
        <f>(GOALS('07-08 Teamsheets'!$H$2:$R$88,$A9,'07-08 Teamsheets'!$C$2:$C$88,BO$1)+GOALS('08-09 Teamsheets'!$H$2:$R$92,$A9,'08-09 Teamsheets'!$C$2:$C$92,BO$1)+GOALS('09-10 Teamsheets'!$H$2:$R$98,$A9,'09-10 Teamsheets'!$C$2:$C$98,BO$1)+GOALS('10-11 Teamsheets'!$H$2:$R$106,$A9,'10-11 Teamsheets'!$C$2:$C$106,BO$1)+GOALS('11-12 Teamsheets'!$H$2:$R$119,$A9,'11-12 Teamsheets'!$C$2:$C$119,BO$1)+GOALS('12-13 Teamsheets'!$H$2:$R$126,$A9,'12-13 Teamsheets'!$C$2:$C$126,BO$1)+GOALS('13-14 Teamsheets'!$H$2:$R$132,$A9,'13-14 Teamsheets'!$C$2:$C$132,BO$1)+GOALS('14-15 Teamsheets'!$H$2:$R$136,$A9,'14-15 Teamsheets'!$C$2:$C$136,BO$1)) &amp; "(" &amp; (GOALS('07-08 Teamsheets'!$S$2:$Z$88,$A9,'07-08 Teamsheets'!$C$2:$C$88,BO$1)+GOALS('08-09 Teamsheets'!$S$2:$Z$92,$A9,'08-09 Teamsheets'!$C$2:$C$92,BO$1)+GOALS('09-10 Teamsheets'!$S$2:$Z$98,$A9,'09-10 Teamsheets'!$C$2:$C$98,BO$1)+GOALS('10-11 Teamsheets'!$S$2:$Z$106,$A9,'10-11 Teamsheets'!$C$2:$C$106,BO$1)+GOALS('11-12 Teamsheets'!$S$2:$Z$119,$A9,'11-12 Teamsheets'!$C$2:$C$119,BO$1)+GOALS('12-13 Teamsheets'!$S$2:$Z$126,$A9,'12-13 Teamsheets'!$C$2:$C$126,BO$1)+GOALS('13-14 Teamsheets'!$S$2:$Z$132,$A9,'13-14 Teamsheets'!$C$2:$C$132,BO$1)+GOALS('14-15 Teamsheets'!$S$2:$Z$136,$A9,'14-15 Teamsheets'!$C$2:$C$136,BO$1)) &amp; ")"</f>
        <v>0(0)</v>
      </c>
      <c r="BQ9" s="27">
        <f>Clean_sheet('07-08 Teamsheets'!$C$2:$H$92,$A9,BO$1)+Clean_sheet('08-09 Teamsheets'!$C$2:$H$92,$A9,BO$1)+Clean_sheet('09-10 Teamsheets'!$C$2:$H$98,$A9,BO$1)+Clean_sheet('10-11 Teamsheets'!$C$2:$H$106,$A9,BO$1)+Clean_sheet('11-12 Teamsheets'!$C$2:$H$119,$A9,BO$1)+Clean_sheet('12-13 Teamsheets'!$C$2:$H$126,$A9,BO$1)+Clean_sheet('13-14 Teamsheets'!$C$2:$H$132,$A9,BO$1)+Clean_sheet('14-15 Teamsheets'!$C$2:$H$136,$A9,BO$1)</f>
        <v>0</v>
      </c>
      <c r="BR9" s="27" t="str">
        <f>(CARDS('07-08 Teamsheets'!$H$2:$Z$88,$A9,$CX$2,'07-08 Teamsheets'!$C$2:$C$88,BO$1)+CARDS('08-09 Teamsheets'!$H$2:$Z$92,$A9,$CX$2,'08-09 Teamsheets'!$C$2:$C$92,BO$1)+CARDS('09-10 Teamsheets'!$H$2:$Z$98,$A9,$CX$2,'09-10 Teamsheets'!$C$2:$C$98,BO$1)+CARDS('10-11 Teamsheets'!$H$2:$Z$106,$A9,$CX$2,'10-11 Teamsheets'!$C$2:$C$106,BO$1)+CARDS('11-12 Teamsheets'!$H$2:$Z$119,$A9,$CX$2,'11-12 Teamsheets'!$C$2:$C$119,BO$1)+CARDS('12-13 Teamsheets'!$H$2:$Z$126,$A9,$CX$2,'12-13 Teamsheets'!$C$2:$C$126,BO$1)+CARDS('13-14 Teamsheets'!$H$2:$Z$132,$A9,$CX$2,'13-14 Teamsheets'!$C$2:$C$132,BO$1)+CARDS('14-15 Teamsheets'!$H$2:$Z$136,$A9,$CX$2,'14-15 Teamsheets'!$C$2:$C$136,BO$1)) &amp; "(" &amp; (CARDS('07-08 Teamsheets'!$H$2:$Z$88,$A9,$CX$3,'07-08 Teamsheets'!$C$2:$C$88,BO$1)+CARDS('08-09 Teamsheets'!$H$2:$Z$92,$A9,$CX$3,'08-09 Teamsheets'!$C$2:$C$92,BO$1)+CARDS('09-10 Teamsheets'!$H$2:$Z$98,$A9,$CX$3,'09-10 Teamsheets'!$C$2:$C$98,BO$1)+CARDS('10-11 Teamsheets'!$H$2:$Z$106,$A9,$CX$3,'10-11 Teamsheets'!$C$2:$C$106,BO$1)+CARDS('11-12 Teamsheets'!$H$2:$Z$119,$A9,$CX$3,'11-12 Teamsheets'!$C$2:$C$119,BO$1)+CARDS('12-13 Teamsheets'!$H$2:$Z$126,$A9,$CX$3,'12-13 Teamsheets'!$C$2:$C$126,BO$1)+CARDS('13-14 Teamsheets'!$H$2:$Z$132,$A9,$CX$3,'13-14 Teamsheets'!$C$2:$C$132,BO$1)+CARDS('14-15 Teamsheets'!$H$2:$Z$136,$A9,$CX$3,'14-15 Teamsheets'!$C$2:$C$136,BO$1)) &amp; ")"</f>
        <v>0(0)</v>
      </c>
      <c r="BS9" s="82">
        <f>MINS_PLAYED('07-08 Teamsheets'!$H$2:$R$88,$A9,'07-08 Teamsheets'!$C$2:$C$88,BO$1)+MINS_PLAYED('08-09 Teamsheets'!$H$2:$R$92,$A9,'08-09 Teamsheets'!$C$2:$C$92,BO$1)+MINS_PLAYED('09-10 Teamsheets'!$H$2:$R$98,$A9,'09-10 Teamsheets'!$C$2:$C$98,BO$1)+MINS_PLAYED('10-11 Teamsheets'!$H$2:$R$106,$A9,'10-11 Teamsheets'!$C$2:$C$106,BO$1)+MINS_PLAYED('11-12 Teamsheets'!$H$2:$R$119,$A9,'11-12 Teamsheets'!$C$2:$C$119,BO$1)+MINS_PLAYED('12-13 Teamsheets'!$H$2:$R$126,$A9,'12-13 Teamsheets'!$C$2:$C$126,BO$1)+MINS_PLAYED('13-14 Teamsheets'!$H$2:$R$132,$A9,'13-14 Teamsheets'!$C$2:$C$132,BO$1)+MINS_PLAYED('14-15 Teamsheets'!$H$2:$R$136,$A9,'14-15 Teamsheets'!$C$2:$C$136,BO$1)+MINS_AS_SUB('07-08 Teamsheets'!$S$2:$Z$88,$A9,'07-08 Teamsheets'!$C$2:$C$88,BO$1)+MINS_AS_SUB('08-09 Teamsheets'!$S$2:$Z$92,$A9,'08-09 Teamsheets'!$C$2:$C$92,BO$1)+MINS_AS_SUB('09-10 Teamsheets'!$S$2:$Z$98,$A9,'09-10 Teamsheets'!$C$2:$C$98,BO$1)+MINS_AS_SUB('10-11 Teamsheets'!$S$2:$Z$106,$A9,'10-11 Teamsheets'!$C$2:$C$106,BO$1)+MINS_AS_SUB('11-12 Teamsheets'!$S$2:$Z$119,$A9,'11-12 Teamsheets'!$C$2:$C$119,BO$1)+MINS_AS_SUB('12-13 Teamsheets'!$S$2:$Z$126,$A9,'12-13 Teamsheets'!$C$2:$C$126,BO$1)+MINS_AS_SUB('13-14 Teamsheets'!$S$2:$Z$132,$A9,'13-14 Teamsheets'!$C$2:$C$132,BO$1)+MINS_AS_SUB('14-15 Teamsheets'!$S$2:$Z$136,$A9,'14-15 Teamsheets'!$C$2:$C$136,BO$1)</f>
        <v>0</v>
      </c>
      <c r="BT9" s="71">
        <f>APPS('05-06 Teamsheets'!$H$2:$R$71,$A9,'05-06 Teamsheets'!$C$2:$C$71,B$1)+SUBS('05-06 Teamsheets'!$S$2:$W$71,$A9,'05-06 Teamsheets'!$C$2:$C$71,B$1)+APPS('06-07 Teamsheets'!$H$2:$R$83,$A9,'06-07 Teamsheets'!$C$2:$C$83,G$1)+SUBS('06-07 Teamsheets'!$S$2:$Z$83,$A9,'06-07 Teamsheets'!$C$2:$C$83,G$1)+APPS('07-08 Teamsheets'!$H$2:$R$88,$A9,'07-08 Teamsheets'!$C$2:$C$88,L$1)+SUBS('07-08 Teamsheets'!$S$2:$Z$88,$A9,'07-08 Teamsheets'!$C$2:$C$88,L$1)+APPS('08-09 Teamsheets'!$H$2:$R$92,$A9,'08-09 Teamsheets'!$C$2:$C$92,Q$1)+SUBS('08-09 Teamsheets'!$S$2:$Z$92,$A9,'08-09 Teamsheets'!$C$2:$C$92,Q$1)+APPS('09-10 Teamsheets'!$H$2:$R$98,$A9,'09-10 Teamsheets'!$C$2:$C$98,Q$1)+SUBS('09-10 Teamsheets'!$S$2:$Z$98,$A9,'09-10 Teamsheets'!$C$2:$C$98,Q$1)+APPS('10-11 Teamsheets'!$H$2:$R$107,$A9,'10-11 Teamsheets'!$C$2:$C$107,Q$1)+SUBS('10-11 Teamsheets'!$S$2:$Z$107,$A9,'10-11 Teamsheets'!$C$2:$C$107,Q$1)+APPS('11-12 Teamsheets'!$H$2:$R$119,$A9,'11-12 Teamsheets'!$C$2:$C$119,Q$1)+SUBS('11-12 Teamsheets'!$S$2:$Z$119,$A9,'11-12 Teamsheets'!$C$2:$C$119,Q$1)+APPS('12-13 Teamsheets'!$H$2:$R$126,$A9,'12-13 Teamsheets'!$C$2:$C$126,Q$1)+SUBS('12-13 Teamsheets'!$S$2:$Z$126,$A9,'12-13 Teamsheets'!$C$2:$C$126,Q$1)+APPS('13-14 Teamsheets'!$H$2:$R$132,$A9,'13-14 Teamsheets'!$C$2:$C$132,Q$1)+SUBS('13-14 Teamsheets'!$S$2:$Z$132,$A9,'13-14 Teamsheets'!$C$2:$C$132,Q$1)+APPS('14-15 Teamsheets'!$H$2:$R$136,$A9,'14-15 Teamsheets'!$C$2:$C$136,Q$1)+SUBS('14-15 Teamsheets'!$S$2:$Z$136,$A9,'14-15 Teamsheets'!$C$2:$C$136,Q$1)</f>
        <v>10</v>
      </c>
      <c r="BU9" s="132">
        <v>0</v>
      </c>
      <c r="BV9" s="27">
        <f>APPS('07-08 Teamsheets'!$H$2:$R$88,$A9,'07-08 Teamsheets'!$C$2:$C$88,AZ$1)+SUBS('07-08 Teamsheets'!$S$2:$Z$88,$A9,'07-08 Teamsheets'!$C$2:$C$88,AZ$1)+APPS('11-12 Teamsheets'!$H$2:$R$119,$A9,'11-12 Teamsheets'!$C$2:$C$119,AZ$1)+SUBS('11-12 Teamsheets'!$S$2:$Z$119,$A9,'11-12 Teamsheets'!$C$2:$C$119,AZ$1)+APPS('12-13 Teamsheets'!$H$2:$R$126,$A9,'12-13 Teamsheets'!$C$2:$C$126,AZ$1)+SUBS('12-13 Teamsheets'!$S$2:$Z$126,$A9,'12-13 Teamsheets'!$C$2:$C$126,AZ$1)+APPS('13-14 Teamsheets'!$H$2:$R$132,$A9,'13-14 Teamsheets'!$C$2:$C$132,AZ$1)+SUBS('13-14 Teamsheets'!$S$2:$Z$132,$A9,'13-14 Teamsheets'!$C$2:$C$132,AZ$1)+APPS('14-15 Teamsheets'!$H$2:$R$136,$A9,'14-15 Teamsheets'!$C$2:$C$136,AZ$1)+SUBS('14-15 Teamsheets'!$S$2:$Z$136,$A9,'14-15 Teamsheets'!$C$2:$C$136,AZ$1)+APPS('08-09 Teamsheets'!$H$2:$R$92,$A9,'08-09 Teamsheets'!$C$2:$C$92,BE$1)+APPS('09-10 Teamsheets'!$H$2:$R$98,$A9,'09-10 Teamsheets'!$C$2:$C$98,BE$1)+SUBS('08-09 Teamsheets'!$S$2:$Z$92,$A9,'08-09 Teamsheets'!$C$2:$C$92,BE$1)+SUBS('09-10 Teamsheets'!$S$2:$Z$98,$A9,'09-10 Teamsheets'!$C$2:$C$98,BE$1)+APPS('10-11 Teamsheets'!$H$2:$R$107,$A9,'10-11 Teamsheets'!$C$2:$C$107,BE$1)+SUBS('10-11 Teamsheets'!$S$2:$Z$107,$A9,'10-11 Teamsheets'!$C$2:$C$107,BE$1)+APPS('11-12 Teamsheets'!$H$2:$R$119,$A9,'11-12 Teamsheets'!$C$2:$C$119,BE$1)+SUBS('11-12 Teamsheets'!$S$2:$Z$119,$A9,'11-12 Teamsheets'!$C$2:$C$119,BE$1)+APPS('12-13 Teamsheets'!$H$2:$R$126,$A9,'12-13 Teamsheets'!$C$2:$C$126,BE$1)+SUBS('12-13 Teamsheets'!$S$2:$Z$126,$A9,'12-13 Teamsheets'!$C$2:$C$126,BE$1)+APPS('13-14 Teamsheets'!$H$2:$R$132,$A9,'13-14 Teamsheets'!$C$2:$C$132,BE$1)+SUBS('13-14 Teamsheets'!$S$2:$Z$132,$A9,'13-14 Teamsheets'!$C$2:$C$132,BE$1)+APPS('14-15 Teamsheets'!$H$2:$R$136,$A9,'14-15 Teamsheets'!$C$2:$C$136,BE$1)+SUBS('14-15 Teamsheets'!$S$2:$Z$136,$A9,'14-15 Teamsheets'!$C$2:$C$136,BE$1)</f>
        <v>1</v>
      </c>
      <c r="BW9" s="27">
        <f>APPS('07-08 Teamsheets'!$H$2:$R$88,$A9,'07-08 Teamsheets'!$C$2:$C$88,BJ$1)+APPS('08-09 Teamsheets'!$H$2:$R$92,$A9,'08-09 Teamsheets'!$C$2:$C$92,BJ$1)+APPS('09-10 Teamsheets'!$H$2:$R$98,$A9,'09-10 Teamsheets'!$C$2:$C$98,BJ$1)+SUBS('07-08 Teamsheets'!$S$2:$Z$88,$A9,'07-08 Teamsheets'!$C$2:$C$88,BJ$1)+SUBS('08-09 Teamsheets'!$S$2:$Z$92,$A9,'08-09 Teamsheets'!$C$2:$C$92,BJ$1)+SUBS('09-10 Teamsheets'!$S$2:$Z$98,$A9,'09-10 Teamsheets'!$C$2:$C$98,BJ$1)+APPS('10-11 Teamsheets'!$H$2:$R$107,$A9,'10-11 Teamsheets'!$C$2:$C$107,BJ$1)+SUBS('10-11 Teamsheets'!$S$2:$Z$107,$A9,'10-11 Teamsheets'!$C$2:$C$107,BJ$1)+APPS('11-12 Teamsheets'!$H$2:$R$119,$A9,'11-12 Teamsheets'!$C$2:$C$119,BJ$1)+SUBS('11-12 Teamsheets'!$S$2:$Z$111,$A9,'11-12 Teamsheets'!$C$2:$C$119,BJ$1)+APPS('12-13 Teamsheets'!$H$2:$R$126,$A9,'12-13 Teamsheets'!$C$2:$C$126,BJ$1)+SUBS('12-13 Teamsheets'!$S$2:$Z$118,$A9,'12-13 Teamsheets'!$C$2:$C$126,BJ$1)+APPS('13-14 Teamsheets'!$H$2:$R$132,$A9,'13-14 Teamsheets'!$C$2:$C$132,BJ$1)+SUBS('13-14 Teamsheets'!$S$2:$Z$124,$A9,'13-14 Teamsheets'!$C$2:$C$132,BJ$1)+APPS('14-15 Teamsheets'!$H$2:$R$136,$A9,'14-15 Teamsheets'!$C$2:$C$136,BJ$1)+SUBS('14-15 Teamsheets'!$S$2:$Z$128,$A9,'14-15 Teamsheets'!$C$2:$C$136,BJ$1)</f>
        <v>1</v>
      </c>
      <c r="BX9" s="27">
        <f>APPS('07-08 Teamsheets'!$H$2:$R$88,$A9,'07-08 Teamsheets'!$C$2:$C$88,BO$1)+APPS('08-09 Teamsheets'!$H$2:$R$92,$A9,'08-09 Teamsheets'!$C$2:$C$92,BO$1)+APPS('09-10 Teamsheets'!$H$2:$R$98,$A9,'09-10 Teamsheets'!$C$2:$C$98,BO$1)+SUBS('07-08 Teamsheets'!$S$2:$Z$88,$A9,'07-08 Teamsheets'!$C$2:$C$88,BO$1)+SUBS('08-09 Teamsheets'!$S$2:$Z$92,$A9,'08-09 Teamsheets'!$C$2:$C$92,BO$1)+SUBS('09-10 Teamsheets'!$S$2:$Z$98,$A9,'09-10 Teamsheets'!$C$2:$C$98,BO$1)+APPS('10-11 Teamsheets'!$H$2:$R$107,$A9,'10-11 Teamsheets'!$C$2:$C$107,BO$1)+SUBS('10-11 Teamsheets'!$S$2:$Z$107,$A9,'10-11 Teamsheets'!$C$2:$C$107,BO$1)+APPS('11-12 Teamsheets'!$H$2:$R$119,$A9,'11-12 Teamsheets'!$C$2:$C$119,BO$1)+SUBS('11-12 Teamsheets'!$S$2:$Z$119,$A9,'11-12 Teamsheets'!$C$2:$C$119,BO$1)+APPS('12-13 Teamsheets'!$H$2:$R$126,$A9,'12-13 Teamsheets'!$C$2:$C$126,BO$1)+SUBS('12-13 Teamsheets'!$S$2:$Z$126,$A9,'12-13 Teamsheets'!$C$2:$C$126,BO$1)+APPS('13-14 Teamsheets'!$H$2:$R$132,$A9,'13-14 Teamsheets'!$C$2:$C$132,BO$1)+SUBS('13-14 Teamsheets'!$S$2:$Z$132,$A9,'13-14 Teamsheets'!$C$2:$C$132,BO$1)+APPS('14-15 Teamsheets'!$H$2:$R$136,$A9,'14-15 Teamsheets'!$C$2:$C$136,BO$1)+SUBS('14-15 Teamsheets'!$S$2:$Z$136,$A9,'14-15 Teamsheets'!$C$2:$C$136,BO$1)</f>
        <v>0</v>
      </c>
      <c r="BY9" s="28">
        <f t="shared" si="3"/>
        <v>2</v>
      </c>
      <c r="BZ9" s="27" t="str">
        <f>(APPS('05-06 Teamsheets'!$H$2:$R$71,$A9) + APPS('06-07 Teamsheets'!$H$2:$R$83,$A9) +APPS('07-08 Teamsheets'!$H$2:$R$88,$A9) + APPS('08-09 Teamsheets'!$H$2:$R$92,$A9)+APPS('09-10 Teamsheets'!$H$2:$R$98,$A9)+APPS('10-11 Teamsheets'!$H$2:$R$107,$A9)+APPS('11-12 Teamsheets'!$H$2:$R$119,$A9)+APPS('12-13 Teamsheets'!$H$2:$R$126,$A9)+APPS('13-14 Teamsheets'!$H$2:$R$132,$A9)+APPS('14-15 Teamsheets'!$H$2:$R$136,$A9)) &amp; "(" &amp; (SUBS('05-06 Teamsheets'!$S$2:$W$71,$A9)+SUBS('06-07 Teamsheets'!$S$2:$Z$83,$A9)+SUBS('07-08 Teamsheets'!$S$2:$Z$88,$A9) +SUBS('08-09 Teamsheets'!$S$2:$Z$92,$A9)+SUBS('09-10 Teamsheets'!$S$2:$Z$98,$A9)+SUBS('10-11 Teamsheets'!$S$2:$Z$107,$A9)+SUBS('11-12 Teamsheets'!$S$2:$Z$119,$A9)+SUBS('12-13 Teamsheets'!$S$2:$Z$126,$A9)+SUBS('13-14 Teamsheets'!$S$2:$Z$132,$A9)+SUBS('14-15 Teamsheets'!$S$2:$Z$136,$A9)) &amp; ")"</f>
        <v>7(5)</v>
      </c>
      <c r="CA9" s="28">
        <f t="shared" si="4"/>
        <v>12</v>
      </c>
      <c r="CB9" s="71">
        <f>GOALS('05-06 Teamsheets'!$H$2:$W$71,$A9,'05-06 Teamsheets'!$C$2:$C$71,B$1)+GOALS('06-07 Teamsheets'!$H$2:$Z$83,$A9,'06-07 Teamsheets'!$C$2:$C$83,G$1)+GOALS('07-08 Teamsheets'!$H$2:$Z$88,$A9,'07-08 Teamsheets'!$C$2:$C$88,L$1)+GOALS('08-09 Teamsheets'!$H$2:$Z$92,$A9,'08-09 Teamsheets'!$C$2:$C$92,Q$1)+GOALS('09-10 Teamsheets'!$H$2:$Z$98,$A9,'09-10 Teamsheets'!$C$2:$C$98,Q$1)+GOALS('10-11 Teamsheets'!$H$2:$Z$107,$A9,'10-11 Teamsheets'!$C$2:$C$107,Q$1)+GOALS('11-12 Teamsheets'!$H$2:$Z$119,$A9,'11-12 Teamsheets'!$C$2:$C$119,Q$1)+GOALS('12-13 Teamsheets'!$H$2:$Z$126,$A9,'12-13 Teamsheets'!$C$2:$C$126,Q$1)+GOALS('13-14 Teamsheets'!$H$2:$Z$132,$A9,'13-14 Teamsheets'!$C$2:$C$132,Q$1)+GOALS('14-15 Teamsheets'!$H$2:$Z$136,$A9,'14-15 Teamsheets'!$C$2:$C$136,Q$1)</f>
        <v>0</v>
      </c>
      <c r="CC9" s="27">
        <f>GOALS('05-06 Teamsheets'!$H$2:$W$71,$A9,'05-06 Teamsheets'!$C$2:$C$71,V$1)+GOALS('05-06 Teamsheets'!$H$2:$W$71,$A9,'05-06 Teamsheets'!$C$2:$C$71,AA$1)+GOALS('06-07 Teamsheets'!$H$2:$Z$83,$A9,'06-07 Teamsheets'!$C$2:$C$83,AF$1)+GOALS('06-07 Teamsheets'!$H$2:$Z$83,$A9,'06-07 Teamsheets'!$C$2:$C$83,AK$1)+GOALS('07-08 Teamsheets'!$H$2:$Z$88,$A9,'07-08 Teamsheets'!$C$2:$C$88,AP$1)+GOALS('07-08 Teamsheets'!$H$2:$Z$88,$A9,'07-08 Teamsheets'!$C$2:$C$88,AU$1)+GOALS('07-08 Teamsheets'!$H$2:$Z$88,$A9,'07-08 Teamsheets'!$C$2:$C$88,AZ$1)+GOALS('11-12 Teamsheets'!$H$2:$Z$119,$A9,'11-12 Teamsheets'!$C$2:$C$119,AZ$1)+GOALS('12-13 Teamsheets'!$H$2:$Z$120,$A9,'12-13 Teamsheets'!$C$2:$C$120,AZ$1)+GOALS('13-14 Teamsheets'!$H$2:$Z$126,$A9,'13-14 Teamsheets'!$C$2:$C$126,AZ$1)+GOALS('14-15 Teamsheets'!$H$2:$Z$130,$A9,'14-15 Teamsheets'!$C$2:$C$130,AZ$1)+GOALS('08-09 Teamsheets'!$H$2:$Z$92,$A9,'08-09 Teamsheets'!$C$2:$C$92,BE$1)+GOALS('09-10 Teamsheets'!$H$2:$Z$98,$A9,'09-10 Teamsheets'!$C$2:$C$98,BE$1)+GOALS('10-11 Teamsheets'!$H$2:$Z$107,$A9,'10-11 Teamsheets'!$C$2:$C$107,BE$1)+GOALS('11-12 Teamsheets'!$H$2:$Z$119,$A9,'11-12 Teamsheets'!$C$2:$C$119,BE$1)+GOALS('12-13 Teamsheets'!$H$2:$Z$126,$A9,'12-13 Teamsheets'!$C$2:$C$126,BE$1)+GOALS('13-14 Teamsheets'!$H$2:$Z$132,$A9,'13-14 Teamsheets'!$C$2:$C$132,BE$1)+GOALS('14-15 Teamsheets'!$H$2:$Z$136,$A9,'14-15 Teamsheets'!$C$2:$C$136,BE$1)</f>
        <v>0</v>
      </c>
      <c r="CD9" s="27">
        <f>GOALS('07-08 Teamsheets'!$H$2:$Z$88,$A9,'07-08 Teamsheets'!$C$2:$C$88,BJ$1)
+GOALS('08-09 Teamsheets'!$H$2:$Z$92,$A9,'08-09 Teamsheets'!$C$2:$C$92,BJ$1)
+GOALS('09-10 Teamsheets'!$H$2:$Z$98,$A9,'09-10 Teamsheets'!$C$2:$C$98,BJ$1)
+GOALS('10-11 Teamsheets'!$H$2:$Z$107,$A9,'10-11 Teamsheets'!$C$2:$C$107,BJ$1)
+GOALS('11-12 Teamsheets'!$H$2:$Z$119,$A9,'11-12 Teamsheets'!$C$2:$C$119,BJ$1)
+GOALS('12-13 Teamsheets'!$H$2:$Z$124,$A9,'12-13 Teamsheets'!$C$2:$C$124,BJ$1)+GOALS('13-14 Teamsheets'!$H$2:$Z$130,$A9,'13-14 Teamsheets'!$C$2:$C$130,BJ$1)+GOALS('14-15 Teamsheets'!$H$2:$Z$134,$A9,'14-15 Teamsheets'!$C$2:$C$134,BJ$1)
+GOALS('07-08 Teamsheets'!$H$2:$Z$88,$A9,'07-08 Teamsheets'!$C$2:$C$88,BO$1)
+GOALS('08-09 Teamsheets'!$H$2:$Z$92,$A9,'08-09 Teamsheets'!$C$2:$C$92,BO$1)
+GOALS('09-10 Teamsheets'!$H$2:$Z$98,$A9,'09-10 Teamsheets'!$C$2:$C$98,BO$1)
+GOALS('10-11 Teamsheets'!$H$2:$Z$107,$A9,'10-11 Teamsheets'!$C$2:$C$107,BO$1)
+GOALS('11-12 Teamsheets'!$H$2:$Z$119,$A9,'11-12 Teamsheets'!$C$2:$C$119,BO$1)
+GOALS('12-13 Teamsheets'!$H$2:$Z$126,$A9,'12-13 Teamsheets'!$C$2:$C$126,BO$1)+GOALS('13-14 Teamsheets'!$H$2:$Z$132,$A9,'13-14 Teamsheets'!$C$2:$C$132,BO$1)+GOALS('14-15 Teamsheets'!$H$2:$Z$136,$A9,'14-15 Teamsheets'!$C$2:$C$136,BO$1)</f>
        <v>0</v>
      </c>
      <c r="CE9" s="28">
        <f t="shared" si="5"/>
        <v>0</v>
      </c>
      <c r="CF9" s="27" t="str">
        <f>(GOALS('05-06 Teamsheets'!$H$2:$R$71,$A9) +GOALS('06-07 Teamsheets'!$H$2:$R$83,$A9) +  GOALS('07-08 Teamsheets'!$H$2:$R$88,$A9) + GOALS('08-09 Teamsheets'!$H$2:$R$92,$A9)+GOALS('09-10 Teamsheets'!$H$2:$R$98,$A9)+GOALS('10-11 Teamsheets'!$H$2:$R$107,$A9)+GOALS('11-12 Teamsheets'!$H$2:$R$119,$A9)+GOALS('12-13 Teamsheets'!$H$2:$R$126,$A9)+GOALS('13-14 Teamsheets'!$H$2:$R$132,$A9)+GOALS('14-15 Teamsheets'!$H$2:$R$136,$A9)) &amp; "(" &amp; (GOALS('05-06 Teamsheets'!$S$2:$W$71,$A9)+GOALS('06-07 Teamsheets'!$S$2:$Z$83,$A9)+GOALS('07-08 Teamsheets'!$S$2:$Z$88,$A9)+GOALS('08-09 Teamsheets'!$S$2:$Z$92,$A9)+GOALS('09-10 Teamsheets'!$S$2:$Z$98,$A9)+GOALS('10-11 Teamsheets'!$S$2:$Z$107,$A9)+GOALS('11-12 Teamsheets'!$S$2:$Z$119,$A9)+GOALS('12-13 Teamsheets'!$S$2:$Z$126,$A9)+GOALS('13-14 Teamsheets'!$S$2:$Z$132,$A9)+GOALS('14-15 Teamsheets'!$S$2:$Z$136,$A9)) &amp; ")"</f>
        <v>0(0)</v>
      </c>
      <c r="CG9" s="28">
        <f t="shared" si="6"/>
        <v>0</v>
      </c>
      <c r="CH9" s="71">
        <f t="shared" si="7"/>
        <v>0</v>
      </c>
      <c r="CI9" s="83">
        <f t="shared" si="8"/>
        <v>0</v>
      </c>
      <c r="CJ9" s="77">
        <f t="shared" si="9"/>
        <v>0</v>
      </c>
      <c r="CK9" s="74" t="str">
        <f>(CARDS('05-06 Teamsheets'!$H$2:$W$71,$A9,$CX$2)+CARDS('06-07 Teamsheets'!$H$2:$Z$83,$A9,$CX$2)+CARDS('07-08 Teamsheets'!$H$2:$Z$88,$A9,$CX$2)+CARDS('08-09 Teamsheets'!$H$2:$Z$92,$A9,$CX$2)+CARDS('09-10 Teamsheets'!$H$2:$Z$98,$A9,$CX$2)+CARDS('10-11 Teamsheets'!$H$2:$Z$107,$A9,$CX$2)+CARDS('11-12 Teamsheets'!$H$2:$Z$119,$A9,$CX$2)+CARDS('12-13 Teamsheets'!$H$2:$Z$126,$A9,$CX$2)+CARDS('13-14 Teamsheets'!$H$2:$Z$130,$A9,$CX$2)) &amp; "(" &amp; (CARDS('05-06 Teamsheets'!$H$2:$W$71,$A9,$CX$3)+CARDS('06-07 Teamsheets'!$H$2:$Z$83,$A9,$CX$3)+CARDS('07-08 Teamsheets'!$H$2:$Z$88,$A9,$CX$3)+CARDS('08-09 Teamsheets'!$H$2:$Z$92,$A9,$CX$3)+CARDS('09-10 Teamsheets'!$H$2:$Z$98,$A9,$CX$3)+CARDS('10-11 Teamsheets'!$H$2:$Z$107,$A9,$CX$3)+CARDS('11-12 Teamsheets'!$H$2:$Z$119,$A9,$CX$3)+CARDS('13-14 Teamsheets'!$H$2:$Z$130,$A9,$CX$3)) &amp; ")"</f>
        <v>1(0)</v>
      </c>
      <c r="CL9" s="28">
        <f>SUM(F9,K9,P9,U9)</f>
        <v>504</v>
      </c>
      <c r="CM9" s="28">
        <f t="shared" si="11"/>
        <v>180</v>
      </c>
      <c r="CN9" s="77">
        <f>SUM(CL9:CM9)</f>
        <v>684</v>
      </c>
      <c r="CO9" s="28">
        <f>IF(AND(CN9&lt;&gt;0, CA9&lt;&gt;0),CN9/CA9,0)</f>
        <v>57</v>
      </c>
      <c r="CP9" s="28">
        <f>IF(CG9&lt;&gt;0,CG9/CA9,0)</f>
        <v>0</v>
      </c>
      <c r="CQ9" s="77">
        <f>IF(CG9&lt;&gt;0,CN9/CG9,0)</f>
        <v>0</v>
      </c>
      <c r="CS9" s="71">
        <f t="shared" si="0"/>
        <v>97</v>
      </c>
      <c r="CT9" s="83">
        <f t="shared" si="1"/>
        <v>102</v>
      </c>
      <c r="CU9" s="77">
        <f t="shared" si="2"/>
        <v>101</v>
      </c>
      <c r="CW9"/>
      <c r="CX9" s="30"/>
    </row>
    <row r="10" spans="1:102" x14ac:dyDescent="0.2">
      <c r="A10" s="25" t="s">
        <v>853</v>
      </c>
      <c r="B10" s="27" t="s">
        <v>1635</v>
      </c>
      <c r="C10" s="27" t="s">
        <v>1635</v>
      </c>
      <c r="D10" s="27">
        <v>0</v>
      </c>
      <c r="E10" s="27" t="s">
        <v>1635</v>
      </c>
      <c r="F10" s="82">
        <v>0</v>
      </c>
      <c r="G10" s="27" t="s">
        <v>1635</v>
      </c>
      <c r="H10" s="27" t="s">
        <v>1635</v>
      </c>
      <c r="I10" s="27">
        <v>0</v>
      </c>
      <c r="J10" s="27" t="s">
        <v>1635</v>
      </c>
      <c r="K10" s="82">
        <v>0</v>
      </c>
      <c r="L10" s="27" t="s">
        <v>1795</v>
      </c>
      <c r="M10" s="27" t="s">
        <v>1753</v>
      </c>
      <c r="N10" s="27">
        <v>0</v>
      </c>
      <c r="O10" s="27" t="s">
        <v>1635</v>
      </c>
      <c r="P10" s="82">
        <v>2567</v>
      </c>
      <c r="Q10" s="27" t="str">
        <f>(APPS('08-09 Teamsheets'!$H$2:$R$92,$A10,'08-09 Teamsheets'!$C$2:$C$92,Q$1)+APPS('09-10 Teamsheets'!$H$2:$R$98,$A10,'09-10 Teamsheets'!$C$2:$C$98,Q$1)+APPS('10-11 Teamsheets'!$H$2:$R$107,$A10,'10-11 Teamsheets'!$C$2:$C$107,Q$1)+APPS('11-12 Teamsheets'!$H$2:$R$119,$A10,'11-12 Teamsheets'!$C$2:$C$119,Q$1)+APPS('12-13 Teamsheets'!$H$2:$R$126,$A10,'12-13 Teamsheets'!$C$2:$C$126,Q$1)+APPS('13-14 Teamsheets'!$H$2:$R$132,$A10,'13-14 Teamsheets'!$C$2:$C$132,Q$1)+APPS('14-15 Teamsheets'!$H$2:$R$136,$A10,'14-15 Teamsheets'!$C$2:$C$136,Q$1)) &amp; "(" &amp; (SUBS('08-09 Teamsheets'!$S$2:$Z$92,$A10,'08-09 Teamsheets'!$C$2:$C$92,Q$1)+SUBS('09-10 Teamsheets'!$S$2:$Z$98,$A10,'09-10 Teamsheets'!$C$2:$C$98,Q$1)+SUBS('10-11 Teamsheets'!$S$2:$Z$107,$A10,'10-11 Teamsheets'!$C$2:$C$107,Q$1)+SUBS('11-12 Teamsheets'!$S$2:$Z$119,$A10,'11-12 Teamsheets'!$C$2:$C$119,Q$1)+SUBS('12-13 Teamsheets'!$S$2:$Z$126,$A10,'12-13 Teamsheets'!$C$2:$C$126,Q$1)+SUBS('13-14 Teamsheets'!$S$2:$Z$132,$A10,'13-14 Teamsheets'!$C$2:$C$132,Q$1)+SUBS('14-15 Teamsheets'!$S$2:$Z$136,$A10,'14-15 Teamsheets'!$C$2:$C$136,Q$1)) &amp; ")"</f>
        <v>13(5)</v>
      </c>
      <c r="R10" s="27" t="str">
        <f>(GOALS('08-09 Teamsheets'!$H$2:$R$92,$A10,'08-09 Teamsheets'!$C$2:$C$92,Q$1)+GOALS('09-10 Teamsheets'!$H$2:$R$98,$A10,'09-10 Teamsheets'!$C$2:$C$98,Q$1)+GOALS('10-11 Teamsheets'!$H$2:$R$107,$A10,'10-11 Teamsheets'!$C$2:$C$107,Q$1)+GOALS('11-12 Teamsheets'!$H$2:$R$119,$A10,'11-12 Teamsheets'!$C$2:$C$119,Q$1)+GOALS('12-13 Teamsheets'!$H$2:$R$126,$A10,'12-13 Teamsheets'!$C$2:$C$126,Q$1)+GOALS('13-14 Teamsheets'!$H$2:$R$132,$A10,'13-14 Teamsheets'!$C$2:$C$132,Q$1)+GOALS('14-15 Teamsheets'!$H$2:$R$136,$A10,'14-15 Teamsheets'!$C$2:$C$136,Q$1)) &amp; "(" &amp; (GOALS('08-09 Teamsheets'!$S$2:$Z$92,$A10,'08-09 Teamsheets'!$C$2:$C$92,Q$1)+GOALS('09-10 Teamsheets'!$S$2:$Z$98,$A10,'09-10 Teamsheets'!$C$2:$C$98,Q$1)+GOALS('10-11 Teamsheets'!$S$2:$Z$107,$A10,'10-11 Teamsheets'!$C$2:$C$107,Q$1)+GOALS('11-12 Teamsheets'!$S$2:$Z$119,$A10,'11-12 Teamsheets'!$C$2:$C$119,Q$1)+GOALS('12-13 Teamsheets'!$S$2:$Z$126,$A10,'12-13 Teamsheets'!$C$2:$C$126,Q$1)+GOALS('13-14 Teamsheets'!$S$2:$Z$132,$A10,'13-14 Teamsheets'!$C$2:$C$132,Q$1)+GOALS('14-15 Teamsheets'!$S$2:$Z$136,$A10,'14-15 Teamsheets'!$C$2:$C$136,Q$1)) &amp; ")"</f>
        <v>5(3)</v>
      </c>
      <c r="S10" s="27">
        <f>Clean_sheet('08-09 Teamsheets'!$C$2:$H$92,$A10,Q$1)+Clean_sheet('09-10 Teamsheets'!$C$2:$H$98,$A10,Q$1)+Clean_sheet('10-11 Teamsheets'!$C$2:$H$107,$A10,Q$1)+Clean_sheet('11-12 Teamsheets'!$C$2:$H$119,$A10,Q$1)+Clean_sheet('12-13 Teamsheets'!$C$2:$H$126,$A10,Q$1)+Clean_sheet('13-14 Teamsheets'!$C$2:$H$132,$A10,Q$1)+Clean_sheet('14-15 Teamsheets'!$C$2:$H$136,$A10,Q$1)</f>
        <v>0</v>
      </c>
      <c r="T10" s="27" t="str">
        <f>(CARDS('08-09 Teamsheets'!$H$2:$Z$92,$A10,$CX$2,'08-09 Teamsheets'!$C$2:$C$92,Q$1)+CARDS('09-10 Teamsheets'!$H$2:$Z$98,$A10,$CX$2,'09-10 Teamsheets'!$C$2:$C$98,Q$1)+CARDS('10-11 Teamsheets'!$H$2:$Z$107,$A10,$CX$2,'10-11 Teamsheets'!$C$2:$C$107,Q$1)+CARDS('11-12 Teamsheets'!$H$2:$Z$119,$A10,$CX$2,'11-12 Teamsheets'!$C$2:$C$119,Q$1)+CARDS('12-13 Teamsheets'!$H$2:$Z$126,$A10,$CX$2,'12-13 Teamsheets'!$C$2:$C$126,Q$1)+CARDS('13-14 Teamsheets'!$H$2:$Z$132,$A10,$CX$2,'13-14 Teamsheets'!$C$2:$C$132,Q$1)+CARDS('14-15 Teamsheets'!$H$2:$Z$136,$A10,$CX$2,'14-15 Teamsheets'!$C$2:$C$136,Q$1)) &amp; "(" &amp; (CARDS('08-09 Teamsheets'!$H$2:$Z$92,$A10,$CX$3,'08-09 Teamsheets'!$C$2:$C$92,Q$1)+CARDS('09-10 Teamsheets'!$H$2:$Z$98,$A10,$CX$3,'09-10 Teamsheets'!$C$2:$C$98,Q$1)+CARDS('10-11 Teamsheets'!$H$2:$Z$107,$A10,$CX$3,'10-11 Teamsheets'!$C$2:$C$107,Q$1)+CARDS('11-12 Teamsheets'!$H$2:$Z$119,$A10,$CX$3,'11-12 Teamsheets'!$C$2:$C$119,Q$1)+CARDS('12-13 Teamsheets'!$H$2:$Z$126,$A10,$CX$3,'12-13 Teamsheets'!$C$2:$C$126,Q$1)+CARDS('13-14 Teamsheets'!$H$2:$Z$132,$A10,$CX$3,'13-14 Teamsheets'!$C$2:$C$132,Q$1)+CARDS('14-15 Teamsheets'!$H$2:$Z$136,$A10,$CX$3,'14-15 Teamsheets'!$C$2:$C$136,Q$1)) &amp; ")"</f>
        <v>1(1)</v>
      </c>
      <c r="U10" s="82">
        <f>MINS_PLAYED('08-09 Teamsheets'!$H$2:$R$92,$A10,'08-09 Teamsheets'!$C$2:$C$92,Q$1)+MINS_PLAYED('09-10 Teamsheets'!$H$2:$R$98,$A10,'09-10 Teamsheets'!$C$2:$C$98,Q$1)+ MINS_AS_SUB('08-09 Teamsheets'!$S$2:$Z$92,$A10,'08-09 Teamsheets'!$C$2:$C$92,Q$1)+ MINS_AS_SUB('09-10 Teamsheets'!$S$2:$Z$98,$A10,'09-10 Teamsheets'!$C$2:$C$98,Q$1)+MINS_PLAYED('10-11 Teamsheets'!$H$2:$R$107,$A10,'10-11 Teamsheets'!$C$2:$C$107,Q$1)+MINS_AS_SUB('10-11 Teamsheets'!$S$2:$Z$107,$A10,'10-11 Teamsheets'!$C$2:$C$107,Q$1)+MINS_PLAYED('11-12 Teamsheets'!$H$2:$R$119,$A10,'11-12 Teamsheets'!$C$2:$C$119,Q$1)+MINS_AS_SUB('11-12 Teamsheets'!$S$2:$Z$119,$A10,'11-12 Teamsheets'!$C$2:$C$119,Q$1)+MINS_PLAYED('12-13 Teamsheets'!$H$2:$R$126,$A10,'12-13 Teamsheets'!$C$2:$C$126,Q$1)+MINS_AS_SUB('12-13 Teamsheets'!$S$2:$Z$126,$A10,'12-13 Teamsheets'!$C$2:$C$126,Q$1)+MINS_PLAYED('13-14 Teamsheets'!$H$2:$R$132,$A10,'13-14 Teamsheets'!$C$2:$C$132,Q$1)+MINS_AS_SUB('13-14 Teamsheets'!$S$2:$Z$132,$A10,'13-14 Teamsheets'!$C$2:$C$132,Q$1)+MINS_PLAYED('14-15 Teamsheets'!$H$2:$R$136,$A10,'14-15 Teamsheets'!$C$2:$C$136,Q$1)+MINS_AS_SUB('14-15 Teamsheets'!$S$2:$Z$136,$A10,'14-15 Teamsheets'!$C$2:$C$136,Q$1)</f>
        <v>1215</v>
      </c>
      <c r="V10" s="27" t="s">
        <v>1635</v>
      </c>
      <c r="W10" s="27" t="s">
        <v>1635</v>
      </c>
      <c r="X10" s="27">
        <v>0</v>
      </c>
      <c r="Y10" s="27" t="s">
        <v>1635</v>
      </c>
      <c r="Z10" s="82">
        <v>0</v>
      </c>
      <c r="AA10" s="27" t="s">
        <v>1635</v>
      </c>
      <c r="AB10" s="27" t="s">
        <v>1635</v>
      </c>
      <c r="AC10" s="27">
        <v>0</v>
      </c>
      <c r="AD10" s="27" t="s">
        <v>1635</v>
      </c>
      <c r="AE10" s="82">
        <v>0</v>
      </c>
      <c r="AF10" s="27" t="s">
        <v>1635</v>
      </c>
      <c r="AG10" s="27" t="s">
        <v>1635</v>
      </c>
      <c r="AH10" s="27">
        <v>0</v>
      </c>
      <c r="AI10" s="27" t="s">
        <v>1635</v>
      </c>
      <c r="AJ10" s="82">
        <v>0</v>
      </c>
      <c r="AK10" s="27" t="s">
        <v>1635</v>
      </c>
      <c r="AL10" s="27" t="s">
        <v>1635</v>
      </c>
      <c r="AM10" s="27">
        <v>0</v>
      </c>
      <c r="AN10" s="27" t="s">
        <v>1635</v>
      </c>
      <c r="AO10" s="82">
        <v>0</v>
      </c>
      <c r="AP10" s="27" t="s">
        <v>1636</v>
      </c>
      <c r="AQ10" s="27" t="s">
        <v>1635</v>
      </c>
      <c r="AR10" s="27">
        <v>0</v>
      </c>
      <c r="AS10" s="27" t="s">
        <v>1636</v>
      </c>
      <c r="AT10" s="82">
        <v>120</v>
      </c>
      <c r="AU10" s="27" t="s">
        <v>1690</v>
      </c>
      <c r="AV10" s="27" t="s">
        <v>1690</v>
      </c>
      <c r="AW10" s="27">
        <v>0</v>
      </c>
      <c r="AX10" s="27" t="s">
        <v>1635</v>
      </c>
      <c r="AY10" s="82">
        <v>307</v>
      </c>
      <c r="AZ10" s="27" t="str">
        <f>(APPS('07-08 Teamsheets'!$H$2:$R$88,$A10,'07-08 Teamsheets'!$C$2:$C$88,AZ$1)+APPS('11-12 Teamsheets'!$H$2:$R$119,$A10,'11-12 Teamsheets'!$C$2:$C$119,AZ$1)+APPS('12-13 Teamsheets'!$H$2:$R$126,$A10,'12-13 Teamsheets'!$C$2:$C$126,AZ$1)+APPS('13-14 Teamsheets'!$H$2:$R$132,$A10,'13-14 Teamsheets'!$C$2:$C$132,AZ$1)+APPS('14-15 Teamsheets'!$H$2:$R$136,$A10,'14-15 Teamsheets'!$C$2:$C$136,AZ$1)) &amp; "(" &amp; (SUBS('07-08 Teamsheets'!$S$2:$Z$88,$A10,'07-08 Teamsheets'!$C$2:$C$88,AZ$1)+SUBS('11-12 Teamsheets'!$S$2:$Z$119,$A10,'11-12 Teamsheets'!$C$2:$C$119,AZ$1)+SUBS('12-13 Teamsheets'!$S$2:$Z$126,$A10,'12-13 Teamsheets'!$C$2:$C$126,AZ$1)+SUBS('13-14 Teamsheets'!$S$2:$Z$132,$A10,'13-14 Teamsheets'!$C$2:$C$132,AZ$1)+SUBS('14-15 Teamsheets'!$S$2:$Z$136,$A10,'14-15 Teamsheets'!$C$2:$C$136,AZ$1)) &amp; ")"</f>
        <v>2(1)</v>
      </c>
      <c r="BA10" s="27" t="str">
        <f>(GOALS('07-08 Teamsheets'!$H$2:$R$88,$A10,'07-08 Teamsheets'!$C$2:$C$88,AZ$1)+GOALS('11-12 Teamsheets'!$H$2:$R$119,$A10,'11-12 Teamsheets'!$C$2:$C$119,AZ$1)+GOALS('12-13 Teamsheets'!$H$2:$R$126,$A10,'12-13 Teamsheets'!$C$2:$C$126,AZ$1)+GOALS('13-14 Teamsheets'!$H$2:$R$132,$A10,'13-14 Teamsheets'!$C$2:$C$132,AZ$1)+GOALS('14-15 Teamsheets'!$H$2:$R$136,$A10,'14-15 Teamsheets'!$C$2:$C$136,AZ$1)) &amp; "(" &amp; (GOALS('07-08 Teamsheets'!$S$2:$Z$88,$A10,'07-08 Teamsheets'!$C$2:$C$88,AZ$1)+GOALS('11-12 Teamsheets'!$S$2:$Z$119,$A10,'11-12 Teamsheets'!$C$2:$C$119,AZ$1)+GOALS('12-13 Teamsheets'!$S$2:$Z$126,$A10,'12-13 Teamsheets'!$C$2:$C$126,AZ$1)+GOALS('13-14 Teamsheets'!$S$2:$Z$132,$A10,'13-14 Teamsheets'!$C$2:$C$132,AZ$1)+GOALS('14-15 Teamsheets'!$S$2:$Z$136,$A10,'14-15 Teamsheets'!$C$2:$C$136,AZ$1)) &amp; ")"</f>
        <v>1(1)</v>
      </c>
      <c r="BB10" s="27">
        <f>Clean_sheet('07-08 Teamsheets'!$C$2:$H$92,$A10,AZ$1)+Clean_sheet('11-12 Teamsheets'!$C$2:$H$119,$A10,AZ$1)+Clean_sheet('12-13 Teamsheets'!$C$2:$H$126,$A10,AZ$1)+Clean_sheet('13-14 Teamsheets'!$C$2:$H$132,$A10,AZ$1)+Clean_sheet('14-15 Teamsheets'!$C$2:$H$136,$A10,AZ$1)</f>
        <v>0</v>
      </c>
      <c r="BC10" s="27" t="str">
        <f>(CARDS('07-08 Teamsheets'!$H$2:$Z$88,$A10,$CX$2,'07-08 Teamsheets'!$C$2:$C$88,AZ$1)+CARDS('11-12 Teamsheets'!$H$2:$Z$119,$A10,$CX$2,'11-12 Teamsheets'!$C$2:$C$119,AZ$1)+CARDS('12-13 Teamsheets'!$H$2:$Z$126,$A10,$CX$2,'12-13 Teamsheets'!$C$2:$C$126,AZ$1)+CARDS('13-14 Teamsheets'!$H$2:$Z$132,$A10,$CX$2,'13-14 Teamsheets'!$C$2:$C$132,AZ$1)+CARDS('14-15 Teamsheets'!$H$2:$Z$136,$A10,$CX$2,'14-15 Teamsheets'!$C$2:$C$136,AZ$1)) &amp; "(" &amp; (CARDS('07-08 Teamsheets'!$H$2:$Z$88,$A10,$CX$3,'07-08 Teamsheets'!$C$2:$C$88,AZ$1)+CARDS('11-12 Teamsheets'!$H$2:$Z$119,$A10,$CX$3,'11-12 Teamsheets'!$C$2:$C$119,AZ$1)+CARDS('12-13 Teamsheets'!$H$2:$Z$126,$A10,$CX$3,'12-13 Teamsheets'!$C$2:$C$126,AZ$1)+CARDS('13-14 Teamsheets'!$H$2:$Z$132,$A10,$CX$3,'13-14 Teamsheets'!$C$2:$C$132,AZ$1)+CARDS('14-15 Teamsheets'!$H$2:$Z$136,$A10,$CX$3,'14-15 Teamsheets'!$C$2:$C$136,AZ$1)) &amp; ")"</f>
        <v>0(0)</v>
      </c>
      <c r="BD10" s="82">
        <f>MINS_PLAYED('07-08 Teamsheets'!$H$2:$R$88,$A10,'07-08 Teamsheets'!$C$2:$C$88,AZ$1)+MINS_PLAYED('11-12 Teamsheets'!$H$2:$R$119,$A10,'11-12 Teamsheets'!$C$2:$C$119,AZ$1)+MINS_PLAYED('12-13 Teamsheets'!$H$2:$R$126,$A10,'12-13 Teamsheets'!$C$2:$C$126,AZ$1)+MINS_PLAYED('13-14 Teamsheets'!$H$2:$R$132,$A10,'13-14 Teamsheets'!$C$2:$C$132,AZ$1)+MINS_PLAYED('14-15 Teamsheets'!$H$2:$R$136,$A10,'14-15 Teamsheets'!$C$2:$C$136,AZ$1)+MINS_AS_SUB('07-08 Teamsheets'!$S$2:$Z$88,$A10,'07-08 Teamsheets'!$C$2:$C$88,AZ$1)+MINS_AS_SUB('11-12 Teamsheets'!$S$2:$Z$119,$A10,'11-12 Teamsheets'!$C$2:$C$119,AZ$1)+MINS_AS_SUB('12-13 Teamsheets'!$S$2:$Z$126,$A10,'12-13 Teamsheets'!$C$2:$C$126,AZ$1)+MINS_AS_SUB('13-14 Teamsheets'!$S$2:$Z$132,$A10,'13-14 Teamsheets'!$C$2:$C$132,AZ$1)+MINS_AS_SUB('14-15 Teamsheets'!$S$2:$Z$136,$A10,'14-15 Teamsheets'!$C$2:$C$136,AZ$1)</f>
        <v>209</v>
      </c>
      <c r="BE10" s="27" t="str">
        <f>(APPS('08-09 Teamsheets'!$H$2:$R$92,$A10,'08-09 Teamsheets'!$C$2:$C$92,BE$1)+APPS('09-10 Teamsheets'!$H$2:$R$98,$A10,'09-10 Teamsheets'!$C$2:$C$98,BE$1)+APPS('10-11 Teamsheets'!$H$2:$R$107,$A10,'10-11 Teamsheets'!$C$2:$C$107,BE$1)+APPS('11-12 Teamsheets'!$H$2:$R$119,$A10,'11-12 Teamsheets'!$C$2:$C$119,BE$1)+APPS('12-13 Teamsheets'!$H$2:$R$126,$A10,'12-13 Teamsheets'!$C$2:$C$126,BE$1)+APPS('13-14 Teamsheets'!$H$2:$R$132,$A10,'13-14 Teamsheets'!$C$2:$C$132,BE$1)+APPS('14-15 Teamsheets'!$H$2:$R$136,$A10,'14-15 Teamsheets'!$C$2:$C$136,BE$1)) &amp; "(" &amp; (SUBS('08-09 Teamsheets'!$S$2:$Z$92,$A10,'08-09 Teamsheets'!$C$2:$C$92,BE$1)+SUBS('09-10 Teamsheets'!$S$2:$Z$98,$A10,'09-10 Teamsheets'!$C$2:$C$98,BE$1)+SUBS('10-11 Teamsheets'!$S$2:$Z$107,$A10,'10-11 Teamsheets'!$C$2:$C$107,BE$1)+SUBS('11-12 Teamsheets'!$S$2:$Z$119,$A10,'11-12 Teamsheets'!$C$2:$C$119,BE$1)+SUBS('12-13 Teamsheets'!$S$2:$Z$126,$A10,'12-13 Teamsheets'!$C$2:$C$126,BE$1)+SUBS('13-14 Teamsheets'!$S$2:$Z$132,$A10,'13-14 Teamsheets'!$C$2:$C$132,BE$1)+SUBS('14-15 Teamsheets'!$S$2:$Z$136,$A10,'14-15 Teamsheets'!$C$2:$C$136,BE$1)) &amp; ")"</f>
        <v>1(0)</v>
      </c>
      <c r="BF10" s="27" t="str">
        <f>(GOALS('08-09 Teamsheets'!$H$2:$R$92,$A10,'08-09 Teamsheets'!$C$2:$C$92,BE$1)+GOALS('09-10 Teamsheets'!$H$2:$R$98,$A10,'09-10 Teamsheets'!$C$2:$C$98,BE$1)+GOALS('10-11 Teamsheets'!$H$2:$R$107,$A10,'10-11 Teamsheets'!$C$2:$C$107,BE$1)+GOALS('11-12 Teamsheets'!$H$2:$R$119,$A10,'11-12 Teamsheets'!$C$2:$C$119,BE$1)+GOALS('12-13 Teamsheets'!$H$2:$R$126,$A10,'12-13 Teamsheets'!$C$2:$C$126,BE$1)+GOALS('13-14 Teamsheets'!$H$2:$R$132,$A10,'13-14 Teamsheets'!$C$2:$C$132,BE$1)+GOALS('14-15 Teamsheets'!$H$2:$R$136,$A10,'14-15 Teamsheets'!$C$2:$C$136,BE$1)) &amp; "(" &amp; (GOALS('08-09 Teamsheets'!$S$2:$Z$92,$A10,'08-09 Teamsheets'!$C$2:$C$92,BE$1)+GOALS('09-10 Teamsheets'!$S$2:$Z$98,$A10,'09-10 Teamsheets'!$C$2:$C$98,BE$1)+GOALS('10-11 Teamsheets'!$S$2:$Z$107,$A10,'10-11 Teamsheets'!$C$2:$C$107,BE$1)+GOALS('11-12 Teamsheets'!$S$2:$Z$119,$A10,'11-12 Teamsheets'!$C$2:$C$119,BE$1)+GOALS('12-13 Teamsheets'!$S$2:$Z$126,$A10,'12-13 Teamsheets'!$C$2:$C$126,BE$1)+GOALS('13-14 Teamsheets'!$S$2:$Z$132,$A10,'13-14 Teamsheets'!$C$2:$C$132,BE$1)+GOALS('14-15 Teamsheets'!$S$2:$Z$136,$A10,'14-15 Teamsheets'!$C$2:$C$136,BE$1)) &amp; ")"</f>
        <v>0(0)</v>
      </c>
      <c r="BG10" s="27">
        <f>Clean_sheet('08-09 Teamsheets'!$C$2:$H$92,$A10,BE$1)+Clean_sheet('09-10 Teamsheets'!$C$2:$H$98,$A10,BE$1)+Clean_sheet('10-11 Teamsheets'!$C$2:$H$107,$A10,BE$1)+Clean_sheet('11-12 Teamsheets'!$C$2:$H$119,$A10,BE$1)+Clean_sheet('12-13 Teamsheets'!$C$2:$H$126,$A10,BE$1)+Clean_sheet('13-14 Teamsheets'!$C$2:$H$132,$A10,BE$1)+Clean_sheet('14-15 Teamsheets'!$C$2:$H$136,$A10,BE$1)</f>
        <v>0</v>
      </c>
      <c r="BH10" s="27" t="str">
        <f>(CARDS('08-09 Teamsheets'!$H$2:$Z$92,$A10,$CX$2,'08-09 Teamsheets'!$C$2:$C$92,BE$1)+CARDS('09-10 Teamsheets'!$H$2:$Z$98,$A10,$CX$2,'09-10 Teamsheets'!$C$2:$C$98,BE$1)+CARDS('10-11 Teamsheets'!$H$2:$Z$107,$A10,$CX$2,'10-11 Teamsheets'!$C$2:$C$107,BE$1)+CARDS('11-12 Teamsheets'!$H$2:$Z$119,$A10,$CX$2,'11-12 Teamsheets'!$C$2:$C$119,BE$1)+CARDS('12-13 Teamsheets'!$H$2:$Z$126,$A10,$CX$2,'12-13 Teamsheets'!$C$2:$C$126,BE$1)+CARDS('13-14 Teamsheets'!$H$2:$Z$132,$A10,$CX$2,'13-14 Teamsheets'!$C$2:$C$132,BE$1)+CARDS('14-15 Teamsheets'!$H$2:$Z$136,$A10,$CX$2,'14-15 Teamsheets'!$C$2:$C$136,BE$1)) &amp; "(" &amp; (CARDS('08-09 Teamsheets'!$H$2:$Z$92,$A10,$CX$3,'08-09 Teamsheets'!$C$2:$C$92,BE$1)+CARDS('09-10 Teamsheets'!$H$2:$Z$98,$A10,$CX$3,'09-10 Teamsheets'!$C$2:$C$98,BE$1)+CARDS('10-11 Teamsheets'!$H$2:$Z$107,$A10,$CX$3,'10-11 Teamsheets'!$C$2:$C$107,BE$1)+CARDS('11-12 Teamsheets'!$H$2:$Z$119,$A10,$CX$3,'11-12 Teamsheets'!$C$2:$C$119,BE$1)+CARDS('12-13 Teamsheets'!$H$2:$Z$126,$A10,$CX$3,'12-13 Teamsheets'!$C$2:$C$126,BE$1)+CARDS('13-14 Teamsheets'!$H$2:$Z$132,$A10,$CX$3,'13-14 Teamsheets'!$C$2:$C$132,BE$1)+CARDS('14-15 Teamsheets'!$H$2:$Z$136,$A10,$CX$3,'14-15 Teamsheets'!$C$2:$C$136,BE$1)) &amp; ")"</f>
        <v>0(0)</v>
      </c>
      <c r="BI10" s="82">
        <f>MINS_PLAYED('08-09 Teamsheets'!$H$2:$R$92,$A10,'08-09 Teamsheets'!$C$2:$C$92,BE$1)+MINS_PLAYED('09-10 Teamsheets'!$H$2:$R$98,$A10,'09-10 Teamsheets'!$C$2:$C$98,BE$1)+ MINS_AS_SUB('08-09 Teamsheets'!$S$2:$Z$92,$A10,'08-09 Teamsheets'!$C$2:$C$92,BE$1)+ MINS_AS_SUB('09-10 Teamsheets'!$S$2:$Z$98,$A10,'09-10 Teamsheets'!$C$2:$C$98,BE$1)+MINS_PLAYED('10-11 Teamsheets'!$H$2:$R$107,$A10,'10-11 Teamsheets'!$C$2:$C$107,BE$1)+MINS_AS_SUB('10-11 Teamsheets'!$S$2:$Z$107,$A10,'10-11 Teamsheets'!$C$2:$C$107,BE$1)+MINS_PLAYED('11-12 Teamsheets'!$H$2:$R$119,$A10,'11-12 Teamsheets'!$C$2:$C$119,BE$1)+MINS_AS_SUB('11-12 Teamsheets'!$S$2:$Z$119,$A10,'11-12 Teamsheets'!$C$2:$C$119,BE$1)+MINS_PLAYED('12-13 Teamsheets'!$H$2:$R$126,$A10,'12-13 Teamsheets'!$C$2:$C$126,BE$1)+MINS_AS_SUB('12-13 Teamsheets'!$S$2:$Z$126,$A10,'12-13 Teamsheets'!$C$2:$C$126,BE$1)+MINS_PLAYED('13-14 Teamsheets'!$H$2:$R$132,$A10,'13-14 Teamsheets'!$C$2:$C$132,BE$1)+MINS_AS_SUB('13-14 Teamsheets'!$S$2:$Z$132,$A10,'13-14 Teamsheets'!$C$2:$C$132,BE$1)+MINS_PLAYED('14-15 Teamsheets'!$H$2:$R$136,$A10,'14-15 Teamsheets'!$C$2:$C$136,BE$1)+MINS_AS_SUB('14-15 Teamsheets'!$S$2:$Z$136,$A10,'14-15 Teamsheets'!$C$2:$C$136,BE$1)</f>
        <v>58</v>
      </c>
      <c r="BJ10" s="27" t="str">
        <f>(APPS('07-08 Teamsheets'!$H$2:$R$88,$A10,'07-08 Teamsheets'!$C$2:$C$88,BJ$1)+APPS('08-09 Teamsheets'!$H$2:$R$92,$A10,'08-09 Teamsheets'!$C$2:$C$92,BJ$1)+APPS('09-10 Teamsheets'!$H$2:$R$98,$A10,'09-10 Teamsheets'!$C$2:$C$98,BJ$1)+APPS('10-11 Teamsheets'!$H$2:$R$106,$A10,'10-11 Teamsheets'!$C$2:$C$106,BJ$1)+APPS('11-12 Teamsheets'!$H$2:$R$119,$A10,'11-12 Teamsheets'!$C$2:$C$119,BJ$1)+APPS('12-13 Teamsheets'!$H$2:$R$126,$A10,'12-13 Teamsheets'!$C$2:$C$126,BJ$1)+APPS('13-14 Teamsheets'!$H$2:$R$132,$A10,'13-14 Teamsheets'!$C$2:$C$132,BJ$1)+APPS('14-15 Teamsheets'!$H$2:$R$136,$A10,'14-15 Teamsheets'!$C$2:$C$136,BJ$1)) &amp; "(" &amp; (SUBS('07-08 Teamsheets'!$S$2:$Z$88,$A10,'07-08 Teamsheets'!$C$2:$C$88,BJ$1)+SUBS('08-09 Teamsheets'!$S$2:$Z$92,$A10,'08-09 Teamsheets'!$C$2:$C$92,BJ$1)+SUBS('09-10 Teamsheets'!$S$2:$Z$98,$A10,'09-10 Teamsheets'!$C$2:$C$98,BJ$1)+SUBS('10-11 Teamsheets'!$S$2:$Z$106,$A10,'10-11 Teamsheets'!$C$2:$C$106,BJ$1)+SUBS('11-12 Teamsheets'!$S$2:$Z$119,$A10,'11-12 Teamsheets'!$C$2:$C$119,BJ$1)+SUBS('12-13 Teamsheets'!$S$2:$Z$126,$A10,'12-13 Teamsheets'!$C$2:$C$126,BJ$1)+SUBS('13-14 Teamsheets'!$S$2:$Z$132,$A10,'13-14 Teamsheets'!$C$2:$C$132,BJ$1)+SUBS('14-15 Teamsheets'!$S$2:$Z$136,$A10,'14-15 Teamsheets'!$C$2:$C$136,BJ$1)) &amp; ")"</f>
        <v>1(4)</v>
      </c>
      <c r="BK10" s="27" t="str">
        <f>(GOALS('07-08 Teamsheets'!$H$2:$R$88,$A10,'07-08 Teamsheets'!$C$2:$C$88,BJ$1)+GOALS('08-09 Teamsheets'!$H$2:$R$92,$A10,'08-09 Teamsheets'!$C$2:$C$92,BJ$1)+GOALS('09-10 Teamsheets'!$H$2:$R$98,$A10,'09-10 Teamsheets'!$C$2:$C$98,BJ$1)+GOALS('10-11 Teamsheets'!$H$2:$R$106,$A10,'10-11 Teamsheets'!$C$2:$C$106,BJ$1)+GOALS('11-12 Teamsheets'!$H$2:$R$119,$A10,'11-12 Teamsheets'!$C$2:$C$119,BJ$1)+GOALS('12-13 Teamsheets'!$H$2:$R$126,$A10,'12-13 Teamsheets'!$C$2:$C$126,BJ$1)+GOALS('13-14 Teamsheets'!$H$2:$R$132,$A10,'13-14 Teamsheets'!$C$2:$C$132,BJ$1)+GOALS('14-15 Teamsheets'!$H$2:$R$136,$A10,'14-15 Teamsheets'!$C$2:$C$136,BJ$1)) &amp; "(" &amp; (GOALS('07-08 Teamsheets'!$S$2:$Z$88,$A10,'07-08 Teamsheets'!$C$2:$C$88,BJ$1)+GOALS('08-09 Teamsheets'!$S$2:$Z$92,$A10,'08-09 Teamsheets'!$C$2:$C$92,BJ$1)+GOALS('09-10 Teamsheets'!$S$2:$Z$98,$A10,'09-10 Teamsheets'!$C$2:$C$98,BJ$1)+GOALS('10-11 Teamsheets'!$S$2:$Z$106,$A10,'10-11 Teamsheets'!$C$2:$C$106,BJ$1)+GOALS('11-12 Teamsheets'!$S$2:$Z$119,$A10,'11-12 Teamsheets'!$C$2:$C$119,BJ$1)+GOALS('12-13 Teamsheets'!$S$2:$Z$126,$A10,'12-13 Teamsheets'!$C$2:$C$126,BJ$1)+GOALS('13-14 Teamsheets'!$S$2:$Z$132,$A10,'13-14 Teamsheets'!$C$2:$C$132,BJ$1)+GOALS('14-15 Teamsheets'!$S$2:$Z$136,$A10,'14-15 Teamsheets'!$C$2:$C$136,BJ$1)) &amp; ")"</f>
        <v>0(0)</v>
      </c>
      <c r="BL10" s="27">
        <f>Clean_sheet('07-08 Teamsheets'!$C$2:$H$92,$A10,BJ$1)+Clean_sheet('08-09 Teamsheets'!$C$2:$H$92,$A10,BJ$1)+Clean_sheet('09-10 Teamsheets'!$C$2:$H$98,$A10,BJ$1)+Clean_sheet('10-11 Teamsheets'!$C$2:$H$106,$A10,BJ$1)+Clean_sheet('11-12 Teamsheets'!$C$2:$H$119,$A10,BJ$1)+Clean_sheet('12-13 Teamsheets'!$C$2:$H$126,$A10,BJ$1)+Clean_sheet('13-14 Teamsheets'!$C$2:$H$132,$A10,BJ$1)+Clean_sheet('14-15 Teamsheets'!$C$2:$H$136,$A10,BJ$1)</f>
        <v>0</v>
      </c>
      <c r="BM10" s="27" t="str">
        <f>(CARDS('07-08 Teamsheets'!$H$2:$Z$88,$A10,$CX$2,'07-08 Teamsheets'!$C$2:$C$88,BJ$1)+CARDS('08-09 Teamsheets'!$H$2:$Z$92,$A10,$CX$2,'08-09 Teamsheets'!$C$2:$C$92,BJ$1)+CARDS('09-10 Teamsheets'!$H$2:$Z$98,$A10,$CX$2,'09-10 Teamsheets'!$C$2:$C$98,BJ$1)+CARDS('10-11 Teamsheets'!$H$2:$Z$106,$A10,$CX$2,'10-11 Teamsheets'!$C$2:$C$106,BJ$1)+CARDS('11-12 Teamsheets'!$H$2:$Z$119,$A10,$CX$2,'11-12 Teamsheets'!$C$2:$C$119,BJ$1)+CARDS('12-13 Teamsheets'!$H$2:$Z$126,$A10,$CX$2,'12-13 Teamsheets'!$C$2:$C$126,BJ$1)+CARDS('13-14 Teamsheets'!$H$2:$Z$132,$A10,$CX$2,'13-14 Teamsheets'!$C$2:$C$132,BJ$1)+CARDS('14-15 Teamsheets'!$H$2:$Z$136,$A10,$CX$2,'14-15 Teamsheets'!$C$2:$C$136,BJ$1)) &amp; "(" &amp; (CARDS('07-08 Teamsheets'!$H$2:$Z$88,$A10,$CX$3,'07-08 Teamsheets'!$C$2:$C$88,BJ$1)+CARDS('08-09 Teamsheets'!$H$2:$Z$92,$A10,$CX$3,'08-09 Teamsheets'!$C$2:$C$92,BJ$1)+CARDS('09-10 Teamsheets'!$H$2:$Z$98,$A10,$CX$3,'09-10 Teamsheets'!$C$2:$C$98,BJ$1)+CARDS('10-11 Teamsheets'!$H$2:$Z$106,$A10,$CX$3,'10-11 Teamsheets'!$C$2:$C$106,BJ$1)+CARDS('11-12 Teamsheets'!$H$2:$Z$119,$A10,$CX$3,'11-12 Teamsheets'!$C$2:$C$119,BJ$1)+CARDS('12-13 Teamsheets'!$H$2:$Z$126,$A10,$CX$3,'12-13 Teamsheets'!$C$2:$C$126,BJ$1)+CARDS('13-14 Teamsheets'!$H$2:$Z$132,$A10,$CX$3,'13-14 Teamsheets'!$C$2:$C$132,BJ$1)+CARDS('14-15 Teamsheets'!$H$2:$Z$136,$A10,$CX$3,'14-15 Teamsheets'!$C$2:$C$136,BJ$1)) &amp; ")"</f>
        <v>0(0)</v>
      </c>
      <c r="BN10" s="82">
        <f>MINS_PLAYED('07-08 Teamsheets'!$H$2:$R$88,$A10,'07-08 Teamsheets'!$C$2:$C$88,BJ$1)+MINS_PLAYED('08-09 Teamsheets'!$H$2:$R$92,$A10,'08-09 Teamsheets'!$C$2:$C$92,BJ$1)+MINS_PLAYED('09-10 Teamsheets'!$H$2:$R$98,$A10,'09-10 Teamsheets'!$C$2:$C$98,BJ$1)+MINS_PLAYED('10-11 Teamsheets'!$H$2:$R$106,$A10,'10-11 Teamsheets'!$C$2:$C$106,BJ$1)+MINS_PLAYED('11-12 Teamsheets'!$H$2:$R$119,$A10,'11-12 Teamsheets'!$C$2:$C$119,BJ$1)+MINS_PLAYED('12-13 Teamsheets'!$H$2:$R$126,$A10,'12-13 Teamsheets'!$C$2:$C$126,BJ$1)+MINS_PLAYED('13-14 Teamsheets'!$H$2:$R$132,$A10,'13-14 Teamsheets'!$C$2:$C$132,BJ$1)+MINS_PLAYED('14-15 Teamsheets'!$H$2:$R$136,$A10,'14-15 Teamsheets'!$C$2:$C$136,BJ$1)+MINS_AS_SUB('07-08 Teamsheets'!$S$2:$Z$88,$A10,'07-08 Teamsheets'!$C$2:$C$88,BJ$1)+MINS_AS_SUB('08-09 Teamsheets'!$S$2:$Z$92,$A10,'08-09 Teamsheets'!$C$2:$C$92,BJ$1)+MINS_AS_SUB('09-10 Teamsheets'!$S$2:$Z$98,$A10,'09-10 Teamsheets'!$C$2:$C$98,BJ$1)+MINS_AS_SUB('10-11 Teamsheets'!$S$2:$Z$106,$A10,'10-11 Teamsheets'!$C$2:$C$106,BJ$1)+MINS_AS_SUB('11-12 Teamsheets'!$S$2:$Z$119,$A10,'11-12 Teamsheets'!$C$2:$C$119,BJ$1)+MINS_AS_SUB('12-13 Teamsheets'!$S$2:$Z$126,$A10,'12-13 Teamsheets'!$C$2:$C$126,BJ$1)+MINS_AS_SUB('13-14 Teamsheets'!$S$2:$Z$132,$A10,'13-14 Teamsheets'!$C$2:$C$132,BJ$1)+MINS_AS_SUB('14-15 Teamsheets'!$S$2:$Z$136,$A10,'14-15 Teamsheets'!$C$2:$C$136,BJ$1)</f>
        <v>159</v>
      </c>
      <c r="BO10" s="27" t="str">
        <f>(APPS('07-08 Teamsheets'!$H$2:$R$88,$A10,'07-08 Teamsheets'!$C$2:$C$88,BO$1)+APPS('08-09 Teamsheets'!$H$2:$R$92,$A10,'08-09 Teamsheets'!$C$2:$C$92,BO$1)+APPS('09-10 Teamsheets'!$H$2:$R$98,$A10,'09-10 Teamsheets'!$C$2:$C$98,BO$1)+APPS('10-11 Teamsheets'!$H$2:$R$106,$A10,'10-11 Teamsheets'!$C$2:$C$106,BO$1)+APPS('11-12 Teamsheets'!$H$2:$R$119,$A10,'11-12 Teamsheets'!$C$2:$C$119,BO$1)+APPS('12-13 Teamsheets'!$H$2:$R$126,$A10,'12-13 Teamsheets'!$C$2:$C$126,BO$1)+APPS('13-14 Teamsheets'!$H$2:$R$132,$A10,'13-14 Teamsheets'!$C$2:$C$132,BO$1)+APPS('14-15 Teamsheets'!$H$2:$R$136,$A10,'14-15 Teamsheets'!$C$2:$C$136,BO$1)) &amp; "(" &amp; (SUBS('07-08 Teamsheets'!$S$2:$Z$88,$A10,'07-08 Teamsheets'!$C$2:$C$88,BO$1)+SUBS('08-09 Teamsheets'!$S$2:$Z$92,$A10,'08-09 Teamsheets'!$C$2:$C$92,BO$1)+SUBS('09-10 Teamsheets'!$S$2:$Z$98,$A10,'09-10 Teamsheets'!$C$2:$C$98,BO$1)+SUBS('10-11 Teamsheets'!$S$2:$Z$106,$A10,'10-11 Teamsheets'!$C$2:$C$106,BO$1)+SUBS('11-12 Teamsheets'!$S$2:$Z$119,$A10,'11-12 Teamsheets'!$C$2:$C$119,BO$1)+SUBS('12-13 Teamsheets'!$S$2:$Z$126,$A10,'12-13 Teamsheets'!$C$2:$C$126,BO$1)+SUBS('13-14 Teamsheets'!$S$2:$Z$132,$A10,'13-14 Teamsheets'!$C$2:$C$132,BO$1)+SUBS('14-15 Teamsheets'!$S$2:$Z$136,$A10,'14-15 Teamsheets'!$C$2:$C$136,BO$1)) &amp; ")"</f>
        <v>0(2)</v>
      </c>
      <c r="BP10" s="27" t="str">
        <f>(GOALS('07-08 Teamsheets'!$H$2:$R$88,$A10,'07-08 Teamsheets'!$C$2:$C$88,BO$1)+GOALS('08-09 Teamsheets'!$H$2:$R$92,$A10,'08-09 Teamsheets'!$C$2:$C$92,BO$1)+GOALS('09-10 Teamsheets'!$H$2:$R$98,$A10,'09-10 Teamsheets'!$C$2:$C$98,BO$1)+GOALS('10-11 Teamsheets'!$H$2:$R$106,$A10,'10-11 Teamsheets'!$C$2:$C$106,BO$1)+GOALS('11-12 Teamsheets'!$H$2:$R$119,$A10,'11-12 Teamsheets'!$C$2:$C$119,BO$1)+GOALS('12-13 Teamsheets'!$H$2:$R$126,$A10,'12-13 Teamsheets'!$C$2:$C$126,BO$1)+GOALS('13-14 Teamsheets'!$H$2:$R$132,$A10,'13-14 Teamsheets'!$C$2:$C$132,BO$1)+GOALS('14-15 Teamsheets'!$H$2:$R$136,$A10,'14-15 Teamsheets'!$C$2:$C$136,BO$1)) &amp; "(" &amp; (GOALS('07-08 Teamsheets'!$S$2:$Z$88,$A10,'07-08 Teamsheets'!$C$2:$C$88,BO$1)+GOALS('08-09 Teamsheets'!$S$2:$Z$92,$A10,'08-09 Teamsheets'!$C$2:$C$92,BO$1)+GOALS('09-10 Teamsheets'!$S$2:$Z$98,$A10,'09-10 Teamsheets'!$C$2:$C$98,BO$1)+GOALS('10-11 Teamsheets'!$S$2:$Z$106,$A10,'10-11 Teamsheets'!$C$2:$C$106,BO$1)+GOALS('11-12 Teamsheets'!$S$2:$Z$119,$A10,'11-12 Teamsheets'!$C$2:$C$119,BO$1)+GOALS('12-13 Teamsheets'!$S$2:$Z$126,$A10,'12-13 Teamsheets'!$C$2:$C$126,BO$1)+GOALS('13-14 Teamsheets'!$S$2:$Z$132,$A10,'13-14 Teamsheets'!$C$2:$C$132,BO$1)+GOALS('14-15 Teamsheets'!$S$2:$Z$136,$A10,'14-15 Teamsheets'!$C$2:$C$136,BO$1)) &amp; ")"</f>
        <v>0(0)</v>
      </c>
      <c r="BQ10" s="27">
        <f>Clean_sheet('07-08 Teamsheets'!$C$2:$H$92,$A10,BO$1)+Clean_sheet('08-09 Teamsheets'!$C$2:$H$92,$A10,BO$1)+Clean_sheet('09-10 Teamsheets'!$C$2:$H$98,$A10,BO$1)+Clean_sheet('10-11 Teamsheets'!$C$2:$H$106,$A10,BO$1)+Clean_sheet('11-12 Teamsheets'!$C$2:$H$119,$A10,BO$1)+Clean_sheet('12-13 Teamsheets'!$C$2:$H$126,$A10,BO$1)+Clean_sheet('13-14 Teamsheets'!$C$2:$H$132,$A10,BO$1)+Clean_sheet('14-15 Teamsheets'!$C$2:$H$136,$A10,BO$1)</f>
        <v>0</v>
      </c>
      <c r="BR10" s="27" t="str">
        <f>(CARDS('07-08 Teamsheets'!$H$2:$Z$88,$A10,$CX$2,'07-08 Teamsheets'!$C$2:$C$88,BO$1)+CARDS('08-09 Teamsheets'!$H$2:$Z$92,$A10,$CX$2,'08-09 Teamsheets'!$C$2:$C$92,BO$1)+CARDS('09-10 Teamsheets'!$H$2:$Z$98,$A10,$CX$2,'09-10 Teamsheets'!$C$2:$C$98,BO$1)+CARDS('10-11 Teamsheets'!$H$2:$Z$106,$A10,$CX$2,'10-11 Teamsheets'!$C$2:$C$106,BO$1)+CARDS('11-12 Teamsheets'!$H$2:$Z$119,$A10,$CX$2,'11-12 Teamsheets'!$C$2:$C$119,BO$1)+CARDS('12-13 Teamsheets'!$H$2:$Z$126,$A10,$CX$2,'12-13 Teamsheets'!$C$2:$C$126,BO$1)+CARDS('13-14 Teamsheets'!$H$2:$Z$132,$A10,$CX$2,'13-14 Teamsheets'!$C$2:$C$132,BO$1)+CARDS('14-15 Teamsheets'!$H$2:$Z$136,$A10,$CX$2,'14-15 Teamsheets'!$C$2:$C$136,BO$1)) &amp; "(" &amp; (CARDS('07-08 Teamsheets'!$H$2:$Z$88,$A10,$CX$3,'07-08 Teamsheets'!$C$2:$C$88,BO$1)+CARDS('08-09 Teamsheets'!$H$2:$Z$92,$A10,$CX$3,'08-09 Teamsheets'!$C$2:$C$92,BO$1)+CARDS('09-10 Teamsheets'!$H$2:$Z$98,$A10,$CX$3,'09-10 Teamsheets'!$C$2:$C$98,BO$1)+CARDS('10-11 Teamsheets'!$H$2:$Z$106,$A10,$CX$3,'10-11 Teamsheets'!$C$2:$C$106,BO$1)+CARDS('11-12 Teamsheets'!$H$2:$Z$119,$A10,$CX$3,'11-12 Teamsheets'!$C$2:$C$119,BO$1)+CARDS('12-13 Teamsheets'!$H$2:$Z$126,$A10,$CX$3,'12-13 Teamsheets'!$C$2:$C$126,BO$1)+CARDS('13-14 Teamsheets'!$H$2:$Z$132,$A10,$CX$3,'13-14 Teamsheets'!$C$2:$C$132,BO$1)+CARDS('14-15 Teamsheets'!$H$2:$Z$136,$A10,$CX$3,'14-15 Teamsheets'!$C$2:$C$136,BO$1)) &amp; ")"</f>
        <v>0(0)</v>
      </c>
      <c r="BS10" s="82">
        <f>MINS_PLAYED('07-08 Teamsheets'!$H$2:$R$88,$A10,'07-08 Teamsheets'!$C$2:$C$88,BO$1)+MINS_PLAYED('08-09 Teamsheets'!$H$2:$R$92,$A10,'08-09 Teamsheets'!$C$2:$C$92,BO$1)+MINS_PLAYED('09-10 Teamsheets'!$H$2:$R$98,$A10,'09-10 Teamsheets'!$C$2:$C$98,BO$1)+MINS_PLAYED('10-11 Teamsheets'!$H$2:$R$106,$A10,'10-11 Teamsheets'!$C$2:$C$106,BO$1)+MINS_PLAYED('11-12 Teamsheets'!$H$2:$R$119,$A10,'11-12 Teamsheets'!$C$2:$C$119,BO$1)+MINS_PLAYED('12-13 Teamsheets'!$H$2:$R$126,$A10,'12-13 Teamsheets'!$C$2:$C$126,BO$1)+MINS_PLAYED('13-14 Teamsheets'!$H$2:$R$132,$A10,'13-14 Teamsheets'!$C$2:$C$132,BO$1)+MINS_PLAYED('14-15 Teamsheets'!$H$2:$R$136,$A10,'14-15 Teamsheets'!$C$2:$C$136,BO$1)+MINS_AS_SUB('07-08 Teamsheets'!$S$2:$Z$88,$A10,'07-08 Teamsheets'!$C$2:$C$88,BO$1)+MINS_AS_SUB('08-09 Teamsheets'!$S$2:$Z$92,$A10,'08-09 Teamsheets'!$C$2:$C$92,BO$1)+MINS_AS_SUB('09-10 Teamsheets'!$S$2:$Z$98,$A10,'09-10 Teamsheets'!$C$2:$C$98,BO$1)+MINS_AS_SUB('10-11 Teamsheets'!$S$2:$Z$106,$A10,'10-11 Teamsheets'!$C$2:$C$106,BO$1)+MINS_AS_SUB('11-12 Teamsheets'!$S$2:$Z$119,$A10,'11-12 Teamsheets'!$C$2:$C$119,BO$1)+MINS_AS_SUB('12-13 Teamsheets'!$S$2:$Z$126,$A10,'12-13 Teamsheets'!$C$2:$C$126,BO$1)+MINS_AS_SUB('13-14 Teamsheets'!$S$2:$Z$132,$A10,'13-14 Teamsheets'!$C$2:$C$132,BO$1)+MINS_AS_SUB('14-15 Teamsheets'!$S$2:$Z$136,$A10,'14-15 Teamsheets'!$C$2:$C$136,BO$1)</f>
        <v>85</v>
      </c>
      <c r="BT10" s="71">
        <f>APPS('05-06 Teamsheets'!$H$2:$R$71,$A10,'05-06 Teamsheets'!$C$2:$C$71,B$1)+SUBS('05-06 Teamsheets'!$S$2:$W$71,$A10,'05-06 Teamsheets'!$C$2:$C$71,B$1)+APPS('06-07 Teamsheets'!$H$2:$R$83,$A10,'06-07 Teamsheets'!$C$2:$C$83,G$1)+SUBS('06-07 Teamsheets'!$S$2:$Z$83,$A10,'06-07 Teamsheets'!$C$2:$C$83,G$1)+APPS('07-08 Teamsheets'!$H$2:$R$88,$A10,'07-08 Teamsheets'!$C$2:$C$88,L$1)+SUBS('07-08 Teamsheets'!$S$2:$Z$88,$A10,'07-08 Teamsheets'!$C$2:$C$88,L$1)+APPS('08-09 Teamsheets'!$H$2:$R$92,$A10,'08-09 Teamsheets'!$C$2:$C$92,Q$1)+SUBS('08-09 Teamsheets'!$S$2:$Z$92,$A10,'08-09 Teamsheets'!$C$2:$C$92,Q$1)+APPS('09-10 Teamsheets'!$H$2:$R$98,$A10,'09-10 Teamsheets'!$C$2:$C$98,Q$1)+SUBS('09-10 Teamsheets'!$S$2:$Z$98,$A10,'09-10 Teamsheets'!$C$2:$C$98,Q$1)+APPS('10-11 Teamsheets'!$H$2:$R$107,$A10,'10-11 Teamsheets'!$C$2:$C$107,Q$1)+SUBS('10-11 Teamsheets'!$S$2:$Z$107,$A10,'10-11 Teamsheets'!$C$2:$C$107,Q$1)+APPS('11-12 Teamsheets'!$H$2:$R$119,$A10,'11-12 Teamsheets'!$C$2:$C$119,Q$1)+SUBS('11-12 Teamsheets'!$S$2:$Z$119,$A10,'11-12 Teamsheets'!$C$2:$C$119,Q$1)+APPS('12-13 Teamsheets'!$H$2:$R$126,$A10,'12-13 Teamsheets'!$C$2:$C$126,Q$1)+SUBS('12-13 Teamsheets'!$S$2:$Z$126,$A10,'12-13 Teamsheets'!$C$2:$C$126,Q$1)+APPS('13-14 Teamsheets'!$H$2:$R$132,$A10,'13-14 Teamsheets'!$C$2:$C$132,Q$1)+SUBS('13-14 Teamsheets'!$S$2:$Z$132,$A10,'13-14 Teamsheets'!$C$2:$C$132,Q$1)+APPS('14-15 Teamsheets'!$H$2:$R$136,$A10,'14-15 Teamsheets'!$C$2:$C$136,Q$1)+SUBS('14-15 Teamsheets'!$S$2:$Z$136,$A10,'14-15 Teamsheets'!$C$2:$C$136,Q$1)</f>
        <v>56</v>
      </c>
      <c r="BU10" s="132">
        <v>6</v>
      </c>
      <c r="BV10" s="27">
        <f>APPS('07-08 Teamsheets'!$H$2:$R$88,$A10,'07-08 Teamsheets'!$C$2:$C$88,AZ$1)+SUBS('07-08 Teamsheets'!$S$2:$Z$88,$A10,'07-08 Teamsheets'!$C$2:$C$88,AZ$1)+APPS('11-12 Teamsheets'!$H$2:$R$119,$A10,'11-12 Teamsheets'!$C$2:$C$119,AZ$1)+SUBS('11-12 Teamsheets'!$S$2:$Z$119,$A10,'11-12 Teamsheets'!$C$2:$C$119,AZ$1)+APPS('12-13 Teamsheets'!$H$2:$R$126,$A10,'12-13 Teamsheets'!$C$2:$C$126,AZ$1)+SUBS('12-13 Teamsheets'!$S$2:$Z$126,$A10,'12-13 Teamsheets'!$C$2:$C$126,AZ$1)+APPS('13-14 Teamsheets'!$H$2:$R$132,$A10,'13-14 Teamsheets'!$C$2:$C$132,AZ$1)+SUBS('13-14 Teamsheets'!$S$2:$Z$132,$A10,'13-14 Teamsheets'!$C$2:$C$132,AZ$1)+APPS('14-15 Teamsheets'!$H$2:$R$136,$A10,'14-15 Teamsheets'!$C$2:$C$136,AZ$1)+SUBS('14-15 Teamsheets'!$S$2:$Z$136,$A10,'14-15 Teamsheets'!$C$2:$C$136,AZ$1)+APPS('08-09 Teamsheets'!$H$2:$R$92,$A10,'08-09 Teamsheets'!$C$2:$C$92,BE$1)+APPS('09-10 Teamsheets'!$H$2:$R$98,$A10,'09-10 Teamsheets'!$C$2:$C$98,BE$1)+SUBS('08-09 Teamsheets'!$S$2:$Z$92,$A10,'08-09 Teamsheets'!$C$2:$C$92,BE$1)+SUBS('09-10 Teamsheets'!$S$2:$Z$98,$A10,'09-10 Teamsheets'!$C$2:$C$98,BE$1)+APPS('10-11 Teamsheets'!$H$2:$R$107,$A10,'10-11 Teamsheets'!$C$2:$C$107,BE$1)+SUBS('10-11 Teamsheets'!$S$2:$Z$107,$A10,'10-11 Teamsheets'!$C$2:$C$107,BE$1)+APPS('11-12 Teamsheets'!$H$2:$R$119,$A10,'11-12 Teamsheets'!$C$2:$C$119,BE$1)+SUBS('11-12 Teamsheets'!$S$2:$Z$119,$A10,'11-12 Teamsheets'!$C$2:$C$119,BE$1)+APPS('12-13 Teamsheets'!$H$2:$R$126,$A10,'12-13 Teamsheets'!$C$2:$C$126,BE$1)+SUBS('12-13 Teamsheets'!$S$2:$Z$126,$A10,'12-13 Teamsheets'!$C$2:$C$126,BE$1)+APPS('13-14 Teamsheets'!$H$2:$R$132,$A10,'13-14 Teamsheets'!$C$2:$C$132,BE$1)+SUBS('13-14 Teamsheets'!$S$2:$Z$132,$A10,'13-14 Teamsheets'!$C$2:$C$132,BE$1)+APPS('14-15 Teamsheets'!$H$2:$R$136,$A10,'14-15 Teamsheets'!$C$2:$C$136,BE$1)+SUBS('14-15 Teamsheets'!$S$2:$Z$136,$A10,'14-15 Teamsheets'!$C$2:$C$136,BE$1)</f>
        <v>4</v>
      </c>
      <c r="BW10" s="27">
        <f>APPS('07-08 Teamsheets'!$H$2:$R$88,$A10,'07-08 Teamsheets'!$C$2:$C$88,BJ$1)+APPS('08-09 Teamsheets'!$H$2:$R$92,$A10,'08-09 Teamsheets'!$C$2:$C$92,BJ$1)+APPS('09-10 Teamsheets'!$H$2:$R$98,$A10,'09-10 Teamsheets'!$C$2:$C$98,BJ$1)+SUBS('07-08 Teamsheets'!$S$2:$Z$88,$A10,'07-08 Teamsheets'!$C$2:$C$88,BJ$1)+SUBS('08-09 Teamsheets'!$S$2:$Z$92,$A10,'08-09 Teamsheets'!$C$2:$C$92,BJ$1)+SUBS('09-10 Teamsheets'!$S$2:$Z$98,$A10,'09-10 Teamsheets'!$C$2:$C$98,BJ$1)+APPS('10-11 Teamsheets'!$H$2:$R$107,$A10,'10-11 Teamsheets'!$C$2:$C$107,BJ$1)+SUBS('10-11 Teamsheets'!$S$2:$Z$107,$A10,'10-11 Teamsheets'!$C$2:$C$107,BJ$1)+APPS('11-12 Teamsheets'!$H$2:$R$119,$A10,'11-12 Teamsheets'!$C$2:$C$119,BJ$1)+SUBS('11-12 Teamsheets'!$S$2:$Z$111,$A10,'11-12 Teamsheets'!$C$2:$C$119,BJ$1)+APPS('12-13 Teamsheets'!$H$2:$R$126,$A10,'12-13 Teamsheets'!$C$2:$C$126,BJ$1)+SUBS('12-13 Teamsheets'!$S$2:$Z$118,$A10,'12-13 Teamsheets'!$C$2:$C$126,BJ$1)+APPS('13-14 Teamsheets'!$H$2:$R$132,$A10,'13-14 Teamsheets'!$C$2:$C$132,BJ$1)+SUBS('13-14 Teamsheets'!$S$2:$Z$124,$A10,'13-14 Teamsheets'!$C$2:$C$132,BJ$1)+APPS('14-15 Teamsheets'!$H$2:$R$136,$A10,'14-15 Teamsheets'!$C$2:$C$136,BJ$1)+SUBS('14-15 Teamsheets'!$S$2:$Z$128,$A10,'14-15 Teamsheets'!$C$2:$C$136,BJ$1)</f>
        <v>5</v>
      </c>
      <c r="BX10" s="27">
        <f>APPS('07-08 Teamsheets'!$H$2:$R$88,$A10,'07-08 Teamsheets'!$C$2:$C$88,BO$1)+APPS('08-09 Teamsheets'!$H$2:$R$92,$A10,'08-09 Teamsheets'!$C$2:$C$92,BO$1)+APPS('09-10 Teamsheets'!$H$2:$R$98,$A10,'09-10 Teamsheets'!$C$2:$C$98,BO$1)+SUBS('07-08 Teamsheets'!$S$2:$Z$88,$A10,'07-08 Teamsheets'!$C$2:$C$88,BO$1)+SUBS('08-09 Teamsheets'!$S$2:$Z$92,$A10,'08-09 Teamsheets'!$C$2:$C$92,BO$1)+SUBS('09-10 Teamsheets'!$S$2:$Z$98,$A10,'09-10 Teamsheets'!$C$2:$C$98,BO$1)+APPS('10-11 Teamsheets'!$H$2:$R$107,$A10,'10-11 Teamsheets'!$C$2:$C$107,BO$1)+SUBS('10-11 Teamsheets'!$S$2:$Z$107,$A10,'10-11 Teamsheets'!$C$2:$C$107,BO$1)+APPS('11-12 Teamsheets'!$H$2:$R$119,$A10,'11-12 Teamsheets'!$C$2:$C$119,BO$1)+SUBS('11-12 Teamsheets'!$S$2:$Z$119,$A10,'11-12 Teamsheets'!$C$2:$C$119,BO$1)+APPS('12-13 Teamsheets'!$H$2:$R$126,$A10,'12-13 Teamsheets'!$C$2:$C$126,BO$1)+SUBS('12-13 Teamsheets'!$S$2:$Z$126,$A10,'12-13 Teamsheets'!$C$2:$C$126,BO$1)+APPS('13-14 Teamsheets'!$H$2:$R$132,$A10,'13-14 Teamsheets'!$C$2:$C$132,BO$1)+SUBS('13-14 Teamsheets'!$S$2:$Z$132,$A10,'13-14 Teamsheets'!$C$2:$C$132,BO$1)+APPS('14-15 Teamsheets'!$H$2:$R$136,$A10,'14-15 Teamsheets'!$C$2:$C$136,BO$1)+SUBS('14-15 Teamsheets'!$S$2:$Z$136,$A10,'14-15 Teamsheets'!$C$2:$C$136,BO$1)</f>
        <v>2</v>
      </c>
      <c r="BY10" s="28">
        <f t="shared" si="3"/>
        <v>17</v>
      </c>
      <c r="BZ10" s="27" t="str">
        <f>(APPS('05-06 Teamsheets'!$H$2:$R$71,$A10) + APPS('06-07 Teamsheets'!$H$2:$R$83,$A10) +APPS('07-08 Teamsheets'!$H$2:$R$88,$A10) + APPS('08-09 Teamsheets'!$H$2:$R$92,$A10)+APPS('09-10 Teamsheets'!$H$2:$R$98,$A10)+APPS('10-11 Teamsheets'!$H$2:$R$107,$A10)+APPS('11-12 Teamsheets'!$H$2:$R$119,$A10)+APPS('12-13 Teamsheets'!$H$2:$R$126,$A10)+APPS('13-14 Teamsheets'!$H$2:$R$132,$A10)+APPS('14-15 Teamsheets'!$H$2:$R$136,$A10)) &amp; "(" &amp; (SUBS('05-06 Teamsheets'!$S$2:$W$71,$A10)+SUBS('06-07 Teamsheets'!$S$2:$Z$83,$A10)+SUBS('07-08 Teamsheets'!$S$2:$Z$88,$A10) +SUBS('08-09 Teamsheets'!$S$2:$Z$92,$A10)+SUBS('09-10 Teamsheets'!$S$2:$Z$98,$A10)+SUBS('10-11 Teamsheets'!$S$2:$Z$107,$A10)+SUBS('11-12 Teamsheets'!$S$2:$Z$119,$A10)+SUBS('12-13 Teamsheets'!$S$2:$Z$126,$A10)+SUBS('13-14 Teamsheets'!$S$2:$Z$132,$A10)+SUBS('14-15 Teamsheets'!$S$2:$Z$136,$A10)) &amp; ")"</f>
        <v>52(21)</v>
      </c>
      <c r="CA10" s="28">
        <f t="shared" si="4"/>
        <v>73</v>
      </c>
      <c r="CB10" s="71">
        <f>GOALS('05-06 Teamsheets'!$H$2:$W$71,$A10,'05-06 Teamsheets'!$C$2:$C$71,B$1)+GOALS('06-07 Teamsheets'!$H$2:$Z$83,$A10,'06-07 Teamsheets'!$C$2:$C$83,G$1)+GOALS('07-08 Teamsheets'!$H$2:$Z$88,$A10,'07-08 Teamsheets'!$C$2:$C$88,L$1)+GOALS('08-09 Teamsheets'!$H$2:$Z$92,$A10,'08-09 Teamsheets'!$C$2:$C$92,Q$1)+GOALS('09-10 Teamsheets'!$H$2:$Z$98,$A10,'09-10 Teamsheets'!$C$2:$C$98,Q$1)+GOALS('10-11 Teamsheets'!$H$2:$Z$107,$A10,'10-11 Teamsheets'!$C$2:$C$107,Q$1)+GOALS('11-12 Teamsheets'!$H$2:$Z$119,$A10,'11-12 Teamsheets'!$C$2:$C$119,Q$1)+GOALS('12-13 Teamsheets'!$H$2:$Z$126,$A10,'12-13 Teamsheets'!$C$2:$C$126,Q$1)+GOALS('13-14 Teamsheets'!$H$2:$Z$132,$A10,'13-14 Teamsheets'!$C$2:$C$132,Q$1)+GOALS('14-15 Teamsheets'!$H$2:$Z$136,$A10,'14-15 Teamsheets'!$C$2:$C$136,Q$1)</f>
        <v>18</v>
      </c>
      <c r="CC10" s="27">
        <f>GOALS('05-06 Teamsheets'!$H$2:$W$71,$A10,'05-06 Teamsheets'!$C$2:$C$71,V$1)+GOALS('05-06 Teamsheets'!$H$2:$W$71,$A10,'05-06 Teamsheets'!$C$2:$C$71,AA$1)+GOALS('06-07 Teamsheets'!$H$2:$Z$83,$A10,'06-07 Teamsheets'!$C$2:$C$83,AF$1)+GOALS('06-07 Teamsheets'!$H$2:$Z$83,$A10,'06-07 Teamsheets'!$C$2:$C$83,AK$1)+GOALS('07-08 Teamsheets'!$H$2:$Z$88,$A10,'07-08 Teamsheets'!$C$2:$C$88,AP$1)+GOALS('07-08 Teamsheets'!$H$2:$Z$88,$A10,'07-08 Teamsheets'!$C$2:$C$88,AU$1)+GOALS('07-08 Teamsheets'!$H$2:$Z$88,$A10,'07-08 Teamsheets'!$C$2:$C$88,AZ$1)+GOALS('11-12 Teamsheets'!$H$2:$Z$119,$A10,'11-12 Teamsheets'!$C$2:$C$119,AZ$1)+GOALS('12-13 Teamsheets'!$H$2:$Z$120,$A10,'12-13 Teamsheets'!$C$2:$C$120,AZ$1)+GOALS('13-14 Teamsheets'!$H$2:$Z$126,$A10,'13-14 Teamsheets'!$C$2:$C$126,AZ$1)+GOALS('14-15 Teamsheets'!$H$2:$Z$130,$A10,'14-15 Teamsheets'!$C$2:$C$130,AZ$1)+GOALS('08-09 Teamsheets'!$H$2:$Z$92,$A10,'08-09 Teamsheets'!$C$2:$C$92,BE$1)+GOALS('09-10 Teamsheets'!$H$2:$Z$98,$A10,'09-10 Teamsheets'!$C$2:$C$98,BE$1)+GOALS('10-11 Teamsheets'!$H$2:$Z$107,$A10,'10-11 Teamsheets'!$C$2:$C$107,BE$1)+GOALS('11-12 Teamsheets'!$H$2:$Z$119,$A10,'11-12 Teamsheets'!$C$2:$C$119,BE$1)+GOALS('12-13 Teamsheets'!$H$2:$Z$126,$A10,'12-13 Teamsheets'!$C$2:$C$126,BE$1)+GOALS('13-14 Teamsheets'!$H$2:$Z$132,$A10,'13-14 Teamsheets'!$C$2:$C$132,BE$1)+GOALS('14-15 Teamsheets'!$H$2:$Z$136,$A10,'14-15 Teamsheets'!$C$2:$C$136,BE$1)</f>
        <v>7</v>
      </c>
      <c r="CD10" s="27">
        <f>GOALS('07-08 Teamsheets'!$H$2:$Z$88,$A10,'07-08 Teamsheets'!$C$2:$C$88,BJ$1)
+GOALS('08-09 Teamsheets'!$H$2:$Z$92,$A10,'08-09 Teamsheets'!$C$2:$C$92,BJ$1)
+GOALS('09-10 Teamsheets'!$H$2:$Z$98,$A10,'09-10 Teamsheets'!$C$2:$C$98,BJ$1)
+GOALS('10-11 Teamsheets'!$H$2:$Z$107,$A10,'10-11 Teamsheets'!$C$2:$C$107,BJ$1)
+GOALS('11-12 Teamsheets'!$H$2:$Z$119,$A10,'11-12 Teamsheets'!$C$2:$C$119,BJ$1)
+GOALS('12-13 Teamsheets'!$H$2:$Z$124,$A10,'12-13 Teamsheets'!$C$2:$C$124,BJ$1)+GOALS('13-14 Teamsheets'!$H$2:$Z$130,$A10,'13-14 Teamsheets'!$C$2:$C$130,BJ$1)+GOALS('14-15 Teamsheets'!$H$2:$Z$134,$A10,'14-15 Teamsheets'!$C$2:$C$134,BJ$1)
+GOALS('07-08 Teamsheets'!$H$2:$Z$88,$A10,'07-08 Teamsheets'!$C$2:$C$88,BO$1)
+GOALS('08-09 Teamsheets'!$H$2:$Z$92,$A10,'08-09 Teamsheets'!$C$2:$C$92,BO$1)
+GOALS('09-10 Teamsheets'!$H$2:$Z$98,$A10,'09-10 Teamsheets'!$C$2:$C$98,BO$1)
+GOALS('10-11 Teamsheets'!$H$2:$Z$107,$A10,'10-11 Teamsheets'!$C$2:$C$107,BO$1)
+GOALS('11-12 Teamsheets'!$H$2:$Z$119,$A10,'11-12 Teamsheets'!$C$2:$C$119,BO$1)
+GOALS('12-13 Teamsheets'!$H$2:$Z$126,$A10,'12-13 Teamsheets'!$C$2:$C$126,BO$1)+GOALS('13-14 Teamsheets'!$H$2:$Z$132,$A10,'13-14 Teamsheets'!$C$2:$C$132,BO$1)+GOALS('14-15 Teamsheets'!$H$2:$Z$136,$A10,'14-15 Teamsheets'!$C$2:$C$136,BO$1)</f>
        <v>0</v>
      </c>
      <c r="CE10" s="28">
        <f t="shared" si="5"/>
        <v>7</v>
      </c>
      <c r="CF10" s="27" t="str">
        <f>(GOALS('05-06 Teamsheets'!$H$2:$R$71,$A10) +GOALS('06-07 Teamsheets'!$H$2:$R$83,$A10) +  GOALS('07-08 Teamsheets'!$H$2:$R$88,$A10) + GOALS('08-09 Teamsheets'!$H$2:$R$92,$A10)+GOALS('09-10 Teamsheets'!$H$2:$R$98,$A10)+GOALS('10-11 Teamsheets'!$H$2:$R$107,$A10)+GOALS('11-12 Teamsheets'!$H$2:$R$119,$A10)+GOALS('12-13 Teamsheets'!$H$2:$R$126,$A10)+GOALS('13-14 Teamsheets'!$H$2:$R$132,$A10)+GOALS('14-15 Teamsheets'!$H$2:$R$136,$A10)) &amp; "(" &amp; (GOALS('05-06 Teamsheets'!$S$2:$W$71,$A10)+GOALS('06-07 Teamsheets'!$S$2:$Z$83,$A10)+GOALS('07-08 Teamsheets'!$S$2:$Z$88,$A10)+GOALS('08-09 Teamsheets'!$S$2:$Z$92,$A10)+GOALS('09-10 Teamsheets'!$S$2:$Z$98,$A10)+GOALS('10-11 Teamsheets'!$S$2:$Z$107,$A10)+GOALS('11-12 Teamsheets'!$S$2:$Z$119,$A10)+GOALS('12-13 Teamsheets'!$S$2:$Z$126,$A10)+GOALS('13-14 Teamsheets'!$S$2:$Z$132,$A10)+GOALS('14-15 Teamsheets'!$S$2:$Z$136,$A10)) &amp; ")"</f>
        <v>19(6)</v>
      </c>
      <c r="CG10" s="28">
        <f t="shared" si="6"/>
        <v>25</v>
      </c>
      <c r="CH10" s="71">
        <f t="shared" si="7"/>
        <v>0</v>
      </c>
      <c r="CI10" s="83">
        <f t="shared" si="8"/>
        <v>0</v>
      </c>
      <c r="CJ10" s="77">
        <f t="shared" si="9"/>
        <v>0</v>
      </c>
      <c r="CK10" s="74" t="str">
        <f>(CARDS('05-06 Teamsheets'!$H$2:$W$71,$A10,$CX$2)+CARDS('06-07 Teamsheets'!$H$2:$Z$83,$A10,$CX$2)+CARDS('07-08 Teamsheets'!$H$2:$Z$88,$A10,$CX$2)+CARDS('08-09 Teamsheets'!$H$2:$Z$92,$A10,$CX$2)+CARDS('09-10 Teamsheets'!$H$2:$Z$98,$A10,$CX$2)+CARDS('10-11 Teamsheets'!$H$2:$Z$107,$A10,$CX$2)+CARDS('11-12 Teamsheets'!$H$2:$Z$119,$A10,$CX$2)+CARDS('12-13 Teamsheets'!$H$2:$Z$126,$A10,$CX$2)+CARDS('13-14 Teamsheets'!$H$2:$Z$130,$A10,$CX$2)) &amp; "(" &amp; (CARDS('05-06 Teamsheets'!$H$2:$W$71,$A10,$CX$3)+CARDS('06-07 Teamsheets'!$H$2:$Z$83,$A10,$CX$3)+CARDS('07-08 Teamsheets'!$H$2:$Z$88,$A10,$CX$3)+CARDS('08-09 Teamsheets'!$H$2:$Z$92,$A10,$CX$3)+CARDS('09-10 Teamsheets'!$H$2:$Z$98,$A10,$CX$3)+CARDS('10-11 Teamsheets'!$H$2:$Z$107,$A10,$CX$3)+CARDS('11-12 Teamsheets'!$H$2:$Z$119,$A10,$CX$3)+CARDS('13-14 Teamsheets'!$H$2:$Z$130,$A10,$CX$3)) &amp; ")"</f>
        <v>2(1)</v>
      </c>
      <c r="CL10" s="28">
        <f t="shared" si="10"/>
        <v>3782</v>
      </c>
      <c r="CM10" s="28">
        <f t="shared" si="11"/>
        <v>938</v>
      </c>
      <c r="CN10" s="77">
        <f t="shared" si="12"/>
        <v>4720</v>
      </c>
      <c r="CO10" s="28">
        <f t="shared" si="13"/>
        <v>64.657534246575338</v>
      </c>
      <c r="CP10" s="28">
        <f t="shared" si="14"/>
        <v>0.34246575342465752</v>
      </c>
      <c r="CQ10" s="77">
        <f t="shared" si="15"/>
        <v>188.8</v>
      </c>
      <c r="CS10" s="71">
        <f t="shared" si="0"/>
        <v>28</v>
      </c>
      <c r="CT10" s="83">
        <f t="shared" si="1"/>
        <v>30</v>
      </c>
      <c r="CU10" s="77">
        <f t="shared" si="2"/>
        <v>11</v>
      </c>
      <c r="CW10"/>
      <c r="CX10" s="30"/>
    </row>
    <row r="11" spans="1:102" x14ac:dyDescent="0.2">
      <c r="A11" s="25" t="s">
        <v>962</v>
      </c>
      <c r="B11" s="27" t="s">
        <v>1635</v>
      </c>
      <c r="C11" s="27" t="s">
        <v>1635</v>
      </c>
      <c r="D11" s="27">
        <v>0</v>
      </c>
      <c r="E11" s="27" t="s">
        <v>1635</v>
      </c>
      <c r="F11" s="82">
        <v>0</v>
      </c>
      <c r="G11" s="27" t="s">
        <v>1635</v>
      </c>
      <c r="H11" s="27" t="s">
        <v>1635</v>
      </c>
      <c r="I11" s="27">
        <v>0</v>
      </c>
      <c r="J11" s="27" t="s">
        <v>1635</v>
      </c>
      <c r="K11" s="82">
        <v>0</v>
      </c>
      <c r="L11" s="27" t="s">
        <v>1798</v>
      </c>
      <c r="M11" s="27" t="s">
        <v>1647</v>
      </c>
      <c r="N11" s="27">
        <v>0</v>
      </c>
      <c r="O11" s="27" t="s">
        <v>1635</v>
      </c>
      <c r="P11" s="82">
        <v>2093</v>
      </c>
      <c r="Q11" s="27" t="str">
        <f>(APPS('08-09 Teamsheets'!$H$2:$R$92,$A11,'08-09 Teamsheets'!$C$2:$C$92,Q$1)+APPS('09-10 Teamsheets'!$H$2:$R$98,$A11,'09-10 Teamsheets'!$C$2:$C$98,Q$1)+APPS('10-11 Teamsheets'!$H$2:$R$107,$A11,'10-11 Teamsheets'!$C$2:$C$107,Q$1)+APPS('11-12 Teamsheets'!$H$2:$R$119,$A11,'11-12 Teamsheets'!$C$2:$C$119,Q$1)+APPS('12-13 Teamsheets'!$H$2:$R$126,$A11,'12-13 Teamsheets'!$C$2:$C$126,Q$1)+APPS('13-14 Teamsheets'!$H$2:$R$132,$A11,'13-14 Teamsheets'!$C$2:$C$132,Q$1)+APPS('14-15 Teamsheets'!$H$2:$R$136,$A11,'14-15 Teamsheets'!$C$2:$C$136,Q$1)) &amp; "(" &amp; (SUBS('08-09 Teamsheets'!$S$2:$Z$92,$A11,'08-09 Teamsheets'!$C$2:$C$92,Q$1)+SUBS('09-10 Teamsheets'!$S$2:$Z$98,$A11,'09-10 Teamsheets'!$C$2:$C$98,Q$1)+SUBS('10-11 Teamsheets'!$S$2:$Z$107,$A11,'10-11 Teamsheets'!$C$2:$C$107,Q$1)+SUBS('11-12 Teamsheets'!$S$2:$Z$119,$A11,'11-12 Teamsheets'!$C$2:$C$119,Q$1)+SUBS('12-13 Teamsheets'!$S$2:$Z$126,$A11,'12-13 Teamsheets'!$C$2:$C$126,Q$1)+SUBS('13-14 Teamsheets'!$S$2:$Z$132,$A11,'13-14 Teamsheets'!$C$2:$C$132,Q$1)+SUBS('14-15 Teamsheets'!$S$2:$Z$136,$A11,'14-15 Teamsheets'!$C$2:$C$136,Q$1)) &amp; ")"</f>
        <v>8(13)</v>
      </c>
      <c r="R11" s="27" t="str">
        <f>(GOALS('08-09 Teamsheets'!$H$2:$R$92,$A11,'08-09 Teamsheets'!$C$2:$C$92,Q$1)+GOALS('09-10 Teamsheets'!$H$2:$R$98,$A11,'09-10 Teamsheets'!$C$2:$C$98,Q$1)+GOALS('10-11 Teamsheets'!$H$2:$R$107,$A11,'10-11 Teamsheets'!$C$2:$C$107,Q$1)+GOALS('11-12 Teamsheets'!$H$2:$R$119,$A11,'11-12 Teamsheets'!$C$2:$C$119,Q$1)+GOALS('12-13 Teamsheets'!$H$2:$R$126,$A11,'12-13 Teamsheets'!$C$2:$C$126,Q$1)+GOALS('13-14 Teamsheets'!$H$2:$R$132,$A11,'13-14 Teamsheets'!$C$2:$C$132,Q$1)+GOALS('14-15 Teamsheets'!$H$2:$R$136,$A11,'14-15 Teamsheets'!$C$2:$C$136,Q$1)) &amp; "(" &amp; (GOALS('08-09 Teamsheets'!$S$2:$Z$92,$A11,'08-09 Teamsheets'!$C$2:$C$92,Q$1)+GOALS('09-10 Teamsheets'!$S$2:$Z$98,$A11,'09-10 Teamsheets'!$C$2:$C$98,Q$1)+GOALS('10-11 Teamsheets'!$S$2:$Z$107,$A11,'10-11 Teamsheets'!$C$2:$C$107,Q$1)+GOALS('11-12 Teamsheets'!$S$2:$Z$119,$A11,'11-12 Teamsheets'!$C$2:$C$119,Q$1)+GOALS('12-13 Teamsheets'!$S$2:$Z$126,$A11,'12-13 Teamsheets'!$C$2:$C$126,Q$1)+GOALS('13-14 Teamsheets'!$S$2:$Z$132,$A11,'13-14 Teamsheets'!$C$2:$C$132,Q$1)+GOALS('14-15 Teamsheets'!$S$2:$Z$136,$A11,'14-15 Teamsheets'!$C$2:$C$136,Q$1)) &amp; ")"</f>
        <v>1(1)</v>
      </c>
      <c r="S11" s="27">
        <f>Clean_sheet('08-09 Teamsheets'!$C$2:$H$92,$A11,Q$1)+Clean_sheet('09-10 Teamsheets'!$C$2:$H$98,$A11,Q$1)+Clean_sheet('10-11 Teamsheets'!$C$2:$H$107,$A11,Q$1)+Clean_sheet('11-12 Teamsheets'!$C$2:$H$119,$A11,Q$1)+Clean_sheet('12-13 Teamsheets'!$C$2:$H$126,$A11,Q$1)+Clean_sheet('13-14 Teamsheets'!$C$2:$H$132,$A11,Q$1)+Clean_sheet('14-15 Teamsheets'!$C$2:$H$136,$A11,Q$1)</f>
        <v>0</v>
      </c>
      <c r="T11" s="27" t="str">
        <f>(CARDS('08-09 Teamsheets'!$H$2:$Z$92,$A11,$CX$2,'08-09 Teamsheets'!$C$2:$C$92,Q$1)+CARDS('09-10 Teamsheets'!$H$2:$Z$98,$A11,$CX$2,'09-10 Teamsheets'!$C$2:$C$98,Q$1)+CARDS('10-11 Teamsheets'!$H$2:$Z$107,$A11,$CX$2,'10-11 Teamsheets'!$C$2:$C$107,Q$1)+CARDS('11-12 Teamsheets'!$H$2:$Z$119,$A11,$CX$2,'11-12 Teamsheets'!$C$2:$C$119,Q$1)+CARDS('12-13 Teamsheets'!$H$2:$Z$126,$A11,$CX$2,'12-13 Teamsheets'!$C$2:$C$126,Q$1)+CARDS('13-14 Teamsheets'!$H$2:$Z$132,$A11,$CX$2,'13-14 Teamsheets'!$C$2:$C$132,Q$1)+CARDS('14-15 Teamsheets'!$H$2:$Z$136,$A11,$CX$2,'14-15 Teamsheets'!$C$2:$C$136,Q$1)) &amp; "(" &amp; (CARDS('08-09 Teamsheets'!$H$2:$Z$92,$A11,$CX$3,'08-09 Teamsheets'!$C$2:$C$92,Q$1)+CARDS('09-10 Teamsheets'!$H$2:$Z$98,$A11,$CX$3,'09-10 Teamsheets'!$C$2:$C$98,Q$1)+CARDS('10-11 Teamsheets'!$H$2:$Z$107,$A11,$CX$3,'10-11 Teamsheets'!$C$2:$C$107,Q$1)+CARDS('11-12 Teamsheets'!$H$2:$Z$119,$A11,$CX$3,'11-12 Teamsheets'!$C$2:$C$119,Q$1)+CARDS('12-13 Teamsheets'!$H$2:$Z$126,$A11,$CX$3,'12-13 Teamsheets'!$C$2:$C$126,Q$1)+CARDS('13-14 Teamsheets'!$H$2:$Z$132,$A11,$CX$3,'13-14 Teamsheets'!$C$2:$C$132,Q$1)+CARDS('14-15 Teamsheets'!$H$2:$Z$136,$A11,$CX$3,'14-15 Teamsheets'!$C$2:$C$136,Q$1)) &amp; ")"</f>
        <v>3(0)</v>
      </c>
      <c r="U11" s="82">
        <f>MINS_PLAYED('08-09 Teamsheets'!$H$2:$R$92,$A11,'08-09 Teamsheets'!$C$2:$C$92,Q$1)+MINS_PLAYED('09-10 Teamsheets'!$H$2:$R$98,$A11,'09-10 Teamsheets'!$C$2:$C$98,Q$1)+ MINS_AS_SUB('08-09 Teamsheets'!$S$2:$Z$92,$A11,'08-09 Teamsheets'!$C$2:$C$92,Q$1)+ MINS_AS_SUB('09-10 Teamsheets'!$S$2:$Z$98,$A11,'09-10 Teamsheets'!$C$2:$C$98,Q$1)+MINS_PLAYED('10-11 Teamsheets'!$H$2:$R$107,$A11,'10-11 Teamsheets'!$C$2:$C$107,Q$1)+MINS_AS_SUB('10-11 Teamsheets'!$S$2:$Z$107,$A11,'10-11 Teamsheets'!$C$2:$C$107,Q$1)+MINS_PLAYED('11-12 Teamsheets'!$H$2:$R$119,$A11,'11-12 Teamsheets'!$C$2:$C$119,Q$1)+MINS_AS_SUB('11-12 Teamsheets'!$S$2:$Z$119,$A11,'11-12 Teamsheets'!$C$2:$C$119,Q$1)+MINS_PLAYED('12-13 Teamsheets'!$H$2:$R$126,$A11,'12-13 Teamsheets'!$C$2:$C$126,Q$1)+MINS_AS_SUB('12-13 Teamsheets'!$S$2:$Z$126,$A11,'12-13 Teamsheets'!$C$2:$C$126,Q$1)+MINS_PLAYED('13-14 Teamsheets'!$H$2:$R$132,$A11,'13-14 Teamsheets'!$C$2:$C$132,Q$1)+MINS_AS_SUB('13-14 Teamsheets'!$S$2:$Z$132,$A11,'13-14 Teamsheets'!$C$2:$C$132,Q$1)+MINS_PLAYED('14-15 Teamsheets'!$H$2:$R$136,$A11,'14-15 Teamsheets'!$C$2:$C$136,Q$1)+MINS_AS_SUB('14-15 Teamsheets'!$S$2:$Z$136,$A11,'14-15 Teamsheets'!$C$2:$C$136,Q$1)</f>
        <v>868</v>
      </c>
      <c r="V11" s="27" t="s">
        <v>1635</v>
      </c>
      <c r="W11" s="27" t="s">
        <v>1635</v>
      </c>
      <c r="X11" s="27">
        <v>0</v>
      </c>
      <c r="Y11" s="27" t="s">
        <v>1635</v>
      </c>
      <c r="Z11" s="82">
        <v>0</v>
      </c>
      <c r="AA11" s="27" t="s">
        <v>1635</v>
      </c>
      <c r="AB11" s="27" t="s">
        <v>1635</v>
      </c>
      <c r="AC11" s="27">
        <v>0</v>
      </c>
      <c r="AD11" s="27" t="s">
        <v>1635</v>
      </c>
      <c r="AE11" s="82">
        <v>0</v>
      </c>
      <c r="AF11" s="27" t="s">
        <v>1635</v>
      </c>
      <c r="AG11" s="27" t="s">
        <v>1635</v>
      </c>
      <c r="AH11" s="27">
        <v>0</v>
      </c>
      <c r="AI11" s="27" t="s">
        <v>1635</v>
      </c>
      <c r="AJ11" s="82">
        <v>0</v>
      </c>
      <c r="AK11" s="27" t="s">
        <v>1635</v>
      </c>
      <c r="AL11" s="27" t="s">
        <v>1635</v>
      </c>
      <c r="AM11" s="27">
        <v>0</v>
      </c>
      <c r="AN11" s="27" t="s">
        <v>1635</v>
      </c>
      <c r="AO11" s="82">
        <v>0</v>
      </c>
      <c r="AP11" s="27" t="s">
        <v>1635</v>
      </c>
      <c r="AQ11" s="27" t="s">
        <v>1635</v>
      </c>
      <c r="AR11" s="27">
        <v>0</v>
      </c>
      <c r="AS11" s="27" t="s">
        <v>1635</v>
      </c>
      <c r="AT11" s="82">
        <v>0</v>
      </c>
      <c r="AU11" s="27" t="s">
        <v>1685</v>
      </c>
      <c r="AV11" s="27" t="s">
        <v>1635</v>
      </c>
      <c r="AW11" s="27">
        <v>0</v>
      </c>
      <c r="AX11" s="27" t="s">
        <v>1635</v>
      </c>
      <c r="AY11" s="82">
        <v>321</v>
      </c>
      <c r="AZ11" s="27" t="str">
        <f>(APPS('07-08 Teamsheets'!$H$2:$R$88,$A11,'07-08 Teamsheets'!$C$2:$C$88,AZ$1)+APPS('11-12 Teamsheets'!$H$2:$R$119,$A11,'11-12 Teamsheets'!$C$2:$C$119,AZ$1)+APPS('12-13 Teamsheets'!$H$2:$R$126,$A11,'12-13 Teamsheets'!$C$2:$C$126,AZ$1)+APPS('13-14 Teamsheets'!$H$2:$R$132,$A11,'13-14 Teamsheets'!$C$2:$C$132,AZ$1)+APPS('14-15 Teamsheets'!$H$2:$R$136,$A11,'14-15 Teamsheets'!$C$2:$C$136,AZ$1)) &amp; "(" &amp; (SUBS('07-08 Teamsheets'!$S$2:$Z$88,$A11,'07-08 Teamsheets'!$C$2:$C$88,AZ$1)+SUBS('11-12 Teamsheets'!$S$2:$Z$119,$A11,'11-12 Teamsheets'!$C$2:$C$119,AZ$1)+SUBS('12-13 Teamsheets'!$S$2:$Z$126,$A11,'12-13 Teamsheets'!$C$2:$C$126,AZ$1)+SUBS('13-14 Teamsheets'!$S$2:$Z$132,$A11,'13-14 Teamsheets'!$C$2:$C$132,AZ$1)+SUBS('14-15 Teamsheets'!$S$2:$Z$136,$A11,'14-15 Teamsheets'!$C$2:$C$136,AZ$1)) &amp; ")"</f>
        <v>1(0)</v>
      </c>
      <c r="BA11" s="27" t="str">
        <f>(GOALS('07-08 Teamsheets'!$H$2:$R$88,$A11,'07-08 Teamsheets'!$C$2:$C$88,AZ$1)+GOALS('11-12 Teamsheets'!$H$2:$R$119,$A11,'11-12 Teamsheets'!$C$2:$C$119,AZ$1)+GOALS('12-13 Teamsheets'!$H$2:$R$126,$A11,'12-13 Teamsheets'!$C$2:$C$126,AZ$1)+GOALS('13-14 Teamsheets'!$H$2:$R$132,$A11,'13-14 Teamsheets'!$C$2:$C$132,AZ$1)+GOALS('14-15 Teamsheets'!$H$2:$R$136,$A11,'14-15 Teamsheets'!$C$2:$C$136,AZ$1)) &amp; "(" &amp; (GOALS('07-08 Teamsheets'!$S$2:$Z$88,$A11,'07-08 Teamsheets'!$C$2:$C$88,AZ$1)+GOALS('11-12 Teamsheets'!$S$2:$Z$119,$A11,'11-12 Teamsheets'!$C$2:$C$119,AZ$1)+GOALS('12-13 Teamsheets'!$S$2:$Z$126,$A11,'12-13 Teamsheets'!$C$2:$C$126,AZ$1)+GOALS('13-14 Teamsheets'!$S$2:$Z$132,$A11,'13-14 Teamsheets'!$C$2:$C$132,AZ$1)+GOALS('14-15 Teamsheets'!$S$2:$Z$136,$A11,'14-15 Teamsheets'!$C$2:$C$136,AZ$1)) &amp; ")"</f>
        <v>0(0)</v>
      </c>
      <c r="BB11" s="27">
        <f>Clean_sheet('07-08 Teamsheets'!$C$2:$H$92,$A11,AZ$1)+Clean_sheet('11-12 Teamsheets'!$C$2:$H$119,$A11,AZ$1)+Clean_sheet('12-13 Teamsheets'!$C$2:$H$126,$A11,AZ$1)+Clean_sheet('13-14 Teamsheets'!$C$2:$H$132,$A11,AZ$1)+Clean_sheet('14-15 Teamsheets'!$C$2:$H$136,$A11,AZ$1)</f>
        <v>0</v>
      </c>
      <c r="BC11" s="27" t="str">
        <f>(CARDS('07-08 Teamsheets'!$H$2:$Z$88,$A11,$CX$2,'07-08 Teamsheets'!$C$2:$C$88,AZ$1)+CARDS('11-12 Teamsheets'!$H$2:$Z$119,$A11,$CX$2,'11-12 Teamsheets'!$C$2:$C$119,AZ$1)+CARDS('12-13 Teamsheets'!$H$2:$Z$126,$A11,$CX$2,'12-13 Teamsheets'!$C$2:$C$126,AZ$1)+CARDS('13-14 Teamsheets'!$H$2:$Z$132,$A11,$CX$2,'13-14 Teamsheets'!$C$2:$C$132,AZ$1)+CARDS('14-15 Teamsheets'!$H$2:$Z$136,$A11,$CX$2,'14-15 Teamsheets'!$C$2:$C$136,AZ$1)) &amp; "(" &amp; (CARDS('07-08 Teamsheets'!$H$2:$Z$88,$A11,$CX$3,'07-08 Teamsheets'!$C$2:$C$88,AZ$1)+CARDS('11-12 Teamsheets'!$H$2:$Z$119,$A11,$CX$3,'11-12 Teamsheets'!$C$2:$C$119,AZ$1)+CARDS('12-13 Teamsheets'!$H$2:$Z$126,$A11,$CX$3,'12-13 Teamsheets'!$C$2:$C$126,AZ$1)+CARDS('13-14 Teamsheets'!$H$2:$Z$132,$A11,$CX$3,'13-14 Teamsheets'!$C$2:$C$132,AZ$1)+CARDS('14-15 Teamsheets'!$H$2:$Z$136,$A11,$CX$3,'14-15 Teamsheets'!$C$2:$C$136,AZ$1)) &amp; ")"</f>
        <v>0(0)</v>
      </c>
      <c r="BD11" s="82">
        <f>MINS_PLAYED('07-08 Teamsheets'!$H$2:$R$88,$A11,'07-08 Teamsheets'!$C$2:$C$88,AZ$1)+MINS_PLAYED('11-12 Teamsheets'!$H$2:$R$119,$A11,'11-12 Teamsheets'!$C$2:$C$119,AZ$1)+MINS_PLAYED('12-13 Teamsheets'!$H$2:$R$126,$A11,'12-13 Teamsheets'!$C$2:$C$126,AZ$1)+MINS_PLAYED('13-14 Teamsheets'!$H$2:$R$132,$A11,'13-14 Teamsheets'!$C$2:$C$132,AZ$1)+MINS_PLAYED('14-15 Teamsheets'!$H$2:$R$136,$A11,'14-15 Teamsheets'!$C$2:$C$136,AZ$1)+MINS_AS_SUB('07-08 Teamsheets'!$S$2:$Z$88,$A11,'07-08 Teamsheets'!$C$2:$C$88,AZ$1)+MINS_AS_SUB('11-12 Teamsheets'!$S$2:$Z$119,$A11,'11-12 Teamsheets'!$C$2:$C$119,AZ$1)+MINS_AS_SUB('12-13 Teamsheets'!$S$2:$Z$126,$A11,'12-13 Teamsheets'!$C$2:$C$126,AZ$1)+MINS_AS_SUB('13-14 Teamsheets'!$S$2:$Z$132,$A11,'13-14 Teamsheets'!$C$2:$C$132,AZ$1)+MINS_AS_SUB('14-15 Teamsheets'!$S$2:$Z$136,$A11,'14-15 Teamsheets'!$C$2:$C$136,AZ$1)</f>
        <v>90</v>
      </c>
      <c r="BE11" s="27" t="str">
        <f>(APPS('08-09 Teamsheets'!$H$2:$R$92,$A11,'08-09 Teamsheets'!$C$2:$C$92,BE$1)+APPS('09-10 Teamsheets'!$H$2:$R$98,$A11,'09-10 Teamsheets'!$C$2:$C$98,BE$1)+APPS('10-11 Teamsheets'!$H$2:$R$107,$A11,'10-11 Teamsheets'!$C$2:$C$107,BE$1)+APPS('11-12 Teamsheets'!$H$2:$R$119,$A11,'11-12 Teamsheets'!$C$2:$C$119,BE$1)+APPS('12-13 Teamsheets'!$H$2:$R$126,$A11,'12-13 Teamsheets'!$C$2:$C$126,BE$1)+APPS('13-14 Teamsheets'!$H$2:$R$132,$A11,'13-14 Teamsheets'!$C$2:$C$132,BE$1)+APPS('14-15 Teamsheets'!$H$2:$R$136,$A11,'14-15 Teamsheets'!$C$2:$C$136,BE$1)) &amp; "(" &amp; (SUBS('08-09 Teamsheets'!$S$2:$Z$92,$A11,'08-09 Teamsheets'!$C$2:$C$92,BE$1)+SUBS('09-10 Teamsheets'!$S$2:$Z$98,$A11,'09-10 Teamsheets'!$C$2:$C$98,BE$1)+SUBS('10-11 Teamsheets'!$S$2:$Z$107,$A11,'10-11 Teamsheets'!$C$2:$C$107,BE$1)+SUBS('11-12 Teamsheets'!$S$2:$Z$119,$A11,'11-12 Teamsheets'!$C$2:$C$119,BE$1)+SUBS('12-13 Teamsheets'!$S$2:$Z$126,$A11,'12-13 Teamsheets'!$C$2:$C$126,BE$1)+SUBS('13-14 Teamsheets'!$S$2:$Z$132,$A11,'13-14 Teamsheets'!$C$2:$C$132,BE$1)+SUBS('14-15 Teamsheets'!$S$2:$Z$136,$A11,'14-15 Teamsheets'!$C$2:$C$136,BE$1)) &amp; ")"</f>
        <v>0(0)</v>
      </c>
      <c r="BF11" s="27" t="str">
        <f>(GOALS('08-09 Teamsheets'!$H$2:$R$92,$A11,'08-09 Teamsheets'!$C$2:$C$92,BE$1)+GOALS('09-10 Teamsheets'!$H$2:$R$98,$A11,'09-10 Teamsheets'!$C$2:$C$98,BE$1)+GOALS('10-11 Teamsheets'!$H$2:$R$107,$A11,'10-11 Teamsheets'!$C$2:$C$107,BE$1)+GOALS('11-12 Teamsheets'!$H$2:$R$119,$A11,'11-12 Teamsheets'!$C$2:$C$119,BE$1)+GOALS('12-13 Teamsheets'!$H$2:$R$126,$A11,'12-13 Teamsheets'!$C$2:$C$126,BE$1)+GOALS('13-14 Teamsheets'!$H$2:$R$132,$A11,'13-14 Teamsheets'!$C$2:$C$132,BE$1)+GOALS('14-15 Teamsheets'!$H$2:$R$136,$A11,'14-15 Teamsheets'!$C$2:$C$136,BE$1)) &amp; "(" &amp; (GOALS('08-09 Teamsheets'!$S$2:$Z$92,$A11,'08-09 Teamsheets'!$C$2:$C$92,BE$1)+GOALS('09-10 Teamsheets'!$S$2:$Z$98,$A11,'09-10 Teamsheets'!$C$2:$C$98,BE$1)+GOALS('10-11 Teamsheets'!$S$2:$Z$107,$A11,'10-11 Teamsheets'!$C$2:$C$107,BE$1)+GOALS('11-12 Teamsheets'!$S$2:$Z$119,$A11,'11-12 Teamsheets'!$C$2:$C$119,BE$1)+GOALS('12-13 Teamsheets'!$S$2:$Z$126,$A11,'12-13 Teamsheets'!$C$2:$C$126,BE$1)+GOALS('13-14 Teamsheets'!$S$2:$Z$132,$A11,'13-14 Teamsheets'!$C$2:$C$132,BE$1)+GOALS('14-15 Teamsheets'!$S$2:$Z$136,$A11,'14-15 Teamsheets'!$C$2:$C$136,BE$1)) &amp; ")"</f>
        <v>0(0)</v>
      </c>
      <c r="BG11" s="27">
        <f>Clean_sheet('08-09 Teamsheets'!$C$2:$H$92,$A11,BE$1)+Clean_sheet('09-10 Teamsheets'!$C$2:$H$98,$A11,BE$1)+Clean_sheet('10-11 Teamsheets'!$C$2:$H$107,$A11,BE$1)+Clean_sheet('11-12 Teamsheets'!$C$2:$H$119,$A11,BE$1)+Clean_sheet('12-13 Teamsheets'!$C$2:$H$126,$A11,BE$1)+Clean_sheet('13-14 Teamsheets'!$C$2:$H$132,$A11,BE$1)+Clean_sheet('14-15 Teamsheets'!$C$2:$H$136,$A11,BE$1)</f>
        <v>0</v>
      </c>
      <c r="BH11" s="27" t="str">
        <f>(CARDS('08-09 Teamsheets'!$H$2:$Z$92,$A11,$CX$2,'08-09 Teamsheets'!$C$2:$C$92,BE$1)+CARDS('09-10 Teamsheets'!$H$2:$Z$98,$A11,$CX$2,'09-10 Teamsheets'!$C$2:$C$98,BE$1)+CARDS('10-11 Teamsheets'!$H$2:$Z$107,$A11,$CX$2,'10-11 Teamsheets'!$C$2:$C$107,BE$1)+CARDS('11-12 Teamsheets'!$H$2:$Z$119,$A11,$CX$2,'11-12 Teamsheets'!$C$2:$C$119,BE$1)+CARDS('12-13 Teamsheets'!$H$2:$Z$126,$A11,$CX$2,'12-13 Teamsheets'!$C$2:$C$126,BE$1)+CARDS('13-14 Teamsheets'!$H$2:$Z$132,$A11,$CX$2,'13-14 Teamsheets'!$C$2:$C$132,BE$1)+CARDS('14-15 Teamsheets'!$H$2:$Z$136,$A11,$CX$2,'14-15 Teamsheets'!$C$2:$C$136,BE$1)) &amp; "(" &amp; (CARDS('08-09 Teamsheets'!$H$2:$Z$92,$A11,$CX$3,'08-09 Teamsheets'!$C$2:$C$92,BE$1)+CARDS('09-10 Teamsheets'!$H$2:$Z$98,$A11,$CX$3,'09-10 Teamsheets'!$C$2:$C$98,BE$1)+CARDS('10-11 Teamsheets'!$H$2:$Z$107,$A11,$CX$3,'10-11 Teamsheets'!$C$2:$C$107,BE$1)+CARDS('11-12 Teamsheets'!$H$2:$Z$119,$A11,$CX$3,'11-12 Teamsheets'!$C$2:$C$119,BE$1)+CARDS('12-13 Teamsheets'!$H$2:$Z$126,$A11,$CX$3,'12-13 Teamsheets'!$C$2:$C$126,BE$1)+CARDS('13-14 Teamsheets'!$H$2:$Z$132,$A11,$CX$3,'13-14 Teamsheets'!$C$2:$C$132,BE$1)+CARDS('14-15 Teamsheets'!$H$2:$Z$136,$A11,$CX$3,'14-15 Teamsheets'!$C$2:$C$136,BE$1)) &amp; ")"</f>
        <v>0(0)</v>
      </c>
      <c r="BI11" s="82">
        <f>MINS_PLAYED('08-09 Teamsheets'!$H$2:$R$92,$A11,'08-09 Teamsheets'!$C$2:$C$92,BE$1)+MINS_PLAYED('09-10 Teamsheets'!$H$2:$R$98,$A11,'09-10 Teamsheets'!$C$2:$C$98,BE$1)+ MINS_AS_SUB('08-09 Teamsheets'!$S$2:$Z$92,$A11,'08-09 Teamsheets'!$C$2:$C$92,BE$1)+ MINS_AS_SUB('09-10 Teamsheets'!$S$2:$Z$98,$A11,'09-10 Teamsheets'!$C$2:$C$98,BE$1)+MINS_PLAYED('10-11 Teamsheets'!$H$2:$R$107,$A11,'10-11 Teamsheets'!$C$2:$C$107,BE$1)+MINS_AS_SUB('10-11 Teamsheets'!$S$2:$Z$107,$A11,'10-11 Teamsheets'!$C$2:$C$107,BE$1)+MINS_PLAYED('11-12 Teamsheets'!$H$2:$R$119,$A11,'11-12 Teamsheets'!$C$2:$C$119,BE$1)+MINS_AS_SUB('11-12 Teamsheets'!$S$2:$Z$119,$A11,'11-12 Teamsheets'!$C$2:$C$119,BE$1)+MINS_PLAYED('12-13 Teamsheets'!$H$2:$R$126,$A11,'12-13 Teamsheets'!$C$2:$C$126,BE$1)+MINS_AS_SUB('12-13 Teamsheets'!$S$2:$Z$126,$A11,'12-13 Teamsheets'!$C$2:$C$126,BE$1)+MINS_PLAYED('13-14 Teamsheets'!$H$2:$R$132,$A11,'13-14 Teamsheets'!$C$2:$C$132,BE$1)+MINS_AS_SUB('13-14 Teamsheets'!$S$2:$Z$132,$A11,'13-14 Teamsheets'!$C$2:$C$132,BE$1)+MINS_PLAYED('14-15 Teamsheets'!$H$2:$R$136,$A11,'14-15 Teamsheets'!$C$2:$C$136,BE$1)+MINS_AS_SUB('14-15 Teamsheets'!$S$2:$Z$136,$A11,'14-15 Teamsheets'!$C$2:$C$136,BE$1)</f>
        <v>0</v>
      </c>
      <c r="BJ11" s="27" t="str">
        <f>(APPS('07-08 Teamsheets'!$H$2:$R$88,$A11,'07-08 Teamsheets'!$C$2:$C$88,BJ$1)+APPS('08-09 Teamsheets'!$H$2:$R$92,$A11,'08-09 Teamsheets'!$C$2:$C$92,BJ$1)+APPS('09-10 Teamsheets'!$H$2:$R$98,$A11,'09-10 Teamsheets'!$C$2:$C$98,BJ$1)+APPS('10-11 Teamsheets'!$H$2:$R$106,$A11,'10-11 Teamsheets'!$C$2:$C$106,BJ$1)+APPS('11-12 Teamsheets'!$H$2:$R$119,$A11,'11-12 Teamsheets'!$C$2:$C$119,BJ$1)+APPS('12-13 Teamsheets'!$H$2:$R$126,$A11,'12-13 Teamsheets'!$C$2:$C$126,BJ$1)+APPS('13-14 Teamsheets'!$H$2:$R$132,$A11,'13-14 Teamsheets'!$C$2:$C$132,BJ$1)+APPS('14-15 Teamsheets'!$H$2:$R$136,$A11,'14-15 Teamsheets'!$C$2:$C$136,BJ$1)) &amp; "(" &amp; (SUBS('07-08 Teamsheets'!$S$2:$Z$88,$A11,'07-08 Teamsheets'!$C$2:$C$88,BJ$1)+SUBS('08-09 Teamsheets'!$S$2:$Z$92,$A11,'08-09 Teamsheets'!$C$2:$C$92,BJ$1)+SUBS('09-10 Teamsheets'!$S$2:$Z$98,$A11,'09-10 Teamsheets'!$C$2:$C$98,BJ$1)+SUBS('10-11 Teamsheets'!$S$2:$Z$106,$A11,'10-11 Teamsheets'!$C$2:$C$106,BJ$1)+SUBS('11-12 Teamsheets'!$S$2:$Z$119,$A11,'11-12 Teamsheets'!$C$2:$C$119,BJ$1)+SUBS('12-13 Teamsheets'!$S$2:$Z$126,$A11,'12-13 Teamsheets'!$C$2:$C$126,BJ$1)+SUBS('13-14 Teamsheets'!$S$2:$Z$132,$A11,'13-14 Teamsheets'!$C$2:$C$132,BJ$1)+SUBS('14-15 Teamsheets'!$S$2:$Z$136,$A11,'14-15 Teamsheets'!$C$2:$C$136,BJ$1)) &amp; ")"</f>
        <v>0(0)</v>
      </c>
      <c r="BK11" s="27" t="str">
        <f>(GOALS('07-08 Teamsheets'!$H$2:$R$88,$A11,'07-08 Teamsheets'!$C$2:$C$88,BJ$1)+GOALS('08-09 Teamsheets'!$H$2:$R$92,$A11,'08-09 Teamsheets'!$C$2:$C$92,BJ$1)+GOALS('09-10 Teamsheets'!$H$2:$R$98,$A11,'09-10 Teamsheets'!$C$2:$C$98,BJ$1)+GOALS('10-11 Teamsheets'!$H$2:$R$106,$A11,'10-11 Teamsheets'!$C$2:$C$106,BJ$1)+GOALS('11-12 Teamsheets'!$H$2:$R$119,$A11,'11-12 Teamsheets'!$C$2:$C$119,BJ$1)+GOALS('12-13 Teamsheets'!$H$2:$R$126,$A11,'12-13 Teamsheets'!$C$2:$C$126,BJ$1)+GOALS('13-14 Teamsheets'!$H$2:$R$132,$A11,'13-14 Teamsheets'!$C$2:$C$132,BJ$1)+GOALS('14-15 Teamsheets'!$H$2:$R$136,$A11,'14-15 Teamsheets'!$C$2:$C$136,BJ$1)) &amp; "(" &amp; (GOALS('07-08 Teamsheets'!$S$2:$Z$88,$A11,'07-08 Teamsheets'!$C$2:$C$88,BJ$1)+GOALS('08-09 Teamsheets'!$S$2:$Z$92,$A11,'08-09 Teamsheets'!$C$2:$C$92,BJ$1)+GOALS('09-10 Teamsheets'!$S$2:$Z$98,$A11,'09-10 Teamsheets'!$C$2:$C$98,BJ$1)+GOALS('10-11 Teamsheets'!$S$2:$Z$106,$A11,'10-11 Teamsheets'!$C$2:$C$106,BJ$1)+GOALS('11-12 Teamsheets'!$S$2:$Z$119,$A11,'11-12 Teamsheets'!$C$2:$C$119,BJ$1)+GOALS('12-13 Teamsheets'!$S$2:$Z$126,$A11,'12-13 Teamsheets'!$C$2:$C$126,BJ$1)+GOALS('13-14 Teamsheets'!$S$2:$Z$132,$A11,'13-14 Teamsheets'!$C$2:$C$132,BJ$1)+GOALS('14-15 Teamsheets'!$S$2:$Z$136,$A11,'14-15 Teamsheets'!$C$2:$C$136,BJ$1)) &amp; ")"</f>
        <v>0(0)</v>
      </c>
      <c r="BL11" s="27">
        <f>Clean_sheet('07-08 Teamsheets'!$C$2:$H$92,$A11,BJ$1)+Clean_sheet('08-09 Teamsheets'!$C$2:$H$92,$A11,BJ$1)+Clean_sheet('09-10 Teamsheets'!$C$2:$H$98,$A11,BJ$1)+Clean_sheet('10-11 Teamsheets'!$C$2:$H$106,$A11,BJ$1)+Clean_sheet('11-12 Teamsheets'!$C$2:$H$119,$A11,BJ$1)+Clean_sheet('12-13 Teamsheets'!$C$2:$H$126,$A11,BJ$1)+Clean_sheet('13-14 Teamsheets'!$C$2:$H$132,$A11,BJ$1)+Clean_sheet('14-15 Teamsheets'!$C$2:$H$136,$A11,BJ$1)</f>
        <v>0</v>
      </c>
      <c r="BM11" s="27" t="str">
        <f>(CARDS('07-08 Teamsheets'!$H$2:$Z$88,$A11,$CX$2,'07-08 Teamsheets'!$C$2:$C$88,BJ$1)+CARDS('08-09 Teamsheets'!$H$2:$Z$92,$A11,$CX$2,'08-09 Teamsheets'!$C$2:$C$92,BJ$1)+CARDS('09-10 Teamsheets'!$H$2:$Z$98,$A11,$CX$2,'09-10 Teamsheets'!$C$2:$C$98,BJ$1)+CARDS('10-11 Teamsheets'!$H$2:$Z$106,$A11,$CX$2,'10-11 Teamsheets'!$C$2:$C$106,BJ$1)+CARDS('11-12 Teamsheets'!$H$2:$Z$119,$A11,$CX$2,'11-12 Teamsheets'!$C$2:$C$119,BJ$1)+CARDS('12-13 Teamsheets'!$H$2:$Z$126,$A11,$CX$2,'12-13 Teamsheets'!$C$2:$C$126,BJ$1)+CARDS('13-14 Teamsheets'!$H$2:$Z$132,$A11,$CX$2,'13-14 Teamsheets'!$C$2:$C$132,BJ$1)+CARDS('14-15 Teamsheets'!$H$2:$Z$136,$A11,$CX$2,'14-15 Teamsheets'!$C$2:$C$136,BJ$1)) &amp; "(" &amp; (CARDS('07-08 Teamsheets'!$H$2:$Z$88,$A11,$CX$3,'07-08 Teamsheets'!$C$2:$C$88,BJ$1)+CARDS('08-09 Teamsheets'!$H$2:$Z$92,$A11,$CX$3,'08-09 Teamsheets'!$C$2:$C$92,BJ$1)+CARDS('09-10 Teamsheets'!$H$2:$Z$98,$A11,$CX$3,'09-10 Teamsheets'!$C$2:$C$98,BJ$1)+CARDS('10-11 Teamsheets'!$H$2:$Z$106,$A11,$CX$3,'10-11 Teamsheets'!$C$2:$C$106,BJ$1)+CARDS('11-12 Teamsheets'!$H$2:$Z$119,$A11,$CX$3,'11-12 Teamsheets'!$C$2:$C$119,BJ$1)+CARDS('12-13 Teamsheets'!$H$2:$Z$126,$A11,$CX$3,'12-13 Teamsheets'!$C$2:$C$126,BJ$1)+CARDS('13-14 Teamsheets'!$H$2:$Z$132,$A11,$CX$3,'13-14 Teamsheets'!$C$2:$C$132,BJ$1)+CARDS('14-15 Teamsheets'!$H$2:$Z$136,$A11,$CX$3,'14-15 Teamsheets'!$C$2:$C$136,BJ$1)) &amp; ")"</f>
        <v>0(0)</v>
      </c>
      <c r="BN11" s="82">
        <f>MINS_PLAYED('07-08 Teamsheets'!$H$2:$R$88,$A11,'07-08 Teamsheets'!$C$2:$C$88,BJ$1)+MINS_PLAYED('08-09 Teamsheets'!$H$2:$R$92,$A11,'08-09 Teamsheets'!$C$2:$C$92,BJ$1)+MINS_PLAYED('09-10 Teamsheets'!$H$2:$R$98,$A11,'09-10 Teamsheets'!$C$2:$C$98,BJ$1)+MINS_PLAYED('10-11 Teamsheets'!$H$2:$R$106,$A11,'10-11 Teamsheets'!$C$2:$C$106,BJ$1)+MINS_PLAYED('11-12 Teamsheets'!$H$2:$R$119,$A11,'11-12 Teamsheets'!$C$2:$C$119,BJ$1)+MINS_PLAYED('12-13 Teamsheets'!$H$2:$R$126,$A11,'12-13 Teamsheets'!$C$2:$C$126,BJ$1)+MINS_PLAYED('13-14 Teamsheets'!$H$2:$R$132,$A11,'13-14 Teamsheets'!$C$2:$C$132,BJ$1)+MINS_PLAYED('14-15 Teamsheets'!$H$2:$R$136,$A11,'14-15 Teamsheets'!$C$2:$C$136,BJ$1)+MINS_AS_SUB('07-08 Teamsheets'!$S$2:$Z$88,$A11,'07-08 Teamsheets'!$C$2:$C$88,BJ$1)+MINS_AS_SUB('08-09 Teamsheets'!$S$2:$Z$92,$A11,'08-09 Teamsheets'!$C$2:$C$92,BJ$1)+MINS_AS_SUB('09-10 Teamsheets'!$S$2:$Z$98,$A11,'09-10 Teamsheets'!$C$2:$C$98,BJ$1)+MINS_AS_SUB('10-11 Teamsheets'!$S$2:$Z$106,$A11,'10-11 Teamsheets'!$C$2:$C$106,BJ$1)+MINS_AS_SUB('11-12 Teamsheets'!$S$2:$Z$119,$A11,'11-12 Teamsheets'!$C$2:$C$119,BJ$1)+MINS_AS_SUB('12-13 Teamsheets'!$S$2:$Z$126,$A11,'12-13 Teamsheets'!$C$2:$C$126,BJ$1)+MINS_AS_SUB('13-14 Teamsheets'!$S$2:$Z$132,$A11,'13-14 Teamsheets'!$C$2:$C$132,BJ$1)+MINS_AS_SUB('14-15 Teamsheets'!$S$2:$Z$136,$A11,'14-15 Teamsheets'!$C$2:$C$136,BJ$1)</f>
        <v>0</v>
      </c>
      <c r="BO11" s="27" t="str">
        <f>(APPS('07-08 Teamsheets'!$H$2:$R$88,$A11,'07-08 Teamsheets'!$C$2:$C$88,BO$1)+APPS('08-09 Teamsheets'!$H$2:$R$92,$A11,'08-09 Teamsheets'!$C$2:$C$92,BO$1)+APPS('09-10 Teamsheets'!$H$2:$R$98,$A11,'09-10 Teamsheets'!$C$2:$C$98,BO$1)+APPS('10-11 Teamsheets'!$H$2:$R$106,$A11,'10-11 Teamsheets'!$C$2:$C$106,BO$1)+APPS('11-12 Teamsheets'!$H$2:$R$119,$A11,'11-12 Teamsheets'!$C$2:$C$119,BO$1)+APPS('12-13 Teamsheets'!$H$2:$R$126,$A11,'12-13 Teamsheets'!$C$2:$C$126,BO$1)+APPS('13-14 Teamsheets'!$H$2:$R$132,$A11,'13-14 Teamsheets'!$C$2:$C$132,BO$1)+APPS('14-15 Teamsheets'!$H$2:$R$136,$A11,'14-15 Teamsheets'!$C$2:$C$136,BO$1)) &amp; "(" &amp; (SUBS('07-08 Teamsheets'!$S$2:$Z$88,$A11,'07-08 Teamsheets'!$C$2:$C$88,BO$1)+SUBS('08-09 Teamsheets'!$S$2:$Z$92,$A11,'08-09 Teamsheets'!$C$2:$C$92,BO$1)+SUBS('09-10 Teamsheets'!$S$2:$Z$98,$A11,'09-10 Teamsheets'!$C$2:$C$98,BO$1)+SUBS('10-11 Teamsheets'!$S$2:$Z$106,$A11,'10-11 Teamsheets'!$C$2:$C$106,BO$1)+SUBS('11-12 Teamsheets'!$S$2:$Z$119,$A11,'11-12 Teamsheets'!$C$2:$C$119,BO$1)+SUBS('12-13 Teamsheets'!$S$2:$Z$126,$A11,'12-13 Teamsheets'!$C$2:$C$126,BO$1)+SUBS('13-14 Teamsheets'!$S$2:$Z$132,$A11,'13-14 Teamsheets'!$C$2:$C$132,BO$1)+SUBS('14-15 Teamsheets'!$S$2:$Z$136,$A11,'14-15 Teamsheets'!$C$2:$C$136,BO$1)) &amp; ")"</f>
        <v>1(0)</v>
      </c>
      <c r="BP11" s="27" t="str">
        <f>(GOALS('07-08 Teamsheets'!$H$2:$R$88,$A11,'07-08 Teamsheets'!$C$2:$C$88,BO$1)+GOALS('08-09 Teamsheets'!$H$2:$R$92,$A11,'08-09 Teamsheets'!$C$2:$C$92,BO$1)+GOALS('09-10 Teamsheets'!$H$2:$R$98,$A11,'09-10 Teamsheets'!$C$2:$C$98,BO$1)+GOALS('10-11 Teamsheets'!$H$2:$R$106,$A11,'10-11 Teamsheets'!$C$2:$C$106,BO$1)+GOALS('11-12 Teamsheets'!$H$2:$R$119,$A11,'11-12 Teamsheets'!$C$2:$C$119,BO$1)+GOALS('12-13 Teamsheets'!$H$2:$R$126,$A11,'12-13 Teamsheets'!$C$2:$C$126,BO$1)+GOALS('13-14 Teamsheets'!$H$2:$R$132,$A11,'13-14 Teamsheets'!$C$2:$C$132,BO$1)+GOALS('14-15 Teamsheets'!$H$2:$R$136,$A11,'14-15 Teamsheets'!$C$2:$C$136,BO$1)) &amp; "(" &amp; (GOALS('07-08 Teamsheets'!$S$2:$Z$88,$A11,'07-08 Teamsheets'!$C$2:$C$88,BO$1)+GOALS('08-09 Teamsheets'!$S$2:$Z$92,$A11,'08-09 Teamsheets'!$C$2:$C$92,BO$1)+GOALS('09-10 Teamsheets'!$S$2:$Z$98,$A11,'09-10 Teamsheets'!$C$2:$C$98,BO$1)+GOALS('10-11 Teamsheets'!$S$2:$Z$106,$A11,'10-11 Teamsheets'!$C$2:$C$106,BO$1)+GOALS('11-12 Teamsheets'!$S$2:$Z$119,$A11,'11-12 Teamsheets'!$C$2:$C$119,BO$1)+GOALS('12-13 Teamsheets'!$S$2:$Z$126,$A11,'12-13 Teamsheets'!$C$2:$C$126,BO$1)+GOALS('13-14 Teamsheets'!$S$2:$Z$132,$A11,'13-14 Teamsheets'!$C$2:$C$132,BO$1)+GOALS('14-15 Teamsheets'!$S$2:$Z$136,$A11,'14-15 Teamsheets'!$C$2:$C$136,BO$1)) &amp; ")"</f>
        <v>0(0)</v>
      </c>
      <c r="BQ11" s="27">
        <f>Clean_sheet('07-08 Teamsheets'!$C$2:$H$92,$A11,BO$1)+Clean_sheet('08-09 Teamsheets'!$C$2:$H$92,$A11,BO$1)+Clean_sheet('09-10 Teamsheets'!$C$2:$H$98,$A11,BO$1)+Clean_sheet('10-11 Teamsheets'!$C$2:$H$106,$A11,BO$1)+Clean_sheet('11-12 Teamsheets'!$C$2:$H$119,$A11,BO$1)+Clean_sheet('12-13 Teamsheets'!$C$2:$H$126,$A11,BO$1)+Clean_sheet('13-14 Teamsheets'!$C$2:$H$132,$A11,BO$1)+Clean_sheet('14-15 Teamsheets'!$C$2:$H$136,$A11,BO$1)</f>
        <v>0</v>
      </c>
      <c r="BR11" s="27" t="str">
        <f>(CARDS('07-08 Teamsheets'!$H$2:$Z$88,$A11,$CX$2,'07-08 Teamsheets'!$C$2:$C$88,BO$1)+CARDS('08-09 Teamsheets'!$H$2:$Z$92,$A11,$CX$2,'08-09 Teamsheets'!$C$2:$C$92,BO$1)+CARDS('09-10 Teamsheets'!$H$2:$Z$98,$A11,$CX$2,'09-10 Teamsheets'!$C$2:$C$98,BO$1)+CARDS('10-11 Teamsheets'!$H$2:$Z$106,$A11,$CX$2,'10-11 Teamsheets'!$C$2:$C$106,BO$1)+CARDS('11-12 Teamsheets'!$H$2:$Z$119,$A11,$CX$2,'11-12 Teamsheets'!$C$2:$C$119,BO$1)+CARDS('12-13 Teamsheets'!$H$2:$Z$126,$A11,$CX$2,'12-13 Teamsheets'!$C$2:$C$126,BO$1)+CARDS('13-14 Teamsheets'!$H$2:$Z$132,$A11,$CX$2,'13-14 Teamsheets'!$C$2:$C$132,BO$1)+CARDS('14-15 Teamsheets'!$H$2:$Z$136,$A11,$CX$2,'14-15 Teamsheets'!$C$2:$C$136,BO$1)) &amp; "(" &amp; (CARDS('07-08 Teamsheets'!$H$2:$Z$88,$A11,$CX$3,'07-08 Teamsheets'!$C$2:$C$88,BO$1)+CARDS('08-09 Teamsheets'!$H$2:$Z$92,$A11,$CX$3,'08-09 Teamsheets'!$C$2:$C$92,BO$1)+CARDS('09-10 Teamsheets'!$H$2:$Z$98,$A11,$CX$3,'09-10 Teamsheets'!$C$2:$C$98,BO$1)+CARDS('10-11 Teamsheets'!$H$2:$Z$106,$A11,$CX$3,'10-11 Teamsheets'!$C$2:$C$106,BO$1)+CARDS('11-12 Teamsheets'!$H$2:$Z$119,$A11,$CX$3,'11-12 Teamsheets'!$C$2:$C$119,BO$1)+CARDS('12-13 Teamsheets'!$H$2:$Z$126,$A11,$CX$3,'12-13 Teamsheets'!$C$2:$C$126,BO$1)+CARDS('13-14 Teamsheets'!$H$2:$Z$132,$A11,$CX$3,'13-14 Teamsheets'!$C$2:$C$132,BO$1)+CARDS('14-15 Teamsheets'!$H$2:$Z$136,$A11,$CX$3,'14-15 Teamsheets'!$C$2:$C$136,BO$1)) &amp; ")"</f>
        <v>0(0)</v>
      </c>
      <c r="BS11" s="82">
        <f>MINS_PLAYED('07-08 Teamsheets'!$H$2:$R$88,$A11,'07-08 Teamsheets'!$C$2:$C$88,BO$1)+MINS_PLAYED('08-09 Teamsheets'!$H$2:$R$92,$A11,'08-09 Teamsheets'!$C$2:$C$92,BO$1)+MINS_PLAYED('09-10 Teamsheets'!$H$2:$R$98,$A11,'09-10 Teamsheets'!$C$2:$C$98,BO$1)+MINS_PLAYED('10-11 Teamsheets'!$H$2:$R$106,$A11,'10-11 Teamsheets'!$C$2:$C$106,BO$1)+MINS_PLAYED('11-12 Teamsheets'!$H$2:$R$119,$A11,'11-12 Teamsheets'!$C$2:$C$119,BO$1)+MINS_PLAYED('12-13 Teamsheets'!$H$2:$R$126,$A11,'12-13 Teamsheets'!$C$2:$C$126,BO$1)+MINS_PLAYED('13-14 Teamsheets'!$H$2:$R$132,$A11,'13-14 Teamsheets'!$C$2:$C$132,BO$1)+MINS_PLAYED('14-15 Teamsheets'!$H$2:$R$136,$A11,'14-15 Teamsheets'!$C$2:$C$136,BO$1)+MINS_AS_SUB('07-08 Teamsheets'!$S$2:$Z$88,$A11,'07-08 Teamsheets'!$C$2:$C$88,BO$1)+MINS_AS_SUB('08-09 Teamsheets'!$S$2:$Z$92,$A11,'08-09 Teamsheets'!$C$2:$C$92,BO$1)+MINS_AS_SUB('09-10 Teamsheets'!$S$2:$Z$98,$A11,'09-10 Teamsheets'!$C$2:$C$98,BO$1)+MINS_AS_SUB('10-11 Teamsheets'!$S$2:$Z$106,$A11,'10-11 Teamsheets'!$C$2:$C$106,BO$1)+MINS_AS_SUB('11-12 Teamsheets'!$S$2:$Z$119,$A11,'11-12 Teamsheets'!$C$2:$C$119,BO$1)+MINS_AS_SUB('12-13 Teamsheets'!$S$2:$Z$126,$A11,'12-13 Teamsheets'!$C$2:$C$126,BO$1)+MINS_AS_SUB('13-14 Teamsheets'!$S$2:$Z$132,$A11,'13-14 Teamsheets'!$C$2:$C$132,BO$1)+MINS_AS_SUB('14-15 Teamsheets'!$S$2:$Z$136,$A11,'14-15 Teamsheets'!$C$2:$C$136,BO$1)</f>
        <v>12</v>
      </c>
      <c r="BT11" s="71">
        <f>APPS('05-06 Teamsheets'!$H$2:$R$71,$A11,'05-06 Teamsheets'!$C$2:$C$71,B$1)+SUBS('05-06 Teamsheets'!$S$2:$W$71,$A11,'05-06 Teamsheets'!$C$2:$C$71,B$1)+APPS('06-07 Teamsheets'!$H$2:$R$83,$A11,'06-07 Teamsheets'!$C$2:$C$83,G$1)+SUBS('06-07 Teamsheets'!$S$2:$Z$83,$A11,'06-07 Teamsheets'!$C$2:$C$83,G$1)+APPS('07-08 Teamsheets'!$H$2:$R$88,$A11,'07-08 Teamsheets'!$C$2:$C$88,L$1)+SUBS('07-08 Teamsheets'!$S$2:$Z$88,$A11,'07-08 Teamsheets'!$C$2:$C$88,L$1)+APPS('08-09 Teamsheets'!$H$2:$R$92,$A11,'08-09 Teamsheets'!$C$2:$C$92,Q$1)+SUBS('08-09 Teamsheets'!$S$2:$Z$92,$A11,'08-09 Teamsheets'!$C$2:$C$92,Q$1)+APPS('09-10 Teamsheets'!$H$2:$R$98,$A11,'09-10 Teamsheets'!$C$2:$C$98,Q$1)+SUBS('09-10 Teamsheets'!$S$2:$Z$98,$A11,'09-10 Teamsheets'!$C$2:$C$98,Q$1)+APPS('10-11 Teamsheets'!$H$2:$R$107,$A11,'10-11 Teamsheets'!$C$2:$C$107,Q$1)+SUBS('10-11 Teamsheets'!$S$2:$Z$107,$A11,'10-11 Teamsheets'!$C$2:$C$107,Q$1)+APPS('11-12 Teamsheets'!$H$2:$R$119,$A11,'11-12 Teamsheets'!$C$2:$C$119,Q$1)+SUBS('11-12 Teamsheets'!$S$2:$Z$119,$A11,'11-12 Teamsheets'!$C$2:$C$119,Q$1)+APPS('12-13 Teamsheets'!$H$2:$R$126,$A11,'12-13 Teamsheets'!$C$2:$C$126,Q$1)+SUBS('12-13 Teamsheets'!$S$2:$Z$126,$A11,'12-13 Teamsheets'!$C$2:$C$126,Q$1)+APPS('13-14 Teamsheets'!$H$2:$R$132,$A11,'13-14 Teamsheets'!$C$2:$C$132,Q$1)+SUBS('13-14 Teamsheets'!$S$2:$Z$132,$A11,'13-14 Teamsheets'!$C$2:$C$132,Q$1)+APPS('14-15 Teamsheets'!$H$2:$R$136,$A11,'14-15 Teamsheets'!$C$2:$C$136,Q$1)+SUBS('14-15 Teamsheets'!$S$2:$Z$136,$A11,'14-15 Teamsheets'!$C$2:$C$136,Q$1)</f>
        <v>53</v>
      </c>
      <c r="BU11" s="132">
        <v>5</v>
      </c>
      <c r="BV11" s="27">
        <f>APPS('07-08 Teamsheets'!$H$2:$R$88,$A11,'07-08 Teamsheets'!$C$2:$C$88,AZ$1)+SUBS('07-08 Teamsheets'!$S$2:$Z$88,$A11,'07-08 Teamsheets'!$C$2:$C$88,AZ$1)+APPS('11-12 Teamsheets'!$H$2:$R$119,$A11,'11-12 Teamsheets'!$C$2:$C$119,AZ$1)+SUBS('11-12 Teamsheets'!$S$2:$Z$119,$A11,'11-12 Teamsheets'!$C$2:$C$119,AZ$1)+APPS('12-13 Teamsheets'!$H$2:$R$126,$A11,'12-13 Teamsheets'!$C$2:$C$126,AZ$1)+SUBS('12-13 Teamsheets'!$S$2:$Z$126,$A11,'12-13 Teamsheets'!$C$2:$C$126,AZ$1)+APPS('13-14 Teamsheets'!$H$2:$R$132,$A11,'13-14 Teamsheets'!$C$2:$C$132,AZ$1)+SUBS('13-14 Teamsheets'!$S$2:$Z$132,$A11,'13-14 Teamsheets'!$C$2:$C$132,AZ$1)+APPS('14-15 Teamsheets'!$H$2:$R$136,$A11,'14-15 Teamsheets'!$C$2:$C$136,AZ$1)+SUBS('14-15 Teamsheets'!$S$2:$Z$136,$A11,'14-15 Teamsheets'!$C$2:$C$136,AZ$1)+APPS('08-09 Teamsheets'!$H$2:$R$92,$A11,'08-09 Teamsheets'!$C$2:$C$92,BE$1)+APPS('09-10 Teamsheets'!$H$2:$R$98,$A11,'09-10 Teamsheets'!$C$2:$C$98,BE$1)+SUBS('08-09 Teamsheets'!$S$2:$Z$92,$A11,'08-09 Teamsheets'!$C$2:$C$92,BE$1)+SUBS('09-10 Teamsheets'!$S$2:$Z$98,$A11,'09-10 Teamsheets'!$C$2:$C$98,BE$1)+APPS('10-11 Teamsheets'!$H$2:$R$107,$A11,'10-11 Teamsheets'!$C$2:$C$107,BE$1)+SUBS('10-11 Teamsheets'!$S$2:$Z$107,$A11,'10-11 Teamsheets'!$C$2:$C$107,BE$1)+APPS('11-12 Teamsheets'!$H$2:$R$119,$A11,'11-12 Teamsheets'!$C$2:$C$119,BE$1)+SUBS('11-12 Teamsheets'!$S$2:$Z$119,$A11,'11-12 Teamsheets'!$C$2:$C$119,BE$1)+APPS('12-13 Teamsheets'!$H$2:$R$126,$A11,'12-13 Teamsheets'!$C$2:$C$126,BE$1)+SUBS('12-13 Teamsheets'!$S$2:$Z$126,$A11,'12-13 Teamsheets'!$C$2:$C$126,BE$1)+APPS('13-14 Teamsheets'!$H$2:$R$132,$A11,'13-14 Teamsheets'!$C$2:$C$132,BE$1)+SUBS('13-14 Teamsheets'!$S$2:$Z$132,$A11,'13-14 Teamsheets'!$C$2:$C$132,BE$1)+APPS('14-15 Teamsheets'!$H$2:$R$136,$A11,'14-15 Teamsheets'!$C$2:$C$136,BE$1)+SUBS('14-15 Teamsheets'!$S$2:$Z$136,$A11,'14-15 Teamsheets'!$C$2:$C$136,BE$1)</f>
        <v>1</v>
      </c>
      <c r="BW11" s="27">
        <f>APPS('07-08 Teamsheets'!$H$2:$R$88,$A11,'07-08 Teamsheets'!$C$2:$C$88,BJ$1)+APPS('08-09 Teamsheets'!$H$2:$R$92,$A11,'08-09 Teamsheets'!$C$2:$C$92,BJ$1)+APPS('09-10 Teamsheets'!$H$2:$R$98,$A11,'09-10 Teamsheets'!$C$2:$C$98,BJ$1)+SUBS('07-08 Teamsheets'!$S$2:$Z$88,$A11,'07-08 Teamsheets'!$C$2:$C$88,BJ$1)+SUBS('08-09 Teamsheets'!$S$2:$Z$92,$A11,'08-09 Teamsheets'!$C$2:$C$92,BJ$1)+SUBS('09-10 Teamsheets'!$S$2:$Z$98,$A11,'09-10 Teamsheets'!$C$2:$C$98,BJ$1)+APPS('10-11 Teamsheets'!$H$2:$R$107,$A11,'10-11 Teamsheets'!$C$2:$C$107,BJ$1)+SUBS('10-11 Teamsheets'!$S$2:$Z$107,$A11,'10-11 Teamsheets'!$C$2:$C$107,BJ$1)+APPS('11-12 Teamsheets'!$H$2:$R$119,$A11,'11-12 Teamsheets'!$C$2:$C$119,BJ$1)+SUBS('11-12 Teamsheets'!$S$2:$Z$111,$A11,'11-12 Teamsheets'!$C$2:$C$119,BJ$1)+APPS('12-13 Teamsheets'!$H$2:$R$126,$A11,'12-13 Teamsheets'!$C$2:$C$126,BJ$1)+SUBS('12-13 Teamsheets'!$S$2:$Z$118,$A11,'12-13 Teamsheets'!$C$2:$C$126,BJ$1)+APPS('13-14 Teamsheets'!$H$2:$R$132,$A11,'13-14 Teamsheets'!$C$2:$C$132,BJ$1)+SUBS('13-14 Teamsheets'!$S$2:$Z$124,$A11,'13-14 Teamsheets'!$C$2:$C$132,BJ$1)+APPS('14-15 Teamsheets'!$H$2:$R$136,$A11,'14-15 Teamsheets'!$C$2:$C$136,BJ$1)+SUBS('14-15 Teamsheets'!$S$2:$Z$128,$A11,'14-15 Teamsheets'!$C$2:$C$136,BJ$1)</f>
        <v>0</v>
      </c>
      <c r="BX11" s="27">
        <f>APPS('07-08 Teamsheets'!$H$2:$R$88,$A11,'07-08 Teamsheets'!$C$2:$C$88,BO$1)+APPS('08-09 Teamsheets'!$H$2:$R$92,$A11,'08-09 Teamsheets'!$C$2:$C$92,BO$1)+APPS('09-10 Teamsheets'!$H$2:$R$98,$A11,'09-10 Teamsheets'!$C$2:$C$98,BO$1)+SUBS('07-08 Teamsheets'!$S$2:$Z$88,$A11,'07-08 Teamsheets'!$C$2:$C$88,BO$1)+SUBS('08-09 Teamsheets'!$S$2:$Z$92,$A11,'08-09 Teamsheets'!$C$2:$C$92,BO$1)+SUBS('09-10 Teamsheets'!$S$2:$Z$98,$A11,'09-10 Teamsheets'!$C$2:$C$98,BO$1)+APPS('10-11 Teamsheets'!$H$2:$R$107,$A11,'10-11 Teamsheets'!$C$2:$C$107,BO$1)+SUBS('10-11 Teamsheets'!$S$2:$Z$107,$A11,'10-11 Teamsheets'!$C$2:$C$107,BO$1)+APPS('11-12 Teamsheets'!$H$2:$R$119,$A11,'11-12 Teamsheets'!$C$2:$C$119,BO$1)+SUBS('11-12 Teamsheets'!$S$2:$Z$119,$A11,'11-12 Teamsheets'!$C$2:$C$119,BO$1)+APPS('12-13 Teamsheets'!$H$2:$R$126,$A11,'12-13 Teamsheets'!$C$2:$C$126,BO$1)+SUBS('12-13 Teamsheets'!$S$2:$Z$126,$A11,'12-13 Teamsheets'!$C$2:$C$126,BO$1)+APPS('13-14 Teamsheets'!$H$2:$R$132,$A11,'13-14 Teamsheets'!$C$2:$C$132,BO$1)+SUBS('13-14 Teamsheets'!$S$2:$Z$132,$A11,'13-14 Teamsheets'!$C$2:$C$132,BO$1)+APPS('14-15 Teamsheets'!$H$2:$R$136,$A11,'14-15 Teamsheets'!$C$2:$C$136,BO$1)+SUBS('14-15 Teamsheets'!$S$2:$Z$136,$A11,'14-15 Teamsheets'!$C$2:$C$136,BO$1)</f>
        <v>1</v>
      </c>
      <c r="BY11" s="28">
        <f t="shared" si="3"/>
        <v>7</v>
      </c>
      <c r="BZ11" s="27" t="str">
        <f>(APPS('05-06 Teamsheets'!$H$2:$R$71,$A11) + APPS('06-07 Teamsheets'!$H$2:$R$83,$A11) +APPS('07-08 Teamsheets'!$H$2:$R$88,$A11) + APPS('08-09 Teamsheets'!$H$2:$R$92,$A11)+APPS('09-10 Teamsheets'!$H$2:$R$98,$A11)+APPS('10-11 Teamsheets'!$H$2:$R$107,$A11)+APPS('11-12 Teamsheets'!$H$2:$R$119,$A11)+APPS('12-13 Teamsheets'!$H$2:$R$126,$A11)+APPS('13-14 Teamsheets'!$H$2:$R$132,$A11)+APPS('14-15 Teamsheets'!$H$2:$R$136,$A11)) &amp; "(" &amp; (SUBS('05-06 Teamsheets'!$S$2:$W$71,$A11)+SUBS('06-07 Teamsheets'!$S$2:$Z$83,$A11)+SUBS('07-08 Teamsheets'!$S$2:$Z$88,$A11) +SUBS('08-09 Teamsheets'!$S$2:$Z$92,$A11)+SUBS('09-10 Teamsheets'!$S$2:$Z$98,$A11)+SUBS('10-11 Teamsheets'!$S$2:$Z$107,$A11)+SUBS('11-12 Teamsheets'!$S$2:$Z$119,$A11)+SUBS('12-13 Teamsheets'!$S$2:$Z$126,$A11)+SUBS('13-14 Teamsheets'!$S$2:$Z$132,$A11)+SUBS('14-15 Teamsheets'!$S$2:$Z$136,$A11)) &amp; ")"</f>
        <v>38(22)</v>
      </c>
      <c r="CA11" s="28">
        <f t="shared" si="4"/>
        <v>60</v>
      </c>
      <c r="CB11" s="71">
        <f>GOALS('05-06 Teamsheets'!$H$2:$W$71,$A11,'05-06 Teamsheets'!$C$2:$C$71,B$1)+GOALS('06-07 Teamsheets'!$H$2:$Z$83,$A11,'06-07 Teamsheets'!$C$2:$C$83,G$1)+GOALS('07-08 Teamsheets'!$H$2:$Z$88,$A11,'07-08 Teamsheets'!$C$2:$C$88,L$1)+GOALS('08-09 Teamsheets'!$H$2:$Z$92,$A11,'08-09 Teamsheets'!$C$2:$C$92,Q$1)+GOALS('09-10 Teamsheets'!$H$2:$Z$98,$A11,'09-10 Teamsheets'!$C$2:$C$98,Q$1)+GOALS('10-11 Teamsheets'!$H$2:$Z$107,$A11,'10-11 Teamsheets'!$C$2:$C$107,Q$1)+GOALS('11-12 Teamsheets'!$H$2:$Z$119,$A11,'11-12 Teamsheets'!$C$2:$C$119,Q$1)+GOALS('12-13 Teamsheets'!$H$2:$Z$126,$A11,'12-13 Teamsheets'!$C$2:$C$126,Q$1)+GOALS('13-14 Teamsheets'!$H$2:$Z$132,$A11,'13-14 Teamsheets'!$C$2:$C$132,Q$1)+GOALS('14-15 Teamsheets'!$H$2:$Z$136,$A11,'14-15 Teamsheets'!$C$2:$C$136,Q$1)</f>
        <v>5</v>
      </c>
      <c r="CC11" s="27">
        <f>GOALS('05-06 Teamsheets'!$H$2:$W$71,$A11,'05-06 Teamsheets'!$C$2:$C$71,V$1)+GOALS('05-06 Teamsheets'!$H$2:$W$71,$A11,'05-06 Teamsheets'!$C$2:$C$71,AA$1)+GOALS('06-07 Teamsheets'!$H$2:$Z$83,$A11,'06-07 Teamsheets'!$C$2:$C$83,AF$1)+GOALS('06-07 Teamsheets'!$H$2:$Z$83,$A11,'06-07 Teamsheets'!$C$2:$C$83,AK$1)+GOALS('07-08 Teamsheets'!$H$2:$Z$88,$A11,'07-08 Teamsheets'!$C$2:$C$88,AP$1)+GOALS('07-08 Teamsheets'!$H$2:$Z$88,$A11,'07-08 Teamsheets'!$C$2:$C$88,AU$1)+GOALS('07-08 Teamsheets'!$H$2:$Z$88,$A11,'07-08 Teamsheets'!$C$2:$C$88,AZ$1)+GOALS('11-12 Teamsheets'!$H$2:$Z$119,$A11,'11-12 Teamsheets'!$C$2:$C$119,AZ$1)+GOALS('12-13 Teamsheets'!$H$2:$Z$120,$A11,'12-13 Teamsheets'!$C$2:$C$120,AZ$1)+GOALS('13-14 Teamsheets'!$H$2:$Z$126,$A11,'13-14 Teamsheets'!$C$2:$C$126,AZ$1)+GOALS('14-15 Teamsheets'!$H$2:$Z$130,$A11,'14-15 Teamsheets'!$C$2:$C$130,AZ$1)+GOALS('08-09 Teamsheets'!$H$2:$Z$92,$A11,'08-09 Teamsheets'!$C$2:$C$92,BE$1)+GOALS('09-10 Teamsheets'!$H$2:$Z$98,$A11,'09-10 Teamsheets'!$C$2:$C$98,BE$1)+GOALS('10-11 Teamsheets'!$H$2:$Z$107,$A11,'10-11 Teamsheets'!$C$2:$C$107,BE$1)+GOALS('11-12 Teamsheets'!$H$2:$Z$119,$A11,'11-12 Teamsheets'!$C$2:$C$119,BE$1)+GOALS('12-13 Teamsheets'!$H$2:$Z$126,$A11,'12-13 Teamsheets'!$C$2:$C$126,BE$1)+GOALS('13-14 Teamsheets'!$H$2:$Z$132,$A11,'13-14 Teamsheets'!$C$2:$C$132,BE$1)+GOALS('14-15 Teamsheets'!$H$2:$Z$136,$A11,'14-15 Teamsheets'!$C$2:$C$136,BE$1)</f>
        <v>0</v>
      </c>
      <c r="CD11" s="27">
        <f>GOALS('07-08 Teamsheets'!$H$2:$Z$88,$A11,'07-08 Teamsheets'!$C$2:$C$88,BJ$1)
+GOALS('08-09 Teamsheets'!$H$2:$Z$92,$A11,'08-09 Teamsheets'!$C$2:$C$92,BJ$1)
+GOALS('09-10 Teamsheets'!$H$2:$Z$98,$A11,'09-10 Teamsheets'!$C$2:$C$98,BJ$1)
+GOALS('10-11 Teamsheets'!$H$2:$Z$107,$A11,'10-11 Teamsheets'!$C$2:$C$107,BJ$1)
+GOALS('11-12 Teamsheets'!$H$2:$Z$119,$A11,'11-12 Teamsheets'!$C$2:$C$119,BJ$1)
+GOALS('12-13 Teamsheets'!$H$2:$Z$124,$A11,'12-13 Teamsheets'!$C$2:$C$124,BJ$1)+GOALS('13-14 Teamsheets'!$H$2:$Z$130,$A11,'13-14 Teamsheets'!$C$2:$C$130,BJ$1)+GOALS('14-15 Teamsheets'!$H$2:$Z$134,$A11,'14-15 Teamsheets'!$C$2:$C$134,BJ$1)
+GOALS('07-08 Teamsheets'!$H$2:$Z$88,$A11,'07-08 Teamsheets'!$C$2:$C$88,BO$1)
+GOALS('08-09 Teamsheets'!$H$2:$Z$92,$A11,'08-09 Teamsheets'!$C$2:$C$92,BO$1)
+GOALS('09-10 Teamsheets'!$H$2:$Z$98,$A11,'09-10 Teamsheets'!$C$2:$C$98,BO$1)
+GOALS('10-11 Teamsheets'!$H$2:$Z$107,$A11,'10-11 Teamsheets'!$C$2:$C$107,BO$1)
+GOALS('11-12 Teamsheets'!$H$2:$Z$119,$A11,'11-12 Teamsheets'!$C$2:$C$119,BO$1)
+GOALS('12-13 Teamsheets'!$H$2:$Z$126,$A11,'12-13 Teamsheets'!$C$2:$C$126,BO$1)+GOALS('13-14 Teamsheets'!$H$2:$Z$132,$A11,'13-14 Teamsheets'!$C$2:$C$132,BO$1)+GOALS('14-15 Teamsheets'!$H$2:$Z$136,$A11,'14-15 Teamsheets'!$C$2:$C$136,BO$1)</f>
        <v>0</v>
      </c>
      <c r="CE11" s="28">
        <f t="shared" si="5"/>
        <v>0</v>
      </c>
      <c r="CF11" s="27" t="str">
        <f>(GOALS('05-06 Teamsheets'!$H$2:$R$71,$A11) +GOALS('06-07 Teamsheets'!$H$2:$R$83,$A11) +  GOALS('07-08 Teamsheets'!$H$2:$R$88,$A11) + GOALS('08-09 Teamsheets'!$H$2:$R$92,$A11)+GOALS('09-10 Teamsheets'!$H$2:$R$98,$A11)+GOALS('10-11 Teamsheets'!$H$2:$R$107,$A11)+GOALS('11-12 Teamsheets'!$H$2:$R$119,$A11)+GOALS('12-13 Teamsheets'!$H$2:$R$126,$A11)+GOALS('13-14 Teamsheets'!$H$2:$R$132,$A11)+GOALS('14-15 Teamsheets'!$H$2:$R$136,$A11)) &amp; "(" &amp; (GOALS('05-06 Teamsheets'!$S$2:$W$71,$A11)+GOALS('06-07 Teamsheets'!$S$2:$Z$83,$A11)+GOALS('07-08 Teamsheets'!$S$2:$Z$88,$A11)+GOALS('08-09 Teamsheets'!$S$2:$Z$92,$A11)+GOALS('09-10 Teamsheets'!$S$2:$Z$98,$A11)+GOALS('10-11 Teamsheets'!$S$2:$Z$107,$A11)+GOALS('11-12 Teamsheets'!$S$2:$Z$119,$A11)+GOALS('12-13 Teamsheets'!$S$2:$Z$126,$A11)+GOALS('13-14 Teamsheets'!$S$2:$Z$132,$A11)+GOALS('14-15 Teamsheets'!$S$2:$Z$136,$A11)) &amp; ")"</f>
        <v>4(1)</v>
      </c>
      <c r="CG11" s="28">
        <f t="shared" si="6"/>
        <v>5</v>
      </c>
      <c r="CH11" s="71">
        <f t="shared" si="7"/>
        <v>0</v>
      </c>
      <c r="CI11" s="83">
        <f t="shared" si="8"/>
        <v>0</v>
      </c>
      <c r="CJ11" s="77">
        <f t="shared" si="9"/>
        <v>0</v>
      </c>
      <c r="CK11" s="74" t="str">
        <f>(CARDS('05-06 Teamsheets'!$H$2:$W$71,$A11,$CX$2)+CARDS('06-07 Teamsheets'!$H$2:$Z$83,$A11,$CX$2)+CARDS('07-08 Teamsheets'!$H$2:$Z$88,$A11,$CX$2)+CARDS('08-09 Teamsheets'!$H$2:$Z$92,$A11,$CX$2)+CARDS('09-10 Teamsheets'!$H$2:$Z$98,$A11,$CX$2)+CARDS('10-11 Teamsheets'!$H$2:$Z$107,$A11,$CX$2)+CARDS('11-12 Teamsheets'!$H$2:$Z$119,$A11,$CX$2)+CARDS('12-13 Teamsheets'!$H$2:$Z$126,$A11,$CX$2)+CARDS('13-14 Teamsheets'!$H$2:$Z$130,$A11,$CX$2)) &amp; "(" &amp; (CARDS('05-06 Teamsheets'!$H$2:$W$71,$A11,$CX$3)+CARDS('06-07 Teamsheets'!$H$2:$Z$83,$A11,$CX$3)+CARDS('07-08 Teamsheets'!$H$2:$Z$88,$A11,$CX$3)+CARDS('08-09 Teamsheets'!$H$2:$Z$92,$A11,$CX$3)+CARDS('09-10 Teamsheets'!$H$2:$Z$98,$A11,$CX$3)+CARDS('10-11 Teamsheets'!$H$2:$Z$107,$A11,$CX$3)+CARDS('11-12 Teamsheets'!$H$2:$Z$119,$A11,$CX$3)+CARDS('13-14 Teamsheets'!$H$2:$Z$130,$A11,$CX$3)) &amp; ")"</f>
        <v>3(0)</v>
      </c>
      <c r="CL11" s="28">
        <f t="shared" si="10"/>
        <v>2961</v>
      </c>
      <c r="CM11" s="28">
        <f t="shared" si="11"/>
        <v>423</v>
      </c>
      <c r="CN11" s="77">
        <f t="shared" si="12"/>
        <v>3384</v>
      </c>
      <c r="CO11" s="28">
        <f t="shared" si="13"/>
        <v>56.4</v>
      </c>
      <c r="CP11" s="28">
        <f t="shared" si="14"/>
        <v>8.3333333333333329E-2</v>
      </c>
      <c r="CQ11" s="77">
        <f t="shared" si="15"/>
        <v>676.8</v>
      </c>
      <c r="CS11" s="71">
        <f t="shared" si="0"/>
        <v>34</v>
      </c>
      <c r="CT11" s="83">
        <f t="shared" si="1"/>
        <v>45</v>
      </c>
      <c r="CU11" s="77">
        <f t="shared" si="2"/>
        <v>32</v>
      </c>
    </row>
    <row r="12" spans="1:102" x14ac:dyDescent="0.2">
      <c r="A12" s="26" t="s">
        <v>171</v>
      </c>
      <c r="B12" s="27" t="s">
        <v>1638</v>
      </c>
      <c r="C12" s="27" t="s">
        <v>1635</v>
      </c>
      <c r="D12" s="27">
        <v>0</v>
      </c>
      <c r="E12" s="27" t="s">
        <v>1635</v>
      </c>
      <c r="F12" s="82">
        <v>122</v>
      </c>
      <c r="G12" s="27" t="s">
        <v>1635</v>
      </c>
      <c r="H12" s="27" t="s">
        <v>1635</v>
      </c>
      <c r="I12" s="27">
        <v>0</v>
      </c>
      <c r="J12" s="27" t="s">
        <v>1635</v>
      </c>
      <c r="K12" s="82">
        <v>0</v>
      </c>
      <c r="L12" s="27" t="s">
        <v>1635</v>
      </c>
      <c r="M12" s="27" t="s">
        <v>1635</v>
      </c>
      <c r="N12" s="27">
        <v>0</v>
      </c>
      <c r="O12" s="27" t="s">
        <v>1635</v>
      </c>
      <c r="P12" s="82">
        <v>0</v>
      </c>
      <c r="Q12" s="27" t="str">
        <f>(APPS('08-09 Teamsheets'!$H$2:$R$92,$A12,'08-09 Teamsheets'!$C$2:$C$92,Q$1)+APPS('09-10 Teamsheets'!$H$2:$R$98,$A12,'09-10 Teamsheets'!$C$2:$C$98,Q$1)+APPS('10-11 Teamsheets'!$H$2:$R$107,$A12,'10-11 Teamsheets'!$C$2:$C$107,Q$1)+APPS('11-12 Teamsheets'!$H$2:$R$119,$A12,'11-12 Teamsheets'!$C$2:$C$119,Q$1)+APPS('12-13 Teamsheets'!$H$2:$R$126,$A12,'12-13 Teamsheets'!$C$2:$C$126,Q$1)+APPS('13-14 Teamsheets'!$H$2:$R$132,$A12,'13-14 Teamsheets'!$C$2:$C$132,Q$1)+APPS('14-15 Teamsheets'!$H$2:$R$136,$A12,'14-15 Teamsheets'!$C$2:$C$136,Q$1)) &amp; "(" &amp; (SUBS('08-09 Teamsheets'!$S$2:$Z$92,$A12,'08-09 Teamsheets'!$C$2:$C$92,Q$1)+SUBS('09-10 Teamsheets'!$S$2:$Z$98,$A12,'09-10 Teamsheets'!$C$2:$C$98,Q$1)+SUBS('10-11 Teamsheets'!$S$2:$Z$107,$A12,'10-11 Teamsheets'!$C$2:$C$107,Q$1)+SUBS('11-12 Teamsheets'!$S$2:$Z$119,$A12,'11-12 Teamsheets'!$C$2:$C$119,Q$1)+SUBS('12-13 Teamsheets'!$S$2:$Z$126,$A12,'12-13 Teamsheets'!$C$2:$C$126,Q$1)+SUBS('13-14 Teamsheets'!$S$2:$Z$132,$A12,'13-14 Teamsheets'!$C$2:$C$132,Q$1)+SUBS('14-15 Teamsheets'!$S$2:$Z$136,$A12,'14-15 Teamsheets'!$C$2:$C$136,Q$1)) &amp; ")"</f>
        <v>0(0)</v>
      </c>
      <c r="R12" s="27" t="str">
        <f>(GOALS('08-09 Teamsheets'!$H$2:$R$92,$A12,'08-09 Teamsheets'!$C$2:$C$92,Q$1)+GOALS('09-10 Teamsheets'!$H$2:$R$98,$A12,'09-10 Teamsheets'!$C$2:$C$98,Q$1)+GOALS('10-11 Teamsheets'!$H$2:$R$107,$A12,'10-11 Teamsheets'!$C$2:$C$107,Q$1)+GOALS('11-12 Teamsheets'!$H$2:$R$119,$A12,'11-12 Teamsheets'!$C$2:$C$119,Q$1)+GOALS('12-13 Teamsheets'!$H$2:$R$126,$A12,'12-13 Teamsheets'!$C$2:$C$126,Q$1)+GOALS('13-14 Teamsheets'!$H$2:$R$132,$A12,'13-14 Teamsheets'!$C$2:$C$132,Q$1)+GOALS('14-15 Teamsheets'!$H$2:$R$136,$A12,'14-15 Teamsheets'!$C$2:$C$136,Q$1)) &amp; "(" &amp; (GOALS('08-09 Teamsheets'!$S$2:$Z$92,$A12,'08-09 Teamsheets'!$C$2:$C$92,Q$1)+GOALS('09-10 Teamsheets'!$S$2:$Z$98,$A12,'09-10 Teamsheets'!$C$2:$C$98,Q$1)+GOALS('10-11 Teamsheets'!$S$2:$Z$107,$A12,'10-11 Teamsheets'!$C$2:$C$107,Q$1)+GOALS('11-12 Teamsheets'!$S$2:$Z$119,$A12,'11-12 Teamsheets'!$C$2:$C$119,Q$1)+GOALS('12-13 Teamsheets'!$S$2:$Z$126,$A12,'12-13 Teamsheets'!$C$2:$C$126,Q$1)+GOALS('13-14 Teamsheets'!$S$2:$Z$132,$A12,'13-14 Teamsheets'!$C$2:$C$132,Q$1)+GOALS('14-15 Teamsheets'!$S$2:$Z$136,$A12,'14-15 Teamsheets'!$C$2:$C$136,Q$1)) &amp; ")"</f>
        <v>0(0)</v>
      </c>
      <c r="S12" s="27">
        <f>Clean_sheet('08-09 Teamsheets'!$C$2:$H$92,$A12,Q$1)+Clean_sheet('09-10 Teamsheets'!$C$2:$H$98,$A12,Q$1)+Clean_sheet('10-11 Teamsheets'!$C$2:$H$107,$A12,Q$1)+Clean_sheet('11-12 Teamsheets'!$C$2:$H$119,$A12,Q$1)+Clean_sheet('12-13 Teamsheets'!$C$2:$H$126,$A12,Q$1)+Clean_sheet('13-14 Teamsheets'!$C$2:$H$132,$A12,Q$1)+Clean_sheet('14-15 Teamsheets'!$C$2:$H$136,$A12,Q$1)</f>
        <v>0</v>
      </c>
      <c r="T12" s="27" t="str">
        <f>(CARDS('08-09 Teamsheets'!$H$2:$Z$92,$A12,$CX$2,'08-09 Teamsheets'!$C$2:$C$92,Q$1)+CARDS('09-10 Teamsheets'!$H$2:$Z$98,$A12,$CX$2,'09-10 Teamsheets'!$C$2:$C$98,Q$1)+CARDS('10-11 Teamsheets'!$H$2:$Z$107,$A12,$CX$2,'10-11 Teamsheets'!$C$2:$C$107,Q$1)+CARDS('11-12 Teamsheets'!$H$2:$Z$119,$A12,$CX$2,'11-12 Teamsheets'!$C$2:$C$119,Q$1)+CARDS('12-13 Teamsheets'!$H$2:$Z$126,$A12,$CX$2,'12-13 Teamsheets'!$C$2:$C$126,Q$1)+CARDS('13-14 Teamsheets'!$H$2:$Z$132,$A12,$CX$2,'13-14 Teamsheets'!$C$2:$C$132,Q$1)+CARDS('14-15 Teamsheets'!$H$2:$Z$136,$A12,$CX$2,'14-15 Teamsheets'!$C$2:$C$136,Q$1)) &amp; "(" &amp; (CARDS('08-09 Teamsheets'!$H$2:$Z$92,$A12,$CX$3,'08-09 Teamsheets'!$C$2:$C$92,Q$1)+CARDS('09-10 Teamsheets'!$H$2:$Z$98,$A12,$CX$3,'09-10 Teamsheets'!$C$2:$C$98,Q$1)+CARDS('10-11 Teamsheets'!$H$2:$Z$107,$A12,$CX$3,'10-11 Teamsheets'!$C$2:$C$107,Q$1)+CARDS('11-12 Teamsheets'!$H$2:$Z$119,$A12,$CX$3,'11-12 Teamsheets'!$C$2:$C$119,Q$1)+CARDS('12-13 Teamsheets'!$H$2:$Z$126,$A12,$CX$3,'12-13 Teamsheets'!$C$2:$C$126,Q$1)+CARDS('13-14 Teamsheets'!$H$2:$Z$132,$A12,$CX$3,'13-14 Teamsheets'!$C$2:$C$132,Q$1)+CARDS('14-15 Teamsheets'!$H$2:$Z$136,$A12,$CX$3,'14-15 Teamsheets'!$C$2:$C$136,Q$1)) &amp; ")"</f>
        <v>0(0)</v>
      </c>
      <c r="U12" s="82">
        <f>MINS_PLAYED('08-09 Teamsheets'!$H$2:$R$92,$A12,'08-09 Teamsheets'!$C$2:$C$92,Q$1)+MINS_PLAYED('09-10 Teamsheets'!$H$2:$R$98,$A12,'09-10 Teamsheets'!$C$2:$C$98,Q$1)+ MINS_AS_SUB('08-09 Teamsheets'!$S$2:$Z$92,$A12,'08-09 Teamsheets'!$C$2:$C$92,Q$1)+ MINS_AS_SUB('09-10 Teamsheets'!$S$2:$Z$98,$A12,'09-10 Teamsheets'!$C$2:$C$98,Q$1)+MINS_PLAYED('10-11 Teamsheets'!$H$2:$R$107,$A12,'10-11 Teamsheets'!$C$2:$C$107,Q$1)+MINS_AS_SUB('10-11 Teamsheets'!$S$2:$Z$107,$A12,'10-11 Teamsheets'!$C$2:$C$107,Q$1)+MINS_PLAYED('11-12 Teamsheets'!$H$2:$R$119,$A12,'11-12 Teamsheets'!$C$2:$C$119,Q$1)+MINS_AS_SUB('11-12 Teamsheets'!$S$2:$Z$119,$A12,'11-12 Teamsheets'!$C$2:$C$119,Q$1)+MINS_PLAYED('12-13 Teamsheets'!$H$2:$R$126,$A12,'12-13 Teamsheets'!$C$2:$C$126,Q$1)+MINS_AS_SUB('12-13 Teamsheets'!$S$2:$Z$126,$A12,'12-13 Teamsheets'!$C$2:$C$126,Q$1)+MINS_PLAYED('13-14 Teamsheets'!$H$2:$R$132,$A12,'13-14 Teamsheets'!$C$2:$C$132,Q$1)+MINS_AS_SUB('13-14 Teamsheets'!$S$2:$Z$132,$A12,'13-14 Teamsheets'!$C$2:$C$132,Q$1)+MINS_PLAYED('14-15 Teamsheets'!$H$2:$R$136,$A12,'14-15 Teamsheets'!$C$2:$C$136,Q$1)+MINS_AS_SUB('14-15 Teamsheets'!$S$2:$Z$136,$A12,'14-15 Teamsheets'!$C$2:$C$136,Q$1)</f>
        <v>0</v>
      </c>
      <c r="V12" s="27" t="s">
        <v>1635</v>
      </c>
      <c r="W12" s="27" t="s">
        <v>1635</v>
      </c>
      <c r="X12" s="27">
        <v>0</v>
      </c>
      <c r="Y12" s="27" t="s">
        <v>1635</v>
      </c>
      <c r="Z12" s="82">
        <v>0</v>
      </c>
      <c r="AA12" s="27" t="s">
        <v>1635</v>
      </c>
      <c r="AB12" s="27" t="s">
        <v>1635</v>
      </c>
      <c r="AC12" s="27">
        <v>0</v>
      </c>
      <c r="AD12" s="27" t="s">
        <v>1635</v>
      </c>
      <c r="AE12" s="82">
        <v>0</v>
      </c>
      <c r="AF12" s="27" t="s">
        <v>1635</v>
      </c>
      <c r="AG12" s="27" t="s">
        <v>1635</v>
      </c>
      <c r="AH12" s="27">
        <v>0</v>
      </c>
      <c r="AI12" s="27" t="s">
        <v>1635</v>
      </c>
      <c r="AJ12" s="82">
        <v>0</v>
      </c>
      <c r="AK12" s="27" t="s">
        <v>1635</v>
      </c>
      <c r="AL12" s="27" t="s">
        <v>1635</v>
      </c>
      <c r="AM12" s="27">
        <v>0</v>
      </c>
      <c r="AN12" s="27" t="s">
        <v>1635</v>
      </c>
      <c r="AO12" s="82">
        <v>0</v>
      </c>
      <c r="AP12" s="27" t="s">
        <v>1635</v>
      </c>
      <c r="AQ12" s="27" t="s">
        <v>1635</v>
      </c>
      <c r="AR12" s="27">
        <v>0</v>
      </c>
      <c r="AS12" s="27" t="s">
        <v>1635</v>
      </c>
      <c r="AT12" s="82">
        <v>0</v>
      </c>
      <c r="AU12" s="27" t="s">
        <v>1635</v>
      </c>
      <c r="AV12" s="27" t="s">
        <v>1635</v>
      </c>
      <c r="AW12" s="27">
        <v>0</v>
      </c>
      <c r="AX12" s="27" t="s">
        <v>1635</v>
      </c>
      <c r="AY12" s="82">
        <v>0</v>
      </c>
      <c r="AZ12" s="27" t="str">
        <f>(APPS('07-08 Teamsheets'!$H$2:$R$88,$A12,'07-08 Teamsheets'!$C$2:$C$88,AZ$1)+APPS('11-12 Teamsheets'!$H$2:$R$119,$A12,'11-12 Teamsheets'!$C$2:$C$119,AZ$1)+APPS('12-13 Teamsheets'!$H$2:$R$126,$A12,'12-13 Teamsheets'!$C$2:$C$126,AZ$1)+APPS('13-14 Teamsheets'!$H$2:$R$132,$A12,'13-14 Teamsheets'!$C$2:$C$132,AZ$1)+APPS('14-15 Teamsheets'!$H$2:$R$136,$A12,'14-15 Teamsheets'!$C$2:$C$136,AZ$1)) &amp; "(" &amp; (SUBS('07-08 Teamsheets'!$S$2:$Z$88,$A12,'07-08 Teamsheets'!$C$2:$C$88,AZ$1)+SUBS('11-12 Teamsheets'!$S$2:$Z$119,$A12,'11-12 Teamsheets'!$C$2:$C$119,AZ$1)+SUBS('12-13 Teamsheets'!$S$2:$Z$126,$A12,'12-13 Teamsheets'!$C$2:$C$126,AZ$1)+SUBS('13-14 Teamsheets'!$S$2:$Z$132,$A12,'13-14 Teamsheets'!$C$2:$C$132,AZ$1)+SUBS('14-15 Teamsheets'!$S$2:$Z$136,$A12,'14-15 Teamsheets'!$C$2:$C$136,AZ$1)) &amp; ")"</f>
        <v>0(0)</v>
      </c>
      <c r="BA12" s="27" t="str">
        <f>(GOALS('07-08 Teamsheets'!$H$2:$R$88,$A12,'07-08 Teamsheets'!$C$2:$C$88,AZ$1)+GOALS('11-12 Teamsheets'!$H$2:$R$119,$A12,'11-12 Teamsheets'!$C$2:$C$119,AZ$1)+GOALS('12-13 Teamsheets'!$H$2:$R$126,$A12,'12-13 Teamsheets'!$C$2:$C$126,AZ$1)+GOALS('13-14 Teamsheets'!$H$2:$R$132,$A12,'13-14 Teamsheets'!$C$2:$C$132,AZ$1)+GOALS('14-15 Teamsheets'!$H$2:$R$136,$A12,'14-15 Teamsheets'!$C$2:$C$136,AZ$1)) &amp; "(" &amp; (GOALS('07-08 Teamsheets'!$S$2:$Z$88,$A12,'07-08 Teamsheets'!$C$2:$C$88,AZ$1)+GOALS('11-12 Teamsheets'!$S$2:$Z$119,$A12,'11-12 Teamsheets'!$C$2:$C$119,AZ$1)+GOALS('12-13 Teamsheets'!$S$2:$Z$126,$A12,'12-13 Teamsheets'!$C$2:$C$126,AZ$1)+GOALS('13-14 Teamsheets'!$S$2:$Z$132,$A12,'13-14 Teamsheets'!$C$2:$C$132,AZ$1)+GOALS('14-15 Teamsheets'!$S$2:$Z$136,$A12,'14-15 Teamsheets'!$C$2:$C$136,AZ$1)) &amp; ")"</f>
        <v>0(0)</v>
      </c>
      <c r="BB12" s="27">
        <f>Clean_sheet('07-08 Teamsheets'!$C$2:$H$92,$A12,AZ$1)+Clean_sheet('11-12 Teamsheets'!$C$2:$H$119,$A12,AZ$1)+Clean_sheet('12-13 Teamsheets'!$C$2:$H$126,$A12,AZ$1)+Clean_sheet('13-14 Teamsheets'!$C$2:$H$132,$A12,AZ$1)+Clean_sheet('14-15 Teamsheets'!$C$2:$H$136,$A12,AZ$1)</f>
        <v>0</v>
      </c>
      <c r="BC12" s="27" t="str">
        <f>(CARDS('07-08 Teamsheets'!$H$2:$Z$88,$A12,$CX$2,'07-08 Teamsheets'!$C$2:$C$88,AZ$1)+CARDS('11-12 Teamsheets'!$H$2:$Z$119,$A12,$CX$2,'11-12 Teamsheets'!$C$2:$C$119,AZ$1)+CARDS('12-13 Teamsheets'!$H$2:$Z$126,$A12,$CX$2,'12-13 Teamsheets'!$C$2:$C$126,AZ$1)+CARDS('13-14 Teamsheets'!$H$2:$Z$132,$A12,$CX$2,'13-14 Teamsheets'!$C$2:$C$132,AZ$1)+CARDS('14-15 Teamsheets'!$H$2:$Z$136,$A12,$CX$2,'14-15 Teamsheets'!$C$2:$C$136,AZ$1)) &amp; "(" &amp; (CARDS('07-08 Teamsheets'!$H$2:$Z$88,$A12,$CX$3,'07-08 Teamsheets'!$C$2:$C$88,AZ$1)+CARDS('11-12 Teamsheets'!$H$2:$Z$119,$A12,$CX$3,'11-12 Teamsheets'!$C$2:$C$119,AZ$1)+CARDS('12-13 Teamsheets'!$H$2:$Z$126,$A12,$CX$3,'12-13 Teamsheets'!$C$2:$C$126,AZ$1)+CARDS('13-14 Teamsheets'!$H$2:$Z$132,$A12,$CX$3,'13-14 Teamsheets'!$C$2:$C$132,AZ$1)+CARDS('14-15 Teamsheets'!$H$2:$Z$136,$A12,$CX$3,'14-15 Teamsheets'!$C$2:$C$136,AZ$1)) &amp; ")"</f>
        <v>0(0)</v>
      </c>
      <c r="BD12" s="82">
        <f>MINS_PLAYED('07-08 Teamsheets'!$H$2:$R$88,$A12,'07-08 Teamsheets'!$C$2:$C$88,AZ$1)+MINS_PLAYED('11-12 Teamsheets'!$H$2:$R$119,$A12,'11-12 Teamsheets'!$C$2:$C$119,AZ$1)+MINS_PLAYED('12-13 Teamsheets'!$H$2:$R$126,$A12,'12-13 Teamsheets'!$C$2:$C$126,AZ$1)+MINS_PLAYED('13-14 Teamsheets'!$H$2:$R$132,$A12,'13-14 Teamsheets'!$C$2:$C$132,AZ$1)+MINS_PLAYED('14-15 Teamsheets'!$H$2:$R$136,$A12,'14-15 Teamsheets'!$C$2:$C$136,AZ$1)+MINS_AS_SUB('07-08 Teamsheets'!$S$2:$Z$88,$A12,'07-08 Teamsheets'!$C$2:$C$88,AZ$1)+MINS_AS_SUB('11-12 Teamsheets'!$S$2:$Z$119,$A12,'11-12 Teamsheets'!$C$2:$C$119,AZ$1)+MINS_AS_SUB('12-13 Teamsheets'!$S$2:$Z$126,$A12,'12-13 Teamsheets'!$C$2:$C$126,AZ$1)+MINS_AS_SUB('13-14 Teamsheets'!$S$2:$Z$132,$A12,'13-14 Teamsheets'!$C$2:$C$132,AZ$1)+MINS_AS_SUB('14-15 Teamsheets'!$S$2:$Z$136,$A12,'14-15 Teamsheets'!$C$2:$C$136,AZ$1)</f>
        <v>0</v>
      </c>
      <c r="BE12" s="27" t="str">
        <f>(APPS('08-09 Teamsheets'!$H$2:$R$92,$A12,'08-09 Teamsheets'!$C$2:$C$92,BE$1)+APPS('09-10 Teamsheets'!$H$2:$R$98,$A12,'09-10 Teamsheets'!$C$2:$C$98,BE$1)+APPS('10-11 Teamsheets'!$H$2:$R$107,$A12,'10-11 Teamsheets'!$C$2:$C$107,BE$1)+APPS('11-12 Teamsheets'!$H$2:$R$119,$A12,'11-12 Teamsheets'!$C$2:$C$119,BE$1)+APPS('12-13 Teamsheets'!$H$2:$R$126,$A12,'12-13 Teamsheets'!$C$2:$C$126,BE$1)+APPS('13-14 Teamsheets'!$H$2:$R$132,$A12,'13-14 Teamsheets'!$C$2:$C$132,BE$1)+APPS('14-15 Teamsheets'!$H$2:$R$136,$A12,'14-15 Teamsheets'!$C$2:$C$136,BE$1)) &amp; "(" &amp; (SUBS('08-09 Teamsheets'!$S$2:$Z$92,$A12,'08-09 Teamsheets'!$C$2:$C$92,BE$1)+SUBS('09-10 Teamsheets'!$S$2:$Z$98,$A12,'09-10 Teamsheets'!$C$2:$C$98,BE$1)+SUBS('10-11 Teamsheets'!$S$2:$Z$107,$A12,'10-11 Teamsheets'!$C$2:$C$107,BE$1)+SUBS('11-12 Teamsheets'!$S$2:$Z$119,$A12,'11-12 Teamsheets'!$C$2:$C$119,BE$1)+SUBS('12-13 Teamsheets'!$S$2:$Z$126,$A12,'12-13 Teamsheets'!$C$2:$C$126,BE$1)+SUBS('13-14 Teamsheets'!$S$2:$Z$132,$A12,'13-14 Teamsheets'!$C$2:$C$132,BE$1)+SUBS('14-15 Teamsheets'!$S$2:$Z$136,$A12,'14-15 Teamsheets'!$C$2:$C$136,BE$1)) &amp; ")"</f>
        <v>0(0)</v>
      </c>
      <c r="BF12" s="27" t="str">
        <f>(GOALS('08-09 Teamsheets'!$H$2:$R$92,$A12,'08-09 Teamsheets'!$C$2:$C$92,BE$1)+GOALS('09-10 Teamsheets'!$H$2:$R$98,$A12,'09-10 Teamsheets'!$C$2:$C$98,BE$1)+GOALS('10-11 Teamsheets'!$H$2:$R$107,$A12,'10-11 Teamsheets'!$C$2:$C$107,BE$1)+GOALS('11-12 Teamsheets'!$H$2:$R$119,$A12,'11-12 Teamsheets'!$C$2:$C$119,BE$1)+GOALS('12-13 Teamsheets'!$H$2:$R$126,$A12,'12-13 Teamsheets'!$C$2:$C$126,BE$1)+GOALS('13-14 Teamsheets'!$H$2:$R$132,$A12,'13-14 Teamsheets'!$C$2:$C$132,BE$1)+GOALS('14-15 Teamsheets'!$H$2:$R$136,$A12,'14-15 Teamsheets'!$C$2:$C$136,BE$1)) &amp; "(" &amp; (GOALS('08-09 Teamsheets'!$S$2:$Z$92,$A12,'08-09 Teamsheets'!$C$2:$C$92,BE$1)+GOALS('09-10 Teamsheets'!$S$2:$Z$98,$A12,'09-10 Teamsheets'!$C$2:$C$98,BE$1)+GOALS('10-11 Teamsheets'!$S$2:$Z$107,$A12,'10-11 Teamsheets'!$C$2:$C$107,BE$1)+GOALS('11-12 Teamsheets'!$S$2:$Z$119,$A12,'11-12 Teamsheets'!$C$2:$C$119,BE$1)+GOALS('12-13 Teamsheets'!$S$2:$Z$126,$A12,'12-13 Teamsheets'!$C$2:$C$126,BE$1)+GOALS('13-14 Teamsheets'!$S$2:$Z$132,$A12,'13-14 Teamsheets'!$C$2:$C$132,BE$1)+GOALS('14-15 Teamsheets'!$S$2:$Z$136,$A12,'14-15 Teamsheets'!$C$2:$C$136,BE$1)) &amp; ")"</f>
        <v>0(0)</v>
      </c>
      <c r="BG12" s="27">
        <f>Clean_sheet('08-09 Teamsheets'!$C$2:$H$92,$A12,BE$1)+Clean_sheet('09-10 Teamsheets'!$C$2:$H$98,$A12,BE$1)+Clean_sheet('10-11 Teamsheets'!$C$2:$H$107,$A12,BE$1)+Clean_sheet('11-12 Teamsheets'!$C$2:$H$119,$A12,BE$1)+Clean_sheet('12-13 Teamsheets'!$C$2:$H$126,$A12,BE$1)+Clean_sheet('13-14 Teamsheets'!$C$2:$H$132,$A12,BE$1)+Clean_sheet('14-15 Teamsheets'!$C$2:$H$136,$A12,BE$1)</f>
        <v>0</v>
      </c>
      <c r="BH12" s="27" t="str">
        <f>(CARDS('08-09 Teamsheets'!$H$2:$Z$92,$A12,$CX$2,'08-09 Teamsheets'!$C$2:$C$92,BE$1)+CARDS('09-10 Teamsheets'!$H$2:$Z$98,$A12,$CX$2,'09-10 Teamsheets'!$C$2:$C$98,BE$1)+CARDS('10-11 Teamsheets'!$H$2:$Z$107,$A12,$CX$2,'10-11 Teamsheets'!$C$2:$C$107,BE$1)+CARDS('11-12 Teamsheets'!$H$2:$Z$119,$A12,$CX$2,'11-12 Teamsheets'!$C$2:$C$119,BE$1)+CARDS('12-13 Teamsheets'!$H$2:$Z$126,$A12,$CX$2,'12-13 Teamsheets'!$C$2:$C$126,BE$1)+CARDS('13-14 Teamsheets'!$H$2:$Z$132,$A12,$CX$2,'13-14 Teamsheets'!$C$2:$C$132,BE$1)+CARDS('14-15 Teamsheets'!$H$2:$Z$136,$A12,$CX$2,'14-15 Teamsheets'!$C$2:$C$136,BE$1)) &amp; "(" &amp; (CARDS('08-09 Teamsheets'!$H$2:$Z$92,$A12,$CX$3,'08-09 Teamsheets'!$C$2:$C$92,BE$1)+CARDS('09-10 Teamsheets'!$H$2:$Z$98,$A12,$CX$3,'09-10 Teamsheets'!$C$2:$C$98,BE$1)+CARDS('10-11 Teamsheets'!$H$2:$Z$107,$A12,$CX$3,'10-11 Teamsheets'!$C$2:$C$107,BE$1)+CARDS('11-12 Teamsheets'!$H$2:$Z$119,$A12,$CX$3,'11-12 Teamsheets'!$C$2:$C$119,BE$1)+CARDS('12-13 Teamsheets'!$H$2:$Z$126,$A12,$CX$3,'12-13 Teamsheets'!$C$2:$C$126,BE$1)+CARDS('13-14 Teamsheets'!$H$2:$Z$132,$A12,$CX$3,'13-14 Teamsheets'!$C$2:$C$132,BE$1)+CARDS('14-15 Teamsheets'!$H$2:$Z$136,$A12,$CX$3,'14-15 Teamsheets'!$C$2:$C$136,BE$1)) &amp; ")"</f>
        <v>0(0)</v>
      </c>
      <c r="BI12" s="82">
        <f>MINS_PLAYED('08-09 Teamsheets'!$H$2:$R$92,$A12,'08-09 Teamsheets'!$C$2:$C$92,BE$1)+MINS_PLAYED('09-10 Teamsheets'!$H$2:$R$98,$A12,'09-10 Teamsheets'!$C$2:$C$98,BE$1)+ MINS_AS_SUB('08-09 Teamsheets'!$S$2:$Z$92,$A12,'08-09 Teamsheets'!$C$2:$C$92,BE$1)+ MINS_AS_SUB('09-10 Teamsheets'!$S$2:$Z$98,$A12,'09-10 Teamsheets'!$C$2:$C$98,BE$1)+MINS_PLAYED('10-11 Teamsheets'!$H$2:$R$107,$A12,'10-11 Teamsheets'!$C$2:$C$107,BE$1)+MINS_AS_SUB('10-11 Teamsheets'!$S$2:$Z$107,$A12,'10-11 Teamsheets'!$C$2:$C$107,BE$1)+MINS_PLAYED('11-12 Teamsheets'!$H$2:$R$119,$A12,'11-12 Teamsheets'!$C$2:$C$119,BE$1)+MINS_AS_SUB('11-12 Teamsheets'!$S$2:$Z$119,$A12,'11-12 Teamsheets'!$C$2:$C$119,BE$1)+MINS_PLAYED('12-13 Teamsheets'!$H$2:$R$126,$A12,'12-13 Teamsheets'!$C$2:$C$126,BE$1)+MINS_AS_SUB('12-13 Teamsheets'!$S$2:$Z$126,$A12,'12-13 Teamsheets'!$C$2:$C$126,BE$1)+MINS_PLAYED('13-14 Teamsheets'!$H$2:$R$132,$A12,'13-14 Teamsheets'!$C$2:$C$132,BE$1)+MINS_AS_SUB('13-14 Teamsheets'!$S$2:$Z$132,$A12,'13-14 Teamsheets'!$C$2:$C$132,BE$1)+MINS_PLAYED('14-15 Teamsheets'!$H$2:$R$136,$A12,'14-15 Teamsheets'!$C$2:$C$136,BE$1)+MINS_AS_SUB('14-15 Teamsheets'!$S$2:$Z$136,$A12,'14-15 Teamsheets'!$C$2:$C$136,BE$1)</f>
        <v>0</v>
      </c>
      <c r="BJ12" s="27" t="str">
        <f>(APPS('07-08 Teamsheets'!$H$2:$R$88,$A12,'07-08 Teamsheets'!$C$2:$C$88,BJ$1)+APPS('08-09 Teamsheets'!$H$2:$R$92,$A12,'08-09 Teamsheets'!$C$2:$C$92,BJ$1)+APPS('09-10 Teamsheets'!$H$2:$R$98,$A12,'09-10 Teamsheets'!$C$2:$C$98,BJ$1)+APPS('10-11 Teamsheets'!$H$2:$R$106,$A12,'10-11 Teamsheets'!$C$2:$C$106,BJ$1)+APPS('11-12 Teamsheets'!$H$2:$R$119,$A12,'11-12 Teamsheets'!$C$2:$C$119,BJ$1)+APPS('12-13 Teamsheets'!$H$2:$R$126,$A12,'12-13 Teamsheets'!$C$2:$C$126,BJ$1)+APPS('13-14 Teamsheets'!$H$2:$R$132,$A12,'13-14 Teamsheets'!$C$2:$C$132,BJ$1)+APPS('14-15 Teamsheets'!$H$2:$R$136,$A12,'14-15 Teamsheets'!$C$2:$C$136,BJ$1)) &amp; "(" &amp; (SUBS('07-08 Teamsheets'!$S$2:$Z$88,$A12,'07-08 Teamsheets'!$C$2:$C$88,BJ$1)+SUBS('08-09 Teamsheets'!$S$2:$Z$92,$A12,'08-09 Teamsheets'!$C$2:$C$92,BJ$1)+SUBS('09-10 Teamsheets'!$S$2:$Z$98,$A12,'09-10 Teamsheets'!$C$2:$C$98,BJ$1)+SUBS('10-11 Teamsheets'!$S$2:$Z$106,$A12,'10-11 Teamsheets'!$C$2:$C$106,BJ$1)+SUBS('11-12 Teamsheets'!$S$2:$Z$119,$A12,'11-12 Teamsheets'!$C$2:$C$119,BJ$1)+SUBS('12-13 Teamsheets'!$S$2:$Z$126,$A12,'12-13 Teamsheets'!$C$2:$C$126,BJ$1)+SUBS('13-14 Teamsheets'!$S$2:$Z$132,$A12,'13-14 Teamsheets'!$C$2:$C$132,BJ$1)+SUBS('14-15 Teamsheets'!$S$2:$Z$136,$A12,'14-15 Teamsheets'!$C$2:$C$136,BJ$1)) &amp; ")"</f>
        <v>0(0)</v>
      </c>
      <c r="BK12" s="27" t="str">
        <f>(GOALS('07-08 Teamsheets'!$H$2:$R$88,$A12,'07-08 Teamsheets'!$C$2:$C$88,BJ$1)+GOALS('08-09 Teamsheets'!$H$2:$R$92,$A12,'08-09 Teamsheets'!$C$2:$C$92,BJ$1)+GOALS('09-10 Teamsheets'!$H$2:$R$98,$A12,'09-10 Teamsheets'!$C$2:$C$98,BJ$1)+GOALS('10-11 Teamsheets'!$H$2:$R$106,$A12,'10-11 Teamsheets'!$C$2:$C$106,BJ$1)+GOALS('11-12 Teamsheets'!$H$2:$R$119,$A12,'11-12 Teamsheets'!$C$2:$C$119,BJ$1)+GOALS('12-13 Teamsheets'!$H$2:$R$126,$A12,'12-13 Teamsheets'!$C$2:$C$126,BJ$1)+GOALS('13-14 Teamsheets'!$H$2:$R$132,$A12,'13-14 Teamsheets'!$C$2:$C$132,BJ$1)+GOALS('14-15 Teamsheets'!$H$2:$R$136,$A12,'14-15 Teamsheets'!$C$2:$C$136,BJ$1)) &amp; "(" &amp; (GOALS('07-08 Teamsheets'!$S$2:$Z$88,$A12,'07-08 Teamsheets'!$C$2:$C$88,BJ$1)+GOALS('08-09 Teamsheets'!$S$2:$Z$92,$A12,'08-09 Teamsheets'!$C$2:$C$92,BJ$1)+GOALS('09-10 Teamsheets'!$S$2:$Z$98,$A12,'09-10 Teamsheets'!$C$2:$C$98,BJ$1)+GOALS('10-11 Teamsheets'!$S$2:$Z$106,$A12,'10-11 Teamsheets'!$C$2:$C$106,BJ$1)+GOALS('11-12 Teamsheets'!$S$2:$Z$119,$A12,'11-12 Teamsheets'!$C$2:$C$119,BJ$1)+GOALS('12-13 Teamsheets'!$S$2:$Z$126,$A12,'12-13 Teamsheets'!$C$2:$C$126,BJ$1)+GOALS('13-14 Teamsheets'!$S$2:$Z$132,$A12,'13-14 Teamsheets'!$C$2:$C$132,BJ$1)+GOALS('14-15 Teamsheets'!$S$2:$Z$136,$A12,'14-15 Teamsheets'!$C$2:$C$136,BJ$1)) &amp; ")"</f>
        <v>0(0)</v>
      </c>
      <c r="BL12" s="27">
        <f>Clean_sheet('07-08 Teamsheets'!$C$2:$H$92,$A12,BJ$1)+Clean_sheet('08-09 Teamsheets'!$C$2:$H$92,$A12,BJ$1)+Clean_sheet('09-10 Teamsheets'!$C$2:$H$98,$A12,BJ$1)+Clean_sheet('10-11 Teamsheets'!$C$2:$H$106,$A12,BJ$1)+Clean_sheet('11-12 Teamsheets'!$C$2:$H$119,$A12,BJ$1)+Clean_sheet('12-13 Teamsheets'!$C$2:$H$126,$A12,BJ$1)+Clean_sheet('13-14 Teamsheets'!$C$2:$H$132,$A12,BJ$1)+Clean_sheet('14-15 Teamsheets'!$C$2:$H$136,$A12,BJ$1)</f>
        <v>0</v>
      </c>
      <c r="BM12" s="27" t="str">
        <f>(CARDS('07-08 Teamsheets'!$H$2:$Z$88,$A12,$CX$2,'07-08 Teamsheets'!$C$2:$C$88,BJ$1)+CARDS('08-09 Teamsheets'!$H$2:$Z$92,$A12,$CX$2,'08-09 Teamsheets'!$C$2:$C$92,BJ$1)+CARDS('09-10 Teamsheets'!$H$2:$Z$98,$A12,$CX$2,'09-10 Teamsheets'!$C$2:$C$98,BJ$1)+CARDS('10-11 Teamsheets'!$H$2:$Z$106,$A12,$CX$2,'10-11 Teamsheets'!$C$2:$C$106,BJ$1)+CARDS('11-12 Teamsheets'!$H$2:$Z$119,$A12,$CX$2,'11-12 Teamsheets'!$C$2:$C$119,BJ$1)+CARDS('12-13 Teamsheets'!$H$2:$Z$126,$A12,$CX$2,'12-13 Teamsheets'!$C$2:$C$126,BJ$1)+CARDS('13-14 Teamsheets'!$H$2:$Z$132,$A12,$CX$2,'13-14 Teamsheets'!$C$2:$C$132,BJ$1)+CARDS('14-15 Teamsheets'!$H$2:$Z$136,$A12,$CX$2,'14-15 Teamsheets'!$C$2:$C$136,BJ$1)) &amp; "(" &amp; (CARDS('07-08 Teamsheets'!$H$2:$Z$88,$A12,$CX$3,'07-08 Teamsheets'!$C$2:$C$88,BJ$1)+CARDS('08-09 Teamsheets'!$H$2:$Z$92,$A12,$CX$3,'08-09 Teamsheets'!$C$2:$C$92,BJ$1)+CARDS('09-10 Teamsheets'!$H$2:$Z$98,$A12,$CX$3,'09-10 Teamsheets'!$C$2:$C$98,BJ$1)+CARDS('10-11 Teamsheets'!$H$2:$Z$106,$A12,$CX$3,'10-11 Teamsheets'!$C$2:$C$106,BJ$1)+CARDS('11-12 Teamsheets'!$H$2:$Z$119,$A12,$CX$3,'11-12 Teamsheets'!$C$2:$C$119,BJ$1)+CARDS('12-13 Teamsheets'!$H$2:$Z$126,$A12,$CX$3,'12-13 Teamsheets'!$C$2:$C$126,BJ$1)+CARDS('13-14 Teamsheets'!$H$2:$Z$132,$A12,$CX$3,'13-14 Teamsheets'!$C$2:$C$132,BJ$1)+CARDS('14-15 Teamsheets'!$H$2:$Z$136,$A12,$CX$3,'14-15 Teamsheets'!$C$2:$C$136,BJ$1)) &amp; ")"</f>
        <v>0(0)</v>
      </c>
      <c r="BN12" s="82">
        <f>MINS_PLAYED('07-08 Teamsheets'!$H$2:$R$88,$A12,'07-08 Teamsheets'!$C$2:$C$88,BJ$1)+MINS_PLAYED('08-09 Teamsheets'!$H$2:$R$92,$A12,'08-09 Teamsheets'!$C$2:$C$92,BJ$1)+MINS_PLAYED('09-10 Teamsheets'!$H$2:$R$98,$A12,'09-10 Teamsheets'!$C$2:$C$98,BJ$1)+MINS_PLAYED('10-11 Teamsheets'!$H$2:$R$106,$A12,'10-11 Teamsheets'!$C$2:$C$106,BJ$1)+MINS_PLAYED('11-12 Teamsheets'!$H$2:$R$119,$A12,'11-12 Teamsheets'!$C$2:$C$119,BJ$1)+MINS_PLAYED('12-13 Teamsheets'!$H$2:$R$126,$A12,'12-13 Teamsheets'!$C$2:$C$126,BJ$1)+MINS_PLAYED('13-14 Teamsheets'!$H$2:$R$132,$A12,'13-14 Teamsheets'!$C$2:$C$132,BJ$1)+MINS_PLAYED('14-15 Teamsheets'!$H$2:$R$136,$A12,'14-15 Teamsheets'!$C$2:$C$136,BJ$1)+MINS_AS_SUB('07-08 Teamsheets'!$S$2:$Z$88,$A12,'07-08 Teamsheets'!$C$2:$C$88,BJ$1)+MINS_AS_SUB('08-09 Teamsheets'!$S$2:$Z$92,$A12,'08-09 Teamsheets'!$C$2:$C$92,BJ$1)+MINS_AS_SUB('09-10 Teamsheets'!$S$2:$Z$98,$A12,'09-10 Teamsheets'!$C$2:$C$98,BJ$1)+MINS_AS_SUB('10-11 Teamsheets'!$S$2:$Z$106,$A12,'10-11 Teamsheets'!$C$2:$C$106,BJ$1)+MINS_AS_SUB('11-12 Teamsheets'!$S$2:$Z$119,$A12,'11-12 Teamsheets'!$C$2:$C$119,BJ$1)+MINS_AS_SUB('12-13 Teamsheets'!$S$2:$Z$126,$A12,'12-13 Teamsheets'!$C$2:$C$126,BJ$1)+MINS_AS_SUB('13-14 Teamsheets'!$S$2:$Z$132,$A12,'13-14 Teamsheets'!$C$2:$C$132,BJ$1)+MINS_AS_SUB('14-15 Teamsheets'!$S$2:$Z$136,$A12,'14-15 Teamsheets'!$C$2:$C$136,BJ$1)</f>
        <v>0</v>
      </c>
      <c r="BO12" s="27" t="str">
        <f>(APPS('07-08 Teamsheets'!$H$2:$R$88,$A12,'07-08 Teamsheets'!$C$2:$C$88,BO$1)+APPS('08-09 Teamsheets'!$H$2:$R$92,$A12,'08-09 Teamsheets'!$C$2:$C$92,BO$1)+APPS('09-10 Teamsheets'!$H$2:$R$98,$A12,'09-10 Teamsheets'!$C$2:$C$98,BO$1)+APPS('10-11 Teamsheets'!$H$2:$R$106,$A12,'10-11 Teamsheets'!$C$2:$C$106,BO$1)+APPS('11-12 Teamsheets'!$H$2:$R$119,$A12,'11-12 Teamsheets'!$C$2:$C$119,BO$1)+APPS('12-13 Teamsheets'!$H$2:$R$126,$A12,'12-13 Teamsheets'!$C$2:$C$126,BO$1)+APPS('13-14 Teamsheets'!$H$2:$R$132,$A12,'13-14 Teamsheets'!$C$2:$C$132,BO$1)+APPS('14-15 Teamsheets'!$H$2:$R$136,$A12,'14-15 Teamsheets'!$C$2:$C$136,BO$1)) &amp; "(" &amp; (SUBS('07-08 Teamsheets'!$S$2:$Z$88,$A12,'07-08 Teamsheets'!$C$2:$C$88,BO$1)+SUBS('08-09 Teamsheets'!$S$2:$Z$92,$A12,'08-09 Teamsheets'!$C$2:$C$92,BO$1)+SUBS('09-10 Teamsheets'!$S$2:$Z$98,$A12,'09-10 Teamsheets'!$C$2:$C$98,BO$1)+SUBS('10-11 Teamsheets'!$S$2:$Z$106,$A12,'10-11 Teamsheets'!$C$2:$C$106,BO$1)+SUBS('11-12 Teamsheets'!$S$2:$Z$119,$A12,'11-12 Teamsheets'!$C$2:$C$119,BO$1)+SUBS('12-13 Teamsheets'!$S$2:$Z$126,$A12,'12-13 Teamsheets'!$C$2:$C$126,BO$1)+SUBS('13-14 Teamsheets'!$S$2:$Z$132,$A12,'13-14 Teamsheets'!$C$2:$C$132,BO$1)+SUBS('14-15 Teamsheets'!$S$2:$Z$136,$A12,'14-15 Teamsheets'!$C$2:$C$136,BO$1)) &amp; ")"</f>
        <v>0(0)</v>
      </c>
      <c r="BP12" s="27" t="str">
        <f>(GOALS('07-08 Teamsheets'!$H$2:$R$88,$A12,'07-08 Teamsheets'!$C$2:$C$88,BO$1)+GOALS('08-09 Teamsheets'!$H$2:$R$92,$A12,'08-09 Teamsheets'!$C$2:$C$92,BO$1)+GOALS('09-10 Teamsheets'!$H$2:$R$98,$A12,'09-10 Teamsheets'!$C$2:$C$98,BO$1)+GOALS('10-11 Teamsheets'!$H$2:$R$106,$A12,'10-11 Teamsheets'!$C$2:$C$106,BO$1)+GOALS('11-12 Teamsheets'!$H$2:$R$119,$A12,'11-12 Teamsheets'!$C$2:$C$119,BO$1)+GOALS('12-13 Teamsheets'!$H$2:$R$126,$A12,'12-13 Teamsheets'!$C$2:$C$126,BO$1)+GOALS('13-14 Teamsheets'!$H$2:$R$132,$A12,'13-14 Teamsheets'!$C$2:$C$132,BO$1)+GOALS('14-15 Teamsheets'!$H$2:$R$136,$A12,'14-15 Teamsheets'!$C$2:$C$136,BO$1)) &amp; "(" &amp; (GOALS('07-08 Teamsheets'!$S$2:$Z$88,$A12,'07-08 Teamsheets'!$C$2:$C$88,BO$1)+GOALS('08-09 Teamsheets'!$S$2:$Z$92,$A12,'08-09 Teamsheets'!$C$2:$C$92,BO$1)+GOALS('09-10 Teamsheets'!$S$2:$Z$98,$A12,'09-10 Teamsheets'!$C$2:$C$98,BO$1)+GOALS('10-11 Teamsheets'!$S$2:$Z$106,$A12,'10-11 Teamsheets'!$C$2:$C$106,BO$1)+GOALS('11-12 Teamsheets'!$S$2:$Z$119,$A12,'11-12 Teamsheets'!$C$2:$C$119,BO$1)+GOALS('12-13 Teamsheets'!$S$2:$Z$126,$A12,'12-13 Teamsheets'!$C$2:$C$126,BO$1)+GOALS('13-14 Teamsheets'!$S$2:$Z$132,$A12,'13-14 Teamsheets'!$C$2:$C$132,BO$1)+GOALS('14-15 Teamsheets'!$S$2:$Z$136,$A12,'14-15 Teamsheets'!$C$2:$C$136,BO$1)) &amp; ")"</f>
        <v>0(0)</v>
      </c>
      <c r="BQ12" s="27">
        <f>Clean_sheet('07-08 Teamsheets'!$C$2:$H$92,$A12,BO$1)+Clean_sheet('08-09 Teamsheets'!$C$2:$H$92,$A12,BO$1)+Clean_sheet('09-10 Teamsheets'!$C$2:$H$98,$A12,BO$1)+Clean_sheet('10-11 Teamsheets'!$C$2:$H$106,$A12,BO$1)+Clean_sheet('11-12 Teamsheets'!$C$2:$H$119,$A12,BO$1)+Clean_sheet('12-13 Teamsheets'!$C$2:$H$126,$A12,BO$1)+Clean_sheet('13-14 Teamsheets'!$C$2:$H$132,$A12,BO$1)+Clean_sheet('14-15 Teamsheets'!$C$2:$H$136,$A12,BO$1)</f>
        <v>0</v>
      </c>
      <c r="BR12" s="27" t="str">
        <f>(CARDS('07-08 Teamsheets'!$H$2:$Z$88,$A12,$CX$2,'07-08 Teamsheets'!$C$2:$C$88,BO$1)+CARDS('08-09 Teamsheets'!$H$2:$Z$92,$A12,$CX$2,'08-09 Teamsheets'!$C$2:$C$92,BO$1)+CARDS('09-10 Teamsheets'!$H$2:$Z$98,$A12,$CX$2,'09-10 Teamsheets'!$C$2:$C$98,BO$1)+CARDS('10-11 Teamsheets'!$H$2:$Z$106,$A12,$CX$2,'10-11 Teamsheets'!$C$2:$C$106,BO$1)+CARDS('11-12 Teamsheets'!$H$2:$Z$119,$A12,$CX$2,'11-12 Teamsheets'!$C$2:$C$119,BO$1)+CARDS('12-13 Teamsheets'!$H$2:$Z$126,$A12,$CX$2,'12-13 Teamsheets'!$C$2:$C$126,BO$1)+CARDS('13-14 Teamsheets'!$H$2:$Z$132,$A12,$CX$2,'13-14 Teamsheets'!$C$2:$C$132,BO$1)+CARDS('14-15 Teamsheets'!$H$2:$Z$136,$A12,$CX$2,'14-15 Teamsheets'!$C$2:$C$136,BO$1)) &amp; "(" &amp; (CARDS('07-08 Teamsheets'!$H$2:$Z$88,$A12,$CX$3,'07-08 Teamsheets'!$C$2:$C$88,BO$1)+CARDS('08-09 Teamsheets'!$H$2:$Z$92,$A12,$CX$3,'08-09 Teamsheets'!$C$2:$C$92,BO$1)+CARDS('09-10 Teamsheets'!$H$2:$Z$98,$A12,$CX$3,'09-10 Teamsheets'!$C$2:$C$98,BO$1)+CARDS('10-11 Teamsheets'!$H$2:$Z$106,$A12,$CX$3,'10-11 Teamsheets'!$C$2:$C$106,BO$1)+CARDS('11-12 Teamsheets'!$H$2:$Z$119,$A12,$CX$3,'11-12 Teamsheets'!$C$2:$C$119,BO$1)+CARDS('12-13 Teamsheets'!$H$2:$Z$126,$A12,$CX$3,'12-13 Teamsheets'!$C$2:$C$126,BO$1)+CARDS('13-14 Teamsheets'!$H$2:$Z$132,$A12,$CX$3,'13-14 Teamsheets'!$C$2:$C$132,BO$1)+CARDS('14-15 Teamsheets'!$H$2:$Z$136,$A12,$CX$3,'14-15 Teamsheets'!$C$2:$C$136,BO$1)) &amp; ")"</f>
        <v>0(0)</v>
      </c>
      <c r="BS12" s="82">
        <f>MINS_PLAYED('07-08 Teamsheets'!$H$2:$R$88,$A12,'07-08 Teamsheets'!$C$2:$C$88,BO$1)+MINS_PLAYED('08-09 Teamsheets'!$H$2:$R$92,$A12,'08-09 Teamsheets'!$C$2:$C$92,BO$1)+MINS_PLAYED('09-10 Teamsheets'!$H$2:$R$98,$A12,'09-10 Teamsheets'!$C$2:$C$98,BO$1)+MINS_PLAYED('10-11 Teamsheets'!$H$2:$R$106,$A12,'10-11 Teamsheets'!$C$2:$C$106,BO$1)+MINS_PLAYED('11-12 Teamsheets'!$H$2:$R$119,$A12,'11-12 Teamsheets'!$C$2:$C$119,BO$1)+MINS_PLAYED('12-13 Teamsheets'!$H$2:$R$126,$A12,'12-13 Teamsheets'!$C$2:$C$126,BO$1)+MINS_PLAYED('13-14 Teamsheets'!$H$2:$R$132,$A12,'13-14 Teamsheets'!$C$2:$C$132,BO$1)+MINS_PLAYED('14-15 Teamsheets'!$H$2:$R$136,$A12,'14-15 Teamsheets'!$C$2:$C$136,BO$1)+MINS_AS_SUB('07-08 Teamsheets'!$S$2:$Z$88,$A12,'07-08 Teamsheets'!$C$2:$C$88,BO$1)+MINS_AS_SUB('08-09 Teamsheets'!$S$2:$Z$92,$A12,'08-09 Teamsheets'!$C$2:$C$92,BO$1)+MINS_AS_SUB('09-10 Teamsheets'!$S$2:$Z$98,$A12,'09-10 Teamsheets'!$C$2:$C$98,BO$1)+MINS_AS_SUB('10-11 Teamsheets'!$S$2:$Z$106,$A12,'10-11 Teamsheets'!$C$2:$C$106,BO$1)+MINS_AS_SUB('11-12 Teamsheets'!$S$2:$Z$119,$A12,'11-12 Teamsheets'!$C$2:$C$119,BO$1)+MINS_AS_SUB('12-13 Teamsheets'!$S$2:$Z$126,$A12,'12-13 Teamsheets'!$C$2:$C$126,BO$1)+MINS_AS_SUB('13-14 Teamsheets'!$S$2:$Z$132,$A12,'13-14 Teamsheets'!$C$2:$C$132,BO$1)+MINS_AS_SUB('14-15 Teamsheets'!$S$2:$Z$136,$A12,'14-15 Teamsheets'!$C$2:$C$136,BO$1)</f>
        <v>0</v>
      </c>
      <c r="BT12" s="71">
        <f>APPS('05-06 Teamsheets'!$H$2:$R$71,$A12,'05-06 Teamsheets'!$C$2:$C$71,B$1)+SUBS('05-06 Teamsheets'!$S$2:$W$71,$A12,'05-06 Teamsheets'!$C$2:$C$71,B$1)+APPS('06-07 Teamsheets'!$H$2:$R$83,$A12,'06-07 Teamsheets'!$C$2:$C$83,G$1)+SUBS('06-07 Teamsheets'!$S$2:$Z$83,$A12,'06-07 Teamsheets'!$C$2:$C$83,G$1)+APPS('07-08 Teamsheets'!$H$2:$R$88,$A12,'07-08 Teamsheets'!$C$2:$C$88,L$1)+SUBS('07-08 Teamsheets'!$S$2:$Z$88,$A12,'07-08 Teamsheets'!$C$2:$C$88,L$1)+APPS('08-09 Teamsheets'!$H$2:$R$92,$A12,'08-09 Teamsheets'!$C$2:$C$92,Q$1)+SUBS('08-09 Teamsheets'!$S$2:$Z$92,$A12,'08-09 Teamsheets'!$C$2:$C$92,Q$1)+APPS('09-10 Teamsheets'!$H$2:$R$98,$A12,'09-10 Teamsheets'!$C$2:$C$98,Q$1)+SUBS('09-10 Teamsheets'!$S$2:$Z$98,$A12,'09-10 Teamsheets'!$C$2:$C$98,Q$1)+APPS('10-11 Teamsheets'!$H$2:$R$107,$A12,'10-11 Teamsheets'!$C$2:$C$107,Q$1)+SUBS('10-11 Teamsheets'!$S$2:$Z$107,$A12,'10-11 Teamsheets'!$C$2:$C$107,Q$1)+APPS('11-12 Teamsheets'!$H$2:$R$119,$A12,'11-12 Teamsheets'!$C$2:$C$119,Q$1)+SUBS('11-12 Teamsheets'!$S$2:$Z$119,$A12,'11-12 Teamsheets'!$C$2:$C$119,Q$1)+APPS('12-13 Teamsheets'!$H$2:$R$126,$A12,'12-13 Teamsheets'!$C$2:$C$126,Q$1)+SUBS('12-13 Teamsheets'!$S$2:$Z$126,$A12,'12-13 Teamsheets'!$C$2:$C$126,Q$1)+APPS('13-14 Teamsheets'!$H$2:$R$132,$A12,'13-14 Teamsheets'!$C$2:$C$132,Q$1)+SUBS('13-14 Teamsheets'!$S$2:$Z$132,$A12,'13-14 Teamsheets'!$C$2:$C$132,Q$1)+APPS('14-15 Teamsheets'!$H$2:$R$136,$A12,'14-15 Teamsheets'!$C$2:$C$136,Q$1)+SUBS('14-15 Teamsheets'!$S$2:$Z$136,$A12,'14-15 Teamsheets'!$C$2:$C$136,Q$1)</f>
        <v>2</v>
      </c>
      <c r="BU12" s="132">
        <v>0</v>
      </c>
      <c r="BV12" s="27">
        <f>APPS('07-08 Teamsheets'!$H$2:$R$88,$A12,'07-08 Teamsheets'!$C$2:$C$88,AZ$1)+SUBS('07-08 Teamsheets'!$S$2:$Z$88,$A12,'07-08 Teamsheets'!$C$2:$C$88,AZ$1)+APPS('11-12 Teamsheets'!$H$2:$R$119,$A12,'11-12 Teamsheets'!$C$2:$C$119,AZ$1)+SUBS('11-12 Teamsheets'!$S$2:$Z$119,$A12,'11-12 Teamsheets'!$C$2:$C$119,AZ$1)+APPS('12-13 Teamsheets'!$H$2:$R$126,$A12,'12-13 Teamsheets'!$C$2:$C$126,AZ$1)+SUBS('12-13 Teamsheets'!$S$2:$Z$126,$A12,'12-13 Teamsheets'!$C$2:$C$126,AZ$1)+APPS('13-14 Teamsheets'!$H$2:$R$132,$A12,'13-14 Teamsheets'!$C$2:$C$132,AZ$1)+SUBS('13-14 Teamsheets'!$S$2:$Z$132,$A12,'13-14 Teamsheets'!$C$2:$C$132,AZ$1)+APPS('14-15 Teamsheets'!$H$2:$R$136,$A12,'14-15 Teamsheets'!$C$2:$C$136,AZ$1)+SUBS('14-15 Teamsheets'!$S$2:$Z$136,$A12,'14-15 Teamsheets'!$C$2:$C$136,AZ$1)+APPS('08-09 Teamsheets'!$H$2:$R$92,$A12,'08-09 Teamsheets'!$C$2:$C$92,BE$1)+APPS('09-10 Teamsheets'!$H$2:$R$98,$A12,'09-10 Teamsheets'!$C$2:$C$98,BE$1)+SUBS('08-09 Teamsheets'!$S$2:$Z$92,$A12,'08-09 Teamsheets'!$C$2:$C$92,BE$1)+SUBS('09-10 Teamsheets'!$S$2:$Z$98,$A12,'09-10 Teamsheets'!$C$2:$C$98,BE$1)+APPS('10-11 Teamsheets'!$H$2:$R$107,$A12,'10-11 Teamsheets'!$C$2:$C$107,BE$1)+SUBS('10-11 Teamsheets'!$S$2:$Z$107,$A12,'10-11 Teamsheets'!$C$2:$C$107,BE$1)+APPS('11-12 Teamsheets'!$H$2:$R$119,$A12,'11-12 Teamsheets'!$C$2:$C$119,BE$1)+SUBS('11-12 Teamsheets'!$S$2:$Z$119,$A12,'11-12 Teamsheets'!$C$2:$C$119,BE$1)+APPS('12-13 Teamsheets'!$H$2:$R$126,$A12,'12-13 Teamsheets'!$C$2:$C$126,BE$1)+SUBS('12-13 Teamsheets'!$S$2:$Z$126,$A12,'12-13 Teamsheets'!$C$2:$C$126,BE$1)+APPS('13-14 Teamsheets'!$H$2:$R$132,$A12,'13-14 Teamsheets'!$C$2:$C$132,BE$1)+SUBS('13-14 Teamsheets'!$S$2:$Z$132,$A12,'13-14 Teamsheets'!$C$2:$C$132,BE$1)+APPS('14-15 Teamsheets'!$H$2:$R$136,$A12,'14-15 Teamsheets'!$C$2:$C$136,BE$1)+SUBS('14-15 Teamsheets'!$S$2:$Z$136,$A12,'14-15 Teamsheets'!$C$2:$C$136,BE$1)</f>
        <v>0</v>
      </c>
      <c r="BW12" s="27">
        <f>APPS('07-08 Teamsheets'!$H$2:$R$88,$A12,'07-08 Teamsheets'!$C$2:$C$88,BJ$1)+APPS('08-09 Teamsheets'!$H$2:$R$92,$A12,'08-09 Teamsheets'!$C$2:$C$92,BJ$1)+APPS('09-10 Teamsheets'!$H$2:$R$98,$A12,'09-10 Teamsheets'!$C$2:$C$98,BJ$1)+SUBS('07-08 Teamsheets'!$S$2:$Z$88,$A12,'07-08 Teamsheets'!$C$2:$C$88,BJ$1)+SUBS('08-09 Teamsheets'!$S$2:$Z$92,$A12,'08-09 Teamsheets'!$C$2:$C$92,BJ$1)+SUBS('09-10 Teamsheets'!$S$2:$Z$98,$A12,'09-10 Teamsheets'!$C$2:$C$98,BJ$1)+APPS('10-11 Teamsheets'!$H$2:$R$107,$A12,'10-11 Teamsheets'!$C$2:$C$107,BJ$1)+SUBS('10-11 Teamsheets'!$S$2:$Z$107,$A12,'10-11 Teamsheets'!$C$2:$C$107,BJ$1)+APPS('11-12 Teamsheets'!$H$2:$R$119,$A12,'11-12 Teamsheets'!$C$2:$C$119,BJ$1)+SUBS('11-12 Teamsheets'!$S$2:$Z$111,$A12,'11-12 Teamsheets'!$C$2:$C$119,BJ$1)+APPS('12-13 Teamsheets'!$H$2:$R$126,$A12,'12-13 Teamsheets'!$C$2:$C$126,BJ$1)+SUBS('12-13 Teamsheets'!$S$2:$Z$118,$A12,'12-13 Teamsheets'!$C$2:$C$126,BJ$1)+APPS('13-14 Teamsheets'!$H$2:$R$132,$A12,'13-14 Teamsheets'!$C$2:$C$132,BJ$1)+SUBS('13-14 Teamsheets'!$S$2:$Z$124,$A12,'13-14 Teamsheets'!$C$2:$C$132,BJ$1)+APPS('14-15 Teamsheets'!$H$2:$R$136,$A12,'14-15 Teamsheets'!$C$2:$C$136,BJ$1)+SUBS('14-15 Teamsheets'!$S$2:$Z$128,$A12,'14-15 Teamsheets'!$C$2:$C$136,BJ$1)</f>
        <v>0</v>
      </c>
      <c r="BX12" s="27">
        <f>APPS('07-08 Teamsheets'!$H$2:$R$88,$A12,'07-08 Teamsheets'!$C$2:$C$88,BO$1)+APPS('08-09 Teamsheets'!$H$2:$R$92,$A12,'08-09 Teamsheets'!$C$2:$C$92,BO$1)+APPS('09-10 Teamsheets'!$H$2:$R$98,$A12,'09-10 Teamsheets'!$C$2:$C$98,BO$1)+SUBS('07-08 Teamsheets'!$S$2:$Z$88,$A12,'07-08 Teamsheets'!$C$2:$C$88,BO$1)+SUBS('08-09 Teamsheets'!$S$2:$Z$92,$A12,'08-09 Teamsheets'!$C$2:$C$92,BO$1)+SUBS('09-10 Teamsheets'!$S$2:$Z$98,$A12,'09-10 Teamsheets'!$C$2:$C$98,BO$1)+APPS('10-11 Teamsheets'!$H$2:$R$107,$A12,'10-11 Teamsheets'!$C$2:$C$107,BO$1)+SUBS('10-11 Teamsheets'!$S$2:$Z$107,$A12,'10-11 Teamsheets'!$C$2:$C$107,BO$1)+APPS('11-12 Teamsheets'!$H$2:$R$119,$A12,'11-12 Teamsheets'!$C$2:$C$119,BO$1)+SUBS('11-12 Teamsheets'!$S$2:$Z$119,$A12,'11-12 Teamsheets'!$C$2:$C$119,BO$1)+APPS('12-13 Teamsheets'!$H$2:$R$126,$A12,'12-13 Teamsheets'!$C$2:$C$126,BO$1)+SUBS('12-13 Teamsheets'!$S$2:$Z$126,$A12,'12-13 Teamsheets'!$C$2:$C$126,BO$1)+APPS('13-14 Teamsheets'!$H$2:$R$132,$A12,'13-14 Teamsheets'!$C$2:$C$132,BO$1)+SUBS('13-14 Teamsheets'!$S$2:$Z$132,$A12,'13-14 Teamsheets'!$C$2:$C$132,BO$1)+APPS('14-15 Teamsheets'!$H$2:$R$136,$A12,'14-15 Teamsheets'!$C$2:$C$136,BO$1)+SUBS('14-15 Teamsheets'!$S$2:$Z$136,$A12,'14-15 Teamsheets'!$C$2:$C$136,BO$1)</f>
        <v>0</v>
      </c>
      <c r="BY12" s="28">
        <f t="shared" si="3"/>
        <v>0</v>
      </c>
      <c r="BZ12" s="27" t="str">
        <f>(APPS('05-06 Teamsheets'!$H$2:$R$71,$A12) + APPS('06-07 Teamsheets'!$H$2:$R$83,$A12) +APPS('07-08 Teamsheets'!$H$2:$R$88,$A12) + APPS('08-09 Teamsheets'!$H$2:$R$92,$A12)+APPS('09-10 Teamsheets'!$H$2:$R$98,$A12)+APPS('10-11 Teamsheets'!$H$2:$R$107,$A12)+APPS('11-12 Teamsheets'!$H$2:$R$119,$A12)+APPS('12-13 Teamsheets'!$H$2:$R$126,$A12)+APPS('13-14 Teamsheets'!$H$2:$R$132,$A12)+APPS('14-15 Teamsheets'!$H$2:$R$136,$A12)) &amp; "(" &amp; (SUBS('05-06 Teamsheets'!$S$2:$W$71,$A12)+SUBS('06-07 Teamsheets'!$S$2:$Z$83,$A12)+SUBS('07-08 Teamsheets'!$S$2:$Z$88,$A12) +SUBS('08-09 Teamsheets'!$S$2:$Z$92,$A12)+SUBS('09-10 Teamsheets'!$S$2:$Z$98,$A12)+SUBS('10-11 Teamsheets'!$S$2:$Z$107,$A12)+SUBS('11-12 Teamsheets'!$S$2:$Z$119,$A12)+SUBS('12-13 Teamsheets'!$S$2:$Z$126,$A12)+SUBS('13-14 Teamsheets'!$S$2:$Z$132,$A12)+SUBS('14-15 Teamsheets'!$S$2:$Z$136,$A12)) &amp; ")"</f>
        <v>2(0)</v>
      </c>
      <c r="CA12" s="28">
        <f t="shared" si="4"/>
        <v>2</v>
      </c>
      <c r="CB12" s="71">
        <f>GOALS('05-06 Teamsheets'!$H$2:$W$71,$A12,'05-06 Teamsheets'!$C$2:$C$71,B$1)+GOALS('06-07 Teamsheets'!$H$2:$Z$83,$A12,'06-07 Teamsheets'!$C$2:$C$83,G$1)+GOALS('07-08 Teamsheets'!$H$2:$Z$88,$A12,'07-08 Teamsheets'!$C$2:$C$88,L$1)+GOALS('08-09 Teamsheets'!$H$2:$Z$92,$A12,'08-09 Teamsheets'!$C$2:$C$92,Q$1)+GOALS('09-10 Teamsheets'!$H$2:$Z$98,$A12,'09-10 Teamsheets'!$C$2:$C$98,Q$1)+GOALS('10-11 Teamsheets'!$H$2:$Z$107,$A12,'10-11 Teamsheets'!$C$2:$C$107,Q$1)+GOALS('11-12 Teamsheets'!$H$2:$Z$119,$A12,'11-12 Teamsheets'!$C$2:$C$119,Q$1)+GOALS('12-13 Teamsheets'!$H$2:$Z$126,$A12,'12-13 Teamsheets'!$C$2:$C$126,Q$1)+GOALS('13-14 Teamsheets'!$H$2:$Z$132,$A12,'13-14 Teamsheets'!$C$2:$C$132,Q$1)+GOALS('14-15 Teamsheets'!$H$2:$Z$136,$A12,'14-15 Teamsheets'!$C$2:$C$136,Q$1)</f>
        <v>0</v>
      </c>
      <c r="CC12" s="27">
        <f>GOALS('05-06 Teamsheets'!$H$2:$W$71,$A12,'05-06 Teamsheets'!$C$2:$C$71,V$1)+GOALS('05-06 Teamsheets'!$H$2:$W$71,$A12,'05-06 Teamsheets'!$C$2:$C$71,AA$1)+GOALS('06-07 Teamsheets'!$H$2:$Z$83,$A12,'06-07 Teamsheets'!$C$2:$C$83,AF$1)+GOALS('06-07 Teamsheets'!$H$2:$Z$83,$A12,'06-07 Teamsheets'!$C$2:$C$83,AK$1)+GOALS('07-08 Teamsheets'!$H$2:$Z$88,$A12,'07-08 Teamsheets'!$C$2:$C$88,AP$1)+GOALS('07-08 Teamsheets'!$H$2:$Z$88,$A12,'07-08 Teamsheets'!$C$2:$C$88,AU$1)+GOALS('07-08 Teamsheets'!$H$2:$Z$88,$A12,'07-08 Teamsheets'!$C$2:$C$88,AZ$1)+GOALS('11-12 Teamsheets'!$H$2:$Z$119,$A12,'11-12 Teamsheets'!$C$2:$C$119,AZ$1)+GOALS('12-13 Teamsheets'!$H$2:$Z$120,$A12,'12-13 Teamsheets'!$C$2:$C$120,AZ$1)+GOALS('13-14 Teamsheets'!$H$2:$Z$126,$A12,'13-14 Teamsheets'!$C$2:$C$126,AZ$1)+GOALS('14-15 Teamsheets'!$H$2:$Z$130,$A12,'14-15 Teamsheets'!$C$2:$C$130,AZ$1)+GOALS('08-09 Teamsheets'!$H$2:$Z$92,$A12,'08-09 Teamsheets'!$C$2:$C$92,BE$1)+GOALS('09-10 Teamsheets'!$H$2:$Z$98,$A12,'09-10 Teamsheets'!$C$2:$C$98,BE$1)+GOALS('10-11 Teamsheets'!$H$2:$Z$107,$A12,'10-11 Teamsheets'!$C$2:$C$107,BE$1)+GOALS('11-12 Teamsheets'!$H$2:$Z$119,$A12,'11-12 Teamsheets'!$C$2:$C$119,BE$1)+GOALS('12-13 Teamsheets'!$H$2:$Z$126,$A12,'12-13 Teamsheets'!$C$2:$C$126,BE$1)+GOALS('13-14 Teamsheets'!$H$2:$Z$132,$A12,'13-14 Teamsheets'!$C$2:$C$132,BE$1)+GOALS('14-15 Teamsheets'!$H$2:$Z$136,$A12,'14-15 Teamsheets'!$C$2:$C$136,BE$1)</f>
        <v>0</v>
      </c>
      <c r="CD12" s="27">
        <f>GOALS('07-08 Teamsheets'!$H$2:$Z$88,$A12,'07-08 Teamsheets'!$C$2:$C$88,BJ$1)
+GOALS('08-09 Teamsheets'!$H$2:$Z$92,$A12,'08-09 Teamsheets'!$C$2:$C$92,BJ$1)
+GOALS('09-10 Teamsheets'!$H$2:$Z$98,$A12,'09-10 Teamsheets'!$C$2:$C$98,BJ$1)
+GOALS('10-11 Teamsheets'!$H$2:$Z$107,$A12,'10-11 Teamsheets'!$C$2:$C$107,BJ$1)
+GOALS('11-12 Teamsheets'!$H$2:$Z$119,$A12,'11-12 Teamsheets'!$C$2:$C$119,BJ$1)
+GOALS('12-13 Teamsheets'!$H$2:$Z$124,$A12,'12-13 Teamsheets'!$C$2:$C$124,BJ$1)+GOALS('13-14 Teamsheets'!$H$2:$Z$130,$A12,'13-14 Teamsheets'!$C$2:$C$130,BJ$1)+GOALS('14-15 Teamsheets'!$H$2:$Z$134,$A12,'14-15 Teamsheets'!$C$2:$C$134,BJ$1)
+GOALS('07-08 Teamsheets'!$H$2:$Z$88,$A12,'07-08 Teamsheets'!$C$2:$C$88,BO$1)
+GOALS('08-09 Teamsheets'!$H$2:$Z$92,$A12,'08-09 Teamsheets'!$C$2:$C$92,BO$1)
+GOALS('09-10 Teamsheets'!$H$2:$Z$98,$A12,'09-10 Teamsheets'!$C$2:$C$98,BO$1)
+GOALS('10-11 Teamsheets'!$H$2:$Z$107,$A12,'10-11 Teamsheets'!$C$2:$C$107,BO$1)
+GOALS('11-12 Teamsheets'!$H$2:$Z$119,$A12,'11-12 Teamsheets'!$C$2:$C$119,BO$1)
+GOALS('12-13 Teamsheets'!$H$2:$Z$126,$A12,'12-13 Teamsheets'!$C$2:$C$126,BO$1)+GOALS('13-14 Teamsheets'!$H$2:$Z$132,$A12,'13-14 Teamsheets'!$C$2:$C$132,BO$1)+GOALS('14-15 Teamsheets'!$H$2:$Z$136,$A12,'14-15 Teamsheets'!$C$2:$C$136,BO$1)</f>
        <v>0</v>
      </c>
      <c r="CE12" s="28">
        <f t="shared" si="5"/>
        <v>0</v>
      </c>
      <c r="CF12" s="27" t="str">
        <f>(GOALS('05-06 Teamsheets'!$H$2:$R$71,$A12) +GOALS('06-07 Teamsheets'!$H$2:$R$83,$A12) +  GOALS('07-08 Teamsheets'!$H$2:$R$88,$A12) + GOALS('08-09 Teamsheets'!$H$2:$R$92,$A12)+GOALS('09-10 Teamsheets'!$H$2:$R$98,$A12)+GOALS('10-11 Teamsheets'!$H$2:$R$107,$A12)+GOALS('11-12 Teamsheets'!$H$2:$R$119,$A12)+GOALS('12-13 Teamsheets'!$H$2:$R$126,$A12)+GOALS('13-14 Teamsheets'!$H$2:$R$132,$A12)+GOALS('14-15 Teamsheets'!$H$2:$R$136,$A12)) &amp; "(" &amp; (GOALS('05-06 Teamsheets'!$S$2:$W$71,$A12)+GOALS('06-07 Teamsheets'!$S$2:$Z$83,$A12)+GOALS('07-08 Teamsheets'!$S$2:$Z$88,$A12)+GOALS('08-09 Teamsheets'!$S$2:$Z$92,$A12)+GOALS('09-10 Teamsheets'!$S$2:$Z$98,$A12)+GOALS('10-11 Teamsheets'!$S$2:$Z$107,$A12)+GOALS('11-12 Teamsheets'!$S$2:$Z$119,$A12)+GOALS('12-13 Teamsheets'!$S$2:$Z$126,$A12)+GOALS('13-14 Teamsheets'!$S$2:$Z$132,$A12)+GOALS('14-15 Teamsheets'!$S$2:$Z$136,$A12)) &amp; ")"</f>
        <v>0(0)</v>
      </c>
      <c r="CG12" s="28">
        <f t="shared" si="6"/>
        <v>0</v>
      </c>
      <c r="CH12" s="71">
        <f t="shared" si="7"/>
        <v>0</v>
      </c>
      <c r="CI12" s="83">
        <f t="shared" si="8"/>
        <v>0</v>
      </c>
      <c r="CJ12" s="77">
        <f t="shared" si="9"/>
        <v>0</v>
      </c>
      <c r="CK12" s="74" t="str">
        <f>(CARDS('05-06 Teamsheets'!$H$2:$W$71,$A12,$CX$2)+CARDS('06-07 Teamsheets'!$H$2:$Z$83,$A12,$CX$2)+CARDS('07-08 Teamsheets'!$H$2:$Z$88,$A12,$CX$2)+CARDS('08-09 Teamsheets'!$H$2:$Z$92,$A12,$CX$2)+CARDS('09-10 Teamsheets'!$H$2:$Z$98,$A12,$CX$2)+CARDS('10-11 Teamsheets'!$H$2:$Z$107,$A12,$CX$2)+CARDS('11-12 Teamsheets'!$H$2:$Z$119,$A12,$CX$2)+CARDS('12-13 Teamsheets'!$H$2:$Z$126,$A12,$CX$2)+CARDS('13-14 Teamsheets'!$H$2:$Z$130,$A12,$CX$2)) &amp; "(" &amp; (CARDS('05-06 Teamsheets'!$H$2:$W$71,$A12,$CX$3)+CARDS('06-07 Teamsheets'!$H$2:$Z$83,$A12,$CX$3)+CARDS('07-08 Teamsheets'!$H$2:$Z$88,$A12,$CX$3)+CARDS('08-09 Teamsheets'!$H$2:$Z$92,$A12,$CX$3)+CARDS('09-10 Teamsheets'!$H$2:$Z$98,$A12,$CX$3)+CARDS('10-11 Teamsheets'!$H$2:$Z$107,$A12,$CX$3)+CARDS('11-12 Teamsheets'!$H$2:$Z$119,$A12,$CX$3)+CARDS('13-14 Teamsheets'!$H$2:$Z$130,$A12,$CX$3)) &amp; ")"</f>
        <v>0(0)</v>
      </c>
      <c r="CL12" s="28">
        <f t="shared" si="10"/>
        <v>122</v>
      </c>
      <c r="CM12" s="28">
        <f t="shared" si="11"/>
        <v>0</v>
      </c>
      <c r="CN12" s="77">
        <f t="shared" si="12"/>
        <v>122</v>
      </c>
      <c r="CO12" s="28">
        <f t="shared" si="13"/>
        <v>61</v>
      </c>
      <c r="CP12" s="28">
        <f t="shared" si="14"/>
        <v>0</v>
      </c>
      <c r="CQ12" s="77">
        <f t="shared" si="15"/>
        <v>0</v>
      </c>
      <c r="CS12" s="71">
        <f t="shared" si="0"/>
        <v>157</v>
      </c>
      <c r="CT12" s="83">
        <f t="shared" si="1"/>
        <v>155</v>
      </c>
      <c r="CU12" s="77">
        <f t="shared" si="2"/>
        <v>101</v>
      </c>
    </row>
    <row r="13" spans="1:102" x14ac:dyDescent="0.2">
      <c r="A13" s="112" t="s">
        <v>3336</v>
      </c>
      <c r="B13" s="27" t="s">
        <v>1635</v>
      </c>
      <c r="C13" s="27" t="s">
        <v>1635</v>
      </c>
      <c r="D13" s="27">
        <v>0</v>
      </c>
      <c r="E13" s="27" t="s">
        <v>1635</v>
      </c>
      <c r="F13" s="82">
        <v>0</v>
      </c>
      <c r="G13" s="27" t="s">
        <v>1635</v>
      </c>
      <c r="H13" s="27" t="s">
        <v>1635</v>
      </c>
      <c r="I13" s="27">
        <v>0</v>
      </c>
      <c r="J13" s="27" t="s">
        <v>1635</v>
      </c>
      <c r="K13" s="82">
        <v>0</v>
      </c>
      <c r="L13" s="27" t="s">
        <v>1635</v>
      </c>
      <c r="M13" s="27" t="s">
        <v>1635</v>
      </c>
      <c r="N13" s="27">
        <v>0</v>
      </c>
      <c r="O13" s="27" t="s">
        <v>1635</v>
      </c>
      <c r="P13" s="82">
        <v>0</v>
      </c>
      <c r="Q13" s="27" t="str">
        <f>(APPS('08-09 Teamsheets'!$H$2:$R$92,$A13,'08-09 Teamsheets'!$C$2:$C$92,Q$1)+APPS('09-10 Teamsheets'!$H$2:$R$98,$A13,'09-10 Teamsheets'!$C$2:$C$98,Q$1)+APPS('10-11 Teamsheets'!$H$2:$R$107,$A13,'10-11 Teamsheets'!$C$2:$C$107,Q$1)+APPS('11-12 Teamsheets'!$H$2:$R$119,$A13,'11-12 Teamsheets'!$C$2:$C$119,Q$1)+APPS('12-13 Teamsheets'!$H$2:$R$126,$A13,'12-13 Teamsheets'!$C$2:$C$126,Q$1)+APPS('13-14 Teamsheets'!$H$2:$R$132,$A13,'13-14 Teamsheets'!$C$2:$C$132,Q$1)+APPS('14-15 Teamsheets'!$H$2:$R$136,$A13,'14-15 Teamsheets'!$C$2:$C$136,Q$1)) &amp; "(" &amp; (SUBS('08-09 Teamsheets'!$S$2:$Z$92,$A13,'08-09 Teamsheets'!$C$2:$C$92,Q$1)+SUBS('09-10 Teamsheets'!$S$2:$Z$98,$A13,'09-10 Teamsheets'!$C$2:$C$98,Q$1)+SUBS('10-11 Teamsheets'!$S$2:$Z$107,$A13,'10-11 Teamsheets'!$C$2:$C$107,Q$1)+SUBS('11-12 Teamsheets'!$S$2:$Z$119,$A13,'11-12 Teamsheets'!$C$2:$C$119,Q$1)+SUBS('12-13 Teamsheets'!$S$2:$Z$126,$A13,'12-13 Teamsheets'!$C$2:$C$126,Q$1)+SUBS('13-14 Teamsheets'!$S$2:$Z$132,$A13,'13-14 Teamsheets'!$C$2:$C$132,Q$1)+SUBS('14-15 Teamsheets'!$S$2:$Z$136,$A13,'14-15 Teamsheets'!$C$2:$C$136,Q$1)) &amp; ")"</f>
        <v>16(2)</v>
      </c>
      <c r="R13" s="27" t="str">
        <f>(GOALS('08-09 Teamsheets'!$H$2:$R$92,$A13,'08-09 Teamsheets'!$C$2:$C$92,Q$1)+GOALS('09-10 Teamsheets'!$H$2:$R$98,$A13,'09-10 Teamsheets'!$C$2:$C$98,Q$1)+GOALS('10-11 Teamsheets'!$H$2:$R$107,$A13,'10-11 Teamsheets'!$C$2:$C$107,Q$1)+GOALS('11-12 Teamsheets'!$H$2:$R$119,$A13,'11-12 Teamsheets'!$C$2:$C$119,Q$1)+GOALS('12-13 Teamsheets'!$H$2:$R$126,$A13,'12-13 Teamsheets'!$C$2:$C$126,Q$1)+GOALS('13-14 Teamsheets'!$H$2:$R$132,$A13,'13-14 Teamsheets'!$C$2:$C$132,Q$1)+GOALS('14-15 Teamsheets'!$H$2:$R$136,$A13,'14-15 Teamsheets'!$C$2:$C$136,Q$1)) &amp; "(" &amp; (GOALS('08-09 Teamsheets'!$S$2:$Z$92,$A13,'08-09 Teamsheets'!$C$2:$C$92,Q$1)+GOALS('09-10 Teamsheets'!$S$2:$Z$98,$A13,'09-10 Teamsheets'!$C$2:$C$98,Q$1)+GOALS('10-11 Teamsheets'!$S$2:$Z$107,$A13,'10-11 Teamsheets'!$C$2:$C$107,Q$1)+GOALS('11-12 Teamsheets'!$S$2:$Z$119,$A13,'11-12 Teamsheets'!$C$2:$C$119,Q$1)+GOALS('12-13 Teamsheets'!$S$2:$Z$126,$A13,'12-13 Teamsheets'!$C$2:$C$126,Q$1)+GOALS('13-14 Teamsheets'!$S$2:$Z$132,$A13,'13-14 Teamsheets'!$C$2:$C$132,Q$1)+GOALS('14-15 Teamsheets'!$S$2:$Z$136,$A13,'14-15 Teamsheets'!$C$2:$C$136,Q$1)) &amp; ")"</f>
        <v>3(0)</v>
      </c>
      <c r="S13" s="27">
        <f>Clean_sheet('08-09 Teamsheets'!$C$2:$H$92,$A13,Q$1)+Clean_sheet('09-10 Teamsheets'!$C$2:$H$98,$A13,Q$1)+Clean_sheet('10-11 Teamsheets'!$C$2:$H$107,$A13,Q$1)+Clean_sheet('11-12 Teamsheets'!$C$2:$H$119,$A13,Q$1)+Clean_sheet('12-13 Teamsheets'!$C$2:$H$126,$A13,Q$1)+Clean_sheet('13-14 Teamsheets'!$C$2:$H$132,$A13,Q$1)+Clean_sheet('14-15 Teamsheets'!$C$2:$H$136,$A13,Q$1)</f>
        <v>0</v>
      </c>
      <c r="T13" s="27" t="str">
        <f>(CARDS('08-09 Teamsheets'!$H$2:$Z$92,$A13,$CX$2,'08-09 Teamsheets'!$C$2:$C$92,Q$1)+CARDS('09-10 Teamsheets'!$H$2:$Z$98,$A13,$CX$2,'09-10 Teamsheets'!$C$2:$C$98,Q$1)+CARDS('10-11 Teamsheets'!$H$2:$Z$107,$A13,$CX$2,'10-11 Teamsheets'!$C$2:$C$107,Q$1)+CARDS('11-12 Teamsheets'!$H$2:$Z$119,$A13,$CX$2,'11-12 Teamsheets'!$C$2:$C$119,Q$1)+CARDS('12-13 Teamsheets'!$H$2:$Z$126,$A13,$CX$2,'12-13 Teamsheets'!$C$2:$C$126,Q$1)+CARDS('13-14 Teamsheets'!$H$2:$Z$132,$A13,$CX$2,'13-14 Teamsheets'!$C$2:$C$132,Q$1)+CARDS('14-15 Teamsheets'!$H$2:$Z$136,$A13,$CX$2,'14-15 Teamsheets'!$C$2:$C$136,Q$1)) &amp; "(" &amp; (CARDS('08-09 Teamsheets'!$H$2:$Z$92,$A13,$CX$3,'08-09 Teamsheets'!$C$2:$C$92,Q$1)+CARDS('09-10 Teamsheets'!$H$2:$Z$98,$A13,$CX$3,'09-10 Teamsheets'!$C$2:$C$98,Q$1)+CARDS('10-11 Teamsheets'!$H$2:$Z$107,$A13,$CX$3,'10-11 Teamsheets'!$C$2:$C$107,Q$1)+CARDS('11-12 Teamsheets'!$H$2:$Z$119,$A13,$CX$3,'11-12 Teamsheets'!$C$2:$C$119,Q$1)+CARDS('12-13 Teamsheets'!$H$2:$Z$126,$A13,$CX$3,'12-13 Teamsheets'!$C$2:$C$126,Q$1)+CARDS('13-14 Teamsheets'!$H$2:$Z$132,$A13,$CX$3,'13-14 Teamsheets'!$C$2:$C$132,Q$1)+CARDS('14-15 Teamsheets'!$H$2:$Z$136,$A13,$CX$3,'14-15 Teamsheets'!$C$2:$C$136,Q$1)) &amp; ")"</f>
        <v>6(0)</v>
      </c>
      <c r="U13" s="82">
        <f>MINS_PLAYED('08-09 Teamsheets'!$H$2:$R$92,$A13,'08-09 Teamsheets'!$C$2:$C$92,Q$1)+MINS_PLAYED('09-10 Teamsheets'!$H$2:$R$98,$A13,'09-10 Teamsheets'!$C$2:$C$98,Q$1)+ MINS_AS_SUB('08-09 Teamsheets'!$S$2:$Z$92,$A13,'08-09 Teamsheets'!$C$2:$C$92,Q$1)+ MINS_AS_SUB('09-10 Teamsheets'!$S$2:$Z$98,$A13,'09-10 Teamsheets'!$C$2:$C$98,Q$1)+MINS_PLAYED('10-11 Teamsheets'!$H$2:$R$107,$A13,'10-11 Teamsheets'!$C$2:$C$107,Q$1)+MINS_AS_SUB('10-11 Teamsheets'!$S$2:$Z$107,$A13,'10-11 Teamsheets'!$C$2:$C$107,Q$1)+MINS_PLAYED('11-12 Teamsheets'!$H$2:$R$119,$A13,'11-12 Teamsheets'!$C$2:$C$119,Q$1)+MINS_AS_SUB('11-12 Teamsheets'!$S$2:$Z$119,$A13,'11-12 Teamsheets'!$C$2:$C$119,Q$1)+MINS_PLAYED('12-13 Teamsheets'!$H$2:$R$126,$A13,'12-13 Teamsheets'!$C$2:$C$126,Q$1)+MINS_AS_SUB('12-13 Teamsheets'!$S$2:$Z$126,$A13,'12-13 Teamsheets'!$C$2:$C$126,Q$1)+MINS_PLAYED('13-14 Teamsheets'!$H$2:$R$132,$A13,'13-14 Teamsheets'!$C$2:$C$132,Q$1)+MINS_AS_SUB('13-14 Teamsheets'!$S$2:$Z$132,$A13,'13-14 Teamsheets'!$C$2:$C$132,Q$1)+MINS_PLAYED('14-15 Teamsheets'!$H$2:$R$136,$A13,'14-15 Teamsheets'!$C$2:$C$136,Q$1)+MINS_AS_SUB('14-15 Teamsheets'!$S$2:$Z$136,$A13,'14-15 Teamsheets'!$C$2:$C$136,Q$1)</f>
        <v>1362</v>
      </c>
      <c r="V13" s="27" t="s">
        <v>1635</v>
      </c>
      <c r="W13" s="27" t="s">
        <v>1635</v>
      </c>
      <c r="X13" s="27">
        <v>0</v>
      </c>
      <c r="Y13" s="27" t="s">
        <v>1635</v>
      </c>
      <c r="Z13" s="82">
        <v>0</v>
      </c>
      <c r="AA13" s="27" t="s">
        <v>1635</v>
      </c>
      <c r="AB13" s="27" t="s">
        <v>1635</v>
      </c>
      <c r="AC13" s="27">
        <v>0</v>
      </c>
      <c r="AD13" s="27" t="s">
        <v>1635</v>
      </c>
      <c r="AE13" s="82">
        <v>0</v>
      </c>
      <c r="AF13" s="27" t="s">
        <v>1635</v>
      </c>
      <c r="AG13" s="27" t="s">
        <v>1635</v>
      </c>
      <c r="AH13" s="27">
        <v>0</v>
      </c>
      <c r="AI13" s="27" t="s">
        <v>1635</v>
      </c>
      <c r="AJ13" s="82">
        <v>0</v>
      </c>
      <c r="AK13" s="27" t="s">
        <v>1635</v>
      </c>
      <c r="AL13" s="27" t="s">
        <v>1635</v>
      </c>
      <c r="AM13" s="27">
        <v>0</v>
      </c>
      <c r="AN13" s="27" t="s">
        <v>1635</v>
      </c>
      <c r="AO13" s="82">
        <v>0</v>
      </c>
      <c r="AP13" s="27" t="s">
        <v>1635</v>
      </c>
      <c r="AQ13" s="27" t="s">
        <v>1635</v>
      </c>
      <c r="AR13" s="27">
        <v>0</v>
      </c>
      <c r="AS13" s="27" t="s">
        <v>1635</v>
      </c>
      <c r="AT13" s="82">
        <v>0</v>
      </c>
      <c r="AU13" s="27" t="s">
        <v>1635</v>
      </c>
      <c r="AV13" s="27" t="s">
        <v>1635</v>
      </c>
      <c r="AW13" s="27">
        <v>0</v>
      </c>
      <c r="AX13" s="27" t="s">
        <v>1635</v>
      </c>
      <c r="AY13" s="82">
        <v>0</v>
      </c>
      <c r="AZ13" s="27" t="str">
        <f>(APPS('07-08 Teamsheets'!$H$2:$R$88,$A13,'07-08 Teamsheets'!$C$2:$C$88,AZ$1)+APPS('11-12 Teamsheets'!$H$2:$R$119,$A13,'11-12 Teamsheets'!$C$2:$C$119,AZ$1)+APPS('12-13 Teamsheets'!$H$2:$R$126,$A13,'12-13 Teamsheets'!$C$2:$C$126,AZ$1)+APPS('13-14 Teamsheets'!$H$2:$R$132,$A13,'13-14 Teamsheets'!$C$2:$C$132,AZ$1)+APPS('14-15 Teamsheets'!$H$2:$R$136,$A13,'14-15 Teamsheets'!$C$2:$C$136,AZ$1)) &amp; "(" &amp; (SUBS('07-08 Teamsheets'!$S$2:$Z$88,$A13,'07-08 Teamsheets'!$C$2:$C$88,AZ$1)+SUBS('11-12 Teamsheets'!$S$2:$Z$119,$A13,'11-12 Teamsheets'!$C$2:$C$119,AZ$1)+SUBS('12-13 Teamsheets'!$S$2:$Z$126,$A13,'12-13 Teamsheets'!$C$2:$C$126,AZ$1)+SUBS('13-14 Teamsheets'!$S$2:$Z$132,$A13,'13-14 Teamsheets'!$C$2:$C$132,AZ$1)+SUBS('14-15 Teamsheets'!$S$2:$Z$136,$A13,'14-15 Teamsheets'!$C$2:$C$136,AZ$1)) &amp; ")"</f>
        <v>0(0)</v>
      </c>
      <c r="BA13" s="27" t="str">
        <f>(GOALS('07-08 Teamsheets'!$H$2:$R$88,$A13,'07-08 Teamsheets'!$C$2:$C$88,AZ$1)+GOALS('11-12 Teamsheets'!$H$2:$R$119,$A13,'11-12 Teamsheets'!$C$2:$C$119,AZ$1)+GOALS('12-13 Teamsheets'!$H$2:$R$126,$A13,'12-13 Teamsheets'!$C$2:$C$126,AZ$1)+GOALS('13-14 Teamsheets'!$H$2:$R$132,$A13,'13-14 Teamsheets'!$C$2:$C$132,AZ$1)+GOALS('14-15 Teamsheets'!$H$2:$R$136,$A13,'14-15 Teamsheets'!$C$2:$C$136,AZ$1)) &amp; "(" &amp; (GOALS('07-08 Teamsheets'!$S$2:$Z$88,$A13,'07-08 Teamsheets'!$C$2:$C$88,AZ$1)+GOALS('11-12 Teamsheets'!$S$2:$Z$119,$A13,'11-12 Teamsheets'!$C$2:$C$119,AZ$1)+GOALS('12-13 Teamsheets'!$S$2:$Z$126,$A13,'12-13 Teamsheets'!$C$2:$C$126,AZ$1)+GOALS('13-14 Teamsheets'!$S$2:$Z$132,$A13,'13-14 Teamsheets'!$C$2:$C$132,AZ$1)+GOALS('14-15 Teamsheets'!$S$2:$Z$136,$A13,'14-15 Teamsheets'!$C$2:$C$136,AZ$1)) &amp; ")"</f>
        <v>0(0)</v>
      </c>
      <c r="BB13" s="27">
        <f>Clean_sheet('07-08 Teamsheets'!$C$2:$H$92,$A13,AZ$1)+Clean_sheet('11-12 Teamsheets'!$C$2:$H$119,$A13,AZ$1)+Clean_sheet('12-13 Teamsheets'!$C$2:$H$126,$A13,AZ$1)+Clean_sheet('13-14 Teamsheets'!$C$2:$H$132,$A13,AZ$1)+Clean_sheet('14-15 Teamsheets'!$C$2:$H$136,$A13,AZ$1)</f>
        <v>0</v>
      </c>
      <c r="BC13" s="27" t="str">
        <f>(CARDS('07-08 Teamsheets'!$H$2:$Z$88,$A13,$CX$2,'07-08 Teamsheets'!$C$2:$C$88,AZ$1)+CARDS('11-12 Teamsheets'!$H$2:$Z$119,$A13,$CX$2,'11-12 Teamsheets'!$C$2:$C$119,AZ$1)+CARDS('12-13 Teamsheets'!$H$2:$Z$126,$A13,$CX$2,'12-13 Teamsheets'!$C$2:$C$126,AZ$1)+CARDS('13-14 Teamsheets'!$H$2:$Z$132,$A13,$CX$2,'13-14 Teamsheets'!$C$2:$C$132,AZ$1)+CARDS('14-15 Teamsheets'!$H$2:$Z$136,$A13,$CX$2,'14-15 Teamsheets'!$C$2:$C$136,AZ$1)) &amp; "(" &amp; (CARDS('07-08 Teamsheets'!$H$2:$Z$88,$A13,$CX$3,'07-08 Teamsheets'!$C$2:$C$88,AZ$1)+CARDS('11-12 Teamsheets'!$H$2:$Z$119,$A13,$CX$3,'11-12 Teamsheets'!$C$2:$C$119,AZ$1)+CARDS('12-13 Teamsheets'!$H$2:$Z$126,$A13,$CX$3,'12-13 Teamsheets'!$C$2:$C$126,AZ$1)+CARDS('13-14 Teamsheets'!$H$2:$Z$132,$A13,$CX$3,'13-14 Teamsheets'!$C$2:$C$132,AZ$1)+CARDS('14-15 Teamsheets'!$H$2:$Z$136,$A13,$CX$3,'14-15 Teamsheets'!$C$2:$C$136,AZ$1)) &amp; ")"</f>
        <v>0(0)</v>
      </c>
      <c r="BD13" s="82">
        <f>MINS_PLAYED('07-08 Teamsheets'!$H$2:$R$88,$A13,'07-08 Teamsheets'!$C$2:$C$88,AZ$1)+MINS_PLAYED('11-12 Teamsheets'!$H$2:$R$119,$A13,'11-12 Teamsheets'!$C$2:$C$119,AZ$1)+MINS_PLAYED('12-13 Teamsheets'!$H$2:$R$126,$A13,'12-13 Teamsheets'!$C$2:$C$126,AZ$1)+MINS_PLAYED('13-14 Teamsheets'!$H$2:$R$132,$A13,'13-14 Teamsheets'!$C$2:$C$132,AZ$1)+MINS_PLAYED('14-15 Teamsheets'!$H$2:$R$136,$A13,'14-15 Teamsheets'!$C$2:$C$136,AZ$1)+MINS_AS_SUB('07-08 Teamsheets'!$S$2:$Z$88,$A13,'07-08 Teamsheets'!$C$2:$C$88,AZ$1)+MINS_AS_SUB('11-12 Teamsheets'!$S$2:$Z$119,$A13,'11-12 Teamsheets'!$C$2:$C$119,AZ$1)+MINS_AS_SUB('12-13 Teamsheets'!$S$2:$Z$126,$A13,'12-13 Teamsheets'!$C$2:$C$126,AZ$1)+MINS_AS_SUB('13-14 Teamsheets'!$S$2:$Z$132,$A13,'13-14 Teamsheets'!$C$2:$C$132,AZ$1)+MINS_AS_SUB('14-15 Teamsheets'!$S$2:$Z$136,$A13,'14-15 Teamsheets'!$C$2:$C$136,AZ$1)</f>
        <v>0</v>
      </c>
      <c r="BE13" s="27" t="str">
        <f>(APPS('08-09 Teamsheets'!$H$2:$R$92,$A13,'08-09 Teamsheets'!$C$2:$C$92,BE$1)+APPS('09-10 Teamsheets'!$H$2:$R$98,$A13,'09-10 Teamsheets'!$C$2:$C$98,BE$1)+APPS('10-11 Teamsheets'!$H$2:$R$107,$A13,'10-11 Teamsheets'!$C$2:$C$107,BE$1)+APPS('11-12 Teamsheets'!$H$2:$R$119,$A13,'11-12 Teamsheets'!$C$2:$C$119,BE$1)+APPS('12-13 Teamsheets'!$H$2:$R$126,$A13,'12-13 Teamsheets'!$C$2:$C$126,BE$1)+APPS('13-14 Teamsheets'!$H$2:$R$132,$A13,'13-14 Teamsheets'!$C$2:$C$132,BE$1)+APPS('14-15 Teamsheets'!$H$2:$R$136,$A13,'14-15 Teamsheets'!$C$2:$C$136,BE$1)) &amp; "(" &amp; (SUBS('08-09 Teamsheets'!$S$2:$Z$92,$A13,'08-09 Teamsheets'!$C$2:$C$92,BE$1)+SUBS('09-10 Teamsheets'!$S$2:$Z$98,$A13,'09-10 Teamsheets'!$C$2:$C$98,BE$1)+SUBS('10-11 Teamsheets'!$S$2:$Z$107,$A13,'10-11 Teamsheets'!$C$2:$C$107,BE$1)+SUBS('11-12 Teamsheets'!$S$2:$Z$119,$A13,'11-12 Teamsheets'!$C$2:$C$119,BE$1)+SUBS('12-13 Teamsheets'!$S$2:$Z$126,$A13,'12-13 Teamsheets'!$C$2:$C$126,BE$1)+SUBS('13-14 Teamsheets'!$S$2:$Z$132,$A13,'13-14 Teamsheets'!$C$2:$C$132,BE$1)+SUBS('14-15 Teamsheets'!$S$2:$Z$136,$A13,'14-15 Teamsheets'!$C$2:$C$136,BE$1)) &amp; ")"</f>
        <v>0(0)</v>
      </c>
      <c r="BF13" s="27" t="str">
        <f>(GOALS('08-09 Teamsheets'!$H$2:$R$92,$A13,'08-09 Teamsheets'!$C$2:$C$92,BE$1)+GOALS('09-10 Teamsheets'!$H$2:$R$98,$A13,'09-10 Teamsheets'!$C$2:$C$98,BE$1)+GOALS('10-11 Teamsheets'!$H$2:$R$107,$A13,'10-11 Teamsheets'!$C$2:$C$107,BE$1)+GOALS('11-12 Teamsheets'!$H$2:$R$119,$A13,'11-12 Teamsheets'!$C$2:$C$119,BE$1)+GOALS('12-13 Teamsheets'!$H$2:$R$126,$A13,'12-13 Teamsheets'!$C$2:$C$126,BE$1)+GOALS('13-14 Teamsheets'!$H$2:$R$132,$A13,'13-14 Teamsheets'!$C$2:$C$132,BE$1)+GOALS('14-15 Teamsheets'!$H$2:$R$136,$A13,'14-15 Teamsheets'!$C$2:$C$136,BE$1)) &amp; "(" &amp; (GOALS('08-09 Teamsheets'!$S$2:$Z$92,$A13,'08-09 Teamsheets'!$C$2:$C$92,BE$1)+GOALS('09-10 Teamsheets'!$S$2:$Z$98,$A13,'09-10 Teamsheets'!$C$2:$C$98,BE$1)+GOALS('10-11 Teamsheets'!$S$2:$Z$107,$A13,'10-11 Teamsheets'!$C$2:$C$107,BE$1)+GOALS('11-12 Teamsheets'!$S$2:$Z$119,$A13,'11-12 Teamsheets'!$C$2:$C$119,BE$1)+GOALS('12-13 Teamsheets'!$S$2:$Z$126,$A13,'12-13 Teamsheets'!$C$2:$C$126,BE$1)+GOALS('13-14 Teamsheets'!$S$2:$Z$132,$A13,'13-14 Teamsheets'!$C$2:$C$132,BE$1)+GOALS('14-15 Teamsheets'!$S$2:$Z$136,$A13,'14-15 Teamsheets'!$C$2:$C$136,BE$1)) &amp; ")"</f>
        <v>0(0)</v>
      </c>
      <c r="BG13" s="27">
        <f>Clean_sheet('08-09 Teamsheets'!$C$2:$H$92,$A13,BE$1)+Clean_sheet('09-10 Teamsheets'!$C$2:$H$98,$A13,BE$1)+Clean_sheet('10-11 Teamsheets'!$C$2:$H$107,$A13,BE$1)+Clean_sheet('11-12 Teamsheets'!$C$2:$H$119,$A13,BE$1)+Clean_sheet('12-13 Teamsheets'!$C$2:$H$126,$A13,BE$1)+Clean_sheet('13-14 Teamsheets'!$C$2:$H$132,$A13,BE$1)+Clean_sheet('14-15 Teamsheets'!$C$2:$H$136,$A13,BE$1)</f>
        <v>0</v>
      </c>
      <c r="BH13" s="27" t="str">
        <f>(CARDS('08-09 Teamsheets'!$H$2:$Z$92,$A13,$CX$2,'08-09 Teamsheets'!$C$2:$C$92,BE$1)+CARDS('09-10 Teamsheets'!$H$2:$Z$98,$A13,$CX$2,'09-10 Teamsheets'!$C$2:$C$98,BE$1)+CARDS('10-11 Teamsheets'!$H$2:$Z$107,$A13,$CX$2,'10-11 Teamsheets'!$C$2:$C$107,BE$1)+CARDS('11-12 Teamsheets'!$H$2:$Z$119,$A13,$CX$2,'11-12 Teamsheets'!$C$2:$C$119,BE$1)+CARDS('12-13 Teamsheets'!$H$2:$Z$126,$A13,$CX$2,'12-13 Teamsheets'!$C$2:$C$126,BE$1)+CARDS('13-14 Teamsheets'!$H$2:$Z$132,$A13,$CX$2,'13-14 Teamsheets'!$C$2:$C$132,BE$1)+CARDS('14-15 Teamsheets'!$H$2:$Z$136,$A13,$CX$2,'14-15 Teamsheets'!$C$2:$C$136,BE$1)) &amp; "(" &amp; (CARDS('08-09 Teamsheets'!$H$2:$Z$92,$A13,$CX$3,'08-09 Teamsheets'!$C$2:$C$92,BE$1)+CARDS('09-10 Teamsheets'!$H$2:$Z$98,$A13,$CX$3,'09-10 Teamsheets'!$C$2:$C$98,BE$1)+CARDS('10-11 Teamsheets'!$H$2:$Z$107,$A13,$CX$3,'10-11 Teamsheets'!$C$2:$C$107,BE$1)+CARDS('11-12 Teamsheets'!$H$2:$Z$119,$A13,$CX$3,'11-12 Teamsheets'!$C$2:$C$119,BE$1)+CARDS('12-13 Teamsheets'!$H$2:$Z$126,$A13,$CX$3,'12-13 Teamsheets'!$C$2:$C$126,BE$1)+CARDS('13-14 Teamsheets'!$H$2:$Z$132,$A13,$CX$3,'13-14 Teamsheets'!$C$2:$C$132,BE$1)+CARDS('14-15 Teamsheets'!$H$2:$Z$136,$A13,$CX$3,'14-15 Teamsheets'!$C$2:$C$136,BE$1)) &amp; ")"</f>
        <v>0(0)</v>
      </c>
      <c r="BI13" s="82">
        <f>MINS_PLAYED('08-09 Teamsheets'!$H$2:$R$92,$A13,'08-09 Teamsheets'!$C$2:$C$92,BE$1)+MINS_PLAYED('09-10 Teamsheets'!$H$2:$R$98,$A13,'09-10 Teamsheets'!$C$2:$C$98,BE$1)+ MINS_AS_SUB('08-09 Teamsheets'!$S$2:$Z$92,$A13,'08-09 Teamsheets'!$C$2:$C$92,BE$1)+ MINS_AS_SUB('09-10 Teamsheets'!$S$2:$Z$98,$A13,'09-10 Teamsheets'!$C$2:$C$98,BE$1)+MINS_PLAYED('10-11 Teamsheets'!$H$2:$R$107,$A13,'10-11 Teamsheets'!$C$2:$C$107,BE$1)+MINS_AS_SUB('10-11 Teamsheets'!$S$2:$Z$107,$A13,'10-11 Teamsheets'!$C$2:$C$107,BE$1)+MINS_PLAYED('11-12 Teamsheets'!$H$2:$R$119,$A13,'11-12 Teamsheets'!$C$2:$C$119,BE$1)+MINS_AS_SUB('11-12 Teamsheets'!$S$2:$Z$119,$A13,'11-12 Teamsheets'!$C$2:$C$119,BE$1)+MINS_PLAYED('12-13 Teamsheets'!$H$2:$R$126,$A13,'12-13 Teamsheets'!$C$2:$C$126,BE$1)+MINS_AS_SUB('12-13 Teamsheets'!$S$2:$Z$126,$A13,'12-13 Teamsheets'!$C$2:$C$126,BE$1)+MINS_PLAYED('13-14 Teamsheets'!$H$2:$R$132,$A13,'13-14 Teamsheets'!$C$2:$C$132,BE$1)+MINS_AS_SUB('13-14 Teamsheets'!$S$2:$Z$132,$A13,'13-14 Teamsheets'!$C$2:$C$132,BE$1)+MINS_PLAYED('14-15 Teamsheets'!$H$2:$R$136,$A13,'14-15 Teamsheets'!$C$2:$C$136,BE$1)+MINS_AS_SUB('14-15 Teamsheets'!$S$2:$Z$136,$A13,'14-15 Teamsheets'!$C$2:$C$136,BE$1)</f>
        <v>0</v>
      </c>
      <c r="BJ13" s="27" t="str">
        <f>(APPS('07-08 Teamsheets'!$H$2:$R$88,$A13,'07-08 Teamsheets'!$C$2:$C$88,BJ$1)+APPS('08-09 Teamsheets'!$H$2:$R$92,$A13,'08-09 Teamsheets'!$C$2:$C$92,BJ$1)+APPS('09-10 Teamsheets'!$H$2:$R$98,$A13,'09-10 Teamsheets'!$C$2:$C$98,BJ$1)+APPS('10-11 Teamsheets'!$H$2:$R$106,$A13,'10-11 Teamsheets'!$C$2:$C$106,BJ$1)+APPS('11-12 Teamsheets'!$H$2:$R$119,$A13,'11-12 Teamsheets'!$C$2:$C$119,BJ$1)+APPS('12-13 Teamsheets'!$H$2:$R$126,$A13,'12-13 Teamsheets'!$C$2:$C$126,BJ$1)+APPS('13-14 Teamsheets'!$H$2:$R$132,$A13,'13-14 Teamsheets'!$C$2:$C$132,BJ$1)+APPS('14-15 Teamsheets'!$H$2:$R$136,$A13,'14-15 Teamsheets'!$C$2:$C$136,BJ$1)) &amp; "(" &amp; (SUBS('07-08 Teamsheets'!$S$2:$Z$88,$A13,'07-08 Teamsheets'!$C$2:$C$88,BJ$1)+SUBS('08-09 Teamsheets'!$S$2:$Z$92,$A13,'08-09 Teamsheets'!$C$2:$C$92,BJ$1)+SUBS('09-10 Teamsheets'!$S$2:$Z$98,$A13,'09-10 Teamsheets'!$C$2:$C$98,BJ$1)+SUBS('10-11 Teamsheets'!$S$2:$Z$106,$A13,'10-11 Teamsheets'!$C$2:$C$106,BJ$1)+SUBS('11-12 Teamsheets'!$S$2:$Z$119,$A13,'11-12 Teamsheets'!$C$2:$C$119,BJ$1)+SUBS('12-13 Teamsheets'!$S$2:$Z$126,$A13,'12-13 Teamsheets'!$C$2:$C$126,BJ$1)+SUBS('13-14 Teamsheets'!$S$2:$Z$132,$A13,'13-14 Teamsheets'!$C$2:$C$132,BJ$1)+SUBS('14-15 Teamsheets'!$S$2:$Z$136,$A13,'14-15 Teamsheets'!$C$2:$C$136,BJ$1)) &amp; ")"</f>
        <v>0(0)</v>
      </c>
      <c r="BK13" s="27" t="str">
        <f>(GOALS('07-08 Teamsheets'!$H$2:$R$88,$A13,'07-08 Teamsheets'!$C$2:$C$88,BJ$1)+GOALS('08-09 Teamsheets'!$H$2:$R$92,$A13,'08-09 Teamsheets'!$C$2:$C$92,BJ$1)+GOALS('09-10 Teamsheets'!$H$2:$R$98,$A13,'09-10 Teamsheets'!$C$2:$C$98,BJ$1)+GOALS('10-11 Teamsheets'!$H$2:$R$106,$A13,'10-11 Teamsheets'!$C$2:$C$106,BJ$1)+GOALS('11-12 Teamsheets'!$H$2:$R$119,$A13,'11-12 Teamsheets'!$C$2:$C$119,BJ$1)+GOALS('12-13 Teamsheets'!$H$2:$R$126,$A13,'12-13 Teamsheets'!$C$2:$C$126,BJ$1)+GOALS('13-14 Teamsheets'!$H$2:$R$132,$A13,'13-14 Teamsheets'!$C$2:$C$132,BJ$1)+GOALS('14-15 Teamsheets'!$H$2:$R$136,$A13,'14-15 Teamsheets'!$C$2:$C$136,BJ$1)) &amp; "(" &amp; (GOALS('07-08 Teamsheets'!$S$2:$Z$88,$A13,'07-08 Teamsheets'!$C$2:$C$88,BJ$1)+GOALS('08-09 Teamsheets'!$S$2:$Z$92,$A13,'08-09 Teamsheets'!$C$2:$C$92,BJ$1)+GOALS('09-10 Teamsheets'!$S$2:$Z$98,$A13,'09-10 Teamsheets'!$C$2:$C$98,BJ$1)+GOALS('10-11 Teamsheets'!$S$2:$Z$106,$A13,'10-11 Teamsheets'!$C$2:$C$106,BJ$1)+GOALS('11-12 Teamsheets'!$S$2:$Z$119,$A13,'11-12 Teamsheets'!$C$2:$C$119,BJ$1)+GOALS('12-13 Teamsheets'!$S$2:$Z$126,$A13,'12-13 Teamsheets'!$C$2:$C$126,BJ$1)+GOALS('13-14 Teamsheets'!$S$2:$Z$132,$A13,'13-14 Teamsheets'!$C$2:$C$132,BJ$1)+GOALS('14-15 Teamsheets'!$S$2:$Z$136,$A13,'14-15 Teamsheets'!$C$2:$C$136,BJ$1)) &amp; ")"</f>
        <v>0(0)</v>
      </c>
      <c r="BL13" s="27">
        <f>Clean_sheet('07-08 Teamsheets'!$C$2:$H$92,$A13,BJ$1)+Clean_sheet('08-09 Teamsheets'!$C$2:$H$92,$A13,BJ$1)+Clean_sheet('09-10 Teamsheets'!$C$2:$H$98,$A13,BJ$1)+Clean_sheet('10-11 Teamsheets'!$C$2:$H$106,$A13,BJ$1)+Clean_sheet('11-12 Teamsheets'!$C$2:$H$119,$A13,BJ$1)+Clean_sheet('12-13 Teamsheets'!$C$2:$H$126,$A13,BJ$1)+Clean_sheet('13-14 Teamsheets'!$C$2:$H$132,$A13,BJ$1)+Clean_sheet('14-15 Teamsheets'!$C$2:$H$136,$A13,BJ$1)</f>
        <v>0</v>
      </c>
      <c r="BM13" s="27" t="str">
        <f>(CARDS('07-08 Teamsheets'!$H$2:$Z$88,$A13,$CX$2,'07-08 Teamsheets'!$C$2:$C$88,BJ$1)+CARDS('08-09 Teamsheets'!$H$2:$Z$92,$A13,$CX$2,'08-09 Teamsheets'!$C$2:$C$92,BJ$1)+CARDS('09-10 Teamsheets'!$H$2:$Z$98,$A13,$CX$2,'09-10 Teamsheets'!$C$2:$C$98,BJ$1)+CARDS('10-11 Teamsheets'!$H$2:$Z$106,$A13,$CX$2,'10-11 Teamsheets'!$C$2:$C$106,BJ$1)+CARDS('11-12 Teamsheets'!$H$2:$Z$119,$A13,$CX$2,'11-12 Teamsheets'!$C$2:$C$119,BJ$1)+CARDS('12-13 Teamsheets'!$H$2:$Z$126,$A13,$CX$2,'12-13 Teamsheets'!$C$2:$C$126,BJ$1)+CARDS('13-14 Teamsheets'!$H$2:$Z$132,$A13,$CX$2,'13-14 Teamsheets'!$C$2:$C$132,BJ$1)+CARDS('14-15 Teamsheets'!$H$2:$Z$136,$A13,$CX$2,'14-15 Teamsheets'!$C$2:$C$136,BJ$1)) &amp; "(" &amp; (CARDS('07-08 Teamsheets'!$H$2:$Z$88,$A13,$CX$3,'07-08 Teamsheets'!$C$2:$C$88,BJ$1)+CARDS('08-09 Teamsheets'!$H$2:$Z$92,$A13,$CX$3,'08-09 Teamsheets'!$C$2:$C$92,BJ$1)+CARDS('09-10 Teamsheets'!$H$2:$Z$98,$A13,$CX$3,'09-10 Teamsheets'!$C$2:$C$98,BJ$1)+CARDS('10-11 Teamsheets'!$H$2:$Z$106,$A13,$CX$3,'10-11 Teamsheets'!$C$2:$C$106,BJ$1)+CARDS('11-12 Teamsheets'!$H$2:$Z$119,$A13,$CX$3,'11-12 Teamsheets'!$C$2:$C$119,BJ$1)+CARDS('12-13 Teamsheets'!$H$2:$Z$126,$A13,$CX$3,'12-13 Teamsheets'!$C$2:$C$126,BJ$1)+CARDS('13-14 Teamsheets'!$H$2:$Z$132,$A13,$CX$3,'13-14 Teamsheets'!$C$2:$C$132,BJ$1)+CARDS('14-15 Teamsheets'!$H$2:$Z$136,$A13,$CX$3,'14-15 Teamsheets'!$C$2:$C$136,BJ$1)) &amp; ")"</f>
        <v>0(0)</v>
      </c>
      <c r="BN13" s="82">
        <f>MINS_PLAYED('07-08 Teamsheets'!$H$2:$R$88,$A13,'07-08 Teamsheets'!$C$2:$C$88,BJ$1)+MINS_PLAYED('08-09 Teamsheets'!$H$2:$R$92,$A13,'08-09 Teamsheets'!$C$2:$C$92,BJ$1)+MINS_PLAYED('09-10 Teamsheets'!$H$2:$R$98,$A13,'09-10 Teamsheets'!$C$2:$C$98,BJ$1)+MINS_PLAYED('10-11 Teamsheets'!$H$2:$R$106,$A13,'10-11 Teamsheets'!$C$2:$C$106,BJ$1)+MINS_PLAYED('11-12 Teamsheets'!$H$2:$R$119,$A13,'11-12 Teamsheets'!$C$2:$C$119,BJ$1)+MINS_PLAYED('12-13 Teamsheets'!$H$2:$R$126,$A13,'12-13 Teamsheets'!$C$2:$C$126,BJ$1)+MINS_PLAYED('13-14 Teamsheets'!$H$2:$R$132,$A13,'13-14 Teamsheets'!$C$2:$C$132,BJ$1)+MINS_PLAYED('14-15 Teamsheets'!$H$2:$R$136,$A13,'14-15 Teamsheets'!$C$2:$C$136,BJ$1)+MINS_AS_SUB('07-08 Teamsheets'!$S$2:$Z$88,$A13,'07-08 Teamsheets'!$C$2:$C$88,BJ$1)+MINS_AS_SUB('08-09 Teamsheets'!$S$2:$Z$92,$A13,'08-09 Teamsheets'!$C$2:$C$92,BJ$1)+MINS_AS_SUB('09-10 Teamsheets'!$S$2:$Z$98,$A13,'09-10 Teamsheets'!$C$2:$C$98,BJ$1)+MINS_AS_SUB('10-11 Teamsheets'!$S$2:$Z$106,$A13,'10-11 Teamsheets'!$C$2:$C$106,BJ$1)+MINS_AS_SUB('11-12 Teamsheets'!$S$2:$Z$119,$A13,'11-12 Teamsheets'!$C$2:$C$119,BJ$1)+MINS_AS_SUB('12-13 Teamsheets'!$S$2:$Z$126,$A13,'12-13 Teamsheets'!$C$2:$C$126,BJ$1)+MINS_AS_SUB('13-14 Teamsheets'!$S$2:$Z$132,$A13,'13-14 Teamsheets'!$C$2:$C$132,BJ$1)+MINS_AS_SUB('14-15 Teamsheets'!$S$2:$Z$136,$A13,'14-15 Teamsheets'!$C$2:$C$136,BJ$1)</f>
        <v>0</v>
      </c>
      <c r="BO13" s="27" t="str">
        <f>(APPS('07-08 Teamsheets'!$H$2:$R$88,$A13,'07-08 Teamsheets'!$C$2:$C$88,BO$1)+APPS('08-09 Teamsheets'!$H$2:$R$92,$A13,'08-09 Teamsheets'!$C$2:$C$92,BO$1)+APPS('09-10 Teamsheets'!$H$2:$R$98,$A13,'09-10 Teamsheets'!$C$2:$C$98,BO$1)+APPS('10-11 Teamsheets'!$H$2:$R$106,$A13,'10-11 Teamsheets'!$C$2:$C$106,BO$1)+APPS('11-12 Teamsheets'!$H$2:$R$119,$A13,'11-12 Teamsheets'!$C$2:$C$119,BO$1)+APPS('12-13 Teamsheets'!$H$2:$R$126,$A13,'12-13 Teamsheets'!$C$2:$C$126,BO$1)+APPS('13-14 Teamsheets'!$H$2:$R$132,$A13,'13-14 Teamsheets'!$C$2:$C$132,BO$1)+APPS('14-15 Teamsheets'!$H$2:$R$136,$A13,'14-15 Teamsheets'!$C$2:$C$136,BO$1)) &amp; "(" &amp; (SUBS('07-08 Teamsheets'!$S$2:$Z$88,$A13,'07-08 Teamsheets'!$C$2:$C$88,BO$1)+SUBS('08-09 Teamsheets'!$S$2:$Z$92,$A13,'08-09 Teamsheets'!$C$2:$C$92,BO$1)+SUBS('09-10 Teamsheets'!$S$2:$Z$98,$A13,'09-10 Teamsheets'!$C$2:$C$98,BO$1)+SUBS('10-11 Teamsheets'!$S$2:$Z$106,$A13,'10-11 Teamsheets'!$C$2:$C$106,BO$1)+SUBS('11-12 Teamsheets'!$S$2:$Z$119,$A13,'11-12 Teamsheets'!$C$2:$C$119,BO$1)+SUBS('12-13 Teamsheets'!$S$2:$Z$126,$A13,'12-13 Teamsheets'!$C$2:$C$126,BO$1)+SUBS('13-14 Teamsheets'!$S$2:$Z$132,$A13,'13-14 Teamsheets'!$C$2:$C$132,BO$1)+SUBS('14-15 Teamsheets'!$S$2:$Z$136,$A13,'14-15 Teamsheets'!$C$2:$C$136,BO$1)) &amp; ")"</f>
        <v>0(0)</v>
      </c>
      <c r="BP13" s="27" t="str">
        <f>(GOALS('07-08 Teamsheets'!$H$2:$R$88,$A13,'07-08 Teamsheets'!$C$2:$C$88,BO$1)+GOALS('08-09 Teamsheets'!$H$2:$R$92,$A13,'08-09 Teamsheets'!$C$2:$C$92,BO$1)+GOALS('09-10 Teamsheets'!$H$2:$R$98,$A13,'09-10 Teamsheets'!$C$2:$C$98,BO$1)+GOALS('10-11 Teamsheets'!$H$2:$R$106,$A13,'10-11 Teamsheets'!$C$2:$C$106,BO$1)+GOALS('11-12 Teamsheets'!$H$2:$R$119,$A13,'11-12 Teamsheets'!$C$2:$C$119,BO$1)+GOALS('12-13 Teamsheets'!$H$2:$R$126,$A13,'12-13 Teamsheets'!$C$2:$C$126,BO$1)+GOALS('13-14 Teamsheets'!$H$2:$R$132,$A13,'13-14 Teamsheets'!$C$2:$C$132,BO$1)+GOALS('14-15 Teamsheets'!$H$2:$R$136,$A13,'14-15 Teamsheets'!$C$2:$C$136,BO$1)) &amp; "(" &amp; (GOALS('07-08 Teamsheets'!$S$2:$Z$88,$A13,'07-08 Teamsheets'!$C$2:$C$88,BO$1)+GOALS('08-09 Teamsheets'!$S$2:$Z$92,$A13,'08-09 Teamsheets'!$C$2:$C$92,BO$1)+GOALS('09-10 Teamsheets'!$S$2:$Z$98,$A13,'09-10 Teamsheets'!$C$2:$C$98,BO$1)+GOALS('10-11 Teamsheets'!$S$2:$Z$106,$A13,'10-11 Teamsheets'!$C$2:$C$106,BO$1)+GOALS('11-12 Teamsheets'!$S$2:$Z$119,$A13,'11-12 Teamsheets'!$C$2:$C$119,BO$1)+GOALS('12-13 Teamsheets'!$S$2:$Z$126,$A13,'12-13 Teamsheets'!$C$2:$C$126,BO$1)+GOALS('13-14 Teamsheets'!$S$2:$Z$132,$A13,'13-14 Teamsheets'!$C$2:$C$132,BO$1)+GOALS('14-15 Teamsheets'!$S$2:$Z$136,$A13,'14-15 Teamsheets'!$C$2:$C$136,BO$1)) &amp; ")"</f>
        <v>0(0)</v>
      </c>
      <c r="BQ13" s="27">
        <f>Clean_sheet('07-08 Teamsheets'!$C$2:$H$92,$A13,BO$1)+Clean_sheet('08-09 Teamsheets'!$C$2:$H$92,$A13,BO$1)+Clean_sheet('09-10 Teamsheets'!$C$2:$H$98,$A13,BO$1)+Clean_sheet('10-11 Teamsheets'!$C$2:$H$106,$A13,BO$1)+Clean_sheet('11-12 Teamsheets'!$C$2:$H$119,$A13,BO$1)+Clean_sheet('12-13 Teamsheets'!$C$2:$H$126,$A13,BO$1)+Clean_sheet('13-14 Teamsheets'!$C$2:$H$132,$A13,BO$1)+Clean_sheet('14-15 Teamsheets'!$C$2:$H$136,$A13,BO$1)</f>
        <v>0</v>
      </c>
      <c r="BR13" s="27" t="str">
        <f>(CARDS('07-08 Teamsheets'!$H$2:$Z$88,$A13,$CX$2,'07-08 Teamsheets'!$C$2:$C$88,BO$1)+CARDS('08-09 Teamsheets'!$H$2:$Z$92,$A13,$CX$2,'08-09 Teamsheets'!$C$2:$C$92,BO$1)+CARDS('09-10 Teamsheets'!$H$2:$Z$98,$A13,$CX$2,'09-10 Teamsheets'!$C$2:$C$98,BO$1)+CARDS('10-11 Teamsheets'!$H$2:$Z$106,$A13,$CX$2,'10-11 Teamsheets'!$C$2:$C$106,BO$1)+CARDS('11-12 Teamsheets'!$H$2:$Z$119,$A13,$CX$2,'11-12 Teamsheets'!$C$2:$C$119,BO$1)+CARDS('12-13 Teamsheets'!$H$2:$Z$126,$A13,$CX$2,'12-13 Teamsheets'!$C$2:$C$126,BO$1)+CARDS('13-14 Teamsheets'!$H$2:$Z$132,$A13,$CX$2,'13-14 Teamsheets'!$C$2:$C$132,BO$1)+CARDS('14-15 Teamsheets'!$H$2:$Z$136,$A13,$CX$2,'14-15 Teamsheets'!$C$2:$C$136,BO$1)) &amp; "(" &amp; (CARDS('07-08 Teamsheets'!$H$2:$Z$88,$A13,$CX$3,'07-08 Teamsheets'!$C$2:$C$88,BO$1)+CARDS('08-09 Teamsheets'!$H$2:$Z$92,$A13,$CX$3,'08-09 Teamsheets'!$C$2:$C$92,BO$1)+CARDS('09-10 Teamsheets'!$H$2:$Z$98,$A13,$CX$3,'09-10 Teamsheets'!$C$2:$C$98,BO$1)+CARDS('10-11 Teamsheets'!$H$2:$Z$106,$A13,$CX$3,'10-11 Teamsheets'!$C$2:$C$106,BO$1)+CARDS('11-12 Teamsheets'!$H$2:$Z$119,$A13,$CX$3,'11-12 Teamsheets'!$C$2:$C$119,BO$1)+CARDS('12-13 Teamsheets'!$H$2:$Z$126,$A13,$CX$3,'12-13 Teamsheets'!$C$2:$C$126,BO$1)+CARDS('13-14 Teamsheets'!$H$2:$Z$132,$A13,$CX$3,'13-14 Teamsheets'!$C$2:$C$132,BO$1)+CARDS('14-15 Teamsheets'!$H$2:$Z$136,$A13,$CX$3,'14-15 Teamsheets'!$C$2:$C$136,BO$1)) &amp; ")"</f>
        <v>0(0)</v>
      </c>
      <c r="BS13" s="82">
        <f>MINS_PLAYED('07-08 Teamsheets'!$H$2:$R$88,$A13,'07-08 Teamsheets'!$C$2:$C$88,BO$1)+MINS_PLAYED('08-09 Teamsheets'!$H$2:$R$92,$A13,'08-09 Teamsheets'!$C$2:$C$92,BO$1)+MINS_PLAYED('09-10 Teamsheets'!$H$2:$R$98,$A13,'09-10 Teamsheets'!$C$2:$C$98,BO$1)+MINS_PLAYED('10-11 Teamsheets'!$H$2:$R$106,$A13,'10-11 Teamsheets'!$C$2:$C$106,BO$1)+MINS_PLAYED('11-12 Teamsheets'!$H$2:$R$119,$A13,'11-12 Teamsheets'!$C$2:$C$119,BO$1)+MINS_PLAYED('12-13 Teamsheets'!$H$2:$R$126,$A13,'12-13 Teamsheets'!$C$2:$C$126,BO$1)+MINS_PLAYED('13-14 Teamsheets'!$H$2:$R$132,$A13,'13-14 Teamsheets'!$C$2:$C$132,BO$1)+MINS_PLAYED('14-15 Teamsheets'!$H$2:$R$136,$A13,'14-15 Teamsheets'!$C$2:$C$136,BO$1)+MINS_AS_SUB('07-08 Teamsheets'!$S$2:$Z$88,$A13,'07-08 Teamsheets'!$C$2:$C$88,BO$1)+MINS_AS_SUB('08-09 Teamsheets'!$S$2:$Z$92,$A13,'08-09 Teamsheets'!$C$2:$C$92,BO$1)+MINS_AS_SUB('09-10 Teamsheets'!$S$2:$Z$98,$A13,'09-10 Teamsheets'!$C$2:$C$98,BO$1)+MINS_AS_SUB('10-11 Teamsheets'!$S$2:$Z$106,$A13,'10-11 Teamsheets'!$C$2:$C$106,BO$1)+MINS_AS_SUB('11-12 Teamsheets'!$S$2:$Z$119,$A13,'11-12 Teamsheets'!$C$2:$C$119,BO$1)+MINS_AS_SUB('12-13 Teamsheets'!$S$2:$Z$126,$A13,'12-13 Teamsheets'!$C$2:$C$126,BO$1)+MINS_AS_SUB('13-14 Teamsheets'!$S$2:$Z$132,$A13,'13-14 Teamsheets'!$C$2:$C$132,BO$1)+MINS_AS_SUB('14-15 Teamsheets'!$S$2:$Z$136,$A13,'14-15 Teamsheets'!$C$2:$C$136,BO$1)</f>
        <v>0</v>
      </c>
      <c r="BT13" s="71">
        <f>APPS('05-06 Teamsheets'!$H$2:$R$71,$A13,'05-06 Teamsheets'!$C$2:$C$71,B$1)+SUBS('05-06 Teamsheets'!$S$2:$W$71,$A13,'05-06 Teamsheets'!$C$2:$C$71,B$1)+APPS('06-07 Teamsheets'!$H$2:$R$83,$A13,'06-07 Teamsheets'!$C$2:$C$83,G$1)+SUBS('06-07 Teamsheets'!$S$2:$Z$83,$A13,'06-07 Teamsheets'!$C$2:$C$83,G$1)+APPS('07-08 Teamsheets'!$H$2:$R$88,$A13,'07-08 Teamsheets'!$C$2:$C$88,L$1)+SUBS('07-08 Teamsheets'!$S$2:$Z$88,$A13,'07-08 Teamsheets'!$C$2:$C$88,L$1)+APPS('08-09 Teamsheets'!$H$2:$R$92,$A13,'08-09 Teamsheets'!$C$2:$C$92,Q$1)+SUBS('08-09 Teamsheets'!$S$2:$Z$92,$A13,'08-09 Teamsheets'!$C$2:$C$92,Q$1)+APPS('09-10 Teamsheets'!$H$2:$R$98,$A13,'09-10 Teamsheets'!$C$2:$C$98,Q$1)+SUBS('09-10 Teamsheets'!$S$2:$Z$98,$A13,'09-10 Teamsheets'!$C$2:$C$98,Q$1)+APPS('10-11 Teamsheets'!$H$2:$R$107,$A13,'10-11 Teamsheets'!$C$2:$C$107,Q$1)+SUBS('10-11 Teamsheets'!$S$2:$Z$107,$A13,'10-11 Teamsheets'!$C$2:$C$107,Q$1)+APPS('11-12 Teamsheets'!$H$2:$R$119,$A13,'11-12 Teamsheets'!$C$2:$C$119,Q$1)+SUBS('11-12 Teamsheets'!$S$2:$Z$119,$A13,'11-12 Teamsheets'!$C$2:$C$119,Q$1)+APPS('12-13 Teamsheets'!$H$2:$R$126,$A13,'12-13 Teamsheets'!$C$2:$C$126,Q$1)+SUBS('12-13 Teamsheets'!$S$2:$Z$126,$A13,'12-13 Teamsheets'!$C$2:$C$126,Q$1)+APPS('13-14 Teamsheets'!$H$2:$R$132,$A13,'13-14 Teamsheets'!$C$2:$C$132,Q$1)+SUBS('13-14 Teamsheets'!$S$2:$Z$132,$A13,'13-14 Teamsheets'!$C$2:$C$132,Q$1)+APPS('14-15 Teamsheets'!$H$2:$R$136,$A13,'14-15 Teamsheets'!$C$2:$C$136,Q$1)+SUBS('14-15 Teamsheets'!$S$2:$Z$136,$A13,'14-15 Teamsheets'!$C$2:$C$136,Q$1)</f>
        <v>18</v>
      </c>
      <c r="BU13" s="132">
        <v>0</v>
      </c>
      <c r="BV13" s="27">
        <f>APPS('07-08 Teamsheets'!$H$2:$R$88,$A13,'07-08 Teamsheets'!$C$2:$C$88,AZ$1)+SUBS('07-08 Teamsheets'!$S$2:$Z$88,$A13,'07-08 Teamsheets'!$C$2:$C$88,AZ$1)+APPS('11-12 Teamsheets'!$H$2:$R$119,$A13,'11-12 Teamsheets'!$C$2:$C$119,AZ$1)+SUBS('11-12 Teamsheets'!$S$2:$Z$119,$A13,'11-12 Teamsheets'!$C$2:$C$119,AZ$1)+APPS('12-13 Teamsheets'!$H$2:$R$126,$A13,'12-13 Teamsheets'!$C$2:$C$126,AZ$1)+SUBS('12-13 Teamsheets'!$S$2:$Z$126,$A13,'12-13 Teamsheets'!$C$2:$C$126,AZ$1)+APPS('13-14 Teamsheets'!$H$2:$R$132,$A13,'13-14 Teamsheets'!$C$2:$C$132,AZ$1)+SUBS('13-14 Teamsheets'!$S$2:$Z$132,$A13,'13-14 Teamsheets'!$C$2:$C$132,AZ$1)+APPS('14-15 Teamsheets'!$H$2:$R$136,$A13,'14-15 Teamsheets'!$C$2:$C$136,AZ$1)+SUBS('14-15 Teamsheets'!$S$2:$Z$136,$A13,'14-15 Teamsheets'!$C$2:$C$136,AZ$1)+APPS('08-09 Teamsheets'!$H$2:$R$92,$A13,'08-09 Teamsheets'!$C$2:$C$92,BE$1)+APPS('09-10 Teamsheets'!$H$2:$R$98,$A13,'09-10 Teamsheets'!$C$2:$C$98,BE$1)+SUBS('08-09 Teamsheets'!$S$2:$Z$92,$A13,'08-09 Teamsheets'!$C$2:$C$92,BE$1)+SUBS('09-10 Teamsheets'!$S$2:$Z$98,$A13,'09-10 Teamsheets'!$C$2:$C$98,BE$1)+APPS('10-11 Teamsheets'!$H$2:$R$107,$A13,'10-11 Teamsheets'!$C$2:$C$107,BE$1)+SUBS('10-11 Teamsheets'!$S$2:$Z$107,$A13,'10-11 Teamsheets'!$C$2:$C$107,BE$1)+APPS('11-12 Teamsheets'!$H$2:$R$119,$A13,'11-12 Teamsheets'!$C$2:$C$119,BE$1)+SUBS('11-12 Teamsheets'!$S$2:$Z$119,$A13,'11-12 Teamsheets'!$C$2:$C$119,BE$1)+APPS('12-13 Teamsheets'!$H$2:$R$126,$A13,'12-13 Teamsheets'!$C$2:$C$126,BE$1)+SUBS('12-13 Teamsheets'!$S$2:$Z$126,$A13,'12-13 Teamsheets'!$C$2:$C$126,BE$1)+APPS('13-14 Teamsheets'!$H$2:$R$132,$A13,'13-14 Teamsheets'!$C$2:$C$132,BE$1)+SUBS('13-14 Teamsheets'!$S$2:$Z$132,$A13,'13-14 Teamsheets'!$C$2:$C$132,BE$1)+APPS('14-15 Teamsheets'!$H$2:$R$136,$A13,'14-15 Teamsheets'!$C$2:$C$136,BE$1)+SUBS('14-15 Teamsheets'!$S$2:$Z$136,$A13,'14-15 Teamsheets'!$C$2:$C$136,BE$1)</f>
        <v>0</v>
      </c>
      <c r="BW13" s="27">
        <f>APPS('07-08 Teamsheets'!$H$2:$R$88,$A13,'07-08 Teamsheets'!$C$2:$C$88,BJ$1)+APPS('08-09 Teamsheets'!$H$2:$R$92,$A13,'08-09 Teamsheets'!$C$2:$C$92,BJ$1)+APPS('09-10 Teamsheets'!$H$2:$R$98,$A13,'09-10 Teamsheets'!$C$2:$C$98,BJ$1)+SUBS('07-08 Teamsheets'!$S$2:$Z$88,$A13,'07-08 Teamsheets'!$C$2:$C$88,BJ$1)+SUBS('08-09 Teamsheets'!$S$2:$Z$92,$A13,'08-09 Teamsheets'!$C$2:$C$92,BJ$1)+SUBS('09-10 Teamsheets'!$S$2:$Z$98,$A13,'09-10 Teamsheets'!$C$2:$C$98,BJ$1)+APPS('10-11 Teamsheets'!$H$2:$R$107,$A13,'10-11 Teamsheets'!$C$2:$C$107,BJ$1)+SUBS('10-11 Teamsheets'!$S$2:$Z$107,$A13,'10-11 Teamsheets'!$C$2:$C$107,BJ$1)+APPS('11-12 Teamsheets'!$H$2:$R$119,$A13,'11-12 Teamsheets'!$C$2:$C$119,BJ$1)+SUBS('11-12 Teamsheets'!$S$2:$Z$111,$A13,'11-12 Teamsheets'!$C$2:$C$119,BJ$1)+APPS('12-13 Teamsheets'!$H$2:$R$126,$A13,'12-13 Teamsheets'!$C$2:$C$126,BJ$1)+SUBS('12-13 Teamsheets'!$S$2:$Z$118,$A13,'12-13 Teamsheets'!$C$2:$C$126,BJ$1)+APPS('13-14 Teamsheets'!$H$2:$R$132,$A13,'13-14 Teamsheets'!$C$2:$C$132,BJ$1)+SUBS('13-14 Teamsheets'!$S$2:$Z$124,$A13,'13-14 Teamsheets'!$C$2:$C$132,BJ$1)+APPS('14-15 Teamsheets'!$H$2:$R$136,$A13,'14-15 Teamsheets'!$C$2:$C$136,BJ$1)+SUBS('14-15 Teamsheets'!$S$2:$Z$128,$A13,'14-15 Teamsheets'!$C$2:$C$136,BJ$1)</f>
        <v>0</v>
      </c>
      <c r="BX13" s="27">
        <f>APPS('07-08 Teamsheets'!$H$2:$R$88,$A13,'07-08 Teamsheets'!$C$2:$C$88,BO$1)+APPS('08-09 Teamsheets'!$H$2:$R$92,$A13,'08-09 Teamsheets'!$C$2:$C$92,BO$1)+APPS('09-10 Teamsheets'!$H$2:$R$98,$A13,'09-10 Teamsheets'!$C$2:$C$98,BO$1)+SUBS('07-08 Teamsheets'!$S$2:$Z$88,$A13,'07-08 Teamsheets'!$C$2:$C$88,BO$1)+SUBS('08-09 Teamsheets'!$S$2:$Z$92,$A13,'08-09 Teamsheets'!$C$2:$C$92,BO$1)+SUBS('09-10 Teamsheets'!$S$2:$Z$98,$A13,'09-10 Teamsheets'!$C$2:$C$98,BO$1)+APPS('10-11 Teamsheets'!$H$2:$R$107,$A13,'10-11 Teamsheets'!$C$2:$C$107,BO$1)+SUBS('10-11 Teamsheets'!$S$2:$Z$107,$A13,'10-11 Teamsheets'!$C$2:$C$107,BO$1)+APPS('11-12 Teamsheets'!$H$2:$R$119,$A13,'11-12 Teamsheets'!$C$2:$C$119,BO$1)+SUBS('11-12 Teamsheets'!$S$2:$Z$119,$A13,'11-12 Teamsheets'!$C$2:$C$119,BO$1)+APPS('12-13 Teamsheets'!$H$2:$R$126,$A13,'12-13 Teamsheets'!$C$2:$C$126,BO$1)+SUBS('12-13 Teamsheets'!$S$2:$Z$126,$A13,'12-13 Teamsheets'!$C$2:$C$126,BO$1)+APPS('13-14 Teamsheets'!$H$2:$R$132,$A13,'13-14 Teamsheets'!$C$2:$C$132,BO$1)+SUBS('13-14 Teamsheets'!$S$2:$Z$132,$A13,'13-14 Teamsheets'!$C$2:$C$132,BO$1)+APPS('14-15 Teamsheets'!$H$2:$R$136,$A13,'14-15 Teamsheets'!$C$2:$C$136,BO$1)+SUBS('14-15 Teamsheets'!$S$2:$Z$136,$A13,'14-15 Teamsheets'!$C$2:$C$136,BO$1)</f>
        <v>0</v>
      </c>
      <c r="BY13" s="28">
        <f t="shared" si="3"/>
        <v>0</v>
      </c>
      <c r="BZ13" s="27" t="str">
        <f>(APPS('05-06 Teamsheets'!$H$2:$R$71,$A13) + APPS('06-07 Teamsheets'!$H$2:$R$83,$A13) +APPS('07-08 Teamsheets'!$H$2:$R$88,$A13) + APPS('08-09 Teamsheets'!$H$2:$R$92,$A13)+APPS('09-10 Teamsheets'!$H$2:$R$98,$A13)+APPS('10-11 Teamsheets'!$H$2:$R$107,$A13)+APPS('11-12 Teamsheets'!$H$2:$R$119,$A13)+APPS('12-13 Teamsheets'!$H$2:$R$126,$A13)+APPS('13-14 Teamsheets'!$H$2:$R$132,$A13)+APPS('14-15 Teamsheets'!$H$2:$R$136,$A13)) &amp; "(" &amp; (SUBS('05-06 Teamsheets'!$S$2:$W$71,$A13)+SUBS('06-07 Teamsheets'!$S$2:$Z$83,$A13)+SUBS('07-08 Teamsheets'!$S$2:$Z$88,$A13) +SUBS('08-09 Teamsheets'!$S$2:$Z$92,$A13)+SUBS('09-10 Teamsheets'!$S$2:$Z$98,$A13)+SUBS('10-11 Teamsheets'!$S$2:$Z$107,$A13)+SUBS('11-12 Teamsheets'!$S$2:$Z$119,$A13)+SUBS('12-13 Teamsheets'!$S$2:$Z$126,$A13)+SUBS('13-14 Teamsheets'!$S$2:$Z$132,$A13)+SUBS('14-15 Teamsheets'!$S$2:$Z$136,$A13)) &amp; ")"</f>
        <v>16(2)</v>
      </c>
      <c r="CA13" s="28">
        <f t="shared" si="4"/>
        <v>18</v>
      </c>
      <c r="CB13" s="71">
        <f>GOALS('05-06 Teamsheets'!$H$2:$W$71,$A13,'05-06 Teamsheets'!$C$2:$C$71,B$1)+GOALS('06-07 Teamsheets'!$H$2:$Z$83,$A13,'06-07 Teamsheets'!$C$2:$C$83,G$1)+GOALS('07-08 Teamsheets'!$H$2:$Z$88,$A13,'07-08 Teamsheets'!$C$2:$C$88,L$1)+GOALS('08-09 Teamsheets'!$H$2:$Z$92,$A13,'08-09 Teamsheets'!$C$2:$C$92,Q$1)+GOALS('09-10 Teamsheets'!$H$2:$Z$98,$A13,'09-10 Teamsheets'!$C$2:$C$98,Q$1)+GOALS('10-11 Teamsheets'!$H$2:$Z$107,$A13,'10-11 Teamsheets'!$C$2:$C$107,Q$1)+GOALS('11-12 Teamsheets'!$H$2:$Z$119,$A13,'11-12 Teamsheets'!$C$2:$C$119,Q$1)+GOALS('12-13 Teamsheets'!$H$2:$Z$126,$A13,'12-13 Teamsheets'!$C$2:$C$126,Q$1)+GOALS('13-14 Teamsheets'!$H$2:$Z$132,$A13,'13-14 Teamsheets'!$C$2:$C$132,Q$1)+GOALS('14-15 Teamsheets'!$H$2:$Z$136,$A13,'14-15 Teamsheets'!$C$2:$C$136,Q$1)</f>
        <v>3</v>
      </c>
      <c r="CC13" s="27">
        <f>GOALS('05-06 Teamsheets'!$H$2:$W$71,$A13,'05-06 Teamsheets'!$C$2:$C$71,V$1)+GOALS('05-06 Teamsheets'!$H$2:$W$71,$A13,'05-06 Teamsheets'!$C$2:$C$71,AA$1)+GOALS('06-07 Teamsheets'!$H$2:$Z$83,$A13,'06-07 Teamsheets'!$C$2:$C$83,AF$1)+GOALS('06-07 Teamsheets'!$H$2:$Z$83,$A13,'06-07 Teamsheets'!$C$2:$C$83,AK$1)+GOALS('07-08 Teamsheets'!$H$2:$Z$88,$A13,'07-08 Teamsheets'!$C$2:$C$88,AP$1)+GOALS('07-08 Teamsheets'!$H$2:$Z$88,$A13,'07-08 Teamsheets'!$C$2:$C$88,AU$1)+GOALS('07-08 Teamsheets'!$H$2:$Z$88,$A13,'07-08 Teamsheets'!$C$2:$C$88,AZ$1)+GOALS('11-12 Teamsheets'!$H$2:$Z$119,$A13,'11-12 Teamsheets'!$C$2:$C$119,AZ$1)+GOALS('12-13 Teamsheets'!$H$2:$Z$120,$A13,'12-13 Teamsheets'!$C$2:$C$120,AZ$1)+GOALS('13-14 Teamsheets'!$H$2:$Z$126,$A13,'13-14 Teamsheets'!$C$2:$C$126,AZ$1)+GOALS('14-15 Teamsheets'!$H$2:$Z$130,$A13,'14-15 Teamsheets'!$C$2:$C$130,AZ$1)+GOALS('08-09 Teamsheets'!$H$2:$Z$92,$A13,'08-09 Teamsheets'!$C$2:$C$92,BE$1)+GOALS('09-10 Teamsheets'!$H$2:$Z$98,$A13,'09-10 Teamsheets'!$C$2:$C$98,BE$1)+GOALS('10-11 Teamsheets'!$H$2:$Z$107,$A13,'10-11 Teamsheets'!$C$2:$C$107,BE$1)+GOALS('11-12 Teamsheets'!$H$2:$Z$119,$A13,'11-12 Teamsheets'!$C$2:$C$119,BE$1)+GOALS('12-13 Teamsheets'!$H$2:$Z$126,$A13,'12-13 Teamsheets'!$C$2:$C$126,BE$1)+GOALS('13-14 Teamsheets'!$H$2:$Z$132,$A13,'13-14 Teamsheets'!$C$2:$C$132,BE$1)+GOALS('14-15 Teamsheets'!$H$2:$Z$136,$A13,'14-15 Teamsheets'!$C$2:$C$136,BE$1)</f>
        <v>0</v>
      </c>
      <c r="CD13" s="27">
        <f>GOALS('07-08 Teamsheets'!$H$2:$Z$88,$A13,'07-08 Teamsheets'!$C$2:$C$88,BJ$1)
+GOALS('08-09 Teamsheets'!$H$2:$Z$92,$A13,'08-09 Teamsheets'!$C$2:$C$92,BJ$1)
+GOALS('09-10 Teamsheets'!$H$2:$Z$98,$A13,'09-10 Teamsheets'!$C$2:$C$98,BJ$1)
+GOALS('10-11 Teamsheets'!$H$2:$Z$107,$A13,'10-11 Teamsheets'!$C$2:$C$107,BJ$1)
+GOALS('11-12 Teamsheets'!$H$2:$Z$119,$A13,'11-12 Teamsheets'!$C$2:$C$119,BJ$1)
+GOALS('12-13 Teamsheets'!$H$2:$Z$124,$A13,'12-13 Teamsheets'!$C$2:$C$124,BJ$1)+GOALS('13-14 Teamsheets'!$H$2:$Z$130,$A13,'13-14 Teamsheets'!$C$2:$C$130,BJ$1)+GOALS('14-15 Teamsheets'!$H$2:$Z$134,$A13,'14-15 Teamsheets'!$C$2:$C$134,BJ$1)
+GOALS('07-08 Teamsheets'!$H$2:$Z$88,$A13,'07-08 Teamsheets'!$C$2:$C$88,BO$1)
+GOALS('08-09 Teamsheets'!$H$2:$Z$92,$A13,'08-09 Teamsheets'!$C$2:$C$92,BO$1)
+GOALS('09-10 Teamsheets'!$H$2:$Z$98,$A13,'09-10 Teamsheets'!$C$2:$C$98,BO$1)
+GOALS('10-11 Teamsheets'!$H$2:$Z$107,$A13,'10-11 Teamsheets'!$C$2:$C$107,BO$1)
+GOALS('11-12 Teamsheets'!$H$2:$Z$119,$A13,'11-12 Teamsheets'!$C$2:$C$119,BO$1)
+GOALS('12-13 Teamsheets'!$H$2:$Z$126,$A13,'12-13 Teamsheets'!$C$2:$C$126,BO$1)+GOALS('13-14 Teamsheets'!$H$2:$Z$132,$A13,'13-14 Teamsheets'!$C$2:$C$132,BO$1)+GOALS('14-15 Teamsheets'!$H$2:$Z$136,$A13,'14-15 Teamsheets'!$C$2:$C$136,BO$1)</f>
        <v>0</v>
      </c>
      <c r="CE13" s="28">
        <f t="shared" si="5"/>
        <v>0</v>
      </c>
      <c r="CF13" s="27" t="str">
        <f>(GOALS('05-06 Teamsheets'!$H$2:$R$71,$A13) +GOALS('06-07 Teamsheets'!$H$2:$R$83,$A13) +  GOALS('07-08 Teamsheets'!$H$2:$R$88,$A13) + GOALS('08-09 Teamsheets'!$H$2:$R$92,$A13)+GOALS('09-10 Teamsheets'!$H$2:$R$98,$A13)+GOALS('10-11 Teamsheets'!$H$2:$R$107,$A13)+GOALS('11-12 Teamsheets'!$H$2:$R$119,$A13)+GOALS('12-13 Teamsheets'!$H$2:$R$126,$A13)+GOALS('13-14 Teamsheets'!$H$2:$R$132,$A13)+GOALS('14-15 Teamsheets'!$H$2:$R$136,$A13)) &amp; "(" &amp; (GOALS('05-06 Teamsheets'!$S$2:$W$71,$A13)+GOALS('06-07 Teamsheets'!$S$2:$Z$83,$A13)+GOALS('07-08 Teamsheets'!$S$2:$Z$88,$A13)+GOALS('08-09 Teamsheets'!$S$2:$Z$92,$A13)+GOALS('09-10 Teamsheets'!$S$2:$Z$98,$A13)+GOALS('10-11 Teamsheets'!$S$2:$Z$107,$A13)+GOALS('11-12 Teamsheets'!$S$2:$Z$119,$A13)+GOALS('12-13 Teamsheets'!$S$2:$Z$126,$A13)+GOALS('13-14 Teamsheets'!$S$2:$Z$132,$A13)+GOALS('14-15 Teamsheets'!$S$2:$Z$136,$A13)) &amp; ")"</f>
        <v>3(0)</v>
      </c>
      <c r="CG13" s="28">
        <f t="shared" si="6"/>
        <v>3</v>
      </c>
      <c r="CH13" s="71">
        <f>SUM(D13,I13,N13,S13)</f>
        <v>0</v>
      </c>
      <c r="CI13" s="83">
        <f>SUM(X13,AC13,AH13,AM13,AR13,BG13,AW13,BL13,BQ13,BB13)</f>
        <v>0</v>
      </c>
      <c r="CJ13" s="77">
        <f>SUM(CH13:CI13)</f>
        <v>0</v>
      </c>
      <c r="CK13" s="74" t="str">
        <f>(CARDS('05-06 Teamsheets'!$H$2:$W$71,$A13,$CX$2)+CARDS('06-07 Teamsheets'!$H$2:$Z$83,$A13,$CX$2)+CARDS('07-08 Teamsheets'!$H$2:$Z$88,$A13,$CX$2)+CARDS('08-09 Teamsheets'!$H$2:$Z$92,$A13,$CX$2)+CARDS('09-10 Teamsheets'!$H$2:$Z$98,$A13,$CX$2)+CARDS('10-11 Teamsheets'!$H$2:$Z$107,$A13,$CX$2)+CARDS('11-12 Teamsheets'!$H$2:$Z$119,$A13,$CX$2)+CARDS('12-13 Teamsheets'!$H$2:$Z$126,$A13,$CX$2)+CARDS('13-14 Teamsheets'!$H$2:$Z$130,$A13,$CX$2)) &amp; "(" &amp; (CARDS('05-06 Teamsheets'!$H$2:$W$71,$A13,$CX$3)+CARDS('06-07 Teamsheets'!$H$2:$Z$83,$A13,$CX$3)+CARDS('07-08 Teamsheets'!$H$2:$Z$88,$A13,$CX$3)+CARDS('08-09 Teamsheets'!$H$2:$Z$92,$A13,$CX$3)+CARDS('09-10 Teamsheets'!$H$2:$Z$98,$A13,$CX$3)+CARDS('10-11 Teamsheets'!$H$2:$Z$107,$A13,$CX$3)+CARDS('11-12 Teamsheets'!$H$2:$Z$119,$A13,$CX$3)+CARDS('13-14 Teamsheets'!$H$2:$Z$130,$A13,$CX$3)) &amp; ")"</f>
        <v>6(0)</v>
      </c>
      <c r="CL13" s="28">
        <f>SUM(F13,K13,P13,U13)</f>
        <v>1362</v>
      </c>
      <c r="CM13" s="28">
        <f>SUM(Z13,AE13,AJ13,AO13,AT13,BI13,AY13,BN13,BS13,BD13)</f>
        <v>0</v>
      </c>
      <c r="CN13" s="77">
        <f>SUM(CL13:CM13)</f>
        <v>1362</v>
      </c>
      <c r="CO13" s="28">
        <f>IF(AND(CN13&lt;&gt;0, CA13&lt;&gt;0),CN13/CA13,0)</f>
        <v>75.666666666666671</v>
      </c>
      <c r="CP13" s="28">
        <f>IF(CG13&lt;&gt;0,CG13/CA13,0)</f>
        <v>0.16666666666666666</v>
      </c>
      <c r="CQ13" s="77">
        <f>IF(CG13&lt;&gt;0,CN13/CG13,0)</f>
        <v>454</v>
      </c>
      <c r="CS13" s="71">
        <f t="shared" si="0"/>
        <v>83</v>
      </c>
      <c r="CT13" s="83">
        <f t="shared" si="1"/>
        <v>79</v>
      </c>
      <c r="CU13" s="77">
        <f t="shared" si="2"/>
        <v>44</v>
      </c>
      <c r="CW13"/>
      <c r="CX13" s="30"/>
    </row>
    <row r="14" spans="1:102" x14ac:dyDescent="0.2">
      <c r="A14" s="26" t="s">
        <v>48</v>
      </c>
      <c r="B14" s="27" t="s">
        <v>1635</v>
      </c>
      <c r="C14" s="27" t="s">
        <v>1635</v>
      </c>
      <c r="D14" s="27">
        <v>0</v>
      </c>
      <c r="E14" s="27" t="s">
        <v>1635</v>
      </c>
      <c r="F14" s="82">
        <v>0</v>
      </c>
      <c r="G14" s="27" t="s">
        <v>1635</v>
      </c>
      <c r="H14" s="27" t="s">
        <v>1635</v>
      </c>
      <c r="I14" s="27">
        <v>0</v>
      </c>
      <c r="J14" s="27" t="s">
        <v>1635</v>
      </c>
      <c r="K14" s="82">
        <v>0</v>
      </c>
      <c r="L14" s="27" t="s">
        <v>1635</v>
      </c>
      <c r="M14" s="27" t="s">
        <v>1635</v>
      </c>
      <c r="N14" s="27">
        <v>0</v>
      </c>
      <c r="O14" s="27" t="s">
        <v>1635</v>
      </c>
      <c r="P14" s="82">
        <v>0</v>
      </c>
      <c r="Q14" s="27" t="str">
        <f>(APPS('08-09 Teamsheets'!$H$2:$R$92,$A14,'08-09 Teamsheets'!$C$2:$C$92,Q$1)+APPS('09-10 Teamsheets'!$H$2:$R$98,$A14,'09-10 Teamsheets'!$C$2:$C$98,Q$1)+APPS('10-11 Teamsheets'!$H$2:$R$107,$A14,'10-11 Teamsheets'!$C$2:$C$107,Q$1)+APPS('11-12 Teamsheets'!$H$2:$R$119,$A14,'11-12 Teamsheets'!$C$2:$C$119,Q$1)+APPS('12-13 Teamsheets'!$H$2:$R$126,$A14,'12-13 Teamsheets'!$C$2:$C$126,Q$1)+APPS('13-14 Teamsheets'!$H$2:$R$132,$A14,'13-14 Teamsheets'!$C$2:$C$132,Q$1)+APPS('14-15 Teamsheets'!$H$2:$R$136,$A14,'14-15 Teamsheets'!$C$2:$C$136,Q$1)) &amp; "(" &amp; (SUBS('08-09 Teamsheets'!$S$2:$Z$92,$A14,'08-09 Teamsheets'!$C$2:$C$92,Q$1)+SUBS('09-10 Teamsheets'!$S$2:$Z$98,$A14,'09-10 Teamsheets'!$C$2:$C$98,Q$1)+SUBS('10-11 Teamsheets'!$S$2:$Z$107,$A14,'10-11 Teamsheets'!$C$2:$C$107,Q$1)+SUBS('11-12 Teamsheets'!$S$2:$Z$119,$A14,'11-12 Teamsheets'!$C$2:$C$119,Q$1)+SUBS('12-13 Teamsheets'!$S$2:$Z$126,$A14,'12-13 Teamsheets'!$C$2:$C$126,Q$1)+SUBS('13-14 Teamsheets'!$S$2:$Z$132,$A14,'13-14 Teamsheets'!$C$2:$C$132,Q$1)+SUBS('14-15 Teamsheets'!$S$2:$Z$136,$A14,'14-15 Teamsheets'!$C$2:$C$136,Q$1)) &amp; ")"</f>
        <v>45(10)</v>
      </c>
      <c r="R14" s="27" t="str">
        <f>(GOALS('08-09 Teamsheets'!$H$2:$R$92,$A14,'08-09 Teamsheets'!$C$2:$C$92,Q$1)+GOALS('09-10 Teamsheets'!$H$2:$R$98,$A14,'09-10 Teamsheets'!$C$2:$C$98,Q$1)+GOALS('10-11 Teamsheets'!$H$2:$R$107,$A14,'10-11 Teamsheets'!$C$2:$C$107,Q$1)+GOALS('11-12 Teamsheets'!$H$2:$R$119,$A14,'11-12 Teamsheets'!$C$2:$C$119,Q$1)+GOALS('12-13 Teamsheets'!$H$2:$R$126,$A14,'12-13 Teamsheets'!$C$2:$C$126,Q$1)+GOALS('13-14 Teamsheets'!$H$2:$R$132,$A14,'13-14 Teamsheets'!$C$2:$C$132,Q$1)+GOALS('14-15 Teamsheets'!$H$2:$R$136,$A14,'14-15 Teamsheets'!$C$2:$C$136,Q$1)) &amp; "(" &amp; (GOALS('08-09 Teamsheets'!$S$2:$Z$92,$A14,'08-09 Teamsheets'!$C$2:$C$92,Q$1)+GOALS('09-10 Teamsheets'!$S$2:$Z$98,$A14,'09-10 Teamsheets'!$C$2:$C$98,Q$1)+GOALS('10-11 Teamsheets'!$S$2:$Z$107,$A14,'10-11 Teamsheets'!$C$2:$C$107,Q$1)+GOALS('11-12 Teamsheets'!$S$2:$Z$119,$A14,'11-12 Teamsheets'!$C$2:$C$119,Q$1)+GOALS('12-13 Teamsheets'!$S$2:$Z$126,$A14,'12-13 Teamsheets'!$C$2:$C$126,Q$1)+GOALS('13-14 Teamsheets'!$S$2:$Z$132,$A14,'13-14 Teamsheets'!$C$2:$C$132,Q$1)+GOALS('14-15 Teamsheets'!$S$2:$Z$136,$A14,'14-15 Teamsheets'!$C$2:$C$136,Q$1)) &amp; ")"</f>
        <v>0(0)</v>
      </c>
      <c r="S14" s="27">
        <f>Clean_sheet('08-09 Teamsheets'!$C$2:$H$92,$A14,Q$1)+Clean_sheet('09-10 Teamsheets'!$C$2:$H$98,$A14,Q$1)+Clean_sheet('10-11 Teamsheets'!$C$2:$H$107,$A14,Q$1)+Clean_sheet('11-12 Teamsheets'!$C$2:$H$119,$A14,Q$1)+Clean_sheet('12-13 Teamsheets'!$C$2:$H$126,$A14,Q$1)+Clean_sheet('13-14 Teamsheets'!$C$2:$H$132,$A14,Q$1)+Clean_sheet('14-15 Teamsheets'!$C$2:$H$136,$A14,Q$1)</f>
        <v>0</v>
      </c>
      <c r="T14" s="27" t="str">
        <f>(CARDS('08-09 Teamsheets'!$H$2:$Z$92,$A14,$CX$2,'08-09 Teamsheets'!$C$2:$C$92,Q$1)+CARDS('09-10 Teamsheets'!$H$2:$Z$98,$A14,$CX$2,'09-10 Teamsheets'!$C$2:$C$98,Q$1)+CARDS('10-11 Teamsheets'!$H$2:$Z$107,$A14,$CX$2,'10-11 Teamsheets'!$C$2:$C$107,Q$1)+CARDS('11-12 Teamsheets'!$H$2:$Z$119,$A14,$CX$2,'11-12 Teamsheets'!$C$2:$C$119,Q$1)+CARDS('12-13 Teamsheets'!$H$2:$Z$126,$A14,$CX$2,'12-13 Teamsheets'!$C$2:$C$126,Q$1)+CARDS('13-14 Teamsheets'!$H$2:$Z$132,$A14,$CX$2,'13-14 Teamsheets'!$C$2:$C$132,Q$1)+CARDS('14-15 Teamsheets'!$H$2:$Z$136,$A14,$CX$2,'14-15 Teamsheets'!$C$2:$C$136,Q$1)) &amp; "(" &amp; (CARDS('08-09 Teamsheets'!$H$2:$Z$92,$A14,$CX$3,'08-09 Teamsheets'!$C$2:$C$92,Q$1)+CARDS('09-10 Teamsheets'!$H$2:$Z$98,$A14,$CX$3,'09-10 Teamsheets'!$C$2:$C$98,Q$1)+CARDS('10-11 Teamsheets'!$H$2:$Z$107,$A14,$CX$3,'10-11 Teamsheets'!$C$2:$C$107,Q$1)+CARDS('11-12 Teamsheets'!$H$2:$Z$119,$A14,$CX$3,'11-12 Teamsheets'!$C$2:$C$119,Q$1)+CARDS('12-13 Teamsheets'!$H$2:$Z$126,$A14,$CX$3,'12-13 Teamsheets'!$C$2:$C$126,Q$1)+CARDS('13-14 Teamsheets'!$H$2:$Z$132,$A14,$CX$3,'13-14 Teamsheets'!$C$2:$C$132,Q$1)+CARDS('14-15 Teamsheets'!$H$2:$Z$136,$A14,$CX$3,'14-15 Teamsheets'!$C$2:$C$136,Q$1)) &amp; ")"</f>
        <v>8(1)</v>
      </c>
      <c r="U14" s="82">
        <f>MINS_PLAYED('08-09 Teamsheets'!$H$2:$R$92,$A14,'08-09 Teamsheets'!$C$2:$C$92,Q$1)+MINS_PLAYED('09-10 Teamsheets'!$H$2:$R$98,$A14,'09-10 Teamsheets'!$C$2:$C$98,Q$1)+ MINS_AS_SUB('08-09 Teamsheets'!$S$2:$Z$92,$A14,'08-09 Teamsheets'!$C$2:$C$92,Q$1)+ MINS_AS_SUB('09-10 Teamsheets'!$S$2:$Z$98,$A14,'09-10 Teamsheets'!$C$2:$C$98,Q$1)+MINS_PLAYED('10-11 Teamsheets'!$H$2:$R$107,$A14,'10-11 Teamsheets'!$C$2:$C$107,Q$1)+MINS_AS_SUB('10-11 Teamsheets'!$S$2:$Z$107,$A14,'10-11 Teamsheets'!$C$2:$C$107,Q$1)+MINS_PLAYED('11-12 Teamsheets'!$H$2:$R$119,$A14,'11-12 Teamsheets'!$C$2:$C$119,Q$1)+MINS_AS_SUB('11-12 Teamsheets'!$S$2:$Z$119,$A14,'11-12 Teamsheets'!$C$2:$C$119,Q$1)+MINS_PLAYED('12-13 Teamsheets'!$H$2:$R$126,$A14,'12-13 Teamsheets'!$C$2:$C$126,Q$1)+MINS_AS_SUB('12-13 Teamsheets'!$S$2:$Z$126,$A14,'12-13 Teamsheets'!$C$2:$C$126,Q$1)+MINS_PLAYED('13-14 Teamsheets'!$H$2:$R$132,$A14,'13-14 Teamsheets'!$C$2:$C$132,Q$1)+MINS_AS_SUB('13-14 Teamsheets'!$S$2:$Z$132,$A14,'13-14 Teamsheets'!$C$2:$C$132,Q$1)+MINS_PLAYED('14-15 Teamsheets'!$H$2:$R$136,$A14,'14-15 Teamsheets'!$C$2:$C$136,Q$1)+MINS_AS_SUB('14-15 Teamsheets'!$S$2:$Z$136,$A14,'14-15 Teamsheets'!$C$2:$C$136,Q$1)</f>
        <v>3730</v>
      </c>
      <c r="V14" s="27" t="s">
        <v>1635</v>
      </c>
      <c r="W14" s="27" t="s">
        <v>1635</v>
      </c>
      <c r="X14" s="27">
        <v>0</v>
      </c>
      <c r="Y14" s="27" t="s">
        <v>1635</v>
      </c>
      <c r="Z14" s="82">
        <v>0</v>
      </c>
      <c r="AA14" s="27" t="s">
        <v>1635</v>
      </c>
      <c r="AB14" s="27" t="s">
        <v>1635</v>
      </c>
      <c r="AC14" s="27">
        <v>0</v>
      </c>
      <c r="AD14" s="27" t="s">
        <v>1635</v>
      </c>
      <c r="AE14" s="82">
        <v>0</v>
      </c>
      <c r="AF14" s="27" t="s">
        <v>1635</v>
      </c>
      <c r="AG14" s="27" t="s">
        <v>1635</v>
      </c>
      <c r="AH14" s="27">
        <v>0</v>
      </c>
      <c r="AI14" s="27" t="s">
        <v>1635</v>
      </c>
      <c r="AJ14" s="82">
        <v>0</v>
      </c>
      <c r="AK14" s="27" t="s">
        <v>1635</v>
      </c>
      <c r="AL14" s="27" t="s">
        <v>1635</v>
      </c>
      <c r="AM14" s="27">
        <v>0</v>
      </c>
      <c r="AN14" s="27" t="s">
        <v>1635</v>
      </c>
      <c r="AO14" s="82">
        <v>0</v>
      </c>
      <c r="AP14" s="27" t="s">
        <v>1635</v>
      </c>
      <c r="AQ14" s="27" t="s">
        <v>1635</v>
      </c>
      <c r="AR14" s="27">
        <v>0</v>
      </c>
      <c r="AS14" s="27" t="s">
        <v>1635</v>
      </c>
      <c r="AT14" s="82">
        <v>0</v>
      </c>
      <c r="AU14" s="27" t="s">
        <v>1635</v>
      </c>
      <c r="AV14" s="27" t="s">
        <v>1635</v>
      </c>
      <c r="AW14" s="27">
        <v>0</v>
      </c>
      <c r="AX14" s="27" t="s">
        <v>1635</v>
      </c>
      <c r="AY14" s="82">
        <v>0</v>
      </c>
      <c r="AZ14" s="27" t="str">
        <f>(APPS('07-08 Teamsheets'!$H$2:$R$88,$A14,'07-08 Teamsheets'!$C$2:$C$88,AZ$1)+APPS('11-12 Teamsheets'!$H$2:$R$119,$A14,'11-12 Teamsheets'!$C$2:$C$119,AZ$1)+APPS('12-13 Teamsheets'!$H$2:$R$126,$A14,'12-13 Teamsheets'!$C$2:$C$126,AZ$1)+APPS('13-14 Teamsheets'!$H$2:$R$132,$A14,'13-14 Teamsheets'!$C$2:$C$132,AZ$1)+APPS('14-15 Teamsheets'!$H$2:$R$136,$A14,'14-15 Teamsheets'!$C$2:$C$136,AZ$1)) &amp; "(" &amp; (SUBS('07-08 Teamsheets'!$S$2:$Z$88,$A14,'07-08 Teamsheets'!$C$2:$C$88,AZ$1)+SUBS('11-12 Teamsheets'!$S$2:$Z$119,$A14,'11-12 Teamsheets'!$C$2:$C$119,AZ$1)+SUBS('12-13 Teamsheets'!$S$2:$Z$126,$A14,'12-13 Teamsheets'!$C$2:$C$126,AZ$1)+SUBS('13-14 Teamsheets'!$S$2:$Z$132,$A14,'13-14 Teamsheets'!$C$2:$C$132,AZ$1)+SUBS('14-15 Teamsheets'!$S$2:$Z$136,$A14,'14-15 Teamsheets'!$C$2:$C$136,AZ$1)) &amp; ")"</f>
        <v>1(0)</v>
      </c>
      <c r="BA14" s="27" t="str">
        <f>(GOALS('07-08 Teamsheets'!$H$2:$R$88,$A14,'07-08 Teamsheets'!$C$2:$C$88,AZ$1)+GOALS('11-12 Teamsheets'!$H$2:$R$119,$A14,'11-12 Teamsheets'!$C$2:$C$119,AZ$1)+GOALS('12-13 Teamsheets'!$H$2:$R$126,$A14,'12-13 Teamsheets'!$C$2:$C$126,AZ$1)+GOALS('13-14 Teamsheets'!$H$2:$R$132,$A14,'13-14 Teamsheets'!$C$2:$C$132,AZ$1)+GOALS('14-15 Teamsheets'!$H$2:$R$136,$A14,'14-15 Teamsheets'!$C$2:$C$136,AZ$1)) &amp; "(" &amp; (GOALS('07-08 Teamsheets'!$S$2:$Z$88,$A14,'07-08 Teamsheets'!$C$2:$C$88,AZ$1)+GOALS('11-12 Teamsheets'!$S$2:$Z$119,$A14,'11-12 Teamsheets'!$C$2:$C$119,AZ$1)+GOALS('12-13 Teamsheets'!$S$2:$Z$126,$A14,'12-13 Teamsheets'!$C$2:$C$126,AZ$1)+GOALS('13-14 Teamsheets'!$S$2:$Z$132,$A14,'13-14 Teamsheets'!$C$2:$C$132,AZ$1)+GOALS('14-15 Teamsheets'!$S$2:$Z$136,$A14,'14-15 Teamsheets'!$C$2:$C$136,AZ$1)) &amp; ")"</f>
        <v>0(0)</v>
      </c>
      <c r="BB14" s="27">
        <f>Clean_sheet('07-08 Teamsheets'!$C$2:$H$92,$A14,AZ$1)+Clean_sheet('11-12 Teamsheets'!$C$2:$H$119,$A14,AZ$1)+Clean_sheet('12-13 Teamsheets'!$C$2:$H$126,$A14,AZ$1)+Clean_sheet('13-14 Teamsheets'!$C$2:$H$132,$A14,AZ$1)+Clean_sheet('14-15 Teamsheets'!$C$2:$H$136,$A14,AZ$1)</f>
        <v>0</v>
      </c>
      <c r="BC14" s="27" t="str">
        <f>(CARDS('07-08 Teamsheets'!$H$2:$Z$88,$A14,$CX$2,'07-08 Teamsheets'!$C$2:$C$88,AZ$1)+CARDS('11-12 Teamsheets'!$H$2:$Z$119,$A14,$CX$2,'11-12 Teamsheets'!$C$2:$C$119,AZ$1)+CARDS('12-13 Teamsheets'!$H$2:$Z$126,$A14,$CX$2,'12-13 Teamsheets'!$C$2:$C$126,AZ$1)+CARDS('13-14 Teamsheets'!$H$2:$Z$132,$A14,$CX$2,'13-14 Teamsheets'!$C$2:$C$132,AZ$1)+CARDS('14-15 Teamsheets'!$H$2:$Z$136,$A14,$CX$2,'14-15 Teamsheets'!$C$2:$C$136,AZ$1)) &amp; "(" &amp; (CARDS('07-08 Teamsheets'!$H$2:$Z$88,$A14,$CX$3,'07-08 Teamsheets'!$C$2:$C$88,AZ$1)+CARDS('11-12 Teamsheets'!$H$2:$Z$119,$A14,$CX$3,'11-12 Teamsheets'!$C$2:$C$119,AZ$1)+CARDS('12-13 Teamsheets'!$H$2:$Z$126,$A14,$CX$3,'12-13 Teamsheets'!$C$2:$C$126,AZ$1)+CARDS('13-14 Teamsheets'!$H$2:$Z$132,$A14,$CX$3,'13-14 Teamsheets'!$C$2:$C$132,AZ$1)+CARDS('14-15 Teamsheets'!$H$2:$Z$136,$A14,$CX$3,'14-15 Teamsheets'!$C$2:$C$136,AZ$1)) &amp; ")"</f>
        <v>0(1)</v>
      </c>
      <c r="BD14" s="82">
        <f>MINS_PLAYED('07-08 Teamsheets'!$H$2:$R$88,$A14,'07-08 Teamsheets'!$C$2:$C$88,AZ$1)+MINS_PLAYED('11-12 Teamsheets'!$H$2:$R$119,$A14,'11-12 Teamsheets'!$C$2:$C$119,AZ$1)+MINS_PLAYED('12-13 Teamsheets'!$H$2:$R$126,$A14,'12-13 Teamsheets'!$C$2:$C$126,AZ$1)+MINS_PLAYED('13-14 Teamsheets'!$H$2:$R$132,$A14,'13-14 Teamsheets'!$C$2:$C$132,AZ$1)+MINS_PLAYED('14-15 Teamsheets'!$H$2:$R$136,$A14,'14-15 Teamsheets'!$C$2:$C$136,AZ$1)+MINS_AS_SUB('07-08 Teamsheets'!$S$2:$Z$88,$A14,'07-08 Teamsheets'!$C$2:$C$88,AZ$1)+MINS_AS_SUB('11-12 Teamsheets'!$S$2:$Z$119,$A14,'11-12 Teamsheets'!$C$2:$C$119,AZ$1)+MINS_AS_SUB('12-13 Teamsheets'!$S$2:$Z$126,$A14,'12-13 Teamsheets'!$C$2:$C$126,AZ$1)+MINS_AS_SUB('13-14 Teamsheets'!$S$2:$Z$132,$A14,'13-14 Teamsheets'!$C$2:$C$132,AZ$1)+MINS_AS_SUB('14-15 Teamsheets'!$S$2:$Z$136,$A14,'14-15 Teamsheets'!$C$2:$C$136,AZ$1)</f>
        <v>44</v>
      </c>
      <c r="BE14" s="27" t="str">
        <f>(APPS('08-09 Teamsheets'!$H$2:$R$92,$A14,'08-09 Teamsheets'!$C$2:$C$92,BE$1)+APPS('09-10 Teamsheets'!$H$2:$R$98,$A14,'09-10 Teamsheets'!$C$2:$C$98,BE$1)+APPS('10-11 Teamsheets'!$H$2:$R$107,$A14,'10-11 Teamsheets'!$C$2:$C$107,BE$1)+APPS('11-12 Teamsheets'!$H$2:$R$119,$A14,'11-12 Teamsheets'!$C$2:$C$119,BE$1)+APPS('12-13 Teamsheets'!$H$2:$R$126,$A14,'12-13 Teamsheets'!$C$2:$C$126,BE$1)+APPS('13-14 Teamsheets'!$H$2:$R$132,$A14,'13-14 Teamsheets'!$C$2:$C$132,BE$1)+APPS('14-15 Teamsheets'!$H$2:$R$136,$A14,'14-15 Teamsheets'!$C$2:$C$136,BE$1)) &amp; "(" &amp; (SUBS('08-09 Teamsheets'!$S$2:$Z$92,$A14,'08-09 Teamsheets'!$C$2:$C$92,BE$1)+SUBS('09-10 Teamsheets'!$S$2:$Z$98,$A14,'09-10 Teamsheets'!$C$2:$C$98,BE$1)+SUBS('10-11 Teamsheets'!$S$2:$Z$107,$A14,'10-11 Teamsheets'!$C$2:$C$107,BE$1)+SUBS('11-12 Teamsheets'!$S$2:$Z$119,$A14,'11-12 Teamsheets'!$C$2:$C$119,BE$1)+SUBS('12-13 Teamsheets'!$S$2:$Z$126,$A14,'12-13 Teamsheets'!$C$2:$C$126,BE$1)+SUBS('13-14 Teamsheets'!$S$2:$Z$132,$A14,'13-14 Teamsheets'!$C$2:$C$132,BE$1)+SUBS('14-15 Teamsheets'!$S$2:$Z$136,$A14,'14-15 Teamsheets'!$C$2:$C$136,BE$1)) &amp; ")"</f>
        <v>1(1)</v>
      </c>
      <c r="BF14" s="27" t="str">
        <f>(GOALS('08-09 Teamsheets'!$H$2:$R$92,$A14,'08-09 Teamsheets'!$C$2:$C$92,BE$1)+GOALS('09-10 Teamsheets'!$H$2:$R$98,$A14,'09-10 Teamsheets'!$C$2:$C$98,BE$1)+GOALS('10-11 Teamsheets'!$H$2:$R$107,$A14,'10-11 Teamsheets'!$C$2:$C$107,BE$1)+GOALS('11-12 Teamsheets'!$H$2:$R$119,$A14,'11-12 Teamsheets'!$C$2:$C$119,BE$1)+GOALS('12-13 Teamsheets'!$H$2:$R$126,$A14,'12-13 Teamsheets'!$C$2:$C$126,BE$1)+GOALS('13-14 Teamsheets'!$H$2:$R$132,$A14,'13-14 Teamsheets'!$C$2:$C$132,BE$1)+GOALS('14-15 Teamsheets'!$H$2:$R$136,$A14,'14-15 Teamsheets'!$C$2:$C$136,BE$1)) &amp; "(" &amp; (GOALS('08-09 Teamsheets'!$S$2:$Z$92,$A14,'08-09 Teamsheets'!$C$2:$C$92,BE$1)+GOALS('09-10 Teamsheets'!$S$2:$Z$98,$A14,'09-10 Teamsheets'!$C$2:$C$98,BE$1)+GOALS('10-11 Teamsheets'!$S$2:$Z$107,$A14,'10-11 Teamsheets'!$C$2:$C$107,BE$1)+GOALS('11-12 Teamsheets'!$S$2:$Z$119,$A14,'11-12 Teamsheets'!$C$2:$C$119,BE$1)+GOALS('12-13 Teamsheets'!$S$2:$Z$126,$A14,'12-13 Teamsheets'!$C$2:$C$126,BE$1)+GOALS('13-14 Teamsheets'!$S$2:$Z$132,$A14,'13-14 Teamsheets'!$C$2:$C$132,BE$1)+GOALS('14-15 Teamsheets'!$S$2:$Z$136,$A14,'14-15 Teamsheets'!$C$2:$C$136,BE$1)) &amp; ")"</f>
        <v>0(0)</v>
      </c>
      <c r="BG14" s="27">
        <f>Clean_sheet('08-09 Teamsheets'!$C$2:$H$92,$A14,BE$1)+Clean_sheet('09-10 Teamsheets'!$C$2:$H$98,$A14,BE$1)+Clean_sheet('10-11 Teamsheets'!$C$2:$H$107,$A14,BE$1)+Clean_sheet('11-12 Teamsheets'!$C$2:$H$119,$A14,BE$1)+Clean_sheet('12-13 Teamsheets'!$C$2:$H$126,$A14,BE$1)+Clean_sheet('13-14 Teamsheets'!$C$2:$H$132,$A14,BE$1)+Clean_sheet('14-15 Teamsheets'!$C$2:$H$136,$A14,BE$1)</f>
        <v>0</v>
      </c>
      <c r="BH14" s="27" t="str">
        <f>(CARDS('08-09 Teamsheets'!$H$2:$Z$92,$A14,$CX$2,'08-09 Teamsheets'!$C$2:$C$92,BE$1)+CARDS('09-10 Teamsheets'!$H$2:$Z$98,$A14,$CX$2,'09-10 Teamsheets'!$C$2:$C$98,BE$1)+CARDS('10-11 Teamsheets'!$H$2:$Z$107,$A14,$CX$2,'10-11 Teamsheets'!$C$2:$C$107,BE$1)+CARDS('11-12 Teamsheets'!$H$2:$Z$119,$A14,$CX$2,'11-12 Teamsheets'!$C$2:$C$119,BE$1)+CARDS('12-13 Teamsheets'!$H$2:$Z$126,$A14,$CX$2,'12-13 Teamsheets'!$C$2:$C$126,BE$1)+CARDS('13-14 Teamsheets'!$H$2:$Z$132,$A14,$CX$2,'13-14 Teamsheets'!$C$2:$C$132,BE$1)+CARDS('14-15 Teamsheets'!$H$2:$Z$136,$A14,$CX$2,'14-15 Teamsheets'!$C$2:$C$136,BE$1)) &amp; "(" &amp; (CARDS('08-09 Teamsheets'!$H$2:$Z$92,$A14,$CX$3,'08-09 Teamsheets'!$C$2:$C$92,BE$1)+CARDS('09-10 Teamsheets'!$H$2:$Z$98,$A14,$CX$3,'09-10 Teamsheets'!$C$2:$C$98,BE$1)+CARDS('10-11 Teamsheets'!$H$2:$Z$107,$A14,$CX$3,'10-11 Teamsheets'!$C$2:$C$107,BE$1)+CARDS('11-12 Teamsheets'!$H$2:$Z$119,$A14,$CX$3,'11-12 Teamsheets'!$C$2:$C$119,BE$1)+CARDS('12-13 Teamsheets'!$H$2:$Z$126,$A14,$CX$3,'12-13 Teamsheets'!$C$2:$C$126,BE$1)+CARDS('13-14 Teamsheets'!$H$2:$Z$132,$A14,$CX$3,'13-14 Teamsheets'!$C$2:$C$132,BE$1)+CARDS('14-15 Teamsheets'!$H$2:$Z$136,$A14,$CX$3,'14-15 Teamsheets'!$C$2:$C$136,BE$1)) &amp; ")"</f>
        <v>0(0)</v>
      </c>
      <c r="BI14" s="82">
        <f>MINS_PLAYED('08-09 Teamsheets'!$H$2:$R$92,$A14,'08-09 Teamsheets'!$C$2:$C$92,BE$1)+MINS_PLAYED('09-10 Teamsheets'!$H$2:$R$98,$A14,'09-10 Teamsheets'!$C$2:$C$98,BE$1)+ MINS_AS_SUB('08-09 Teamsheets'!$S$2:$Z$92,$A14,'08-09 Teamsheets'!$C$2:$C$92,BE$1)+ MINS_AS_SUB('09-10 Teamsheets'!$S$2:$Z$98,$A14,'09-10 Teamsheets'!$C$2:$C$98,BE$1)+MINS_PLAYED('10-11 Teamsheets'!$H$2:$R$107,$A14,'10-11 Teamsheets'!$C$2:$C$107,BE$1)+MINS_AS_SUB('10-11 Teamsheets'!$S$2:$Z$107,$A14,'10-11 Teamsheets'!$C$2:$C$107,BE$1)+MINS_PLAYED('11-12 Teamsheets'!$H$2:$R$119,$A14,'11-12 Teamsheets'!$C$2:$C$119,BE$1)+MINS_AS_SUB('11-12 Teamsheets'!$S$2:$Z$119,$A14,'11-12 Teamsheets'!$C$2:$C$119,BE$1)+MINS_PLAYED('12-13 Teamsheets'!$H$2:$R$126,$A14,'12-13 Teamsheets'!$C$2:$C$126,BE$1)+MINS_AS_SUB('12-13 Teamsheets'!$S$2:$Z$126,$A14,'12-13 Teamsheets'!$C$2:$C$126,BE$1)+MINS_PLAYED('13-14 Teamsheets'!$H$2:$R$132,$A14,'13-14 Teamsheets'!$C$2:$C$132,BE$1)+MINS_AS_SUB('13-14 Teamsheets'!$S$2:$Z$132,$A14,'13-14 Teamsheets'!$C$2:$C$132,BE$1)+MINS_PLAYED('14-15 Teamsheets'!$H$2:$R$136,$A14,'14-15 Teamsheets'!$C$2:$C$136,BE$1)+MINS_AS_SUB('14-15 Teamsheets'!$S$2:$Z$136,$A14,'14-15 Teamsheets'!$C$2:$C$136,BE$1)</f>
        <v>46</v>
      </c>
      <c r="BJ14" s="27" t="str">
        <f>(APPS('07-08 Teamsheets'!$H$2:$R$88,$A14,'07-08 Teamsheets'!$C$2:$C$88,BJ$1)+APPS('08-09 Teamsheets'!$H$2:$R$92,$A14,'08-09 Teamsheets'!$C$2:$C$92,BJ$1)+APPS('09-10 Teamsheets'!$H$2:$R$98,$A14,'09-10 Teamsheets'!$C$2:$C$98,BJ$1)+APPS('10-11 Teamsheets'!$H$2:$R$106,$A14,'10-11 Teamsheets'!$C$2:$C$106,BJ$1)+APPS('11-12 Teamsheets'!$H$2:$R$119,$A14,'11-12 Teamsheets'!$C$2:$C$119,BJ$1)+APPS('12-13 Teamsheets'!$H$2:$R$126,$A14,'12-13 Teamsheets'!$C$2:$C$126,BJ$1)+APPS('13-14 Teamsheets'!$H$2:$R$132,$A14,'13-14 Teamsheets'!$C$2:$C$132,BJ$1)+APPS('14-15 Teamsheets'!$H$2:$R$136,$A14,'14-15 Teamsheets'!$C$2:$C$136,BJ$1)) &amp; "(" &amp; (SUBS('07-08 Teamsheets'!$S$2:$Z$88,$A14,'07-08 Teamsheets'!$C$2:$C$88,BJ$1)+SUBS('08-09 Teamsheets'!$S$2:$Z$92,$A14,'08-09 Teamsheets'!$C$2:$C$92,BJ$1)+SUBS('09-10 Teamsheets'!$S$2:$Z$98,$A14,'09-10 Teamsheets'!$C$2:$C$98,BJ$1)+SUBS('10-11 Teamsheets'!$S$2:$Z$106,$A14,'10-11 Teamsheets'!$C$2:$C$106,BJ$1)+SUBS('11-12 Teamsheets'!$S$2:$Z$119,$A14,'11-12 Teamsheets'!$C$2:$C$119,BJ$1)+SUBS('12-13 Teamsheets'!$S$2:$Z$126,$A14,'12-13 Teamsheets'!$C$2:$C$126,BJ$1)+SUBS('13-14 Teamsheets'!$S$2:$Z$132,$A14,'13-14 Teamsheets'!$C$2:$C$132,BJ$1)+SUBS('14-15 Teamsheets'!$S$2:$Z$136,$A14,'14-15 Teamsheets'!$C$2:$C$136,BJ$1)) &amp; ")"</f>
        <v>1(0)</v>
      </c>
      <c r="BK14" s="27" t="str">
        <f>(GOALS('07-08 Teamsheets'!$H$2:$R$88,$A14,'07-08 Teamsheets'!$C$2:$C$88,BJ$1)+GOALS('08-09 Teamsheets'!$H$2:$R$92,$A14,'08-09 Teamsheets'!$C$2:$C$92,BJ$1)+GOALS('09-10 Teamsheets'!$H$2:$R$98,$A14,'09-10 Teamsheets'!$C$2:$C$98,BJ$1)+GOALS('10-11 Teamsheets'!$H$2:$R$106,$A14,'10-11 Teamsheets'!$C$2:$C$106,BJ$1)+GOALS('11-12 Teamsheets'!$H$2:$R$119,$A14,'11-12 Teamsheets'!$C$2:$C$119,BJ$1)+GOALS('12-13 Teamsheets'!$H$2:$R$126,$A14,'12-13 Teamsheets'!$C$2:$C$126,BJ$1)+GOALS('13-14 Teamsheets'!$H$2:$R$132,$A14,'13-14 Teamsheets'!$C$2:$C$132,BJ$1)+GOALS('14-15 Teamsheets'!$H$2:$R$136,$A14,'14-15 Teamsheets'!$C$2:$C$136,BJ$1)) &amp; "(" &amp; (GOALS('07-08 Teamsheets'!$S$2:$Z$88,$A14,'07-08 Teamsheets'!$C$2:$C$88,BJ$1)+GOALS('08-09 Teamsheets'!$S$2:$Z$92,$A14,'08-09 Teamsheets'!$C$2:$C$92,BJ$1)+GOALS('09-10 Teamsheets'!$S$2:$Z$98,$A14,'09-10 Teamsheets'!$C$2:$C$98,BJ$1)+GOALS('10-11 Teamsheets'!$S$2:$Z$106,$A14,'10-11 Teamsheets'!$C$2:$C$106,BJ$1)+GOALS('11-12 Teamsheets'!$S$2:$Z$119,$A14,'11-12 Teamsheets'!$C$2:$C$119,BJ$1)+GOALS('12-13 Teamsheets'!$S$2:$Z$126,$A14,'12-13 Teamsheets'!$C$2:$C$126,BJ$1)+GOALS('13-14 Teamsheets'!$S$2:$Z$132,$A14,'13-14 Teamsheets'!$C$2:$C$132,BJ$1)+GOALS('14-15 Teamsheets'!$S$2:$Z$136,$A14,'14-15 Teamsheets'!$C$2:$C$136,BJ$1)) &amp; ")"</f>
        <v>0(0)</v>
      </c>
      <c r="BL14" s="27">
        <f>Clean_sheet('07-08 Teamsheets'!$C$2:$H$92,$A14,BJ$1)+Clean_sheet('08-09 Teamsheets'!$C$2:$H$92,$A14,BJ$1)+Clean_sheet('09-10 Teamsheets'!$C$2:$H$98,$A14,BJ$1)+Clean_sheet('10-11 Teamsheets'!$C$2:$H$106,$A14,BJ$1)+Clean_sheet('11-12 Teamsheets'!$C$2:$H$119,$A14,BJ$1)+Clean_sheet('12-13 Teamsheets'!$C$2:$H$126,$A14,BJ$1)+Clean_sheet('13-14 Teamsheets'!$C$2:$H$132,$A14,BJ$1)+Clean_sheet('14-15 Teamsheets'!$C$2:$H$136,$A14,BJ$1)</f>
        <v>0</v>
      </c>
      <c r="BM14" s="27" t="str">
        <f>(CARDS('07-08 Teamsheets'!$H$2:$Z$88,$A14,$CX$2,'07-08 Teamsheets'!$C$2:$C$88,BJ$1)+CARDS('08-09 Teamsheets'!$H$2:$Z$92,$A14,$CX$2,'08-09 Teamsheets'!$C$2:$C$92,BJ$1)+CARDS('09-10 Teamsheets'!$H$2:$Z$98,$A14,$CX$2,'09-10 Teamsheets'!$C$2:$C$98,BJ$1)+CARDS('10-11 Teamsheets'!$H$2:$Z$106,$A14,$CX$2,'10-11 Teamsheets'!$C$2:$C$106,BJ$1)+CARDS('11-12 Teamsheets'!$H$2:$Z$119,$A14,$CX$2,'11-12 Teamsheets'!$C$2:$C$119,BJ$1)+CARDS('12-13 Teamsheets'!$H$2:$Z$126,$A14,$CX$2,'12-13 Teamsheets'!$C$2:$C$126,BJ$1)+CARDS('13-14 Teamsheets'!$H$2:$Z$132,$A14,$CX$2,'13-14 Teamsheets'!$C$2:$C$132,BJ$1)+CARDS('14-15 Teamsheets'!$H$2:$Z$136,$A14,$CX$2,'14-15 Teamsheets'!$C$2:$C$136,BJ$1)) &amp; "(" &amp; (CARDS('07-08 Teamsheets'!$H$2:$Z$88,$A14,$CX$3,'07-08 Teamsheets'!$C$2:$C$88,BJ$1)+CARDS('08-09 Teamsheets'!$H$2:$Z$92,$A14,$CX$3,'08-09 Teamsheets'!$C$2:$C$92,BJ$1)+CARDS('09-10 Teamsheets'!$H$2:$Z$98,$A14,$CX$3,'09-10 Teamsheets'!$C$2:$C$98,BJ$1)+CARDS('10-11 Teamsheets'!$H$2:$Z$106,$A14,$CX$3,'10-11 Teamsheets'!$C$2:$C$106,BJ$1)+CARDS('11-12 Teamsheets'!$H$2:$Z$119,$A14,$CX$3,'11-12 Teamsheets'!$C$2:$C$119,BJ$1)+CARDS('12-13 Teamsheets'!$H$2:$Z$126,$A14,$CX$3,'12-13 Teamsheets'!$C$2:$C$126,BJ$1)+CARDS('13-14 Teamsheets'!$H$2:$Z$132,$A14,$CX$3,'13-14 Teamsheets'!$C$2:$C$132,BJ$1)+CARDS('14-15 Teamsheets'!$H$2:$Z$136,$A14,$CX$3,'14-15 Teamsheets'!$C$2:$C$136,BJ$1)) &amp; ")"</f>
        <v>1(0)</v>
      </c>
      <c r="BN14" s="82">
        <f>MINS_PLAYED('07-08 Teamsheets'!$H$2:$R$88,$A14,'07-08 Teamsheets'!$C$2:$C$88,BJ$1)+MINS_PLAYED('08-09 Teamsheets'!$H$2:$R$92,$A14,'08-09 Teamsheets'!$C$2:$C$92,BJ$1)+MINS_PLAYED('09-10 Teamsheets'!$H$2:$R$98,$A14,'09-10 Teamsheets'!$C$2:$C$98,BJ$1)+MINS_PLAYED('10-11 Teamsheets'!$H$2:$R$106,$A14,'10-11 Teamsheets'!$C$2:$C$106,BJ$1)+MINS_PLAYED('11-12 Teamsheets'!$H$2:$R$119,$A14,'11-12 Teamsheets'!$C$2:$C$119,BJ$1)+MINS_PLAYED('12-13 Teamsheets'!$H$2:$R$126,$A14,'12-13 Teamsheets'!$C$2:$C$126,BJ$1)+MINS_PLAYED('13-14 Teamsheets'!$H$2:$R$132,$A14,'13-14 Teamsheets'!$C$2:$C$132,BJ$1)+MINS_PLAYED('14-15 Teamsheets'!$H$2:$R$136,$A14,'14-15 Teamsheets'!$C$2:$C$136,BJ$1)+MINS_AS_SUB('07-08 Teamsheets'!$S$2:$Z$88,$A14,'07-08 Teamsheets'!$C$2:$C$88,BJ$1)+MINS_AS_SUB('08-09 Teamsheets'!$S$2:$Z$92,$A14,'08-09 Teamsheets'!$C$2:$C$92,BJ$1)+MINS_AS_SUB('09-10 Teamsheets'!$S$2:$Z$98,$A14,'09-10 Teamsheets'!$C$2:$C$98,BJ$1)+MINS_AS_SUB('10-11 Teamsheets'!$S$2:$Z$106,$A14,'10-11 Teamsheets'!$C$2:$C$106,BJ$1)+MINS_AS_SUB('11-12 Teamsheets'!$S$2:$Z$119,$A14,'11-12 Teamsheets'!$C$2:$C$119,BJ$1)+MINS_AS_SUB('12-13 Teamsheets'!$S$2:$Z$126,$A14,'12-13 Teamsheets'!$C$2:$C$126,BJ$1)+MINS_AS_SUB('13-14 Teamsheets'!$S$2:$Z$132,$A14,'13-14 Teamsheets'!$C$2:$C$132,BJ$1)+MINS_AS_SUB('14-15 Teamsheets'!$S$2:$Z$136,$A14,'14-15 Teamsheets'!$C$2:$C$136,BJ$1)</f>
        <v>90</v>
      </c>
      <c r="BO14" s="27" t="str">
        <f>(APPS('07-08 Teamsheets'!$H$2:$R$88,$A14,'07-08 Teamsheets'!$C$2:$C$88,BO$1)+APPS('08-09 Teamsheets'!$H$2:$R$92,$A14,'08-09 Teamsheets'!$C$2:$C$92,BO$1)+APPS('09-10 Teamsheets'!$H$2:$R$98,$A14,'09-10 Teamsheets'!$C$2:$C$98,BO$1)+APPS('10-11 Teamsheets'!$H$2:$R$106,$A14,'10-11 Teamsheets'!$C$2:$C$106,BO$1)+APPS('11-12 Teamsheets'!$H$2:$R$119,$A14,'11-12 Teamsheets'!$C$2:$C$119,BO$1)+APPS('12-13 Teamsheets'!$H$2:$R$126,$A14,'12-13 Teamsheets'!$C$2:$C$126,BO$1)+APPS('13-14 Teamsheets'!$H$2:$R$132,$A14,'13-14 Teamsheets'!$C$2:$C$132,BO$1)+APPS('14-15 Teamsheets'!$H$2:$R$136,$A14,'14-15 Teamsheets'!$C$2:$C$136,BO$1)) &amp; "(" &amp; (SUBS('07-08 Teamsheets'!$S$2:$Z$88,$A14,'07-08 Teamsheets'!$C$2:$C$88,BO$1)+SUBS('08-09 Teamsheets'!$S$2:$Z$92,$A14,'08-09 Teamsheets'!$C$2:$C$92,BO$1)+SUBS('09-10 Teamsheets'!$S$2:$Z$98,$A14,'09-10 Teamsheets'!$C$2:$C$98,BO$1)+SUBS('10-11 Teamsheets'!$S$2:$Z$106,$A14,'10-11 Teamsheets'!$C$2:$C$106,BO$1)+SUBS('11-12 Teamsheets'!$S$2:$Z$119,$A14,'11-12 Teamsheets'!$C$2:$C$119,BO$1)+SUBS('12-13 Teamsheets'!$S$2:$Z$126,$A14,'12-13 Teamsheets'!$C$2:$C$126,BO$1)+SUBS('13-14 Teamsheets'!$S$2:$Z$132,$A14,'13-14 Teamsheets'!$C$2:$C$132,BO$1)+SUBS('14-15 Teamsheets'!$S$2:$Z$136,$A14,'14-15 Teamsheets'!$C$2:$C$136,BO$1)) &amp; ")"</f>
        <v>5(2)</v>
      </c>
      <c r="BP14" s="27" t="str">
        <f>(GOALS('07-08 Teamsheets'!$H$2:$R$88,$A14,'07-08 Teamsheets'!$C$2:$C$88,BO$1)+GOALS('08-09 Teamsheets'!$H$2:$R$92,$A14,'08-09 Teamsheets'!$C$2:$C$92,BO$1)+GOALS('09-10 Teamsheets'!$H$2:$R$98,$A14,'09-10 Teamsheets'!$C$2:$C$98,BO$1)+GOALS('10-11 Teamsheets'!$H$2:$R$106,$A14,'10-11 Teamsheets'!$C$2:$C$106,BO$1)+GOALS('11-12 Teamsheets'!$H$2:$R$119,$A14,'11-12 Teamsheets'!$C$2:$C$119,BO$1)+GOALS('12-13 Teamsheets'!$H$2:$R$126,$A14,'12-13 Teamsheets'!$C$2:$C$126,BO$1)+GOALS('13-14 Teamsheets'!$H$2:$R$132,$A14,'13-14 Teamsheets'!$C$2:$C$132,BO$1)+GOALS('14-15 Teamsheets'!$H$2:$R$136,$A14,'14-15 Teamsheets'!$C$2:$C$136,BO$1)) &amp; "(" &amp; (GOALS('07-08 Teamsheets'!$S$2:$Z$88,$A14,'07-08 Teamsheets'!$C$2:$C$88,BO$1)+GOALS('08-09 Teamsheets'!$S$2:$Z$92,$A14,'08-09 Teamsheets'!$C$2:$C$92,BO$1)+GOALS('09-10 Teamsheets'!$S$2:$Z$98,$A14,'09-10 Teamsheets'!$C$2:$C$98,BO$1)+GOALS('10-11 Teamsheets'!$S$2:$Z$106,$A14,'10-11 Teamsheets'!$C$2:$C$106,BO$1)+GOALS('11-12 Teamsheets'!$S$2:$Z$119,$A14,'11-12 Teamsheets'!$C$2:$C$119,BO$1)+GOALS('12-13 Teamsheets'!$S$2:$Z$126,$A14,'12-13 Teamsheets'!$C$2:$C$126,BO$1)+GOALS('13-14 Teamsheets'!$S$2:$Z$132,$A14,'13-14 Teamsheets'!$C$2:$C$132,BO$1)+GOALS('14-15 Teamsheets'!$S$2:$Z$136,$A14,'14-15 Teamsheets'!$C$2:$C$136,BO$1)) &amp; ")"</f>
        <v>0(0)</v>
      </c>
      <c r="BQ14" s="27">
        <f>Clean_sheet('07-08 Teamsheets'!$C$2:$H$92,$A14,BO$1)+Clean_sheet('08-09 Teamsheets'!$C$2:$H$92,$A14,BO$1)+Clean_sheet('09-10 Teamsheets'!$C$2:$H$98,$A14,BO$1)+Clean_sheet('10-11 Teamsheets'!$C$2:$H$106,$A14,BO$1)+Clean_sheet('11-12 Teamsheets'!$C$2:$H$119,$A14,BO$1)+Clean_sheet('12-13 Teamsheets'!$C$2:$H$126,$A14,BO$1)+Clean_sheet('13-14 Teamsheets'!$C$2:$H$132,$A14,BO$1)+Clean_sheet('14-15 Teamsheets'!$C$2:$H$136,$A14,BO$1)</f>
        <v>0</v>
      </c>
      <c r="BR14" s="27" t="str">
        <f>(CARDS('07-08 Teamsheets'!$H$2:$Z$88,$A14,$CX$2,'07-08 Teamsheets'!$C$2:$C$88,BO$1)+CARDS('08-09 Teamsheets'!$H$2:$Z$92,$A14,$CX$2,'08-09 Teamsheets'!$C$2:$C$92,BO$1)+CARDS('09-10 Teamsheets'!$H$2:$Z$98,$A14,$CX$2,'09-10 Teamsheets'!$C$2:$C$98,BO$1)+CARDS('10-11 Teamsheets'!$H$2:$Z$106,$A14,$CX$2,'10-11 Teamsheets'!$C$2:$C$106,BO$1)+CARDS('11-12 Teamsheets'!$H$2:$Z$119,$A14,$CX$2,'11-12 Teamsheets'!$C$2:$C$119,BO$1)+CARDS('12-13 Teamsheets'!$H$2:$Z$126,$A14,$CX$2,'12-13 Teamsheets'!$C$2:$C$126,BO$1)+CARDS('13-14 Teamsheets'!$H$2:$Z$132,$A14,$CX$2,'13-14 Teamsheets'!$C$2:$C$132,BO$1)+CARDS('14-15 Teamsheets'!$H$2:$Z$136,$A14,$CX$2,'14-15 Teamsheets'!$C$2:$C$136,BO$1)) &amp; "(" &amp; (CARDS('07-08 Teamsheets'!$H$2:$Z$88,$A14,$CX$3,'07-08 Teamsheets'!$C$2:$C$88,BO$1)+CARDS('08-09 Teamsheets'!$H$2:$Z$92,$A14,$CX$3,'08-09 Teamsheets'!$C$2:$C$92,BO$1)+CARDS('09-10 Teamsheets'!$H$2:$Z$98,$A14,$CX$3,'09-10 Teamsheets'!$C$2:$C$98,BO$1)+CARDS('10-11 Teamsheets'!$H$2:$Z$106,$A14,$CX$3,'10-11 Teamsheets'!$C$2:$C$106,BO$1)+CARDS('11-12 Teamsheets'!$H$2:$Z$119,$A14,$CX$3,'11-12 Teamsheets'!$C$2:$C$119,BO$1)+CARDS('12-13 Teamsheets'!$H$2:$Z$126,$A14,$CX$3,'12-13 Teamsheets'!$C$2:$C$126,BO$1)+CARDS('13-14 Teamsheets'!$H$2:$Z$132,$A14,$CX$3,'13-14 Teamsheets'!$C$2:$C$132,BO$1)+CARDS('14-15 Teamsheets'!$H$2:$Z$136,$A14,$CX$3,'14-15 Teamsheets'!$C$2:$C$136,BO$1)) &amp; ")"</f>
        <v>0(0)</v>
      </c>
      <c r="BS14" s="82">
        <f>MINS_PLAYED('07-08 Teamsheets'!$H$2:$R$88,$A14,'07-08 Teamsheets'!$C$2:$C$88,BO$1)+MINS_PLAYED('08-09 Teamsheets'!$H$2:$R$92,$A14,'08-09 Teamsheets'!$C$2:$C$92,BO$1)+MINS_PLAYED('09-10 Teamsheets'!$H$2:$R$98,$A14,'09-10 Teamsheets'!$C$2:$C$98,BO$1)+MINS_PLAYED('10-11 Teamsheets'!$H$2:$R$106,$A14,'10-11 Teamsheets'!$C$2:$C$106,BO$1)+MINS_PLAYED('11-12 Teamsheets'!$H$2:$R$119,$A14,'11-12 Teamsheets'!$C$2:$C$119,BO$1)+MINS_PLAYED('12-13 Teamsheets'!$H$2:$R$126,$A14,'12-13 Teamsheets'!$C$2:$C$126,BO$1)+MINS_PLAYED('13-14 Teamsheets'!$H$2:$R$132,$A14,'13-14 Teamsheets'!$C$2:$C$132,BO$1)+MINS_PLAYED('14-15 Teamsheets'!$H$2:$R$136,$A14,'14-15 Teamsheets'!$C$2:$C$136,BO$1)+MINS_AS_SUB('07-08 Teamsheets'!$S$2:$Z$88,$A14,'07-08 Teamsheets'!$C$2:$C$88,BO$1)+MINS_AS_SUB('08-09 Teamsheets'!$S$2:$Z$92,$A14,'08-09 Teamsheets'!$C$2:$C$92,BO$1)+MINS_AS_SUB('09-10 Teamsheets'!$S$2:$Z$98,$A14,'09-10 Teamsheets'!$C$2:$C$98,BO$1)+MINS_AS_SUB('10-11 Teamsheets'!$S$2:$Z$106,$A14,'10-11 Teamsheets'!$C$2:$C$106,BO$1)+MINS_AS_SUB('11-12 Teamsheets'!$S$2:$Z$119,$A14,'11-12 Teamsheets'!$C$2:$C$119,BO$1)+MINS_AS_SUB('12-13 Teamsheets'!$S$2:$Z$126,$A14,'12-13 Teamsheets'!$C$2:$C$126,BO$1)+MINS_AS_SUB('13-14 Teamsheets'!$S$2:$Z$132,$A14,'13-14 Teamsheets'!$C$2:$C$132,BO$1)+MINS_AS_SUB('14-15 Teamsheets'!$S$2:$Z$136,$A14,'14-15 Teamsheets'!$C$2:$C$136,BO$1)</f>
        <v>453</v>
      </c>
      <c r="BT14" s="71">
        <f>APPS('05-06 Teamsheets'!$H$2:$R$71,$A14,'05-06 Teamsheets'!$C$2:$C$71,B$1)+SUBS('05-06 Teamsheets'!$S$2:$W$71,$A14,'05-06 Teamsheets'!$C$2:$C$71,B$1)+APPS('06-07 Teamsheets'!$H$2:$R$83,$A14,'06-07 Teamsheets'!$C$2:$C$83,G$1)+SUBS('06-07 Teamsheets'!$S$2:$Z$83,$A14,'06-07 Teamsheets'!$C$2:$C$83,G$1)+APPS('07-08 Teamsheets'!$H$2:$R$88,$A14,'07-08 Teamsheets'!$C$2:$C$88,L$1)+SUBS('07-08 Teamsheets'!$S$2:$Z$88,$A14,'07-08 Teamsheets'!$C$2:$C$88,L$1)+APPS('08-09 Teamsheets'!$H$2:$R$92,$A14,'08-09 Teamsheets'!$C$2:$C$92,Q$1)+SUBS('08-09 Teamsheets'!$S$2:$Z$92,$A14,'08-09 Teamsheets'!$C$2:$C$92,Q$1)+APPS('09-10 Teamsheets'!$H$2:$R$98,$A14,'09-10 Teamsheets'!$C$2:$C$98,Q$1)+SUBS('09-10 Teamsheets'!$S$2:$Z$98,$A14,'09-10 Teamsheets'!$C$2:$C$98,Q$1)+APPS('10-11 Teamsheets'!$H$2:$R$107,$A14,'10-11 Teamsheets'!$C$2:$C$107,Q$1)+SUBS('10-11 Teamsheets'!$S$2:$Z$107,$A14,'10-11 Teamsheets'!$C$2:$C$107,Q$1)+APPS('11-12 Teamsheets'!$H$2:$R$119,$A14,'11-12 Teamsheets'!$C$2:$C$119,Q$1)+SUBS('11-12 Teamsheets'!$S$2:$Z$119,$A14,'11-12 Teamsheets'!$C$2:$C$119,Q$1)+APPS('12-13 Teamsheets'!$H$2:$R$126,$A14,'12-13 Teamsheets'!$C$2:$C$126,Q$1)+SUBS('12-13 Teamsheets'!$S$2:$Z$126,$A14,'12-13 Teamsheets'!$C$2:$C$126,Q$1)+APPS('13-14 Teamsheets'!$H$2:$R$132,$A14,'13-14 Teamsheets'!$C$2:$C$132,Q$1)+SUBS('13-14 Teamsheets'!$S$2:$Z$132,$A14,'13-14 Teamsheets'!$C$2:$C$132,Q$1)+APPS('14-15 Teamsheets'!$H$2:$R$136,$A14,'14-15 Teamsheets'!$C$2:$C$136,Q$1)+SUBS('14-15 Teamsheets'!$S$2:$Z$136,$A14,'14-15 Teamsheets'!$C$2:$C$136,Q$1)</f>
        <v>55</v>
      </c>
      <c r="BU14" s="132">
        <v>0</v>
      </c>
      <c r="BV14" s="27">
        <f>APPS('07-08 Teamsheets'!$H$2:$R$88,$A14,'07-08 Teamsheets'!$C$2:$C$88,AZ$1)+SUBS('07-08 Teamsheets'!$S$2:$Z$88,$A14,'07-08 Teamsheets'!$C$2:$C$88,AZ$1)+APPS('11-12 Teamsheets'!$H$2:$R$119,$A14,'11-12 Teamsheets'!$C$2:$C$119,AZ$1)+SUBS('11-12 Teamsheets'!$S$2:$Z$119,$A14,'11-12 Teamsheets'!$C$2:$C$119,AZ$1)+APPS('12-13 Teamsheets'!$H$2:$R$126,$A14,'12-13 Teamsheets'!$C$2:$C$126,AZ$1)+SUBS('12-13 Teamsheets'!$S$2:$Z$126,$A14,'12-13 Teamsheets'!$C$2:$C$126,AZ$1)+APPS('13-14 Teamsheets'!$H$2:$R$132,$A14,'13-14 Teamsheets'!$C$2:$C$132,AZ$1)+SUBS('13-14 Teamsheets'!$S$2:$Z$132,$A14,'13-14 Teamsheets'!$C$2:$C$132,AZ$1)+APPS('14-15 Teamsheets'!$H$2:$R$136,$A14,'14-15 Teamsheets'!$C$2:$C$136,AZ$1)+SUBS('14-15 Teamsheets'!$S$2:$Z$136,$A14,'14-15 Teamsheets'!$C$2:$C$136,AZ$1)+APPS('08-09 Teamsheets'!$H$2:$R$92,$A14,'08-09 Teamsheets'!$C$2:$C$92,BE$1)+APPS('09-10 Teamsheets'!$H$2:$R$98,$A14,'09-10 Teamsheets'!$C$2:$C$98,BE$1)+SUBS('08-09 Teamsheets'!$S$2:$Z$92,$A14,'08-09 Teamsheets'!$C$2:$C$92,BE$1)+SUBS('09-10 Teamsheets'!$S$2:$Z$98,$A14,'09-10 Teamsheets'!$C$2:$C$98,BE$1)+APPS('10-11 Teamsheets'!$H$2:$R$107,$A14,'10-11 Teamsheets'!$C$2:$C$107,BE$1)+SUBS('10-11 Teamsheets'!$S$2:$Z$107,$A14,'10-11 Teamsheets'!$C$2:$C$107,BE$1)+APPS('11-12 Teamsheets'!$H$2:$R$119,$A14,'11-12 Teamsheets'!$C$2:$C$119,BE$1)+SUBS('11-12 Teamsheets'!$S$2:$Z$119,$A14,'11-12 Teamsheets'!$C$2:$C$119,BE$1)+APPS('12-13 Teamsheets'!$H$2:$R$126,$A14,'12-13 Teamsheets'!$C$2:$C$126,BE$1)+SUBS('12-13 Teamsheets'!$S$2:$Z$126,$A14,'12-13 Teamsheets'!$C$2:$C$126,BE$1)+APPS('13-14 Teamsheets'!$H$2:$R$132,$A14,'13-14 Teamsheets'!$C$2:$C$132,BE$1)+SUBS('13-14 Teamsheets'!$S$2:$Z$132,$A14,'13-14 Teamsheets'!$C$2:$C$132,BE$1)+APPS('14-15 Teamsheets'!$H$2:$R$136,$A14,'14-15 Teamsheets'!$C$2:$C$136,BE$1)+SUBS('14-15 Teamsheets'!$S$2:$Z$136,$A14,'14-15 Teamsheets'!$C$2:$C$136,BE$1)</f>
        <v>3</v>
      </c>
      <c r="BW14" s="27">
        <f>APPS('07-08 Teamsheets'!$H$2:$R$88,$A14,'07-08 Teamsheets'!$C$2:$C$88,BJ$1)+APPS('08-09 Teamsheets'!$H$2:$R$92,$A14,'08-09 Teamsheets'!$C$2:$C$92,BJ$1)+APPS('09-10 Teamsheets'!$H$2:$R$98,$A14,'09-10 Teamsheets'!$C$2:$C$98,BJ$1)+SUBS('07-08 Teamsheets'!$S$2:$Z$88,$A14,'07-08 Teamsheets'!$C$2:$C$88,BJ$1)+SUBS('08-09 Teamsheets'!$S$2:$Z$92,$A14,'08-09 Teamsheets'!$C$2:$C$92,BJ$1)+SUBS('09-10 Teamsheets'!$S$2:$Z$98,$A14,'09-10 Teamsheets'!$C$2:$C$98,BJ$1)+APPS('10-11 Teamsheets'!$H$2:$R$107,$A14,'10-11 Teamsheets'!$C$2:$C$107,BJ$1)+SUBS('10-11 Teamsheets'!$S$2:$Z$107,$A14,'10-11 Teamsheets'!$C$2:$C$107,BJ$1)+APPS('11-12 Teamsheets'!$H$2:$R$119,$A14,'11-12 Teamsheets'!$C$2:$C$119,BJ$1)+SUBS('11-12 Teamsheets'!$S$2:$Z$111,$A14,'11-12 Teamsheets'!$C$2:$C$119,BJ$1)+APPS('12-13 Teamsheets'!$H$2:$R$126,$A14,'12-13 Teamsheets'!$C$2:$C$126,BJ$1)+SUBS('12-13 Teamsheets'!$S$2:$Z$118,$A14,'12-13 Teamsheets'!$C$2:$C$126,BJ$1)+APPS('13-14 Teamsheets'!$H$2:$R$132,$A14,'13-14 Teamsheets'!$C$2:$C$132,BJ$1)+SUBS('13-14 Teamsheets'!$S$2:$Z$124,$A14,'13-14 Teamsheets'!$C$2:$C$132,BJ$1)+APPS('14-15 Teamsheets'!$H$2:$R$136,$A14,'14-15 Teamsheets'!$C$2:$C$136,BJ$1)+SUBS('14-15 Teamsheets'!$S$2:$Z$128,$A14,'14-15 Teamsheets'!$C$2:$C$136,BJ$1)</f>
        <v>1</v>
      </c>
      <c r="BX14" s="27">
        <f>APPS('07-08 Teamsheets'!$H$2:$R$88,$A14,'07-08 Teamsheets'!$C$2:$C$88,BO$1)+APPS('08-09 Teamsheets'!$H$2:$R$92,$A14,'08-09 Teamsheets'!$C$2:$C$92,BO$1)+APPS('09-10 Teamsheets'!$H$2:$R$98,$A14,'09-10 Teamsheets'!$C$2:$C$98,BO$1)+SUBS('07-08 Teamsheets'!$S$2:$Z$88,$A14,'07-08 Teamsheets'!$C$2:$C$88,BO$1)+SUBS('08-09 Teamsheets'!$S$2:$Z$92,$A14,'08-09 Teamsheets'!$C$2:$C$92,BO$1)+SUBS('09-10 Teamsheets'!$S$2:$Z$98,$A14,'09-10 Teamsheets'!$C$2:$C$98,BO$1)+APPS('10-11 Teamsheets'!$H$2:$R$107,$A14,'10-11 Teamsheets'!$C$2:$C$107,BO$1)+SUBS('10-11 Teamsheets'!$S$2:$Z$107,$A14,'10-11 Teamsheets'!$C$2:$C$107,BO$1)+APPS('11-12 Teamsheets'!$H$2:$R$119,$A14,'11-12 Teamsheets'!$C$2:$C$119,BO$1)+SUBS('11-12 Teamsheets'!$S$2:$Z$119,$A14,'11-12 Teamsheets'!$C$2:$C$119,BO$1)+APPS('12-13 Teamsheets'!$H$2:$R$126,$A14,'12-13 Teamsheets'!$C$2:$C$126,BO$1)+SUBS('12-13 Teamsheets'!$S$2:$Z$126,$A14,'12-13 Teamsheets'!$C$2:$C$126,BO$1)+APPS('13-14 Teamsheets'!$H$2:$R$132,$A14,'13-14 Teamsheets'!$C$2:$C$132,BO$1)+SUBS('13-14 Teamsheets'!$S$2:$Z$132,$A14,'13-14 Teamsheets'!$C$2:$C$132,BO$1)+APPS('14-15 Teamsheets'!$H$2:$R$136,$A14,'14-15 Teamsheets'!$C$2:$C$136,BO$1)+SUBS('14-15 Teamsheets'!$S$2:$Z$136,$A14,'14-15 Teamsheets'!$C$2:$C$136,BO$1)</f>
        <v>7</v>
      </c>
      <c r="BY14" s="28">
        <f t="shared" si="3"/>
        <v>11</v>
      </c>
      <c r="BZ14" s="27" t="str">
        <f>(APPS('05-06 Teamsheets'!$H$2:$R$71,$A14) + APPS('06-07 Teamsheets'!$H$2:$R$83,$A14) +APPS('07-08 Teamsheets'!$H$2:$R$88,$A14) + APPS('08-09 Teamsheets'!$H$2:$R$92,$A14)+APPS('09-10 Teamsheets'!$H$2:$R$98,$A14)+APPS('10-11 Teamsheets'!$H$2:$R$107,$A14)+APPS('11-12 Teamsheets'!$H$2:$R$119,$A14)+APPS('12-13 Teamsheets'!$H$2:$R$126,$A14)+APPS('13-14 Teamsheets'!$H$2:$R$132,$A14)+APPS('14-15 Teamsheets'!$H$2:$R$136,$A14)) &amp; "(" &amp; (SUBS('05-06 Teamsheets'!$S$2:$W$71,$A14)+SUBS('06-07 Teamsheets'!$S$2:$Z$83,$A14)+SUBS('07-08 Teamsheets'!$S$2:$Z$88,$A14) +SUBS('08-09 Teamsheets'!$S$2:$Z$92,$A14)+SUBS('09-10 Teamsheets'!$S$2:$Z$98,$A14)+SUBS('10-11 Teamsheets'!$S$2:$Z$107,$A14)+SUBS('11-12 Teamsheets'!$S$2:$Z$119,$A14)+SUBS('12-13 Teamsheets'!$S$2:$Z$126,$A14)+SUBS('13-14 Teamsheets'!$S$2:$Z$132,$A14)+SUBS('14-15 Teamsheets'!$S$2:$Z$136,$A14)) &amp; ")"</f>
        <v>53(13)</v>
      </c>
      <c r="CA14" s="28">
        <f t="shared" si="4"/>
        <v>66</v>
      </c>
      <c r="CB14" s="71">
        <f>GOALS('05-06 Teamsheets'!$H$2:$W$71,$A14,'05-06 Teamsheets'!$C$2:$C$71,B$1)+GOALS('06-07 Teamsheets'!$H$2:$Z$83,$A14,'06-07 Teamsheets'!$C$2:$C$83,G$1)+GOALS('07-08 Teamsheets'!$H$2:$Z$88,$A14,'07-08 Teamsheets'!$C$2:$C$88,L$1)+GOALS('08-09 Teamsheets'!$H$2:$Z$92,$A14,'08-09 Teamsheets'!$C$2:$C$92,Q$1)+GOALS('09-10 Teamsheets'!$H$2:$Z$98,$A14,'09-10 Teamsheets'!$C$2:$C$98,Q$1)+GOALS('10-11 Teamsheets'!$H$2:$Z$107,$A14,'10-11 Teamsheets'!$C$2:$C$107,Q$1)+GOALS('11-12 Teamsheets'!$H$2:$Z$119,$A14,'11-12 Teamsheets'!$C$2:$C$119,Q$1)+GOALS('12-13 Teamsheets'!$H$2:$Z$126,$A14,'12-13 Teamsheets'!$C$2:$C$126,Q$1)+GOALS('13-14 Teamsheets'!$H$2:$Z$132,$A14,'13-14 Teamsheets'!$C$2:$C$132,Q$1)+GOALS('14-15 Teamsheets'!$H$2:$Z$136,$A14,'14-15 Teamsheets'!$C$2:$C$136,Q$1)</f>
        <v>0</v>
      </c>
      <c r="CC14" s="27">
        <f>GOALS('05-06 Teamsheets'!$H$2:$W$71,$A14,'05-06 Teamsheets'!$C$2:$C$71,V$1)+GOALS('05-06 Teamsheets'!$H$2:$W$71,$A14,'05-06 Teamsheets'!$C$2:$C$71,AA$1)+GOALS('06-07 Teamsheets'!$H$2:$Z$83,$A14,'06-07 Teamsheets'!$C$2:$C$83,AF$1)+GOALS('06-07 Teamsheets'!$H$2:$Z$83,$A14,'06-07 Teamsheets'!$C$2:$C$83,AK$1)+GOALS('07-08 Teamsheets'!$H$2:$Z$88,$A14,'07-08 Teamsheets'!$C$2:$C$88,AP$1)+GOALS('07-08 Teamsheets'!$H$2:$Z$88,$A14,'07-08 Teamsheets'!$C$2:$C$88,AU$1)+GOALS('07-08 Teamsheets'!$H$2:$Z$88,$A14,'07-08 Teamsheets'!$C$2:$C$88,AZ$1)+GOALS('11-12 Teamsheets'!$H$2:$Z$119,$A14,'11-12 Teamsheets'!$C$2:$C$119,AZ$1)+GOALS('12-13 Teamsheets'!$H$2:$Z$120,$A14,'12-13 Teamsheets'!$C$2:$C$120,AZ$1)+GOALS('13-14 Teamsheets'!$H$2:$Z$126,$A14,'13-14 Teamsheets'!$C$2:$C$126,AZ$1)+GOALS('14-15 Teamsheets'!$H$2:$Z$130,$A14,'14-15 Teamsheets'!$C$2:$C$130,AZ$1)+GOALS('08-09 Teamsheets'!$H$2:$Z$92,$A14,'08-09 Teamsheets'!$C$2:$C$92,BE$1)+GOALS('09-10 Teamsheets'!$H$2:$Z$98,$A14,'09-10 Teamsheets'!$C$2:$C$98,BE$1)+GOALS('10-11 Teamsheets'!$H$2:$Z$107,$A14,'10-11 Teamsheets'!$C$2:$C$107,BE$1)+GOALS('11-12 Teamsheets'!$H$2:$Z$119,$A14,'11-12 Teamsheets'!$C$2:$C$119,BE$1)+GOALS('12-13 Teamsheets'!$H$2:$Z$126,$A14,'12-13 Teamsheets'!$C$2:$C$126,BE$1)+GOALS('13-14 Teamsheets'!$H$2:$Z$132,$A14,'13-14 Teamsheets'!$C$2:$C$132,BE$1)+GOALS('14-15 Teamsheets'!$H$2:$Z$136,$A14,'14-15 Teamsheets'!$C$2:$C$136,BE$1)</f>
        <v>0</v>
      </c>
      <c r="CD14" s="27">
        <f>GOALS('07-08 Teamsheets'!$H$2:$Z$88,$A14,'07-08 Teamsheets'!$C$2:$C$88,BJ$1)
+GOALS('08-09 Teamsheets'!$H$2:$Z$92,$A14,'08-09 Teamsheets'!$C$2:$C$92,BJ$1)
+GOALS('09-10 Teamsheets'!$H$2:$Z$98,$A14,'09-10 Teamsheets'!$C$2:$C$98,BJ$1)
+GOALS('10-11 Teamsheets'!$H$2:$Z$107,$A14,'10-11 Teamsheets'!$C$2:$C$107,BJ$1)
+GOALS('11-12 Teamsheets'!$H$2:$Z$119,$A14,'11-12 Teamsheets'!$C$2:$C$119,BJ$1)
+GOALS('12-13 Teamsheets'!$H$2:$Z$124,$A14,'12-13 Teamsheets'!$C$2:$C$124,BJ$1)+GOALS('13-14 Teamsheets'!$H$2:$Z$130,$A14,'13-14 Teamsheets'!$C$2:$C$130,BJ$1)+GOALS('14-15 Teamsheets'!$H$2:$Z$134,$A14,'14-15 Teamsheets'!$C$2:$C$134,BJ$1)
+GOALS('07-08 Teamsheets'!$H$2:$Z$88,$A14,'07-08 Teamsheets'!$C$2:$C$88,BO$1)
+GOALS('08-09 Teamsheets'!$H$2:$Z$92,$A14,'08-09 Teamsheets'!$C$2:$C$92,BO$1)
+GOALS('09-10 Teamsheets'!$H$2:$Z$98,$A14,'09-10 Teamsheets'!$C$2:$C$98,BO$1)
+GOALS('10-11 Teamsheets'!$H$2:$Z$107,$A14,'10-11 Teamsheets'!$C$2:$C$107,BO$1)
+GOALS('11-12 Teamsheets'!$H$2:$Z$119,$A14,'11-12 Teamsheets'!$C$2:$C$119,BO$1)
+GOALS('12-13 Teamsheets'!$H$2:$Z$126,$A14,'12-13 Teamsheets'!$C$2:$C$126,BO$1)+GOALS('13-14 Teamsheets'!$H$2:$Z$132,$A14,'13-14 Teamsheets'!$C$2:$C$132,BO$1)+GOALS('14-15 Teamsheets'!$H$2:$Z$136,$A14,'14-15 Teamsheets'!$C$2:$C$136,BO$1)</f>
        <v>0</v>
      </c>
      <c r="CE14" s="28">
        <f t="shared" si="5"/>
        <v>0</v>
      </c>
      <c r="CF14" s="27" t="str">
        <f>(GOALS('05-06 Teamsheets'!$H$2:$R$71,$A14) +GOALS('06-07 Teamsheets'!$H$2:$R$83,$A14) +  GOALS('07-08 Teamsheets'!$H$2:$R$88,$A14) + GOALS('08-09 Teamsheets'!$H$2:$R$92,$A14)+GOALS('09-10 Teamsheets'!$H$2:$R$98,$A14)+GOALS('10-11 Teamsheets'!$H$2:$R$107,$A14)+GOALS('11-12 Teamsheets'!$H$2:$R$119,$A14)+GOALS('12-13 Teamsheets'!$H$2:$R$126,$A14)+GOALS('13-14 Teamsheets'!$H$2:$R$132,$A14)+GOALS('14-15 Teamsheets'!$H$2:$R$136,$A14)) &amp; "(" &amp; (GOALS('05-06 Teamsheets'!$S$2:$W$71,$A14)+GOALS('06-07 Teamsheets'!$S$2:$Z$83,$A14)+GOALS('07-08 Teamsheets'!$S$2:$Z$88,$A14)+GOALS('08-09 Teamsheets'!$S$2:$Z$92,$A14)+GOALS('09-10 Teamsheets'!$S$2:$Z$98,$A14)+GOALS('10-11 Teamsheets'!$S$2:$Z$107,$A14)+GOALS('11-12 Teamsheets'!$S$2:$Z$119,$A14)+GOALS('12-13 Teamsheets'!$S$2:$Z$126,$A14)+GOALS('13-14 Teamsheets'!$S$2:$Z$132,$A14)+GOALS('14-15 Teamsheets'!$S$2:$Z$136,$A14)) &amp; ")"</f>
        <v>0(0)</v>
      </c>
      <c r="CG14" s="28">
        <f t="shared" si="6"/>
        <v>0</v>
      </c>
      <c r="CH14" s="71">
        <f t="shared" si="7"/>
        <v>0</v>
      </c>
      <c r="CI14" s="83">
        <f t="shared" si="8"/>
        <v>0</v>
      </c>
      <c r="CJ14" s="77">
        <f t="shared" si="9"/>
        <v>0</v>
      </c>
      <c r="CK14" s="74" t="str">
        <f>(CARDS('05-06 Teamsheets'!$H$2:$W$71,$A14,$CX$2)+CARDS('06-07 Teamsheets'!$H$2:$Z$83,$A14,$CX$2)+CARDS('07-08 Teamsheets'!$H$2:$Z$88,$A14,$CX$2)+CARDS('08-09 Teamsheets'!$H$2:$Z$92,$A14,$CX$2)+CARDS('09-10 Teamsheets'!$H$2:$Z$98,$A14,$CX$2)+CARDS('10-11 Teamsheets'!$H$2:$Z$107,$A14,$CX$2)+CARDS('11-12 Teamsheets'!$H$2:$Z$119,$A14,$CX$2)+CARDS('12-13 Teamsheets'!$H$2:$Z$126,$A14,$CX$2)+CARDS('13-14 Teamsheets'!$H$2:$Z$130,$A14,$CX$2)) &amp; "(" &amp; (CARDS('05-06 Teamsheets'!$H$2:$W$71,$A14,$CX$3)+CARDS('06-07 Teamsheets'!$H$2:$Z$83,$A14,$CX$3)+CARDS('07-08 Teamsheets'!$H$2:$Z$88,$A14,$CX$3)+CARDS('08-09 Teamsheets'!$H$2:$Z$92,$A14,$CX$3)+CARDS('09-10 Teamsheets'!$H$2:$Z$98,$A14,$CX$3)+CARDS('10-11 Teamsheets'!$H$2:$Z$107,$A14,$CX$3)+CARDS('11-12 Teamsheets'!$H$2:$Z$119,$A14,$CX$3)+CARDS('13-14 Teamsheets'!$H$2:$Z$130,$A14,$CX$3)) &amp; ")"</f>
        <v>9(2)</v>
      </c>
      <c r="CL14" s="28">
        <f>SUM(F14,K14,P14,U14)</f>
        <v>3730</v>
      </c>
      <c r="CM14" s="28">
        <f t="shared" si="11"/>
        <v>633</v>
      </c>
      <c r="CN14" s="77">
        <f>SUM(CL14:CM14)</f>
        <v>4363</v>
      </c>
      <c r="CO14" s="28">
        <f>IF(AND(CN14&lt;&gt;0, CA14&lt;&gt;0),CN14/CA14,0)</f>
        <v>66.106060606060609</v>
      </c>
      <c r="CP14" s="28">
        <f>IF(CG14&lt;&gt;0,CG14/CA14,0)</f>
        <v>0</v>
      </c>
      <c r="CQ14" s="77">
        <f>IF(CG14&lt;&gt;0,CN14/CG14,0)</f>
        <v>0</v>
      </c>
      <c r="CS14" s="71">
        <f t="shared" si="0"/>
        <v>30</v>
      </c>
      <c r="CT14" s="83">
        <f t="shared" si="1"/>
        <v>32</v>
      </c>
      <c r="CU14" s="77">
        <f t="shared" si="2"/>
        <v>101</v>
      </c>
    </row>
    <row r="15" spans="1:102" x14ac:dyDescent="0.2">
      <c r="A15" s="25" t="s">
        <v>940</v>
      </c>
      <c r="B15" s="27" t="s">
        <v>1635</v>
      </c>
      <c r="C15" s="27" t="s">
        <v>1635</v>
      </c>
      <c r="D15" s="27">
        <v>0</v>
      </c>
      <c r="E15" s="27" t="s">
        <v>1635</v>
      </c>
      <c r="F15" s="82">
        <v>0</v>
      </c>
      <c r="G15" s="27" t="s">
        <v>1635</v>
      </c>
      <c r="H15" s="27" t="s">
        <v>1635</v>
      </c>
      <c r="I15" s="27">
        <v>0</v>
      </c>
      <c r="J15" s="27" t="s">
        <v>1635</v>
      </c>
      <c r="K15" s="82">
        <v>0</v>
      </c>
      <c r="L15" s="27" t="s">
        <v>1647</v>
      </c>
      <c r="M15" s="27" t="s">
        <v>1635</v>
      </c>
      <c r="N15" s="27">
        <v>0</v>
      </c>
      <c r="O15" s="27" t="s">
        <v>1635</v>
      </c>
      <c r="P15" s="82">
        <v>220</v>
      </c>
      <c r="Q15" s="27" t="str">
        <f>(APPS('08-09 Teamsheets'!$H$2:$R$92,$A15,'08-09 Teamsheets'!$C$2:$C$92,Q$1)+APPS('09-10 Teamsheets'!$H$2:$R$98,$A15,'09-10 Teamsheets'!$C$2:$C$98,Q$1)+APPS('10-11 Teamsheets'!$H$2:$R$107,$A15,'10-11 Teamsheets'!$C$2:$C$107,Q$1)+APPS('11-12 Teamsheets'!$H$2:$R$119,$A15,'11-12 Teamsheets'!$C$2:$C$119,Q$1)+APPS('12-13 Teamsheets'!$H$2:$R$126,$A15,'12-13 Teamsheets'!$C$2:$C$126,Q$1)+APPS('13-14 Teamsheets'!$H$2:$R$132,$A15,'13-14 Teamsheets'!$C$2:$C$132,Q$1)+APPS('14-15 Teamsheets'!$H$2:$R$136,$A15,'14-15 Teamsheets'!$C$2:$C$136,Q$1)) &amp; "(" &amp; (SUBS('08-09 Teamsheets'!$S$2:$Z$92,$A15,'08-09 Teamsheets'!$C$2:$C$92,Q$1)+SUBS('09-10 Teamsheets'!$S$2:$Z$98,$A15,'09-10 Teamsheets'!$C$2:$C$98,Q$1)+SUBS('10-11 Teamsheets'!$S$2:$Z$107,$A15,'10-11 Teamsheets'!$C$2:$C$107,Q$1)+SUBS('11-12 Teamsheets'!$S$2:$Z$119,$A15,'11-12 Teamsheets'!$C$2:$C$119,Q$1)+SUBS('12-13 Teamsheets'!$S$2:$Z$126,$A15,'12-13 Teamsheets'!$C$2:$C$126,Q$1)+SUBS('13-14 Teamsheets'!$S$2:$Z$132,$A15,'13-14 Teamsheets'!$C$2:$C$132,Q$1)+SUBS('14-15 Teamsheets'!$S$2:$Z$136,$A15,'14-15 Teamsheets'!$C$2:$C$136,Q$1)) &amp; ")"</f>
        <v>0(0)</v>
      </c>
      <c r="R15" s="27" t="str">
        <f>(GOALS('08-09 Teamsheets'!$H$2:$R$92,$A15,'08-09 Teamsheets'!$C$2:$C$92,Q$1)+GOALS('09-10 Teamsheets'!$H$2:$R$98,$A15,'09-10 Teamsheets'!$C$2:$C$98,Q$1)+GOALS('10-11 Teamsheets'!$H$2:$R$107,$A15,'10-11 Teamsheets'!$C$2:$C$107,Q$1)+GOALS('11-12 Teamsheets'!$H$2:$R$119,$A15,'11-12 Teamsheets'!$C$2:$C$119,Q$1)+GOALS('12-13 Teamsheets'!$H$2:$R$126,$A15,'12-13 Teamsheets'!$C$2:$C$126,Q$1)+GOALS('13-14 Teamsheets'!$H$2:$R$132,$A15,'13-14 Teamsheets'!$C$2:$C$132,Q$1)+GOALS('14-15 Teamsheets'!$H$2:$R$136,$A15,'14-15 Teamsheets'!$C$2:$C$136,Q$1)) &amp; "(" &amp; (GOALS('08-09 Teamsheets'!$S$2:$Z$92,$A15,'08-09 Teamsheets'!$C$2:$C$92,Q$1)+GOALS('09-10 Teamsheets'!$S$2:$Z$98,$A15,'09-10 Teamsheets'!$C$2:$C$98,Q$1)+GOALS('10-11 Teamsheets'!$S$2:$Z$107,$A15,'10-11 Teamsheets'!$C$2:$C$107,Q$1)+GOALS('11-12 Teamsheets'!$S$2:$Z$119,$A15,'11-12 Teamsheets'!$C$2:$C$119,Q$1)+GOALS('12-13 Teamsheets'!$S$2:$Z$126,$A15,'12-13 Teamsheets'!$C$2:$C$126,Q$1)+GOALS('13-14 Teamsheets'!$S$2:$Z$132,$A15,'13-14 Teamsheets'!$C$2:$C$132,Q$1)+GOALS('14-15 Teamsheets'!$S$2:$Z$136,$A15,'14-15 Teamsheets'!$C$2:$C$136,Q$1)) &amp; ")"</f>
        <v>0(0)</v>
      </c>
      <c r="S15" s="27">
        <f>Clean_sheet('08-09 Teamsheets'!$C$2:$H$92,$A15,Q$1)+Clean_sheet('09-10 Teamsheets'!$C$2:$H$98,$A15,Q$1)+Clean_sheet('10-11 Teamsheets'!$C$2:$H$107,$A15,Q$1)+Clean_sheet('11-12 Teamsheets'!$C$2:$H$119,$A15,Q$1)+Clean_sheet('12-13 Teamsheets'!$C$2:$H$126,$A15,Q$1)+Clean_sheet('13-14 Teamsheets'!$C$2:$H$132,$A15,Q$1)+Clean_sheet('14-15 Teamsheets'!$C$2:$H$136,$A15,Q$1)</f>
        <v>0</v>
      </c>
      <c r="T15" s="27" t="str">
        <f>(CARDS('08-09 Teamsheets'!$H$2:$Z$92,$A15,$CX$2,'08-09 Teamsheets'!$C$2:$C$92,Q$1)+CARDS('09-10 Teamsheets'!$H$2:$Z$98,$A15,$CX$2,'09-10 Teamsheets'!$C$2:$C$98,Q$1)+CARDS('10-11 Teamsheets'!$H$2:$Z$107,$A15,$CX$2,'10-11 Teamsheets'!$C$2:$C$107,Q$1)+CARDS('11-12 Teamsheets'!$H$2:$Z$119,$A15,$CX$2,'11-12 Teamsheets'!$C$2:$C$119,Q$1)+CARDS('12-13 Teamsheets'!$H$2:$Z$126,$A15,$CX$2,'12-13 Teamsheets'!$C$2:$C$126,Q$1)+CARDS('13-14 Teamsheets'!$H$2:$Z$132,$A15,$CX$2,'13-14 Teamsheets'!$C$2:$C$132,Q$1)+CARDS('14-15 Teamsheets'!$H$2:$Z$136,$A15,$CX$2,'14-15 Teamsheets'!$C$2:$C$136,Q$1)) &amp; "(" &amp; (CARDS('08-09 Teamsheets'!$H$2:$Z$92,$A15,$CX$3,'08-09 Teamsheets'!$C$2:$C$92,Q$1)+CARDS('09-10 Teamsheets'!$H$2:$Z$98,$A15,$CX$3,'09-10 Teamsheets'!$C$2:$C$98,Q$1)+CARDS('10-11 Teamsheets'!$H$2:$Z$107,$A15,$CX$3,'10-11 Teamsheets'!$C$2:$C$107,Q$1)+CARDS('11-12 Teamsheets'!$H$2:$Z$119,$A15,$CX$3,'11-12 Teamsheets'!$C$2:$C$119,Q$1)+CARDS('12-13 Teamsheets'!$H$2:$Z$126,$A15,$CX$3,'12-13 Teamsheets'!$C$2:$C$126,Q$1)+CARDS('13-14 Teamsheets'!$H$2:$Z$132,$A15,$CX$3,'13-14 Teamsheets'!$C$2:$C$132,Q$1)+CARDS('14-15 Teamsheets'!$H$2:$Z$136,$A15,$CX$3,'14-15 Teamsheets'!$C$2:$C$136,Q$1)) &amp; ")"</f>
        <v>0(0)</v>
      </c>
      <c r="U15" s="82">
        <f>MINS_PLAYED('08-09 Teamsheets'!$H$2:$R$92,$A15,'08-09 Teamsheets'!$C$2:$C$92,Q$1)+MINS_PLAYED('09-10 Teamsheets'!$H$2:$R$98,$A15,'09-10 Teamsheets'!$C$2:$C$98,Q$1)+ MINS_AS_SUB('08-09 Teamsheets'!$S$2:$Z$92,$A15,'08-09 Teamsheets'!$C$2:$C$92,Q$1)+ MINS_AS_SUB('09-10 Teamsheets'!$S$2:$Z$98,$A15,'09-10 Teamsheets'!$C$2:$C$98,Q$1)+MINS_PLAYED('10-11 Teamsheets'!$H$2:$R$107,$A15,'10-11 Teamsheets'!$C$2:$C$107,Q$1)+MINS_AS_SUB('10-11 Teamsheets'!$S$2:$Z$107,$A15,'10-11 Teamsheets'!$C$2:$C$107,Q$1)+MINS_PLAYED('11-12 Teamsheets'!$H$2:$R$119,$A15,'11-12 Teamsheets'!$C$2:$C$119,Q$1)+MINS_AS_SUB('11-12 Teamsheets'!$S$2:$Z$119,$A15,'11-12 Teamsheets'!$C$2:$C$119,Q$1)+MINS_PLAYED('12-13 Teamsheets'!$H$2:$R$126,$A15,'12-13 Teamsheets'!$C$2:$C$126,Q$1)+MINS_AS_SUB('12-13 Teamsheets'!$S$2:$Z$126,$A15,'12-13 Teamsheets'!$C$2:$C$126,Q$1)+MINS_PLAYED('13-14 Teamsheets'!$H$2:$R$132,$A15,'13-14 Teamsheets'!$C$2:$C$132,Q$1)+MINS_AS_SUB('13-14 Teamsheets'!$S$2:$Z$132,$A15,'13-14 Teamsheets'!$C$2:$C$132,Q$1)+MINS_PLAYED('14-15 Teamsheets'!$H$2:$R$136,$A15,'14-15 Teamsheets'!$C$2:$C$136,Q$1)+MINS_AS_SUB('14-15 Teamsheets'!$S$2:$Z$136,$A15,'14-15 Teamsheets'!$C$2:$C$136,Q$1)</f>
        <v>0</v>
      </c>
      <c r="V15" s="27" t="s">
        <v>1635</v>
      </c>
      <c r="W15" s="27" t="s">
        <v>1635</v>
      </c>
      <c r="X15" s="27">
        <v>0</v>
      </c>
      <c r="Y15" s="27" t="s">
        <v>1635</v>
      </c>
      <c r="Z15" s="82">
        <v>0</v>
      </c>
      <c r="AA15" s="27" t="s">
        <v>1635</v>
      </c>
      <c r="AB15" s="27" t="s">
        <v>1635</v>
      </c>
      <c r="AC15" s="27">
        <v>0</v>
      </c>
      <c r="AD15" s="27" t="s">
        <v>1635</v>
      </c>
      <c r="AE15" s="82">
        <v>0</v>
      </c>
      <c r="AF15" s="27" t="s">
        <v>1635</v>
      </c>
      <c r="AG15" s="27" t="s">
        <v>1635</v>
      </c>
      <c r="AH15" s="27">
        <v>0</v>
      </c>
      <c r="AI15" s="27" t="s">
        <v>1635</v>
      </c>
      <c r="AJ15" s="82">
        <v>0</v>
      </c>
      <c r="AK15" s="27" t="s">
        <v>1635</v>
      </c>
      <c r="AL15" s="27" t="s">
        <v>1635</v>
      </c>
      <c r="AM15" s="27">
        <v>0</v>
      </c>
      <c r="AN15" s="27" t="s">
        <v>1635</v>
      </c>
      <c r="AO15" s="82">
        <v>0</v>
      </c>
      <c r="AP15" s="27" t="s">
        <v>1635</v>
      </c>
      <c r="AQ15" s="27" t="s">
        <v>1635</v>
      </c>
      <c r="AR15" s="27">
        <v>0</v>
      </c>
      <c r="AS15" s="27" t="s">
        <v>1635</v>
      </c>
      <c r="AT15" s="82">
        <v>0</v>
      </c>
      <c r="AU15" s="27" t="s">
        <v>1636</v>
      </c>
      <c r="AV15" s="27" t="s">
        <v>1635</v>
      </c>
      <c r="AW15" s="27">
        <v>0</v>
      </c>
      <c r="AX15" s="27" t="s">
        <v>1635</v>
      </c>
      <c r="AY15" s="82">
        <v>90</v>
      </c>
      <c r="AZ15" s="27" t="str">
        <f>(APPS('07-08 Teamsheets'!$H$2:$R$88,$A15,'07-08 Teamsheets'!$C$2:$C$88,AZ$1)+APPS('11-12 Teamsheets'!$H$2:$R$119,$A15,'11-12 Teamsheets'!$C$2:$C$119,AZ$1)+APPS('12-13 Teamsheets'!$H$2:$R$126,$A15,'12-13 Teamsheets'!$C$2:$C$126,AZ$1)+APPS('13-14 Teamsheets'!$H$2:$R$132,$A15,'13-14 Teamsheets'!$C$2:$C$132,AZ$1)+APPS('14-15 Teamsheets'!$H$2:$R$136,$A15,'14-15 Teamsheets'!$C$2:$C$136,AZ$1)) &amp; "(" &amp; (SUBS('07-08 Teamsheets'!$S$2:$Z$88,$A15,'07-08 Teamsheets'!$C$2:$C$88,AZ$1)+SUBS('11-12 Teamsheets'!$S$2:$Z$119,$A15,'11-12 Teamsheets'!$C$2:$C$119,AZ$1)+SUBS('12-13 Teamsheets'!$S$2:$Z$126,$A15,'12-13 Teamsheets'!$C$2:$C$126,AZ$1)+SUBS('13-14 Teamsheets'!$S$2:$Z$132,$A15,'13-14 Teamsheets'!$C$2:$C$132,AZ$1)+SUBS('14-15 Teamsheets'!$S$2:$Z$136,$A15,'14-15 Teamsheets'!$C$2:$C$136,AZ$1)) &amp; ")"</f>
        <v>0(0)</v>
      </c>
      <c r="BA15" s="27" t="str">
        <f>(GOALS('07-08 Teamsheets'!$H$2:$R$88,$A15,'07-08 Teamsheets'!$C$2:$C$88,AZ$1)+GOALS('11-12 Teamsheets'!$H$2:$R$119,$A15,'11-12 Teamsheets'!$C$2:$C$119,AZ$1)+GOALS('12-13 Teamsheets'!$H$2:$R$126,$A15,'12-13 Teamsheets'!$C$2:$C$126,AZ$1)+GOALS('13-14 Teamsheets'!$H$2:$R$132,$A15,'13-14 Teamsheets'!$C$2:$C$132,AZ$1)+GOALS('14-15 Teamsheets'!$H$2:$R$136,$A15,'14-15 Teamsheets'!$C$2:$C$136,AZ$1)) &amp; "(" &amp; (GOALS('07-08 Teamsheets'!$S$2:$Z$88,$A15,'07-08 Teamsheets'!$C$2:$C$88,AZ$1)+GOALS('11-12 Teamsheets'!$S$2:$Z$119,$A15,'11-12 Teamsheets'!$C$2:$C$119,AZ$1)+GOALS('12-13 Teamsheets'!$S$2:$Z$126,$A15,'12-13 Teamsheets'!$C$2:$C$126,AZ$1)+GOALS('13-14 Teamsheets'!$S$2:$Z$132,$A15,'13-14 Teamsheets'!$C$2:$C$132,AZ$1)+GOALS('14-15 Teamsheets'!$S$2:$Z$136,$A15,'14-15 Teamsheets'!$C$2:$C$136,AZ$1)) &amp; ")"</f>
        <v>0(0)</v>
      </c>
      <c r="BB15" s="27">
        <f>Clean_sheet('07-08 Teamsheets'!$C$2:$H$92,$A15,AZ$1)+Clean_sheet('11-12 Teamsheets'!$C$2:$H$119,$A15,AZ$1)+Clean_sheet('12-13 Teamsheets'!$C$2:$H$126,$A15,AZ$1)+Clean_sheet('13-14 Teamsheets'!$C$2:$H$132,$A15,AZ$1)+Clean_sheet('14-15 Teamsheets'!$C$2:$H$136,$A15,AZ$1)</f>
        <v>0</v>
      </c>
      <c r="BC15" s="27" t="str">
        <f>(CARDS('07-08 Teamsheets'!$H$2:$Z$88,$A15,$CX$2,'07-08 Teamsheets'!$C$2:$C$88,AZ$1)+CARDS('11-12 Teamsheets'!$H$2:$Z$119,$A15,$CX$2,'11-12 Teamsheets'!$C$2:$C$119,AZ$1)+CARDS('12-13 Teamsheets'!$H$2:$Z$126,$A15,$CX$2,'12-13 Teamsheets'!$C$2:$C$126,AZ$1)+CARDS('13-14 Teamsheets'!$H$2:$Z$132,$A15,$CX$2,'13-14 Teamsheets'!$C$2:$C$132,AZ$1)+CARDS('14-15 Teamsheets'!$H$2:$Z$136,$A15,$CX$2,'14-15 Teamsheets'!$C$2:$C$136,AZ$1)) &amp; "(" &amp; (CARDS('07-08 Teamsheets'!$H$2:$Z$88,$A15,$CX$3,'07-08 Teamsheets'!$C$2:$C$88,AZ$1)+CARDS('11-12 Teamsheets'!$H$2:$Z$119,$A15,$CX$3,'11-12 Teamsheets'!$C$2:$C$119,AZ$1)+CARDS('12-13 Teamsheets'!$H$2:$Z$126,$A15,$CX$3,'12-13 Teamsheets'!$C$2:$C$126,AZ$1)+CARDS('13-14 Teamsheets'!$H$2:$Z$132,$A15,$CX$3,'13-14 Teamsheets'!$C$2:$C$132,AZ$1)+CARDS('14-15 Teamsheets'!$H$2:$Z$136,$A15,$CX$3,'14-15 Teamsheets'!$C$2:$C$136,AZ$1)) &amp; ")"</f>
        <v>0(0)</v>
      </c>
      <c r="BD15" s="82">
        <f>MINS_PLAYED('07-08 Teamsheets'!$H$2:$R$88,$A15,'07-08 Teamsheets'!$C$2:$C$88,AZ$1)+MINS_PLAYED('11-12 Teamsheets'!$H$2:$R$119,$A15,'11-12 Teamsheets'!$C$2:$C$119,AZ$1)+MINS_PLAYED('12-13 Teamsheets'!$H$2:$R$126,$A15,'12-13 Teamsheets'!$C$2:$C$126,AZ$1)+MINS_PLAYED('13-14 Teamsheets'!$H$2:$R$132,$A15,'13-14 Teamsheets'!$C$2:$C$132,AZ$1)+MINS_PLAYED('14-15 Teamsheets'!$H$2:$R$136,$A15,'14-15 Teamsheets'!$C$2:$C$136,AZ$1)+MINS_AS_SUB('07-08 Teamsheets'!$S$2:$Z$88,$A15,'07-08 Teamsheets'!$C$2:$C$88,AZ$1)+MINS_AS_SUB('11-12 Teamsheets'!$S$2:$Z$119,$A15,'11-12 Teamsheets'!$C$2:$C$119,AZ$1)+MINS_AS_SUB('12-13 Teamsheets'!$S$2:$Z$126,$A15,'12-13 Teamsheets'!$C$2:$C$126,AZ$1)+MINS_AS_SUB('13-14 Teamsheets'!$S$2:$Z$132,$A15,'13-14 Teamsheets'!$C$2:$C$132,AZ$1)+MINS_AS_SUB('14-15 Teamsheets'!$S$2:$Z$136,$A15,'14-15 Teamsheets'!$C$2:$C$136,AZ$1)</f>
        <v>0</v>
      </c>
      <c r="BE15" s="27" t="str">
        <f>(APPS('08-09 Teamsheets'!$H$2:$R$92,$A15,'08-09 Teamsheets'!$C$2:$C$92,BE$1)+APPS('09-10 Teamsheets'!$H$2:$R$98,$A15,'09-10 Teamsheets'!$C$2:$C$98,BE$1)+APPS('10-11 Teamsheets'!$H$2:$R$107,$A15,'10-11 Teamsheets'!$C$2:$C$107,BE$1)+APPS('11-12 Teamsheets'!$H$2:$R$119,$A15,'11-12 Teamsheets'!$C$2:$C$119,BE$1)+APPS('12-13 Teamsheets'!$H$2:$R$126,$A15,'12-13 Teamsheets'!$C$2:$C$126,BE$1)+APPS('13-14 Teamsheets'!$H$2:$R$132,$A15,'13-14 Teamsheets'!$C$2:$C$132,BE$1)+APPS('14-15 Teamsheets'!$H$2:$R$136,$A15,'14-15 Teamsheets'!$C$2:$C$136,BE$1)) &amp; "(" &amp; (SUBS('08-09 Teamsheets'!$S$2:$Z$92,$A15,'08-09 Teamsheets'!$C$2:$C$92,BE$1)+SUBS('09-10 Teamsheets'!$S$2:$Z$98,$A15,'09-10 Teamsheets'!$C$2:$C$98,BE$1)+SUBS('10-11 Teamsheets'!$S$2:$Z$107,$A15,'10-11 Teamsheets'!$C$2:$C$107,BE$1)+SUBS('11-12 Teamsheets'!$S$2:$Z$119,$A15,'11-12 Teamsheets'!$C$2:$C$119,BE$1)+SUBS('12-13 Teamsheets'!$S$2:$Z$126,$A15,'12-13 Teamsheets'!$C$2:$C$126,BE$1)+SUBS('13-14 Teamsheets'!$S$2:$Z$132,$A15,'13-14 Teamsheets'!$C$2:$C$132,BE$1)+SUBS('14-15 Teamsheets'!$S$2:$Z$136,$A15,'14-15 Teamsheets'!$C$2:$C$136,BE$1)) &amp; ")"</f>
        <v>0(0)</v>
      </c>
      <c r="BF15" s="27" t="str">
        <f>(GOALS('08-09 Teamsheets'!$H$2:$R$92,$A15,'08-09 Teamsheets'!$C$2:$C$92,BE$1)+GOALS('09-10 Teamsheets'!$H$2:$R$98,$A15,'09-10 Teamsheets'!$C$2:$C$98,BE$1)+GOALS('10-11 Teamsheets'!$H$2:$R$107,$A15,'10-11 Teamsheets'!$C$2:$C$107,BE$1)+GOALS('11-12 Teamsheets'!$H$2:$R$119,$A15,'11-12 Teamsheets'!$C$2:$C$119,BE$1)+GOALS('12-13 Teamsheets'!$H$2:$R$126,$A15,'12-13 Teamsheets'!$C$2:$C$126,BE$1)+GOALS('13-14 Teamsheets'!$H$2:$R$132,$A15,'13-14 Teamsheets'!$C$2:$C$132,BE$1)+GOALS('14-15 Teamsheets'!$H$2:$R$136,$A15,'14-15 Teamsheets'!$C$2:$C$136,BE$1)) &amp; "(" &amp; (GOALS('08-09 Teamsheets'!$S$2:$Z$92,$A15,'08-09 Teamsheets'!$C$2:$C$92,BE$1)+GOALS('09-10 Teamsheets'!$S$2:$Z$98,$A15,'09-10 Teamsheets'!$C$2:$C$98,BE$1)+GOALS('10-11 Teamsheets'!$S$2:$Z$107,$A15,'10-11 Teamsheets'!$C$2:$C$107,BE$1)+GOALS('11-12 Teamsheets'!$S$2:$Z$119,$A15,'11-12 Teamsheets'!$C$2:$C$119,BE$1)+GOALS('12-13 Teamsheets'!$S$2:$Z$126,$A15,'12-13 Teamsheets'!$C$2:$C$126,BE$1)+GOALS('13-14 Teamsheets'!$S$2:$Z$132,$A15,'13-14 Teamsheets'!$C$2:$C$132,BE$1)+GOALS('14-15 Teamsheets'!$S$2:$Z$136,$A15,'14-15 Teamsheets'!$C$2:$C$136,BE$1)) &amp; ")"</f>
        <v>0(0)</v>
      </c>
      <c r="BG15" s="27">
        <f>Clean_sheet('08-09 Teamsheets'!$C$2:$H$92,$A15,BE$1)+Clean_sheet('09-10 Teamsheets'!$C$2:$H$98,$A15,BE$1)+Clean_sheet('10-11 Teamsheets'!$C$2:$H$107,$A15,BE$1)+Clean_sheet('11-12 Teamsheets'!$C$2:$H$119,$A15,BE$1)+Clean_sheet('12-13 Teamsheets'!$C$2:$H$126,$A15,BE$1)+Clean_sheet('13-14 Teamsheets'!$C$2:$H$132,$A15,BE$1)+Clean_sheet('14-15 Teamsheets'!$C$2:$H$136,$A15,BE$1)</f>
        <v>0</v>
      </c>
      <c r="BH15" s="27" t="str">
        <f>(CARDS('08-09 Teamsheets'!$H$2:$Z$92,$A15,$CX$2,'08-09 Teamsheets'!$C$2:$C$92,BE$1)+CARDS('09-10 Teamsheets'!$H$2:$Z$98,$A15,$CX$2,'09-10 Teamsheets'!$C$2:$C$98,BE$1)+CARDS('10-11 Teamsheets'!$H$2:$Z$107,$A15,$CX$2,'10-11 Teamsheets'!$C$2:$C$107,BE$1)+CARDS('11-12 Teamsheets'!$H$2:$Z$119,$A15,$CX$2,'11-12 Teamsheets'!$C$2:$C$119,BE$1)+CARDS('12-13 Teamsheets'!$H$2:$Z$126,$A15,$CX$2,'12-13 Teamsheets'!$C$2:$C$126,BE$1)+CARDS('13-14 Teamsheets'!$H$2:$Z$132,$A15,$CX$2,'13-14 Teamsheets'!$C$2:$C$132,BE$1)+CARDS('14-15 Teamsheets'!$H$2:$Z$136,$A15,$CX$2,'14-15 Teamsheets'!$C$2:$C$136,BE$1)) &amp; "(" &amp; (CARDS('08-09 Teamsheets'!$H$2:$Z$92,$A15,$CX$3,'08-09 Teamsheets'!$C$2:$C$92,BE$1)+CARDS('09-10 Teamsheets'!$H$2:$Z$98,$A15,$CX$3,'09-10 Teamsheets'!$C$2:$C$98,BE$1)+CARDS('10-11 Teamsheets'!$H$2:$Z$107,$A15,$CX$3,'10-11 Teamsheets'!$C$2:$C$107,BE$1)+CARDS('11-12 Teamsheets'!$H$2:$Z$119,$A15,$CX$3,'11-12 Teamsheets'!$C$2:$C$119,BE$1)+CARDS('12-13 Teamsheets'!$H$2:$Z$126,$A15,$CX$3,'12-13 Teamsheets'!$C$2:$C$126,BE$1)+CARDS('13-14 Teamsheets'!$H$2:$Z$132,$A15,$CX$3,'13-14 Teamsheets'!$C$2:$C$132,BE$1)+CARDS('14-15 Teamsheets'!$H$2:$Z$136,$A15,$CX$3,'14-15 Teamsheets'!$C$2:$C$136,BE$1)) &amp; ")"</f>
        <v>0(0)</v>
      </c>
      <c r="BI15" s="82">
        <f>MINS_PLAYED('08-09 Teamsheets'!$H$2:$R$92,$A15,'08-09 Teamsheets'!$C$2:$C$92,BE$1)+MINS_PLAYED('09-10 Teamsheets'!$H$2:$R$98,$A15,'09-10 Teamsheets'!$C$2:$C$98,BE$1)+ MINS_AS_SUB('08-09 Teamsheets'!$S$2:$Z$92,$A15,'08-09 Teamsheets'!$C$2:$C$92,BE$1)+ MINS_AS_SUB('09-10 Teamsheets'!$S$2:$Z$98,$A15,'09-10 Teamsheets'!$C$2:$C$98,BE$1)+MINS_PLAYED('10-11 Teamsheets'!$H$2:$R$107,$A15,'10-11 Teamsheets'!$C$2:$C$107,BE$1)+MINS_AS_SUB('10-11 Teamsheets'!$S$2:$Z$107,$A15,'10-11 Teamsheets'!$C$2:$C$107,BE$1)+MINS_PLAYED('11-12 Teamsheets'!$H$2:$R$119,$A15,'11-12 Teamsheets'!$C$2:$C$119,BE$1)+MINS_AS_SUB('11-12 Teamsheets'!$S$2:$Z$119,$A15,'11-12 Teamsheets'!$C$2:$C$119,BE$1)+MINS_PLAYED('12-13 Teamsheets'!$H$2:$R$126,$A15,'12-13 Teamsheets'!$C$2:$C$126,BE$1)+MINS_AS_SUB('12-13 Teamsheets'!$S$2:$Z$126,$A15,'12-13 Teamsheets'!$C$2:$C$126,BE$1)+MINS_PLAYED('13-14 Teamsheets'!$H$2:$R$132,$A15,'13-14 Teamsheets'!$C$2:$C$132,BE$1)+MINS_AS_SUB('13-14 Teamsheets'!$S$2:$Z$132,$A15,'13-14 Teamsheets'!$C$2:$C$132,BE$1)+MINS_PLAYED('14-15 Teamsheets'!$H$2:$R$136,$A15,'14-15 Teamsheets'!$C$2:$C$136,BE$1)+MINS_AS_SUB('14-15 Teamsheets'!$S$2:$Z$136,$A15,'14-15 Teamsheets'!$C$2:$C$136,BE$1)</f>
        <v>0</v>
      </c>
      <c r="BJ15" s="27" t="str">
        <f>(APPS('07-08 Teamsheets'!$H$2:$R$88,$A15,'07-08 Teamsheets'!$C$2:$C$88,BJ$1)+APPS('08-09 Teamsheets'!$H$2:$R$92,$A15,'08-09 Teamsheets'!$C$2:$C$92,BJ$1)+APPS('09-10 Teamsheets'!$H$2:$R$98,$A15,'09-10 Teamsheets'!$C$2:$C$98,BJ$1)+APPS('10-11 Teamsheets'!$H$2:$R$106,$A15,'10-11 Teamsheets'!$C$2:$C$106,BJ$1)+APPS('11-12 Teamsheets'!$H$2:$R$119,$A15,'11-12 Teamsheets'!$C$2:$C$119,BJ$1)+APPS('12-13 Teamsheets'!$H$2:$R$126,$A15,'12-13 Teamsheets'!$C$2:$C$126,BJ$1)+APPS('13-14 Teamsheets'!$H$2:$R$132,$A15,'13-14 Teamsheets'!$C$2:$C$132,BJ$1)+APPS('14-15 Teamsheets'!$H$2:$R$136,$A15,'14-15 Teamsheets'!$C$2:$C$136,BJ$1)) &amp; "(" &amp; (SUBS('07-08 Teamsheets'!$S$2:$Z$88,$A15,'07-08 Teamsheets'!$C$2:$C$88,BJ$1)+SUBS('08-09 Teamsheets'!$S$2:$Z$92,$A15,'08-09 Teamsheets'!$C$2:$C$92,BJ$1)+SUBS('09-10 Teamsheets'!$S$2:$Z$98,$A15,'09-10 Teamsheets'!$C$2:$C$98,BJ$1)+SUBS('10-11 Teamsheets'!$S$2:$Z$106,$A15,'10-11 Teamsheets'!$C$2:$C$106,BJ$1)+SUBS('11-12 Teamsheets'!$S$2:$Z$119,$A15,'11-12 Teamsheets'!$C$2:$C$119,BJ$1)+SUBS('12-13 Teamsheets'!$S$2:$Z$126,$A15,'12-13 Teamsheets'!$C$2:$C$126,BJ$1)+SUBS('13-14 Teamsheets'!$S$2:$Z$132,$A15,'13-14 Teamsheets'!$C$2:$C$132,BJ$1)+SUBS('14-15 Teamsheets'!$S$2:$Z$136,$A15,'14-15 Teamsheets'!$C$2:$C$136,BJ$1)) &amp; ")"</f>
        <v>0(0)</v>
      </c>
      <c r="BK15" s="27" t="str">
        <f>(GOALS('07-08 Teamsheets'!$H$2:$R$88,$A15,'07-08 Teamsheets'!$C$2:$C$88,BJ$1)+GOALS('08-09 Teamsheets'!$H$2:$R$92,$A15,'08-09 Teamsheets'!$C$2:$C$92,BJ$1)+GOALS('09-10 Teamsheets'!$H$2:$R$98,$A15,'09-10 Teamsheets'!$C$2:$C$98,BJ$1)+GOALS('10-11 Teamsheets'!$H$2:$R$106,$A15,'10-11 Teamsheets'!$C$2:$C$106,BJ$1)+GOALS('11-12 Teamsheets'!$H$2:$R$119,$A15,'11-12 Teamsheets'!$C$2:$C$119,BJ$1)+GOALS('12-13 Teamsheets'!$H$2:$R$126,$A15,'12-13 Teamsheets'!$C$2:$C$126,BJ$1)+GOALS('13-14 Teamsheets'!$H$2:$R$132,$A15,'13-14 Teamsheets'!$C$2:$C$132,BJ$1)+GOALS('14-15 Teamsheets'!$H$2:$R$136,$A15,'14-15 Teamsheets'!$C$2:$C$136,BJ$1)) &amp; "(" &amp; (GOALS('07-08 Teamsheets'!$S$2:$Z$88,$A15,'07-08 Teamsheets'!$C$2:$C$88,BJ$1)+GOALS('08-09 Teamsheets'!$S$2:$Z$92,$A15,'08-09 Teamsheets'!$C$2:$C$92,BJ$1)+GOALS('09-10 Teamsheets'!$S$2:$Z$98,$A15,'09-10 Teamsheets'!$C$2:$C$98,BJ$1)+GOALS('10-11 Teamsheets'!$S$2:$Z$106,$A15,'10-11 Teamsheets'!$C$2:$C$106,BJ$1)+GOALS('11-12 Teamsheets'!$S$2:$Z$119,$A15,'11-12 Teamsheets'!$C$2:$C$119,BJ$1)+GOALS('12-13 Teamsheets'!$S$2:$Z$126,$A15,'12-13 Teamsheets'!$C$2:$C$126,BJ$1)+GOALS('13-14 Teamsheets'!$S$2:$Z$132,$A15,'13-14 Teamsheets'!$C$2:$C$132,BJ$1)+GOALS('14-15 Teamsheets'!$S$2:$Z$136,$A15,'14-15 Teamsheets'!$C$2:$C$136,BJ$1)) &amp; ")"</f>
        <v>0(0)</v>
      </c>
      <c r="BL15" s="27">
        <f>Clean_sheet('07-08 Teamsheets'!$C$2:$H$92,$A15,BJ$1)+Clean_sheet('08-09 Teamsheets'!$C$2:$H$92,$A15,BJ$1)+Clean_sheet('09-10 Teamsheets'!$C$2:$H$98,$A15,BJ$1)+Clean_sheet('10-11 Teamsheets'!$C$2:$H$106,$A15,BJ$1)+Clean_sheet('11-12 Teamsheets'!$C$2:$H$119,$A15,BJ$1)+Clean_sheet('12-13 Teamsheets'!$C$2:$H$126,$A15,BJ$1)+Clean_sheet('13-14 Teamsheets'!$C$2:$H$132,$A15,BJ$1)+Clean_sheet('14-15 Teamsheets'!$C$2:$H$136,$A15,BJ$1)</f>
        <v>0</v>
      </c>
      <c r="BM15" s="27" t="str">
        <f>(CARDS('07-08 Teamsheets'!$H$2:$Z$88,$A15,$CX$2,'07-08 Teamsheets'!$C$2:$C$88,BJ$1)+CARDS('08-09 Teamsheets'!$H$2:$Z$92,$A15,$CX$2,'08-09 Teamsheets'!$C$2:$C$92,BJ$1)+CARDS('09-10 Teamsheets'!$H$2:$Z$98,$A15,$CX$2,'09-10 Teamsheets'!$C$2:$C$98,BJ$1)+CARDS('10-11 Teamsheets'!$H$2:$Z$106,$A15,$CX$2,'10-11 Teamsheets'!$C$2:$C$106,BJ$1)+CARDS('11-12 Teamsheets'!$H$2:$Z$119,$A15,$CX$2,'11-12 Teamsheets'!$C$2:$C$119,BJ$1)+CARDS('12-13 Teamsheets'!$H$2:$Z$126,$A15,$CX$2,'12-13 Teamsheets'!$C$2:$C$126,BJ$1)+CARDS('13-14 Teamsheets'!$H$2:$Z$132,$A15,$CX$2,'13-14 Teamsheets'!$C$2:$C$132,BJ$1)+CARDS('14-15 Teamsheets'!$H$2:$Z$136,$A15,$CX$2,'14-15 Teamsheets'!$C$2:$C$136,BJ$1)) &amp; "(" &amp; (CARDS('07-08 Teamsheets'!$H$2:$Z$88,$A15,$CX$3,'07-08 Teamsheets'!$C$2:$C$88,BJ$1)+CARDS('08-09 Teamsheets'!$H$2:$Z$92,$A15,$CX$3,'08-09 Teamsheets'!$C$2:$C$92,BJ$1)+CARDS('09-10 Teamsheets'!$H$2:$Z$98,$A15,$CX$3,'09-10 Teamsheets'!$C$2:$C$98,BJ$1)+CARDS('10-11 Teamsheets'!$H$2:$Z$106,$A15,$CX$3,'10-11 Teamsheets'!$C$2:$C$106,BJ$1)+CARDS('11-12 Teamsheets'!$H$2:$Z$119,$A15,$CX$3,'11-12 Teamsheets'!$C$2:$C$119,BJ$1)+CARDS('12-13 Teamsheets'!$H$2:$Z$126,$A15,$CX$3,'12-13 Teamsheets'!$C$2:$C$126,BJ$1)+CARDS('13-14 Teamsheets'!$H$2:$Z$132,$A15,$CX$3,'13-14 Teamsheets'!$C$2:$C$132,BJ$1)+CARDS('14-15 Teamsheets'!$H$2:$Z$136,$A15,$CX$3,'14-15 Teamsheets'!$C$2:$C$136,BJ$1)) &amp; ")"</f>
        <v>0(0)</v>
      </c>
      <c r="BN15" s="82">
        <f>MINS_PLAYED('07-08 Teamsheets'!$H$2:$R$88,$A15,'07-08 Teamsheets'!$C$2:$C$88,BJ$1)+MINS_PLAYED('08-09 Teamsheets'!$H$2:$R$92,$A15,'08-09 Teamsheets'!$C$2:$C$92,BJ$1)+MINS_PLAYED('09-10 Teamsheets'!$H$2:$R$98,$A15,'09-10 Teamsheets'!$C$2:$C$98,BJ$1)+MINS_PLAYED('10-11 Teamsheets'!$H$2:$R$106,$A15,'10-11 Teamsheets'!$C$2:$C$106,BJ$1)+MINS_PLAYED('11-12 Teamsheets'!$H$2:$R$119,$A15,'11-12 Teamsheets'!$C$2:$C$119,BJ$1)+MINS_PLAYED('12-13 Teamsheets'!$H$2:$R$126,$A15,'12-13 Teamsheets'!$C$2:$C$126,BJ$1)+MINS_PLAYED('13-14 Teamsheets'!$H$2:$R$132,$A15,'13-14 Teamsheets'!$C$2:$C$132,BJ$1)+MINS_PLAYED('14-15 Teamsheets'!$H$2:$R$136,$A15,'14-15 Teamsheets'!$C$2:$C$136,BJ$1)+MINS_AS_SUB('07-08 Teamsheets'!$S$2:$Z$88,$A15,'07-08 Teamsheets'!$C$2:$C$88,BJ$1)+MINS_AS_SUB('08-09 Teamsheets'!$S$2:$Z$92,$A15,'08-09 Teamsheets'!$C$2:$C$92,BJ$1)+MINS_AS_SUB('09-10 Teamsheets'!$S$2:$Z$98,$A15,'09-10 Teamsheets'!$C$2:$C$98,BJ$1)+MINS_AS_SUB('10-11 Teamsheets'!$S$2:$Z$106,$A15,'10-11 Teamsheets'!$C$2:$C$106,BJ$1)+MINS_AS_SUB('11-12 Teamsheets'!$S$2:$Z$119,$A15,'11-12 Teamsheets'!$C$2:$C$119,BJ$1)+MINS_AS_SUB('12-13 Teamsheets'!$S$2:$Z$126,$A15,'12-13 Teamsheets'!$C$2:$C$126,BJ$1)+MINS_AS_SUB('13-14 Teamsheets'!$S$2:$Z$132,$A15,'13-14 Teamsheets'!$C$2:$C$132,BJ$1)+MINS_AS_SUB('14-15 Teamsheets'!$S$2:$Z$136,$A15,'14-15 Teamsheets'!$C$2:$C$136,BJ$1)</f>
        <v>0</v>
      </c>
      <c r="BO15" s="27" t="str">
        <f>(APPS('07-08 Teamsheets'!$H$2:$R$88,$A15,'07-08 Teamsheets'!$C$2:$C$88,BO$1)+APPS('08-09 Teamsheets'!$H$2:$R$92,$A15,'08-09 Teamsheets'!$C$2:$C$92,BO$1)+APPS('09-10 Teamsheets'!$H$2:$R$98,$A15,'09-10 Teamsheets'!$C$2:$C$98,BO$1)+APPS('10-11 Teamsheets'!$H$2:$R$106,$A15,'10-11 Teamsheets'!$C$2:$C$106,BO$1)+APPS('11-12 Teamsheets'!$H$2:$R$119,$A15,'11-12 Teamsheets'!$C$2:$C$119,BO$1)+APPS('12-13 Teamsheets'!$H$2:$R$126,$A15,'12-13 Teamsheets'!$C$2:$C$126,BO$1)+APPS('13-14 Teamsheets'!$H$2:$R$132,$A15,'13-14 Teamsheets'!$C$2:$C$132,BO$1)+APPS('14-15 Teamsheets'!$H$2:$R$136,$A15,'14-15 Teamsheets'!$C$2:$C$136,BO$1)) &amp; "(" &amp; (SUBS('07-08 Teamsheets'!$S$2:$Z$88,$A15,'07-08 Teamsheets'!$C$2:$C$88,BO$1)+SUBS('08-09 Teamsheets'!$S$2:$Z$92,$A15,'08-09 Teamsheets'!$C$2:$C$92,BO$1)+SUBS('09-10 Teamsheets'!$S$2:$Z$98,$A15,'09-10 Teamsheets'!$C$2:$C$98,BO$1)+SUBS('10-11 Teamsheets'!$S$2:$Z$106,$A15,'10-11 Teamsheets'!$C$2:$C$106,BO$1)+SUBS('11-12 Teamsheets'!$S$2:$Z$119,$A15,'11-12 Teamsheets'!$C$2:$C$119,BO$1)+SUBS('12-13 Teamsheets'!$S$2:$Z$126,$A15,'12-13 Teamsheets'!$C$2:$C$126,BO$1)+SUBS('13-14 Teamsheets'!$S$2:$Z$132,$A15,'13-14 Teamsheets'!$C$2:$C$132,BO$1)+SUBS('14-15 Teamsheets'!$S$2:$Z$136,$A15,'14-15 Teamsheets'!$C$2:$C$136,BO$1)) &amp; ")"</f>
        <v>0(0)</v>
      </c>
      <c r="BP15" s="27" t="str">
        <f>(GOALS('07-08 Teamsheets'!$H$2:$R$88,$A15,'07-08 Teamsheets'!$C$2:$C$88,BO$1)+GOALS('08-09 Teamsheets'!$H$2:$R$92,$A15,'08-09 Teamsheets'!$C$2:$C$92,BO$1)+GOALS('09-10 Teamsheets'!$H$2:$R$98,$A15,'09-10 Teamsheets'!$C$2:$C$98,BO$1)+GOALS('10-11 Teamsheets'!$H$2:$R$106,$A15,'10-11 Teamsheets'!$C$2:$C$106,BO$1)+GOALS('11-12 Teamsheets'!$H$2:$R$119,$A15,'11-12 Teamsheets'!$C$2:$C$119,BO$1)+GOALS('12-13 Teamsheets'!$H$2:$R$126,$A15,'12-13 Teamsheets'!$C$2:$C$126,BO$1)+GOALS('13-14 Teamsheets'!$H$2:$R$132,$A15,'13-14 Teamsheets'!$C$2:$C$132,BO$1)+GOALS('14-15 Teamsheets'!$H$2:$R$136,$A15,'14-15 Teamsheets'!$C$2:$C$136,BO$1)) &amp; "(" &amp; (GOALS('07-08 Teamsheets'!$S$2:$Z$88,$A15,'07-08 Teamsheets'!$C$2:$C$88,BO$1)+GOALS('08-09 Teamsheets'!$S$2:$Z$92,$A15,'08-09 Teamsheets'!$C$2:$C$92,BO$1)+GOALS('09-10 Teamsheets'!$S$2:$Z$98,$A15,'09-10 Teamsheets'!$C$2:$C$98,BO$1)+GOALS('10-11 Teamsheets'!$S$2:$Z$106,$A15,'10-11 Teamsheets'!$C$2:$C$106,BO$1)+GOALS('11-12 Teamsheets'!$S$2:$Z$119,$A15,'11-12 Teamsheets'!$C$2:$C$119,BO$1)+GOALS('12-13 Teamsheets'!$S$2:$Z$126,$A15,'12-13 Teamsheets'!$C$2:$C$126,BO$1)+GOALS('13-14 Teamsheets'!$S$2:$Z$132,$A15,'13-14 Teamsheets'!$C$2:$C$132,BO$1)+GOALS('14-15 Teamsheets'!$S$2:$Z$136,$A15,'14-15 Teamsheets'!$C$2:$C$136,BO$1)) &amp; ")"</f>
        <v>0(0)</v>
      </c>
      <c r="BQ15" s="27">
        <f>Clean_sheet('07-08 Teamsheets'!$C$2:$H$92,$A15,BO$1)+Clean_sheet('08-09 Teamsheets'!$C$2:$H$92,$A15,BO$1)+Clean_sheet('09-10 Teamsheets'!$C$2:$H$98,$A15,BO$1)+Clean_sheet('10-11 Teamsheets'!$C$2:$H$106,$A15,BO$1)+Clean_sheet('11-12 Teamsheets'!$C$2:$H$119,$A15,BO$1)+Clean_sheet('12-13 Teamsheets'!$C$2:$H$126,$A15,BO$1)+Clean_sheet('13-14 Teamsheets'!$C$2:$H$132,$A15,BO$1)+Clean_sheet('14-15 Teamsheets'!$C$2:$H$136,$A15,BO$1)</f>
        <v>0</v>
      </c>
      <c r="BR15" s="27" t="str">
        <f>(CARDS('07-08 Teamsheets'!$H$2:$Z$88,$A15,$CX$2,'07-08 Teamsheets'!$C$2:$C$88,BO$1)+CARDS('08-09 Teamsheets'!$H$2:$Z$92,$A15,$CX$2,'08-09 Teamsheets'!$C$2:$C$92,BO$1)+CARDS('09-10 Teamsheets'!$H$2:$Z$98,$A15,$CX$2,'09-10 Teamsheets'!$C$2:$C$98,BO$1)+CARDS('10-11 Teamsheets'!$H$2:$Z$106,$A15,$CX$2,'10-11 Teamsheets'!$C$2:$C$106,BO$1)+CARDS('11-12 Teamsheets'!$H$2:$Z$119,$A15,$CX$2,'11-12 Teamsheets'!$C$2:$C$119,BO$1)+CARDS('12-13 Teamsheets'!$H$2:$Z$126,$A15,$CX$2,'12-13 Teamsheets'!$C$2:$C$126,BO$1)+CARDS('13-14 Teamsheets'!$H$2:$Z$132,$A15,$CX$2,'13-14 Teamsheets'!$C$2:$C$132,BO$1)+CARDS('14-15 Teamsheets'!$H$2:$Z$136,$A15,$CX$2,'14-15 Teamsheets'!$C$2:$C$136,BO$1)) &amp; "(" &amp; (CARDS('07-08 Teamsheets'!$H$2:$Z$88,$A15,$CX$3,'07-08 Teamsheets'!$C$2:$C$88,BO$1)+CARDS('08-09 Teamsheets'!$H$2:$Z$92,$A15,$CX$3,'08-09 Teamsheets'!$C$2:$C$92,BO$1)+CARDS('09-10 Teamsheets'!$H$2:$Z$98,$A15,$CX$3,'09-10 Teamsheets'!$C$2:$C$98,BO$1)+CARDS('10-11 Teamsheets'!$H$2:$Z$106,$A15,$CX$3,'10-11 Teamsheets'!$C$2:$C$106,BO$1)+CARDS('11-12 Teamsheets'!$H$2:$Z$119,$A15,$CX$3,'11-12 Teamsheets'!$C$2:$C$119,BO$1)+CARDS('12-13 Teamsheets'!$H$2:$Z$126,$A15,$CX$3,'12-13 Teamsheets'!$C$2:$C$126,BO$1)+CARDS('13-14 Teamsheets'!$H$2:$Z$132,$A15,$CX$3,'13-14 Teamsheets'!$C$2:$C$132,BO$1)+CARDS('14-15 Teamsheets'!$H$2:$Z$136,$A15,$CX$3,'14-15 Teamsheets'!$C$2:$C$136,BO$1)) &amp; ")"</f>
        <v>0(0)</v>
      </c>
      <c r="BS15" s="82">
        <f>MINS_PLAYED('07-08 Teamsheets'!$H$2:$R$88,$A15,'07-08 Teamsheets'!$C$2:$C$88,BO$1)+MINS_PLAYED('08-09 Teamsheets'!$H$2:$R$92,$A15,'08-09 Teamsheets'!$C$2:$C$92,BO$1)+MINS_PLAYED('09-10 Teamsheets'!$H$2:$R$98,$A15,'09-10 Teamsheets'!$C$2:$C$98,BO$1)+MINS_PLAYED('10-11 Teamsheets'!$H$2:$R$106,$A15,'10-11 Teamsheets'!$C$2:$C$106,BO$1)+MINS_PLAYED('11-12 Teamsheets'!$H$2:$R$119,$A15,'11-12 Teamsheets'!$C$2:$C$119,BO$1)+MINS_PLAYED('12-13 Teamsheets'!$H$2:$R$126,$A15,'12-13 Teamsheets'!$C$2:$C$126,BO$1)+MINS_PLAYED('13-14 Teamsheets'!$H$2:$R$132,$A15,'13-14 Teamsheets'!$C$2:$C$132,BO$1)+MINS_PLAYED('14-15 Teamsheets'!$H$2:$R$136,$A15,'14-15 Teamsheets'!$C$2:$C$136,BO$1)+MINS_AS_SUB('07-08 Teamsheets'!$S$2:$Z$88,$A15,'07-08 Teamsheets'!$C$2:$C$88,BO$1)+MINS_AS_SUB('08-09 Teamsheets'!$S$2:$Z$92,$A15,'08-09 Teamsheets'!$C$2:$C$92,BO$1)+MINS_AS_SUB('09-10 Teamsheets'!$S$2:$Z$98,$A15,'09-10 Teamsheets'!$C$2:$C$98,BO$1)+MINS_AS_SUB('10-11 Teamsheets'!$S$2:$Z$106,$A15,'10-11 Teamsheets'!$C$2:$C$106,BO$1)+MINS_AS_SUB('11-12 Teamsheets'!$S$2:$Z$119,$A15,'11-12 Teamsheets'!$C$2:$C$119,BO$1)+MINS_AS_SUB('12-13 Teamsheets'!$S$2:$Z$126,$A15,'12-13 Teamsheets'!$C$2:$C$126,BO$1)+MINS_AS_SUB('13-14 Teamsheets'!$S$2:$Z$132,$A15,'13-14 Teamsheets'!$C$2:$C$132,BO$1)+MINS_AS_SUB('14-15 Teamsheets'!$S$2:$Z$136,$A15,'14-15 Teamsheets'!$C$2:$C$136,BO$1)</f>
        <v>0</v>
      </c>
      <c r="BT15" s="71">
        <f>APPS('05-06 Teamsheets'!$H$2:$R$71,$A15,'05-06 Teamsheets'!$C$2:$C$71,B$1)+SUBS('05-06 Teamsheets'!$S$2:$W$71,$A15,'05-06 Teamsheets'!$C$2:$C$71,B$1)+APPS('06-07 Teamsheets'!$H$2:$R$83,$A15,'06-07 Teamsheets'!$C$2:$C$83,G$1)+SUBS('06-07 Teamsheets'!$S$2:$Z$83,$A15,'06-07 Teamsheets'!$C$2:$C$83,G$1)+APPS('07-08 Teamsheets'!$H$2:$R$88,$A15,'07-08 Teamsheets'!$C$2:$C$88,L$1)+SUBS('07-08 Teamsheets'!$S$2:$Z$88,$A15,'07-08 Teamsheets'!$C$2:$C$88,L$1)+APPS('08-09 Teamsheets'!$H$2:$R$92,$A15,'08-09 Teamsheets'!$C$2:$C$92,Q$1)+SUBS('08-09 Teamsheets'!$S$2:$Z$92,$A15,'08-09 Teamsheets'!$C$2:$C$92,Q$1)+APPS('09-10 Teamsheets'!$H$2:$R$98,$A15,'09-10 Teamsheets'!$C$2:$C$98,Q$1)+SUBS('09-10 Teamsheets'!$S$2:$Z$98,$A15,'09-10 Teamsheets'!$C$2:$C$98,Q$1)+APPS('10-11 Teamsheets'!$H$2:$R$107,$A15,'10-11 Teamsheets'!$C$2:$C$107,Q$1)+SUBS('10-11 Teamsheets'!$S$2:$Z$107,$A15,'10-11 Teamsheets'!$C$2:$C$107,Q$1)+APPS('11-12 Teamsheets'!$H$2:$R$119,$A15,'11-12 Teamsheets'!$C$2:$C$119,Q$1)+SUBS('11-12 Teamsheets'!$S$2:$Z$119,$A15,'11-12 Teamsheets'!$C$2:$C$119,Q$1)+APPS('12-13 Teamsheets'!$H$2:$R$126,$A15,'12-13 Teamsheets'!$C$2:$C$126,Q$1)+SUBS('12-13 Teamsheets'!$S$2:$Z$126,$A15,'12-13 Teamsheets'!$C$2:$C$126,Q$1)+APPS('13-14 Teamsheets'!$H$2:$R$132,$A15,'13-14 Teamsheets'!$C$2:$C$132,Q$1)+SUBS('13-14 Teamsheets'!$S$2:$Z$132,$A15,'13-14 Teamsheets'!$C$2:$C$132,Q$1)+APPS('14-15 Teamsheets'!$H$2:$R$136,$A15,'14-15 Teamsheets'!$C$2:$C$136,Q$1)+SUBS('14-15 Teamsheets'!$S$2:$Z$136,$A15,'14-15 Teamsheets'!$C$2:$C$136,Q$1)</f>
        <v>3</v>
      </c>
      <c r="BU15" s="132">
        <v>1</v>
      </c>
      <c r="BV15" s="27">
        <f>APPS('07-08 Teamsheets'!$H$2:$R$88,$A15,'07-08 Teamsheets'!$C$2:$C$88,AZ$1)+SUBS('07-08 Teamsheets'!$S$2:$Z$88,$A15,'07-08 Teamsheets'!$C$2:$C$88,AZ$1)+APPS('11-12 Teamsheets'!$H$2:$R$119,$A15,'11-12 Teamsheets'!$C$2:$C$119,AZ$1)+SUBS('11-12 Teamsheets'!$S$2:$Z$119,$A15,'11-12 Teamsheets'!$C$2:$C$119,AZ$1)+APPS('12-13 Teamsheets'!$H$2:$R$126,$A15,'12-13 Teamsheets'!$C$2:$C$126,AZ$1)+SUBS('12-13 Teamsheets'!$S$2:$Z$126,$A15,'12-13 Teamsheets'!$C$2:$C$126,AZ$1)+APPS('13-14 Teamsheets'!$H$2:$R$132,$A15,'13-14 Teamsheets'!$C$2:$C$132,AZ$1)+SUBS('13-14 Teamsheets'!$S$2:$Z$132,$A15,'13-14 Teamsheets'!$C$2:$C$132,AZ$1)+APPS('14-15 Teamsheets'!$H$2:$R$136,$A15,'14-15 Teamsheets'!$C$2:$C$136,AZ$1)+SUBS('14-15 Teamsheets'!$S$2:$Z$136,$A15,'14-15 Teamsheets'!$C$2:$C$136,AZ$1)+APPS('08-09 Teamsheets'!$H$2:$R$92,$A15,'08-09 Teamsheets'!$C$2:$C$92,BE$1)+APPS('09-10 Teamsheets'!$H$2:$R$98,$A15,'09-10 Teamsheets'!$C$2:$C$98,BE$1)+SUBS('08-09 Teamsheets'!$S$2:$Z$92,$A15,'08-09 Teamsheets'!$C$2:$C$92,BE$1)+SUBS('09-10 Teamsheets'!$S$2:$Z$98,$A15,'09-10 Teamsheets'!$C$2:$C$98,BE$1)+APPS('10-11 Teamsheets'!$H$2:$R$107,$A15,'10-11 Teamsheets'!$C$2:$C$107,BE$1)+SUBS('10-11 Teamsheets'!$S$2:$Z$107,$A15,'10-11 Teamsheets'!$C$2:$C$107,BE$1)+APPS('11-12 Teamsheets'!$H$2:$R$119,$A15,'11-12 Teamsheets'!$C$2:$C$119,BE$1)+SUBS('11-12 Teamsheets'!$S$2:$Z$119,$A15,'11-12 Teamsheets'!$C$2:$C$119,BE$1)+APPS('12-13 Teamsheets'!$H$2:$R$126,$A15,'12-13 Teamsheets'!$C$2:$C$126,BE$1)+SUBS('12-13 Teamsheets'!$S$2:$Z$126,$A15,'12-13 Teamsheets'!$C$2:$C$126,BE$1)+APPS('13-14 Teamsheets'!$H$2:$R$132,$A15,'13-14 Teamsheets'!$C$2:$C$132,BE$1)+SUBS('13-14 Teamsheets'!$S$2:$Z$132,$A15,'13-14 Teamsheets'!$C$2:$C$132,BE$1)+APPS('14-15 Teamsheets'!$H$2:$R$136,$A15,'14-15 Teamsheets'!$C$2:$C$136,BE$1)+SUBS('14-15 Teamsheets'!$S$2:$Z$136,$A15,'14-15 Teamsheets'!$C$2:$C$136,BE$1)</f>
        <v>0</v>
      </c>
      <c r="BW15" s="27">
        <f>APPS('07-08 Teamsheets'!$H$2:$R$88,$A15,'07-08 Teamsheets'!$C$2:$C$88,BJ$1)+APPS('08-09 Teamsheets'!$H$2:$R$92,$A15,'08-09 Teamsheets'!$C$2:$C$92,BJ$1)+APPS('09-10 Teamsheets'!$H$2:$R$98,$A15,'09-10 Teamsheets'!$C$2:$C$98,BJ$1)+SUBS('07-08 Teamsheets'!$S$2:$Z$88,$A15,'07-08 Teamsheets'!$C$2:$C$88,BJ$1)+SUBS('08-09 Teamsheets'!$S$2:$Z$92,$A15,'08-09 Teamsheets'!$C$2:$C$92,BJ$1)+SUBS('09-10 Teamsheets'!$S$2:$Z$98,$A15,'09-10 Teamsheets'!$C$2:$C$98,BJ$1)+APPS('10-11 Teamsheets'!$H$2:$R$107,$A15,'10-11 Teamsheets'!$C$2:$C$107,BJ$1)+SUBS('10-11 Teamsheets'!$S$2:$Z$107,$A15,'10-11 Teamsheets'!$C$2:$C$107,BJ$1)+APPS('11-12 Teamsheets'!$H$2:$R$119,$A15,'11-12 Teamsheets'!$C$2:$C$119,BJ$1)+SUBS('11-12 Teamsheets'!$S$2:$Z$111,$A15,'11-12 Teamsheets'!$C$2:$C$119,BJ$1)+APPS('12-13 Teamsheets'!$H$2:$R$126,$A15,'12-13 Teamsheets'!$C$2:$C$126,BJ$1)+SUBS('12-13 Teamsheets'!$S$2:$Z$118,$A15,'12-13 Teamsheets'!$C$2:$C$126,BJ$1)+APPS('13-14 Teamsheets'!$H$2:$R$132,$A15,'13-14 Teamsheets'!$C$2:$C$132,BJ$1)+SUBS('13-14 Teamsheets'!$S$2:$Z$124,$A15,'13-14 Teamsheets'!$C$2:$C$132,BJ$1)+APPS('14-15 Teamsheets'!$H$2:$R$136,$A15,'14-15 Teamsheets'!$C$2:$C$136,BJ$1)+SUBS('14-15 Teamsheets'!$S$2:$Z$128,$A15,'14-15 Teamsheets'!$C$2:$C$136,BJ$1)</f>
        <v>0</v>
      </c>
      <c r="BX15" s="27">
        <f>APPS('07-08 Teamsheets'!$H$2:$R$88,$A15,'07-08 Teamsheets'!$C$2:$C$88,BO$1)+APPS('08-09 Teamsheets'!$H$2:$R$92,$A15,'08-09 Teamsheets'!$C$2:$C$92,BO$1)+APPS('09-10 Teamsheets'!$H$2:$R$98,$A15,'09-10 Teamsheets'!$C$2:$C$98,BO$1)+SUBS('07-08 Teamsheets'!$S$2:$Z$88,$A15,'07-08 Teamsheets'!$C$2:$C$88,BO$1)+SUBS('08-09 Teamsheets'!$S$2:$Z$92,$A15,'08-09 Teamsheets'!$C$2:$C$92,BO$1)+SUBS('09-10 Teamsheets'!$S$2:$Z$98,$A15,'09-10 Teamsheets'!$C$2:$C$98,BO$1)+APPS('10-11 Teamsheets'!$H$2:$R$107,$A15,'10-11 Teamsheets'!$C$2:$C$107,BO$1)+SUBS('10-11 Teamsheets'!$S$2:$Z$107,$A15,'10-11 Teamsheets'!$C$2:$C$107,BO$1)+APPS('11-12 Teamsheets'!$H$2:$R$119,$A15,'11-12 Teamsheets'!$C$2:$C$119,BO$1)+SUBS('11-12 Teamsheets'!$S$2:$Z$119,$A15,'11-12 Teamsheets'!$C$2:$C$119,BO$1)+APPS('12-13 Teamsheets'!$H$2:$R$126,$A15,'12-13 Teamsheets'!$C$2:$C$126,BO$1)+SUBS('12-13 Teamsheets'!$S$2:$Z$126,$A15,'12-13 Teamsheets'!$C$2:$C$126,BO$1)+APPS('13-14 Teamsheets'!$H$2:$R$132,$A15,'13-14 Teamsheets'!$C$2:$C$132,BO$1)+SUBS('13-14 Teamsheets'!$S$2:$Z$132,$A15,'13-14 Teamsheets'!$C$2:$C$132,BO$1)+APPS('14-15 Teamsheets'!$H$2:$R$136,$A15,'14-15 Teamsheets'!$C$2:$C$136,BO$1)+SUBS('14-15 Teamsheets'!$S$2:$Z$136,$A15,'14-15 Teamsheets'!$C$2:$C$136,BO$1)</f>
        <v>0</v>
      </c>
      <c r="BY15" s="28">
        <f t="shared" si="3"/>
        <v>1</v>
      </c>
      <c r="BZ15" s="27" t="str">
        <f>(APPS('05-06 Teamsheets'!$H$2:$R$71,$A15) + APPS('06-07 Teamsheets'!$H$2:$R$83,$A15) +APPS('07-08 Teamsheets'!$H$2:$R$88,$A15) + APPS('08-09 Teamsheets'!$H$2:$R$92,$A15)+APPS('09-10 Teamsheets'!$H$2:$R$98,$A15)+APPS('10-11 Teamsheets'!$H$2:$R$107,$A15)+APPS('11-12 Teamsheets'!$H$2:$R$119,$A15)+APPS('12-13 Teamsheets'!$H$2:$R$126,$A15)+APPS('13-14 Teamsheets'!$H$2:$R$132,$A15)+APPS('14-15 Teamsheets'!$H$2:$R$136,$A15)) &amp; "(" &amp; (SUBS('05-06 Teamsheets'!$S$2:$W$71,$A15)+SUBS('06-07 Teamsheets'!$S$2:$Z$83,$A15)+SUBS('07-08 Teamsheets'!$S$2:$Z$88,$A15) +SUBS('08-09 Teamsheets'!$S$2:$Z$92,$A15)+SUBS('09-10 Teamsheets'!$S$2:$Z$98,$A15)+SUBS('10-11 Teamsheets'!$S$2:$Z$107,$A15)+SUBS('11-12 Teamsheets'!$S$2:$Z$119,$A15)+SUBS('12-13 Teamsheets'!$S$2:$Z$126,$A15)+SUBS('13-14 Teamsheets'!$S$2:$Z$132,$A15)+SUBS('14-15 Teamsheets'!$S$2:$Z$136,$A15)) &amp; ")"</f>
        <v>4(0)</v>
      </c>
      <c r="CA15" s="28">
        <f t="shared" si="4"/>
        <v>4</v>
      </c>
      <c r="CB15" s="71">
        <f>GOALS('05-06 Teamsheets'!$H$2:$W$71,$A15,'05-06 Teamsheets'!$C$2:$C$71,B$1)+GOALS('06-07 Teamsheets'!$H$2:$Z$83,$A15,'06-07 Teamsheets'!$C$2:$C$83,G$1)+GOALS('07-08 Teamsheets'!$H$2:$Z$88,$A15,'07-08 Teamsheets'!$C$2:$C$88,L$1)+GOALS('08-09 Teamsheets'!$H$2:$Z$92,$A15,'08-09 Teamsheets'!$C$2:$C$92,Q$1)+GOALS('09-10 Teamsheets'!$H$2:$Z$98,$A15,'09-10 Teamsheets'!$C$2:$C$98,Q$1)+GOALS('10-11 Teamsheets'!$H$2:$Z$107,$A15,'10-11 Teamsheets'!$C$2:$C$107,Q$1)+GOALS('11-12 Teamsheets'!$H$2:$Z$119,$A15,'11-12 Teamsheets'!$C$2:$C$119,Q$1)+GOALS('12-13 Teamsheets'!$H$2:$Z$126,$A15,'12-13 Teamsheets'!$C$2:$C$126,Q$1)+GOALS('13-14 Teamsheets'!$H$2:$Z$132,$A15,'13-14 Teamsheets'!$C$2:$C$132,Q$1)+GOALS('14-15 Teamsheets'!$H$2:$Z$136,$A15,'14-15 Teamsheets'!$C$2:$C$136,Q$1)</f>
        <v>0</v>
      </c>
      <c r="CC15" s="27">
        <f>GOALS('05-06 Teamsheets'!$H$2:$W$71,$A15,'05-06 Teamsheets'!$C$2:$C$71,V$1)+GOALS('05-06 Teamsheets'!$H$2:$W$71,$A15,'05-06 Teamsheets'!$C$2:$C$71,AA$1)+GOALS('06-07 Teamsheets'!$H$2:$Z$83,$A15,'06-07 Teamsheets'!$C$2:$C$83,AF$1)+GOALS('06-07 Teamsheets'!$H$2:$Z$83,$A15,'06-07 Teamsheets'!$C$2:$C$83,AK$1)+GOALS('07-08 Teamsheets'!$H$2:$Z$88,$A15,'07-08 Teamsheets'!$C$2:$C$88,AP$1)+GOALS('07-08 Teamsheets'!$H$2:$Z$88,$A15,'07-08 Teamsheets'!$C$2:$C$88,AU$1)+GOALS('07-08 Teamsheets'!$H$2:$Z$88,$A15,'07-08 Teamsheets'!$C$2:$C$88,AZ$1)+GOALS('11-12 Teamsheets'!$H$2:$Z$119,$A15,'11-12 Teamsheets'!$C$2:$C$119,AZ$1)+GOALS('12-13 Teamsheets'!$H$2:$Z$120,$A15,'12-13 Teamsheets'!$C$2:$C$120,AZ$1)+GOALS('13-14 Teamsheets'!$H$2:$Z$126,$A15,'13-14 Teamsheets'!$C$2:$C$126,AZ$1)+GOALS('14-15 Teamsheets'!$H$2:$Z$130,$A15,'14-15 Teamsheets'!$C$2:$C$130,AZ$1)+GOALS('08-09 Teamsheets'!$H$2:$Z$92,$A15,'08-09 Teamsheets'!$C$2:$C$92,BE$1)+GOALS('09-10 Teamsheets'!$H$2:$Z$98,$A15,'09-10 Teamsheets'!$C$2:$C$98,BE$1)+GOALS('10-11 Teamsheets'!$H$2:$Z$107,$A15,'10-11 Teamsheets'!$C$2:$C$107,BE$1)+GOALS('11-12 Teamsheets'!$H$2:$Z$119,$A15,'11-12 Teamsheets'!$C$2:$C$119,BE$1)+GOALS('12-13 Teamsheets'!$H$2:$Z$126,$A15,'12-13 Teamsheets'!$C$2:$C$126,BE$1)+GOALS('13-14 Teamsheets'!$H$2:$Z$132,$A15,'13-14 Teamsheets'!$C$2:$C$132,BE$1)+GOALS('14-15 Teamsheets'!$H$2:$Z$136,$A15,'14-15 Teamsheets'!$C$2:$C$136,BE$1)</f>
        <v>0</v>
      </c>
      <c r="CD15" s="27">
        <f>GOALS('07-08 Teamsheets'!$H$2:$Z$88,$A15,'07-08 Teamsheets'!$C$2:$C$88,BJ$1)
+GOALS('08-09 Teamsheets'!$H$2:$Z$92,$A15,'08-09 Teamsheets'!$C$2:$C$92,BJ$1)
+GOALS('09-10 Teamsheets'!$H$2:$Z$98,$A15,'09-10 Teamsheets'!$C$2:$C$98,BJ$1)
+GOALS('10-11 Teamsheets'!$H$2:$Z$107,$A15,'10-11 Teamsheets'!$C$2:$C$107,BJ$1)
+GOALS('11-12 Teamsheets'!$H$2:$Z$119,$A15,'11-12 Teamsheets'!$C$2:$C$119,BJ$1)
+GOALS('12-13 Teamsheets'!$H$2:$Z$124,$A15,'12-13 Teamsheets'!$C$2:$C$124,BJ$1)+GOALS('13-14 Teamsheets'!$H$2:$Z$130,$A15,'13-14 Teamsheets'!$C$2:$C$130,BJ$1)+GOALS('14-15 Teamsheets'!$H$2:$Z$134,$A15,'14-15 Teamsheets'!$C$2:$C$134,BJ$1)
+GOALS('07-08 Teamsheets'!$H$2:$Z$88,$A15,'07-08 Teamsheets'!$C$2:$C$88,BO$1)
+GOALS('08-09 Teamsheets'!$H$2:$Z$92,$A15,'08-09 Teamsheets'!$C$2:$C$92,BO$1)
+GOALS('09-10 Teamsheets'!$H$2:$Z$98,$A15,'09-10 Teamsheets'!$C$2:$C$98,BO$1)
+GOALS('10-11 Teamsheets'!$H$2:$Z$107,$A15,'10-11 Teamsheets'!$C$2:$C$107,BO$1)
+GOALS('11-12 Teamsheets'!$H$2:$Z$119,$A15,'11-12 Teamsheets'!$C$2:$C$119,BO$1)
+GOALS('12-13 Teamsheets'!$H$2:$Z$126,$A15,'12-13 Teamsheets'!$C$2:$C$126,BO$1)+GOALS('13-14 Teamsheets'!$H$2:$Z$132,$A15,'13-14 Teamsheets'!$C$2:$C$132,BO$1)+GOALS('14-15 Teamsheets'!$H$2:$Z$136,$A15,'14-15 Teamsheets'!$C$2:$C$136,BO$1)</f>
        <v>0</v>
      </c>
      <c r="CE15" s="28">
        <f t="shared" si="5"/>
        <v>0</v>
      </c>
      <c r="CF15" s="27" t="str">
        <f>(GOALS('05-06 Teamsheets'!$H$2:$R$71,$A15) +GOALS('06-07 Teamsheets'!$H$2:$R$83,$A15) +  GOALS('07-08 Teamsheets'!$H$2:$R$88,$A15) + GOALS('08-09 Teamsheets'!$H$2:$R$92,$A15)+GOALS('09-10 Teamsheets'!$H$2:$R$98,$A15)+GOALS('10-11 Teamsheets'!$H$2:$R$107,$A15)+GOALS('11-12 Teamsheets'!$H$2:$R$119,$A15)+GOALS('12-13 Teamsheets'!$H$2:$R$126,$A15)+GOALS('13-14 Teamsheets'!$H$2:$R$132,$A15)+GOALS('14-15 Teamsheets'!$H$2:$R$136,$A15)) &amp; "(" &amp; (GOALS('05-06 Teamsheets'!$S$2:$W$71,$A15)+GOALS('06-07 Teamsheets'!$S$2:$Z$83,$A15)+GOALS('07-08 Teamsheets'!$S$2:$Z$88,$A15)+GOALS('08-09 Teamsheets'!$S$2:$Z$92,$A15)+GOALS('09-10 Teamsheets'!$S$2:$Z$98,$A15)+GOALS('10-11 Teamsheets'!$S$2:$Z$107,$A15)+GOALS('11-12 Teamsheets'!$S$2:$Z$119,$A15)+GOALS('12-13 Teamsheets'!$S$2:$Z$126,$A15)+GOALS('13-14 Teamsheets'!$S$2:$Z$132,$A15)+GOALS('14-15 Teamsheets'!$S$2:$Z$136,$A15)) &amp; ")"</f>
        <v>0(0)</v>
      </c>
      <c r="CG15" s="28">
        <f t="shared" si="6"/>
        <v>0</v>
      </c>
      <c r="CH15" s="71">
        <f t="shared" si="7"/>
        <v>0</v>
      </c>
      <c r="CI15" s="83">
        <f t="shared" si="8"/>
        <v>0</v>
      </c>
      <c r="CJ15" s="77">
        <f t="shared" si="9"/>
        <v>0</v>
      </c>
      <c r="CK15" s="74" t="str">
        <f>(CARDS('05-06 Teamsheets'!$H$2:$W$71,$A15,$CX$2)+CARDS('06-07 Teamsheets'!$H$2:$Z$83,$A15,$CX$2)+CARDS('07-08 Teamsheets'!$H$2:$Z$88,$A15,$CX$2)+CARDS('08-09 Teamsheets'!$H$2:$Z$92,$A15,$CX$2)+CARDS('09-10 Teamsheets'!$H$2:$Z$98,$A15,$CX$2)+CARDS('10-11 Teamsheets'!$H$2:$Z$107,$A15,$CX$2)+CARDS('11-12 Teamsheets'!$H$2:$Z$119,$A15,$CX$2)+CARDS('12-13 Teamsheets'!$H$2:$Z$126,$A15,$CX$2)+CARDS('13-14 Teamsheets'!$H$2:$Z$130,$A15,$CX$2)) &amp; "(" &amp; (CARDS('05-06 Teamsheets'!$H$2:$W$71,$A15,$CX$3)+CARDS('06-07 Teamsheets'!$H$2:$Z$83,$A15,$CX$3)+CARDS('07-08 Teamsheets'!$H$2:$Z$88,$A15,$CX$3)+CARDS('08-09 Teamsheets'!$H$2:$Z$92,$A15,$CX$3)+CARDS('09-10 Teamsheets'!$H$2:$Z$98,$A15,$CX$3)+CARDS('10-11 Teamsheets'!$H$2:$Z$107,$A15,$CX$3)+CARDS('11-12 Teamsheets'!$H$2:$Z$119,$A15,$CX$3)+CARDS('13-14 Teamsheets'!$H$2:$Z$130,$A15,$CX$3)) &amp; ")"</f>
        <v>0(0)</v>
      </c>
      <c r="CL15" s="28">
        <f t="shared" si="10"/>
        <v>220</v>
      </c>
      <c r="CM15" s="28">
        <f t="shared" si="11"/>
        <v>90</v>
      </c>
      <c r="CN15" s="77">
        <f t="shared" si="12"/>
        <v>310</v>
      </c>
      <c r="CO15" s="28">
        <f t="shared" si="13"/>
        <v>77.5</v>
      </c>
      <c r="CP15" s="28">
        <f t="shared" si="14"/>
        <v>0</v>
      </c>
      <c r="CQ15" s="77">
        <f t="shared" si="15"/>
        <v>0</v>
      </c>
      <c r="CS15" s="71">
        <f t="shared" si="0"/>
        <v>138</v>
      </c>
      <c r="CT15" s="83">
        <f t="shared" si="1"/>
        <v>124</v>
      </c>
      <c r="CU15" s="77">
        <f t="shared" si="2"/>
        <v>101</v>
      </c>
    </row>
    <row r="16" spans="1:102" x14ac:dyDescent="0.2">
      <c r="A16" s="112" t="s">
        <v>3032</v>
      </c>
      <c r="B16" s="27" t="s">
        <v>1635</v>
      </c>
      <c r="C16" s="27" t="s">
        <v>1635</v>
      </c>
      <c r="D16" s="27">
        <v>0</v>
      </c>
      <c r="E16" s="27" t="s">
        <v>1635</v>
      </c>
      <c r="F16" s="82">
        <v>0</v>
      </c>
      <c r="G16" s="27" t="s">
        <v>1635</v>
      </c>
      <c r="H16" s="27" t="s">
        <v>1635</v>
      </c>
      <c r="I16" s="27">
        <v>0</v>
      </c>
      <c r="J16" s="27" t="s">
        <v>1635</v>
      </c>
      <c r="K16" s="82">
        <v>0</v>
      </c>
      <c r="L16" s="27" t="s">
        <v>1635</v>
      </c>
      <c r="M16" s="27" t="s">
        <v>1635</v>
      </c>
      <c r="N16" s="27">
        <v>0</v>
      </c>
      <c r="O16" s="27" t="s">
        <v>1635</v>
      </c>
      <c r="P16" s="82">
        <v>0</v>
      </c>
      <c r="Q16" s="27" t="str">
        <f>(APPS('08-09 Teamsheets'!$H$2:$R$92,$A16,'08-09 Teamsheets'!$C$2:$C$92,Q$1)+APPS('09-10 Teamsheets'!$H$2:$R$98,$A16,'09-10 Teamsheets'!$C$2:$C$98,Q$1)+APPS('10-11 Teamsheets'!$H$2:$R$107,$A16,'10-11 Teamsheets'!$C$2:$C$107,Q$1)+APPS('11-12 Teamsheets'!$H$2:$R$119,$A16,'11-12 Teamsheets'!$C$2:$C$119,Q$1)+APPS('12-13 Teamsheets'!$H$2:$R$126,$A16,'12-13 Teamsheets'!$C$2:$C$126,Q$1)+APPS('13-14 Teamsheets'!$H$2:$R$132,$A16,'13-14 Teamsheets'!$C$2:$C$132,Q$1)+APPS('14-15 Teamsheets'!$H$2:$R$136,$A16,'14-15 Teamsheets'!$C$2:$C$136,Q$1)) &amp; "(" &amp; (SUBS('08-09 Teamsheets'!$S$2:$Z$92,$A16,'08-09 Teamsheets'!$C$2:$C$92,Q$1)+SUBS('09-10 Teamsheets'!$S$2:$Z$98,$A16,'09-10 Teamsheets'!$C$2:$C$98,Q$1)+SUBS('10-11 Teamsheets'!$S$2:$Z$107,$A16,'10-11 Teamsheets'!$C$2:$C$107,Q$1)+SUBS('11-12 Teamsheets'!$S$2:$Z$119,$A16,'11-12 Teamsheets'!$C$2:$C$119,Q$1)+SUBS('12-13 Teamsheets'!$S$2:$Z$126,$A16,'12-13 Teamsheets'!$C$2:$C$126,Q$1)+SUBS('13-14 Teamsheets'!$S$2:$Z$132,$A16,'13-14 Teamsheets'!$C$2:$C$132,Q$1)+SUBS('14-15 Teamsheets'!$S$2:$Z$136,$A16,'14-15 Teamsheets'!$C$2:$C$136,Q$1)) &amp; ")"</f>
        <v>64(8)</v>
      </c>
      <c r="R16" s="27" t="str">
        <f>(GOALS('08-09 Teamsheets'!$H$2:$R$92,$A16,'08-09 Teamsheets'!$C$2:$C$92,Q$1)+GOALS('09-10 Teamsheets'!$H$2:$R$98,$A16,'09-10 Teamsheets'!$C$2:$C$98,Q$1)+GOALS('10-11 Teamsheets'!$H$2:$R$107,$A16,'10-11 Teamsheets'!$C$2:$C$107,Q$1)+GOALS('11-12 Teamsheets'!$H$2:$R$119,$A16,'11-12 Teamsheets'!$C$2:$C$119,Q$1)+GOALS('12-13 Teamsheets'!$H$2:$R$126,$A16,'12-13 Teamsheets'!$C$2:$C$126,Q$1)+GOALS('13-14 Teamsheets'!$H$2:$R$132,$A16,'13-14 Teamsheets'!$C$2:$C$132,Q$1)+GOALS('14-15 Teamsheets'!$H$2:$R$136,$A16,'14-15 Teamsheets'!$C$2:$C$136,Q$1)) &amp; "(" &amp; (GOALS('08-09 Teamsheets'!$S$2:$Z$92,$A16,'08-09 Teamsheets'!$C$2:$C$92,Q$1)+GOALS('09-10 Teamsheets'!$S$2:$Z$98,$A16,'09-10 Teamsheets'!$C$2:$C$98,Q$1)+GOALS('10-11 Teamsheets'!$S$2:$Z$107,$A16,'10-11 Teamsheets'!$C$2:$C$107,Q$1)+GOALS('11-12 Teamsheets'!$S$2:$Z$119,$A16,'11-12 Teamsheets'!$C$2:$C$119,Q$1)+GOALS('12-13 Teamsheets'!$S$2:$Z$126,$A16,'12-13 Teamsheets'!$C$2:$C$126,Q$1)+GOALS('13-14 Teamsheets'!$S$2:$Z$132,$A16,'13-14 Teamsheets'!$C$2:$C$132,Q$1)+GOALS('14-15 Teamsheets'!$S$2:$Z$136,$A16,'14-15 Teamsheets'!$C$2:$C$136,Q$1)) &amp; ")"</f>
        <v>1(0)</v>
      </c>
      <c r="S16" s="27">
        <f>Clean_sheet('08-09 Teamsheets'!$C$2:$H$92,$A16,Q$1)+Clean_sheet('09-10 Teamsheets'!$C$2:$H$98,$A16,Q$1)+Clean_sheet('10-11 Teamsheets'!$C$2:$H$107,$A16,Q$1)+Clean_sheet('11-12 Teamsheets'!$C$2:$H$119,$A16,Q$1)+Clean_sheet('12-13 Teamsheets'!$C$2:$H$126,$A16,Q$1)+Clean_sheet('13-14 Teamsheets'!$C$2:$H$132,$A16,Q$1)+Clean_sheet('14-15 Teamsheets'!$C$2:$H$136,$A16,Q$1)</f>
        <v>0</v>
      </c>
      <c r="T16" s="27" t="str">
        <f>(CARDS('08-09 Teamsheets'!$H$2:$Z$92,$A16,$CX$2,'08-09 Teamsheets'!$C$2:$C$92,Q$1)+CARDS('09-10 Teamsheets'!$H$2:$Z$98,$A16,$CX$2,'09-10 Teamsheets'!$C$2:$C$98,Q$1)+CARDS('10-11 Teamsheets'!$H$2:$Z$107,$A16,$CX$2,'10-11 Teamsheets'!$C$2:$C$107,Q$1)+CARDS('11-12 Teamsheets'!$H$2:$Z$119,$A16,$CX$2,'11-12 Teamsheets'!$C$2:$C$119,Q$1)+CARDS('12-13 Teamsheets'!$H$2:$Z$126,$A16,$CX$2,'12-13 Teamsheets'!$C$2:$C$126,Q$1)+CARDS('13-14 Teamsheets'!$H$2:$Z$132,$A16,$CX$2,'13-14 Teamsheets'!$C$2:$C$132,Q$1)+CARDS('14-15 Teamsheets'!$H$2:$Z$136,$A16,$CX$2,'14-15 Teamsheets'!$C$2:$C$136,Q$1)) &amp; "(" &amp; (CARDS('08-09 Teamsheets'!$H$2:$Z$92,$A16,$CX$3,'08-09 Teamsheets'!$C$2:$C$92,Q$1)+CARDS('09-10 Teamsheets'!$H$2:$Z$98,$A16,$CX$3,'09-10 Teamsheets'!$C$2:$C$98,Q$1)+CARDS('10-11 Teamsheets'!$H$2:$Z$107,$A16,$CX$3,'10-11 Teamsheets'!$C$2:$C$107,Q$1)+CARDS('11-12 Teamsheets'!$H$2:$Z$119,$A16,$CX$3,'11-12 Teamsheets'!$C$2:$C$119,Q$1)+CARDS('12-13 Teamsheets'!$H$2:$Z$126,$A16,$CX$3,'12-13 Teamsheets'!$C$2:$C$126,Q$1)+CARDS('13-14 Teamsheets'!$H$2:$Z$132,$A16,$CX$3,'13-14 Teamsheets'!$C$2:$C$132,Q$1)+CARDS('14-15 Teamsheets'!$H$2:$Z$136,$A16,$CX$3,'14-15 Teamsheets'!$C$2:$C$136,Q$1)) &amp; ")"</f>
        <v>21(0)</v>
      </c>
      <c r="U16" s="82">
        <f>MINS_PLAYED('08-09 Teamsheets'!$H$2:$R$92,$A16,'08-09 Teamsheets'!$C$2:$C$92,Q$1)+MINS_PLAYED('09-10 Teamsheets'!$H$2:$R$98,$A16,'09-10 Teamsheets'!$C$2:$C$98,Q$1)+ MINS_AS_SUB('08-09 Teamsheets'!$S$2:$Z$92,$A16,'08-09 Teamsheets'!$C$2:$C$92,Q$1)+ MINS_AS_SUB('09-10 Teamsheets'!$S$2:$Z$98,$A16,'09-10 Teamsheets'!$C$2:$C$98,Q$1)+MINS_PLAYED('10-11 Teamsheets'!$H$2:$R$107,$A16,'10-11 Teamsheets'!$C$2:$C$107,Q$1)+MINS_AS_SUB('10-11 Teamsheets'!$S$2:$Z$107,$A16,'10-11 Teamsheets'!$C$2:$C$107,Q$1)+MINS_PLAYED('11-12 Teamsheets'!$H$2:$R$119,$A16,'11-12 Teamsheets'!$C$2:$C$119,Q$1)+MINS_AS_SUB('11-12 Teamsheets'!$S$2:$Z$119,$A16,'11-12 Teamsheets'!$C$2:$C$119,Q$1)+MINS_PLAYED('12-13 Teamsheets'!$H$2:$R$126,$A16,'12-13 Teamsheets'!$C$2:$C$126,Q$1)+MINS_AS_SUB('12-13 Teamsheets'!$S$2:$Z$126,$A16,'12-13 Teamsheets'!$C$2:$C$126,Q$1)+MINS_PLAYED('13-14 Teamsheets'!$H$2:$R$132,$A16,'13-14 Teamsheets'!$C$2:$C$132,Q$1)+MINS_AS_SUB('13-14 Teamsheets'!$S$2:$Z$132,$A16,'13-14 Teamsheets'!$C$2:$C$132,Q$1)+MINS_PLAYED('14-15 Teamsheets'!$H$2:$R$136,$A16,'14-15 Teamsheets'!$C$2:$C$136,Q$1)+MINS_AS_SUB('14-15 Teamsheets'!$S$2:$Z$136,$A16,'14-15 Teamsheets'!$C$2:$C$136,Q$1)</f>
        <v>5558</v>
      </c>
      <c r="V16" s="27" t="s">
        <v>1635</v>
      </c>
      <c r="W16" s="27" t="s">
        <v>1635</v>
      </c>
      <c r="X16" s="27">
        <v>0</v>
      </c>
      <c r="Y16" s="27" t="s">
        <v>1635</v>
      </c>
      <c r="Z16" s="82">
        <v>0</v>
      </c>
      <c r="AA16" s="27" t="s">
        <v>1635</v>
      </c>
      <c r="AB16" s="27" t="s">
        <v>1635</v>
      </c>
      <c r="AC16" s="27">
        <v>0</v>
      </c>
      <c r="AD16" s="27" t="s">
        <v>1635</v>
      </c>
      <c r="AE16" s="82">
        <v>0</v>
      </c>
      <c r="AF16" s="27" t="s">
        <v>1635</v>
      </c>
      <c r="AG16" s="27" t="s">
        <v>1635</v>
      </c>
      <c r="AH16" s="27">
        <v>0</v>
      </c>
      <c r="AI16" s="27" t="s">
        <v>1635</v>
      </c>
      <c r="AJ16" s="82">
        <v>0</v>
      </c>
      <c r="AK16" s="27" t="s">
        <v>1635</v>
      </c>
      <c r="AL16" s="27" t="s">
        <v>1635</v>
      </c>
      <c r="AM16" s="27">
        <v>0</v>
      </c>
      <c r="AN16" s="27" t="s">
        <v>1635</v>
      </c>
      <c r="AO16" s="82">
        <v>0</v>
      </c>
      <c r="AP16" s="27" t="s">
        <v>1635</v>
      </c>
      <c r="AQ16" s="27" t="s">
        <v>1635</v>
      </c>
      <c r="AR16" s="27">
        <v>0</v>
      </c>
      <c r="AS16" s="27" t="s">
        <v>1635</v>
      </c>
      <c r="AT16" s="82">
        <v>0</v>
      </c>
      <c r="AU16" s="27" t="s">
        <v>1635</v>
      </c>
      <c r="AV16" s="27" t="s">
        <v>1635</v>
      </c>
      <c r="AW16" s="27">
        <v>0</v>
      </c>
      <c r="AX16" s="27" t="s">
        <v>1635</v>
      </c>
      <c r="AY16" s="82">
        <v>0</v>
      </c>
      <c r="AZ16" s="27" t="str">
        <f>(APPS('07-08 Teamsheets'!$H$2:$R$88,$A16,'07-08 Teamsheets'!$C$2:$C$88,AZ$1)+APPS('11-12 Teamsheets'!$H$2:$R$119,$A16,'11-12 Teamsheets'!$C$2:$C$119,AZ$1)+APPS('12-13 Teamsheets'!$H$2:$R$126,$A16,'12-13 Teamsheets'!$C$2:$C$126,AZ$1)+APPS('13-14 Teamsheets'!$H$2:$R$132,$A16,'13-14 Teamsheets'!$C$2:$C$132,AZ$1)+APPS('14-15 Teamsheets'!$H$2:$R$136,$A16,'14-15 Teamsheets'!$C$2:$C$136,AZ$1)) &amp; "(" &amp; (SUBS('07-08 Teamsheets'!$S$2:$Z$88,$A16,'07-08 Teamsheets'!$C$2:$C$88,AZ$1)+SUBS('11-12 Teamsheets'!$S$2:$Z$119,$A16,'11-12 Teamsheets'!$C$2:$C$119,AZ$1)+SUBS('12-13 Teamsheets'!$S$2:$Z$126,$A16,'12-13 Teamsheets'!$C$2:$C$126,AZ$1)+SUBS('13-14 Teamsheets'!$S$2:$Z$132,$A16,'13-14 Teamsheets'!$C$2:$C$132,AZ$1)+SUBS('14-15 Teamsheets'!$S$2:$Z$136,$A16,'14-15 Teamsheets'!$C$2:$C$136,AZ$1)) &amp; ")"</f>
        <v>2(0)</v>
      </c>
      <c r="BA16" s="27" t="str">
        <f>(GOALS('07-08 Teamsheets'!$H$2:$R$88,$A16,'07-08 Teamsheets'!$C$2:$C$88,AZ$1)+GOALS('11-12 Teamsheets'!$H$2:$R$119,$A16,'11-12 Teamsheets'!$C$2:$C$119,AZ$1)+GOALS('12-13 Teamsheets'!$H$2:$R$126,$A16,'12-13 Teamsheets'!$C$2:$C$126,AZ$1)+GOALS('13-14 Teamsheets'!$H$2:$R$132,$A16,'13-14 Teamsheets'!$C$2:$C$132,AZ$1)+GOALS('14-15 Teamsheets'!$H$2:$R$136,$A16,'14-15 Teamsheets'!$C$2:$C$136,AZ$1)) &amp; "(" &amp; (GOALS('07-08 Teamsheets'!$S$2:$Z$88,$A16,'07-08 Teamsheets'!$C$2:$C$88,AZ$1)+GOALS('11-12 Teamsheets'!$S$2:$Z$119,$A16,'11-12 Teamsheets'!$C$2:$C$119,AZ$1)+GOALS('12-13 Teamsheets'!$S$2:$Z$126,$A16,'12-13 Teamsheets'!$C$2:$C$126,AZ$1)+GOALS('13-14 Teamsheets'!$S$2:$Z$132,$A16,'13-14 Teamsheets'!$C$2:$C$132,AZ$1)+GOALS('14-15 Teamsheets'!$S$2:$Z$136,$A16,'14-15 Teamsheets'!$C$2:$C$136,AZ$1)) &amp; ")"</f>
        <v>0(0)</v>
      </c>
      <c r="BB16" s="27">
        <f>Clean_sheet('07-08 Teamsheets'!$C$2:$H$92,$A16,AZ$1)+Clean_sheet('11-12 Teamsheets'!$C$2:$H$119,$A16,AZ$1)+Clean_sheet('12-13 Teamsheets'!$C$2:$H$126,$A16,AZ$1)+Clean_sheet('13-14 Teamsheets'!$C$2:$H$132,$A16,AZ$1)+Clean_sheet('14-15 Teamsheets'!$C$2:$H$136,$A16,AZ$1)</f>
        <v>0</v>
      </c>
      <c r="BC16" s="27" t="str">
        <f>(CARDS('07-08 Teamsheets'!$H$2:$Z$88,$A16,$CX$2,'07-08 Teamsheets'!$C$2:$C$88,AZ$1)+CARDS('11-12 Teamsheets'!$H$2:$Z$119,$A16,$CX$2,'11-12 Teamsheets'!$C$2:$C$119,AZ$1)+CARDS('12-13 Teamsheets'!$H$2:$Z$126,$A16,$CX$2,'12-13 Teamsheets'!$C$2:$C$126,AZ$1)+CARDS('13-14 Teamsheets'!$H$2:$Z$132,$A16,$CX$2,'13-14 Teamsheets'!$C$2:$C$132,AZ$1)+CARDS('14-15 Teamsheets'!$H$2:$Z$136,$A16,$CX$2,'14-15 Teamsheets'!$C$2:$C$136,AZ$1)) &amp; "(" &amp; (CARDS('07-08 Teamsheets'!$H$2:$Z$88,$A16,$CX$3,'07-08 Teamsheets'!$C$2:$C$88,AZ$1)+CARDS('11-12 Teamsheets'!$H$2:$Z$119,$A16,$CX$3,'11-12 Teamsheets'!$C$2:$C$119,AZ$1)+CARDS('12-13 Teamsheets'!$H$2:$Z$126,$A16,$CX$3,'12-13 Teamsheets'!$C$2:$C$126,AZ$1)+CARDS('13-14 Teamsheets'!$H$2:$Z$132,$A16,$CX$3,'13-14 Teamsheets'!$C$2:$C$132,AZ$1)+CARDS('14-15 Teamsheets'!$H$2:$Z$136,$A16,$CX$3,'14-15 Teamsheets'!$C$2:$C$136,AZ$1)) &amp; ")"</f>
        <v>1(0)</v>
      </c>
      <c r="BD16" s="82">
        <f>MINS_PLAYED('07-08 Teamsheets'!$H$2:$R$88,$A16,'07-08 Teamsheets'!$C$2:$C$88,AZ$1)+MINS_PLAYED('11-12 Teamsheets'!$H$2:$R$119,$A16,'11-12 Teamsheets'!$C$2:$C$119,AZ$1)+MINS_PLAYED('12-13 Teamsheets'!$H$2:$R$126,$A16,'12-13 Teamsheets'!$C$2:$C$126,AZ$1)+MINS_PLAYED('13-14 Teamsheets'!$H$2:$R$132,$A16,'13-14 Teamsheets'!$C$2:$C$132,AZ$1)+MINS_PLAYED('14-15 Teamsheets'!$H$2:$R$136,$A16,'14-15 Teamsheets'!$C$2:$C$136,AZ$1)+MINS_AS_SUB('07-08 Teamsheets'!$S$2:$Z$88,$A16,'07-08 Teamsheets'!$C$2:$C$88,AZ$1)+MINS_AS_SUB('11-12 Teamsheets'!$S$2:$Z$119,$A16,'11-12 Teamsheets'!$C$2:$C$119,AZ$1)+MINS_AS_SUB('12-13 Teamsheets'!$S$2:$Z$126,$A16,'12-13 Teamsheets'!$C$2:$C$126,AZ$1)+MINS_AS_SUB('13-14 Teamsheets'!$S$2:$Z$132,$A16,'13-14 Teamsheets'!$C$2:$C$132,AZ$1)+MINS_AS_SUB('14-15 Teamsheets'!$S$2:$Z$136,$A16,'14-15 Teamsheets'!$C$2:$C$136,AZ$1)</f>
        <v>155</v>
      </c>
      <c r="BE16" s="27" t="str">
        <f>(APPS('08-09 Teamsheets'!$H$2:$R$92,$A16,'08-09 Teamsheets'!$C$2:$C$92,BE$1)+APPS('09-10 Teamsheets'!$H$2:$R$98,$A16,'09-10 Teamsheets'!$C$2:$C$98,BE$1)+APPS('10-11 Teamsheets'!$H$2:$R$107,$A16,'10-11 Teamsheets'!$C$2:$C$107,BE$1)+APPS('11-12 Teamsheets'!$H$2:$R$119,$A16,'11-12 Teamsheets'!$C$2:$C$119,BE$1)+APPS('12-13 Teamsheets'!$H$2:$R$126,$A16,'12-13 Teamsheets'!$C$2:$C$126,BE$1)+APPS('13-14 Teamsheets'!$H$2:$R$132,$A16,'13-14 Teamsheets'!$C$2:$C$132,BE$1)+APPS('14-15 Teamsheets'!$H$2:$R$136,$A16,'14-15 Teamsheets'!$C$2:$C$136,BE$1)) &amp; "(" &amp; (SUBS('08-09 Teamsheets'!$S$2:$Z$92,$A16,'08-09 Teamsheets'!$C$2:$C$92,BE$1)+SUBS('09-10 Teamsheets'!$S$2:$Z$98,$A16,'09-10 Teamsheets'!$C$2:$C$98,BE$1)+SUBS('10-11 Teamsheets'!$S$2:$Z$107,$A16,'10-11 Teamsheets'!$C$2:$C$107,BE$1)+SUBS('11-12 Teamsheets'!$S$2:$Z$119,$A16,'11-12 Teamsheets'!$C$2:$C$119,BE$1)+SUBS('12-13 Teamsheets'!$S$2:$Z$126,$A16,'12-13 Teamsheets'!$C$2:$C$126,BE$1)+SUBS('13-14 Teamsheets'!$S$2:$Z$132,$A16,'13-14 Teamsheets'!$C$2:$C$132,BE$1)+SUBS('14-15 Teamsheets'!$S$2:$Z$136,$A16,'14-15 Teamsheets'!$C$2:$C$136,BE$1)) &amp; ")"</f>
        <v>3(1)</v>
      </c>
      <c r="BF16" s="27" t="str">
        <f>(GOALS('08-09 Teamsheets'!$H$2:$R$92,$A16,'08-09 Teamsheets'!$C$2:$C$92,BE$1)+GOALS('09-10 Teamsheets'!$H$2:$R$98,$A16,'09-10 Teamsheets'!$C$2:$C$98,BE$1)+GOALS('10-11 Teamsheets'!$H$2:$R$107,$A16,'10-11 Teamsheets'!$C$2:$C$107,BE$1)+GOALS('11-12 Teamsheets'!$H$2:$R$119,$A16,'11-12 Teamsheets'!$C$2:$C$119,BE$1)+GOALS('12-13 Teamsheets'!$H$2:$R$126,$A16,'12-13 Teamsheets'!$C$2:$C$126,BE$1)+GOALS('13-14 Teamsheets'!$H$2:$R$132,$A16,'13-14 Teamsheets'!$C$2:$C$132,BE$1)+GOALS('14-15 Teamsheets'!$H$2:$R$136,$A16,'14-15 Teamsheets'!$C$2:$C$136,BE$1)) &amp; "(" &amp; (GOALS('08-09 Teamsheets'!$S$2:$Z$92,$A16,'08-09 Teamsheets'!$C$2:$C$92,BE$1)+GOALS('09-10 Teamsheets'!$S$2:$Z$98,$A16,'09-10 Teamsheets'!$C$2:$C$98,BE$1)+GOALS('10-11 Teamsheets'!$S$2:$Z$107,$A16,'10-11 Teamsheets'!$C$2:$C$107,BE$1)+GOALS('11-12 Teamsheets'!$S$2:$Z$119,$A16,'11-12 Teamsheets'!$C$2:$C$119,BE$1)+GOALS('12-13 Teamsheets'!$S$2:$Z$126,$A16,'12-13 Teamsheets'!$C$2:$C$126,BE$1)+GOALS('13-14 Teamsheets'!$S$2:$Z$132,$A16,'13-14 Teamsheets'!$C$2:$C$132,BE$1)+GOALS('14-15 Teamsheets'!$S$2:$Z$136,$A16,'14-15 Teamsheets'!$C$2:$C$136,BE$1)) &amp; ")"</f>
        <v>0(0)</v>
      </c>
      <c r="BG16" s="27">
        <f>Clean_sheet('08-09 Teamsheets'!$C$2:$H$92,$A16,BE$1)+Clean_sheet('09-10 Teamsheets'!$C$2:$H$98,$A16,BE$1)+Clean_sheet('10-11 Teamsheets'!$C$2:$H$107,$A16,BE$1)+Clean_sheet('11-12 Teamsheets'!$C$2:$H$119,$A16,BE$1)+Clean_sheet('12-13 Teamsheets'!$C$2:$H$126,$A16,BE$1)+Clean_sheet('13-14 Teamsheets'!$C$2:$H$132,$A16,BE$1)+Clean_sheet('14-15 Teamsheets'!$C$2:$H$136,$A16,BE$1)</f>
        <v>0</v>
      </c>
      <c r="BH16" s="27" t="str">
        <f>(CARDS('08-09 Teamsheets'!$H$2:$Z$92,$A16,$CX$2,'08-09 Teamsheets'!$C$2:$C$92,BE$1)+CARDS('09-10 Teamsheets'!$H$2:$Z$98,$A16,$CX$2,'09-10 Teamsheets'!$C$2:$C$98,BE$1)+CARDS('10-11 Teamsheets'!$H$2:$Z$107,$A16,$CX$2,'10-11 Teamsheets'!$C$2:$C$107,BE$1)+CARDS('11-12 Teamsheets'!$H$2:$Z$119,$A16,$CX$2,'11-12 Teamsheets'!$C$2:$C$119,BE$1)+CARDS('12-13 Teamsheets'!$H$2:$Z$126,$A16,$CX$2,'12-13 Teamsheets'!$C$2:$C$126,BE$1)+CARDS('13-14 Teamsheets'!$H$2:$Z$132,$A16,$CX$2,'13-14 Teamsheets'!$C$2:$C$132,BE$1)+CARDS('14-15 Teamsheets'!$H$2:$Z$136,$A16,$CX$2,'14-15 Teamsheets'!$C$2:$C$136,BE$1)) &amp; "(" &amp; (CARDS('08-09 Teamsheets'!$H$2:$Z$92,$A16,$CX$3,'08-09 Teamsheets'!$C$2:$C$92,BE$1)+CARDS('09-10 Teamsheets'!$H$2:$Z$98,$A16,$CX$3,'09-10 Teamsheets'!$C$2:$C$98,BE$1)+CARDS('10-11 Teamsheets'!$H$2:$Z$107,$A16,$CX$3,'10-11 Teamsheets'!$C$2:$C$107,BE$1)+CARDS('11-12 Teamsheets'!$H$2:$Z$119,$A16,$CX$3,'11-12 Teamsheets'!$C$2:$C$119,BE$1)+CARDS('12-13 Teamsheets'!$H$2:$Z$126,$A16,$CX$3,'12-13 Teamsheets'!$C$2:$C$126,BE$1)+CARDS('13-14 Teamsheets'!$H$2:$Z$132,$A16,$CX$3,'13-14 Teamsheets'!$C$2:$C$132,BE$1)+CARDS('14-15 Teamsheets'!$H$2:$Z$136,$A16,$CX$3,'14-15 Teamsheets'!$C$2:$C$136,BE$1)) &amp; ")"</f>
        <v>0(0)</v>
      </c>
      <c r="BI16" s="82">
        <f>MINS_PLAYED('08-09 Teamsheets'!$H$2:$R$92,$A16,'08-09 Teamsheets'!$C$2:$C$92,BE$1)+MINS_PLAYED('09-10 Teamsheets'!$H$2:$R$98,$A16,'09-10 Teamsheets'!$C$2:$C$98,BE$1)+ MINS_AS_SUB('08-09 Teamsheets'!$S$2:$Z$92,$A16,'08-09 Teamsheets'!$C$2:$C$92,BE$1)+ MINS_AS_SUB('09-10 Teamsheets'!$S$2:$Z$98,$A16,'09-10 Teamsheets'!$C$2:$C$98,BE$1)+MINS_PLAYED('10-11 Teamsheets'!$H$2:$R$107,$A16,'10-11 Teamsheets'!$C$2:$C$107,BE$1)+MINS_AS_SUB('10-11 Teamsheets'!$S$2:$Z$107,$A16,'10-11 Teamsheets'!$C$2:$C$107,BE$1)+MINS_PLAYED('11-12 Teamsheets'!$H$2:$R$119,$A16,'11-12 Teamsheets'!$C$2:$C$119,BE$1)+MINS_AS_SUB('11-12 Teamsheets'!$S$2:$Z$119,$A16,'11-12 Teamsheets'!$C$2:$C$119,BE$1)+MINS_PLAYED('12-13 Teamsheets'!$H$2:$R$126,$A16,'12-13 Teamsheets'!$C$2:$C$126,BE$1)+MINS_AS_SUB('12-13 Teamsheets'!$S$2:$Z$126,$A16,'12-13 Teamsheets'!$C$2:$C$126,BE$1)+MINS_PLAYED('13-14 Teamsheets'!$H$2:$R$132,$A16,'13-14 Teamsheets'!$C$2:$C$132,BE$1)+MINS_AS_SUB('13-14 Teamsheets'!$S$2:$Z$132,$A16,'13-14 Teamsheets'!$C$2:$C$132,BE$1)+MINS_PLAYED('14-15 Teamsheets'!$H$2:$R$136,$A16,'14-15 Teamsheets'!$C$2:$C$136,BE$1)+MINS_AS_SUB('14-15 Teamsheets'!$S$2:$Z$136,$A16,'14-15 Teamsheets'!$C$2:$C$136,BE$1)</f>
        <v>312</v>
      </c>
      <c r="BJ16" s="27" t="str">
        <f>(APPS('07-08 Teamsheets'!$H$2:$R$88,$A16,'07-08 Teamsheets'!$C$2:$C$88,BJ$1)+APPS('08-09 Teamsheets'!$H$2:$R$92,$A16,'08-09 Teamsheets'!$C$2:$C$92,BJ$1)+APPS('09-10 Teamsheets'!$H$2:$R$98,$A16,'09-10 Teamsheets'!$C$2:$C$98,BJ$1)+APPS('10-11 Teamsheets'!$H$2:$R$106,$A16,'10-11 Teamsheets'!$C$2:$C$106,BJ$1)+APPS('11-12 Teamsheets'!$H$2:$R$119,$A16,'11-12 Teamsheets'!$C$2:$C$119,BJ$1)+APPS('12-13 Teamsheets'!$H$2:$R$126,$A16,'12-13 Teamsheets'!$C$2:$C$126,BJ$1)+APPS('13-14 Teamsheets'!$H$2:$R$132,$A16,'13-14 Teamsheets'!$C$2:$C$132,BJ$1)+APPS('14-15 Teamsheets'!$H$2:$R$136,$A16,'14-15 Teamsheets'!$C$2:$C$136,BJ$1)) &amp; "(" &amp; (SUBS('07-08 Teamsheets'!$S$2:$Z$88,$A16,'07-08 Teamsheets'!$C$2:$C$88,BJ$1)+SUBS('08-09 Teamsheets'!$S$2:$Z$92,$A16,'08-09 Teamsheets'!$C$2:$C$92,BJ$1)+SUBS('09-10 Teamsheets'!$S$2:$Z$98,$A16,'09-10 Teamsheets'!$C$2:$C$98,BJ$1)+SUBS('10-11 Teamsheets'!$S$2:$Z$106,$A16,'10-11 Teamsheets'!$C$2:$C$106,BJ$1)+SUBS('11-12 Teamsheets'!$S$2:$Z$119,$A16,'11-12 Teamsheets'!$C$2:$C$119,BJ$1)+SUBS('12-13 Teamsheets'!$S$2:$Z$126,$A16,'12-13 Teamsheets'!$C$2:$C$126,BJ$1)+SUBS('13-14 Teamsheets'!$S$2:$Z$132,$A16,'13-14 Teamsheets'!$C$2:$C$132,BJ$1)+SUBS('14-15 Teamsheets'!$S$2:$Z$136,$A16,'14-15 Teamsheets'!$C$2:$C$136,BJ$1)) &amp; ")"</f>
        <v>5(2)</v>
      </c>
      <c r="BK16" s="27" t="str">
        <f>(GOALS('07-08 Teamsheets'!$H$2:$R$88,$A16,'07-08 Teamsheets'!$C$2:$C$88,BJ$1)+GOALS('08-09 Teamsheets'!$H$2:$R$92,$A16,'08-09 Teamsheets'!$C$2:$C$92,BJ$1)+GOALS('09-10 Teamsheets'!$H$2:$R$98,$A16,'09-10 Teamsheets'!$C$2:$C$98,BJ$1)+GOALS('10-11 Teamsheets'!$H$2:$R$106,$A16,'10-11 Teamsheets'!$C$2:$C$106,BJ$1)+GOALS('11-12 Teamsheets'!$H$2:$R$119,$A16,'11-12 Teamsheets'!$C$2:$C$119,BJ$1)+GOALS('12-13 Teamsheets'!$H$2:$R$126,$A16,'12-13 Teamsheets'!$C$2:$C$126,BJ$1)+GOALS('13-14 Teamsheets'!$H$2:$R$132,$A16,'13-14 Teamsheets'!$C$2:$C$132,BJ$1)+GOALS('14-15 Teamsheets'!$H$2:$R$136,$A16,'14-15 Teamsheets'!$C$2:$C$136,BJ$1)) &amp; "(" &amp; (GOALS('07-08 Teamsheets'!$S$2:$Z$88,$A16,'07-08 Teamsheets'!$C$2:$C$88,BJ$1)+GOALS('08-09 Teamsheets'!$S$2:$Z$92,$A16,'08-09 Teamsheets'!$C$2:$C$92,BJ$1)+GOALS('09-10 Teamsheets'!$S$2:$Z$98,$A16,'09-10 Teamsheets'!$C$2:$C$98,BJ$1)+GOALS('10-11 Teamsheets'!$S$2:$Z$106,$A16,'10-11 Teamsheets'!$C$2:$C$106,BJ$1)+GOALS('11-12 Teamsheets'!$S$2:$Z$119,$A16,'11-12 Teamsheets'!$C$2:$C$119,BJ$1)+GOALS('12-13 Teamsheets'!$S$2:$Z$126,$A16,'12-13 Teamsheets'!$C$2:$C$126,BJ$1)+GOALS('13-14 Teamsheets'!$S$2:$Z$132,$A16,'13-14 Teamsheets'!$C$2:$C$132,BJ$1)+GOALS('14-15 Teamsheets'!$S$2:$Z$136,$A16,'14-15 Teamsheets'!$C$2:$C$136,BJ$1)) &amp; ")"</f>
        <v>1(0)</v>
      </c>
      <c r="BL16" s="27">
        <f>Clean_sheet('07-08 Teamsheets'!$C$2:$H$92,$A16,BJ$1)+Clean_sheet('08-09 Teamsheets'!$C$2:$H$92,$A16,BJ$1)+Clean_sheet('09-10 Teamsheets'!$C$2:$H$98,$A16,BJ$1)+Clean_sheet('10-11 Teamsheets'!$C$2:$H$106,$A16,BJ$1)+Clean_sheet('11-12 Teamsheets'!$C$2:$H$119,$A16,BJ$1)+Clean_sheet('12-13 Teamsheets'!$C$2:$H$126,$A16,BJ$1)+Clean_sheet('13-14 Teamsheets'!$C$2:$H$132,$A16,BJ$1)+Clean_sheet('14-15 Teamsheets'!$C$2:$H$136,$A16,BJ$1)</f>
        <v>0</v>
      </c>
      <c r="BM16" s="27" t="str">
        <f>(CARDS('07-08 Teamsheets'!$H$2:$Z$88,$A16,$CX$2,'07-08 Teamsheets'!$C$2:$C$88,BJ$1)+CARDS('08-09 Teamsheets'!$H$2:$Z$92,$A16,$CX$2,'08-09 Teamsheets'!$C$2:$C$92,BJ$1)+CARDS('09-10 Teamsheets'!$H$2:$Z$98,$A16,$CX$2,'09-10 Teamsheets'!$C$2:$C$98,BJ$1)+CARDS('10-11 Teamsheets'!$H$2:$Z$106,$A16,$CX$2,'10-11 Teamsheets'!$C$2:$C$106,BJ$1)+CARDS('11-12 Teamsheets'!$H$2:$Z$119,$A16,$CX$2,'11-12 Teamsheets'!$C$2:$C$119,BJ$1)+CARDS('12-13 Teamsheets'!$H$2:$Z$126,$A16,$CX$2,'12-13 Teamsheets'!$C$2:$C$126,BJ$1)+CARDS('13-14 Teamsheets'!$H$2:$Z$132,$A16,$CX$2,'13-14 Teamsheets'!$C$2:$C$132,BJ$1)+CARDS('14-15 Teamsheets'!$H$2:$Z$136,$A16,$CX$2,'14-15 Teamsheets'!$C$2:$C$136,BJ$1)) &amp; "(" &amp; (CARDS('07-08 Teamsheets'!$H$2:$Z$88,$A16,$CX$3,'07-08 Teamsheets'!$C$2:$C$88,BJ$1)+CARDS('08-09 Teamsheets'!$H$2:$Z$92,$A16,$CX$3,'08-09 Teamsheets'!$C$2:$C$92,BJ$1)+CARDS('09-10 Teamsheets'!$H$2:$Z$98,$A16,$CX$3,'09-10 Teamsheets'!$C$2:$C$98,BJ$1)+CARDS('10-11 Teamsheets'!$H$2:$Z$106,$A16,$CX$3,'10-11 Teamsheets'!$C$2:$C$106,BJ$1)+CARDS('11-12 Teamsheets'!$H$2:$Z$119,$A16,$CX$3,'11-12 Teamsheets'!$C$2:$C$119,BJ$1)+CARDS('12-13 Teamsheets'!$H$2:$Z$126,$A16,$CX$3,'12-13 Teamsheets'!$C$2:$C$126,BJ$1)+CARDS('13-14 Teamsheets'!$H$2:$Z$132,$A16,$CX$3,'13-14 Teamsheets'!$C$2:$C$132,BJ$1)+CARDS('14-15 Teamsheets'!$H$2:$Z$136,$A16,$CX$3,'14-15 Teamsheets'!$C$2:$C$136,BJ$1)) &amp; ")"</f>
        <v>4(0)</v>
      </c>
      <c r="BN16" s="82">
        <f>MINS_PLAYED('07-08 Teamsheets'!$H$2:$R$88,$A16,'07-08 Teamsheets'!$C$2:$C$88,BJ$1)+MINS_PLAYED('08-09 Teamsheets'!$H$2:$R$92,$A16,'08-09 Teamsheets'!$C$2:$C$92,BJ$1)+MINS_PLAYED('09-10 Teamsheets'!$H$2:$R$98,$A16,'09-10 Teamsheets'!$C$2:$C$98,BJ$1)+MINS_PLAYED('10-11 Teamsheets'!$H$2:$R$106,$A16,'10-11 Teamsheets'!$C$2:$C$106,BJ$1)+MINS_PLAYED('11-12 Teamsheets'!$H$2:$R$119,$A16,'11-12 Teamsheets'!$C$2:$C$119,BJ$1)+MINS_PLAYED('12-13 Teamsheets'!$H$2:$R$126,$A16,'12-13 Teamsheets'!$C$2:$C$126,BJ$1)+MINS_PLAYED('13-14 Teamsheets'!$H$2:$R$132,$A16,'13-14 Teamsheets'!$C$2:$C$132,BJ$1)+MINS_PLAYED('14-15 Teamsheets'!$H$2:$R$136,$A16,'14-15 Teamsheets'!$C$2:$C$136,BJ$1)+MINS_AS_SUB('07-08 Teamsheets'!$S$2:$Z$88,$A16,'07-08 Teamsheets'!$C$2:$C$88,BJ$1)+MINS_AS_SUB('08-09 Teamsheets'!$S$2:$Z$92,$A16,'08-09 Teamsheets'!$C$2:$C$92,BJ$1)+MINS_AS_SUB('09-10 Teamsheets'!$S$2:$Z$98,$A16,'09-10 Teamsheets'!$C$2:$C$98,BJ$1)+MINS_AS_SUB('10-11 Teamsheets'!$S$2:$Z$106,$A16,'10-11 Teamsheets'!$C$2:$C$106,BJ$1)+MINS_AS_SUB('11-12 Teamsheets'!$S$2:$Z$119,$A16,'11-12 Teamsheets'!$C$2:$C$119,BJ$1)+MINS_AS_SUB('12-13 Teamsheets'!$S$2:$Z$126,$A16,'12-13 Teamsheets'!$C$2:$C$126,BJ$1)+MINS_AS_SUB('13-14 Teamsheets'!$S$2:$Z$132,$A16,'13-14 Teamsheets'!$C$2:$C$132,BJ$1)+MINS_AS_SUB('14-15 Teamsheets'!$S$2:$Z$136,$A16,'14-15 Teamsheets'!$C$2:$C$136,BJ$1)</f>
        <v>523</v>
      </c>
      <c r="BO16" s="27" t="str">
        <f>(APPS('07-08 Teamsheets'!$H$2:$R$88,$A16,'07-08 Teamsheets'!$C$2:$C$88,BO$1)+APPS('08-09 Teamsheets'!$H$2:$R$92,$A16,'08-09 Teamsheets'!$C$2:$C$92,BO$1)+APPS('09-10 Teamsheets'!$H$2:$R$98,$A16,'09-10 Teamsheets'!$C$2:$C$98,BO$1)+APPS('10-11 Teamsheets'!$H$2:$R$106,$A16,'10-11 Teamsheets'!$C$2:$C$106,BO$1)+APPS('11-12 Teamsheets'!$H$2:$R$119,$A16,'11-12 Teamsheets'!$C$2:$C$119,BO$1)+APPS('12-13 Teamsheets'!$H$2:$R$126,$A16,'12-13 Teamsheets'!$C$2:$C$126,BO$1)+APPS('13-14 Teamsheets'!$H$2:$R$132,$A16,'13-14 Teamsheets'!$C$2:$C$132,BO$1)+APPS('14-15 Teamsheets'!$H$2:$R$136,$A16,'14-15 Teamsheets'!$C$2:$C$136,BO$1)) &amp; "(" &amp; (SUBS('07-08 Teamsheets'!$S$2:$Z$88,$A16,'07-08 Teamsheets'!$C$2:$C$88,BO$1)+SUBS('08-09 Teamsheets'!$S$2:$Z$92,$A16,'08-09 Teamsheets'!$C$2:$C$92,BO$1)+SUBS('09-10 Teamsheets'!$S$2:$Z$98,$A16,'09-10 Teamsheets'!$C$2:$C$98,BO$1)+SUBS('10-11 Teamsheets'!$S$2:$Z$106,$A16,'10-11 Teamsheets'!$C$2:$C$106,BO$1)+SUBS('11-12 Teamsheets'!$S$2:$Z$119,$A16,'11-12 Teamsheets'!$C$2:$C$119,BO$1)+SUBS('12-13 Teamsheets'!$S$2:$Z$126,$A16,'12-13 Teamsheets'!$C$2:$C$126,BO$1)+SUBS('13-14 Teamsheets'!$S$2:$Z$132,$A16,'13-14 Teamsheets'!$C$2:$C$132,BO$1)+SUBS('14-15 Teamsheets'!$S$2:$Z$136,$A16,'14-15 Teamsheets'!$C$2:$C$136,BO$1)) &amp; ")"</f>
        <v>4(2)</v>
      </c>
      <c r="BP16" s="27" t="str">
        <f>(GOALS('07-08 Teamsheets'!$H$2:$R$88,$A16,'07-08 Teamsheets'!$C$2:$C$88,BO$1)+GOALS('08-09 Teamsheets'!$H$2:$R$92,$A16,'08-09 Teamsheets'!$C$2:$C$92,BO$1)+GOALS('09-10 Teamsheets'!$H$2:$R$98,$A16,'09-10 Teamsheets'!$C$2:$C$98,BO$1)+GOALS('10-11 Teamsheets'!$H$2:$R$106,$A16,'10-11 Teamsheets'!$C$2:$C$106,BO$1)+GOALS('11-12 Teamsheets'!$H$2:$R$119,$A16,'11-12 Teamsheets'!$C$2:$C$119,BO$1)+GOALS('12-13 Teamsheets'!$H$2:$R$126,$A16,'12-13 Teamsheets'!$C$2:$C$126,BO$1)+GOALS('13-14 Teamsheets'!$H$2:$R$132,$A16,'13-14 Teamsheets'!$C$2:$C$132,BO$1)+GOALS('14-15 Teamsheets'!$H$2:$R$136,$A16,'14-15 Teamsheets'!$C$2:$C$136,BO$1)) &amp; "(" &amp; (GOALS('07-08 Teamsheets'!$S$2:$Z$88,$A16,'07-08 Teamsheets'!$C$2:$C$88,BO$1)+GOALS('08-09 Teamsheets'!$S$2:$Z$92,$A16,'08-09 Teamsheets'!$C$2:$C$92,BO$1)+GOALS('09-10 Teamsheets'!$S$2:$Z$98,$A16,'09-10 Teamsheets'!$C$2:$C$98,BO$1)+GOALS('10-11 Teamsheets'!$S$2:$Z$106,$A16,'10-11 Teamsheets'!$C$2:$C$106,BO$1)+GOALS('11-12 Teamsheets'!$S$2:$Z$119,$A16,'11-12 Teamsheets'!$C$2:$C$119,BO$1)+GOALS('12-13 Teamsheets'!$S$2:$Z$126,$A16,'12-13 Teamsheets'!$C$2:$C$126,BO$1)+GOALS('13-14 Teamsheets'!$S$2:$Z$132,$A16,'13-14 Teamsheets'!$C$2:$C$132,BO$1)+GOALS('14-15 Teamsheets'!$S$2:$Z$136,$A16,'14-15 Teamsheets'!$C$2:$C$136,BO$1)) &amp; ")"</f>
        <v>0(0)</v>
      </c>
      <c r="BQ16" s="27">
        <f>Clean_sheet('07-08 Teamsheets'!$C$2:$H$92,$A16,BO$1)+Clean_sheet('08-09 Teamsheets'!$C$2:$H$92,$A16,BO$1)+Clean_sheet('09-10 Teamsheets'!$C$2:$H$98,$A16,BO$1)+Clean_sheet('10-11 Teamsheets'!$C$2:$H$106,$A16,BO$1)+Clean_sheet('11-12 Teamsheets'!$C$2:$H$119,$A16,BO$1)+Clean_sheet('12-13 Teamsheets'!$C$2:$H$126,$A16,BO$1)+Clean_sheet('13-14 Teamsheets'!$C$2:$H$132,$A16,BO$1)+Clean_sheet('14-15 Teamsheets'!$C$2:$H$136,$A16,BO$1)</f>
        <v>0</v>
      </c>
      <c r="BR16" s="27" t="str">
        <f>(CARDS('07-08 Teamsheets'!$H$2:$Z$88,$A16,$CX$2,'07-08 Teamsheets'!$C$2:$C$88,BO$1)+CARDS('08-09 Teamsheets'!$H$2:$Z$92,$A16,$CX$2,'08-09 Teamsheets'!$C$2:$C$92,BO$1)+CARDS('09-10 Teamsheets'!$H$2:$Z$98,$A16,$CX$2,'09-10 Teamsheets'!$C$2:$C$98,BO$1)+CARDS('10-11 Teamsheets'!$H$2:$Z$106,$A16,$CX$2,'10-11 Teamsheets'!$C$2:$C$106,BO$1)+CARDS('11-12 Teamsheets'!$H$2:$Z$119,$A16,$CX$2,'11-12 Teamsheets'!$C$2:$C$119,BO$1)+CARDS('12-13 Teamsheets'!$H$2:$Z$126,$A16,$CX$2,'12-13 Teamsheets'!$C$2:$C$126,BO$1)+CARDS('13-14 Teamsheets'!$H$2:$Z$132,$A16,$CX$2,'13-14 Teamsheets'!$C$2:$C$132,BO$1)+CARDS('14-15 Teamsheets'!$H$2:$Z$136,$A16,$CX$2,'14-15 Teamsheets'!$C$2:$C$136,BO$1)) &amp; "(" &amp; (CARDS('07-08 Teamsheets'!$H$2:$Z$88,$A16,$CX$3,'07-08 Teamsheets'!$C$2:$C$88,BO$1)+CARDS('08-09 Teamsheets'!$H$2:$Z$92,$A16,$CX$3,'08-09 Teamsheets'!$C$2:$C$92,BO$1)+CARDS('09-10 Teamsheets'!$H$2:$Z$98,$A16,$CX$3,'09-10 Teamsheets'!$C$2:$C$98,BO$1)+CARDS('10-11 Teamsheets'!$H$2:$Z$106,$A16,$CX$3,'10-11 Teamsheets'!$C$2:$C$106,BO$1)+CARDS('11-12 Teamsheets'!$H$2:$Z$119,$A16,$CX$3,'11-12 Teamsheets'!$C$2:$C$119,BO$1)+CARDS('12-13 Teamsheets'!$H$2:$Z$126,$A16,$CX$3,'12-13 Teamsheets'!$C$2:$C$126,BO$1)+CARDS('13-14 Teamsheets'!$H$2:$Z$132,$A16,$CX$3,'13-14 Teamsheets'!$C$2:$C$132,BO$1)+CARDS('14-15 Teamsheets'!$H$2:$Z$136,$A16,$CX$3,'14-15 Teamsheets'!$C$2:$C$136,BO$1)) &amp; ")"</f>
        <v>2(0)</v>
      </c>
      <c r="BS16" s="82">
        <f>MINS_PLAYED('07-08 Teamsheets'!$H$2:$R$88,$A16,'07-08 Teamsheets'!$C$2:$C$88,BO$1)+MINS_PLAYED('08-09 Teamsheets'!$H$2:$R$92,$A16,'08-09 Teamsheets'!$C$2:$C$92,BO$1)+MINS_PLAYED('09-10 Teamsheets'!$H$2:$R$98,$A16,'09-10 Teamsheets'!$C$2:$C$98,BO$1)+MINS_PLAYED('10-11 Teamsheets'!$H$2:$R$106,$A16,'10-11 Teamsheets'!$C$2:$C$106,BO$1)+MINS_PLAYED('11-12 Teamsheets'!$H$2:$R$119,$A16,'11-12 Teamsheets'!$C$2:$C$119,BO$1)+MINS_PLAYED('12-13 Teamsheets'!$H$2:$R$126,$A16,'12-13 Teamsheets'!$C$2:$C$126,BO$1)+MINS_PLAYED('13-14 Teamsheets'!$H$2:$R$132,$A16,'13-14 Teamsheets'!$C$2:$C$132,BO$1)+MINS_PLAYED('14-15 Teamsheets'!$H$2:$R$136,$A16,'14-15 Teamsheets'!$C$2:$C$136,BO$1)+MINS_AS_SUB('07-08 Teamsheets'!$S$2:$Z$88,$A16,'07-08 Teamsheets'!$C$2:$C$88,BO$1)+MINS_AS_SUB('08-09 Teamsheets'!$S$2:$Z$92,$A16,'08-09 Teamsheets'!$C$2:$C$92,BO$1)+MINS_AS_SUB('09-10 Teamsheets'!$S$2:$Z$98,$A16,'09-10 Teamsheets'!$C$2:$C$98,BO$1)+MINS_AS_SUB('10-11 Teamsheets'!$S$2:$Z$106,$A16,'10-11 Teamsheets'!$C$2:$C$106,BO$1)+MINS_AS_SUB('11-12 Teamsheets'!$S$2:$Z$119,$A16,'11-12 Teamsheets'!$C$2:$C$119,BO$1)+MINS_AS_SUB('12-13 Teamsheets'!$S$2:$Z$126,$A16,'12-13 Teamsheets'!$C$2:$C$126,BO$1)+MINS_AS_SUB('13-14 Teamsheets'!$S$2:$Z$132,$A16,'13-14 Teamsheets'!$C$2:$C$132,BO$1)+MINS_AS_SUB('14-15 Teamsheets'!$S$2:$Z$136,$A16,'14-15 Teamsheets'!$C$2:$C$136,BO$1)</f>
        <v>417</v>
      </c>
      <c r="BT16" s="71">
        <f>APPS('05-06 Teamsheets'!$H$2:$R$71,$A16,'05-06 Teamsheets'!$C$2:$C$71,B$1)+SUBS('05-06 Teamsheets'!$S$2:$W$71,$A16,'05-06 Teamsheets'!$C$2:$C$71,B$1)+APPS('06-07 Teamsheets'!$H$2:$R$83,$A16,'06-07 Teamsheets'!$C$2:$C$83,G$1)+SUBS('06-07 Teamsheets'!$S$2:$Z$83,$A16,'06-07 Teamsheets'!$C$2:$C$83,G$1)+APPS('07-08 Teamsheets'!$H$2:$R$88,$A16,'07-08 Teamsheets'!$C$2:$C$88,L$1)+SUBS('07-08 Teamsheets'!$S$2:$Z$88,$A16,'07-08 Teamsheets'!$C$2:$C$88,L$1)+APPS('08-09 Teamsheets'!$H$2:$R$92,$A16,'08-09 Teamsheets'!$C$2:$C$92,Q$1)+SUBS('08-09 Teamsheets'!$S$2:$Z$92,$A16,'08-09 Teamsheets'!$C$2:$C$92,Q$1)+APPS('09-10 Teamsheets'!$H$2:$R$98,$A16,'09-10 Teamsheets'!$C$2:$C$98,Q$1)+SUBS('09-10 Teamsheets'!$S$2:$Z$98,$A16,'09-10 Teamsheets'!$C$2:$C$98,Q$1)+APPS('10-11 Teamsheets'!$H$2:$R$107,$A16,'10-11 Teamsheets'!$C$2:$C$107,Q$1)+SUBS('10-11 Teamsheets'!$S$2:$Z$107,$A16,'10-11 Teamsheets'!$C$2:$C$107,Q$1)+APPS('11-12 Teamsheets'!$H$2:$R$119,$A16,'11-12 Teamsheets'!$C$2:$C$119,Q$1)+SUBS('11-12 Teamsheets'!$S$2:$Z$119,$A16,'11-12 Teamsheets'!$C$2:$C$119,Q$1)+APPS('12-13 Teamsheets'!$H$2:$R$126,$A16,'12-13 Teamsheets'!$C$2:$C$126,Q$1)+SUBS('12-13 Teamsheets'!$S$2:$Z$126,$A16,'12-13 Teamsheets'!$C$2:$C$126,Q$1)+APPS('13-14 Teamsheets'!$H$2:$R$132,$A16,'13-14 Teamsheets'!$C$2:$C$132,Q$1)+SUBS('13-14 Teamsheets'!$S$2:$Z$132,$A16,'13-14 Teamsheets'!$C$2:$C$132,Q$1)+APPS('14-15 Teamsheets'!$H$2:$R$136,$A16,'14-15 Teamsheets'!$C$2:$C$136,Q$1)+SUBS('14-15 Teamsheets'!$S$2:$Z$136,$A16,'14-15 Teamsheets'!$C$2:$C$136,Q$1)</f>
        <v>72</v>
      </c>
      <c r="BU16" s="27">
        <v>0</v>
      </c>
      <c r="BV16" s="27">
        <f>APPS('07-08 Teamsheets'!$H$2:$R$88,$A16,'07-08 Teamsheets'!$C$2:$C$88,AZ$1)+SUBS('07-08 Teamsheets'!$S$2:$Z$88,$A16,'07-08 Teamsheets'!$C$2:$C$88,AZ$1)+APPS('11-12 Teamsheets'!$H$2:$R$119,$A16,'11-12 Teamsheets'!$C$2:$C$119,AZ$1)+SUBS('11-12 Teamsheets'!$S$2:$Z$119,$A16,'11-12 Teamsheets'!$C$2:$C$119,AZ$1)+APPS('12-13 Teamsheets'!$H$2:$R$126,$A16,'12-13 Teamsheets'!$C$2:$C$126,AZ$1)+SUBS('12-13 Teamsheets'!$S$2:$Z$126,$A16,'12-13 Teamsheets'!$C$2:$C$126,AZ$1)+APPS('13-14 Teamsheets'!$H$2:$R$132,$A16,'13-14 Teamsheets'!$C$2:$C$132,AZ$1)+SUBS('13-14 Teamsheets'!$S$2:$Z$132,$A16,'13-14 Teamsheets'!$C$2:$C$132,AZ$1)+APPS('14-15 Teamsheets'!$H$2:$R$136,$A16,'14-15 Teamsheets'!$C$2:$C$136,AZ$1)+SUBS('14-15 Teamsheets'!$S$2:$Z$136,$A16,'14-15 Teamsheets'!$C$2:$C$136,AZ$1)+APPS('08-09 Teamsheets'!$H$2:$R$92,$A16,'08-09 Teamsheets'!$C$2:$C$92,BE$1)+APPS('09-10 Teamsheets'!$H$2:$R$98,$A16,'09-10 Teamsheets'!$C$2:$C$98,BE$1)+SUBS('08-09 Teamsheets'!$S$2:$Z$92,$A16,'08-09 Teamsheets'!$C$2:$C$92,BE$1)+SUBS('09-10 Teamsheets'!$S$2:$Z$98,$A16,'09-10 Teamsheets'!$C$2:$C$98,BE$1)+APPS('10-11 Teamsheets'!$H$2:$R$107,$A16,'10-11 Teamsheets'!$C$2:$C$107,BE$1)+SUBS('10-11 Teamsheets'!$S$2:$Z$107,$A16,'10-11 Teamsheets'!$C$2:$C$107,BE$1)+APPS('11-12 Teamsheets'!$H$2:$R$119,$A16,'11-12 Teamsheets'!$C$2:$C$119,BE$1)+SUBS('11-12 Teamsheets'!$S$2:$Z$119,$A16,'11-12 Teamsheets'!$C$2:$C$119,BE$1)+APPS('12-13 Teamsheets'!$H$2:$R$126,$A16,'12-13 Teamsheets'!$C$2:$C$126,BE$1)+SUBS('12-13 Teamsheets'!$S$2:$Z$126,$A16,'12-13 Teamsheets'!$C$2:$C$126,BE$1)+APPS('13-14 Teamsheets'!$H$2:$R$132,$A16,'13-14 Teamsheets'!$C$2:$C$132,BE$1)+SUBS('13-14 Teamsheets'!$S$2:$Z$132,$A16,'13-14 Teamsheets'!$C$2:$C$132,BE$1)+APPS('14-15 Teamsheets'!$H$2:$R$136,$A16,'14-15 Teamsheets'!$C$2:$C$136,BE$1)+SUBS('14-15 Teamsheets'!$S$2:$Z$136,$A16,'14-15 Teamsheets'!$C$2:$C$136,BE$1)</f>
        <v>6</v>
      </c>
      <c r="BW16" s="27">
        <f>APPS('07-08 Teamsheets'!$H$2:$R$88,$A16,'07-08 Teamsheets'!$C$2:$C$88,BJ$1)+APPS('08-09 Teamsheets'!$H$2:$R$92,$A16,'08-09 Teamsheets'!$C$2:$C$92,BJ$1)+APPS('09-10 Teamsheets'!$H$2:$R$98,$A16,'09-10 Teamsheets'!$C$2:$C$98,BJ$1)+SUBS('07-08 Teamsheets'!$S$2:$Z$88,$A16,'07-08 Teamsheets'!$C$2:$C$88,BJ$1)+SUBS('08-09 Teamsheets'!$S$2:$Z$92,$A16,'08-09 Teamsheets'!$C$2:$C$92,BJ$1)+SUBS('09-10 Teamsheets'!$S$2:$Z$98,$A16,'09-10 Teamsheets'!$C$2:$C$98,BJ$1)+APPS('10-11 Teamsheets'!$H$2:$R$107,$A16,'10-11 Teamsheets'!$C$2:$C$107,BJ$1)+SUBS('10-11 Teamsheets'!$S$2:$Z$107,$A16,'10-11 Teamsheets'!$C$2:$C$107,BJ$1)+APPS('11-12 Teamsheets'!$H$2:$R$119,$A16,'11-12 Teamsheets'!$C$2:$C$119,BJ$1)+SUBS('11-12 Teamsheets'!$S$2:$Z$111,$A16,'11-12 Teamsheets'!$C$2:$C$119,BJ$1)+APPS('12-13 Teamsheets'!$H$2:$R$126,$A16,'12-13 Teamsheets'!$C$2:$C$126,BJ$1)+SUBS('12-13 Teamsheets'!$S$2:$Z$118,$A16,'12-13 Teamsheets'!$C$2:$C$126,BJ$1)+APPS('13-14 Teamsheets'!$H$2:$R$132,$A16,'13-14 Teamsheets'!$C$2:$C$132,BJ$1)+SUBS('13-14 Teamsheets'!$S$2:$Z$124,$A16,'13-14 Teamsheets'!$C$2:$C$132,BJ$1)+APPS('14-15 Teamsheets'!$H$2:$R$136,$A16,'14-15 Teamsheets'!$C$2:$C$136,BJ$1)+SUBS('14-15 Teamsheets'!$S$2:$Z$128,$A16,'14-15 Teamsheets'!$C$2:$C$136,BJ$1)</f>
        <v>7</v>
      </c>
      <c r="BX16" s="27">
        <f>APPS('07-08 Teamsheets'!$H$2:$R$88,$A16,'07-08 Teamsheets'!$C$2:$C$88,BO$1)+APPS('08-09 Teamsheets'!$H$2:$R$92,$A16,'08-09 Teamsheets'!$C$2:$C$92,BO$1)+APPS('09-10 Teamsheets'!$H$2:$R$98,$A16,'09-10 Teamsheets'!$C$2:$C$98,BO$1)+SUBS('07-08 Teamsheets'!$S$2:$Z$88,$A16,'07-08 Teamsheets'!$C$2:$C$88,BO$1)+SUBS('08-09 Teamsheets'!$S$2:$Z$92,$A16,'08-09 Teamsheets'!$C$2:$C$92,BO$1)+SUBS('09-10 Teamsheets'!$S$2:$Z$98,$A16,'09-10 Teamsheets'!$C$2:$C$98,BO$1)+APPS('10-11 Teamsheets'!$H$2:$R$107,$A16,'10-11 Teamsheets'!$C$2:$C$107,BO$1)+SUBS('10-11 Teamsheets'!$S$2:$Z$107,$A16,'10-11 Teamsheets'!$C$2:$C$107,BO$1)+APPS('11-12 Teamsheets'!$H$2:$R$119,$A16,'11-12 Teamsheets'!$C$2:$C$119,BO$1)+SUBS('11-12 Teamsheets'!$S$2:$Z$119,$A16,'11-12 Teamsheets'!$C$2:$C$119,BO$1)+APPS('12-13 Teamsheets'!$H$2:$R$126,$A16,'12-13 Teamsheets'!$C$2:$C$126,BO$1)+SUBS('12-13 Teamsheets'!$S$2:$Z$126,$A16,'12-13 Teamsheets'!$C$2:$C$126,BO$1)+APPS('13-14 Teamsheets'!$H$2:$R$132,$A16,'13-14 Teamsheets'!$C$2:$C$132,BO$1)+SUBS('13-14 Teamsheets'!$S$2:$Z$132,$A16,'13-14 Teamsheets'!$C$2:$C$132,BO$1)+APPS('14-15 Teamsheets'!$H$2:$R$136,$A16,'14-15 Teamsheets'!$C$2:$C$136,BO$1)+SUBS('14-15 Teamsheets'!$S$2:$Z$136,$A16,'14-15 Teamsheets'!$C$2:$C$136,BO$1)</f>
        <v>6</v>
      </c>
      <c r="BY16" s="28">
        <f t="shared" si="3"/>
        <v>19</v>
      </c>
      <c r="BZ16" s="27" t="str">
        <f>(APPS('05-06 Teamsheets'!$H$2:$R$71,$A16) + APPS('06-07 Teamsheets'!$H$2:$R$83,$A16) +APPS('07-08 Teamsheets'!$H$2:$R$88,$A16) + APPS('08-09 Teamsheets'!$H$2:$R$92,$A16)+APPS('09-10 Teamsheets'!$H$2:$R$98,$A16)+APPS('10-11 Teamsheets'!$H$2:$R$107,$A16)+APPS('11-12 Teamsheets'!$H$2:$R$119,$A16)+APPS('12-13 Teamsheets'!$H$2:$R$126,$A16)+APPS('13-14 Teamsheets'!$H$2:$R$132,$A16)+APPS('14-15 Teamsheets'!$H$2:$R$136,$A16)) &amp; "(" &amp; (SUBS('05-06 Teamsheets'!$S$2:$W$71,$A16)+SUBS('06-07 Teamsheets'!$S$2:$Z$83,$A16)+SUBS('07-08 Teamsheets'!$S$2:$Z$88,$A16) +SUBS('08-09 Teamsheets'!$S$2:$Z$92,$A16)+SUBS('09-10 Teamsheets'!$S$2:$Z$98,$A16)+SUBS('10-11 Teamsheets'!$S$2:$Z$107,$A16)+SUBS('11-12 Teamsheets'!$S$2:$Z$119,$A16)+SUBS('12-13 Teamsheets'!$S$2:$Z$126,$A16)+SUBS('13-14 Teamsheets'!$S$2:$Z$132,$A16)+SUBS('14-15 Teamsheets'!$S$2:$Z$136,$A16)) &amp; ")"</f>
        <v>78(13)</v>
      </c>
      <c r="CA16" s="28">
        <f t="shared" si="4"/>
        <v>91</v>
      </c>
      <c r="CB16" s="71">
        <f>GOALS('05-06 Teamsheets'!$H$2:$W$71,$A16,'05-06 Teamsheets'!$C$2:$C$71,B$1)+GOALS('06-07 Teamsheets'!$H$2:$Z$83,$A16,'06-07 Teamsheets'!$C$2:$C$83,G$1)+GOALS('07-08 Teamsheets'!$H$2:$Z$88,$A16,'07-08 Teamsheets'!$C$2:$C$88,L$1)+GOALS('08-09 Teamsheets'!$H$2:$Z$92,$A16,'08-09 Teamsheets'!$C$2:$C$92,Q$1)+GOALS('09-10 Teamsheets'!$H$2:$Z$98,$A16,'09-10 Teamsheets'!$C$2:$C$98,Q$1)+GOALS('10-11 Teamsheets'!$H$2:$Z$107,$A16,'10-11 Teamsheets'!$C$2:$C$107,Q$1)+GOALS('11-12 Teamsheets'!$H$2:$Z$119,$A16,'11-12 Teamsheets'!$C$2:$C$119,Q$1)+GOALS('12-13 Teamsheets'!$H$2:$Z$126,$A16,'12-13 Teamsheets'!$C$2:$C$126,Q$1)+GOALS('13-14 Teamsheets'!$H$2:$Z$132,$A16,'13-14 Teamsheets'!$C$2:$C$132,Q$1)+GOALS('14-15 Teamsheets'!$H$2:$Z$136,$A16,'14-15 Teamsheets'!$C$2:$C$136,Q$1)</f>
        <v>1</v>
      </c>
      <c r="CC16" s="27">
        <f>GOALS('05-06 Teamsheets'!$H$2:$W$71,$A16,'05-06 Teamsheets'!$C$2:$C$71,V$1)+GOALS('05-06 Teamsheets'!$H$2:$W$71,$A16,'05-06 Teamsheets'!$C$2:$C$71,AA$1)+GOALS('06-07 Teamsheets'!$H$2:$Z$83,$A16,'06-07 Teamsheets'!$C$2:$C$83,AF$1)+GOALS('06-07 Teamsheets'!$H$2:$Z$83,$A16,'06-07 Teamsheets'!$C$2:$C$83,AK$1)+GOALS('07-08 Teamsheets'!$H$2:$Z$88,$A16,'07-08 Teamsheets'!$C$2:$C$88,AP$1)+GOALS('07-08 Teamsheets'!$H$2:$Z$88,$A16,'07-08 Teamsheets'!$C$2:$C$88,AU$1)+GOALS('07-08 Teamsheets'!$H$2:$Z$88,$A16,'07-08 Teamsheets'!$C$2:$C$88,AZ$1)+GOALS('11-12 Teamsheets'!$H$2:$Z$119,$A16,'11-12 Teamsheets'!$C$2:$C$119,AZ$1)+GOALS('12-13 Teamsheets'!$H$2:$Z$120,$A16,'12-13 Teamsheets'!$C$2:$C$120,AZ$1)+GOALS('13-14 Teamsheets'!$H$2:$Z$126,$A16,'13-14 Teamsheets'!$C$2:$C$126,AZ$1)+GOALS('14-15 Teamsheets'!$H$2:$Z$130,$A16,'14-15 Teamsheets'!$C$2:$C$130,AZ$1)+GOALS('08-09 Teamsheets'!$H$2:$Z$92,$A16,'08-09 Teamsheets'!$C$2:$C$92,BE$1)+GOALS('09-10 Teamsheets'!$H$2:$Z$98,$A16,'09-10 Teamsheets'!$C$2:$C$98,BE$1)+GOALS('10-11 Teamsheets'!$H$2:$Z$107,$A16,'10-11 Teamsheets'!$C$2:$C$107,BE$1)+GOALS('11-12 Teamsheets'!$H$2:$Z$119,$A16,'11-12 Teamsheets'!$C$2:$C$119,BE$1)+GOALS('12-13 Teamsheets'!$H$2:$Z$126,$A16,'12-13 Teamsheets'!$C$2:$C$126,BE$1)+GOALS('13-14 Teamsheets'!$H$2:$Z$132,$A16,'13-14 Teamsheets'!$C$2:$C$132,BE$1)+GOALS('14-15 Teamsheets'!$H$2:$Z$136,$A16,'14-15 Teamsheets'!$C$2:$C$136,BE$1)</f>
        <v>0</v>
      </c>
      <c r="CD16" s="27">
        <f>GOALS('07-08 Teamsheets'!$H$2:$Z$88,$A16,'07-08 Teamsheets'!$C$2:$C$88,BJ$1)
+GOALS('08-09 Teamsheets'!$H$2:$Z$92,$A16,'08-09 Teamsheets'!$C$2:$C$92,BJ$1)
+GOALS('09-10 Teamsheets'!$H$2:$Z$98,$A16,'09-10 Teamsheets'!$C$2:$C$98,BJ$1)
+GOALS('10-11 Teamsheets'!$H$2:$Z$107,$A16,'10-11 Teamsheets'!$C$2:$C$107,BJ$1)
+GOALS('11-12 Teamsheets'!$H$2:$Z$119,$A16,'11-12 Teamsheets'!$C$2:$C$119,BJ$1)
+GOALS('12-13 Teamsheets'!$H$2:$Z$124,$A16,'12-13 Teamsheets'!$C$2:$C$124,BJ$1)+GOALS('13-14 Teamsheets'!$H$2:$Z$130,$A16,'13-14 Teamsheets'!$C$2:$C$130,BJ$1)+GOALS('14-15 Teamsheets'!$H$2:$Z$134,$A16,'14-15 Teamsheets'!$C$2:$C$134,BJ$1)
+GOALS('07-08 Teamsheets'!$H$2:$Z$88,$A16,'07-08 Teamsheets'!$C$2:$C$88,BO$1)
+GOALS('08-09 Teamsheets'!$H$2:$Z$92,$A16,'08-09 Teamsheets'!$C$2:$C$92,BO$1)
+GOALS('09-10 Teamsheets'!$H$2:$Z$98,$A16,'09-10 Teamsheets'!$C$2:$C$98,BO$1)
+GOALS('10-11 Teamsheets'!$H$2:$Z$107,$A16,'10-11 Teamsheets'!$C$2:$C$107,BO$1)
+GOALS('11-12 Teamsheets'!$H$2:$Z$119,$A16,'11-12 Teamsheets'!$C$2:$C$119,BO$1)
+GOALS('12-13 Teamsheets'!$H$2:$Z$126,$A16,'12-13 Teamsheets'!$C$2:$C$126,BO$1)+GOALS('13-14 Teamsheets'!$H$2:$Z$132,$A16,'13-14 Teamsheets'!$C$2:$C$132,BO$1)+GOALS('14-15 Teamsheets'!$H$2:$Z$136,$A16,'14-15 Teamsheets'!$C$2:$C$136,BO$1)</f>
        <v>1</v>
      </c>
      <c r="CE16" s="28">
        <f t="shared" si="5"/>
        <v>1</v>
      </c>
      <c r="CF16" s="27" t="str">
        <f>(GOALS('05-06 Teamsheets'!$H$2:$R$71,$A16) +GOALS('06-07 Teamsheets'!$H$2:$R$83,$A16) +  GOALS('07-08 Teamsheets'!$H$2:$R$88,$A16) + GOALS('08-09 Teamsheets'!$H$2:$R$92,$A16)+GOALS('09-10 Teamsheets'!$H$2:$R$98,$A16)+GOALS('10-11 Teamsheets'!$H$2:$R$107,$A16)+GOALS('11-12 Teamsheets'!$H$2:$R$119,$A16)+GOALS('12-13 Teamsheets'!$H$2:$R$126,$A16)+GOALS('13-14 Teamsheets'!$H$2:$R$132,$A16)+GOALS('14-15 Teamsheets'!$H$2:$R$136,$A16)) &amp; "(" &amp; (GOALS('05-06 Teamsheets'!$S$2:$W$71,$A16)+GOALS('06-07 Teamsheets'!$S$2:$Z$83,$A16)+GOALS('07-08 Teamsheets'!$S$2:$Z$88,$A16)+GOALS('08-09 Teamsheets'!$S$2:$Z$92,$A16)+GOALS('09-10 Teamsheets'!$S$2:$Z$98,$A16)+GOALS('10-11 Teamsheets'!$S$2:$Z$107,$A16)+GOALS('11-12 Teamsheets'!$S$2:$Z$119,$A16)+GOALS('12-13 Teamsheets'!$S$2:$Z$126,$A16)+GOALS('13-14 Teamsheets'!$S$2:$Z$132,$A16)+GOALS('14-15 Teamsheets'!$S$2:$Z$136,$A16)) &amp; ")"</f>
        <v>2(0)</v>
      </c>
      <c r="CG16" s="28">
        <f t="shared" si="6"/>
        <v>2</v>
      </c>
      <c r="CH16" s="71">
        <f t="shared" si="7"/>
        <v>0</v>
      </c>
      <c r="CI16" s="83">
        <f t="shared" si="8"/>
        <v>0</v>
      </c>
      <c r="CJ16" s="77">
        <f t="shared" si="9"/>
        <v>0</v>
      </c>
      <c r="CK16" s="74" t="str">
        <f>(CARDS('05-06 Teamsheets'!$H$2:$W$71,$A16,$CX$2)+CARDS('06-07 Teamsheets'!$H$2:$Z$83,$A16,$CX$2)+CARDS('07-08 Teamsheets'!$H$2:$Z$88,$A16,$CX$2)+CARDS('08-09 Teamsheets'!$H$2:$Z$92,$A16,$CX$2)+CARDS('09-10 Teamsheets'!$H$2:$Z$98,$A16,$CX$2)+CARDS('10-11 Teamsheets'!$H$2:$Z$107,$A16,$CX$2)+CARDS('11-12 Teamsheets'!$H$2:$Z$119,$A16,$CX$2)+CARDS('12-13 Teamsheets'!$H$2:$Z$126,$A16,$CX$2)+CARDS('13-14 Teamsheets'!$H$2:$Z$130,$A16,$CX$2)) &amp; "(" &amp; (CARDS('05-06 Teamsheets'!$H$2:$W$71,$A16,$CX$3)+CARDS('06-07 Teamsheets'!$H$2:$Z$83,$A16,$CX$3)+CARDS('07-08 Teamsheets'!$H$2:$Z$88,$A16,$CX$3)+CARDS('08-09 Teamsheets'!$H$2:$Z$92,$A16,$CX$3)+CARDS('09-10 Teamsheets'!$H$2:$Z$98,$A16,$CX$3)+CARDS('10-11 Teamsheets'!$H$2:$Z$107,$A16,$CX$3)+CARDS('11-12 Teamsheets'!$H$2:$Z$119,$A16,$CX$3)+CARDS('13-14 Teamsheets'!$H$2:$Z$130,$A16,$CX$3)) &amp; ")"</f>
        <v>21(0)</v>
      </c>
      <c r="CL16" s="28">
        <f>SUM(F16,K16,P16,U16)</f>
        <v>5558</v>
      </c>
      <c r="CM16" s="28">
        <f>SUM(Z16,AE16,AJ16,AO16,AT16,BI16,AY16,BN16,BS16,BD16)</f>
        <v>1407</v>
      </c>
      <c r="CN16" s="77">
        <f>SUM(CL16:CM16)</f>
        <v>6965</v>
      </c>
      <c r="CO16" s="28">
        <f>IF(AND(CN16&lt;&gt;0, CA16&lt;&gt;0),CN16/CA16,0)</f>
        <v>76.538461538461533</v>
      </c>
      <c r="CP16" s="28">
        <f>IF(CG16&lt;&gt;0,CG16/CA16,0)</f>
        <v>2.197802197802198E-2</v>
      </c>
      <c r="CQ16" s="77">
        <f>IF(CG16&lt;&gt;0,CN16/CG16,0)</f>
        <v>3482.5</v>
      </c>
      <c r="CS16" s="71">
        <f t="shared" si="0"/>
        <v>21</v>
      </c>
      <c r="CT16" s="83">
        <f t="shared" si="1"/>
        <v>18</v>
      </c>
      <c r="CU16" s="77">
        <f t="shared" si="2"/>
        <v>55</v>
      </c>
      <c r="CW16"/>
      <c r="CX16" s="30"/>
    </row>
    <row r="17" spans="1:102" x14ac:dyDescent="0.2">
      <c r="A17" s="25" t="s">
        <v>1024</v>
      </c>
      <c r="B17" s="27" t="s">
        <v>1635</v>
      </c>
      <c r="C17" s="27" t="s">
        <v>1635</v>
      </c>
      <c r="D17" s="27">
        <v>0</v>
      </c>
      <c r="E17" s="27" t="s">
        <v>1635</v>
      </c>
      <c r="F17" s="82">
        <v>0</v>
      </c>
      <c r="G17" s="27" t="s">
        <v>1635</v>
      </c>
      <c r="H17" s="27" t="s">
        <v>1635</v>
      </c>
      <c r="I17" s="27">
        <v>0</v>
      </c>
      <c r="J17" s="27" t="s">
        <v>1635</v>
      </c>
      <c r="K17" s="82">
        <v>0</v>
      </c>
      <c r="L17" s="27" t="s">
        <v>1800</v>
      </c>
      <c r="M17" s="27" t="s">
        <v>1635</v>
      </c>
      <c r="N17" s="27">
        <v>0</v>
      </c>
      <c r="O17" s="27" t="s">
        <v>1636</v>
      </c>
      <c r="P17" s="82">
        <v>506</v>
      </c>
      <c r="Q17" s="27" t="str">
        <f>(APPS('08-09 Teamsheets'!$H$2:$R$92,$A17,'08-09 Teamsheets'!$C$2:$C$92,Q$1)+APPS('09-10 Teamsheets'!$H$2:$R$98,$A17,'09-10 Teamsheets'!$C$2:$C$98,Q$1)+APPS('10-11 Teamsheets'!$H$2:$R$107,$A17,'10-11 Teamsheets'!$C$2:$C$107,Q$1)+APPS('11-12 Teamsheets'!$H$2:$R$119,$A17,'11-12 Teamsheets'!$C$2:$C$119,Q$1)+APPS('12-13 Teamsheets'!$H$2:$R$126,$A17,'12-13 Teamsheets'!$C$2:$C$126,Q$1)+APPS('13-14 Teamsheets'!$H$2:$R$132,$A17,'13-14 Teamsheets'!$C$2:$C$132,Q$1)+APPS('14-15 Teamsheets'!$H$2:$R$136,$A17,'14-15 Teamsheets'!$C$2:$C$136,Q$1)) &amp; "(" &amp; (SUBS('08-09 Teamsheets'!$S$2:$Z$92,$A17,'08-09 Teamsheets'!$C$2:$C$92,Q$1)+SUBS('09-10 Teamsheets'!$S$2:$Z$98,$A17,'09-10 Teamsheets'!$C$2:$C$98,Q$1)+SUBS('10-11 Teamsheets'!$S$2:$Z$107,$A17,'10-11 Teamsheets'!$C$2:$C$107,Q$1)+SUBS('11-12 Teamsheets'!$S$2:$Z$119,$A17,'11-12 Teamsheets'!$C$2:$C$119,Q$1)+SUBS('12-13 Teamsheets'!$S$2:$Z$126,$A17,'12-13 Teamsheets'!$C$2:$C$126,Q$1)+SUBS('13-14 Teamsheets'!$S$2:$Z$132,$A17,'13-14 Teamsheets'!$C$2:$C$132,Q$1)+SUBS('14-15 Teamsheets'!$S$2:$Z$136,$A17,'14-15 Teamsheets'!$C$2:$C$136,Q$1)) &amp; ")"</f>
        <v>1(0)</v>
      </c>
      <c r="R17" s="27" t="str">
        <f>(GOALS('08-09 Teamsheets'!$H$2:$R$92,$A17,'08-09 Teamsheets'!$C$2:$C$92,Q$1)+GOALS('09-10 Teamsheets'!$H$2:$R$98,$A17,'09-10 Teamsheets'!$C$2:$C$98,Q$1)+GOALS('10-11 Teamsheets'!$H$2:$R$107,$A17,'10-11 Teamsheets'!$C$2:$C$107,Q$1)+GOALS('11-12 Teamsheets'!$H$2:$R$119,$A17,'11-12 Teamsheets'!$C$2:$C$119,Q$1)+GOALS('12-13 Teamsheets'!$H$2:$R$126,$A17,'12-13 Teamsheets'!$C$2:$C$126,Q$1)+GOALS('13-14 Teamsheets'!$H$2:$R$132,$A17,'13-14 Teamsheets'!$C$2:$C$132,Q$1)+GOALS('14-15 Teamsheets'!$H$2:$R$136,$A17,'14-15 Teamsheets'!$C$2:$C$136,Q$1)) &amp; "(" &amp; (GOALS('08-09 Teamsheets'!$S$2:$Z$92,$A17,'08-09 Teamsheets'!$C$2:$C$92,Q$1)+GOALS('09-10 Teamsheets'!$S$2:$Z$98,$A17,'09-10 Teamsheets'!$C$2:$C$98,Q$1)+GOALS('10-11 Teamsheets'!$S$2:$Z$107,$A17,'10-11 Teamsheets'!$C$2:$C$107,Q$1)+GOALS('11-12 Teamsheets'!$S$2:$Z$119,$A17,'11-12 Teamsheets'!$C$2:$C$119,Q$1)+GOALS('12-13 Teamsheets'!$S$2:$Z$126,$A17,'12-13 Teamsheets'!$C$2:$C$126,Q$1)+GOALS('13-14 Teamsheets'!$S$2:$Z$132,$A17,'13-14 Teamsheets'!$C$2:$C$132,Q$1)+GOALS('14-15 Teamsheets'!$S$2:$Z$136,$A17,'14-15 Teamsheets'!$C$2:$C$136,Q$1)) &amp; ")"</f>
        <v>0(0)</v>
      </c>
      <c r="S17" s="27">
        <f>Clean_sheet('08-09 Teamsheets'!$C$2:$H$92,$A17,Q$1)+Clean_sheet('09-10 Teamsheets'!$C$2:$H$98,$A17,Q$1)+Clean_sheet('10-11 Teamsheets'!$C$2:$H$107,$A17,Q$1)+Clean_sheet('11-12 Teamsheets'!$C$2:$H$119,$A17,Q$1)+Clean_sheet('12-13 Teamsheets'!$C$2:$H$126,$A17,Q$1)+Clean_sheet('13-14 Teamsheets'!$C$2:$H$132,$A17,Q$1)+Clean_sheet('14-15 Teamsheets'!$C$2:$H$136,$A17,Q$1)</f>
        <v>0</v>
      </c>
      <c r="T17" s="27" t="str">
        <f>(CARDS('08-09 Teamsheets'!$H$2:$Z$92,$A17,$CX$2,'08-09 Teamsheets'!$C$2:$C$92,Q$1)+CARDS('09-10 Teamsheets'!$H$2:$Z$98,$A17,$CX$2,'09-10 Teamsheets'!$C$2:$C$98,Q$1)+CARDS('10-11 Teamsheets'!$H$2:$Z$107,$A17,$CX$2,'10-11 Teamsheets'!$C$2:$C$107,Q$1)+CARDS('11-12 Teamsheets'!$H$2:$Z$119,$A17,$CX$2,'11-12 Teamsheets'!$C$2:$C$119,Q$1)+CARDS('12-13 Teamsheets'!$H$2:$Z$126,$A17,$CX$2,'12-13 Teamsheets'!$C$2:$C$126,Q$1)+CARDS('13-14 Teamsheets'!$H$2:$Z$132,$A17,$CX$2,'13-14 Teamsheets'!$C$2:$C$132,Q$1)+CARDS('14-15 Teamsheets'!$H$2:$Z$136,$A17,$CX$2,'14-15 Teamsheets'!$C$2:$C$136,Q$1)) &amp; "(" &amp; (CARDS('08-09 Teamsheets'!$H$2:$Z$92,$A17,$CX$3,'08-09 Teamsheets'!$C$2:$C$92,Q$1)+CARDS('09-10 Teamsheets'!$H$2:$Z$98,$A17,$CX$3,'09-10 Teamsheets'!$C$2:$C$98,Q$1)+CARDS('10-11 Teamsheets'!$H$2:$Z$107,$A17,$CX$3,'10-11 Teamsheets'!$C$2:$C$107,Q$1)+CARDS('11-12 Teamsheets'!$H$2:$Z$119,$A17,$CX$3,'11-12 Teamsheets'!$C$2:$C$119,Q$1)+CARDS('12-13 Teamsheets'!$H$2:$Z$126,$A17,$CX$3,'12-13 Teamsheets'!$C$2:$C$126,Q$1)+CARDS('13-14 Teamsheets'!$H$2:$Z$132,$A17,$CX$3,'13-14 Teamsheets'!$C$2:$C$132,Q$1)+CARDS('14-15 Teamsheets'!$H$2:$Z$136,$A17,$CX$3,'14-15 Teamsheets'!$C$2:$C$136,Q$1)) &amp; ")"</f>
        <v>0(0)</v>
      </c>
      <c r="U17" s="82">
        <f>MINS_PLAYED('08-09 Teamsheets'!$H$2:$R$92,$A17,'08-09 Teamsheets'!$C$2:$C$92,Q$1)+MINS_PLAYED('09-10 Teamsheets'!$H$2:$R$98,$A17,'09-10 Teamsheets'!$C$2:$C$98,Q$1)+ MINS_AS_SUB('08-09 Teamsheets'!$S$2:$Z$92,$A17,'08-09 Teamsheets'!$C$2:$C$92,Q$1)+ MINS_AS_SUB('09-10 Teamsheets'!$S$2:$Z$98,$A17,'09-10 Teamsheets'!$C$2:$C$98,Q$1)+MINS_PLAYED('10-11 Teamsheets'!$H$2:$R$107,$A17,'10-11 Teamsheets'!$C$2:$C$107,Q$1)+MINS_AS_SUB('10-11 Teamsheets'!$S$2:$Z$107,$A17,'10-11 Teamsheets'!$C$2:$C$107,Q$1)+MINS_PLAYED('11-12 Teamsheets'!$H$2:$R$119,$A17,'11-12 Teamsheets'!$C$2:$C$119,Q$1)+MINS_AS_SUB('11-12 Teamsheets'!$S$2:$Z$119,$A17,'11-12 Teamsheets'!$C$2:$C$119,Q$1)+MINS_PLAYED('12-13 Teamsheets'!$H$2:$R$126,$A17,'12-13 Teamsheets'!$C$2:$C$126,Q$1)+MINS_AS_SUB('12-13 Teamsheets'!$S$2:$Z$126,$A17,'12-13 Teamsheets'!$C$2:$C$126,Q$1)+MINS_PLAYED('13-14 Teamsheets'!$H$2:$R$132,$A17,'13-14 Teamsheets'!$C$2:$C$132,Q$1)+MINS_AS_SUB('13-14 Teamsheets'!$S$2:$Z$132,$A17,'13-14 Teamsheets'!$C$2:$C$132,Q$1)+MINS_PLAYED('14-15 Teamsheets'!$H$2:$R$136,$A17,'14-15 Teamsheets'!$C$2:$C$136,Q$1)+MINS_AS_SUB('14-15 Teamsheets'!$S$2:$Z$136,$A17,'14-15 Teamsheets'!$C$2:$C$136,Q$1)</f>
        <v>78</v>
      </c>
      <c r="V17" s="27" t="s">
        <v>1635</v>
      </c>
      <c r="W17" s="27" t="s">
        <v>1635</v>
      </c>
      <c r="X17" s="27">
        <v>0</v>
      </c>
      <c r="Y17" s="27" t="s">
        <v>1635</v>
      </c>
      <c r="Z17" s="82">
        <v>0</v>
      </c>
      <c r="AA17" s="27" t="s">
        <v>1635</v>
      </c>
      <c r="AB17" s="27" t="s">
        <v>1635</v>
      </c>
      <c r="AC17" s="27">
        <v>0</v>
      </c>
      <c r="AD17" s="27" t="s">
        <v>1635</v>
      </c>
      <c r="AE17" s="82">
        <v>0</v>
      </c>
      <c r="AF17" s="27" t="s">
        <v>1635</v>
      </c>
      <c r="AG17" s="27" t="s">
        <v>1635</v>
      </c>
      <c r="AH17" s="27">
        <v>0</v>
      </c>
      <c r="AI17" s="27" t="s">
        <v>1635</v>
      </c>
      <c r="AJ17" s="82">
        <v>0</v>
      </c>
      <c r="AK17" s="27" t="s">
        <v>1635</v>
      </c>
      <c r="AL17" s="27" t="s">
        <v>1635</v>
      </c>
      <c r="AM17" s="27">
        <v>0</v>
      </c>
      <c r="AN17" s="27" t="s">
        <v>1635</v>
      </c>
      <c r="AO17" s="82">
        <v>0</v>
      </c>
      <c r="AP17" s="27" t="s">
        <v>1635</v>
      </c>
      <c r="AQ17" s="27" t="s">
        <v>1635</v>
      </c>
      <c r="AR17" s="27">
        <v>0</v>
      </c>
      <c r="AS17" s="27" t="s">
        <v>1635</v>
      </c>
      <c r="AT17" s="82">
        <v>0</v>
      </c>
      <c r="AU17" s="27" t="s">
        <v>1638</v>
      </c>
      <c r="AV17" s="27" t="s">
        <v>1635</v>
      </c>
      <c r="AW17" s="27">
        <v>0</v>
      </c>
      <c r="AX17" s="27" t="s">
        <v>1636</v>
      </c>
      <c r="AY17" s="82">
        <v>180</v>
      </c>
      <c r="AZ17" s="27" t="str">
        <f>(APPS('07-08 Teamsheets'!$H$2:$R$88,$A17,'07-08 Teamsheets'!$C$2:$C$88,AZ$1)+APPS('11-12 Teamsheets'!$H$2:$R$119,$A17,'11-12 Teamsheets'!$C$2:$C$119,AZ$1)+APPS('12-13 Teamsheets'!$H$2:$R$126,$A17,'12-13 Teamsheets'!$C$2:$C$126,AZ$1)+APPS('13-14 Teamsheets'!$H$2:$R$132,$A17,'13-14 Teamsheets'!$C$2:$C$132,AZ$1)+APPS('14-15 Teamsheets'!$H$2:$R$136,$A17,'14-15 Teamsheets'!$C$2:$C$136,AZ$1)) &amp; "(" &amp; (SUBS('07-08 Teamsheets'!$S$2:$Z$88,$A17,'07-08 Teamsheets'!$C$2:$C$88,AZ$1)+SUBS('11-12 Teamsheets'!$S$2:$Z$119,$A17,'11-12 Teamsheets'!$C$2:$C$119,AZ$1)+SUBS('12-13 Teamsheets'!$S$2:$Z$126,$A17,'12-13 Teamsheets'!$C$2:$C$126,AZ$1)+SUBS('13-14 Teamsheets'!$S$2:$Z$132,$A17,'13-14 Teamsheets'!$C$2:$C$132,AZ$1)+SUBS('14-15 Teamsheets'!$S$2:$Z$136,$A17,'14-15 Teamsheets'!$C$2:$C$136,AZ$1)) &amp; ")"</f>
        <v>2(0)</v>
      </c>
      <c r="BA17" s="27" t="str">
        <f>(GOALS('07-08 Teamsheets'!$H$2:$R$88,$A17,'07-08 Teamsheets'!$C$2:$C$88,AZ$1)+GOALS('11-12 Teamsheets'!$H$2:$R$119,$A17,'11-12 Teamsheets'!$C$2:$C$119,AZ$1)+GOALS('12-13 Teamsheets'!$H$2:$R$126,$A17,'12-13 Teamsheets'!$C$2:$C$126,AZ$1)+GOALS('13-14 Teamsheets'!$H$2:$R$132,$A17,'13-14 Teamsheets'!$C$2:$C$132,AZ$1)+GOALS('14-15 Teamsheets'!$H$2:$R$136,$A17,'14-15 Teamsheets'!$C$2:$C$136,AZ$1)) &amp; "(" &amp; (GOALS('07-08 Teamsheets'!$S$2:$Z$88,$A17,'07-08 Teamsheets'!$C$2:$C$88,AZ$1)+GOALS('11-12 Teamsheets'!$S$2:$Z$119,$A17,'11-12 Teamsheets'!$C$2:$C$119,AZ$1)+GOALS('12-13 Teamsheets'!$S$2:$Z$126,$A17,'12-13 Teamsheets'!$C$2:$C$126,AZ$1)+GOALS('13-14 Teamsheets'!$S$2:$Z$132,$A17,'13-14 Teamsheets'!$C$2:$C$132,AZ$1)+GOALS('14-15 Teamsheets'!$S$2:$Z$136,$A17,'14-15 Teamsheets'!$C$2:$C$136,AZ$1)) &amp; ")"</f>
        <v>0(0)</v>
      </c>
      <c r="BB17" s="27">
        <f>Clean_sheet('07-08 Teamsheets'!$C$2:$H$92,$A17,AZ$1)+Clean_sheet('11-12 Teamsheets'!$C$2:$H$119,$A17,AZ$1)+Clean_sheet('12-13 Teamsheets'!$C$2:$H$126,$A17,AZ$1)+Clean_sheet('13-14 Teamsheets'!$C$2:$H$132,$A17,AZ$1)+Clean_sheet('14-15 Teamsheets'!$C$2:$H$136,$A17,AZ$1)</f>
        <v>0</v>
      </c>
      <c r="BC17" s="27" t="str">
        <f>(CARDS('07-08 Teamsheets'!$H$2:$Z$88,$A17,$CX$2,'07-08 Teamsheets'!$C$2:$C$88,AZ$1)+CARDS('11-12 Teamsheets'!$H$2:$Z$119,$A17,$CX$2,'11-12 Teamsheets'!$C$2:$C$119,AZ$1)+CARDS('12-13 Teamsheets'!$H$2:$Z$126,$A17,$CX$2,'12-13 Teamsheets'!$C$2:$C$126,AZ$1)+CARDS('13-14 Teamsheets'!$H$2:$Z$132,$A17,$CX$2,'13-14 Teamsheets'!$C$2:$C$132,AZ$1)+CARDS('14-15 Teamsheets'!$H$2:$Z$136,$A17,$CX$2,'14-15 Teamsheets'!$C$2:$C$136,AZ$1)) &amp; "(" &amp; (CARDS('07-08 Teamsheets'!$H$2:$Z$88,$A17,$CX$3,'07-08 Teamsheets'!$C$2:$C$88,AZ$1)+CARDS('11-12 Teamsheets'!$H$2:$Z$119,$A17,$CX$3,'11-12 Teamsheets'!$C$2:$C$119,AZ$1)+CARDS('12-13 Teamsheets'!$H$2:$Z$126,$A17,$CX$3,'12-13 Teamsheets'!$C$2:$C$126,AZ$1)+CARDS('13-14 Teamsheets'!$H$2:$Z$132,$A17,$CX$3,'13-14 Teamsheets'!$C$2:$C$132,AZ$1)+CARDS('14-15 Teamsheets'!$H$2:$Z$136,$A17,$CX$3,'14-15 Teamsheets'!$C$2:$C$136,AZ$1)) &amp; ")"</f>
        <v>1(0)</v>
      </c>
      <c r="BD17" s="82">
        <f>MINS_PLAYED('07-08 Teamsheets'!$H$2:$R$88,$A17,'07-08 Teamsheets'!$C$2:$C$88,AZ$1)+MINS_PLAYED('11-12 Teamsheets'!$H$2:$R$119,$A17,'11-12 Teamsheets'!$C$2:$C$119,AZ$1)+MINS_PLAYED('12-13 Teamsheets'!$H$2:$R$126,$A17,'12-13 Teamsheets'!$C$2:$C$126,AZ$1)+MINS_PLAYED('13-14 Teamsheets'!$H$2:$R$132,$A17,'13-14 Teamsheets'!$C$2:$C$132,AZ$1)+MINS_PLAYED('14-15 Teamsheets'!$H$2:$R$136,$A17,'14-15 Teamsheets'!$C$2:$C$136,AZ$1)+MINS_AS_SUB('07-08 Teamsheets'!$S$2:$Z$88,$A17,'07-08 Teamsheets'!$C$2:$C$88,AZ$1)+MINS_AS_SUB('11-12 Teamsheets'!$S$2:$Z$119,$A17,'11-12 Teamsheets'!$C$2:$C$119,AZ$1)+MINS_AS_SUB('12-13 Teamsheets'!$S$2:$Z$126,$A17,'12-13 Teamsheets'!$C$2:$C$126,AZ$1)+MINS_AS_SUB('13-14 Teamsheets'!$S$2:$Z$132,$A17,'13-14 Teamsheets'!$C$2:$C$132,AZ$1)+MINS_AS_SUB('14-15 Teamsheets'!$S$2:$Z$136,$A17,'14-15 Teamsheets'!$C$2:$C$136,AZ$1)</f>
        <v>169</v>
      </c>
      <c r="BE17" s="27" t="str">
        <f>(APPS('08-09 Teamsheets'!$H$2:$R$92,$A17,'08-09 Teamsheets'!$C$2:$C$92,BE$1)+APPS('09-10 Teamsheets'!$H$2:$R$98,$A17,'09-10 Teamsheets'!$C$2:$C$98,BE$1)+APPS('10-11 Teamsheets'!$H$2:$R$107,$A17,'10-11 Teamsheets'!$C$2:$C$107,BE$1)+APPS('11-12 Teamsheets'!$H$2:$R$119,$A17,'11-12 Teamsheets'!$C$2:$C$119,BE$1)+APPS('12-13 Teamsheets'!$H$2:$R$126,$A17,'12-13 Teamsheets'!$C$2:$C$126,BE$1)+APPS('13-14 Teamsheets'!$H$2:$R$132,$A17,'13-14 Teamsheets'!$C$2:$C$132,BE$1)+APPS('14-15 Teamsheets'!$H$2:$R$136,$A17,'14-15 Teamsheets'!$C$2:$C$136,BE$1)) &amp; "(" &amp; (SUBS('08-09 Teamsheets'!$S$2:$Z$92,$A17,'08-09 Teamsheets'!$C$2:$C$92,BE$1)+SUBS('09-10 Teamsheets'!$S$2:$Z$98,$A17,'09-10 Teamsheets'!$C$2:$C$98,BE$1)+SUBS('10-11 Teamsheets'!$S$2:$Z$107,$A17,'10-11 Teamsheets'!$C$2:$C$107,BE$1)+SUBS('11-12 Teamsheets'!$S$2:$Z$119,$A17,'11-12 Teamsheets'!$C$2:$C$119,BE$1)+SUBS('12-13 Teamsheets'!$S$2:$Z$126,$A17,'12-13 Teamsheets'!$C$2:$C$126,BE$1)+SUBS('13-14 Teamsheets'!$S$2:$Z$132,$A17,'13-14 Teamsheets'!$C$2:$C$132,BE$1)+SUBS('14-15 Teamsheets'!$S$2:$Z$136,$A17,'14-15 Teamsheets'!$C$2:$C$136,BE$1)) &amp; ")"</f>
        <v>0(0)</v>
      </c>
      <c r="BF17" s="27" t="str">
        <f>(GOALS('08-09 Teamsheets'!$H$2:$R$92,$A17,'08-09 Teamsheets'!$C$2:$C$92,BE$1)+GOALS('09-10 Teamsheets'!$H$2:$R$98,$A17,'09-10 Teamsheets'!$C$2:$C$98,BE$1)+GOALS('10-11 Teamsheets'!$H$2:$R$107,$A17,'10-11 Teamsheets'!$C$2:$C$107,BE$1)+GOALS('11-12 Teamsheets'!$H$2:$R$119,$A17,'11-12 Teamsheets'!$C$2:$C$119,BE$1)+GOALS('12-13 Teamsheets'!$H$2:$R$126,$A17,'12-13 Teamsheets'!$C$2:$C$126,BE$1)+GOALS('13-14 Teamsheets'!$H$2:$R$132,$A17,'13-14 Teamsheets'!$C$2:$C$132,BE$1)+GOALS('14-15 Teamsheets'!$H$2:$R$136,$A17,'14-15 Teamsheets'!$C$2:$C$136,BE$1)) &amp; "(" &amp; (GOALS('08-09 Teamsheets'!$S$2:$Z$92,$A17,'08-09 Teamsheets'!$C$2:$C$92,BE$1)+GOALS('09-10 Teamsheets'!$S$2:$Z$98,$A17,'09-10 Teamsheets'!$C$2:$C$98,BE$1)+GOALS('10-11 Teamsheets'!$S$2:$Z$107,$A17,'10-11 Teamsheets'!$C$2:$C$107,BE$1)+GOALS('11-12 Teamsheets'!$S$2:$Z$119,$A17,'11-12 Teamsheets'!$C$2:$C$119,BE$1)+GOALS('12-13 Teamsheets'!$S$2:$Z$126,$A17,'12-13 Teamsheets'!$C$2:$C$126,BE$1)+GOALS('13-14 Teamsheets'!$S$2:$Z$132,$A17,'13-14 Teamsheets'!$C$2:$C$132,BE$1)+GOALS('14-15 Teamsheets'!$S$2:$Z$136,$A17,'14-15 Teamsheets'!$C$2:$C$136,BE$1)) &amp; ")"</f>
        <v>0(0)</v>
      </c>
      <c r="BG17" s="27">
        <f>Clean_sheet('08-09 Teamsheets'!$C$2:$H$92,$A17,BE$1)+Clean_sheet('09-10 Teamsheets'!$C$2:$H$98,$A17,BE$1)+Clean_sheet('10-11 Teamsheets'!$C$2:$H$107,$A17,BE$1)+Clean_sheet('11-12 Teamsheets'!$C$2:$H$119,$A17,BE$1)+Clean_sheet('12-13 Teamsheets'!$C$2:$H$126,$A17,BE$1)+Clean_sheet('13-14 Teamsheets'!$C$2:$H$132,$A17,BE$1)+Clean_sheet('14-15 Teamsheets'!$C$2:$H$136,$A17,BE$1)</f>
        <v>0</v>
      </c>
      <c r="BH17" s="27" t="str">
        <f>(CARDS('08-09 Teamsheets'!$H$2:$Z$92,$A17,$CX$2,'08-09 Teamsheets'!$C$2:$C$92,BE$1)+CARDS('09-10 Teamsheets'!$H$2:$Z$98,$A17,$CX$2,'09-10 Teamsheets'!$C$2:$C$98,BE$1)+CARDS('10-11 Teamsheets'!$H$2:$Z$107,$A17,$CX$2,'10-11 Teamsheets'!$C$2:$C$107,BE$1)+CARDS('11-12 Teamsheets'!$H$2:$Z$119,$A17,$CX$2,'11-12 Teamsheets'!$C$2:$C$119,BE$1)+CARDS('12-13 Teamsheets'!$H$2:$Z$126,$A17,$CX$2,'12-13 Teamsheets'!$C$2:$C$126,BE$1)+CARDS('13-14 Teamsheets'!$H$2:$Z$132,$A17,$CX$2,'13-14 Teamsheets'!$C$2:$C$132,BE$1)+CARDS('14-15 Teamsheets'!$H$2:$Z$136,$A17,$CX$2,'14-15 Teamsheets'!$C$2:$C$136,BE$1)) &amp; "(" &amp; (CARDS('08-09 Teamsheets'!$H$2:$Z$92,$A17,$CX$3,'08-09 Teamsheets'!$C$2:$C$92,BE$1)+CARDS('09-10 Teamsheets'!$H$2:$Z$98,$A17,$CX$3,'09-10 Teamsheets'!$C$2:$C$98,BE$1)+CARDS('10-11 Teamsheets'!$H$2:$Z$107,$A17,$CX$3,'10-11 Teamsheets'!$C$2:$C$107,BE$1)+CARDS('11-12 Teamsheets'!$H$2:$Z$119,$A17,$CX$3,'11-12 Teamsheets'!$C$2:$C$119,BE$1)+CARDS('12-13 Teamsheets'!$H$2:$Z$126,$A17,$CX$3,'12-13 Teamsheets'!$C$2:$C$126,BE$1)+CARDS('13-14 Teamsheets'!$H$2:$Z$132,$A17,$CX$3,'13-14 Teamsheets'!$C$2:$C$132,BE$1)+CARDS('14-15 Teamsheets'!$H$2:$Z$136,$A17,$CX$3,'14-15 Teamsheets'!$C$2:$C$136,BE$1)) &amp; ")"</f>
        <v>0(0)</v>
      </c>
      <c r="BI17" s="82">
        <f>MINS_PLAYED('08-09 Teamsheets'!$H$2:$R$92,$A17,'08-09 Teamsheets'!$C$2:$C$92,BE$1)+MINS_PLAYED('09-10 Teamsheets'!$H$2:$R$98,$A17,'09-10 Teamsheets'!$C$2:$C$98,BE$1)+ MINS_AS_SUB('08-09 Teamsheets'!$S$2:$Z$92,$A17,'08-09 Teamsheets'!$C$2:$C$92,BE$1)+ MINS_AS_SUB('09-10 Teamsheets'!$S$2:$Z$98,$A17,'09-10 Teamsheets'!$C$2:$C$98,BE$1)+MINS_PLAYED('10-11 Teamsheets'!$H$2:$R$107,$A17,'10-11 Teamsheets'!$C$2:$C$107,BE$1)+MINS_AS_SUB('10-11 Teamsheets'!$S$2:$Z$107,$A17,'10-11 Teamsheets'!$C$2:$C$107,BE$1)+MINS_PLAYED('11-12 Teamsheets'!$H$2:$R$119,$A17,'11-12 Teamsheets'!$C$2:$C$119,BE$1)+MINS_AS_SUB('11-12 Teamsheets'!$S$2:$Z$119,$A17,'11-12 Teamsheets'!$C$2:$C$119,BE$1)+MINS_PLAYED('12-13 Teamsheets'!$H$2:$R$126,$A17,'12-13 Teamsheets'!$C$2:$C$126,BE$1)+MINS_AS_SUB('12-13 Teamsheets'!$S$2:$Z$126,$A17,'12-13 Teamsheets'!$C$2:$C$126,BE$1)+MINS_PLAYED('13-14 Teamsheets'!$H$2:$R$132,$A17,'13-14 Teamsheets'!$C$2:$C$132,BE$1)+MINS_AS_SUB('13-14 Teamsheets'!$S$2:$Z$132,$A17,'13-14 Teamsheets'!$C$2:$C$132,BE$1)+MINS_PLAYED('14-15 Teamsheets'!$H$2:$R$136,$A17,'14-15 Teamsheets'!$C$2:$C$136,BE$1)+MINS_AS_SUB('14-15 Teamsheets'!$S$2:$Z$136,$A17,'14-15 Teamsheets'!$C$2:$C$136,BE$1)</f>
        <v>0</v>
      </c>
      <c r="BJ17" s="27" t="str">
        <f>(APPS('07-08 Teamsheets'!$H$2:$R$88,$A17,'07-08 Teamsheets'!$C$2:$C$88,BJ$1)+APPS('08-09 Teamsheets'!$H$2:$R$92,$A17,'08-09 Teamsheets'!$C$2:$C$92,BJ$1)+APPS('09-10 Teamsheets'!$H$2:$R$98,$A17,'09-10 Teamsheets'!$C$2:$C$98,BJ$1)+APPS('10-11 Teamsheets'!$H$2:$R$106,$A17,'10-11 Teamsheets'!$C$2:$C$106,BJ$1)+APPS('11-12 Teamsheets'!$H$2:$R$119,$A17,'11-12 Teamsheets'!$C$2:$C$119,BJ$1)+APPS('12-13 Teamsheets'!$H$2:$R$126,$A17,'12-13 Teamsheets'!$C$2:$C$126,BJ$1)+APPS('13-14 Teamsheets'!$H$2:$R$132,$A17,'13-14 Teamsheets'!$C$2:$C$132,BJ$1)+APPS('14-15 Teamsheets'!$H$2:$R$136,$A17,'14-15 Teamsheets'!$C$2:$C$136,BJ$1)) &amp; "(" &amp; (SUBS('07-08 Teamsheets'!$S$2:$Z$88,$A17,'07-08 Teamsheets'!$C$2:$C$88,BJ$1)+SUBS('08-09 Teamsheets'!$S$2:$Z$92,$A17,'08-09 Teamsheets'!$C$2:$C$92,BJ$1)+SUBS('09-10 Teamsheets'!$S$2:$Z$98,$A17,'09-10 Teamsheets'!$C$2:$C$98,BJ$1)+SUBS('10-11 Teamsheets'!$S$2:$Z$106,$A17,'10-11 Teamsheets'!$C$2:$C$106,BJ$1)+SUBS('11-12 Teamsheets'!$S$2:$Z$119,$A17,'11-12 Teamsheets'!$C$2:$C$119,BJ$1)+SUBS('12-13 Teamsheets'!$S$2:$Z$126,$A17,'12-13 Teamsheets'!$C$2:$C$126,BJ$1)+SUBS('13-14 Teamsheets'!$S$2:$Z$132,$A17,'13-14 Teamsheets'!$C$2:$C$132,BJ$1)+SUBS('14-15 Teamsheets'!$S$2:$Z$136,$A17,'14-15 Teamsheets'!$C$2:$C$136,BJ$1)) &amp; ")"</f>
        <v>0(0)</v>
      </c>
      <c r="BK17" s="27" t="str">
        <f>(GOALS('07-08 Teamsheets'!$H$2:$R$88,$A17,'07-08 Teamsheets'!$C$2:$C$88,BJ$1)+GOALS('08-09 Teamsheets'!$H$2:$R$92,$A17,'08-09 Teamsheets'!$C$2:$C$92,BJ$1)+GOALS('09-10 Teamsheets'!$H$2:$R$98,$A17,'09-10 Teamsheets'!$C$2:$C$98,BJ$1)+GOALS('10-11 Teamsheets'!$H$2:$R$106,$A17,'10-11 Teamsheets'!$C$2:$C$106,BJ$1)+GOALS('11-12 Teamsheets'!$H$2:$R$119,$A17,'11-12 Teamsheets'!$C$2:$C$119,BJ$1)+GOALS('12-13 Teamsheets'!$H$2:$R$126,$A17,'12-13 Teamsheets'!$C$2:$C$126,BJ$1)+GOALS('13-14 Teamsheets'!$H$2:$R$132,$A17,'13-14 Teamsheets'!$C$2:$C$132,BJ$1)+GOALS('14-15 Teamsheets'!$H$2:$R$136,$A17,'14-15 Teamsheets'!$C$2:$C$136,BJ$1)) &amp; "(" &amp; (GOALS('07-08 Teamsheets'!$S$2:$Z$88,$A17,'07-08 Teamsheets'!$C$2:$C$88,BJ$1)+GOALS('08-09 Teamsheets'!$S$2:$Z$92,$A17,'08-09 Teamsheets'!$C$2:$C$92,BJ$1)+GOALS('09-10 Teamsheets'!$S$2:$Z$98,$A17,'09-10 Teamsheets'!$C$2:$C$98,BJ$1)+GOALS('10-11 Teamsheets'!$S$2:$Z$106,$A17,'10-11 Teamsheets'!$C$2:$C$106,BJ$1)+GOALS('11-12 Teamsheets'!$S$2:$Z$119,$A17,'11-12 Teamsheets'!$C$2:$C$119,BJ$1)+GOALS('12-13 Teamsheets'!$S$2:$Z$126,$A17,'12-13 Teamsheets'!$C$2:$C$126,BJ$1)+GOALS('13-14 Teamsheets'!$S$2:$Z$132,$A17,'13-14 Teamsheets'!$C$2:$C$132,BJ$1)+GOALS('14-15 Teamsheets'!$S$2:$Z$136,$A17,'14-15 Teamsheets'!$C$2:$C$136,BJ$1)) &amp; ")"</f>
        <v>0(0)</v>
      </c>
      <c r="BL17" s="27">
        <f>Clean_sheet('07-08 Teamsheets'!$C$2:$H$92,$A17,BJ$1)+Clean_sheet('08-09 Teamsheets'!$C$2:$H$92,$A17,BJ$1)+Clean_sheet('09-10 Teamsheets'!$C$2:$H$98,$A17,BJ$1)+Clean_sheet('10-11 Teamsheets'!$C$2:$H$106,$A17,BJ$1)+Clean_sheet('11-12 Teamsheets'!$C$2:$H$119,$A17,BJ$1)+Clean_sheet('12-13 Teamsheets'!$C$2:$H$126,$A17,BJ$1)+Clean_sheet('13-14 Teamsheets'!$C$2:$H$132,$A17,BJ$1)+Clean_sheet('14-15 Teamsheets'!$C$2:$H$136,$A17,BJ$1)</f>
        <v>0</v>
      </c>
      <c r="BM17" s="27" t="str">
        <f>(CARDS('07-08 Teamsheets'!$H$2:$Z$88,$A17,$CX$2,'07-08 Teamsheets'!$C$2:$C$88,BJ$1)+CARDS('08-09 Teamsheets'!$H$2:$Z$92,$A17,$CX$2,'08-09 Teamsheets'!$C$2:$C$92,BJ$1)+CARDS('09-10 Teamsheets'!$H$2:$Z$98,$A17,$CX$2,'09-10 Teamsheets'!$C$2:$C$98,BJ$1)+CARDS('10-11 Teamsheets'!$H$2:$Z$106,$A17,$CX$2,'10-11 Teamsheets'!$C$2:$C$106,BJ$1)+CARDS('11-12 Teamsheets'!$H$2:$Z$119,$A17,$CX$2,'11-12 Teamsheets'!$C$2:$C$119,BJ$1)+CARDS('12-13 Teamsheets'!$H$2:$Z$126,$A17,$CX$2,'12-13 Teamsheets'!$C$2:$C$126,BJ$1)+CARDS('13-14 Teamsheets'!$H$2:$Z$132,$A17,$CX$2,'13-14 Teamsheets'!$C$2:$C$132,BJ$1)+CARDS('14-15 Teamsheets'!$H$2:$Z$136,$A17,$CX$2,'14-15 Teamsheets'!$C$2:$C$136,BJ$1)) &amp; "(" &amp; (CARDS('07-08 Teamsheets'!$H$2:$Z$88,$A17,$CX$3,'07-08 Teamsheets'!$C$2:$C$88,BJ$1)+CARDS('08-09 Teamsheets'!$H$2:$Z$92,$A17,$CX$3,'08-09 Teamsheets'!$C$2:$C$92,BJ$1)+CARDS('09-10 Teamsheets'!$H$2:$Z$98,$A17,$CX$3,'09-10 Teamsheets'!$C$2:$C$98,BJ$1)+CARDS('10-11 Teamsheets'!$H$2:$Z$106,$A17,$CX$3,'10-11 Teamsheets'!$C$2:$C$106,BJ$1)+CARDS('11-12 Teamsheets'!$H$2:$Z$119,$A17,$CX$3,'11-12 Teamsheets'!$C$2:$C$119,BJ$1)+CARDS('12-13 Teamsheets'!$H$2:$Z$126,$A17,$CX$3,'12-13 Teamsheets'!$C$2:$C$126,BJ$1)+CARDS('13-14 Teamsheets'!$H$2:$Z$132,$A17,$CX$3,'13-14 Teamsheets'!$C$2:$C$132,BJ$1)+CARDS('14-15 Teamsheets'!$H$2:$Z$136,$A17,$CX$3,'14-15 Teamsheets'!$C$2:$C$136,BJ$1)) &amp; ")"</f>
        <v>0(0)</v>
      </c>
      <c r="BN17" s="82">
        <f>MINS_PLAYED('07-08 Teamsheets'!$H$2:$R$88,$A17,'07-08 Teamsheets'!$C$2:$C$88,BJ$1)+MINS_PLAYED('08-09 Teamsheets'!$H$2:$R$92,$A17,'08-09 Teamsheets'!$C$2:$C$92,BJ$1)+MINS_PLAYED('09-10 Teamsheets'!$H$2:$R$98,$A17,'09-10 Teamsheets'!$C$2:$C$98,BJ$1)+MINS_PLAYED('10-11 Teamsheets'!$H$2:$R$106,$A17,'10-11 Teamsheets'!$C$2:$C$106,BJ$1)+MINS_PLAYED('11-12 Teamsheets'!$H$2:$R$119,$A17,'11-12 Teamsheets'!$C$2:$C$119,BJ$1)+MINS_PLAYED('12-13 Teamsheets'!$H$2:$R$126,$A17,'12-13 Teamsheets'!$C$2:$C$126,BJ$1)+MINS_PLAYED('13-14 Teamsheets'!$H$2:$R$132,$A17,'13-14 Teamsheets'!$C$2:$C$132,BJ$1)+MINS_PLAYED('14-15 Teamsheets'!$H$2:$R$136,$A17,'14-15 Teamsheets'!$C$2:$C$136,BJ$1)+MINS_AS_SUB('07-08 Teamsheets'!$S$2:$Z$88,$A17,'07-08 Teamsheets'!$C$2:$C$88,BJ$1)+MINS_AS_SUB('08-09 Teamsheets'!$S$2:$Z$92,$A17,'08-09 Teamsheets'!$C$2:$C$92,BJ$1)+MINS_AS_SUB('09-10 Teamsheets'!$S$2:$Z$98,$A17,'09-10 Teamsheets'!$C$2:$C$98,BJ$1)+MINS_AS_SUB('10-11 Teamsheets'!$S$2:$Z$106,$A17,'10-11 Teamsheets'!$C$2:$C$106,BJ$1)+MINS_AS_SUB('11-12 Teamsheets'!$S$2:$Z$119,$A17,'11-12 Teamsheets'!$C$2:$C$119,BJ$1)+MINS_AS_SUB('12-13 Teamsheets'!$S$2:$Z$126,$A17,'12-13 Teamsheets'!$C$2:$C$126,BJ$1)+MINS_AS_SUB('13-14 Teamsheets'!$S$2:$Z$132,$A17,'13-14 Teamsheets'!$C$2:$C$132,BJ$1)+MINS_AS_SUB('14-15 Teamsheets'!$S$2:$Z$136,$A17,'14-15 Teamsheets'!$C$2:$C$136,BJ$1)</f>
        <v>0</v>
      </c>
      <c r="BO17" s="27" t="str">
        <f>(APPS('07-08 Teamsheets'!$H$2:$R$88,$A17,'07-08 Teamsheets'!$C$2:$C$88,BO$1)+APPS('08-09 Teamsheets'!$H$2:$R$92,$A17,'08-09 Teamsheets'!$C$2:$C$92,BO$1)+APPS('09-10 Teamsheets'!$H$2:$R$98,$A17,'09-10 Teamsheets'!$C$2:$C$98,BO$1)+APPS('10-11 Teamsheets'!$H$2:$R$106,$A17,'10-11 Teamsheets'!$C$2:$C$106,BO$1)+APPS('11-12 Teamsheets'!$H$2:$R$119,$A17,'11-12 Teamsheets'!$C$2:$C$119,BO$1)+APPS('12-13 Teamsheets'!$H$2:$R$126,$A17,'12-13 Teamsheets'!$C$2:$C$126,BO$1)+APPS('13-14 Teamsheets'!$H$2:$R$132,$A17,'13-14 Teamsheets'!$C$2:$C$132,BO$1)+APPS('14-15 Teamsheets'!$H$2:$R$136,$A17,'14-15 Teamsheets'!$C$2:$C$136,BO$1)) &amp; "(" &amp; (SUBS('07-08 Teamsheets'!$S$2:$Z$88,$A17,'07-08 Teamsheets'!$C$2:$C$88,BO$1)+SUBS('08-09 Teamsheets'!$S$2:$Z$92,$A17,'08-09 Teamsheets'!$C$2:$C$92,BO$1)+SUBS('09-10 Teamsheets'!$S$2:$Z$98,$A17,'09-10 Teamsheets'!$C$2:$C$98,BO$1)+SUBS('10-11 Teamsheets'!$S$2:$Z$106,$A17,'10-11 Teamsheets'!$C$2:$C$106,BO$1)+SUBS('11-12 Teamsheets'!$S$2:$Z$119,$A17,'11-12 Teamsheets'!$C$2:$C$119,BO$1)+SUBS('12-13 Teamsheets'!$S$2:$Z$126,$A17,'12-13 Teamsheets'!$C$2:$C$126,BO$1)+SUBS('13-14 Teamsheets'!$S$2:$Z$132,$A17,'13-14 Teamsheets'!$C$2:$C$132,BO$1)+SUBS('14-15 Teamsheets'!$S$2:$Z$136,$A17,'14-15 Teamsheets'!$C$2:$C$136,BO$1)) &amp; ")"</f>
        <v>0(0)</v>
      </c>
      <c r="BP17" s="27" t="str">
        <f>(GOALS('07-08 Teamsheets'!$H$2:$R$88,$A17,'07-08 Teamsheets'!$C$2:$C$88,BO$1)+GOALS('08-09 Teamsheets'!$H$2:$R$92,$A17,'08-09 Teamsheets'!$C$2:$C$92,BO$1)+GOALS('09-10 Teamsheets'!$H$2:$R$98,$A17,'09-10 Teamsheets'!$C$2:$C$98,BO$1)+GOALS('10-11 Teamsheets'!$H$2:$R$106,$A17,'10-11 Teamsheets'!$C$2:$C$106,BO$1)+GOALS('11-12 Teamsheets'!$H$2:$R$119,$A17,'11-12 Teamsheets'!$C$2:$C$119,BO$1)+GOALS('12-13 Teamsheets'!$H$2:$R$126,$A17,'12-13 Teamsheets'!$C$2:$C$126,BO$1)+GOALS('13-14 Teamsheets'!$H$2:$R$132,$A17,'13-14 Teamsheets'!$C$2:$C$132,BO$1)+GOALS('14-15 Teamsheets'!$H$2:$R$136,$A17,'14-15 Teamsheets'!$C$2:$C$136,BO$1)) &amp; "(" &amp; (GOALS('07-08 Teamsheets'!$S$2:$Z$88,$A17,'07-08 Teamsheets'!$C$2:$C$88,BO$1)+GOALS('08-09 Teamsheets'!$S$2:$Z$92,$A17,'08-09 Teamsheets'!$C$2:$C$92,BO$1)+GOALS('09-10 Teamsheets'!$S$2:$Z$98,$A17,'09-10 Teamsheets'!$C$2:$C$98,BO$1)+GOALS('10-11 Teamsheets'!$S$2:$Z$106,$A17,'10-11 Teamsheets'!$C$2:$C$106,BO$1)+GOALS('11-12 Teamsheets'!$S$2:$Z$119,$A17,'11-12 Teamsheets'!$C$2:$C$119,BO$1)+GOALS('12-13 Teamsheets'!$S$2:$Z$126,$A17,'12-13 Teamsheets'!$C$2:$C$126,BO$1)+GOALS('13-14 Teamsheets'!$S$2:$Z$132,$A17,'13-14 Teamsheets'!$C$2:$C$132,BO$1)+GOALS('14-15 Teamsheets'!$S$2:$Z$136,$A17,'14-15 Teamsheets'!$C$2:$C$136,BO$1)) &amp; ")"</f>
        <v>0(0)</v>
      </c>
      <c r="BQ17" s="27">
        <f>Clean_sheet('07-08 Teamsheets'!$C$2:$H$92,$A17,BO$1)+Clean_sheet('08-09 Teamsheets'!$C$2:$H$92,$A17,BO$1)+Clean_sheet('09-10 Teamsheets'!$C$2:$H$98,$A17,BO$1)+Clean_sheet('10-11 Teamsheets'!$C$2:$H$106,$A17,BO$1)+Clean_sheet('11-12 Teamsheets'!$C$2:$H$119,$A17,BO$1)+Clean_sheet('12-13 Teamsheets'!$C$2:$H$126,$A17,BO$1)+Clean_sheet('13-14 Teamsheets'!$C$2:$H$132,$A17,BO$1)+Clean_sheet('14-15 Teamsheets'!$C$2:$H$136,$A17,BO$1)</f>
        <v>0</v>
      </c>
      <c r="BR17" s="27" t="str">
        <f>(CARDS('07-08 Teamsheets'!$H$2:$Z$88,$A17,$CX$2,'07-08 Teamsheets'!$C$2:$C$88,BO$1)+CARDS('08-09 Teamsheets'!$H$2:$Z$92,$A17,$CX$2,'08-09 Teamsheets'!$C$2:$C$92,BO$1)+CARDS('09-10 Teamsheets'!$H$2:$Z$98,$A17,$CX$2,'09-10 Teamsheets'!$C$2:$C$98,BO$1)+CARDS('10-11 Teamsheets'!$H$2:$Z$106,$A17,$CX$2,'10-11 Teamsheets'!$C$2:$C$106,BO$1)+CARDS('11-12 Teamsheets'!$H$2:$Z$119,$A17,$CX$2,'11-12 Teamsheets'!$C$2:$C$119,BO$1)+CARDS('12-13 Teamsheets'!$H$2:$Z$126,$A17,$CX$2,'12-13 Teamsheets'!$C$2:$C$126,BO$1)+CARDS('13-14 Teamsheets'!$H$2:$Z$132,$A17,$CX$2,'13-14 Teamsheets'!$C$2:$C$132,BO$1)+CARDS('14-15 Teamsheets'!$H$2:$Z$136,$A17,$CX$2,'14-15 Teamsheets'!$C$2:$C$136,BO$1)) &amp; "(" &amp; (CARDS('07-08 Teamsheets'!$H$2:$Z$88,$A17,$CX$3,'07-08 Teamsheets'!$C$2:$C$88,BO$1)+CARDS('08-09 Teamsheets'!$H$2:$Z$92,$A17,$CX$3,'08-09 Teamsheets'!$C$2:$C$92,BO$1)+CARDS('09-10 Teamsheets'!$H$2:$Z$98,$A17,$CX$3,'09-10 Teamsheets'!$C$2:$C$98,BO$1)+CARDS('10-11 Teamsheets'!$H$2:$Z$106,$A17,$CX$3,'10-11 Teamsheets'!$C$2:$C$106,BO$1)+CARDS('11-12 Teamsheets'!$H$2:$Z$119,$A17,$CX$3,'11-12 Teamsheets'!$C$2:$C$119,BO$1)+CARDS('12-13 Teamsheets'!$H$2:$Z$126,$A17,$CX$3,'12-13 Teamsheets'!$C$2:$C$126,BO$1)+CARDS('13-14 Teamsheets'!$H$2:$Z$132,$A17,$CX$3,'13-14 Teamsheets'!$C$2:$C$132,BO$1)+CARDS('14-15 Teamsheets'!$H$2:$Z$136,$A17,$CX$3,'14-15 Teamsheets'!$C$2:$C$136,BO$1)) &amp; ")"</f>
        <v>0(0)</v>
      </c>
      <c r="BS17" s="82">
        <f>MINS_PLAYED('07-08 Teamsheets'!$H$2:$R$88,$A17,'07-08 Teamsheets'!$C$2:$C$88,BO$1)+MINS_PLAYED('08-09 Teamsheets'!$H$2:$R$92,$A17,'08-09 Teamsheets'!$C$2:$C$92,BO$1)+MINS_PLAYED('09-10 Teamsheets'!$H$2:$R$98,$A17,'09-10 Teamsheets'!$C$2:$C$98,BO$1)+MINS_PLAYED('10-11 Teamsheets'!$H$2:$R$106,$A17,'10-11 Teamsheets'!$C$2:$C$106,BO$1)+MINS_PLAYED('11-12 Teamsheets'!$H$2:$R$119,$A17,'11-12 Teamsheets'!$C$2:$C$119,BO$1)+MINS_PLAYED('12-13 Teamsheets'!$H$2:$R$126,$A17,'12-13 Teamsheets'!$C$2:$C$126,BO$1)+MINS_PLAYED('13-14 Teamsheets'!$H$2:$R$132,$A17,'13-14 Teamsheets'!$C$2:$C$132,BO$1)+MINS_PLAYED('14-15 Teamsheets'!$H$2:$R$136,$A17,'14-15 Teamsheets'!$C$2:$C$136,BO$1)+MINS_AS_SUB('07-08 Teamsheets'!$S$2:$Z$88,$A17,'07-08 Teamsheets'!$C$2:$C$88,BO$1)+MINS_AS_SUB('08-09 Teamsheets'!$S$2:$Z$92,$A17,'08-09 Teamsheets'!$C$2:$C$92,BO$1)+MINS_AS_SUB('09-10 Teamsheets'!$S$2:$Z$98,$A17,'09-10 Teamsheets'!$C$2:$C$98,BO$1)+MINS_AS_SUB('10-11 Teamsheets'!$S$2:$Z$106,$A17,'10-11 Teamsheets'!$C$2:$C$106,BO$1)+MINS_AS_SUB('11-12 Teamsheets'!$S$2:$Z$119,$A17,'11-12 Teamsheets'!$C$2:$C$119,BO$1)+MINS_AS_SUB('12-13 Teamsheets'!$S$2:$Z$126,$A17,'12-13 Teamsheets'!$C$2:$C$126,BO$1)+MINS_AS_SUB('13-14 Teamsheets'!$S$2:$Z$132,$A17,'13-14 Teamsheets'!$C$2:$C$132,BO$1)+MINS_AS_SUB('14-15 Teamsheets'!$S$2:$Z$136,$A17,'14-15 Teamsheets'!$C$2:$C$136,BO$1)</f>
        <v>0</v>
      </c>
      <c r="BT17" s="71">
        <f>APPS('05-06 Teamsheets'!$H$2:$R$71,$A17,'05-06 Teamsheets'!$C$2:$C$71,B$1)+SUBS('05-06 Teamsheets'!$S$2:$W$71,$A17,'05-06 Teamsheets'!$C$2:$C$71,B$1)+APPS('06-07 Teamsheets'!$H$2:$R$83,$A17,'06-07 Teamsheets'!$C$2:$C$83,G$1)+SUBS('06-07 Teamsheets'!$S$2:$Z$83,$A17,'06-07 Teamsheets'!$C$2:$C$83,G$1)+APPS('07-08 Teamsheets'!$H$2:$R$88,$A17,'07-08 Teamsheets'!$C$2:$C$88,L$1)+SUBS('07-08 Teamsheets'!$S$2:$Z$88,$A17,'07-08 Teamsheets'!$C$2:$C$88,L$1)+APPS('08-09 Teamsheets'!$H$2:$R$92,$A17,'08-09 Teamsheets'!$C$2:$C$92,Q$1)+SUBS('08-09 Teamsheets'!$S$2:$Z$92,$A17,'08-09 Teamsheets'!$C$2:$C$92,Q$1)+APPS('09-10 Teamsheets'!$H$2:$R$98,$A17,'09-10 Teamsheets'!$C$2:$C$98,Q$1)+SUBS('09-10 Teamsheets'!$S$2:$Z$98,$A17,'09-10 Teamsheets'!$C$2:$C$98,Q$1)+APPS('10-11 Teamsheets'!$H$2:$R$107,$A17,'10-11 Teamsheets'!$C$2:$C$107,Q$1)+SUBS('10-11 Teamsheets'!$S$2:$Z$107,$A17,'10-11 Teamsheets'!$C$2:$C$107,Q$1)+APPS('11-12 Teamsheets'!$H$2:$R$119,$A17,'11-12 Teamsheets'!$C$2:$C$119,Q$1)+SUBS('11-12 Teamsheets'!$S$2:$Z$119,$A17,'11-12 Teamsheets'!$C$2:$C$119,Q$1)+APPS('12-13 Teamsheets'!$H$2:$R$126,$A17,'12-13 Teamsheets'!$C$2:$C$126,Q$1)+SUBS('12-13 Teamsheets'!$S$2:$Z$126,$A17,'12-13 Teamsheets'!$C$2:$C$126,Q$1)+APPS('13-14 Teamsheets'!$H$2:$R$132,$A17,'13-14 Teamsheets'!$C$2:$C$132,Q$1)+SUBS('13-14 Teamsheets'!$S$2:$Z$132,$A17,'13-14 Teamsheets'!$C$2:$C$132,Q$1)+APPS('14-15 Teamsheets'!$H$2:$R$136,$A17,'14-15 Teamsheets'!$C$2:$C$136,Q$1)+SUBS('14-15 Teamsheets'!$S$2:$Z$136,$A17,'14-15 Teamsheets'!$C$2:$C$136,Q$1)</f>
        <v>8</v>
      </c>
      <c r="BU17" s="27">
        <v>2</v>
      </c>
      <c r="BV17" s="27">
        <f>APPS('07-08 Teamsheets'!$H$2:$R$88,$A17,'07-08 Teamsheets'!$C$2:$C$88,AZ$1)+SUBS('07-08 Teamsheets'!$S$2:$Z$88,$A17,'07-08 Teamsheets'!$C$2:$C$88,AZ$1)+APPS('11-12 Teamsheets'!$H$2:$R$119,$A17,'11-12 Teamsheets'!$C$2:$C$119,AZ$1)+SUBS('11-12 Teamsheets'!$S$2:$Z$119,$A17,'11-12 Teamsheets'!$C$2:$C$119,AZ$1)+APPS('12-13 Teamsheets'!$H$2:$R$126,$A17,'12-13 Teamsheets'!$C$2:$C$126,AZ$1)+SUBS('12-13 Teamsheets'!$S$2:$Z$126,$A17,'12-13 Teamsheets'!$C$2:$C$126,AZ$1)+APPS('13-14 Teamsheets'!$H$2:$R$132,$A17,'13-14 Teamsheets'!$C$2:$C$132,AZ$1)+SUBS('13-14 Teamsheets'!$S$2:$Z$132,$A17,'13-14 Teamsheets'!$C$2:$C$132,AZ$1)+APPS('14-15 Teamsheets'!$H$2:$R$136,$A17,'14-15 Teamsheets'!$C$2:$C$136,AZ$1)+SUBS('14-15 Teamsheets'!$S$2:$Z$136,$A17,'14-15 Teamsheets'!$C$2:$C$136,AZ$1)+APPS('08-09 Teamsheets'!$H$2:$R$92,$A17,'08-09 Teamsheets'!$C$2:$C$92,BE$1)+APPS('09-10 Teamsheets'!$H$2:$R$98,$A17,'09-10 Teamsheets'!$C$2:$C$98,BE$1)+SUBS('08-09 Teamsheets'!$S$2:$Z$92,$A17,'08-09 Teamsheets'!$C$2:$C$92,BE$1)+SUBS('09-10 Teamsheets'!$S$2:$Z$98,$A17,'09-10 Teamsheets'!$C$2:$C$98,BE$1)+APPS('10-11 Teamsheets'!$H$2:$R$107,$A17,'10-11 Teamsheets'!$C$2:$C$107,BE$1)+SUBS('10-11 Teamsheets'!$S$2:$Z$107,$A17,'10-11 Teamsheets'!$C$2:$C$107,BE$1)+APPS('11-12 Teamsheets'!$H$2:$R$119,$A17,'11-12 Teamsheets'!$C$2:$C$119,BE$1)+SUBS('11-12 Teamsheets'!$S$2:$Z$119,$A17,'11-12 Teamsheets'!$C$2:$C$119,BE$1)+APPS('12-13 Teamsheets'!$H$2:$R$126,$A17,'12-13 Teamsheets'!$C$2:$C$126,BE$1)+SUBS('12-13 Teamsheets'!$S$2:$Z$126,$A17,'12-13 Teamsheets'!$C$2:$C$126,BE$1)+APPS('13-14 Teamsheets'!$H$2:$R$132,$A17,'13-14 Teamsheets'!$C$2:$C$132,BE$1)+SUBS('13-14 Teamsheets'!$S$2:$Z$132,$A17,'13-14 Teamsheets'!$C$2:$C$132,BE$1)+APPS('14-15 Teamsheets'!$H$2:$R$136,$A17,'14-15 Teamsheets'!$C$2:$C$136,BE$1)+SUBS('14-15 Teamsheets'!$S$2:$Z$136,$A17,'14-15 Teamsheets'!$C$2:$C$136,BE$1)</f>
        <v>2</v>
      </c>
      <c r="BW17" s="27">
        <f>APPS('07-08 Teamsheets'!$H$2:$R$88,$A17,'07-08 Teamsheets'!$C$2:$C$88,BJ$1)+APPS('08-09 Teamsheets'!$H$2:$R$92,$A17,'08-09 Teamsheets'!$C$2:$C$92,BJ$1)+APPS('09-10 Teamsheets'!$H$2:$R$98,$A17,'09-10 Teamsheets'!$C$2:$C$98,BJ$1)+SUBS('07-08 Teamsheets'!$S$2:$Z$88,$A17,'07-08 Teamsheets'!$C$2:$C$88,BJ$1)+SUBS('08-09 Teamsheets'!$S$2:$Z$92,$A17,'08-09 Teamsheets'!$C$2:$C$92,BJ$1)+SUBS('09-10 Teamsheets'!$S$2:$Z$98,$A17,'09-10 Teamsheets'!$C$2:$C$98,BJ$1)+APPS('10-11 Teamsheets'!$H$2:$R$107,$A17,'10-11 Teamsheets'!$C$2:$C$107,BJ$1)+SUBS('10-11 Teamsheets'!$S$2:$Z$107,$A17,'10-11 Teamsheets'!$C$2:$C$107,BJ$1)+APPS('11-12 Teamsheets'!$H$2:$R$119,$A17,'11-12 Teamsheets'!$C$2:$C$119,BJ$1)+SUBS('11-12 Teamsheets'!$S$2:$Z$111,$A17,'11-12 Teamsheets'!$C$2:$C$119,BJ$1)+APPS('12-13 Teamsheets'!$H$2:$R$126,$A17,'12-13 Teamsheets'!$C$2:$C$126,BJ$1)+SUBS('12-13 Teamsheets'!$S$2:$Z$118,$A17,'12-13 Teamsheets'!$C$2:$C$126,BJ$1)+APPS('13-14 Teamsheets'!$H$2:$R$132,$A17,'13-14 Teamsheets'!$C$2:$C$132,BJ$1)+SUBS('13-14 Teamsheets'!$S$2:$Z$124,$A17,'13-14 Teamsheets'!$C$2:$C$132,BJ$1)+APPS('14-15 Teamsheets'!$H$2:$R$136,$A17,'14-15 Teamsheets'!$C$2:$C$136,BJ$1)+SUBS('14-15 Teamsheets'!$S$2:$Z$128,$A17,'14-15 Teamsheets'!$C$2:$C$136,BJ$1)</f>
        <v>0</v>
      </c>
      <c r="BX17" s="27">
        <f>APPS('07-08 Teamsheets'!$H$2:$R$88,$A17,'07-08 Teamsheets'!$C$2:$C$88,BO$1)+APPS('08-09 Teamsheets'!$H$2:$R$92,$A17,'08-09 Teamsheets'!$C$2:$C$92,BO$1)+APPS('09-10 Teamsheets'!$H$2:$R$98,$A17,'09-10 Teamsheets'!$C$2:$C$98,BO$1)+SUBS('07-08 Teamsheets'!$S$2:$Z$88,$A17,'07-08 Teamsheets'!$C$2:$C$88,BO$1)+SUBS('08-09 Teamsheets'!$S$2:$Z$92,$A17,'08-09 Teamsheets'!$C$2:$C$92,BO$1)+SUBS('09-10 Teamsheets'!$S$2:$Z$98,$A17,'09-10 Teamsheets'!$C$2:$C$98,BO$1)+APPS('10-11 Teamsheets'!$H$2:$R$107,$A17,'10-11 Teamsheets'!$C$2:$C$107,BO$1)+SUBS('10-11 Teamsheets'!$S$2:$Z$107,$A17,'10-11 Teamsheets'!$C$2:$C$107,BO$1)+APPS('11-12 Teamsheets'!$H$2:$R$119,$A17,'11-12 Teamsheets'!$C$2:$C$119,BO$1)+SUBS('11-12 Teamsheets'!$S$2:$Z$119,$A17,'11-12 Teamsheets'!$C$2:$C$119,BO$1)+APPS('12-13 Teamsheets'!$H$2:$R$126,$A17,'12-13 Teamsheets'!$C$2:$C$126,BO$1)+SUBS('12-13 Teamsheets'!$S$2:$Z$126,$A17,'12-13 Teamsheets'!$C$2:$C$126,BO$1)+APPS('13-14 Teamsheets'!$H$2:$R$132,$A17,'13-14 Teamsheets'!$C$2:$C$132,BO$1)+SUBS('13-14 Teamsheets'!$S$2:$Z$132,$A17,'13-14 Teamsheets'!$C$2:$C$132,BO$1)+APPS('14-15 Teamsheets'!$H$2:$R$136,$A17,'14-15 Teamsheets'!$C$2:$C$136,BO$1)+SUBS('14-15 Teamsheets'!$S$2:$Z$136,$A17,'14-15 Teamsheets'!$C$2:$C$136,BO$1)</f>
        <v>0</v>
      </c>
      <c r="BY17" s="28">
        <f t="shared" si="3"/>
        <v>4</v>
      </c>
      <c r="BZ17" s="27" t="str">
        <f>(APPS('05-06 Teamsheets'!$H$2:$R$71,$A17) + APPS('06-07 Teamsheets'!$H$2:$R$83,$A17) +APPS('07-08 Teamsheets'!$H$2:$R$88,$A17) + APPS('08-09 Teamsheets'!$H$2:$R$92,$A17)+APPS('09-10 Teamsheets'!$H$2:$R$98,$A17)+APPS('10-11 Teamsheets'!$H$2:$R$107,$A17)+APPS('11-12 Teamsheets'!$H$2:$R$119,$A17)+APPS('12-13 Teamsheets'!$H$2:$R$126,$A17)+APPS('13-14 Teamsheets'!$H$2:$R$132,$A17)+APPS('14-15 Teamsheets'!$H$2:$R$136,$A17)) &amp; "(" &amp; (SUBS('05-06 Teamsheets'!$S$2:$W$71,$A17)+SUBS('06-07 Teamsheets'!$S$2:$Z$83,$A17)+SUBS('07-08 Teamsheets'!$S$2:$Z$88,$A17) +SUBS('08-09 Teamsheets'!$S$2:$Z$92,$A17)+SUBS('09-10 Teamsheets'!$S$2:$Z$98,$A17)+SUBS('10-11 Teamsheets'!$S$2:$Z$107,$A17)+SUBS('11-12 Teamsheets'!$S$2:$Z$119,$A17)+SUBS('12-13 Teamsheets'!$S$2:$Z$126,$A17)+SUBS('13-14 Teamsheets'!$S$2:$Z$132,$A17)+SUBS('14-15 Teamsheets'!$S$2:$Z$136,$A17)) &amp; ")"</f>
        <v>10(2)</v>
      </c>
      <c r="CA17" s="28">
        <f t="shared" si="4"/>
        <v>12</v>
      </c>
      <c r="CB17" s="71">
        <f>GOALS('05-06 Teamsheets'!$H$2:$W$71,$A17,'05-06 Teamsheets'!$C$2:$C$71,B$1)+GOALS('06-07 Teamsheets'!$H$2:$Z$83,$A17,'06-07 Teamsheets'!$C$2:$C$83,G$1)+GOALS('07-08 Teamsheets'!$H$2:$Z$88,$A17,'07-08 Teamsheets'!$C$2:$C$88,L$1)+GOALS('08-09 Teamsheets'!$H$2:$Z$92,$A17,'08-09 Teamsheets'!$C$2:$C$92,Q$1)+GOALS('09-10 Teamsheets'!$H$2:$Z$98,$A17,'09-10 Teamsheets'!$C$2:$C$98,Q$1)+GOALS('10-11 Teamsheets'!$H$2:$Z$107,$A17,'10-11 Teamsheets'!$C$2:$C$107,Q$1)+GOALS('11-12 Teamsheets'!$H$2:$Z$119,$A17,'11-12 Teamsheets'!$C$2:$C$119,Q$1)+GOALS('12-13 Teamsheets'!$H$2:$Z$126,$A17,'12-13 Teamsheets'!$C$2:$C$126,Q$1)+GOALS('13-14 Teamsheets'!$H$2:$Z$132,$A17,'13-14 Teamsheets'!$C$2:$C$132,Q$1)+GOALS('14-15 Teamsheets'!$H$2:$Z$136,$A17,'14-15 Teamsheets'!$C$2:$C$136,Q$1)</f>
        <v>0</v>
      </c>
      <c r="CC17" s="27">
        <f>GOALS('05-06 Teamsheets'!$H$2:$W$71,$A17,'05-06 Teamsheets'!$C$2:$C$71,V$1)+GOALS('05-06 Teamsheets'!$H$2:$W$71,$A17,'05-06 Teamsheets'!$C$2:$C$71,AA$1)+GOALS('06-07 Teamsheets'!$H$2:$Z$83,$A17,'06-07 Teamsheets'!$C$2:$C$83,AF$1)+GOALS('06-07 Teamsheets'!$H$2:$Z$83,$A17,'06-07 Teamsheets'!$C$2:$C$83,AK$1)+GOALS('07-08 Teamsheets'!$H$2:$Z$88,$A17,'07-08 Teamsheets'!$C$2:$C$88,AP$1)+GOALS('07-08 Teamsheets'!$H$2:$Z$88,$A17,'07-08 Teamsheets'!$C$2:$C$88,AU$1)+GOALS('07-08 Teamsheets'!$H$2:$Z$88,$A17,'07-08 Teamsheets'!$C$2:$C$88,AZ$1)+GOALS('11-12 Teamsheets'!$H$2:$Z$119,$A17,'11-12 Teamsheets'!$C$2:$C$119,AZ$1)+GOALS('12-13 Teamsheets'!$H$2:$Z$120,$A17,'12-13 Teamsheets'!$C$2:$C$120,AZ$1)+GOALS('13-14 Teamsheets'!$H$2:$Z$126,$A17,'13-14 Teamsheets'!$C$2:$C$126,AZ$1)+GOALS('14-15 Teamsheets'!$H$2:$Z$130,$A17,'14-15 Teamsheets'!$C$2:$C$130,AZ$1)+GOALS('08-09 Teamsheets'!$H$2:$Z$92,$A17,'08-09 Teamsheets'!$C$2:$C$92,BE$1)+GOALS('09-10 Teamsheets'!$H$2:$Z$98,$A17,'09-10 Teamsheets'!$C$2:$C$98,BE$1)+GOALS('10-11 Teamsheets'!$H$2:$Z$107,$A17,'10-11 Teamsheets'!$C$2:$C$107,BE$1)+GOALS('11-12 Teamsheets'!$H$2:$Z$119,$A17,'11-12 Teamsheets'!$C$2:$C$119,BE$1)+GOALS('12-13 Teamsheets'!$H$2:$Z$126,$A17,'12-13 Teamsheets'!$C$2:$C$126,BE$1)+GOALS('13-14 Teamsheets'!$H$2:$Z$132,$A17,'13-14 Teamsheets'!$C$2:$C$132,BE$1)+GOALS('14-15 Teamsheets'!$H$2:$Z$136,$A17,'14-15 Teamsheets'!$C$2:$C$136,BE$1)</f>
        <v>0</v>
      </c>
      <c r="CD17" s="27">
        <f>GOALS('07-08 Teamsheets'!$H$2:$Z$88,$A17,'07-08 Teamsheets'!$C$2:$C$88,BJ$1)
+GOALS('08-09 Teamsheets'!$H$2:$Z$92,$A17,'08-09 Teamsheets'!$C$2:$C$92,BJ$1)
+GOALS('09-10 Teamsheets'!$H$2:$Z$98,$A17,'09-10 Teamsheets'!$C$2:$C$98,BJ$1)
+GOALS('10-11 Teamsheets'!$H$2:$Z$107,$A17,'10-11 Teamsheets'!$C$2:$C$107,BJ$1)
+GOALS('11-12 Teamsheets'!$H$2:$Z$119,$A17,'11-12 Teamsheets'!$C$2:$C$119,BJ$1)
+GOALS('12-13 Teamsheets'!$H$2:$Z$124,$A17,'12-13 Teamsheets'!$C$2:$C$124,BJ$1)+GOALS('13-14 Teamsheets'!$H$2:$Z$130,$A17,'13-14 Teamsheets'!$C$2:$C$130,BJ$1)+GOALS('14-15 Teamsheets'!$H$2:$Z$134,$A17,'14-15 Teamsheets'!$C$2:$C$134,BJ$1)
+GOALS('07-08 Teamsheets'!$H$2:$Z$88,$A17,'07-08 Teamsheets'!$C$2:$C$88,BO$1)
+GOALS('08-09 Teamsheets'!$H$2:$Z$92,$A17,'08-09 Teamsheets'!$C$2:$C$92,BO$1)
+GOALS('09-10 Teamsheets'!$H$2:$Z$98,$A17,'09-10 Teamsheets'!$C$2:$C$98,BO$1)
+GOALS('10-11 Teamsheets'!$H$2:$Z$107,$A17,'10-11 Teamsheets'!$C$2:$C$107,BO$1)
+GOALS('11-12 Teamsheets'!$H$2:$Z$119,$A17,'11-12 Teamsheets'!$C$2:$C$119,BO$1)
+GOALS('12-13 Teamsheets'!$H$2:$Z$126,$A17,'12-13 Teamsheets'!$C$2:$C$126,BO$1)+GOALS('13-14 Teamsheets'!$H$2:$Z$132,$A17,'13-14 Teamsheets'!$C$2:$C$132,BO$1)+GOALS('14-15 Teamsheets'!$H$2:$Z$136,$A17,'14-15 Teamsheets'!$C$2:$C$136,BO$1)</f>
        <v>0</v>
      </c>
      <c r="CE17" s="28">
        <f t="shared" si="5"/>
        <v>0</v>
      </c>
      <c r="CF17" s="27" t="str">
        <f>(GOALS('05-06 Teamsheets'!$H$2:$R$71,$A17) +GOALS('06-07 Teamsheets'!$H$2:$R$83,$A17) +  GOALS('07-08 Teamsheets'!$H$2:$R$88,$A17) + GOALS('08-09 Teamsheets'!$H$2:$R$92,$A17)+GOALS('09-10 Teamsheets'!$H$2:$R$98,$A17)+GOALS('10-11 Teamsheets'!$H$2:$R$107,$A17)+GOALS('11-12 Teamsheets'!$H$2:$R$119,$A17)+GOALS('12-13 Teamsheets'!$H$2:$R$126,$A17)+GOALS('13-14 Teamsheets'!$H$2:$R$132,$A17)+GOALS('14-15 Teamsheets'!$H$2:$R$136,$A17)) &amp; "(" &amp; (GOALS('05-06 Teamsheets'!$S$2:$W$71,$A17)+GOALS('06-07 Teamsheets'!$S$2:$Z$83,$A17)+GOALS('07-08 Teamsheets'!$S$2:$Z$88,$A17)+GOALS('08-09 Teamsheets'!$S$2:$Z$92,$A17)+GOALS('09-10 Teamsheets'!$S$2:$Z$98,$A17)+GOALS('10-11 Teamsheets'!$S$2:$Z$107,$A17)+GOALS('11-12 Teamsheets'!$S$2:$Z$119,$A17)+GOALS('12-13 Teamsheets'!$S$2:$Z$126,$A17)+GOALS('13-14 Teamsheets'!$S$2:$Z$132,$A17)+GOALS('14-15 Teamsheets'!$S$2:$Z$136,$A17)) &amp; ")"</f>
        <v>0(0)</v>
      </c>
      <c r="CG17" s="28">
        <f t="shared" si="6"/>
        <v>0</v>
      </c>
      <c r="CH17" s="71">
        <f t="shared" si="7"/>
        <v>0</v>
      </c>
      <c r="CI17" s="83">
        <f t="shared" si="8"/>
        <v>0</v>
      </c>
      <c r="CJ17" s="77">
        <f t="shared" si="9"/>
        <v>0</v>
      </c>
      <c r="CK17" s="74" t="str">
        <f>(CARDS('05-06 Teamsheets'!$H$2:$W$71,$A17,$CX$2)+CARDS('06-07 Teamsheets'!$H$2:$Z$83,$A17,$CX$2)+CARDS('07-08 Teamsheets'!$H$2:$Z$88,$A17,$CX$2)+CARDS('08-09 Teamsheets'!$H$2:$Z$92,$A17,$CX$2)+CARDS('09-10 Teamsheets'!$H$2:$Z$98,$A17,$CX$2)+CARDS('10-11 Teamsheets'!$H$2:$Z$107,$A17,$CX$2)+CARDS('11-12 Teamsheets'!$H$2:$Z$119,$A17,$CX$2)+CARDS('12-13 Teamsheets'!$H$2:$Z$126,$A17,$CX$2)+CARDS('13-14 Teamsheets'!$H$2:$Z$130,$A17,$CX$2)) &amp; "(" &amp; (CARDS('05-06 Teamsheets'!$H$2:$W$71,$A17,$CX$3)+CARDS('06-07 Teamsheets'!$H$2:$Z$83,$A17,$CX$3)+CARDS('07-08 Teamsheets'!$H$2:$Z$88,$A17,$CX$3)+CARDS('08-09 Teamsheets'!$H$2:$Z$92,$A17,$CX$3)+CARDS('09-10 Teamsheets'!$H$2:$Z$98,$A17,$CX$3)+CARDS('10-11 Teamsheets'!$H$2:$Z$107,$A17,$CX$3)+CARDS('11-12 Teamsheets'!$H$2:$Z$119,$A17,$CX$3)+CARDS('13-14 Teamsheets'!$H$2:$Z$130,$A17,$CX$3)) &amp; ")"</f>
        <v>3(0)</v>
      </c>
      <c r="CL17" s="28">
        <f t="shared" si="10"/>
        <v>584</v>
      </c>
      <c r="CM17" s="28">
        <f t="shared" si="11"/>
        <v>349</v>
      </c>
      <c r="CN17" s="77">
        <f t="shared" si="12"/>
        <v>933</v>
      </c>
      <c r="CO17" s="28">
        <f t="shared" si="13"/>
        <v>77.75</v>
      </c>
      <c r="CP17" s="28">
        <f t="shared" si="14"/>
        <v>0</v>
      </c>
      <c r="CQ17" s="77">
        <f t="shared" si="15"/>
        <v>0</v>
      </c>
      <c r="CS17" s="71">
        <f t="shared" si="0"/>
        <v>97</v>
      </c>
      <c r="CT17" s="83">
        <f t="shared" si="1"/>
        <v>88</v>
      </c>
      <c r="CU17" s="77">
        <f t="shared" si="2"/>
        <v>101</v>
      </c>
    </row>
    <row r="18" spans="1:102" x14ac:dyDescent="0.2">
      <c r="A18" s="26" t="s">
        <v>2872</v>
      </c>
      <c r="B18" s="27" t="s">
        <v>1635</v>
      </c>
      <c r="C18" s="27" t="s">
        <v>1635</v>
      </c>
      <c r="D18" s="27">
        <v>0</v>
      </c>
      <c r="E18" s="27" t="s">
        <v>1635</v>
      </c>
      <c r="F18" s="82">
        <v>0</v>
      </c>
      <c r="G18" s="27" t="s">
        <v>1635</v>
      </c>
      <c r="H18" s="27" t="s">
        <v>1635</v>
      </c>
      <c r="I18" s="27">
        <v>0</v>
      </c>
      <c r="J18" s="27" t="s">
        <v>1635</v>
      </c>
      <c r="K18" s="82">
        <v>0</v>
      </c>
      <c r="L18" s="27" t="s">
        <v>1635</v>
      </c>
      <c r="M18" s="27" t="s">
        <v>1635</v>
      </c>
      <c r="N18" s="27">
        <v>0</v>
      </c>
      <c r="O18" s="27" t="s">
        <v>1635</v>
      </c>
      <c r="P18" s="82">
        <v>0</v>
      </c>
      <c r="Q18" s="27" t="str">
        <f>(APPS('08-09 Teamsheets'!$H$2:$R$92,$A18,'08-09 Teamsheets'!$C$2:$C$92,Q$1)+APPS('09-10 Teamsheets'!$H$2:$R$98,$A18,'09-10 Teamsheets'!$C$2:$C$98,Q$1)+APPS('10-11 Teamsheets'!$H$2:$R$107,$A18,'10-11 Teamsheets'!$C$2:$C$107,Q$1)+APPS('11-12 Teamsheets'!$H$2:$R$119,$A18,'11-12 Teamsheets'!$C$2:$C$119,Q$1)+APPS('12-13 Teamsheets'!$H$2:$R$126,$A18,'12-13 Teamsheets'!$C$2:$C$126,Q$1)+APPS('13-14 Teamsheets'!$H$2:$R$132,$A18,'13-14 Teamsheets'!$C$2:$C$132,Q$1)+APPS('14-15 Teamsheets'!$H$2:$R$136,$A18,'14-15 Teamsheets'!$C$2:$C$136,Q$1)) &amp; "(" &amp; (SUBS('08-09 Teamsheets'!$S$2:$Z$92,$A18,'08-09 Teamsheets'!$C$2:$C$92,Q$1)+SUBS('09-10 Teamsheets'!$S$2:$Z$98,$A18,'09-10 Teamsheets'!$C$2:$C$98,Q$1)+SUBS('10-11 Teamsheets'!$S$2:$Z$107,$A18,'10-11 Teamsheets'!$C$2:$C$107,Q$1)+SUBS('11-12 Teamsheets'!$S$2:$Z$119,$A18,'11-12 Teamsheets'!$C$2:$C$119,Q$1)+SUBS('12-13 Teamsheets'!$S$2:$Z$126,$A18,'12-13 Teamsheets'!$C$2:$C$126,Q$1)+SUBS('13-14 Teamsheets'!$S$2:$Z$132,$A18,'13-14 Teamsheets'!$C$2:$C$132,Q$1)+SUBS('14-15 Teamsheets'!$S$2:$Z$136,$A18,'14-15 Teamsheets'!$C$2:$C$136,Q$1)) &amp; ")"</f>
        <v>0(1)</v>
      </c>
      <c r="R18" s="27" t="str">
        <f>(GOALS('08-09 Teamsheets'!$H$2:$R$92,$A18,'08-09 Teamsheets'!$C$2:$C$92,Q$1)+GOALS('09-10 Teamsheets'!$H$2:$R$98,$A18,'09-10 Teamsheets'!$C$2:$C$98,Q$1)+GOALS('10-11 Teamsheets'!$H$2:$R$107,$A18,'10-11 Teamsheets'!$C$2:$C$107,Q$1)+GOALS('11-12 Teamsheets'!$H$2:$R$119,$A18,'11-12 Teamsheets'!$C$2:$C$119,Q$1)+GOALS('12-13 Teamsheets'!$H$2:$R$126,$A18,'12-13 Teamsheets'!$C$2:$C$126,Q$1)+GOALS('13-14 Teamsheets'!$H$2:$R$132,$A18,'13-14 Teamsheets'!$C$2:$C$132,Q$1)+GOALS('14-15 Teamsheets'!$H$2:$R$136,$A18,'14-15 Teamsheets'!$C$2:$C$136,Q$1)) &amp; "(" &amp; (GOALS('08-09 Teamsheets'!$S$2:$Z$92,$A18,'08-09 Teamsheets'!$C$2:$C$92,Q$1)+GOALS('09-10 Teamsheets'!$S$2:$Z$98,$A18,'09-10 Teamsheets'!$C$2:$C$98,Q$1)+GOALS('10-11 Teamsheets'!$S$2:$Z$107,$A18,'10-11 Teamsheets'!$C$2:$C$107,Q$1)+GOALS('11-12 Teamsheets'!$S$2:$Z$119,$A18,'11-12 Teamsheets'!$C$2:$C$119,Q$1)+GOALS('12-13 Teamsheets'!$S$2:$Z$126,$A18,'12-13 Teamsheets'!$C$2:$C$126,Q$1)+GOALS('13-14 Teamsheets'!$S$2:$Z$132,$A18,'13-14 Teamsheets'!$C$2:$C$132,Q$1)+GOALS('14-15 Teamsheets'!$S$2:$Z$136,$A18,'14-15 Teamsheets'!$C$2:$C$136,Q$1)) &amp; ")"</f>
        <v>0(0)</v>
      </c>
      <c r="S18" s="27">
        <f>Clean_sheet('08-09 Teamsheets'!$C$2:$H$92,$A18,Q$1)+Clean_sheet('09-10 Teamsheets'!$C$2:$H$98,$A18,Q$1)+Clean_sheet('10-11 Teamsheets'!$C$2:$H$107,$A18,Q$1)+Clean_sheet('11-12 Teamsheets'!$C$2:$H$119,$A18,Q$1)+Clean_sheet('12-13 Teamsheets'!$C$2:$H$126,$A18,Q$1)+Clean_sheet('13-14 Teamsheets'!$C$2:$H$132,$A18,Q$1)+Clean_sheet('14-15 Teamsheets'!$C$2:$H$136,$A18,Q$1)</f>
        <v>0</v>
      </c>
      <c r="T18" s="27" t="str">
        <f>(CARDS('08-09 Teamsheets'!$H$2:$Z$92,$A18,$CX$2,'08-09 Teamsheets'!$C$2:$C$92,Q$1)+CARDS('09-10 Teamsheets'!$H$2:$Z$98,$A18,$CX$2,'09-10 Teamsheets'!$C$2:$C$98,Q$1)+CARDS('10-11 Teamsheets'!$H$2:$Z$107,$A18,$CX$2,'10-11 Teamsheets'!$C$2:$C$107,Q$1)+CARDS('11-12 Teamsheets'!$H$2:$Z$119,$A18,$CX$2,'11-12 Teamsheets'!$C$2:$C$119,Q$1)+CARDS('12-13 Teamsheets'!$H$2:$Z$126,$A18,$CX$2,'12-13 Teamsheets'!$C$2:$C$126,Q$1)+CARDS('13-14 Teamsheets'!$H$2:$Z$132,$A18,$CX$2,'13-14 Teamsheets'!$C$2:$C$132,Q$1)+CARDS('14-15 Teamsheets'!$H$2:$Z$136,$A18,$CX$2,'14-15 Teamsheets'!$C$2:$C$136,Q$1)) &amp; "(" &amp; (CARDS('08-09 Teamsheets'!$H$2:$Z$92,$A18,$CX$3,'08-09 Teamsheets'!$C$2:$C$92,Q$1)+CARDS('09-10 Teamsheets'!$H$2:$Z$98,$A18,$CX$3,'09-10 Teamsheets'!$C$2:$C$98,Q$1)+CARDS('10-11 Teamsheets'!$H$2:$Z$107,$A18,$CX$3,'10-11 Teamsheets'!$C$2:$C$107,Q$1)+CARDS('11-12 Teamsheets'!$H$2:$Z$119,$A18,$CX$3,'11-12 Teamsheets'!$C$2:$C$119,Q$1)+CARDS('12-13 Teamsheets'!$H$2:$Z$126,$A18,$CX$3,'12-13 Teamsheets'!$C$2:$C$126,Q$1)+CARDS('13-14 Teamsheets'!$H$2:$Z$132,$A18,$CX$3,'13-14 Teamsheets'!$C$2:$C$132,Q$1)+CARDS('14-15 Teamsheets'!$H$2:$Z$136,$A18,$CX$3,'14-15 Teamsheets'!$C$2:$C$136,Q$1)) &amp; ")"</f>
        <v>0(0)</v>
      </c>
      <c r="U18" s="82">
        <f>MINS_PLAYED('08-09 Teamsheets'!$H$2:$R$92,$A18,'08-09 Teamsheets'!$C$2:$C$92,Q$1)+MINS_PLAYED('09-10 Teamsheets'!$H$2:$R$98,$A18,'09-10 Teamsheets'!$C$2:$C$98,Q$1)+ MINS_AS_SUB('08-09 Teamsheets'!$S$2:$Z$92,$A18,'08-09 Teamsheets'!$C$2:$C$92,Q$1)+ MINS_AS_SUB('09-10 Teamsheets'!$S$2:$Z$98,$A18,'09-10 Teamsheets'!$C$2:$C$98,Q$1)+MINS_PLAYED('10-11 Teamsheets'!$H$2:$R$107,$A18,'10-11 Teamsheets'!$C$2:$C$107,Q$1)+MINS_AS_SUB('10-11 Teamsheets'!$S$2:$Z$107,$A18,'10-11 Teamsheets'!$C$2:$C$107,Q$1)+MINS_PLAYED('11-12 Teamsheets'!$H$2:$R$119,$A18,'11-12 Teamsheets'!$C$2:$C$119,Q$1)+MINS_AS_SUB('11-12 Teamsheets'!$S$2:$Z$119,$A18,'11-12 Teamsheets'!$C$2:$C$119,Q$1)+MINS_PLAYED('12-13 Teamsheets'!$H$2:$R$126,$A18,'12-13 Teamsheets'!$C$2:$C$126,Q$1)+MINS_AS_SUB('12-13 Teamsheets'!$S$2:$Z$126,$A18,'12-13 Teamsheets'!$C$2:$C$126,Q$1)+MINS_PLAYED('13-14 Teamsheets'!$H$2:$R$132,$A18,'13-14 Teamsheets'!$C$2:$C$132,Q$1)+MINS_AS_SUB('13-14 Teamsheets'!$S$2:$Z$132,$A18,'13-14 Teamsheets'!$C$2:$C$132,Q$1)+MINS_PLAYED('14-15 Teamsheets'!$H$2:$R$136,$A18,'14-15 Teamsheets'!$C$2:$C$136,Q$1)+MINS_AS_SUB('14-15 Teamsheets'!$S$2:$Z$136,$A18,'14-15 Teamsheets'!$C$2:$C$136,Q$1)</f>
        <v>3</v>
      </c>
      <c r="V18" s="27" t="s">
        <v>1635</v>
      </c>
      <c r="W18" s="27" t="s">
        <v>1635</v>
      </c>
      <c r="X18" s="27">
        <v>0</v>
      </c>
      <c r="Y18" s="27" t="s">
        <v>1635</v>
      </c>
      <c r="Z18" s="82">
        <v>0</v>
      </c>
      <c r="AA18" s="27" t="s">
        <v>1635</v>
      </c>
      <c r="AB18" s="27" t="s">
        <v>1635</v>
      </c>
      <c r="AC18" s="27">
        <v>0</v>
      </c>
      <c r="AD18" s="27" t="s">
        <v>1635</v>
      </c>
      <c r="AE18" s="82">
        <v>0</v>
      </c>
      <c r="AF18" s="27" t="s">
        <v>1635</v>
      </c>
      <c r="AG18" s="27" t="s">
        <v>1635</v>
      </c>
      <c r="AH18" s="27">
        <v>0</v>
      </c>
      <c r="AI18" s="27" t="s">
        <v>1635</v>
      </c>
      <c r="AJ18" s="82">
        <v>0</v>
      </c>
      <c r="AK18" s="27" t="s">
        <v>1635</v>
      </c>
      <c r="AL18" s="27" t="s">
        <v>1635</v>
      </c>
      <c r="AM18" s="27">
        <v>0</v>
      </c>
      <c r="AN18" s="27" t="s">
        <v>1635</v>
      </c>
      <c r="AO18" s="82">
        <v>0</v>
      </c>
      <c r="AP18" s="27" t="s">
        <v>1635</v>
      </c>
      <c r="AQ18" s="27" t="s">
        <v>1635</v>
      </c>
      <c r="AR18" s="27">
        <v>0</v>
      </c>
      <c r="AS18" s="27" t="s">
        <v>1635</v>
      </c>
      <c r="AT18" s="82">
        <v>0</v>
      </c>
      <c r="AU18" s="27" t="s">
        <v>1635</v>
      </c>
      <c r="AV18" s="27" t="s">
        <v>1635</v>
      </c>
      <c r="AW18" s="27">
        <v>0</v>
      </c>
      <c r="AX18" s="27" t="s">
        <v>1635</v>
      </c>
      <c r="AY18" s="82">
        <v>0</v>
      </c>
      <c r="AZ18" s="27" t="str">
        <f>(APPS('07-08 Teamsheets'!$H$2:$R$88,$A18,'07-08 Teamsheets'!$C$2:$C$88,AZ$1)+APPS('11-12 Teamsheets'!$H$2:$R$119,$A18,'11-12 Teamsheets'!$C$2:$C$119,AZ$1)+APPS('12-13 Teamsheets'!$H$2:$R$126,$A18,'12-13 Teamsheets'!$C$2:$C$126,AZ$1)+APPS('13-14 Teamsheets'!$H$2:$R$132,$A18,'13-14 Teamsheets'!$C$2:$C$132,AZ$1)+APPS('14-15 Teamsheets'!$H$2:$R$136,$A18,'14-15 Teamsheets'!$C$2:$C$136,AZ$1)) &amp; "(" &amp; (SUBS('07-08 Teamsheets'!$S$2:$Z$88,$A18,'07-08 Teamsheets'!$C$2:$C$88,AZ$1)+SUBS('11-12 Teamsheets'!$S$2:$Z$119,$A18,'11-12 Teamsheets'!$C$2:$C$119,AZ$1)+SUBS('12-13 Teamsheets'!$S$2:$Z$126,$A18,'12-13 Teamsheets'!$C$2:$C$126,AZ$1)+SUBS('13-14 Teamsheets'!$S$2:$Z$132,$A18,'13-14 Teamsheets'!$C$2:$C$132,AZ$1)+SUBS('14-15 Teamsheets'!$S$2:$Z$136,$A18,'14-15 Teamsheets'!$C$2:$C$136,AZ$1)) &amp; ")"</f>
        <v>1(0)</v>
      </c>
      <c r="BA18" s="27" t="str">
        <f>(GOALS('07-08 Teamsheets'!$H$2:$R$88,$A18,'07-08 Teamsheets'!$C$2:$C$88,AZ$1)+GOALS('11-12 Teamsheets'!$H$2:$R$119,$A18,'11-12 Teamsheets'!$C$2:$C$119,AZ$1)+GOALS('12-13 Teamsheets'!$H$2:$R$126,$A18,'12-13 Teamsheets'!$C$2:$C$126,AZ$1)+GOALS('13-14 Teamsheets'!$H$2:$R$132,$A18,'13-14 Teamsheets'!$C$2:$C$132,AZ$1)+GOALS('14-15 Teamsheets'!$H$2:$R$136,$A18,'14-15 Teamsheets'!$C$2:$C$136,AZ$1)) &amp; "(" &amp; (GOALS('07-08 Teamsheets'!$S$2:$Z$88,$A18,'07-08 Teamsheets'!$C$2:$C$88,AZ$1)+GOALS('11-12 Teamsheets'!$S$2:$Z$119,$A18,'11-12 Teamsheets'!$C$2:$C$119,AZ$1)+GOALS('12-13 Teamsheets'!$S$2:$Z$126,$A18,'12-13 Teamsheets'!$C$2:$C$126,AZ$1)+GOALS('13-14 Teamsheets'!$S$2:$Z$132,$A18,'13-14 Teamsheets'!$C$2:$C$132,AZ$1)+GOALS('14-15 Teamsheets'!$S$2:$Z$136,$A18,'14-15 Teamsheets'!$C$2:$C$136,AZ$1)) &amp; ")"</f>
        <v>0(0)</v>
      </c>
      <c r="BB18" s="27">
        <f>Clean_sheet('07-08 Teamsheets'!$C$2:$H$92,$A18,AZ$1)+Clean_sheet('11-12 Teamsheets'!$C$2:$H$119,$A18,AZ$1)+Clean_sheet('12-13 Teamsheets'!$C$2:$H$126,$A18,AZ$1)+Clean_sheet('13-14 Teamsheets'!$C$2:$H$132,$A18,AZ$1)+Clean_sheet('14-15 Teamsheets'!$C$2:$H$136,$A18,AZ$1)</f>
        <v>0</v>
      </c>
      <c r="BC18" s="27" t="str">
        <f>(CARDS('07-08 Teamsheets'!$H$2:$Z$88,$A18,$CX$2,'07-08 Teamsheets'!$C$2:$C$88,AZ$1)+CARDS('11-12 Teamsheets'!$H$2:$Z$119,$A18,$CX$2,'11-12 Teamsheets'!$C$2:$C$119,AZ$1)+CARDS('12-13 Teamsheets'!$H$2:$Z$126,$A18,$CX$2,'12-13 Teamsheets'!$C$2:$C$126,AZ$1)+CARDS('13-14 Teamsheets'!$H$2:$Z$132,$A18,$CX$2,'13-14 Teamsheets'!$C$2:$C$132,AZ$1)+CARDS('14-15 Teamsheets'!$H$2:$Z$136,$A18,$CX$2,'14-15 Teamsheets'!$C$2:$C$136,AZ$1)) &amp; "(" &amp; (CARDS('07-08 Teamsheets'!$H$2:$Z$88,$A18,$CX$3,'07-08 Teamsheets'!$C$2:$C$88,AZ$1)+CARDS('11-12 Teamsheets'!$H$2:$Z$119,$A18,$CX$3,'11-12 Teamsheets'!$C$2:$C$119,AZ$1)+CARDS('12-13 Teamsheets'!$H$2:$Z$126,$A18,$CX$3,'12-13 Teamsheets'!$C$2:$C$126,AZ$1)+CARDS('13-14 Teamsheets'!$H$2:$Z$132,$A18,$CX$3,'13-14 Teamsheets'!$C$2:$C$132,AZ$1)+CARDS('14-15 Teamsheets'!$H$2:$Z$136,$A18,$CX$3,'14-15 Teamsheets'!$C$2:$C$136,AZ$1)) &amp; ")"</f>
        <v>0(0)</v>
      </c>
      <c r="BD18" s="82">
        <f>MINS_PLAYED('07-08 Teamsheets'!$H$2:$R$88,$A18,'07-08 Teamsheets'!$C$2:$C$88,AZ$1)+MINS_PLAYED('11-12 Teamsheets'!$H$2:$R$119,$A18,'11-12 Teamsheets'!$C$2:$C$119,AZ$1)+MINS_PLAYED('12-13 Teamsheets'!$H$2:$R$126,$A18,'12-13 Teamsheets'!$C$2:$C$126,AZ$1)+MINS_PLAYED('13-14 Teamsheets'!$H$2:$R$132,$A18,'13-14 Teamsheets'!$C$2:$C$132,AZ$1)+MINS_PLAYED('14-15 Teamsheets'!$H$2:$R$136,$A18,'14-15 Teamsheets'!$C$2:$C$136,AZ$1)+MINS_AS_SUB('07-08 Teamsheets'!$S$2:$Z$88,$A18,'07-08 Teamsheets'!$C$2:$C$88,AZ$1)+MINS_AS_SUB('11-12 Teamsheets'!$S$2:$Z$119,$A18,'11-12 Teamsheets'!$C$2:$C$119,AZ$1)+MINS_AS_SUB('12-13 Teamsheets'!$S$2:$Z$126,$A18,'12-13 Teamsheets'!$C$2:$C$126,AZ$1)+MINS_AS_SUB('13-14 Teamsheets'!$S$2:$Z$132,$A18,'13-14 Teamsheets'!$C$2:$C$132,AZ$1)+MINS_AS_SUB('14-15 Teamsheets'!$S$2:$Z$136,$A18,'14-15 Teamsheets'!$C$2:$C$136,AZ$1)</f>
        <v>59</v>
      </c>
      <c r="BE18" s="27" t="str">
        <f>(APPS('08-09 Teamsheets'!$H$2:$R$92,$A18,'08-09 Teamsheets'!$C$2:$C$92,BE$1)+APPS('09-10 Teamsheets'!$H$2:$R$98,$A18,'09-10 Teamsheets'!$C$2:$C$98,BE$1)+APPS('10-11 Teamsheets'!$H$2:$R$107,$A18,'10-11 Teamsheets'!$C$2:$C$107,BE$1)+APPS('11-12 Teamsheets'!$H$2:$R$119,$A18,'11-12 Teamsheets'!$C$2:$C$119,BE$1)+APPS('12-13 Teamsheets'!$H$2:$R$126,$A18,'12-13 Teamsheets'!$C$2:$C$126,BE$1)+APPS('13-14 Teamsheets'!$H$2:$R$132,$A18,'13-14 Teamsheets'!$C$2:$C$132,BE$1)+APPS('14-15 Teamsheets'!$H$2:$R$136,$A18,'14-15 Teamsheets'!$C$2:$C$136,BE$1)) &amp; "(" &amp; (SUBS('08-09 Teamsheets'!$S$2:$Z$92,$A18,'08-09 Teamsheets'!$C$2:$C$92,BE$1)+SUBS('09-10 Teamsheets'!$S$2:$Z$98,$A18,'09-10 Teamsheets'!$C$2:$C$98,BE$1)+SUBS('10-11 Teamsheets'!$S$2:$Z$107,$A18,'10-11 Teamsheets'!$C$2:$C$107,BE$1)+SUBS('11-12 Teamsheets'!$S$2:$Z$119,$A18,'11-12 Teamsheets'!$C$2:$C$119,BE$1)+SUBS('12-13 Teamsheets'!$S$2:$Z$126,$A18,'12-13 Teamsheets'!$C$2:$C$126,BE$1)+SUBS('13-14 Teamsheets'!$S$2:$Z$132,$A18,'13-14 Teamsheets'!$C$2:$C$132,BE$1)+SUBS('14-15 Teamsheets'!$S$2:$Z$136,$A18,'14-15 Teamsheets'!$C$2:$C$136,BE$1)) &amp; ")"</f>
        <v>0(0)</v>
      </c>
      <c r="BF18" s="27" t="str">
        <f>(GOALS('08-09 Teamsheets'!$H$2:$R$92,$A18,'08-09 Teamsheets'!$C$2:$C$92,BE$1)+GOALS('09-10 Teamsheets'!$H$2:$R$98,$A18,'09-10 Teamsheets'!$C$2:$C$98,BE$1)+GOALS('10-11 Teamsheets'!$H$2:$R$107,$A18,'10-11 Teamsheets'!$C$2:$C$107,BE$1)+GOALS('11-12 Teamsheets'!$H$2:$R$119,$A18,'11-12 Teamsheets'!$C$2:$C$119,BE$1)+GOALS('12-13 Teamsheets'!$H$2:$R$126,$A18,'12-13 Teamsheets'!$C$2:$C$126,BE$1)+GOALS('13-14 Teamsheets'!$H$2:$R$132,$A18,'13-14 Teamsheets'!$C$2:$C$132,BE$1)+GOALS('14-15 Teamsheets'!$H$2:$R$136,$A18,'14-15 Teamsheets'!$C$2:$C$136,BE$1)) &amp; "(" &amp; (GOALS('08-09 Teamsheets'!$S$2:$Z$92,$A18,'08-09 Teamsheets'!$C$2:$C$92,BE$1)+GOALS('09-10 Teamsheets'!$S$2:$Z$98,$A18,'09-10 Teamsheets'!$C$2:$C$98,BE$1)+GOALS('10-11 Teamsheets'!$S$2:$Z$107,$A18,'10-11 Teamsheets'!$C$2:$C$107,BE$1)+GOALS('11-12 Teamsheets'!$S$2:$Z$119,$A18,'11-12 Teamsheets'!$C$2:$C$119,BE$1)+GOALS('12-13 Teamsheets'!$S$2:$Z$126,$A18,'12-13 Teamsheets'!$C$2:$C$126,BE$1)+GOALS('13-14 Teamsheets'!$S$2:$Z$132,$A18,'13-14 Teamsheets'!$C$2:$C$132,BE$1)+GOALS('14-15 Teamsheets'!$S$2:$Z$136,$A18,'14-15 Teamsheets'!$C$2:$C$136,BE$1)) &amp; ")"</f>
        <v>0(0)</v>
      </c>
      <c r="BG18" s="27">
        <f>Clean_sheet('08-09 Teamsheets'!$C$2:$H$92,$A18,BE$1)+Clean_sheet('09-10 Teamsheets'!$C$2:$H$98,$A18,BE$1)+Clean_sheet('10-11 Teamsheets'!$C$2:$H$107,$A18,BE$1)+Clean_sheet('11-12 Teamsheets'!$C$2:$H$119,$A18,BE$1)+Clean_sheet('12-13 Teamsheets'!$C$2:$H$126,$A18,BE$1)+Clean_sheet('13-14 Teamsheets'!$C$2:$H$132,$A18,BE$1)+Clean_sheet('14-15 Teamsheets'!$C$2:$H$136,$A18,BE$1)</f>
        <v>0</v>
      </c>
      <c r="BH18" s="27" t="str">
        <f>(CARDS('08-09 Teamsheets'!$H$2:$Z$92,$A18,$CX$2,'08-09 Teamsheets'!$C$2:$C$92,BE$1)+CARDS('09-10 Teamsheets'!$H$2:$Z$98,$A18,$CX$2,'09-10 Teamsheets'!$C$2:$C$98,BE$1)+CARDS('10-11 Teamsheets'!$H$2:$Z$107,$A18,$CX$2,'10-11 Teamsheets'!$C$2:$C$107,BE$1)+CARDS('11-12 Teamsheets'!$H$2:$Z$119,$A18,$CX$2,'11-12 Teamsheets'!$C$2:$C$119,BE$1)+CARDS('12-13 Teamsheets'!$H$2:$Z$126,$A18,$CX$2,'12-13 Teamsheets'!$C$2:$C$126,BE$1)+CARDS('13-14 Teamsheets'!$H$2:$Z$132,$A18,$CX$2,'13-14 Teamsheets'!$C$2:$C$132,BE$1)+CARDS('14-15 Teamsheets'!$H$2:$Z$136,$A18,$CX$2,'14-15 Teamsheets'!$C$2:$C$136,BE$1)) &amp; "(" &amp; (CARDS('08-09 Teamsheets'!$H$2:$Z$92,$A18,$CX$3,'08-09 Teamsheets'!$C$2:$C$92,BE$1)+CARDS('09-10 Teamsheets'!$H$2:$Z$98,$A18,$CX$3,'09-10 Teamsheets'!$C$2:$C$98,BE$1)+CARDS('10-11 Teamsheets'!$H$2:$Z$107,$A18,$CX$3,'10-11 Teamsheets'!$C$2:$C$107,BE$1)+CARDS('11-12 Teamsheets'!$H$2:$Z$119,$A18,$CX$3,'11-12 Teamsheets'!$C$2:$C$119,BE$1)+CARDS('12-13 Teamsheets'!$H$2:$Z$126,$A18,$CX$3,'12-13 Teamsheets'!$C$2:$C$126,BE$1)+CARDS('13-14 Teamsheets'!$H$2:$Z$132,$A18,$CX$3,'13-14 Teamsheets'!$C$2:$C$132,BE$1)+CARDS('14-15 Teamsheets'!$H$2:$Z$136,$A18,$CX$3,'14-15 Teamsheets'!$C$2:$C$136,BE$1)) &amp; ")"</f>
        <v>0(0)</v>
      </c>
      <c r="BI18" s="82">
        <f>MINS_PLAYED('08-09 Teamsheets'!$H$2:$R$92,$A18,'08-09 Teamsheets'!$C$2:$C$92,BE$1)+MINS_PLAYED('09-10 Teamsheets'!$H$2:$R$98,$A18,'09-10 Teamsheets'!$C$2:$C$98,BE$1)+ MINS_AS_SUB('08-09 Teamsheets'!$S$2:$Z$92,$A18,'08-09 Teamsheets'!$C$2:$C$92,BE$1)+ MINS_AS_SUB('09-10 Teamsheets'!$S$2:$Z$98,$A18,'09-10 Teamsheets'!$C$2:$C$98,BE$1)+MINS_PLAYED('10-11 Teamsheets'!$H$2:$R$107,$A18,'10-11 Teamsheets'!$C$2:$C$107,BE$1)+MINS_AS_SUB('10-11 Teamsheets'!$S$2:$Z$107,$A18,'10-11 Teamsheets'!$C$2:$C$107,BE$1)+MINS_PLAYED('11-12 Teamsheets'!$H$2:$R$119,$A18,'11-12 Teamsheets'!$C$2:$C$119,BE$1)+MINS_AS_SUB('11-12 Teamsheets'!$S$2:$Z$119,$A18,'11-12 Teamsheets'!$C$2:$C$119,BE$1)+MINS_PLAYED('12-13 Teamsheets'!$H$2:$R$126,$A18,'12-13 Teamsheets'!$C$2:$C$126,BE$1)+MINS_AS_SUB('12-13 Teamsheets'!$S$2:$Z$126,$A18,'12-13 Teamsheets'!$C$2:$C$126,BE$1)+MINS_PLAYED('13-14 Teamsheets'!$H$2:$R$132,$A18,'13-14 Teamsheets'!$C$2:$C$132,BE$1)+MINS_AS_SUB('13-14 Teamsheets'!$S$2:$Z$132,$A18,'13-14 Teamsheets'!$C$2:$C$132,BE$1)+MINS_PLAYED('14-15 Teamsheets'!$H$2:$R$136,$A18,'14-15 Teamsheets'!$C$2:$C$136,BE$1)+MINS_AS_SUB('14-15 Teamsheets'!$S$2:$Z$136,$A18,'14-15 Teamsheets'!$C$2:$C$136,BE$1)</f>
        <v>0</v>
      </c>
      <c r="BJ18" s="27" t="str">
        <f>(APPS('07-08 Teamsheets'!$H$2:$R$88,$A18,'07-08 Teamsheets'!$C$2:$C$88,BJ$1)+APPS('08-09 Teamsheets'!$H$2:$R$92,$A18,'08-09 Teamsheets'!$C$2:$C$92,BJ$1)+APPS('09-10 Teamsheets'!$H$2:$R$98,$A18,'09-10 Teamsheets'!$C$2:$C$98,BJ$1)+APPS('10-11 Teamsheets'!$H$2:$R$106,$A18,'10-11 Teamsheets'!$C$2:$C$106,BJ$1)+APPS('11-12 Teamsheets'!$H$2:$R$119,$A18,'11-12 Teamsheets'!$C$2:$C$119,BJ$1)+APPS('12-13 Teamsheets'!$H$2:$R$126,$A18,'12-13 Teamsheets'!$C$2:$C$126,BJ$1)+APPS('13-14 Teamsheets'!$H$2:$R$132,$A18,'13-14 Teamsheets'!$C$2:$C$132,BJ$1)+APPS('14-15 Teamsheets'!$H$2:$R$136,$A18,'14-15 Teamsheets'!$C$2:$C$136,BJ$1)) &amp; "(" &amp; (SUBS('07-08 Teamsheets'!$S$2:$Z$88,$A18,'07-08 Teamsheets'!$C$2:$C$88,BJ$1)+SUBS('08-09 Teamsheets'!$S$2:$Z$92,$A18,'08-09 Teamsheets'!$C$2:$C$92,BJ$1)+SUBS('09-10 Teamsheets'!$S$2:$Z$98,$A18,'09-10 Teamsheets'!$C$2:$C$98,BJ$1)+SUBS('10-11 Teamsheets'!$S$2:$Z$106,$A18,'10-11 Teamsheets'!$C$2:$C$106,BJ$1)+SUBS('11-12 Teamsheets'!$S$2:$Z$119,$A18,'11-12 Teamsheets'!$C$2:$C$119,BJ$1)+SUBS('12-13 Teamsheets'!$S$2:$Z$126,$A18,'12-13 Teamsheets'!$C$2:$C$126,BJ$1)+SUBS('13-14 Teamsheets'!$S$2:$Z$132,$A18,'13-14 Teamsheets'!$C$2:$C$132,BJ$1)+SUBS('14-15 Teamsheets'!$S$2:$Z$136,$A18,'14-15 Teamsheets'!$C$2:$C$136,BJ$1)) &amp; ")"</f>
        <v>0(0)</v>
      </c>
      <c r="BK18" s="27" t="str">
        <f>(GOALS('07-08 Teamsheets'!$H$2:$R$88,$A18,'07-08 Teamsheets'!$C$2:$C$88,BJ$1)+GOALS('08-09 Teamsheets'!$H$2:$R$92,$A18,'08-09 Teamsheets'!$C$2:$C$92,BJ$1)+GOALS('09-10 Teamsheets'!$H$2:$R$98,$A18,'09-10 Teamsheets'!$C$2:$C$98,BJ$1)+GOALS('10-11 Teamsheets'!$H$2:$R$106,$A18,'10-11 Teamsheets'!$C$2:$C$106,BJ$1)+GOALS('11-12 Teamsheets'!$H$2:$R$119,$A18,'11-12 Teamsheets'!$C$2:$C$119,BJ$1)+GOALS('12-13 Teamsheets'!$H$2:$R$126,$A18,'12-13 Teamsheets'!$C$2:$C$126,BJ$1)+GOALS('13-14 Teamsheets'!$H$2:$R$132,$A18,'13-14 Teamsheets'!$C$2:$C$132,BJ$1)+GOALS('14-15 Teamsheets'!$H$2:$R$136,$A18,'14-15 Teamsheets'!$C$2:$C$136,BJ$1)) &amp; "(" &amp; (GOALS('07-08 Teamsheets'!$S$2:$Z$88,$A18,'07-08 Teamsheets'!$C$2:$C$88,BJ$1)+GOALS('08-09 Teamsheets'!$S$2:$Z$92,$A18,'08-09 Teamsheets'!$C$2:$C$92,BJ$1)+GOALS('09-10 Teamsheets'!$S$2:$Z$98,$A18,'09-10 Teamsheets'!$C$2:$C$98,BJ$1)+GOALS('10-11 Teamsheets'!$S$2:$Z$106,$A18,'10-11 Teamsheets'!$C$2:$C$106,BJ$1)+GOALS('11-12 Teamsheets'!$S$2:$Z$119,$A18,'11-12 Teamsheets'!$C$2:$C$119,BJ$1)+GOALS('12-13 Teamsheets'!$S$2:$Z$126,$A18,'12-13 Teamsheets'!$C$2:$C$126,BJ$1)+GOALS('13-14 Teamsheets'!$S$2:$Z$132,$A18,'13-14 Teamsheets'!$C$2:$C$132,BJ$1)+GOALS('14-15 Teamsheets'!$S$2:$Z$136,$A18,'14-15 Teamsheets'!$C$2:$C$136,BJ$1)) &amp; ")"</f>
        <v>0(0)</v>
      </c>
      <c r="BL18" s="27">
        <f>Clean_sheet('07-08 Teamsheets'!$C$2:$H$92,$A18,BJ$1)+Clean_sheet('08-09 Teamsheets'!$C$2:$H$92,$A18,BJ$1)+Clean_sheet('09-10 Teamsheets'!$C$2:$H$98,$A18,BJ$1)+Clean_sheet('10-11 Teamsheets'!$C$2:$H$106,$A18,BJ$1)+Clean_sheet('11-12 Teamsheets'!$C$2:$H$119,$A18,BJ$1)+Clean_sheet('12-13 Teamsheets'!$C$2:$H$126,$A18,BJ$1)+Clean_sheet('13-14 Teamsheets'!$C$2:$H$132,$A18,BJ$1)+Clean_sheet('14-15 Teamsheets'!$C$2:$H$136,$A18,BJ$1)</f>
        <v>0</v>
      </c>
      <c r="BM18" s="27" t="str">
        <f>(CARDS('07-08 Teamsheets'!$H$2:$Z$88,$A18,$CX$2,'07-08 Teamsheets'!$C$2:$C$88,BJ$1)+CARDS('08-09 Teamsheets'!$H$2:$Z$92,$A18,$CX$2,'08-09 Teamsheets'!$C$2:$C$92,BJ$1)+CARDS('09-10 Teamsheets'!$H$2:$Z$98,$A18,$CX$2,'09-10 Teamsheets'!$C$2:$C$98,BJ$1)+CARDS('10-11 Teamsheets'!$H$2:$Z$106,$A18,$CX$2,'10-11 Teamsheets'!$C$2:$C$106,BJ$1)+CARDS('11-12 Teamsheets'!$H$2:$Z$119,$A18,$CX$2,'11-12 Teamsheets'!$C$2:$C$119,BJ$1)+CARDS('12-13 Teamsheets'!$H$2:$Z$126,$A18,$CX$2,'12-13 Teamsheets'!$C$2:$C$126,BJ$1)+CARDS('13-14 Teamsheets'!$H$2:$Z$132,$A18,$CX$2,'13-14 Teamsheets'!$C$2:$C$132,BJ$1)+CARDS('14-15 Teamsheets'!$H$2:$Z$136,$A18,$CX$2,'14-15 Teamsheets'!$C$2:$C$136,BJ$1)) &amp; "(" &amp; (CARDS('07-08 Teamsheets'!$H$2:$Z$88,$A18,$CX$3,'07-08 Teamsheets'!$C$2:$C$88,BJ$1)+CARDS('08-09 Teamsheets'!$H$2:$Z$92,$A18,$CX$3,'08-09 Teamsheets'!$C$2:$C$92,BJ$1)+CARDS('09-10 Teamsheets'!$H$2:$Z$98,$A18,$CX$3,'09-10 Teamsheets'!$C$2:$C$98,BJ$1)+CARDS('10-11 Teamsheets'!$H$2:$Z$106,$A18,$CX$3,'10-11 Teamsheets'!$C$2:$C$106,BJ$1)+CARDS('11-12 Teamsheets'!$H$2:$Z$119,$A18,$CX$3,'11-12 Teamsheets'!$C$2:$C$119,BJ$1)+CARDS('12-13 Teamsheets'!$H$2:$Z$126,$A18,$CX$3,'12-13 Teamsheets'!$C$2:$C$126,BJ$1)+CARDS('13-14 Teamsheets'!$H$2:$Z$132,$A18,$CX$3,'13-14 Teamsheets'!$C$2:$C$132,BJ$1)+CARDS('14-15 Teamsheets'!$H$2:$Z$136,$A18,$CX$3,'14-15 Teamsheets'!$C$2:$C$136,BJ$1)) &amp; ")"</f>
        <v>0(0)</v>
      </c>
      <c r="BN18" s="82">
        <f>MINS_PLAYED('07-08 Teamsheets'!$H$2:$R$88,$A18,'07-08 Teamsheets'!$C$2:$C$88,BJ$1)+MINS_PLAYED('08-09 Teamsheets'!$H$2:$R$92,$A18,'08-09 Teamsheets'!$C$2:$C$92,BJ$1)+MINS_PLAYED('09-10 Teamsheets'!$H$2:$R$98,$A18,'09-10 Teamsheets'!$C$2:$C$98,BJ$1)+MINS_PLAYED('10-11 Teamsheets'!$H$2:$R$106,$A18,'10-11 Teamsheets'!$C$2:$C$106,BJ$1)+MINS_PLAYED('11-12 Teamsheets'!$H$2:$R$119,$A18,'11-12 Teamsheets'!$C$2:$C$119,BJ$1)+MINS_PLAYED('12-13 Teamsheets'!$H$2:$R$126,$A18,'12-13 Teamsheets'!$C$2:$C$126,BJ$1)+MINS_PLAYED('13-14 Teamsheets'!$H$2:$R$132,$A18,'13-14 Teamsheets'!$C$2:$C$132,BJ$1)+MINS_PLAYED('14-15 Teamsheets'!$H$2:$R$136,$A18,'14-15 Teamsheets'!$C$2:$C$136,BJ$1)+MINS_AS_SUB('07-08 Teamsheets'!$S$2:$Z$88,$A18,'07-08 Teamsheets'!$C$2:$C$88,BJ$1)+MINS_AS_SUB('08-09 Teamsheets'!$S$2:$Z$92,$A18,'08-09 Teamsheets'!$C$2:$C$92,BJ$1)+MINS_AS_SUB('09-10 Teamsheets'!$S$2:$Z$98,$A18,'09-10 Teamsheets'!$C$2:$C$98,BJ$1)+MINS_AS_SUB('10-11 Teamsheets'!$S$2:$Z$106,$A18,'10-11 Teamsheets'!$C$2:$C$106,BJ$1)+MINS_AS_SUB('11-12 Teamsheets'!$S$2:$Z$119,$A18,'11-12 Teamsheets'!$C$2:$C$119,BJ$1)+MINS_AS_SUB('12-13 Teamsheets'!$S$2:$Z$126,$A18,'12-13 Teamsheets'!$C$2:$C$126,BJ$1)+MINS_AS_SUB('13-14 Teamsheets'!$S$2:$Z$132,$A18,'13-14 Teamsheets'!$C$2:$C$132,BJ$1)+MINS_AS_SUB('14-15 Teamsheets'!$S$2:$Z$136,$A18,'14-15 Teamsheets'!$C$2:$C$136,BJ$1)</f>
        <v>0</v>
      </c>
      <c r="BO18" s="27" t="str">
        <f>(APPS('07-08 Teamsheets'!$H$2:$R$88,$A18,'07-08 Teamsheets'!$C$2:$C$88,BO$1)+APPS('08-09 Teamsheets'!$H$2:$R$92,$A18,'08-09 Teamsheets'!$C$2:$C$92,BO$1)+APPS('09-10 Teamsheets'!$H$2:$R$98,$A18,'09-10 Teamsheets'!$C$2:$C$98,BO$1)+APPS('10-11 Teamsheets'!$H$2:$R$106,$A18,'10-11 Teamsheets'!$C$2:$C$106,BO$1)+APPS('11-12 Teamsheets'!$H$2:$R$119,$A18,'11-12 Teamsheets'!$C$2:$C$119,BO$1)+APPS('12-13 Teamsheets'!$H$2:$R$126,$A18,'12-13 Teamsheets'!$C$2:$C$126,BO$1)+APPS('13-14 Teamsheets'!$H$2:$R$132,$A18,'13-14 Teamsheets'!$C$2:$C$132,BO$1)+APPS('14-15 Teamsheets'!$H$2:$R$136,$A18,'14-15 Teamsheets'!$C$2:$C$136,BO$1)) &amp; "(" &amp; (SUBS('07-08 Teamsheets'!$S$2:$Z$88,$A18,'07-08 Teamsheets'!$C$2:$C$88,BO$1)+SUBS('08-09 Teamsheets'!$S$2:$Z$92,$A18,'08-09 Teamsheets'!$C$2:$C$92,BO$1)+SUBS('09-10 Teamsheets'!$S$2:$Z$98,$A18,'09-10 Teamsheets'!$C$2:$C$98,BO$1)+SUBS('10-11 Teamsheets'!$S$2:$Z$106,$A18,'10-11 Teamsheets'!$C$2:$C$106,BO$1)+SUBS('11-12 Teamsheets'!$S$2:$Z$119,$A18,'11-12 Teamsheets'!$C$2:$C$119,BO$1)+SUBS('12-13 Teamsheets'!$S$2:$Z$126,$A18,'12-13 Teamsheets'!$C$2:$C$126,BO$1)+SUBS('13-14 Teamsheets'!$S$2:$Z$132,$A18,'13-14 Teamsheets'!$C$2:$C$132,BO$1)+SUBS('14-15 Teamsheets'!$S$2:$Z$136,$A18,'14-15 Teamsheets'!$C$2:$C$136,BO$1)) &amp; ")"</f>
        <v>0(0)</v>
      </c>
      <c r="BP18" s="27" t="str">
        <f>(GOALS('07-08 Teamsheets'!$H$2:$R$88,$A18,'07-08 Teamsheets'!$C$2:$C$88,BO$1)+GOALS('08-09 Teamsheets'!$H$2:$R$92,$A18,'08-09 Teamsheets'!$C$2:$C$92,BO$1)+GOALS('09-10 Teamsheets'!$H$2:$R$98,$A18,'09-10 Teamsheets'!$C$2:$C$98,BO$1)+GOALS('10-11 Teamsheets'!$H$2:$R$106,$A18,'10-11 Teamsheets'!$C$2:$C$106,BO$1)+GOALS('11-12 Teamsheets'!$H$2:$R$119,$A18,'11-12 Teamsheets'!$C$2:$C$119,BO$1)+GOALS('12-13 Teamsheets'!$H$2:$R$126,$A18,'12-13 Teamsheets'!$C$2:$C$126,BO$1)+GOALS('13-14 Teamsheets'!$H$2:$R$132,$A18,'13-14 Teamsheets'!$C$2:$C$132,BO$1)+GOALS('14-15 Teamsheets'!$H$2:$R$136,$A18,'14-15 Teamsheets'!$C$2:$C$136,BO$1)) &amp; "(" &amp; (GOALS('07-08 Teamsheets'!$S$2:$Z$88,$A18,'07-08 Teamsheets'!$C$2:$C$88,BO$1)+GOALS('08-09 Teamsheets'!$S$2:$Z$92,$A18,'08-09 Teamsheets'!$C$2:$C$92,BO$1)+GOALS('09-10 Teamsheets'!$S$2:$Z$98,$A18,'09-10 Teamsheets'!$C$2:$C$98,BO$1)+GOALS('10-11 Teamsheets'!$S$2:$Z$106,$A18,'10-11 Teamsheets'!$C$2:$C$106,BO$1)+GOALS('11-12 Teamsheets'!$S$2:$Z$119,$A18,'11-12 Teamsheets'!$C$2:$C$119,BO$1)+GOALS('12-13 Teamsheets'!$S$2:$Z$126,$A18,'12-13 Teamsheets'!$C$2:$C$126,BO$1)+GOALS('13-14 Teamsheets'!$S$2:$Z$132,$A18,'13-14 Teamsheets'!$C$2:$C$132,BO$1)+GOALS('14-15 Teamsheets'!$S$2:$Z$136,$A18,'14-15 Teamsheets'!$C$2:$C$136,BO$1)) &amp; ")"</f>
        <v>0(0)</v>
      </c>
      <c r="BQ18" s="27">
        <f>Clean_sheet('07-08 Teamsheets'!$C$2:$H$92,$A18,BO$1)+Clean_sheet('08-09 Teamsheets'!$C$2:$H$92,$A18,BO$1)+Clean_sheet('09-10 Teamsheets'!$C$2:$H$98,$A18,BO$1)+Clean_sheet('10-11 Teamsheets'!$C$2:$H$106,$A18,BO$1)+Clean_sheet('11-12 Teamsheets'!$C$2:$H$119,$A18,BO$1)+Clean_sheet('12-13 Teamsheets'!$C$2:$H$126,$A18,BO$1)+Clean_sheet('13-14 Teamsheets'!$C$2:$H$132,$A18,BO$1)+Clean_sheet('14-15 Teamsheets'!$C$2:$H$136,$A18,BO$1)</f>
        <v>0</v>
      </c>
      <c r="BR18" s="27" t="str">
        <f>(CARDS('07-08 Teamsheets'!$H$2:$Z$88,$A18,$CX$2,'07-08 Teamsheets'!$C$2:$C$88,BO$1)+CARDS('08-09 Teamsheets'!$H$2:$Z$92,$A18,$CX$2,'08-09 Teamsheets'!$C$2:$C$92,BO$1)+CARDS('09-10 Teamsheets'!$H$2:$Z$98,$A18,$CX$2,'09-10 Teamsheets'!$C$2:$C$98,BO$1)+CARDS('10-11 Teamsheets'!$H$2:$Z$106,$A18,$CX$2,'10-11 Teamsheets'!$C$2:$C$106,BO$1)+CARDS('11-12 Teamsheets'!$H$2:$Z$119,$A18,$CX$2,'11-12 Teamsheets'!$C$2:$C$119,BO$1)+CARDS('12-13 Teamsheets'!$H$2:$Z$126,$A18,$CX$2,'12-13 Teamsheets'!$C$2:$C$126,BO$1)+CARDS('13-14 Teamsheets'!$H$2:$Z$132,$A18,$CX$2,'13-14 Teamsheets'!$C$2:$C$132,BO$1)+CARDS('14-15 Teamsheets'!$H$2:$Z$136,$A18,$CX$2,'14-15 Teamsheets'!$C$2:$C$136,BO$1)) &amp; "(" &amp; (CARDS('07-08 Teamsheets'!$H$2:$Z$88,$A18,$CX$3,'07-08 Teamsheets'!$C$2:$C$88,BO$1)+CARDS('08-09 Teamsheets'!$H$2:$Z$92,$A18,$CX$3,'08-09 Teamsheets'!$C$2:$C$92,BO$1)+CARDS('09-10 Teamsheets'!$H$2:$Z$98,$A18,$CX$3,'09-10 Teamsheets'!$C$2:$C$98,BO$1)+CARDS('10-11 Teamsheets'!$H$2:$Z$106,$A18,$CX$3,'10-11 Teamsheets'!$C$2:$C$106,BO$1)+CARDS('11-12 Teamsheets'!$H$2:$Z$119,$A18,$CX$3,'11-12 Teamsheets'!$C$2:$C$119,BO$1)+CARDS('12-13 Teamsheets'!$H$2:$Z$126,$A18,$CX$3,'12-13 Teamsheets'!$C$2:$C$126,BO$1)+CARDS('13-14 Teamsheets'!$H$2:$Z$132,$A18,$CX$3,'13-14 Teamsheets'!$C$2:$C$132,BO$1)+CARDS('14-15 Teamsheets'!$H$2:$Z$136,$A18,$CX$3,'14-15 Teamsheets'!$C$2:$C$136,BO$1)) &amp; ")"</f>
        <v>0(0)</v>
      </c>
      <c r="BS18" s="82">
        <f>MINS_PLAYED('07-08 Teamsheets'!$H$2:$R$88,$A18,'07-08 Teamsheets'!$C$2:$C$88,BO$1)+MINS_PLAYED('08-09 Teamsheets'!$H$2:$R$92,$A18,'08-09 Teamsheets'!$C$2:$C$92,BO$1)+MINS_PLAYED('09-10 Teamsheets'!$H$2:$R$98,$A18,'09-10 Teamsheets'!$C$2:$C$98,BO$1)+MINS_PLAYED('10-11 Teamsheets'!$H$2:$R$106,$A18,'10-11 Teamsheets'!$C$2:$C$106,BO$1)+MINS_PLAYED('11-12 Teamsheets'!$H$2:$R$119,$A18,'11-12 Teamsheets'!$C$2:$C$119,BO$1)+MINS_PLAYED('12-13 Teamsheets'!$H$2:$R$126,$A18,'12-13 Teamsheets'!$C$2:$C$126,BO$1)+MINS_PLAYED('13-14 Teamsheets'!$H$2:$R$132,$A18,'13-14 Teamsheets'!$C$2:$C$132,BO$1)+MINS_PLAYED('14-15 Teamsheets'!$H$2:$R$136,$A18,'14-15 Teamsheets'!$C$2:$C$136,BO$1)+MINS_AS_SUB('07-08 Teamsheets'!$S$2:$Z$88,$A18,'07-08 Teamsheets'!$C$2:$C$88,BO$1)+MINS_AS_SUB('08-09 Teamsheets'!$S$2:$Z$92,$A18,'08-09 Teamsheets'!$C$2:$C$92,BO$1)+MINS_AS_SUB('09-10 Teamsheets'!$S$2:$Z$98,$A18,'09-10 Teamsheets'!$C$2:$C$98,BO$1)+MINS_AS_SUB('10-11 Teamsheets'!$S$2:$Z$106,$A18,'10-11 Teamsheets'!$C$2:$C$106,BO$1)+MINS_AS_SUB('11-12 Teamsheets'!$S$2:$Z$119,$A18,'11-12 Teamsheets'!$C$2:$C$119,BO$1)+MINS_AS_SUB('12-13 Teamsheets'!$S$2:$Z$126,$A18,'12-13 Teamsheets'!$C$2:$C$126,BO$1)+MINS_AS_SUB('13-14 Teamsheets'!$S$2:$Z$132,$A18,'13-14 Teamsheets'!$C$2:$C$132,BO$1)+MINS_AS_SUB('14-15 Teamsheets'!$S$2:$Z$136,$A18,'14-15 Teamsheets'!$C$2:$C$136,BO$1)</f>
        <v>0</v>
      </c>
      <c r="BT18" s="71">
        <f>APPS('05-06 Teamsheets'!$H$2:$R$71,$A18,'05-06 Teamsheets'!$C$2:$C$71,B$1)+SUBS('05-06 Teamsheets'!$S$2:$W$71,$A18,'05-06 Teamsheets'!$C$2:$C$71,B$1)+APPS('06-07 Teamsheets'!$H$2:$R$83,$A18,'06-07 Teamsheets'!$C$2:$C$83,G$1)+SUBS('06-07 Teamsheets'!$S$2:$Z$83,$A18,'06-07 Teamsheets'!$C$2:$C$83,G$1)+APPS('07-08 Teamsheets'!$H$2:$R$88,$A18,'07-08 Teamsheets'!$C$2:$C$88,L$1)+SUBS('07-08 Teamsheets'!$S$2:$Z$88,$A18,'07-08 Teamsheets'!$C$2:$C$88,L$1)+APPS('08-09 Teamsheets'!$H$2:$R$92,$A18,'08-09 Teamsheets'!$C$2:$C$92,Q$1)+SUBS('08-09 Teamsheets'!$S$2:$Z$92,$A18,'08-09 Teamsheets'!$C$2:$C$92,Q$1)+APPS('09-10 Teamsheets'!$H$2:$R$98,$A18,'09-10 Teamsheets'!$C$2:$C$98,Q$1)+SUBS('09-10 Teamsheets'!$S$2:$Z$98,$A18,'09-10 Teamsheets'!$C$2:$C$98,Q$1)+APPS('10-11 Teamsheets'!$H$2:$R$107,$A18,'10-11 Teamsheets'!$C$2:$C$107,Q$1)+SUBS('10-11 Teamsheets'!$S$2:$Z$107,$A18,'10-11 Teamsheets'!$C$2:$C$107,Q$1)+APPS('11-12 Teamsheets'!$H$2:$R$119,$A18,'11-12 Teamsheets'!$C$2:$C$119,Q$1)+SUBS('11-12 Teamsheets'!$S$2:$Z$119,$A18,'11-12 Teamsheets'!$C$2:$C$119,Q$1)+APPS('12-13 Teamsheets'!$H$2:$R$126,$A18,'12-13 Teamsheets'!$C$2:$C$126,Q$1)+SUBS('12-13 Teamsheets'!$S$2:$Z$126,$A18,'12-13 Teamsheets'!$C$2:$C$126,Q$1)+APPS('13-14 Teamsheets'!$H$2:$R$132,$A18,'13-14 Teamsheets'!$C$2:$C$132,Q$1)+SUBS('13-14 Teamsheets'!$S$2:$Z$132,$A18,'13-14 Teamsheets'!$C$2:$C$132,Q$1)+APPS('14-15 Teamsheets'!$H$2:$R$136,$A18,'14-15 Teamsheets'!$C$2:$C$136,Q$1)+SUBS('14-15 Teamsheets'!$S$2:$Z$136,$A18,'14-15 Teamsheets'!$C$2:$C$136,Q$1)</f>
        <v>1</v>
      </c>
      <c r="BU18" s="27">
        <v>0</v>
      </c>
      <c r="BV18" s="27">
        <f>APPS('07-08 Teamsheets'!$H$2:$R$88,$A18,'07-08 Teamsheets'!$C$2:$C$88,AZ$1)+SUBS('07-08 Teamsheets'!$S$2:$Z$88,$A18,'07-08 Teamsheets'!$C$2:$C$88,AZ$1)+APPS('11-12 Teamsheets'!$H$2:$R$119,$A18,'11-12 Teamsheets'!$C$2:$C$119,AZ$1)+SUBS('11-12 Teamsheets'!$S$2:$Z$119,$A18,'11-12 Teamsheets'!$C$2:$C$119,AZ$1)+APPS('12-13 Teamsheets'!$H$2:$R$126,$A18,'12-13 Teamsheets'!$C$2:$C$126,AZ$1)+SUBS('12-13 Teamsheets'!$S$2:$Z$126,$A18,'12-13 Teamsheets'!$C$2:$C$126,AZ$1)+APPS('13-14 Teamsheets'!$H$2:$R$132,$A18,'13-14 Teamsheets'!$C$2:$C$132,AZ$1)+SUBS('13-14 Teamsheets'!$S$2:$Z$132,$A18,'13-14 Teamsheets'!$C$2:$C$132,AZ$1)+APPS('14-15 Teamsheets'!$H$2:$R$136,$A18,'14-15 Teamsheets'!$C$2:$C$136,AZ$1)+SUBS('14-15 Teamsheets'!$S$2:$Z$136,$A18,'14-15 Teamsheets'!$C$2:$C$136,AZ$1)+APPS('08-09 Teamsheets'!$H$2:$R$92,$A18,'08-09 Teamsheets'!$C$2:$C$92,BE$1)+APPS('09-10 Teamsheets'!$H$2:$R$98,$A18,'09-10 Teamsheets'!$C$2:$C$98,BE$1)+SUBS('08-09 Teamsheets'!$S$2:$Z$92,$A18,'08-09 Teamsheets'!$C$2:$C$92,BE$1)+SUBS('09-10 Teamsheets'!$S$2:$Z$98,$A18,'09-10 Teamsheets'!$C$2:$C$98,BE$1)+APPS('10-11 Teamsheets'!$H$2:$R$107,$A18,'10-11 Teamsheets'!$C$2:$C$107,BE$1)+SUBS('10-11 Teamsheets'!$S$2:$Z$107,$A18,'10-11 Teamsheets'!$C$2:$C$107,BE$1)+APPS('11-12 Teamsheets'!$H$2:$R$119,$A18,'11-12 Teamsheets'!$C$2:$C$119,BE$1)+SUBS('11-12 Teamsheets'!$S$2:$Z$119,$A18,'11-12 Teamsheets'!$C$2:$C$119,BE$1)+APPS('12-13 Teamsheets'!$H$2:$R$126,$A18,'12-13 Teamsheets'!$C$2:$C$126,BE$1)+SUBS('12-13 Teamsheets'!$S$2:$Z$126,$A18,'12-13 Teamsheets'!$C$2:$C$126,BE$1)+APPS('13-14 Teamsheets'!$H$2:$R$132,$A18,'13-14 Teamsheets'!$C$2:$C$132,BE$1)+SUBS('13-14 Teamsheets'!$S$2:$Z$132,$A18,'13-14 Teamsheets'!$C$2:$C$132,BE$1)+APPS('14-15 Teamsheets'!$H$2:$R$136,$A18,'14-15 Teamsheets'!$C$2:$C$136,BE$1)+SUBS('14-15 Teamsheets'!$S$2:$Z$136,$A18,'14-15 Teamsheets'!$C$2:$C$136,BE$1)</f>
        <v>1</v>
      </c>
      <c r="BW18" s="27">
        <f>APPS('07-08 Teamsheets'!$H$2:$R$88,$A18,'07-08 Teamsheets'!$C$2:$C$88,BJ$1)+APPS('08-09 Teamsheets'!$H$2:$R$92,$A18,'08-09 Teamsheets'!$C$2:$C$92,BJ$1)+APPS('09-10 Teamsheets'!$H$2:$R$98,$A18,'09-10 Teamsheets'!$C$2:$C$98,BJ$1)+SUBS('07-08 Teamsheets'!$S$2:$Z$88,$A18,'07-08 Teamsheets'!$C$2:$C$88,BJ$1)+SUBS('08-09 Teamsheets'!$S$2:$Z$92,$A18,'08-09 Teamsheets'!$C$2:$C$92,BJ$1)+SUBS('09-10 Teamsheets'!$S$2:$Z$98,$A18,'09-10 Teamsheets'!$C$2:$C$98,BJ$1)+APPS('10-11 Teamsheets'!$H$2:$R$107,$A18,'10-11 Teamsheets'!$C$2:$C$107,BJ$1)+SUBS('10-11 Teamsheets'!$S$2:$Z$107,$A18,'10-11 Teamsheets'!$C$2:$C$107,BJ$1)+APPS('11-12 Teamsheets'!$H$2:$R$119,$A18,'11-12 Teamsheets'!$C$2:$C$119,BJ$1)+SUBS('11-12 Teamsheets'!$S$2:$Z$111,$A18,'11-12 Teamsheets'!$C$2:$C$119,BJ$1)+APPS('12-13 Teamsheets'!$H$2:$R$126,$A18,'12-13 Teamsheets'!$C$2:$C$126,BJ$1)+SUBS('12-13 Teamsheets'!$S$2:$Z$118,$A18,'12-13 Teamsheets'!$C$2:$C$126,BJ$1)+APPS('13-14 Teamsheets'!$H$2:$R$132,$A18,'13-14 Teamsheets'!$C$2:$C$132,BJ$1)+SUBS('13-14 Teamsheets'!$S$2:$Z$124,$A18,'13-14 Teamsheets'!$C$2:$C$132,BJ$1)+APPS('14-15 Teamsheets'!$H$2:$R$136,$A18,'14-15 Teamsheets'!$C$2:$C$136,BJ$1)+SUBS('14-15 Teamsheets'!$S$2:$Z$128,$A18,'14-15 Teamsheets'!$C$2:$C$136,BJ$1)</f>
        <v>0</v>
      </c>
      <c r="BX18" s="27">
        <f>APPS('07-08 Teamsheets'!$H$2:$R$88,$A18,'07-08 Teamsheets'!$C$2:$C$88,BO$1)+APPS('08-09 Teamsheets'!$H$2:$R$92,$A18,'08-09 Teamsheets'!$C$2:$C$92,BO$1)+APPS('09-10 Teamsheets'!$H$2:$R$98,$A18,'09-10 Teamsheets'!$C$2:$C$98,BO$1)+SUBS('07-08 Teamsheets'!$S$2:$Z$88,$A18,'07-08 Teamsheets'!$C$2:$C$88,BO$1)+SUBS('08-09 Teamsheets'!$S$2:$Z$92,$A18,'08-09 Teamsheets'!$C$2:$C$92,BO$1)+SUBS('09-10 Teamsheets'!$S$2:$Z$98,$A18,'09-10 Teamsheets'!$C$2:$C$98,BO$1)+APPS('10-11 Teamsheets'!$H$2:$R$107,$A18,'10-11 Teamsheets'!$C$2:$C$107,BO$1)+SUBS('10-11 Teamsheets'!$S$2:$Z$107,$A18,'10-11 Teamsheets'!$C$2:$C$107,BO$1)+APPS('11-12 Teamsheets'!$H$2:$R$119,$A18,'11-12 Teamsheets'!$C$2:$C$119,BO$1)+SUBS('11-12 Teamsheets'!$S$2:$Z$119,$A18,'11-12 Teamsheets'!$C$2:$C$119,BO$1)+APPS('12-13 Teamsheets'!$H$2:$R$126,$A18,'12-13 Teamsheets'!$C$2:$C$126,BO$1)+SUBS('12-13 Teamsheets'!$S$2:$Z$126,$A18,'12-13 Teamsheets'!$C$2:$C$126,BO$1)+APPS('13-14 Teamsheets'!$H$2:$R$132,$A18,'13-14 Teamsheets'!$C$2:$C$132,BO$1)+SUBS('13-14 Teamsheets'!$S$2:$Z$132,$A18,'13-14 Teamsheets'!$C$2:$C$132,BO$1)+APPS('14-15 Teamsheets'!$H$2:$R$136,$A18,'14-15 Teamsheets'!$C$2:$C$136,BO$1)+SUBS('14-15 Teamsheets'!$S$2:$Z$136,$A18,'14-15 Teamsheets'!$C$2:$C$136,BO$1)</f>
        <v>0</v>
      </c>
      <c r="BY18" s="28">
        <f t="shared" si="3"/>
        <v>1</v>
      </c>
      <c r="BZ18" s="27" t="str">
        <f>(APPS('05-06 Teamsheets'!$H$2:$R$71,$A18) + APPS('06-07 Teamsheets'!$H$2:$R$83,$A18) +APPS('07-08 Teamsheets'!$H$2:$R$88,$A18) + APPS('08-09 Teamsheets'!$H$2:$R$92,$A18)+APPS('09-10 Teamsheets'!$H$2:$R$98,$A18)+APPS('10-11 Teamsheets'!$H$2:$R$107,$A18)+APPS('11-12 Teamsheets'!$H$2:$R$119,$A18)+APPS('12-13 Teamsheets'!$H$2:$R$126,$A18)+APPS('13-14 Teamsheets'!$H$2:$R$132,$A18)+APPS('14-15 Teamsheets'!$H$2:$R$136,$A18)) &amp; "(" &amp; (SUBS('05-06 Teamsheets'!$S$2:$W$71,$A18)+SUBS('06-07 Teamsheets'!$S$2:$Z$83,$A18)+SUBS('07-08 Teamsheets'!$S$2:$Z$88,$A18) +SUBS('08-09 Teamsheets'!$S$2:$Z$92,$A18)+SUBS('09-10 Teamsheets'!$S$2:$Z$98,$A18)+SUBS('10-11 Teamsheets'!$S$2:$Z$107,$A18)+SUBS('11-12 Teamsheets'!$S$2:$Z$119,$A18)+SUBS('12-13 Teamsheets'!$S$2:$Z$126,$A18)+SUBS('13-14 Teamsheets'!$S$2:$Z$132,$A18)+SUBS('14-15 Teamsheets'!$S$2:$Z$136,$A18)) &amp; ")"</f>
        <v>1(1)</v>
      </c>
      <c r="CA18" s="28">
        <f t="shared" si="4"/>
        <v>2</v>
      </c>
      <c r="CB18" s="71">
        <f>GOALS('05-06 Teamsheets'!$H$2:$W$71,$A18,'05-06 Teamsheets'!$C$2:$C$71,B$1)+GOALS('06-07 Teamsheets'!$H$2:$Z$83,$A18,'06-07 Teamsheets'!$C$2:$C$83,G$1)+GOALS('07-08 Teamsheets'!$H$2:$Z$88,$A18,'07-08 Teamsheets'!$C$2:$C$88,L$1)+GOALS('08-09 Teamsheets'!$H$2:$Z$92,$A18,'08-09 Teamsheets'!$C$2:$C$92,Q$1)+GOALS('09-10 Teamsheets'!$H$2:$Z$98,$A18,'09-10 Teamsheets'!$C$2:$C$98,Q$1)+GOALS('10-11 Teamsheets'!$H$2:$Z$107,$A18,'10-11 Teamsheets'!$C$2:$C$107,Q$1)+GOALS('11-12 Teamsheets'!$H$2:$Z$119,$A18,'11-12 Teamsheets'!$C$2:$C$119,Q$1)+GOALS('12-13 Teamsheets'!$H$2:$Z$126,$A18,'12-13 Teamsheets'!$C$2:$C$126,Q$1)+GOALS('13-14 Teamsheets'!$H$2:$Z$132,$A18,'13-14 Teamsheets'!$C$2:$C$132,Q$1)+GOALS('14-15 Teamsheets'!$H$2:$Z$136,$A18,'14-15 Teamsheets'!$C$2:$C$136,Q$1)</f>
        <v>0</v>
      </c>
      <c r="CC18" s="27">
        <f>GOALS('05-06 Teamsheets'!$H$2:$W$71,$A18,'05-06 Teamsheets'!$C$2:$C$71,V$1)+GOALS('05-06 Teamsheets'!$H$2:$W$71,$A18,'05-06 Teamsheets'!$C$2:$C$71,AA$1)+GOALS('06-07 Teamsheets'!$H$2:$Z$83,$A18,'06-07 Teamsheets'!$C$2:$C$83,AF$1)+GOALS('06-07 Teamsheets'!$H$2:$Z$83,$A18,'06-07 Teamsheets'!$C$2:$C$83,AK$1)+GOALS('07-08 Teamsheets'!$H$2:$Z$88,$A18,'07-08 Teamsheets'!$C$2:$C$88,AP$1)+GOALS('07-08 Teamsheets'!$H$2:$Z$88,$A18,'07-08 Teamsheets'!$C$2:$C$88,AU$1)+GOALS('07-08 Teamsheets'!$H$2:$Z$88,$A18,'07-08 Teamsheets'!$C$2:$C$88,AZ$1)+GOALS('11-12 Teamsheets'!$H$2:$Z$119,$A18,'11-12 Teamsheets'!$C$2:$C$119,AZ$1)+GOALS('12-13 Teamsheets'!$H$2:$Z$120,$A18,'12-13 Teamsheets'!$C$2:$C$120,AZ$1)+GOALS('13-14 Teamsheets'!$H$2:$Z$126,$A18,'13-14 Teamsheets'!$C$2:$C$126,AZ$1)+GOALS('14-15 Teamsheets'!$H$2:$Z$130,$A18,'14-15 Teamsheets'!$C$2:$C$130,AZ$1)+GOALS('08-09 Teamsheets'!$H$2:$Z$92,$A18,'08-09 Teamsheets'!$C$2:$C$92,BE$1)+GOALS('09-10 Teamsheets'!$H$2:$Z$98,$A18,'09-10 Teamsheets'!$C$2:$C$98,BE$1)+GOALS('10-11 Teamsheets'!$H$2:$Z$107,$A18,'10-11 Teamsheets'!$C$2:$C$107,BE$1)+GOALS('11-12 Teamsheets'!$H$2:$Z$119,$A18,'11-12 Teamsheets'!$C$2:$C$119,BE$1)+GOALS('12-13 Teamsheets'!$H$2:$Z$126,$A18,'12-13 Teamsheets'!$C$2:$C$126,BE$1)+GOALS('13-14 Teamsheets'!$H$2:$Z$132,$A18,'13-14 Teamsheets'!$C$2:$C$132,BE$1)+GOALS('14-15 Teamsheets'!$H$2:$Z$136,$A18,'14-15 Teamsheets'!$C$2:$C$136,BE$1)</f>
        <v>0</v>
      </c>
      <c r="CD18" s="27">
        <f>GOALS('07-08 Teamsheets'!$H$2:$Z$88,$A18,'07-08 Teamsheets'!$C$2:$C$88,BJ$1)
+GOALS('08-09 Teamsheets'!$H$2:$Z$92,$A18,'08-09 Teamsheets'!$C$2:$C$92,BJ$1)
+GOALS('09-10 Teamsheets'!$H$2:$Z$98,$A18,'09-10 Teamsheets'!$C$2:$C$98,BJ$1)
+GOALS('10-11 Teamsheets'!$H$2:$Z$107,$A18,'10-11 Teamsheets'!$C$2:$C$107,BJ$1)
+GOALS('11-12 Teamsheets'!$H$2:$Z$119,$A18,'11-12 Teamsheets'!$C$2:$C$119,BJ$1)
+GOALS('12-13 Teamsheets'!$H$2:$Z$124,$A18,'12-13 Teamsheets'!$C$2:$C$124,BJ$1)+GOALS('13-14 Teamsheets'!$H$2:$Z$130,$A18,'13-14 Teamsheets'!$C$2:$C$130,BJ$1)+GOALS('14-15 Teamsheets'!$H$2:$Z$134,$A18,'14-15 Teamsheets'!$C$2:$C$134,BJ$1)
+GOALS('07-08 Teamsheets'!$H$2:$Z$88,$A18,'07-08 Teamsheets'!$C$2:$C$88,BO$1)
+GOALS('08-09 Teamsheets'!$H$2:$Z$92,$A18,'08-09 Teamsheets'!$C$2:$C$92,BO$1)
+GOALS('09-10 Teamsheets'!$H$2:$Z$98,$A18,'09-10 Teamsheets'!$C$2:$C$98,BO$1)
+GOALS('10-11 Teamsheets'!$H$2:$Z$107,$A18,'10-11 Teamsheets'!$C$2:$C$107,BO$1)
+GOALS('11-12 Teamsheets'!$H$2:$Z$119,$A18,'11-12 Teamsheets'!$C$2:$C$119,BO$1)
+GOALS('12-13 Teamsheets'!$H$2:$Z$126,$A18,'12-13 Teamsheets'!$C$2:$C$126,BO$1)+GOALS('13-14 Teamsheets'!$H$2:$Z$132,$A18,'13-14 Teamsheets'!$C$2:$C$132,BO$1)+GOALS('14-15 Teamsheets'!$H$2:$Z$136,$A18,'14-15 Teamsheets'!$C$2:$C$136,BO$1)</f>
        <v>0</v>
      </c>
      <c r="CE18" s="28">
        <f t="shared" si="5"/>
        <v>0</v>
      </c>
      <c r="CF18" s="27" t="str">
        <f>(GOALS('05-06 Teamsheets'!$H$2:$R$71,$A18) +GOALS('06-07 Teamsheets'!$H$2:$R$83,$A18) +  GOALS('07-08 Teamsheets'!$H$2:$R$88,$A18) + GOALS('08-09 Teamsheets'!$H$2:$R$92,$A18)+GOALS('09-10 Teamsheets'!$H$2:$R$98,$A18)+GOALS('10-11 Teamsheets'!$H$2:$R$107,$A18)+GOALS('11-12 Teamsheets'!$H$2:$R$119,$A18)+GOALS('12-13 Teamsheets'!$H$2:$R$126,$A18)+GOALS('13-14 Teamsheets'!$H$2:$R$132,$A18)+GOALS('14-15 Teamsheets'!$H$2:$R$136,$A18)) &amp; "(" &amp; (GOALS('05-06 Teamsheets'!$S$2:$W$71,$A18)+GOALS('06-07 Teamsheets'!$S$2:$Z$83,$A18)+GOALS('07-08 Teamsheets'!$S$2:$Z$88,$A18)+GOALS('08-09 Teamsheets'!$S$2:$Z$92,$A18)+GOALS('09-10 Teamsheets'!$S$2:$Z$98,$A18)+GOALS('10-11 Teamsheets'!$S$2:$Z$107,$A18)+GOALS('11-12 Teamsheets'!$S$2:$Z$119,$A18)+GOALS('12-13 Teamsheets'!$S$2:$Z$126,$A18)+GOALS('13-14 Teamsheets'!$S$2:$Z$132,$A18)+GOALS('14-15 Teamsheets'!$S$2:$Z$136,$A18)) &amp; ")"</f>
        <v>0(0)</v>
      </c>
      <c r="CG18" s="28">
        <f t="shared" si="6"/>
        <v>0</v>
      </c>
      <c r="CH18" s="71">
        <f t="shared" si="7"/>
        <v>0</v>
      </c>
      <c r="CI18" s="83">
        <f t="shared" si="8"/>
        <v>0</v>
      </c>
      <c r="CJ18" s="77">
        <f t="shared" si="9"/>
        <v>0</v>
      </c>
      <c r="CK18" s="74" t="str">
        <f>(CARDS('05-06 Teamsheets'!$H$2:$W$71,$A18,$CX$2)+CARDS('06-07 Teamsheets'!$H$2:$Z$83,$A18,$CX$2)+CARDS('07-08 Teamsheets'!$H$2:$Z$88,$A18,$CX$2)+CARDS('08-09 Teamsheets'!$H$2:$Z$92,$A18,$CX$2)+CARDS('09-10 Teamsheets'!$H$2:$Z$98,$A18,$CX$2)+CARDS('10-11 Teamsheets'!$H$2:$Z$107,$A18,$CX$2)+CARDS('11-12 Teamsheets'!$H$2:$Z$119,$A18,$CX$2)+CARDS('12-13 Teamsheets'!$H$2:$Z$126,$A18,$CX$2)+CARDS('13-14 Teamsheets'!$H$2:$Z$130,$A18,$CX$2)) &amp; "(" &amp; (CARDS('05-06 Teamsheets'!$H$2:$W$71,$A18,$CX$3)+CARDS('06-07 Teamsheets'!$H$2:$Z$83,$A18,$CX$3)+CARDS('07-08 Teamsheets'!$H$2:$Z$88,$A18,$CX$3)+CARDS('08-09 Teamsheets'!$H$2:$Z$92,$A18,$CX$3)+CARDS('09-10 Teamsheets'!$H$2:$Z$98,$A18,$CX$3)+CARDS('10-11 Teamsheets'!$H$2:$Z$107,$A18,$CX$3)+CARDS('11-12 Teamsheets'!$H$2:$Z$119,$A18,$CX$3)+CARDS('13-14 Teamsheets'!$H$2:$Z$130,$A18,$CX$3)) &amp; ")"</f>
        <v>0(0)</v>
      </c>
      <c r="CL18" s="28">
        <f>SUM(F18,K18,P18,U18)</f>
        <v>3</v>
      </c>
      <c r="CM18" s="28">
        <f>SUM(Z18,AE18,AJ18,AO18,AT18,BI18,AY18,BN18,BS18,BD18)</f>
        <v>59</v>
      </c>
      <c r="CN18" s="77">
        <f>SUM(CL18:CM18)</f>
        <v>62</v>
      </c>
      <c r="CO18" s="28">
        <f>IF(AND(CN18&lt;&gt;0, CA18&lt;&gt;0),CN18/CA18,0)</f>
        <v>31</v>
      </c>
      <c r="CP18" s="28">
        <f>IF(CG18&lt;&gt;0,CG18/CA18,0)</f>
        <v>0</v>
      </c>
      <c r="CQ18" s="77">
        <f>IF(CG18&lt;&gt;0,CN18/CG18,0)</f>
        <v>0</v>
      </c>
      <c r="CS18" s="71">
        <f t="shared" si="0"/>
        <v>157</v>
      </c>
      <c r="CT18" s="83">
        <f t="shared" si="1"/>
        <v>169</v>
      </c>
      <c r="CU18" s="77">
        <f t="shared" si="2"/>
        <v>101</v>
      </c>
      <c r="CW18"/>
      <c r="CX18" s="30"/>
    </row>
    <row r="19" spans="1:102" x14ac:dyDescent="0.2">
      <c r="A19" s="112" t="s">
        <v>3690</v>
      </c>
      <c r="B19" s="27" t="s">
        <v>1635</v>
      </c>
      <c r="C19" s="27" t="s">
        <v>1635</v>
      </c>
      <c r="D19" s="27">
        <v>0</v>
      </c>
      <c r="E19" s="27" t="s">
        <v>1635</v>
      </c>
      <c r="F19" s="82">
        <v>0</v>
      </c>
      <c r="G19" s="27" t="s">
        <v>1635</v>
      </c>
      <c r="H19" s="27" t="s">
        <v>1635</v>
      </c>
      <c r="I19" s="27">
        <v>0</v>
      </c>
      <c r="J19" s="27" t="s">
        <v>1635</v>
      </c>
      <c r="K19" s="82">
        <v>0</v>
      </c>
      <c r="L19" s="27" t="s">
        <v>1635</v>
      </c>
      <c r="M19" s="27" t="s">
        <v>1635</v>
      </c>
      <c r="N19" s="27">
        <v>0</v>
      </c>
      <c r="O19" s="27" t="s">
        <v>1635</v>
      </c>
      <c r="P19" s="82">
        <v>0</v>
      </c>
      <c r="Q19" s="27" t="str">
        <f>(APPS('08-09 Teamsheets'!$H$2:$R$92,$A19,'08-09 Teamsheets'!$C$2:$C$92,Q$1)+APPS('09-10 Teamsheets'!$H$2:$R$98,$A19,'09-10 Teamsheets'!$C$2:$C$98,Q$1)+APPS('10-11 Teamsheets'!$H$2:$R$107,$A19,'10-11 Teamsheets'!$C$2:$C$107,Q$1)+APPS('11-12 Teamsheets'!$H$2:$R$119,$A19,'11-12 Teamsheets'!$C$2:$C$119,Q$1)+APPS('12-13 Teamsheets'!$H$2:$R$126,$A19,'12-13 Teamsheets'!$C$2:$C$126,Q$1)+APPS('13-14 Teamsheets'!$H$2:$R$132,$A19,'13-14 Teamsheets'!$C$2:$C$132,Q$1)+APPS('14-15 Teamsheets'!$H$2:$R$136,$A19,'14-15 Teamsheets'!$C$2:$C$136,Q$1)) &amp; "(" &amp; (SUBS('08-09 Teamsheets'!$S$2:$Z$92,$A19,'08-09 Teamsheets'!$C$2:$C$92,Q$1)+SUBS('09-10 Teamsheets'!$S$2:$Z$98,$A19,'09-10 Teamsheets'!$C$2:$C$98,Q$1)+SUBS('10-11 Teamsheets'!$S$2:$Z$107,$A19,'10-11 Teamsheets'!$C$2:$C$107,Q$1)+SUBS('11-12 Teamsheets'!$S$2:$Z$119,$A19,'11-12 Teamsheets'!$C$2:$C$119,Q$1)+SUBS('12-13 Teamsheets'!$S$2:$Z$126,$A19,'12-13 Teamsheets'!$C$2:$C$126,Q$1)+SUBS('13-14 Teamsheets'!$S$2:$Z$132,$A19,'13-14 Teamsheets'!$C$2:$C$132,Q$1)+SUBS('14-15 Teamsheets'!$S$2:$Z$136,$A19,'14-15 Teamsheets'!$C$2:$C$136,Q$1)) &amp; ")"</f>
        <v>1(5)</v>
      </c>
      <c r="R19" s="27" t="str">
        <f>(GOALS('08-09 Teamsheets'!$H$2:$R$92,$A19,'08-09 Teamsheets'!$C$2:$C$92,Q$1)+GOALS('09-10 Teamsheets'!$H$2:$R$98,$A19,'09-10 Teamsheets'!$C$2:$C$98,Q$1)+GOALS('10-11 Teamsheets'!$H$2:$R$107,$A19,'10-11 Teamsheets'!$C$2:$C$107,Q$1)+GOALS('11-12 Teamsheets'!$H$2:$R$119,$A19,'11-12 Teamsheets'!$C$2:$C$119,Q$1)+GOALS('12-13 Teamsheets'!$H$2:$R$126,$A19,'12-13 Teamsheets'!$C$2:$C$126,Q$1)+GOALS('13-14 Teamsheets'!$H$2:$R$132,$A19,'13-14 Teamsheets'!$C$2:$C$132,Q$1)+GOALS('14-15 Teamsheets'!$H$2:$R$136,$A19,'14-15 Teamsheets'!$C$2:$C$136,Q$1)) &amp; "(" &amp; (GOALS('08-09 Teamsheets'!$S$2:$Z$92,$A19,'08-09 Teamsheets'!$C$2:$C$92,Q$1)+GOALS('09-10 Teamsheets'!$S$2:$Z$98,$A19,'09-10 Teamsheets'!$C$2:$C$98,Q$1)+GOALS('10-11 Teamsheets'!$S$2:$Z$107,$A19,'10-11 Teamsheets'!$C$2:$C$107,Q$1)+GOALS('11-12 Teamsheets'!$S$2:$Z$119,$A19,'11-12 Teamsheets'!$C$2:$C$119,Q$1)+GOALS('12-13 Teamsheets'!$S$2:$Z$126,$A19,'12-13 Teamsheets'!$C$2:$C$126,Q$1)+GOALS('13-14 Teamsheets'!$S$2:$Z$132,$A19,'13-14 Teamsheets'!$C$2:$C$132,Q$1)+GOALS('14-15 Teamsheets'!$S$2:$Z$136,$A19,'14-15 Teamsheets'!$C$2:$C$136,Q$1)) &amp; ")"</f>
        <v>0(0)</v>
      </c>
      <c r="S19" s="27">
        <f>Clean_sheet('08-09 Teamsheets'!$C$2:$H$92,$A19,Q$1)+Clean_sheet('09-10 Teamsheets'!$C$2:$H$98,$A19,Q$1)+Clean_sheet('10-11 Teamsheets'!$C$2:$H$107,$A19,Q$1)+Clean_sheet('11-12 Teamsheets'!$C$2:$H$119,$A19,Q$1)+Clean_sheet('12-13 Teamsheets'!$C$2:$H$126,$A19,Q$1)+Clean_sheet('13-14 Teamsheets'!$C$2:$H$132,$A19,Q$1)+Clean_sheet('14-15 Teamsheets'!$C$2:$H$136,$A19,Q$1)</f>
        <v>0</v>
      </c>
      <c r="T19" s="27" t="str">
        <f>(CARDS('08-09 Teamsheets'!$H$2:$Z$92,$A19,$CX$2,'08-09 Teamsheets'!$C$2:$C$92,Q$1)+CARDS('09-10 Teamsheets'!$H$2:$Z$98,$A19,$CX$2,'09-10 Teamsheets'!$C$2:$C$98,Q$1)+CARDS('10-11 Teamsheets'!$H$2:$Z$107,$A19,$CX$2,'10-11 Teamsheets'!$C$2:$C$107,Q$1)+CARDS('11-12 Teamsheets'!$H$2:$Z$119,$A19,$CX$2,'11-12 Teamsheets'!$C$2:$C$119,Q$1)+CARDS('12-13 Teamsheets'!$H$2:$Z$126,$A19,$CX$2,'12-13 Teamsheets'!$C$2:$C$126,Q$1)+CARDS('13-14 Teamsheets'!$H$2:$Z$132,$A19,$CX$2,'13-14 Teamsheets'!$C$2:$C$132,Q$1)+CARDS('14-15 Teamsheets'!$H$2:$Z$136,$A19,$CX$2,'14-15 Teamsheets'!$C$2:$C$136,Q$1)) &amp; "(" &amp; (CARDS('08-09 Teamsheets'!$H$2:$Z$92,$A19,$CX$3,'08-09 Teamsheets'!$C$2:$C$92,Q$1)+CARDS('09-10 Teamsheets'!$H$2:$Z$98,$A19,$CX$3,'09-10 Teamsheets'!$C$2:$C$98,Q$1)+CARDS('10-11 Teamsheets'!$H$2:$Z$107,$A19,$CX$3,'10-11 Teamsheets'!$C$2:$C$107,Q$1)+CARDS('11-12 Teamsheets'!$H$2:$Z$119,$A19,$CX$3,'11-12 Teamsheets'!$C$2:$C$119,Q$1)+CARDS('12-13 Teamsheets'!$H$2:$Z$126,$A19,$CX$3,'12-13 Teamsheets'!$C$2:$C$126,Q$1)+CARDS('13-14 Teamsheets'!$H$2:$Z$132,$A19,$CX$3,'13-14 Teamsheets'!$C$2:$C$132,Q$1)+CARDS('14-15 Teamsheets'!$H$2:$Z$136,$A19,$CX$3,'14-15 Teamsheets'!$C$2:$C$136,Q$1)) &amp; ")"</f>
        <v>0(0)</v>
      </c>
      <c r="U19" s="82">
        <f>MINS_PLAYED('08-09 Teamsheets'!$H$2:$R$92,$A19,'08-09 Teamsheets'!$C$2:$C$92,Q$1)+MINS_PLAYED('09-10 Teamsheets'!$H$2:$R$98,$A19,'09-10 Teamsheets'!$C$2:$C$98,Q$1)+ MINS_AS_SUB('08-09 Teamsheets'!$S$2:$Z$92,$A19,'08-09 Teamsheets'!$C$2:$C$92,Q$1)+ MINS_AS_SUB('09-10 Teamsheets'!$S$2:$Z$98,$A19,'09-10 Teamsheets'!$C$2:$C$98,Q$1)+MINS_PLAYED('10-11 Teamsheets'!$H$2:$R$107,$A19,'10-11 Teamsheets'!$C$2:$C$107,Q$1)+MINS_AS_SUB('10-11 Teamsheets'!$S$2:$Z$107,$A19,'10-11 Teamsheets'!$C$2:$C$107,Q$1)+MINS_PLAYED('11-12 Teamsheets'!$H$2:$R$119,$A19,'11-12 Teamsheets'!$C$2:$C$119,Q$1)+MINS_AS_SUB('11-12 Teamsheets'!$S$2:$Z$119,$A19,'11-12 Teamsheets'!$C$2:$C$119,Q$1)+MINS_PLAYED('12-13 Teamsheets'!$H$2:$R$126,$A19,'12-13 Teamsheets'!$C$2:$C$126,Q$1)+MINS_AS_SUB('12-13 Teamsheets'!$S$2:$Z$126,$A19,'12-13 Teamsheets'!$C$2:$C$126,Q$1)+MINS_PLAYED('13-14 Teamsheets'!$H$2:$R$132,$A19,'13-14 Teamsheets'!$C$2:$C$132,Q$1)+MINS_AS_SUB('13-14 Teamsheets'!$S$2:$Z$132,$A19,'13-14 Teamsheets'!$C$2:$C$132,Q$1)+MINS_PLAYED('14-15 Teamsheets'!$H$2:$R$136,$A19,'14-15 Teamsheets'!$C$2:$C$136,Q$1)+MINS_AS_SUB('14-15 Teamsheets'!$S$2:$Z$136,$A19,'14-15 Teamsheets'!$C$2:$C$136,Q$1)</f>
        <v>145</v>
      </c>
      <c r="V19" s="27" t="s">
        <v>1635</v>
      </c>
      <c r="W19" s="27" t="s">
        <v>1635</v>
      </c>
      <c r="X19" s="27">
        <v>0</v>
      </c>
      <c r="Y19" s="27" t="s">
        <v>1635</v>
      </c>
      <c r="Z19" s="82">
        <v>0</v>
      </c>
      <c r="AA19" s="27" t="s">
        <v>1635</v>
      </c>
      <c r="AB19" s="27" t="s">
        <v>1635</v>
      </c>
      <c r="AC19" s="27">
        <v>0</v>
      </c>
      <c r="AD19" s="27" t="s">
        <v>1635</v>
      </c>
      <c r="AE19" s="82">
        <v>0</v>
      </c>
      <c r="AF19" s="27" t="s">
        <v>1635</v>
      </c>
      <c r="AG19" s="27" t="s">
        <v>1635</v>
      </c>
      <c r="AH19" s="27">
        <v>0</v>
      </c>
      <c r="AI19" s="27" t="s">
        <v>1635</v>
      </c>
      <c r="AJ19" s="82">
        <v>0</v>
      </c>
      <c r="AK19" s="27" t="s">
        <v>1635</v>
      </c>
      <c r="AL19" s="27" t="s">
        <v>1635</v>
      </c>
      <c r="AM19" s="27">
        <v>0</v>
      </c>
      <c r="AN19" s="27" t="s">
        <v>1635</v>
      </c>
      <c r="AO19" s="82">
        <v>0</v>
      </c>
      <c r="AP19" s="27" t="s">
        <v>1635</v>
      </c>
      <c r="AQ19" s="27" t="s">
        <v>1635</v>
      </c>
      <c r="AR19" s="27">
        <v>0</v>
      </c>
      <c r="AS19" s="27" t="s">
        <v>1635</v>
      </c>
      <c r="AT19" s="82">
        <v>0</v>
      </c>
      <c r="AU19" s="27" t="s">
        <v>1635</v>
      </c>
      <c r="AV19" s="27" t="s">
        <v>1635</v>
      </c>
      <c r="AW19" s="27">
        <v>0</v>
      </c>
      <c r="AX19" s="27" t="s">
        <v>1635</v>
      </c>
      <c r="AY19" s="82">
        <v>0</v>
      </c>
      <c r="AZ19" s="27" t="str">
        <f>(APPS('07-08 Teamsheets'!$H$2:$R$88,$A19,'07-08 Teamsheets'!$C$2:$C$88,AZ$1)+APPS('11-12 Teamsheets'!$H$2:$R$119,$A19,'11-12 Teamsheets'!$C$2:$C$119,AZ$1)+APPS('12-13 Teamsheets'!$H$2:$R$126,$A19,'12-13 Teamsheets'!$C$2:$C$126,AZ$1)+APPS('13-14 Teamsheets'!$H$2:$R$132,$A19,'13-14 Teamsheets'!$C$2:$C$132,AZ$1)+APPS('14-15 Teamsheets'!$H$2:$R$136,$A19,'14-15 Teamsheets'!$C$2:$C$136,AZ$1)) &amp; "(" &amp; (SUBS('07-08 Teamsheets'!$S$2:$Z$88,$A19,'07-08 Teamsheets'!$C$2:$C$88,AZ$1)+SUBS('11-12 Teamsheets'!$S$2:$Z$119,$A19,'11-12 Teamsheets'!$C$2:$C$119,AZ$1)+SUBS('12-13 Teamsheets'!$S$2:$Z$126,$A19,'12-13 Teamsheets'!$C$2:$C$126,AZ$1)+SUBS('13-14 Teamsheets'!$S$2:$Z$132,$A19,'13-14 Teamsheets'!$C$2:$C$132,AZ$1)+SUBS('14-15 Teamsheets'!$S$2:$Z$136,$A19,'14-15 Teamsheets'!$C$2:$C$136,AZ$1)) &amp; ")"</f>
        <v>0(1)</v>
      </c>
      <c r="BA19" s="27" t="str">
        <f>(GOALS('07-08 Teamsheets'!$H$2:$R$88,$A19,'07-08 Teamsheets'!$C$2:$C$88,AZ$1)+GOALS('11-12 Teamsheets'!$H$2:$R$119,$A19,'11-12 Teamsheets'!$C$2:$C$119,AZ$1)+GOALS('12-13 Teamsheets'!$H$2:$R$126,$A19,'12-13 Teamsheets'!$C$2:$C$126,AZ$1)+GOALS('13-14 Teamsheets'!$H$2:$R$132,$A19,'13-14 Teamsheets'!$C$2:$C$132,AZ$1)+GOALS('14-15 Teamsheets'!$H$2:$R$136,$A19,'14-15 Teamsheets'!$C$2:$C$136,AZ$1)) &amp; "(" &amp; (GOALS('07-08 Teamsheets'!$S$2:$Z$88,$A19,'07-08 Teamsheets'!$C$2:$C$88,AZ$1)+GOALS('11-12 Teamsheets'!$S$2:$Z$119,$A19,'11-12 Teamsheets'!$C$2:$C$119,AZ$1)+GOALS('12-13 Teamsheets'!$S$2:$Z$126,$A19,'12-13 Teamsheets'!$C$2:$C$126,AZ$1)+GOALS('13-14 Teamsheets'!$S$2:$Z$132,$A19,'13-14 Teamsheets'!$C$2:$C$132,AZ$1)+GOALS('14-15 Teamsheets'!$S$2:$Z$136,$A19,'14-15 Teamsheets'!$C$2:$C$136,AZ$1)) &amp; ")"</f>
        <v>0(0)</v>
      </c>
      <c r="BB19" s="27">
        <f>Clean_sheet('07-08 Teamsheets'!$C$2:$H$92,$A19,AZ$1)+Clean_sheet('11-12 Teamsheets'!$C$2:$H$119,$A19,AZ$1)+Clean_sheet('12-13 Teamsheets'!$C$2:$H$126,$A19,AZ$1)+Clean_sheet('13-14 Teamsheets'!$C$2:$H$132,$A19,AZ$1)+Clean_sheet('14-15 Teamsheets'!$C$2:$H$136,$A19,AZ$1)</f>
        <v>0</v>
      </c>
      <c r="BC19" s="27" t="str">
        <f>(CARDS('07-08 Teamsheets'!$H$2:$Z$88,$A19,$CX$2,'07-08 Teamsheets'!$C$2:$C$88,AZ$1)+CARDS('11-12 Teamsheets'!$H$2:$Z$119,$A19,$CX$2,'11-12 Teamsheets'!$C$2:$C$119,AZ$1)+CARDS('12-13 Teamsheets'!$H$2:$Z$126,$A19,$CX$2,'12-13 Teamsheets'!$C$2:$C$126,AZ$1)+CARDS('13-14 Teamsheets'!$H$2:$Z$132,$A19,$CX$2,'13-14 Teamsheets'!$C$2:$C$132,AZ$1)+CARDS('14-15 Teamsheets'!$H$2:$Z$136,$A19,$CX$2,'14-15 Teamsheets'!$C$2:$C$136,AZ$1)) &amp; "(" &amp; (CARDS('07-08 Teamsheets'!$H$2:$Z$88,$A19,$CX$3,'07-08 Teamsheets'!$C$2:$C$88,AZ$1)+CARDS('11-12 Teamsheets'!$H$2:$Z$119,$A19,$CX$3,'11-12 Teamsheets'!$C$2:$C$119,AZ$1)+CARDS('12-13 Teamsheets'!$H$2:$Z$126,$A19,$CX$3,'12-13 Teamsheets'!$C$2:$C$126,AZ$1)+CARDS('13-14 Teamsheets'!$H$2:$Z$132,$A19,$CX$3,'13-14 Teamsheets'!$C$2:$C$132,AZ$1)+CARDS('14-15 Teamsheets'!$H$2:$Z$136,$A19,$CX$3,'14-15 Teamsheets'!$C$2:$C$136,AZ$1)) &amp; ")"</f>
        <v>0(0)</v>
      </c>
      <c r="BD19" s="82">
        <f>MINS_PLAYED('07-08 Teamsheets'!$H$2:$R$88,$A19,'07-08 Teamsheets'!$C$2:$C$88,AZ$1)+MINS_PLAYED('11-12 Teamsheets'!$H$2:$R$119,$A19,'11-12 Teamsheets'!$C$2:$C$119,AZ$1)+MINS_PLAYED('12-13 Teamsheets'!$H$2:$R$126,$A19,'12-13 Teamsheets'!$C$2:$C$126,AZ$1)+MINS_PLAYED('13-14 Teamsheets'!$H$2:$R$132,$A19,'13-14 Teamsheets'!$C$2:$C$132,AZ$1)+MINS_PLAYED('14-15 Teamsheets'!$H$2:$R$136,$A19,'14-15 Teamsheets'!$C$2:$C$136,AZ$1)+MINS_AS_SUB('07-08 Teamsheets'!$S$2:$Z$88,$A19,'07-08 Teamsheets'!$C$2:$C$88,AZ$1)+MINS_AS_SUB('11-12 Teamsheets'!$S$2:$Z$119,$A19,'11-12 Teamsheets'!$C$2:$C$119,AZ$1)+MINS_AS_SUB('12-13 Teamsheets'!$S$2:$Z$126,$A19,'12-13 Teamsheets'!$C$2:$C$126,AZ$1)+MINS_AS_SUB('13-14 Teamsheets'!$S$2:$Z$132,$A19,'13-14 Teamsheets'!$C$2:$C$132,AZ$1)+MINS_AS_SUB('14-15 Teamsheets'!$S$2:$Z$136,$A19,'14-15 Teamsheets'!$C$2:$C$136,AZ$1)</f>
        <v>19</v>
      </c>
      <c r="BE19" s="27" t="str">
        <f>(APPS('08-09 Teamsheets'!$H$2:$R$92,$A19,'08-09 Teamsheets'!$C$2:$C$92,BE$1)+APPS('09-10 Teamsheets'!$H$2:$R$98,$A19,'09-10 Teamsheets'!$C$2:$C$98,BE$1)+APPS('10-11 Teamsheets'!$H$2:$R$107,$A19,'10-11 Teamsheets'!$C$2:$C$107,BE$1)+APPS('11-12 Teamsheets'!$H$2:$R$119,$A19,'11-12 Teamsheets'!$C$2:$C$119,BE$1)+APPS('12-13 Teamsheets'!$H$2:$R$126,$A19,'12-13 Teamsheets'!$C$2:$C$126,BE$1)+APPS('13-14 Teamsheets'!$H$2:$R$132,$A19,'13-14 Teamsheets'!$C$2:$C$132,BE$1)+APPS('14-15 Teamsheets'!$H$2:$R$136,$A19,'14-15 Teamsheets'!$C$2:$C$136,BE$1)) &amp; "(" &amp; (SUBS('08-09 Teamsheets'!$S$2:$Z$92,$A19,'08-09 Teamsheets'!$C$2:$C$92,BE$1)+SUBS('09-10 Teamsheets'!$S$2:$Z$98,$A19,'09-10 Teamsheets'!$C$2:$C$98,BE$1)+SUBS('10-11 Teamsheets'!$S$2:$Z$107,$A19,'10-11 Teamsheets'!$C$2:$C$107,BE$1)+SUBS('11-12 Teamsheets'!$S$2:$Z$119,$A19,'11-12 Teamsheets'!$C$2:$C$119,BE$1)+SUBS('12-13 Teamsheets'!$S$2:$Z$126,$A19,'12-13 Teamsheets'!$C$2:$C$126,BE$1)+SUBS('13-14 Teamsheets'!$S$2:$Z$132,$A19,'13-14 Teamsheets'!$C$2:$C$132,BE$1)+SUBS('14-15 Teamsheets'!$S$2:$Z$136,$A19,'14-15 Teamsheets'!$C$2:$C$136,BE$1)) &amp; ")"</f>
        <v>0(1)</v>
      </c>
      <c r="BF19" s="27" t="str">
        <f>(GOALS('08-09 Teamsheets'!$H$2:$R$92,$A19,'08-09 Teamsheets'!$C$2:$C$92,BE$1)+GOALS('09-10 Teamsheets'!$H$2:$R$98,$A19,'09-10 Teamsheets'!$C$2:$C$98,BE$1)+GOALS('10-11 Teamsheets'!$H$2:$R$107,$A19,'10-11 Teamsheets'!$C$2:$C$107,BE$1)+GOALS('11-12 Teamsheets'!$H$2:$R$119,$A19,'11-12 Teamsheets'!$C$2:$C$119,BE$1)+GOALS('12-13 Teamsheets'!$H$2:$R$126,$A19,'12-13 Teamsheets'!$C$2:$C$126,BE$1)+GOALS('13-14 Teamsheets'!$H$2:$R$132,$A19,'13-14 Teamsheets'!$C$2:$C$132,BE$1)+GOALS('14-15 Teamsheets'!$H$2:$R$136,$A19,'14-15 Teamsheets'!$C$2:$C$136,BE$1)) &amp; "(" &amp; (GOALS('08-09 Teamsheets'!$S$2:$Z$92,$A19,'08-09 Teamsheets'!$C$2:$C$92,BE$1)+GOALS('09-10 Teamsheets'!$S$2:$Z$98,$A19,'09-10 Teamsheets'!$C$2:$C$98,BE$1)+GOALS('10-11 Teamsheets'!$S$2:$Z$107,$A19,'10-11 Teamsheets'!$C$2:$C$107,BE$1)+GOALS('11-12 Teamsheets'!$S$2:$Z$119,$A19,'11-12 Teamsheets'!$C$2:$C$119,BE$1)+GOALS('12-13 Teamsheets'!$S$2:$Z$126,$A19,'12-13 Teamsheets'!$C$2:$C$126,BE$1)+GOALS('13-14 Teamsheets'!$S$2:$Z$132,$A19,'13-14 Teamsheets'!$C$2:$C$132,BE$1)+GOALS('14-15 Teamsheets'!$S$2:$Z$136,$A19,'14-15 Teamsheets'!$C$2:$C$136,BE$1)) &amp; ")"</f>
        <v>0(0)</v>
      </c>
      <c r="BG19" s="27">
        <f>Clean_sheet('08-09 Teamsheets'!$C$2:$H$92,$A19,BE$1)+Clean_sheet('09-10 Teamsheets'!$C$2:$H$98,$A19,BE$1)+Clean_sheet('10-11 Teamsheets'!$C$2:$H$107,$A19,BE$1)+Clean_sheet('11-12 Teamsheets'!$C$2:$H$119,$A19,BE$1)+Clean_sheet('12-13 Teamsheets'!$C$2:$H$126,$A19,BE$1)+Clean_sheet('13-14 Teamsheets'!$C$2:$H$132,$A19,BE$1)+Clean_sheet('14-15 Teamsheets'!$C$2:$H$136,$A19,BE$1)</f>
        <v>0</v>
      </c>
      <c r="BH19" s="27" t="str">
        <f>(CARDS('08-09 Teamsheets'!$H$2:$Z$92,$A19,$CX$2,'08-09 Teamsheets'!$C$2:$C$92,BE$1)+CARDS('09-10 Teamsheets'!$H$2:$Z$98,$A19,$CX$2,'09-10 Teamsheets'!$C$2:$C$98,BE$1)+CARDS('10-11 Teamsheets'!$H$2:$Z$107,$A19,$CX$2,'10-11 Teamsheets'!$C$2:$C$107,BE$1)+CARDS('11-12 Teamsheets'!$H$2:$Z$119,$A19,$CX$2,'11-12 Teamsheets'!$C$2:$C$119,BE$1)+CARDS('12-13 Teamsheets'!$H$2:$Z$126,$A19,$CX$2,'12-13 Teamsheets'!$C$2:$C$126,BE$1)+CARDS('13-14 Teamsheets'!$H$2:$Z$132,$A19,$CX$2,'13-14 Teamsheets'!$C$2:$C$132,BE$1)+CARDS('14-15 Teamsheets'!$H$2:$Z$136,$A19,$CX$2,'14-15 Teamsheets'!$C$2:$C$136,BE$1)) &amp; "(" &amp; (CARDS('08-09 Teamsheets'!$H$2:$Z$92,$A19,$CX$3,'08-09 Teamsheets'!$C$2:$C$92,BE$1)+CARDS('09-10 Teamsheets'!$H$2:$Z$98,$A19,$CX$3,'09-10 Teamsheets'!$C$2:$C$98,BE$1)+CARDS('10-11 Teamsheets'!$H$2:$Z$107,$A19,$CX$3,'10-11 Teamsheets'!$C$2:$C$107,BE$1)+CARDS('11-12 Teamsheets'!$H$2:$Z$119,$A19,$CX$3,'11-12 Teamsheets'!$C$2:$C$119,BE$1)+CARDS('12-13 Teamsheets'!$H$2:$Z$126,$A19,$CX$3,'12-13 Teamsheets'!$C$2:$C$126,BE$1)+CARDS('13-14 Teamsheets'!$H$2:$Z$132,$A19,$CX$3,'13-14 Teamsheets'!$C$2:$C$132,BE$1)+CARDS('14-15 Teamsheets'!$H$2:$Z$136,$A19,$CX$3,'14-15 Teamsheets'!$C$2:$C$136,BE$1)) &amp; ")"</f>
        <v>0(0)</v>
      </c>
      <c r="BI19" s="82">
        <f>MINS_PLAYED('08-09 Teamsheets'!$H$2:$R$92,$A19,'08-09 Teamsheets'!$C$2:$C$92,BE$1)+MINS_PLAYED('09-10 Teamsheets'!$H$2:$R$98,$A19,'09-10 Teamsheets'!$C$2:$C$98,BE$1)+ MINS_AS_SUB('08-09 Teamsheets'!$S$2:$Z$92,$A19,'08-09 Teamsheets'!$C$2:$C$92,BE$1)+ MINS_AS_SUB('09-10 Teamsheets'!$S$2:$Z$98,$A19,'09-10 Teamsheets'!$C$2:$C$98,BE$1)+MINS_PLAYED('10-11 Teamsheets'!$H$2:$R$107,$A19,'10-11 Teamsheets'!$C$2:$C$107,BE$1)+MINS_AS_SUB('10-11 Teamsheets'!$S$2:$Z$107,$A19,'10-11 Teamsheets'!$C$2:$C$107,BE$1)+MINS_PLAYED('11-12 Teamsheets'!$H$2:$R$119,$A19,'11-12 Teamsheets'!$C$2:$C$119,BE$1)+MINS_AS_SUB('11-12 Teamsheets'!$S$2:$Z$119,$A19,'11-12 Teamsheets'!$C$2:$C$119,BE$1)+MINS_PLAYED('12-13 Teamsheets'!$H$2:$R$126,$A19,'12-13 Teamsheets'!$C$2:$C$126,BE$1)+MINS_AS_SUB('12-13 Teamsheets'!$S$2:$Z$126,$A19,'12-13 Teamsheets'!$C$2:$C$126,BE$1)+MINS_PLAYED('13-14 Teamsheets'!$H$2:$R$132,$A19,'13-14 Teamsheets'!$C$2:$C$132,BE$1)+MINS_AS_SUB('13-14 Teamsheets'!$S$2:$Z$132,$A19,'13-14 Teamsheets'!$C$2:$C$132,BE$1)+MINS_PLAYED('14-15 Teamsheets'!$H$2:$R$136,$A19,'14-15 Teamsheets'!$C$2:$C$136,BE$1)+MINS_AS_SUB('14-15 Teamsheets'!$S$2:$Z$136,$A19,'14-15 Teamsheets'!$C$2:$C$136,BE$1)</f>
        <v>13</v>
      </c>
      <c r="BJ19" s="27" t="str">
        <f>(APPS('07-08 Teamsheets'!$H$2:$R$88,$A19,'07-08 Teamsheets'!$C$2:$C$88,BJ$1)+APPS('08-09 Teamsheets'!$H$2:$R$92,$A19,'08-09 Teamsheets'!$C$2:$C$92,BJ$1)+APPS('09-10 Teamsheets'!$H$2:$R$98,$A19,'09-10 Teamsheets'!$C$2:$C$98,BJ$1)+APPS('10-11 Teamsheets'!$H$2:$R$106,$A19,'10-11 Teamsheets'!$C$2:$C$106,BJ$1)+APPS('11-12 Teamsheets'!$H$2:$R$119,$A19,'11-12 Teamsheets'!$C$2:$C$119,BJ$1)+APPS('12-13 Teamsheets'!$H$2:$R$126,$A19,'12-13 Teamsheets'!$C$2:$C$126,BJ$1)+APPS('13-14 Teamsheets'!$H$2:$R$132,$A19,'13-14 Teamsheets'!$C$2:$C$132,BJ$1)+APPS('14-15 Teamsheets'!$H$2:$R$136,$A19,'14-15 Teamsheets'!$C$2:$C$136,BJ$1)) &amp; "(" &amp; (SUBS('07-08 Teamsheets'!$S$2:$Z$88,$A19,'07-08 Teamsheets'!$C$2:$C$88,BJ$1)+SUBS('08-09 Teamsheets'!$S$2:$Z$92,$A19,'08-09 Teamsheets'!$C$2:$C$92,BJ$1)+SUBS('09-10 Teamsheets'!$S$2:$Z$98,$A19,'09-10 Teamsheets'!$C$2:$C$98,BJ$1)+SUBS('10-11 Teamsheets'!$S$2:$Z$106,$A19,'10-11 Teamsheets'!$C$2:$C$106,BJ$1)+SUBS('11-12 Teamsheets'!$S$2:$Z$119,$A19,'11-12 Teamsheets'!$C$2:$C$119,BJ$1)+SUBS('12-13 Teamsheets'!$S$2:$Z$126,$A19,'12-13 Teamsheets'!$C$2:$C$126,BJ$1)+SUBS('13-14 Teamsheets'!$S$2:$Z$132,$A19,'13-14 Teamsheets'!$C$2:$C$132,BJ$1)+SUBS('14-15 Teamsheets'!$S$2:$Z$136,$A19,'14-15 Teamsheets'!$C$2:$C$136,BJ$1)) &amp; ")"</f>
        <v>0(0)</v>
      </c>
      <c r="BK19" s="27" t="str">
        <f>(GOALS('07-08 Teamsheets'!$H$2:$R$88,$A19,'07-08 Teamsheets'!$C$2:$C$88,BJ$1)+GOALS('08-09 Teamsheets'!$H$2:$R$92,$A19,'08-09 Teamsheets'!$C$2:$C$92,BJ$1)+GOALS('09-10 Teamsheets'!$H$2:$R$98,$A19,'09-10 Teamsheets'!$C$2:$C$98,BJ$1)+GOALS('10-11 Teamsheets'!$H$2:$R$106,$A19,'10-11 Teamsheets'!$C$2:$C$106,BJ$1)+GOALS('11-12 Teamsheets'!$H$2:$R$119,$A19,'11-12 Teamsheets'!$C$2:$C$119,BJ$1)+GOALS('12-13 Teamsheets'!$H$2:$R$126,$A19,'12-13 Teamsheets'!$C$2:$C$126,BJ$1)+GOALS('13-14 Teamsheets'!$H$2:$R$132,$A19,'13-14 Teamsheets'!$C$2:$C$132,BJ$1)+GOALS('14-15 Teamsheets'!$H$2:$R$136,$A19,'14-15 Teamsheets'!$C$2:$C$136,BJ$1)) &amp; "(" &amp; (GOALS('07-08 Teamsheets'!$S$2:$Z$88,$A19,'07-08 Teamsheets'!$C$2:$C$88,BJ$1)+GOALS('08-09 Teamsheets'!$S$2:$Z$92,$A19,'08-09 Teamsheets'!$C$2:$C$92,BJ$1)+GOALS('09-10 Teamsheets'!$S$2:$Z$98,$A19,'09-10 Teamsheets'!$C$2:$C$98,BJ$1)+GOALS('10-11 Teamsheets'!$S$2:$Z$106,$A19,'10-11 Teamsheets'!$C$2:$C$106,BJ$1)+GOALS('11-12 Teamsheets'!$S$2:$Z$119,$A19,'11-12 Teamsheets'!$C$2:$C$119,BJ$1)+GOALS('12-13 Teamsheets'!$S$2:$Z$126,$A19,'12-13 Teamsheets'!$C$2:$C$126,BJ$1)+GOALS('13-14 Teamsheets'!$S$2:$Z$132,$A19,'13-14 Teamsheets'!$C$2:$C$132,BJ$1)+GOALS('14-15 Teamsheets'!$S$2:$Z$136,$A19,'14-15 Teamsheets'!$C$2:$C$136,BJ$1)) &amp; ")"</f>
        <v>0(0)</v>
      </c>
      <c r="BL19" s="27">
        <f>Clean_sheet('07-08 Teamsheets'!$C$2:$H$92,$A19,BJ$1)+Clean_sheet('08-09 Teamsheets'!$C$2:$H$92,$A19,BJ$1)+Clean_sheet('09-10 Teamsheets'!$C$2:$H$98,$A19,BJ$1)+Clean_sheet('10-11 Teamsheets'!$C$2:$H$106,$A19,BJ$1)+Clean_sheet('11-12 Teamsheets'!$C$2:$H$119,$A19,BJ$1)+Clean_sheet('12-13 Teamsheets'!$C$2:$H$126,$A19,BJ$1)+Clean_sheet('13-14 Teamsheets'!$C$2:$H$132,$A19,BJ$1)+Clean_sheet('14-15 Teamsheets'!$C$2:$H$136,$A19,BJ$1)</f>
        <v>0</v>
      </c>
      <c r="BM19" s="27" t="str">
        <f>(CARDS('07-08 Teamsheets'!$H$2:$Z$88,$A19,$CX$2,'07-08 Teamsheets'!$C$2:$C$88,BJ$1)+CARDS('08-09 Teamsheets'!$H$2:$Z$92,$A19,$CX$2,'08-09 Teamsheets'!$C$2:$C$92,BJ$1)+CARDS('09-10 Teamsheets'!$H$2:$Z$98,$A19,$CX$2,'09-10 Teamsheets'!$C$2:$C$98,BJ$1)+CARDS('10-11 Teamsheets'!$H$2:$Z$106,$A19,$CX$2,'10-11 Teamsheets'!$C$2:$C$106,BJ$1)+CARDS('11-12 Teamsheets'!$H$2:$Z$119,$A19,$CX$2,'11-12 Teamsheets'!$C$2:$C$119,BJ$1)+CARDS('12-13 Teamsheets'!$H$2:$Z$126,$A19,$CX$2,'12-13 Teamsheets'!$C$2:$C$126,BJ$1)+CARDS('13-14 Teamsheets'!$H$2:$Z$132,$A19,$CX$2,'13-14 Teamsheets'!$C$2:$C$132,BJ$1)+CARDS('14-15 Teamsheets'!$H$2:$Z$136,$A19,$CX$2,'14-15 Teamsheets'!$C$2:$C$136,BJ$1)) &amp; "(" &amp; (CARDS('07-08 Teamsheets'!$H$2:$Z$88,$A19,$CX$3,'07-08 Teamsheets'!$C$2:$C$88,BJ$1)+CARDS('08-09 Teamsheets'!$H$2:$Z$92,$A19,$CX$3,'08-09 Teamsheets'!$C$2:$C$92,BJ$1)+CARDS('09-10 Teamsheets'!$H$2:$Z$98,$A19,$CX$3,'09-10 Teamsheets'!$C$2:$C$98,BJ$1)+CARDS('10-11 Teamsheets'!$H$2:$Z$106,$A19,$CX$3,'10-11 Teamsheets'!$C$2:$C$106,BJ$1)+CARDS('11-12 Teamsheets'!$H$2:$Z$119,$A19,$CX$3,'11-12 Teamsheets'!$C$2:$C$119,BJ$1)+CARDS('12-13 Teamsheets'!$H$2:$Z$126,$A19,$CX$3,'12-13 Teamsheets'!$C$2:$C$126,BJ$1)+CARDS('13-14 Teamsheets'!$H$2:$Z$132,$A19,$CX$3,'13-14 Teamsheets'!$C$2:$C$132,BJ$1)+CARDS('14-15 Teamsheets'!$H$2:$Z$136,$A19,$CX$3,'14-15 Teamsheets'!$C$2:$C$136,BJ$1)) &amp; ")"</f>
        <v>0(0)</v>
      </c>
      <c r="BN19" s="82">
        <f>MINS_PLAYED('07-08 Teamsheets'!$H$2:$R$88,$A19,'07-08 Teamsheets'!$C$2:$C$88,BJ$1)+MINS_PLAYED('08-09 Teamsheets'!$H$2:$R$92,$A19,'08-09 Teamsheets'!$C$2:$C$92,BJ$1)+MINS_PLAYED('09-10 Teamsheets'!$H$2:$R$98,$A19,'09-10 Teamsheets'!$C$2:$C$98,BJ$1)+MINS_PLAYED('10-11 Teamsheets'!$H$2:$R$106,$A19,'10-11 Teamsheets'!$C$2:$C$106,BJ$1)+MINS_PLAYED('11-12 Teamsheets'!$H$2:$R$119,$A19,'11-12 Teamsheets'!$C$2:$C$119,BJ$1)+MINS_PLAYED('12-13 Teamsheets'!$H$2:$R$126,$A19,'12-13 Teamsheets'!$C$2:$C$126,BJ$1)+MINS_PLAYED('13-14 Teamsheets'!$H$2:$R$132,$A19,'13-14 Teamsheets'!$C$2:$C$132,BJ$1)+MINS_PLAYED('14-15 Teamsheets'!$H$2:$R$136,$A19,'14-15 Teamsheets'!$C$2:$C$136,BJ$1)+MINS_AS_SUB('07-08 Teamsheets'!$S$2:$Z$88,$A19,'07-08 Teamsheets'!$C$2:$C$88,BJ$1)+MINS_AS_SUB('08-09 Teamsheets'!$S$2:$Z$92,$A19,'08-09 Teamsheets'!$C$2:$C$92,BJ$1)+MINS_AS_SUB('09-10 Teamsheets'!$S$2:$Z$98,$A19,'09-10 Teamsheets'!$C$2:$C$98,BJ$1)+MINS_AS_SUB('10-11 Teamsheets'!$S$2:$Z$106,$A19,'10-11 Teamsheets'!$C$2:$C$106,BJ$1)+MINS_AS_SUB('11-12 Teamsheets'!$S$2:$Z$119,$A19,'11-12 Teamsheets'!$C$2:$C$119,BJ$1)+MINS_AS_SUB('12-13 Teamsheets'!$S$2:$Z$126,$A19,'12-13 Teamsheets'!$C$2:$C$126,BJ$1)+MINS_AS_SUB('13-14 Teamsheets'!$S$2:$Z$132,$A19,'13-14 Teamsheets'!$C$2:$C$132,BJ$1)+MINS_AS_SUB('14-15 Teamsheets'!$S$2:$Z$136,$A19,'14-15 Teamsheets'!$C$2:$C$136,BJ$1)</f>
        <v>0</v>
      </c>
      <c r="BO19" s="27" t="str">
        <f>(APPS('07-08 Teamsheets'!$H$2:$R$88,$A19,'07-08 Teamsheets'!$C$2:$C$88,BO$1)+APPS('08-09 Teamsheets'!$H$2:$R$92,$A19,'08-09 Teamsheets'!$C$2:$C$92,BO$1)+APPS('09-10 Teamsheets'!$H$2:$R$98,$A19,'09-10 Teamsheets'!$C$2:$C$98,BO$1)+APPS('10-11 Teamsheets'!$H$2:$R$106,$A19,'10-11 Teamsheets'!$C$2:$C$106,BO$1)+APPS('11-12 Teamsheets'!$H$2:$R$119,$A19,'11-12 Teamsheets'!$C$2:$C$119,BO$1)+APPS('12-13 Teamsheets'!$H$2:$R$126,$A19,'12-13 Teamsheets'!$C$2:$C$126,BO$1)+APPS('13-14 Teamsheets'!$H$2:$R$132,$A19,'13-14 Teamsheets'!$C$2:$C$132,BO$1)+APPS('14-15 Teamsheets'!$H$2:$R$136,$A19,'14-15 Teamsheets'!$C$2:$C$136,BO$1)) &amp; "(" &amp; (SUBS('07-08 Teamsheets'!$S$2:$Z$88,$A19,'07-08 Teamsheets'!$C$2:$C$88,BO$1)+SUBS('08-09 Teamsheets'!$S$2:$Z$92,$A19,'08-09 Teamsheets'!$C$2:$C$92,BO$1)+SUBS('09-10 Teamsheets'!$S$2:$Z$98,$A19,'09-10 Teamsheets'!$C$2:$C$98,BO$1)+SUBS('10-11 Teamsheets'!$S$2:$Z$106,$A19,'10-11 Teamsheets'!$C$2:$C$106,BO$1)+SUBS('11-12 Teamsheets'!$S$2:$Z$119,$A19,'11-12 Teamsheets'!$C$2:$C$119,BO$1)+SUBS('12-13 Teamsheets'!$S$2:$Z$126,$A19,'12-13 Teamsheets'!$C$2:$C$126,BO$1)+SUBS('13-14 Teamsheets'!$S$2:$Z$132,$A19,'13-14 Teamsheets'!$C$2:$C$132,BO$1)+SUBS('14-15 Teamsheets'!$S$2:$Z$136,$A19,'14-15 Teamsheets'!$C$2:$C$136,BO$1)) &amp; ")"</f>
        <v>0(0)</v>
      </c>
      <c r="BP19" s="27" t="str">
        <f>(GOALS('07-08 Teamsheets'!$H$2:$R$88,$A19,'07-08 Teamsheets'!$C$2:$C$88,BO$1)+GOALS('08-09 Teamsheets'!$H$2:$R$92,$A19,'08-09 Teamsheets'!$C$2:$C$92,BO$1)+GOALS('09-10 Teamsheets'!$H$2:$R$98,$A19,'09-10 Teamsheets'!$C$2:$C$98,BO$1)+GOALS('10-11 Teamsheets'!$H$2:$R$106,$A19,'10-11 Teamsheets'!$C$2:$C$106,BO$1)+GOALS('11-12 Teamsheets'!$H$2:$R$119,$A19,'11-12 Teamsheets'!$C$2:$C$119,BO$1)+GOALS('12-13 Teamsheets'!$H$2:$R$126,$A19,'12-13 Teamsheets'!$C$2:$C$126,BO$1)+GOALS('13-14 Teamsheets'!$H$2:$R$132,$A19,'13-14 Teamsheets'!$C$2:$C$132,BO$1)+GOALS('14-15 Teamsheets'!$H$2:$R$136,$A19,'14-15 Teamsheets'!$C$2:$C$136,BO$1)) &amp; "(" &amp; (GOALS('07-08 Teamsheets'!$S$2:$Z$88,$A19,'07-08 Teamsheets'!$C$2:$C$88,BO$1)+GOALS('08-09 Teamsheets'!$S$2:$Z$92,$A19,'08-09 Teamsheets'!$C$2:$C$92,BO$1)+GOALS('09-10 Teamsheets'!$S$2:$Z$98,$A19,'09-10 Teamsheets'!$C$2:$C$98,BO$1)+GOALS('10-11 Teamsheets'!$S$2:$Z$106,$A19,'10-11 Teamsheets'!$C$2:$C$106,BO$1)+GOALS('11-12 Teamsheets'!$S$2:$Z$119,$A19,'11-12 Teamsheets'!$C$2:$C$119,BO$1)+GOALS('12-13 Teamsheets'!$S$2:$Z$126,$A19,'12-13 Teamsheets'!$C$2:$C$126,BO$1)+GOALS('13-14 Teamsheets'!$S$2:$Z$132,$A19,'13-14 Teamsheets'!$C$2:$C$132,BO$1)+GOALS('14-15 Teamsheets'!$S$2:$Z$136,$A19,'14-15 Teamsheets'!$C$2:$C$136,BO$1)) &amp; ")"</f>
        <v>0(0)</v>
      </c>
      <c r="BQ19" s="27">
        <f>Clean_sheet('07-08 Teamsheets'!$C$2:$H$92,$A19,BO$1)+Clean_sheet('08-09 Teamsheets'!$C$2:$H$92,$A19,BO$1)+Clean_sheet('09-10 Teamsheets'!$C$2:$H$98,$A19,BO$1)+Clean_sheet('10-11 Teamsheets'!$C$2:$H$106,$A19,BO$1)+Clean_sheet('11-12 Teamsheets'!$C$2:$H$119,$A19,BO$1)+Clean_sheet('12-13 Teamsheets'!$C$2:$H$126,$A19,BO$1)+Clean_sheet('13-14 Teamsheets'!$C$2:$H$132,$A19,BO$1)+Clean_sheet('14-15 Teamsheets'!$C$2:$H$136,$A19,BO$1)</f>
        <v>0</v>
      </c>
      <c r="BR19" s="27" t="str">
        <f>(CARDS('07-08 Teamsheets'!$H$2:$Z$88,$A19,$CX$2,'07-08 Teamsheets'!$C$2:$C$88,BO$1)+CARDS('08-09 Teamsheets'!$H$2:$Z$92,$A19,$CX$2,'08-09 Teamsheets'!$C$2:$C$92,BO$1)+CARDS('09-10 Teamsheets'!$H$2:$Z$98,$A19,$CX$2,'09-10 Teamsheets'!$C$2:$C$98,BO$1)+CARDS('10-11 Teamsheets'!$H$2:$Z$106,$A19,$CX$2,'10-11 Teamsheets'!$C$2:$C$106,BO$1)+CARDS('11-12 Teamsheets'!$H$2:$Z$119,$A19,$CX$2,'11-12 Teamsheets'!$C$2:$C$119,BO$1)+CARDS('12-13 Teamsheets'!$H$2:$Z$126,$A19,$CX$2,'12-13 Teamsheets'!$C$2:$C$126,BO$1)+CARDS('13-14 Teamsheets'!$H$2:$Z$132,$A19,$CX$2,'13-14 Teamsheets'!$C$2:$C$132,BO$1)+CARDS('14-15 Teamsheets'!$H$2:$Z$136,$A19,$CX$2,'14-15 Teamsheets'!$C$2:$C$136,BO$1)) &amp; "(" &amp; (CARDS('07-08 Teamsheets'!$H$2:$Z$88,$A19,$CX$3,'07-08 Teamsheets'!$C$2:$C$88,BO$1)+CARDS('08-09 Teamsheets'!$H$2:$Z$92,$A19,$CX$3,'08-09 Teamsheets'!$C$2:$C$92,BO$1)+CARDS('09-10 Teamsheets'!$H$2:$Z$98,$A19,$CX$3,'09-10 Teamsheets'!$C$2:$C$98,BO$1)+CARDS('10-11 Teamsheets'!$H$2:$Z$106,$A19,$CX$3,'10-11 Teamsheets'!$C$2:$C$106,BO$1)+CARDS('11-12 Teamsheets'!$H$2:$Z$119,$A19,$CX$3,'11-12 Teamsheets'!$C$2:$C$119,BO$1)+CARDS('12-13 Teamsheets'!$H$2:$Z$126,$A19,$CX$3,'12-13 Teamsheets'!$C$2:$C$126,BO$1)+CARDS('13-14 Teamsheets'!$H$2:$Z$132,$A19,$CX$3,'13-14 Teamsheets'!$C$2:$C$132,BO$1)+CARDS('14-15 Teamsheets'!$H$2:$Z$136,$A19,$CX$3,'14-15 Teamsheets'!$C$2:$C$136,BO$1)) &amp; ")"</f>
        <v>0(0)</v>
      </c>
      <c r="BS19" s="82">
        <f>MINS_PLAYED('07-08 Teamsheets'!$H$2:$R$88,$A19,'07-08 Teamsheets'!$C$2:$C$88,BO$1)+MINS_PLAYED('08-09 Teamsheets'!$H$2:$R$92,$A19,'08-09 Teamsheets'!$C$2:$C$92,BO$1)+MINS_PLAYED('09-10 Teamsheets'!$H$2:$R$98,$A19,'09-10 Teamsheets'!$C$2:$C$98,BO$1)+MINS_PLAYED('10-11 Teamsheets'!$H$2:$R$106,$A19,'10-11 Teamsheets'!$C$2:$C$106,BO$1)+MINS_PLAYED('11-12 Teamsheets'!$H$2:$R$119,$A19,'11-12 Teamsheets'!$C$2:$C$119,BO$1)+MINS_PLAYED('12-13 Teamsheets'!$H$2:$R$126,$A19,'12-13 Teamsheets'!$C$2:$C$126,BO$1)+MINS_PLAYED('13-14 Teamsheets'!$H$2:$R$132,$A19,'13-14 Teamsheets'!$C$2:$C$132,BO$1)+MINS_PLAYED('14-15 Teamsheets'!$H$2:$R$136,$A19,'14-15 Teamsheets'!$C$2:$C$136,BO$1)+MINS_AS_SUB('07-08 Teamsheets'!$S$2:$Z$88,$A19,'07-08 Teamsheets'!$C$2:$C$88,BO$1)+MINS_AS_SUB('08-09 Teamsheets'!$S$2:$Z$92,$A19,'08-09 Teamsheets'!$C$2:$C$92,BO$1)+MINS_AS_SUB('09-10 Teamsheets'!$S$2:$Z$98,$A19,'09-10 Teamsheets'!$C$2:$C$98,BO$1)+MINS_AS_SUB('10-11 Teamsheets'!$S$2:$Z$106,$A19,'10-11 Teamsheets'!$C$2:$C$106,BO$1)+MINS_AS_SUB('11-12 Teamsheets'!$S$2:$Z$119,$A19,'11-12 Teamsheets'!$C$2:$C$119,BO$1)+MINS_AS_SUB('12-13 Teamsheets'!$S$2:$Z$126,$A19,'12-13 Teamsheets'!$C$2:$C$126,BO$1)+MINS_AS_SUB('13-14 Teamsheets'!$S$2:$Z$132,$A19,'13-14 Teamsheets'!$C$2:$C$132,BO$1)+MINS_AS_SUB('14-15 Teamsheets'!$S$2:$Z$136,$A19,'14-15 Teamsheets'!$C$2:$C$136,BO$1)</f>
        <v>0</v>
      </c>
      <c r="BT19" s="71">
        <f>APPS('05-06 Teamsheets'!$H$2:$R$71,$A19,'05-06 Teamsheets'!$C$2:$C$71,B$1)+SUBS('05-06 Teamsheets'!$S$2:$W$71,$A19,'05-06 Teamsheets'!$C$2:$C$71,B$1)+APPS('06-07 Teamsheets'!$H$2:$R$83,$A19,'06-07 Teamsheets'!$C$2:$C$83,G$1)+SUBS('06-07 Teamsheets'!$S$2:$Z$83,$A19,'06-07 Teamsheets'!$C$2:$C$83,G$1)+APPS('07-08 Teamsheets'!$H$2:$R$88,$A19,'07-08 Teamsheets'!$C$2:$C$88,L$1)+SUBS('07-08 Teamsheets'!$S$2:$Z$88,$A19,'07-08 Teamsheets'!$C$2:$C$88,L$1)+APPS('08-09 Teamsheets'!$H$2:$R$92,$A19,'08-09 Teamsheets'!$C$2:$C$92,Q$1)+SUBS('08-09 Teamsheets'!$S$2:$Z$92,$A19,'08-09 Teamsheets'!$C$2:$C$92,Q$1)+APPS('09-10 Teamsheets'!$H$2:$R$98,$A19,'09-10 Teamsheets'!$C$2:$C$98,Q$1)+SUBS('09-10 Teamsheets'!$S$2:$Z$98,$A19,'09-10 Teamsheets'!$C$2:$C$98,Q$1)+APPS('10-11 Teamsheets'!$H$2:$R$107,$A19,'10-11 Teamsheets'!$C$2:$C$107,Q$1)+SUBS('10-11 Teamsheets'!$S$2:$Z$107,$A19,'10-11 Teamsheets'!$C$2:$C$107,Q$1)+APPS('11-12 Teamsheets'!$H$2:$R$119,$A19,'11-12 Teamsheets'!$C$2:$C$119,Q$1)+SUBS('11-12 Teamsheets'!$S$2:$Z$119,$A19,'11-12 Teamsheets'!$C$2:$C$119,Q$1)+APPS('12-13 Teamsheets'!$H$2:$R$126,$A19,'12-13 Teamsheets'!$C$2:$C$126,Q$1)+SUBS('12-13 Teamsheets'!$S$2:$Z$126,$A19,'12-13 Teamsheets'!$C$2:$C$126,Q$1)+APPS('13-14 Teamsheets'!$H$2:$R$132,$A19,'13-14 Teamsheets'!$C$2:$C$132,Q$1)+SUBS('13-14 Teamsheets'!$S$2:$Z$132,$A19,'13-14 Teamsheets'!$C$2:$C$132,Q$1)+APPS('14-15 Teamsheets'!$H$2:$R$136,$A19,'14-15 Teamsheets'!$C$2:$C$136,Q$1)+SUBS('14-15 Teamsheets'!$S$2:$Z$136,$A19,'14-15 Teamsheets'!$C$2:$C$136,Q$1)</f>
        <v>6</v>
      </c>
      <c r="BU19" s="27">
        <v>0</v>
      </c>
      <c r="BV19" s="27">
        <f>APPS('07-08 Teamsheets'!$H$2:$R$88,$A19,'07-08 Teamsheets'!$C$2:$C$88,AZ$1)+SUBS('07-08 Teamsheets'!$S$2:$Z$88,$A19,'07-08 Teamsheets'!$C$2:$C$88,AZ$1)+APPS('11-12 Teamsheets'!$H$2:$R$119,$A19,'11-12 Teamsheets'!$C$2:$C$119,AZ$1)+SUBS('11-12 Teamsheets'!$S$2:$Z$119,$A19,'11-12 Teamsheets'!$C$2:$C$119,AZ$1)+APPS('12-13 Teamsheets'!$H$2:$R$126,$A19,'12-13 Teamsheets'!$C$2:$C$126,AZ$1)+SUBS('12-13 Teamsheets'!$S$2:$Z$126,$A19,'12-13 Teamsheets'!$C$2:$C$126,AZ$1)+APPS('13-14 Teamsheets'!$H$2:$R$132,$A19,'13-14 Teamsheets'!$C$2:$C$132,AZ$1)+SUBS('13-14 Teamsheets'!$S$2:$Z$132,$A19,'13-14 Teamsheets'!$C$2:$C$132,AZ$1)+APPS('14-15 Teamsheets'!$H$2:$R$136,$A19,'14-15 Teamsheets'!$C$2:$C$136,AZ$1)+SUBS('14-15 Teamsheets'!$S$2:$Z$136,$A19,'14-15 Teamsheets'!$C$2:$C$136,AZ$1)+APPS('08-09 Teamsheets'!$H$2:$R$92,$A19,'08-09 Teamsheets'!$C$2:$C$92,BE$1)+APPS('09-10 Teamsheets'!$H$2:$R$98,$A19,'09-10 Teamsheets'!$C$2:$C$98,BE$1)+SUBS('08-09 Teamsheets'!$S$2:$Z$92,$A19,'08-09 Teamsheets'!$C$2:$C$92,BE$1)+SUBS('09-10 Teamsheets'!$S$2:$Z$98,$A19,'09-10 Teamsheets'!$C$2:$C$98,BE$1)+APPS('10-11 Teamsheets'!$H$2:$R$107,$A19,'10-11 Teamsheets'!$C$2:$C$107,BE$1)+SUBS('10-11 Teamsheets'!$S$2:$Z$107,$A19,'10-11 Teamsheets'!$C$2:$C$107,BE$1)+APPS('11-12 Teamsheets'!$H$2:$R$119,$A19,'11-12 Teamsheets'!$C$2:$C$119,BE$1)+SUBS('11-12 Teamsheets'!$S$2:$Z$119,$A19,'11-12 Teamsheets'!$C$2:$C$119,BE$1)+APPS('12-13 Teamsheets'!$H$2:$R$126,$A19,'12-13 Teamsheets'!$C$2:$C$126,BE$1)+SUBS('12-13 Teamsheets'!$S$2:$Z$126,$A19,'12-13 Teamsheets'!$C$2:$C$126,BE$1)+APPS('13-14 Teamsheets'!$H$2:$R$132,$A19,'13-14 Teamsheets'!$C$2:$C$132,BE$1)+SUBS('13-14 Teamsheets'!$S$2:$Z$132,$A19,'13-14 Teamsheets'!$C$2:$C$132,BE$1)+APPS('14-15 Teamsheets'!$H$2:$R$136,$A19,'14-15 Teamsheets'!$C$2:$C$136,BE$1)+SUBS('14-15 Teamsheets'!$S$2:$Z$136,$A19,'14-15 Teamsheets'!$C$2:$C$136,BE$1)</f>
        <v>2</v>
      </c>
      <c r="BW19" s="27">
        <f>APPS('07-08 Teamsheets'!$H$2:$R$88,$A19,'07-08 Teamsheets'!$C$2:$C$88,BJ$1)+APPS('08-09 Teamsheets'!$H$2:$R$92,$A19,'08-09 Teamsheets'!$C$2:$C$92,BJ$1)+APPS('09-10 Teamsheets'!$H$2:$R$98,$A19,'09-10 Teamsheets'!$C$2:$C$98,BJ$1)+SUBS('07-08 Teamsheets'!$S$2:$Z$88,$A19,'07-08 Teamsheets'!$C$2:$C$88,BJ$1)+SUBS('08-09 Teamsheets'!$S$2:$Z$92,$A19,'08-09 Teamsheets'!$C$2:$C$92,BJ$1)+SUBS('09-10 Teamsheets'!$S$2:$Z$98,$A19,'09-10 Teamsheets'!$C$2:$C$98,BJ$1)+APPS('10-11 Teamsheets'!$H$2:$R$107,$A19,'10-11 Teamsheets'!$C$2:$C$107,BJ$1)+SUBS('10-11 Teamsheets'!$S$2:$Z$107,$A19,'10-11 Teamsheets'!$C$2:$C$107,BJ$1)+APPS('11-12 Teamsheets'!$H$2:$R$119,$A19,'11-12 Teamsheets'!$C$2:$C$119,BJ$1)+SUBS('11-12 Teamsheets'!$S$2:$Z$111,$A19,'11-12 Teamsheets'!$C$2:$C$119,BJ$1)+APPS('12-13 Teamsheets'!$H$2:$R$126,$A19,'12-13 Teamsheets'!$C$2:$C$126,BJ$1)+SUBS('12-13 Teamsheets'!$S$2:$Z$118,$A19,'12-13 Teamsheets'!$C$2:$C$126,BJ$1)+APPS('13-14 Teamsheets'!$H$2:$R$132,$A19,'13-14 Teamsheets'!$C$2:$C$132,BJ$1)+SUBS('13-14 Teamsheets'!$S$2:$Z$124,$A19,'13-14 Teamsheets'!$C$2:$C$132,BJ$1)+APPS('14-15 Teamsheets'!$H$2:$R$136,$A19,'14-15 Teamsheets'!$C$2:$C$136,BJ$1)+SUBS('14-15 Teamsheets'!$S$2:$Z$128,$A19,'14-15 Teamsheets'!$C$2:$C$136,BJ$1)</f>
        <v>0</v>
      </c>
      <c r="BX19" s="27">
        <f>APPS('07-08 Teamsheets'!$H$2:$R$88,$A19,'07-08 Teamsheets'!$C$2:$C$88,BO$1)+APPS('08-09 Teamsheets'!$H$2:$R$92,$A19,'08-09 Teamsheets'!$C$2:$C$92,BO$1)+APPS('09-10 Teamsheets'!$H$2:$R$98,$A19,'09-10 Teamsheets'!$C$2:$C$98,BO$1)+SUBS('07-08 Teamsheets'!$S$2:$Z$88,$A19,'07-08 Teamsheets'!$C$2:$C$88,BO$1)+SUBS('08-09 Teamsheets'!$S$2:$Z$92,$A19,'08-09 Teamsheets'!$C$2:$C$92,BO$1)+SUBS('09-10 Teamsheets'!$S$2:$Z$98,$A19,'09-10 Teamsheets'!$C$2:$C$98,BO$1)+APPS('10-11 Teamsheets'!$H$2:$R$107,$A19,'10-11 Teamsheets'!$C$2:$C$107,BO$1)+SUBS('10-11 Teamsheets'!$S$2:$Z$107,$A19,'10-11 Teamsheets'!$C$2:$C$107,BO$1)+APPS('11-12 Teamsheets'!$H$2:$R$119,$A19,'11-12 Teamsheets'!$C$2:$C$119,BO$1)+SUBS('11-12 Teamsheets'!$S$2:$Z$119,$A19,'11-12 Teamsheets'!$C$2:$C$119,BO$1)+APPS('12-13 Teamsheets'!$H$2:$R$126,$A19,'12-13 Teamsheets'!$C$2:$C$126,BO$1)+SUBS('12-13 Teamsheets'!$S$2:$Z$126,$A19,'12-13 Teamsheets'!$C$2:$C$126,BO$1)+APPS('13-14 Teamsheets'!$H$2:$R$132,$A19,'13-14 Teamsheets'!$C$2:$C$132,BO$1)+SUBS('13-14 Teamsheets'!$S$2:$Z$132,$A19,'13-14 Teamsheets'!$C$2:$C$132,BO$1)+APPS('14-15 Teamsheets'!$H$2:$R$136,$A19,'14-15 Teamsheets'!$C$2:$C$136,BO$1)+SUBS('14-15 Teamsheets'!$S$2:$Z$136,$A19,'14-15 Teamsheets'!$C$2:$C$136,BO$1)</f>
        <v>0</v>
      </c>
      <c r="BY19" s="28">
        <f t="shared" si="3"/>
        <v>2</v>
      </c>
      <c r="BZ19" s="27" t="str">
        <f>(APPS('05-06 Teamsheets'!$H$2:$R$71,$A19) + APPS('06-07 Teamsheets'!$H$2:$R$83,$A19) +APPS('07-08 Teamsheets'!$H$2:$R$88,$A19) + APPS('08-09 Teamsheets'!$H$2:$R$92,$A19)+APPS('09-10 Teamsheets'!$H$2:$R$98,$A19)+APPS('10-11 Teamsheets'!$H$2:$R$107,$A19)+APPS('11-12 Teamsheets'!$H$2:$R$119,$A19)+APPS('12-13 Teamsheets'!$H$2:$R$126,$A19)+APPS('13-14 Teamsheets'!$H$2:$R$132,$A19)+APPS('14-15 Teamsheets'!$H$2:$R$136,$A19)) &amp; "(" &amp; (SUBS('05-06 Teamsheets'!$S$2:$W$71,$A19)+SUBS('06-07 Teamsheets'!$S$2:$Z$83,$A19)+SUBS('07-08 Teamsheets'!$S$2:$Z$88,$A19) +SUBS('08-09 Teamsheets'!$S$2:$Z$92,$A19)+SUBS('09-10 Teamsheets'!$S$2:$Z$98,$A19)+SUBS('10-11 Teamsheets'!$S$2:$Z$107,$A19)+SUBS('11-12 Teamsheets'!$S$2:$Z$119,$A19)+SUBS('12-13 Teamsheets'!$S$2:$Z$126,$A19)+SUBS('13-14 Teamsheets'!$S$2:$Z$132,$A19)+SUBS('14-15 Teamsheets'!$S$2:$Z$136,$A19)) &amp; ")"</f>
        <v>1(7)</v>
      </c>
      <c r="CA19" s="28">
        <f t="shared" si="4"/>
        <v>8</v>
      </c>
      <c r="CB19" s="71">
        <f>GOALS('05-06 Teamsheets'!$H$2:$W$71,$A19,'05-06 Teamsheets'!$C$2:$C$71,B$1)+GOALS('06-07 Teamsheets'!$H$2:$Z$83,$A19,'06-07 Teamsheets'!$C$2:$C$83,G$1)+GOALS('07-08 Teamsheets'!$H$2:$Z$88,$A19,'07-08 Teamsheets'!$C$2:$C$88,L$1)+GOALS('08-09 Teamsheets'!$H$2:$Z$92,$A19,'08-09 Teamsheets'!$C$2:$C$92,Q$1)+GOALS('09-10 Teamsheets'!$H$2:$Z$98,$A19,'09-10 Teamsheets'!$C$2:$C$98,Q$1)+GOALS('10-11 Teamsheets'!$H$2:$Z$107,$A19,'10-11 Teamsheets'!$C$2:$C$107,Q$1)+GOALS('11-12 Teamsheets'!$H$2:$Z$119,$A19,'11-12 Teamsheets'!$C$2:$C$119,Q$1)+GOALS('12-13 Teamsheets'!$H$2:$Z$126,$A19,'12-13 Teamsheets'!$C$2:$C$126,Q$1)+GOALS('13-14 Teamsheets'!$H$2:$Z$132,$A19,'13-14 Teamsheets'!$C$2:$C$132,Q$1)+GOALS('14-15 Teamsheets'!$H$2:$Z$136,$A19,'14-15 Teamsheets'!$C$2:$C$136,Q$1)</f>
        <v>0</v>
      </c>
      <c r="CC19" s="27">
        <f>GOALS('05-06 Teamsheets'!$H$2:$W$71,$A19,'05-06 Teamsheets'!$C$2:$C$71,V$1)+GOALS('05-06 Teamsheets'!$H$2:$W$71,$A19,'05-06 Teamsheets'!$C$2:$C$71,AA$1)+GOALS('06-07 Teamsheets'!$H$2:$Z$83,$A19,'06-07 Teamsheets'!$C$2:$C$83,AF$1)+GOALS('06-07 Teamsheets'!$H$2:$Z$83,$A19,'06-07 Teamsheets'!$C$2:$C$83,AK$1)+GOALS('07-08 Teamsheets'!$H$2:$Z$88,$A19,'07-08 Teamsheets'!$C$2:$C$88,AP$1)+GOALS('07-08 Teamsheets'!$H$2:$Z$88,$A19,'07-08 Teamsheets'!$C$2:$C$88,AU$1)+GOALS('07-08 Teamsheets'!$H$2:$Z$88,$A19,'07-08 Teamsheets'!$C$2:$C$88,AZ$1)+GOALS('11-12 Teamsheets'!$H$2:$Z$119,$A19,'11-12 Teamsheets'!$C$2:$C$119,AZ$1)+GOALS('12-13 Teamsheets'!$H$2:$Z$120,$A19,'12-13 Teamsheets'!$C$2:$C$120,AZ$1)+GOALS('13-14 Teamsheets'!$H$2:$Z$126,$A19,'13-14 Teamsheets'!$C$2:$C$126,AZ$1)+GOALS('14-15 Teamsheets'!$H$2:$Z$130,$A19,'14-15 Teamsheets'!$C$2:$C$130,AZ$1)+GOALS('08-09 Teamsheets'!$H$2:$Z$92,$A19,'08-09 Teamsheets'!$C$2:$C$92,BE$1)+GOALS('09-10 Teamsheets'!$H$2:$Z$98,$A19,'09-10 Teamsheets'!$C$2:$C$98,BE$1)+GOALS('10-11 Teamsheets'!$H$2:$Z$107,$A19,'10-11 Teamsheets'!$C$2:$C$107,BE$1)+GOALS('11-12 Teamsheets'!$H$2:$Z$119,$A19,'11-12 Teamsheets'!$C$2:$C$119,BE$1)+GOALS('12-13 Teamsheets'!$H$2:$Z$126,$A19,'12-13 Teamsheets'!$C$2:$C$126,BE$1)+GOALS('13-14 Teamsheets'!$H$2:$Z$132,$A19,'13-14 Teamsheets'!$C$2:$C$132,BE$1)+GOALS('14-15 Teamsheets'!$H$2:$Z$136,$A19,'14-15 Teamsheets'!$C$2:$C$136,BE$1)</f>
        <v>0</v>
      </c>
      <c r="CD19" s="27">
        <f>GOALS('07-08 Teamsheets'!$H$2:$Z$88,$A19,'07-08 Teamsheets'!$C$2:$C$88,BJ$1)
+GOALS('08-09 Teamsheets'!$H$2:$Z$92,$A19,'08-09 Teamsheets'!$C$2:$C$92,BJ$1)
+GOALS('09-10 Teamsheets'!$H$2:$Z$98,$A19,'09-10 Teamsheets'!$C$2:$C$98,BJ$1)
+GOALS('10-11 Teamsheets'!$H$2:$Z$107,$A19,'10-11 Teamsheets'!$C$2:$C$107,BJ$1)
+GOALS('11-12 Teamsheets'!$H$2:$Z$119,$A19,'11-12 Teamsheets'!$C$2:$C$119,BJ$1)
+GOALS('12-13 Teamsheets'!$H$2:$Z$124,$A19,'12-13 Teamsheets'!$C$2:$C$124,BJ$1)+GOALS('13-14 Teamsheets'!$H$2:$Z$130,$A19,'13-14 Teamsheets'!$C$2:$C$130,BJ$1)+GOALS('14-15 Teamsheets'!$H$2:$Z$134,$A19,'14-15 Teamsheets'!$C$2:$C$134,BJ$1)
+GOALS('07-08 Teamsheets'!$H$2:$Z$88,$A19,'07-08 Teamsheets'!$C$2:$C$88,BO$1)
+GOALS('08-09 Teamsheets'!$H$2:$Z$92,$A19,'08-09 Teamsheets'!$C$2:$C$92,BO$1)
+GOALS('09-10 Teamsheets'!$H$2:$Z$98,$A19,'09-10 Teamsheets'!$C$2:$C$98,BO$1)
+GOALS('10-11 Teamsheets'!$H$2:$Z$107,$A19,'10-11 Teamsheets'!$C$2:$C$107,BO$1)
+GOALS('11-12 Teamsheets'!$H$2:$Z$119,$A19,'11-12 Teamsheets'!$C$2:$C$119,BO$1)
+GOALS('12-13 Teamsheets'!$H$2:$Z$126,$A19,'12-13 Teamsheets'!$C$2:$C$126,BO$1)+GOALS('13-14 Teamsheets'!$H$2:$Z$132,$A19,'13-14 Teamsheets'!$C$2:$C$132,BO$1)+GOALS('14-15 Teamsheets'!$H$2:$Z$136,$A19,'14-15 Teamsheets'!$C$2:$C$136,BO$1)</f>
        <v>0</v>
      </c>
      <c r="CE19" s="28">
        <f t="shared" si="5"/>
        <v>0</v>
      </c>
      <c r="CF19" s="27" t="str">
        <f>(GOALS('05-06 Teamsheets'!$H$2:$R$71,$A19) +GOALS('06-07 Teamsheets'!$H$2:$R$83,$A19) +  GOALS('07-08 Teamsheets'!$H$2:$R$88,$A19) + GOALS('08-09 Teamsheets'!$H$2:$R$92,$A19)+GOALS('09-10 Teamsheets'!$H$2:$R$98,$A19)+GOALS('10-11 Teamsheets'!$H$2:$R$107,$A19)+GOALS('11-12 Teamsheets'!$H$2:$R$119,$A19)+GOALS('12-13 Teamsheets'!$H$2:$R$126,$A19)+GOALS('13-14 Teamsheets'!$H$2:$R$132,$A19)+GOALS('14-15 Teamsheets'!$H$2:$R$136,$A19)) &amp; "(" &amp; (GOALS('05-06 Teamsheets'!$S$2:$W$71,$A19)+GOALS('06-07 Teamsheets'!$S$2:$Z$83,$A19)+GOALS('07-08 Teamsheets'!$S$2:$Z$88,$A19)+GOALS('08-09 Teamsheets'!$S$2:$Z$92,$A19)+GOALS('09-10 Teamsheets'!$S$2:$Z$98,$A19)+GOALS('10-11 Teamsheets'!$S$2:$Z$107,$A19)+GOALS('11-12 Teamsheets'!$S$2:$Z$119,$A19)+GOALS('12-13 Teamsheets'!$S$2:$Z$126,$A19)+GOALS('13-14 Teamsheets'!$S$2:$Z$132,$A19)+GOALS('14-15 Teamsheets'!$S$2:$Z$136,$A19)) &amp; ")"</f>
        <v>0(0)</v>
      </c>
      <c r="CG19" s="28">
        <f t="shared" si="6"/>
        <v>0</v>
      </c>
      <c r="CH19" s="71">
        <f>SUM(D19,I19,N19,S19)</f>
        <v>0</v>
      </c>
      <c r="CI19" s="83">
        <f>SUM(X19,AC19,AH19,AM19,AR19,BG19,AW19,BL19,BQ19,BB19)</f>
        <v>0</v>
      </c>
      <c r="CJ19" s="77">
        <f>SUM(CH19:CI19)</f>
        <v>0</v>
      </c>
      <c r="CK19" s="74" t="str">
        <f>(CARDS('05-06 Teamsheets'!$H$2:$W$71,$A19,$CX$2)+CARDS('06-07 Teamsheets'!$H$2:$Z$83,$A19,$CX$2)+CARDS('07-08 Teamsheets'!$H$2:$Z$88,$A19,$CX$2)+CARDS('08-09 Teamsheets'!$H$2:$Z$92,$A19,$CX$2)+CARDS('09-10 Teamsheets'!$H$2:$Z$98,$A19,$CX$2)+CARDS('10-11 Teamsheets'!$H$2:$Z$107,$A19,$CX$2)+CARDS('11-12 Teamsheets'!$H$2:$Z$119,$A19,$CX$2)+CARDS('12-13 Teamsheets'!$H$2:$Z$126,$A19,$CX$2)+CARDS('13-14 Teamsheets'!$H$2:$Z$130,$A19,$CX$2)) &amp; "(" &amp; (CARDS('05-06 Teamsheets'!$H$2:$W$71,$A19,$CX$3)+CARDS('06-07 Teamsheets'!$H$2:$Z$83,$A19,$CX$3)+CARDS('07-08 Teamsheets'!$H$2:$Z$88,$A19,$CX$3)+CARDS('08-09 Teamsheets'!$H$2:$Z$92,$A19,$CX$3)+CARDS('09-10 Teamsheets'!$H$2:$Z$98,$A19,$CX$3)+CARDS('10-11 Teamsheets'!$H$2:$Z$107,$A19,$CX$3)+CARDS('11-12 Teamsheets'!$H$2:$Z$119,$A19,$CX$3)+CARDS('13-14 Teamsheets'!$H$2:$Z$130,$A19,$CX$3)) &amp; ")"</f>
        <v>0(0)</v>
      </c>
      <c r="CL19" s="28">
        <f>SUM(F19,K19,P19,U19)</f>
        <v>145</v>
      </c>
      <c r="CM19" s="28">
        <f>SUM(Z19,AE19,AJ19,AO19,AT19,BI19,AY19,BN19,BS19,BD19)</f>
        <v>32</v>
      </c>
      <c r="CN19" s="77">
        <f>SUM(CL19:CM19)</f>
        <v>177</v>
      </c>
      <c r="CO19" s="28">
        <f>IF(AND(CN19&lt;&gt;0, CA19&lt;&gt;0),CN19/CA19,0)</f>
        <v>22.125</v>
      </c>
      <c r="CP19" s="28">
        <f>IF(CG19&lt;&gt;0,CG19/CA19,0)</f>
        <v>0</v>
      </c>
      <c r="CQ19" s="77">
        <f>IF(CG19&lt;&gt;0,CN19/CG19,0)</f>
        <v>0</v>
      </c>
      <c r="CS19" s="71">
        <f t="shared" si="0"/>
        <v>114</v>
      </c>
      <c r="CT19" s="83">
        <f t="shared" si="1"/>
        <v>146</v>
      </c>
      <c r="CU19" s="77">
        <f t="shared" si="2"/>
        <v>101</v>
      </c>
      <c r="CW19"/>
      <c r="CX19" s="30"/>
    </row>
    <row r="20" spans="1:102" x14ac:dyDescent="0.2">
      <c r="A20" s="112" t="s">
        <v>3892</v>
      </c>
      <c r="B20" s="27" t="s">
        <v>1635</v>
      </c>
      <c r="C20" s="27" t="s">
        <v>1635</v>
      </c>
      <c r="D20" s="27">
        <v>0</v>
      </c>
      <c r="E20" s="27" t="s">
        <v>1635</v>
      </c>
      <c r="F20" s="82">
        <v>0</v>
      </c>
      <c r="G20" s="27" t="s">
        <v>1635</v>
      </c>
      <c r="H20" s="27" t="s">
        <v>1635</v>
      </c>
      <c r="I20" s="27">
        <v>0</v>
      </c>
      <c r="J20" s="27" t="s">
        <v>1635</v>
      </c>
      <c r="K20" s="82">
        <v>0</v>
      </c>
      <c r="L20" s="27" t="s">
        <v>1635</v>
      </c>
      <c r="M20" s="27" t="s">
        <v>1635</v>
      </c>
      <c r="N20" s="27">
        <v>0</v>
      </c>
      <c r="O20" s="27" t="s">
        <v>1635</v>
      </c>
      <c r="P20" s="82">
        <v>0</v>
      </c>
      <c r="Q20" s="27" t="str">
        <f>(APPS('08-09 Teamsheets'!$H$2:$R$92,$A20,'08-09 Teamsheets'!$C$2:$C$92,Q$1)+APPS('09-10 Teamsheets'!$H$2:$R$98,$A20,'09-10 Teamsheets'!$C$2:$C$98,Q$1)+APPS('10-11 Teamsheets'!$H$2:$R$107,$A20,'10-11 Teamsheets'!$C$2:$C$107,Q$1)+APPS('11-12 Teamsheets'!$H$2:$R$119,$A20,'11-12 Teamsheets'!$C$2:$C$119,Q$1)+APPS('12-13 Teamsheets'!$H$2:$R$126,$A20,'12-13 Teamsheets'!$C$2:$C$126,Q$1)+APPS('13-14 Teamsheets'!$H$2:$R$132,$A20,'13-14 Teamsheets'!$C$2:$C$132,Q$1)+APPS('14-15 Teamsheets'!$H$2:$R$136,$A20,'14-15 Teamsheets'!$C$2:$C$136,Q$1)) &amp; "(" &amp; (SUBS('08-09 Teamsheets'!$S$2:$Z$92,$A20,'08-09 Teamsheets'!$C$2:$C$92,Q$1)+SUBS('09-10 Teamsheets'!$S$2:$Z$98,$A20,'09-10 Teamsheets'!$C$2:$C$98,Q$1)+SUBS('10-11 Teamsheets'!$S$2:$Z$107,$A20,'10-11 Teamsheets'!$C$2:$C$107,Q$1)+SUBS('11-12 Teamsheets'!$S$2:$Z$119,$A20,'11-12 Teamsheets'!$C$2:$C$119,Q$1)+SUBS('12-13 Teamsheets'!$S$2:$Z$126,$A20,'12-13 Teamsheets'!$C$2:$C$126,Q$1)+SUBS('13-14 Teamsheets'!$S$2:$Z$132,$A20,'13-14 Teamsheets'!$C$2:$C$132,Q$1)+SUBS('14-15 Teamsheets'!$S$2:$Z$136,$A20,'14-15 Teamsheets'!$C$2:$C$136,Q$1)) &amp; ")"</f>
        <v>0(1)</v>
      </c>
      <c r="R20" s="27" t="str">
        <f>(GOALS('08-09 Teamsheets'!$H$2:$R$92,$A20,'08-09 Teamsheets'!$C$2:$C$92,Q$1)+GOALS('09-10 Teamsheets'!$H$2:$R$98,$A20,'09-10 Teamsheets'!$C$2:$C$98,Q$1)+GOALS('10-11 Teamsheets'!$H$2:$R$107,$A20,'10-11 Teamsheets'!$C$2:$C$107,Q$1)+GOALS('11-12 Teamsheets'!$H$2:$R$119,$A20,'11-12 Teamsheets'!$C$2:$C$119,Q$1)+GOALS('12-13 Teamsheets'!$H$2:$R$126,$A20,'12-13 Teamsheets'!$C$2:$C$126,Q$1)+GOALS('13-14 Teamsheets'!$H$2:$R$132,$A20,'13-14 Teamsheets'!$C$2:$C$132,Q$1)+GOALS('14-15 Teamsheets'!$H$2:$R$136,$A20,'14-15 Teamsheets'!$C$2:$C$136,Q$1)) &amp; "(" &amp; (GOALS('08-09 Teamsheets'!$S$2:$Z$92,$A20,'08-09 Teamsheets'!$C$2:$C$92,Q$1)+GOALS('09-10 Teamsheets'!$S$2:$Z$98,$A20,'09-10 Teamsheets'!$C$2:$C$98,Q$1)+GOALS('10-11 Teamsheets'!$S$2:$Z$107,$A20,'10-11 Teamsheets'!$C$2:$C$107,Q$1)+GOALS('11-12 Teamsheets'!$S$2:$Z$119,$A20,'11-12 Teamsheets'!$C$2:$C$119,Q$1)+GOALS('12-13 Teamsheets'!$S$2:$Z$126,$A20,'12-13 Teamsheets'!$C$2:$C$126,Q$1)+GOALS('13-14 Teamsheets'!$S$2:$Z$132,$A20,'13-14 Teamsheets'!$C$2:$C$132,Q$1)+GOALS('14-15 Teamsheets'!$S$2:$Z$136,$A20,'14-15 Teamsheets'!$C$2:$C$136,Q$1)) &amp; ")"</f>
        <v>0(0)</v>
      </c>
      <c r="S20" s="27">
        <f>Clean_sheet('08-09 Teamsheets'!$C$2:$H$92,$A20,Q$1)+Clean_sheet('09-10 Teamsheets'!$C$2:$H$98,$A20,Q$1)+Clean_sheet('10-11 Teamsheets'!$C$2:$H$107,$A20,Q$1)+Clean_sheet('11-12 Teamsheets'!$C$2:$H$119,$A20,Q$1)+Clean_sheet('12-13 Teamsheets'!$C$2:$H$126,$A20,Q$1)+Clean_sheet('13-14 Teamsheets'!$C$2:$H$132,$A20,Q$1)+Clean_sheet('14-15 Teamsheets'!$C$2:$H$136,$A20,Q$1)</f>
        <v>0</v>
      </c>
      <c r="T20" s="27" t="str">
        <f>(CARDS('08-09 Teamsheets'!$H$2:$Z$92,$A20,$CX$2,'08-09 Teamsheets'!$C$2:$C$92,Q$1)+CARDS('09-10 Teamsheets'!$H$2:$Z$98,$A20,$CX$2,'09-10 Teamsheets'!$C$2:$C$98,Q$1)+CARDS('10-11 Teamsheets'!$H$2:$Z$107,$A20,$CX$2,'10-11 Teamsheets'!$C$2:$C$107,Q$1)+CARDS('11-12 Teamsheets'!$H$2:$Z$119,$A20,$CX$2,'11-12 Teamsheets'!$C$2:$C$119,Q$1)+CARDS('12-13 Teamsheets'!$H$2:$Z$126,$A20,$CX$2,'12-13 Teamsheets'!$C$2:$C$126,Q$1)+CARDS('13-14 Teamsheets'!$H$2:$Z$132,$A20,$CX$2,'13-14 Teamsheets'!$C$2:$C$132,Q$1)+CARDS('14-15 Teamsheets'!$H$2:$Z$136,$A20,$CX$2,'14-15 Teamsheets'!$C$2:$C$136,Q$1)) &amp; "(" &amp; (CARDS('08-09 Teamsheets'!$H$2:$Z$92,$A20,$CX$3,'08-09 Teamsheets'!$C$2:$C$92,Q$1)+CARDS('09-10 Teamsheets'!$H$2:$Z$98,$A20,$CX$3,'09-10 Teamsheets'!$C$2:$C$98,Q$1)+CARDS('10-11 Teamsheets'!$H$2:$Z$107,$A20,$CX$3,'10-11 Teamsheets'!$C$2:$C$107,Q$1)+CARDS('11-12 Teamsheets'!$H$2:$Z$119,$A20,$CX$3,'11-12 Teamsheets'!$C$2:$C$119,Q$1)+CARDS('12-13 Teamsheets'!$H$2:$Z$126,$A20,$CX$3,'12-13 Teamsheets'!$C$2:$C$126,Q$1)+CARDS('13-14 Teamsheets'!$H$2:$Z$132,$A20,$CX$3,'13-14 Teamsheets'!$C$2:$C$132,Q$1)+CARDS('14-15 Teamsheets'!$H$2:$Z$136,$A20,$CX$3,'14-15 Teamsheets'!$C$2:$C$136,Q$1)) &amp; ")"</f>
        <v>0(0)</v>
      </c>
      <c r="U20" s="82">
        <f>MINS_PLAYED('08-09 Teamsheets'!$H$2:$R$92,$A20,'08-09 Teamsheets'!$C$2:$C$92,Q$1)+MINS_PLAYED('09-10 Teamsheets'!$H$2:$R$98,$A20,'09-10 Teamsheets'!$C$2:$C$98,Q$1)+ MINS_AS_SUB('08-09 Teamsheets'!$S$2:$Z$92,$A20,'08-09 Teamsheets'!$C$2:$C$92,Q$1)+ MINS_AS_SUB('09-10 Teamsheets'!$S$2:$Z$98,$A20,'09-10 Teamsheets'!$C$2:$C$98,Q$1)+MINS_PLAYED('10-11 Teamsheets'!$H$2:$R$107,$A20,'10-11 Teamsheets'!$C$2:$C$107,Q$1)+MINS_AS_SUB('10-11 Teamsheets'!$S$2:$Z$107,$A20,'10-11 Teamsheets'!$C$2:$C$107,Q$1)+MINS_PLAYED('11-12 Teamsheets'!$H$2:$R$119,$A20,'11-12 Teamsheets'!$C$2:$C$119,Q$1)+MINS_AS_SUB('11-12 Teamsheets'!$S$2:$Z$119,$A20,'11-12 Teamsheets'!$C$2:$C$119,Q$1)+MINS_PLAYED('12-13 Teamsheets'!$H$2:$R$126,$A20,'12-13 Teamsheets'!$C$2:$C$126,Q$1)+MINS_AS_SUB('12-13 Teamsheets'!$S$2:$Z$126,$A20,'12-13 Teamsheets'!$C$2:$C$126,Q$1)+MINS_PLAYED('13-14 Teamsheets'!$H$2:$R$132,$A20,'13-14 Teamsheets'!$C$2:$C$132,Q$1)+MINS_AS_SUB('13-14 Teamsheets'!$S$2:$Z$132,$A20,'13-14 Teamsheets'!$C$2:$C$132,Q$1)+MINS_PLAYED('14-15 Teamsheets'!$H$2:$R$136,$A20,'14-15 Teamsheets'!$C$2:$C$136,Q$1)+MINS_AS_SUB('14-15 Teamsheets'!$S$2:$Z$136,$A20,'14-15 Teamsheets'!$C$2:$C$136,Q$1)</f>
        <v>0</v>
      </c>
      <c r="V20" s="27" t="s">
        <v>1635</v>
      </c>
      <c r="W20" s="27" t="s">
        <v>1635</v>
      </c>
      <c r="X20" s="27">
        <v>0</v>
      </c>
      <c r="Y20" s="27" t="s">
        <v>1635</v>
      </c>
      <c r="Z20" s="82">
        <v>0</v>
      </c>
      <c r="AA20" s="27" t="s">
        <v>1635</v>
      </c>
      <c r="AB20" s="27" t="s">
        <v>1635</v>
      </c>
      <c r="AC20" s="27">
        <v>0</v>
      </c>
      <c r="AD20" s="27" t="s">
        <v>1635</v>
      </c>
      <c r="AE20" s="82">
        <v>0</v>
      </c>
      <c r="AF20" s="27" t="s">
        <v>1635</v>
      </c>
      <c r="AG20" s="27" t="s">
        <v>1635</v>
      </c>
      <c r="AH20" s="27">
        <v>0</v>
      </c>
      <c r="AI20" s="27" t="s">
        <v>1635</v>
      </c>
      <c r="AJ20" s="82">
        <v>0</v>
      </c>
      <c r="AK20" s="27" t="s">
        <v>1635</v>
      </c>
      <c r="AL20" s="27" t="s">
        <v>1635</v>
      </c>
      <c r="AM20" s="27">
        <v>0</v>
      </c>
      <c r="AN20" s="27" t="s">
        <v>1635</v>
      </c>
      <c r="AO20" s="82">
        <v>0</v>
      </c>
      <c r="AP20" s="27" t="s">
        <v>1635</v>
      </c>
      <c r="AQ20" s="27" t="s">
        <v>1635</v>
      </c>
      <c r="AR20" s="27">
        <v>0</v>
      </c>
      <c r="AS20" s="27" t="s">
        <v>1635</v>
      </c>
      <c r="AT20" s="82">
        <v>0</v>
      </c>
      <c r="AU20" s="27" t="s">
        <v>1635</v>
      </c>
      <c r="AV20" s="27" t="s">
        <v>1635</v>
      </c>
      <c r="AW20" s="27">
        <v>0</v>
      </c>
      <c r="AX20" s="27" t="s">
        <v>1635</v>
      </c>
      <c r="AY20" s="82">
        <v>0</v>
      </c>
      <c r="AZ20" s="27" t="str">
        <f>(APPS('07-08 Teamsheets'!$H$2:$R$88,$A20,'07-08 Teamsheets'!$C$2:$C$88,AZ$1)+APPS('11-12 Teamsheets'!$H$2:$R$119,$A20,'11-12 Teamsheets'!$C$2:$C$119,AZ$1)+APPS('12-13 Teamsheets'!$H$2:$R$126,$A20,'12-13 Teamsheets'!$C$2:$C$126,AZ$1)+APPS('13-14 Teamsheets'!$H$2:$R$132,$A20,'13-14 Teamsheets'!$C$2:$C$132,AZ$1)+APPS('14-15 Teamsheets'!$H$2:$R$136,$A20,'14-15 Teamsheets'!$C$2:$C$136,AZ$1)) &amp; "(" &amp; (SUBS('07-08 Teamsheets'!$S$2:$Z$88,$A20,'07-08 Teamsheets'!$C$2:$C$88,AZ$1)+SUBS('11-12 Teamsheets'!$S$2:$Z$119,$A20,'11-12 Teamsheets'!$C$2:$C$119,AZ$1)+SUBS('12-13 Teamsheets'!$S$2:$Z$126,$A20,'12-13 Teamsheets'!$C$2:$C$126,AZ$1)+SUBS('13-14 Teamsheets'!$S$2:$Z$132,$A20,'13-14 Teamsheets'!$C$2:$C$132,AZ$1)+SUBS('14-15 Teamsheets'!$S$2:$Z$136,$A20,'14-15 Teamsheets'!$C$2:$C$136,AZ$1)) &amp; ")"</f>
        <v>1(0)</v>
      </c>
      <c r="BA20" s="27" t="str">
        <f>(GOALS('07-08 Teamsheets'!$H$2:$R$88,$A20,'07-08 Teamsheets'!$C$2:$C$88,AZ$1)+GOALS('11-12 Teamsheets'!$H$2:$R$119,$A20,'11-12 Teamsheets'!$C$2:$C$119,AZ$1)+GOALS('12-13 Teamsheets'!$H$2:$R$126,$A20,'12-13 Teamsheets'!$C$2:$C$126,AZ$1)+GOALS('13-14 Teamsheets'!$H$2:$R$132,$A20,'13-14 Teamsheets'!$C$2:$C$132,AZ$1)+GOALS('14-15 Teamsheets'!$H$2:$R$136,$A20,'14-15 Teamsheets'!$C$2:$C$136,AZ$1)) &amp; "(" &amp; (GOALS('07-08 Teamsheets'!$S$2:$Z$88,$A20,'07-08 Teamsheets'!$C$2:$C$88,AZ$1)+GOALS('11-12 Teamsheets'!$S$2:$Z$119,$A20,'11-12 Teamsheets'!$C$2:$C$119,AZ$1)+GOALS('12-13 Teamsheets'!$S$2:$Z$126,$A20,'12-13 Teamsheets'!$C$2:$C$126,AZ$1)+GOALS('13-14 Teamsheets'!$S$2:$Z$132,$A20,'13-14 Teamsheets'!$C$2:$C$132,AZ$1)+GOALS('14-15 Teamsheets'!$S$2:$Z$136,$A20,'14-15 Teamsheets'!$C$2:$C$136,AZ$1)) &amp; ")"</f>
        <v>1(0)</v>
      </c>
      <c r="BB20" s="27">
        <f>Clean_sheet('07-08 Teamsheets'!$C$2:$H$92,$A20,AZ$1)+Clean_sheet('11-12 Teamsheets'!$C$2:$H$119,$A20,AZ$1)+Clean_sheet('12-13 Teamsheets'!$C$2:$H$126,$A20,AZ$1)+Clean_sheet('13-14 Teamsheets'!$C$2:$H$132,$A20,AZ$1)+Clean_sheet('14-15 Teamsheets'!$C$2:$H$136,$A20,AZ$1)</f>
        <v>0</v>
      </c>
      <c r="BC20" s="27" t="str">
        <f>(CARDS('07-08 Teamsheets'!$H$2:$Z$88,$A20,$CX$2,'07-08 Teamsheets'!$C$2:$C$88,AZ$1)+CARDS('11-12 Teamsheets'!$H$2:$Z$119,$A20,$CX$2,'11-12 Teamsheets'!$C$2:$C$119,AZ$1)+CARDS('12-13 Teamsheets'!$H$2:$Z$126,$A20,$CX$2,'12-13 Teamsheets'!$C$2:$C$126,AZ$1)+CARDS('13-14 Teamsheets'!$H$2:$Z$132,$A20,$CX$2,'13-14 Teamsheets'!$C$2:$C$132,AZ$1)+CARDS('14-15 Teamsheets'!$H$2:$Z$136,$A20,$CX$2,'14-15 Teamsheets'!$C$2:$C$136,AZ$1)) &amp; "(" &amp; (CARDS('07-08 Teamsheets'!$H$2:$Z$88,$A20,$CX$3,'07-08 Teamsheets'!$C$2:$C$88,AZ$1)+CARDS('11-12 Teamsheets'!$H$2:$Z$119,$A20,$CX$3,'11-12 Teamsheets'!$C$2:$C$119,AZ$1)+CARDS('12-13 Teamsheets'!$H$2:$Z$126,$A20,$CX$3,'12-13 Teamsheets'!$C$2:$C$126,AZ$1)+CARDS('13-14 Teamsheets'!$H$2:$Z$132,$A20,$CX$3,'13-14 Teamsheets'!$C$2:$C$132,AZ$1)+CARDS('14-15 Teamsheets'!$H$2:$Z$136,$A20,$CX$3,'14-15 Teamsheets'!$C$2:$C$136,AZ$1)) &amp; ")"</f>
        <v>0(0)</v>
      </c>
      <c r="BD20" s="82">
        <f>MINS_PLAYED('07-08 Teamsheets'!$H$2:$R$88,$A20,'07-08 Teamsheets'!$C$2:$C$88,AZ$1)+MINS_PLAYED('11-12 Teamsheets'!$H$2:$R$119,$A20,'11-12 Teamsheets'!$C$2:$C$119,AZ$1)+MINS_PLAYED('12-13 Teamsheets'!$H$2:$R$126,$A20,'12-13 Teamsheets'!$C$2:$C$126,AZ$1)+MINS_PLAYED('13-14 Teamsheets'!$H$2:$R$132,$A20,'13-14 Teamsheets'!$C$2:$C$132,AZ$1)+MINS_PLAYED('14-15 Teamsheets'!$H$2:$R$136,$A20,'14-15 Teamsheets'!$C$2:$C$136,AZ$1)+MINS_AS_SUB('07-08 Teamsheets'!$S$2:$Z$88,$A20,'07-08 Teamsheets'!$C$2:$C$88,AZ$1)+MINS_AS_SUB('11-12 Teamsheets'!$S$2:$Z$119,$A20,'11-12 Teamsheets'!$C$2:$C$119,AZ$1)+MINS_AS_SUB('12-13 Teamsheets'!$S$2:$Z$126,$A20,'12-13 Teamsheets'!$C$2:$C$126,AZ$1)+MINS_AS_SUB('13-14 Teamsheets'!$S$2:$Z$132,$A20,'13-14 Teamsheets'!$C$2:$C$132,AZ$1)+MINS_AS_SUB('14-15 Teamsheets'!$S$2:$Z$136,$A20,'14-15 Teamsheets'!$C$2:$C$136,AZ$1)</f>
        <v>90</v>
      </c>
      <c r="BE20" s="27" t="str">
        <f>(APPS('08-09 Teamsheets'!$H$2:$R$92,$A20,'08-09 Teamsheets'!$C$2:$C$92,BE$1)+APPS('09-10 Teamsheets'!$H$2:$R$98,$A20,'09-10 Teamsheets'!$C$2:$C$98,BE$1)+APPS('10-11 Teamsheets'!$H$2:$R$107,$A20,'10-11 Teamsheets'!$C$2:$C$107,BE$1)+APPS('11-12 Teamsheets'!$H$2:$R$119,$A20,'11-12 Teamsheets'!$C$2:$C$119,BE$1)+APPS('12-13 Teamsheets'!$H$2:$R$126,$A20,'12-13 Teamsheets'!$C$2:$C$126,BE$1)+APPS('13-14 Teamsheets'!$H$2:$R$132,$A20,'13-14 Teamsheets'!$C$2:$C$132,BE$1)+APPS('14-15 Teamsheets'!$H$2:$R$136,$A20,'14-15 Teamsheets'!$C$2:$C$136,BE$1)) &amp; "(" &amp; (SUBS('08-09 Teamsheets'!$S$2:$Z$92,$A20,'08-09 Teamsheets'!$C$2:$C$92,BE$1)+SUBS('09-10 Teamsheets'!$S$2:$Z$98,$A20,'09-10 Teamsheets'!$C$2:$C$98,BE$1)+SUBS('10-11 Teamsheets'!$S$2:$Z$107,$A20,'10-11 Teamsheets'!$C$2:$C$107,BE$1)+SUBS('11-12 Teamsheets'!$S$2:$Z$119,$A20,'11-12 Teamsheets'!$C$2:$C$119,BE$1)+SUBS('12-13 Teamsheets'!$S$2:$Z$126,$A20,'12-13 Teamsheets'!$C$2:$C$126,BE$1)+SUBS('13-14 Teamsheets'!$S$2:$Z$132,$A20,'13-14 Teamsheets'!$C$2:$C$132,BE$1)+SUBS('14-15 Teamsheets'!$S$2:$Z$136,$A20,'14-15 Teamsheets'!$C$2:$C$136,BE$1)) &amp; ")"</f>
        <v>0(0)</v>
      </c>
      <c r="BF20" s="27" t="str">
        <f>(GOALS('08-09 Teamsheets'!$H$2:$R$92,$A20,'08-09 Teamsheets'!$C$2:$C$92,BE$1)+GOALS('09-10 Teamsheets'!$H$2:$R$98,$A20,'09-10 Teamsheets'!$C$2:$C$98,BE$1)+GOALS('10-11 Teamsheets'!$H$2:$R$107,$A20,'10-11 Teamsheets'!$C$2:$C$107,BE$1)+GOALS('11-12 Teamsheets'!$H$2:$R$119,$A20,'11-12 Teamsheets'!$C$2:$C$119,BE$1)+GOALS('12-13 Teamsheets'!$H$2:$R$126,$A20,'12-13 Teamsheets'!$C$2:$C$126,BE$1)+GOALS('13-14 Teamsheets'!$H$2:$R$132,$A20,'13-14 Teamsheets'!$C$2:$C$132,BE$1)+GOALS('14-15 Teamsheets'!$H$2:$R$136,$A20,'14-15 Teamsheets'!$C$2:$C$136,BE$1)) &amp; "(" &amp; (GOALS('08-09 Teamsheets'!$S$2:$Z$92,$A20,'08-09 Teamsheets'!$C$2:$C$92,BE$1)+GOALS('09-10 Teamsheets'!$S$2:$Z$98,$A20,'09-10 Teamsheets'!$C$2:$C$98,BE$1)+GOALS('10-11 Teamsheets'!$S$2:$Z$107,$A20,'10-11 Teamsheets'!$C$2:$C$107,BE$1)+GOALS('11-12 Teamsheets'!$S$2:$Z$119,$A20,'11-12 Teamsheets'!$C$2:$C$119,BE$1)+GOALS('12-13 Teamsheets'!$S$2:$Z$126,$A20,'12-13 Teamsheets'!$C$2:$C$126,BE$1)+GOALS('13-14 Teamsheets'!$S$2:$Z$132,$A20,'13-14 Teamsheets'!$C$2:$C$132,BE$1)+GOALS('14-15 Teamsheets'!$S$2:$Z$136,$A20,'14-15 Teamsheets'!$C$2:$C$136,BE$1)) &amp; ")"</f>
        <v>0(0)</v>
      </c>
      <c r="BG20" s="27">
        <f>Clean_sheet('08-09 Teamsheets'!$C$2:$H$92,$A20,BE$1)+Clean_sheet('09-10 Teamsheets'!$C$2:$H$98,$A20,BE$1)+Clean_sheet('10-11 Teamsheets'!$C$2:$H$107,$A20,BE$1)+Clean_sheet('11-12 Teamsheets'!$C$2:$H$119,$A20,BE$1)+Clean_sheet('12-13 Teamsheets'!$C$2:$H$126,$A20,BE$1)+Clean_sheet('13-14 Teamsheets'!$C$2:$H$132,$A20,BE$1)+Clean_sheet('14-15 Teamsheets'!$C$2:$H$136,$A20,BE$1)</f>
        <v>0</v>
      </c>
      <c r="BH20" s="27" t="str">
        <f>(CARDS('08-09 Teamsheets'!$H$2:$Z$92,$A20,$CX$2,'08-09 Teamsheets'!$C$2:$C$92,BE$1)+CARDS('09-10 Teamsheets'!$H$2:$Z$98,$A20,$CX$2,'09-10 Teamsheets'!$C$2:$C$98,BE$1)+CARDS('10-11 Teamsheets'!$H$2:$Z$107,$A20,$CX$2,'10-11 Teamsheets'!$C$2:$C$107,BE$1)+CARDS('11-12 Teamsheets'!$H$2:$Z$119,$A20,$CX$2,'11-12 Teamsheets'!$C$2:$C$119,BE$1)+CARDS('12-13 Teamsheets'!$H$2:$Z$126,$A20,$CX$2,'12-13 Teamsheets'!$C$2:$C$126,BE$1)+CARDS('13-14 Teamsheets'!$H$2:$Z$132,$A20,$CX$2,'13-14 Teamsheets'!$C$2:$C$132,BE$1)+CARDS('14-15 Teamsheets'!$H$2:$Z$136,$A20,$CX$2,'14-15 Teamsheets'!$C$2:$C$136,BE$1)) &amp; "(" &amp; (CARDS('08-09 Teamsheets'!$H$2:$Z$92,$A20,$CX$3,'08-09 Teamsheets'!$C$2:$C$92,BE$1)+CARDS('09-10 Teamsheets'!$H$2:$Z$98,$A20,$CX$3,'09-10 Teamsheets'!$C$2:$C$98,BE$1)+CARDS('10-11 Teamsheets'!$H$2:$Z$107,$A20,$CX$3,'10-11 Teamsheets'!$C$2:$C$107,BE$1)+CARDS('11-12 Teamsheets'!$H$2:$Z$119,$A20,$CX$3,'11-12 Teamsheets'!$C$2:$C$119,BE$1)+CARDS('12-13 Teamsheets'!$H$2:$Z$126,$A20,$CX$3,'12-13 Teamsheets'!$C$2:$C$126,BE$1)+CARDS('13-14 Teamsheets'!$H$2:$Z$132,$A20,$CX$3,'13-14 Teamsheets'!$C$2:$C$132,BE$1)+CARDS('14-15 Teamsheets'!$H$2:$Z$136,$A20,$CX$3,'14-15 Teamsheets'!$C$2:$C$136,BE$1)) &amp; ")"</f>
        <v>0(0)</v>
      </c>
      <c r="BI20" s="82">
        <f>MINS_PLAYED('08-09 Teamsheets'!$H$2:$R$92,$A20,'08-09 Teamsheets'!$C$2:$C$92,BE$1)+MINS_PLAYED('09-10 Teamsheets'!$H$2:$R$98,$A20,'09-10 Teamsheets'!$C$2:$C$98,BE$1)+ MINS_AS_SUB('08-09 Teamsheets'!$S$2:$Z$92,$A20,'08-09 Teamsheets'!$C$2:$C$92,BE$1)+ MINS_AS_SUB('09-10 Teamsheets'!$S$2:$Z$98,$A20,'09-10 Teamsheets'!$C$2:$C$98,BE$1)+MINS_PLAYED('10-11 Teamsheets'!$H$2:$R$107,$A20,'10-11 Teamsheets'!$C$2:$C$107,BE$1)+MINS_AS_SUB('10-11 Teamsheets'!$S$2:$Z$107,$A20,'10-11 Teamsheets'!$C$2:$C$107,BE$1)+MINS_PLAYED('11-12 Teamsheets'!$H$2:$R$119,$A20,'11-12 Teamsheets'!$C$2:$C$119,BE$1)+MINS_AS_SUB('11-12 Teamsheets'!$S$2:$Z$119,$A20,'11-12 Teamsheets'!$C$2:$C$119,BE$1)+MINS_PLAYED('12-13 Teamsheets'!$H$2:$R$126,$A20,'12-13 Teamsheets'!$C$2:$C$126,BE$1)+MINS_AS_SUB('12-13 Teamsheets'!$S$2:$Z$126,$A20,'12-13 Teamsheets'!$C$2:$C$126,BE$1)+MINS_PLAYED('13-14 Teamsheets'!$H$2:$R$132,$A20,'13-14 Teamsheets'!$C$2:$C$132,BE$1)+MINS_AS_SUB('13-14 Teamsheets'!$S$2:$Z$132,$A20,'13-14 Teamsheets'!$C$2:$C$132,BE$1)+MINS_PLAYED('14-15 Teamsheets'!$H$2:$R$136,$A20,'14-15 Teamsheets'!$C$2:$C$136,BE$1)+MINS_AS_SUB('14-15 Teamsheets'!$S$2:$Z$136,$A20,'14-15 Teamsheets'!$C$2:$C$136,BE$1)</f>
        <v>0</v>
      </c>
      <c r="BJ20" s="27" t="str">
        <f>(APPS('07-08 Teamsheets'!$H$2:$R$88,$A20,'07-08 Teamsheets'!$C$2:$C$88,BJ$1)+APPS('08-09 Teamsheets'!$H$2:$R$92,$A20,'08-09 Teamsheets'!$C$2:$C$92,BJ$1)+APPS('09-10 Teamsheets'!$H$2:$R$98,$A20,'09-10 Teamsheets'!$C$2:$C$98,BJ$1)+APPS('10-11 Teamsheets'!$H$2:$R$106,$A20,'10-11 Teamsheets'!$C$2:$C$106,BJ$1)+APPS('11-12 Teamsheets'!$H$2:$R$119,$A20,'11-12 Teamsheets'!$C$2:$C$119,BJ$1)+APPS('12-13 Teamsheets'!$H$2:$R$126,$A20,'12-13 Teamsheets'!$C$2:$C$126,BJ$1)+APPS('13-14 Teamsheets'!$H$2:$R$132,$A20,'13-14 Teamsheets'!$C$2:$C$132,BJ$1)+APPS('14-15 Teamsheets'!$H$2:$R$136,$A20,'14-15 Teamsheets'!$C$2:$C$136,BJ$1)) &amp; "(" &amp; (SUBS('07-08 Teamsheets'!$S$2:$Z$88,$A20,'07-08 Teamsheets'!$C$2:$C$88,BJ$1)+SUBS('08-09 Teamsheets'!$S$2:$Z$92,$A20,'08-09 Teamsheets'!$C$2:$C$92,BJ$1)+SUBS('09-10 Teamsheets'!$S$2:$Z$98,$A20,'09-10 Teamsheets'!$C$2:$C$98,BJ$1)+SUBS('10-11 Teamsheets'!$S$2:$Z$106,$A20,'10-11 Teamsheets'!$C$2:$C$106,BJ$1)+SUBS('11-12 Teamsheets'!$S$2:$Z$119,$A20,'11-12 Teamsheets'!$C$2:$C$119,BJ$1)+SUBS('12-13 Teamsheets'!$S$2:$Z$126,$A20,'12-13 Teamsheets'!$C$2:$C$126,BJ$1)+SUBS('13-14 Teamsheets'!$S$2:$Z$132,$A20,'13-14 Teamsheets'!$C$2:$C$132,BJ$1)+SUBS('14-15 Teamsheets'!$S$2:$Z$136,$A20,'14-15 Teamsheets'!$C$2:$C$136,BJ$1)) &amp; ")"</f>
        <v>0(0)</v>
      </c>
      <c r="BK20" s="27" t="str">
        <f>(GOALS('07-08 Teamsheets'!$H$2:$R$88,$A20,'07-08 Teamsheets'!$C$2:$C$88,BJ$1)+GOALS('08-09 Teamsheets'!$H$2:$R$92,$A20,'08-09 Teamsheets'!$C$2:$C$92,BJ$1)+GOALS('09-10 Teamsheets'!$H$2:$R$98,$A20,'09-10 Teamsheets'!$C$2:$C$98,BJ$1)+GOALS('10-11 Teamsheets'!$H$2:$R$106,$A20,'10-11 Teamsheets'!$C$2:$C$106,BJ$1)+GOALS('11-12 Teamsheets'!$H$2:$R$119,$A20,'11-12 Teamsheets'!$C$2:$C$119,BJ$1)+GOALS('12-13 Teamsheets'!$H$2:$R$126,$A20,'12-13 Teamsheets'!$C$2:$C$126,BJ$1)+GOALS('13-14 Teamsheets'!$H$2:$R$132,$A20,'13-14 Teamsheets'!$C$2:$C$132,BJ$1)+GOALS('14-15 Teamsheets'!$H$2:$R$136,$A20,'14-15 Teamsheets'!$C$2:$C$136,BJ$1)) &amp; "(" &amp; (GOALS('07-08 Teamsheets'!$S$2:$Z$88,$A20,'07-08 Teamsheets'!$C$2:$C$88,BJ$1)+GOALS('08-09 Teamsheets'!$S$2:$Z$92,$A20,'08-09 Teamsheets'!$C$2:$C$92,BJ$1)+GOALS('09-10 Teamsheets'!$S$2:$Z$98,$A20,'09-10 Teamsheets'!$C$2:$C$98,BJ$1)+GOALS('10-11 Teamsheets'!$S$2:$Z$106,$A20,'10-11 Teamsheets'!$C$2:$C$106,BJ$1)+GOALS('11-12 Teamsheets'!$S$2:$Z$119,$A20,'11-12 Teamsheets'!$C$2:$C$119,BJ$1)+GOALS('12-13 Teamsheets'!$S$2:$Z$126,$A20,'12-13 Teamsheets'!$C$2:$C$126,BJ$1)+GOALS('13-14 Teamsheets'!$S$2:$Z$132,$A20,'13-14 Teamsheets'!$C$2:$C$132,BJ$1)+GOALS('14-15 Teamsheets'!$S$2:$Z$136,$A20,'14-15 Teamsheets'!$C$2:$C$136,BJ$1)) &amp; ")"</f>
        <v>0(0)</v>
      </c>
      <c r="BL20" s="27">
        <f>Clean_sheet('07-08 Teamsheets'!$C$2:$H$92,$A20,BJ$1)+Clean_sheet('08-09 Teamsheets'!$C$2:$H$92,$A20,BJ$1)+Clean_sheet('09-10 Teamsheets'!$C$2:$H$98,$A20,BJ$1)+Clean_sheet('10-11 Teamsheets'!$C$2:$H$106,$A20,BJ$1)+Clean_sheet('11-12 Teamsheets'!$C$2:$H$119,$A20,BJ$1)+Clean_sheet('12-13 Teamsheets'!$C$2:$H$126,$A20,BJ$1)+Clean_sheet('13-14 Teamsheets'!$C$2:$H$132,$A20,BJ$1)+Clean_sheet('14-15 Teamsheets'!$C$2:$H$136,$A20,BJ$1)</f>
        <v>0</v>
      </c>
      <c r="BM20" s="27" t="str">
        <f>(CARDS('07-08 Teamsheets'!$H$2:$Z$88,$A20,$CX$2,'07-08 Teamsheets'!$C$2:$C$88,BJ$1)+CARDS('08-09 Teamsheets'!$H$2:$Z$92,$A20,$CX$2,'08-09 Teamsheets'!$C$2:$C$92,BJ$1)+CARDS('09-10 Teamsheets'!$H$2:$Z$98,$A20,$CX$2,'09-10 Teamsheets'!$C$2:$C$98,BJ$1)+CARDS('10-11 Teamsheets'!$H$2:$Z$106,$A20,$CX$2,'10-11 Teamsheets'!$C$2:$C$106,BJ$1)+CARDS('11-12 Teamsheets'!$H$2:$Z$119,$A20,$CX$2,'11-12 Teamsheets'!$C$2:$C$119,BJ$1)+CARDS('12-13 Teamsheets'!$H$2:$Z$126,$A20,$CX$2,'12-13 Teamsheets'!$C$2:$C$126,BJ$1)+CARDS('13-14 Teamsheets'!$H$2:$Z$132,$A20,$CX$2,'13-14 Teamsheets'!$C$2:$C$132,BJ$1)+CARDS('14-15 Teamsheets'!$H$2:$Z$136,$A20,$CX$2,'14-15 Teamsheets'!$C$2:$C$136,BJ$1)) &amp; "(" &amp; (CARDS('07-08 Teamsheets'!$H$2:$Z$88,$A20,$CX$3,'07-08 Teamsheets'!$C$2:$C$88,BJ$1)+CARDS('08-09 Teamsheets'!$H$2:$Z$92,$A20,$CX$3,'08-09 Teamsheets'!$C$2:$C$92,BJ$1)+CARDS('09-10 Teamsheets'!$H$2:$Z$98,$A20,$CX$3,'09-10 Teamsheets'!$C$2:$C$98,BJ$1)+CARDS('10-11 Teamsheets'!$H$2:$Z$106,$A20,$CX$3,'10-11 Teamsheets'!$C$2:$C$106,BJ$1)+CARDS('11-12 Teamsheets'!$H$2:$Z$119,$A20,$CX$3,'11-12 Teamsheets'!$C$2:$C$119,BJ$1)+CARDS('12-13 Teamsheets'!$H$2:$Z$126,$A20,$CX$3,'12-13 Teamsheets'!$C$2:$C$126,BJ$1)+CARDS('13-14 Teamsheets'!$H$2:$Z$132,$A20,$CX$3,'13-14 Teamsheets'!$C$2:$C$132,BJ$1)+CARDS('14-15 Teamsheets'!$H$2:$Z$136,$A20,$CX$3,'14-15 Teamsheets'!$C$2:$C$136,BJ$1)) &amp; ")"</f>
        <v>0(0)</v>
      </c>
      <c r="BN20" s="82">
        <f>MINS_PLAYED('07-08 Teamsheets'!$H$2:$R$88,$A20,'07-08 Teamsheets'!$C$2:$C$88,BJ$1)+MINS_PLAYED('08-09 Teamsheets'!$H$2:$R$92,$A20,'08-09 Teamsheets'!$C$2:$C$92,BJ$1)+MINS_PLAYED('09-10 Teamsheets'!$H$2:$R$98,$A20,'09-10 Teamsheets'!$C$2:$C$98,BJ$1)+MINS_PLAYED('10-11 Teamsheets'!$H$2:$R$106,$A20,'10-11 Teamsheets'!$C$2:$C$106,BJ$1)+MINS_PLAYED('11-12 Teamsheets'!$H$2:$R$119,$A20,'11-12 Teamsheets'!$C$2:$C$119,BJ$1)+MINS_PLAYED('12-13 Teamsheets'!$H$2:$R$126,$A20,'12-13 Teamsheets'!$C$2:$C$126,BJ$1)+MINS_PLAYED('13-14 Teamsheets'!$H$2:$R$132,$A20,'13-14 Teamsheets'!$C$2:$C$132,BJ$1)+MINS_PLAYED('14-15 Teamsheets'!$H$2:$R$136,$A20,'14-15 Teamsheets'!$C$2:$C$136,BJ$1)+MINS_AS_SUB('07-08 Teamsheets'!$S$2:$Z$88,$A20,'07-08 Teamsheets'!$C$2:$C$88,BJ$1)+MINS_AS_SUB('08-09 Teamsheets'!$S$2:$Z$92,$A20,'08-09 Teamsheets'!$C$2:$C$92,BJ$1)+MINS_AS_SUB('09-10 Teamsheets'!$S$2:$Z$98,$A20,'09-10 Teamsheets'!$C$2:$C$98,BJ$1)+MINS_AS_SUB('10-11 Teamsheets'!$S$2:$Z$106,$A20,'10-11 Teamsheets'!$C$2:$C$106,BJ$1)+MINS_AS_SUB('11-12 Teamsheets'!$S$2:$Z$119,$A20,'11-12 Teamsheets'!$C$2:$C$119,BJ$1)+MINS_AS_SUB('12-13 Teamsheets'!$S$2:$Z$126,$A20,'12-13 Teamsheets'!$C$2:$C$126,BJ$1)+MINS_AS_SUB('13-14 Teamsheets'!$S$2:$Z$132,$A20,'13-14 Teamsheets'!$C$2:$C$132,BJ$1)+MINS_AS_SUB('14-15 Teamsheets'!$S$2:$Z$136,$A20,'14-15 Teamsheets'!$C$2:$C$136,BJ$1)</f>
        <v>0</v>
      </c>
      <c r="BO20" s="27" t="str">
        <f>(APPS('07-08 Teamsheets'!$H$2:$R$88,$A20,'07-08 Teamsheets'!$C$2:$C$88,BO$1)+APPS('08-09 Teamsheets'!$H$2:$R$92,$A20,'08-09 Teamsheets'!$C$2:$C$92,BO$1)+APPS('09-10 Teamsheets'!$H$2:$R$98,$A20,'09-10 Teamsheets'!$C$2:$C$98,BO$1)+APPS('10-11 Teamsheets'!$H$2:$R$106,$A20,'10-11 Teamsheets'!$C$2:$C$106,BO$1)+APPS('11-12 Teamsheets'!$H$2:$R$119,$A20,'11-12 Teamsheets'!$C$2:$C$119,BO$1)+APPS('12-13 Teamsheets'!$H$2:$R$126,$A20,'12-13 Teamsheets'!$C$2:$C$126,BO$1)+APPS('13-14 Teamsheets'!$H$2:$R$132,$A20,'13-14 Teamsheets'!$C$2:$C$132,BO$1)+APPS('14-15 Teamsheets'!$H$2:$R$136,$A20,'14-15 Teamsheets'!$C$2:$C$136,BO$1)) &amp; "(" &amp; (SUBS('07-08 Teamsheets'!$S$2:$Z$88,$A20,'07-08 Teamsheets'!$C$2:$C$88,BO$1)+SUBS('08-09 Teamsheets'!$S$2:$Z$92,$A20,'08-09 Teamsheets'!$C$2:$C$92,BO$1)+SUBS('09-10 Teamsheets'!$S$2:$Z$98,$A20,'09-10 Teamsheets'!$C$2:$C$98,BO$1)+SUBS('10-11 Teamsheets'!$S$2:$Z$106,$A20,'10-11 Teamsheets'!$C$2:$C$106,BO$1)+SUBS('11-12 Teamsheets'!$S$2:$Z$119,$A20,'11-12 Teamsheets'!$C$2:$C$119,BO$1)+SUBS('12-13 Teamsheets'!$S$2:$Z$126,$A20,'12-13 Teamsheets'!$C$2:$C$126,BO$1)+SUBS('13-14 Teamsheets'!$S$2:$Z$132,$A20,'13-14 Teamsheets'!$C$2:$C$132,BO$1)+SUBS('14-15 Teamsheets'!$S$2:$Z$136,$A20,'14-15 Teamsheets'!$C$2:$C$136,BO$1)) &amp; ")"</f>
        <v>0(0)</v>
      </c>
      <c r="BP20" s="27" t="str">
        <f>(GOALS('07-08 Teamsheets'!$H$2:$R$88,$A20,'07-08 Teamsheets'!$C$2:$C$88,BO$1)+GOALS('08-09 Teamsheets'!$H$2:$R$92,$A20,'08-09 Teamsheets'!$C$2:$C$92,BO$1)+GOALS('09-10 Teamsheets'!$H$2:$R$98,$A20,'09-10 Teamsheets'!$C$2:$C$98,BO$1)+GOALS('10-11 Teamsheets'!$H$2:$R$106,$A20,'10-11 Teamsheets'!$C$2:$C$106,BO$1)+GOALS('11-12 Teamsheets'!$H$2:$R$119,$A20,'11-12 Teamsheets'!$C$2:$C$119,BO$1)+GOALS('12-13 Teamsheets'!$H$2:$R$126,$A20,'12-13 Teamsheets'!$C$2:$C$126,BO$1)+GOALS('13-14 Teamsheets'!$H$2:$R$132,$A20,'13-14 Teamsheets'!$C$2:$C$132,BO$1)+GOALS('14-15 Teamsheets'!$H$2:$R$136,$A20,'14-15 Teamsheets'!$C$2:$C$136,BO$1)) &amp; "(" &amp; (GOALS('07-08 Teamsheets'!$S$2:$Z$88,$A20,'07-08 Teamsheets'!$C$2:$C$88,BO$1)+GOALS('08-09 Teamsheets'!$S$2:$Z$92,$A20,'08-09 Teamsheets'!$C$2:$C$92,BO$1)+GOALS('09-10 Teamsheets'!$S$2:$Z$98,$A20,'09-10 Teamsheets'!$C$2:$C$98,BO$1)+GOALS('10-11 Teamsheets'!$S$2:$Z$106,$A20,'10-11 Teamsheets'!$C$2:$C$106,BO$1)+GOALS('11-12 Teamsheets'!$S$2:$Z$119,$A20,'11-12 Teamsheets'!$C$2:$C$119,BO$1)+GOALS('12-13 Teamsheets'!$S$2:$Z$126,$A20,'12-13 Teamsheets'!$C$2:$C$126,BO$1)+GOALS('13-14 Teamsheets'!$S$2:$Z$132,$A20,'13-14 Teamsheets'!$C$2:$C$132,BO$1)+GOALS('14-15 Teamsheets'!$S$2:$Z$136,$A20,'14-15 Teamsheets'!$C$2:$C$136,BO$1)) &amp; ")"</f>
        <v>0(0)</v>
      </c>
      <c r="BQ20" s="27">
        <f>Clean_sheet('07-08 Teamsheets'!$C$2:$H$92,$A20,BO$1)+Clean_sheet('08-09 Teamsheets'!$C$2:$H$92,$A20,BO$1)+Clean_sheet('09-10 Teamsheets'!$C$2:$H$98,$A20,BO$1)+Clean_sheet('10-11 Teamsheets'!$C$2:$H$106,$A20,BO$1)+Clean_sheet('11-12 Teamsheets'!$C$2:$H$119,$A20,BO$1)+Clean_sheet('12-13 Teamsheets'!$C$2:$H$126,$A20,BO$1)+Clean_sheet('13-14 Teamsheets'!$C$2:$H$132,$A20,BO$1)+Clean_sheet('14-15 Teamsheets'!$C$2:$H$136,$A20,BO$1)</f>
        <v>0</v>
      </c>
      <c r="BR20" s="27" t="str">
        <f>(CARDS('07-08 Teamsheets'!$H$2:$Z$88,$A20,$CX$2,'07-08 Teamsheets'!$C$2:$C$88,BO$1)+CARDS('08-09 Teamsheets'!$H$2:$Z$92,$A20,$CX$2,'08-09 Teamsheets'!$C$2:$C$92,BO$1)+CARDS('09-10 Teamsheets'!$H$2:$Z$98,$A20,$CX$2,'09-10 Teamsheets'!$C$2:$C$98,BO$1)+CARDS('10-11 Teamsheets'!$H$2:$Z$106,$A20,$CX$2,'10-11 Teamsheets'!$C$2:$C$106,BO$1)+CARDS('11-12 Teamsheets'!$H$2:$Z$119,$A20,$CX$2,'11-12 Teamsheets'!$C$2:$C$119,BO$1)+CARDS('12-13 Teamsheets'!$H$2:$Z$126,$A20,$CX$2,'12-13 Teamsheets'!$C$2:$C$126,BO$1)+CARDS('13-14 Teamsheets'!$H$2:$Z$132,$A20,$CX$2,'13-14 Teamsheets'!$C$2:$C$132,BO$1)+CARDS('14-15 Teamsheets'!$H$2:$Z$136,$A20,$CX$2,'14-15 Teamsheets'!$C$2:$C$136,BO$1)) &amp; "(" &amp; (CARDS('07-08 Teamsheets'!$H$2:$Z$88,$A20,$CX$3,'07-08 Teamsheets'!$C$2:$C$88,BO$1)+CARDS('08-09 Teamsheets'!$H$2:$Z$92,$A20,$CX$3,'08-09 Teamsheets'!$C$2:$C$92,BO$1)+CARDS('09-10 Teamsheets'!$H$2:$Z$98,$A20,$CX$3,'09-10 Teamsheets'!$C$2:$C$98,BO$1)+CARDS('10-11 Teamsheets'!$H$2:$Z$106,$A20,$CX$3,'10-11 Teamsheets'!$C$2:$C$106,BO$1)+CARDS('11-12 Teamsheets'!$H$2:$Z$119,$A20,$CX$3,'11-12 Teamsheets'!$C$2:$C$119,BO$1)+CARDS('12-13 Teamsheets'!$H$2:$Z$126,$A20,$CX$3,'12-13 Teamsheets'!$C$2:$C$126,BO$1)+CARDS('13-14 Teamsheets'!$H$2:$Z$132,$A20,$CX$3,'13-14 Teamsheets'!$C$2:$C$132,BO$1)+CARDS('14-15 Teamsheets'!$H$2:$Z$136,$A20,$CX$3,'14-15 Teamsheets'!$C$2:$C$136,BO$1)) &amp; ")"</f>
        <v>0(0)</v>
      </c>
      <c r="BS20" s="82">
        <f>MINS_PLAYED('07-08 Teamsheets'!$H$2:$R$88,$A20,'07-08 Teamsheets'!$C$2:$C$88,BO$1)+MINS_PLAYED('08-09 Teamsheets'!$H$2:$R$92,$A20,'08-09 Teamsheets'!$C$2:$C$92,BO$1)+MINS_PLAYED('09-10 Teamsheets'!$H$2:$R$98,$A20,'09-10 Teamsheets'!$C$2:$C$98,BO$1)+MINS_PLAYED('10-11 Teamsheets'!$H$2:$R$106,$A20,'10-11 Teamsheets'!$C$2:$C$106,BO$1)+MINS_PLAYED('11-12 Teamsheets'!$H$2:$R$119,$A20,'11-12 Teamsheets'!$C$2:$C$119,BO$1)+MINS_PLAYED('12-13 Teamsheets'!$H$2:$R$126,$A20,'12-13 Teamsheets'!$C$2:$C$126,BO$1)+MINS_PLAYED('13-14 Teamsheets'!$H$2:$R$132,$A20,'13-14 Teamsheets'!$C$2:$C$132,BO$1)+MINS_PLAYED('14-15 Teamsheets'!$H$2:$R$136,$A20,'14-15 Teamsheets'!$C$2:$C$136,BO$1)+MINS_AS_SUB('07-08 Teamsheets'!$S$2:$Z$88,$A20,'07-08 Teamsheets'!$C$2:$C$88,BO$1)+MINS_AS_SUB('08-09 Teamsheets'!$S$2:$Z$92,$A20,'08-09 Teamsheets'!$C$2:$C$92,BO$1)+MINS_AS_SUB('09-10 Teamsheets'!$S$2:$Z$98,$A20,'09-10 Teamsheets'!$C$2:$C$98,BO$1)+MINS_AS_SUB('10-11 Teamsheets'!$S$2:$Z$106,$A20,'10-11 Teamsheets'!$C$2:$C$106,BO$1)+MINS_AS_SUB('11-12 Teamsheets'!$S$2:$Z$119,$A20,'11-12 Teamsheets'!$C$2:$C$119,BO$1)+MINS_AS_SUB('12-13 Teamsheets'!$S$2:$Z$126,$A20,'12-13 Teamsheets'!$C$2:$C$126,BO$1)+MINS_AS_SUB('13-14 Teamsheets'!$S$2:$Z$132,$A20,'13-14 Teamsheets'!$C$2:$C$132,BO$1)+MINS_AS_SUB('14-15 Teamsheets'!$S$2:$Z$136,$A20,'14-15 Teamsheets'!$C$2:$C$136,BO$1)</f>
        <v>0</v>
      </c>
      <c r="BT20" s="71">
        <f>APPS('05-06 Teamsheets'!$H$2:$R$71,$A20,'05-06 Teamsheets'!$C$2:$C$71,B$1)+SUBS('05-06 Teamsheets'!$S$2:$W$71,$A20,'05-06 Teamsheets'!$C$2:$C$71,B$1)+APPS('06-07 Teamsheets'!$H$2:$R$83,$A20,'06-07 Teamsheets'!$C$2:$C$83,G$1)+SUBS('06-07 Teamsheets'!$S$2:$Z$83,$A20,'06-07 Teamsheets'!$C$2:$C$83,G$1)+APPS('07-08 Teamsheets'!$H$2:$R$88,$A20,'07-08 Teamsheets'!$C$2:$C$88,L$1)+SUBS('07-08 Teamsheets'!$S$2:$Z$88,$A20,'07-08 Teamsheets'!$C$2:$C$88,L$1)+APPS('08-09 Teamsheets'!$H$2:$R$92,$A20,'08-09 Teamsheets'!$C$2:$C$92,Q$1)+SUBS('08-09 Teamsheets'!$S$2:$Z$92,$A20,'08-09 Teamsheets'!$C$2:$C$92,Q$1)+APPS('09-10 Teamsheets'!$H$2:$R$98,$A20,'09-10 Teamsheets'!$C$2:$C$98,Q$1)+SUBS('09-10 Teamsheets'!$S$2:$Z$98,$A20,'09-10 Teamsheets'!$C$2:$C$98,Q$1)+APPS('10-11 Teamsheets'!$H$2:$R$107,$A20,'10-11 Teamsheets'!$C$2:$C$107,Q$1)+SUBS('10-11 Teamsheets'!$S$2:$Z$107,$A20,'10-11 Teamsheets'!$C$2:$C$107,Q$1)+APPS('11-12 Teamsheets'!$H$2:$R$119,$A20,'11-12 Teamsheets'!$C$2:$C$119,Q$1)+SUBS('11-12 Teamsheets'!$S$2:$Z$119,$A20,'11-12 Teamsheets'!$C$2:$C$119,Q$1)+APPS('12-13 Teamsheets'!$H$2:$R$126,$A20,'12-13 Teamsheets'!$C$2:$C$126,Q$1)+SUBS('12-13 Teamsheets'!$S$2:$Z$126,$A20,'12-13 Teamsheets'!$C$2:$C$126,Q$1)+APPS('13-14 Teamsheets'!$H$2:$R$132,$A20,'13-14 Teamsheets'!$C$2:$C$132,Q$1)+SUBS('13-14 Teamsheets'!$S$2:$Z$132,$A20,'13-14 Teamsheets'!$C$2:$C$132,Q$1)+APPS('14-15 Teamsheets'!$H$2:$R$136,$A20,'14-15 Teamsheets'!$C$2:$C$136,Q$1)+SUBS('14-15 Teamsheets'!$S$2:$Z$136,$A20,'14-15 Teamsheets'!$C$2:$C$136,Q$1)</f>
        <v>1</v>
      </c>
      <c r="BU20" s="27">
        <v>0</v>
      </c>
      <c r="BV20" s="27">
        <f>APPS('07-08 Teamsheets'!$H$2:$R$88,$A20,'07-08 Teamsheets'!$C$2:$C$88,AZ$1)+SUBS('07-08 Teamsheets'!$S$2:$Z$88,$A20,'07-08 Teamsheets'!$C$2:$C$88,AZ$1)+APPS('11-12 Teamsheets'!$H$2:$R$119,$A20,'11-12 Teamsheets'!$C$2:$C$119,AZ$1)+SUBS('11-12 Teamsheets'!$S$2:$Z$119,$A20,'11-12 Teamsheets'!$C$2:$C$119,AZ$1)+APPS('12-13 Teamsheets'!$H$2:$R$126,$A20,'12-13 Teamsheets'!$C$2:$C$126,AZ$1)+SUBS('12-13 Teamsheets'!$S$2:$Z$126,$A20,'12-13 Teamsheets'!$C$2:$C$126,AZ$1)+APPS('13-14 Teamsheets'!$H$2:$R$132,$A20,'13-14 Teamsheets'!$C$2:$C$132,AZ$1)+SUBS('13-14 Teamsheets'!$S$2:$Z$132,$A20,'13-14 Teamsheets'!$C$2:$C$132,AZ$1)+APPS('14-15 Teamsheets'!$H$2:$R$136,$A20,'14-15 Teamsheets'!$C$2:$C$136,AZ$1)+SUBS('14-15 Teamsheets'!$S$2:$Z$136,$A20,'14-15 Teamsheets'!$C$2:$C$136,AZ$1)+APPS('08-09 Teamsheets'!$H$2:$R$92,$A20,'08-09 Teamsheets'!$C$2:$C$92,BE$1)+APPS('09-10 Teamsheets'!$H$2:$R$98,$A20,'09-10 Teamsheets'!$C$2:$C$98,BE$1)+SUBS('08-09 Teamsheets'!$S$2:$Z$92,$A20,'08-09 Teamsheets'!$C$2:$C$92,BE$1)+SUBS('09-10 Teamsheets'!$S$2:$Z$98,$A20,'09-10 Teamsheets'!$C$2:$C$98,BE$1)+APPS('10-11 Teamsheets'!$H$2:$R$107,$A20,'10-11 Teamsheets'!$C$2:$C$107,BE$1)+SUBS('10-11 Teamsheets'!$S$2:$Z$107,$A20,'10-11 Teamsheets'!$C$2:$C$107,BE$1)+APPS('11-12 Teamsheets'!$H$2:$R$119,$A20,'11-12 Teamsheets'!$C$2:$C$119,BE$1)+SUBS('11-12 Teamsheets'!$S$2:$Z$119,$A20,'11-12 Teamsheets'!$C$2:$C$119,BE$1)+APPS('12-13 Teamsheets'!$H$2:$R$126,$A20,'12-13 Teamsheets'!$C$2:$C$126,BE$1)+SUBS('12-13 Teamsheets'!$S$2:$Z$126,$A20,'12-13 Teamsheets'!$C$2:$C$126,BE$1)+APPS('13-14 Teamsheets'!$H$2:$R$132,$A20,'13-14 Teamsheets'!$C$2:$C$132,BE$1)+SUBS('13-14 Teamsheets'!$S$2:$Z$132,$A20,'13-14 Teamsheets'!$C$2:$C$132,BE$1)+APPS('14-15 Teamsheets'!$H$2:$R$136,$A20,'14-15 Teamsheets'!$C$2:$C$136,BE$1)+SUBS('14-15 Teamsheets'!$S$2:$Z$136,$A20,'14-15 Teamsheets'!$C$2:$C$136,BE$1)</f>
        <v>1</v>
      </c>
      <c r="BW20" s="27">
        <f>APPS('07-08 Teamsheets'!$H$2:$R$88,$A20,'07-08 Teamsheets'!$C$2:$C$88,BJ$1)+APPS('08-09 Teamsheets'!$H$2:$R$92,$A20,'08-09 Teamsheets'!$C$2:$C$92,BJ$1)+APPS('09-10 Teamsheets'!$H$2:$R$98,$A20,'09-10 Teamsheets'!$C$2:$C$98,BJ$1)+SUBS('07-08 Teamsheets'!$S$2:$Z$88,$A20,'07-08 Teamsheets'!$C$2:$C$88,BJ$1)+SUBS('08-09 Teamsheets'!$S$2:$Z$92,$A20,'08-09 Teamsheets'!$C$2:$C$92,BJ$1)+SUBS('09-10 Teamsheets'!$S$2:$Z$98,$A20,'09-10 Teamsheets'!$C$2:$C$98,BJ$1)+APPS('10-11 Teamsheets'!$H$2:$R$107,$A20,'10-11 Teamsheets'!$C$2:$C$107,BJ$1)+SUBS('10-11 Teamsheets'!$S$2:$Z$107,$A20,'10-11 Teamsheets'!$C$2:$C$107,BJ$1)+APPS('11-12 Teamsheets'!$H$2:$R$119,$A20,'11-12 Teamsheets'!$C$2:$C$119,BJ$1)+SUBS('11-12 Teamsheets'!$S$2:$Z$111,$A20,'11-12 Teamsheets'!$C$2:$C$119,BJ$1)+APPS('12-13 Teamsheets'!$H$2:$R$126,$A20,'12-13 Teamsheets'!$C$2:$C$126,BJ$1)+SUBS('12-13 Teamsheets'!$S$2:$Z$118,$A20,'12-13 Teamsheets'!$C$2:$C$126,BJ$1)+APPS('13-14 Teamsheets'!$H$2:$R$132,$A20,'13-14 Teamsheets'!$C$2:$C$132,BJ$1)+SUBS('13-14 Teamsheets'!$S$2:$Z$124,$A20,'13-14 Teamsheets'!$C$2:$C$132,BJ$1)+APPS('14-15 Teamsheets'!$H$2:$R$136,$A20,'14-15 Teamsheets'!$C$2:$C$136,BJ$1)+SUBS('14-15 Teamsheets'!$S$2:$Z$128,$A20,'14-15 Teamsheets'!$C$2:$C$136,BJ$1)</f>
        <v>0</v>
      </c>
      <c r="BX20" s="27">
        <f>APPS('07-08 Teamsheets'!$H$2:$R$88,$A20,'07-08 Teamsheets'!$C$2:$C$88,BO$1)+APPS('08-09 Teamsheets'!$H$2:$R$92,$A20,'08-09 Teamsheets'!$C$2:$C$92,BO$1)+APPS('09-10 Teamsheets'!$H$2:$R$98,$A20,'09-10 Teamsheets'!$C$2:$C$98,BO$1)+SUBS('07-08 Teamsheets'!$S$2:$Z$88,$A20,'07-08 Teamsheets'!$C$2:$C$88,BO$1)+SUBS('08-09 Teamsheets'!$S$2:$Z$92,$A20,'08-09 Teamsheets'!$C$2:$C$92,BO$1)+SUBS('09-10 Teamsheets'!$S$2:$Z$98,$A20,'09-10 Teamsheets'!$C$2:$C$98,BO$1)+APPS('10-11 Teamsheets'!$H$2:$R$107,$A20,'10-11 Teamsheets'!$C$2:$C$107,BO$1)+SUBS('10-11 Teamsheets'!$S$2:$Z$107,$A20,'10-11 Teamsheets'!$C$2:$C$107,BO$1)+APPS('11-12 Teamsheets'!$H$2:$R$119,$A20,'11-12 Teamsheets'!$C$2:$C$119,BO$1)+SUBS('11-12 Teamsheets'!$S$2:$Z$119,$A20,'11-12 Teamsheets'!$C$2:$C$119,BO$1)+APPS('12-13 Teamsheets'!$H$2:$R$126,$A20,'12-13 Teamsheets'!$C$2:$C$126,BO$1)+SUBS('12-13 Teamsheets'!$S$2:$Z$126,$A20,'12-13 Teamsheets'!$C$2:$C$126,BO$1)+APPS('13-14 Teamsheets'!$H$2:$R$132,$A20,'13-14 Teamsheets'!$C$2:$C$132,BO$1)+SUBS('13-14 Teamsheets'!$S$2:$Z$132,$A20,'13-14 Teamsheets'!$C$2:$C$132,BO$1)+APPS('14-15 Teamsheets'!$H$2:$R$136,$A20,'14-15 Teamsheets'!$C$2:$C$136,BO$1)+SUBS('14-15 Teamsheets'!$S$2:$Z$136,$A20,'14-15 Teamsheets'!$C$2:$C$136,BO$1)</f>
        <v>0</v>
      </c>
      <c r="BY20" s="28">
        <f t="shared" si="3"/>
        <v>1</v>
      </c>
      <c r="BZ20" s="27" t="str">
        <f>(APPS('05-06 Teamsheets'!$H$2:$R$71,$A20) + APPS('06-07 Teamsheets'!$H$2:$R$83,$A20) +APPS('07-08 Teamsheets'!$H$2:$R$88,$A20) + APPS('08-09 Teamsheets'!$H$2:$R$92,$A20)+APPS('09-10 Teamsheets'!$H$2:$R$98,$A20)+APPS('10-11 Teamsheets'!$H$2:$R$107,$A20)+APPS('11-12 Teamsheets'!$H$2:$R$119,$A20)+APPS('12-13 Teamsheets'!$H$2:$R$126,$A20)+APPS('13-14 Teamsheets'!$H$2:$R$132,$A20)+APPS('14-15 Teamsheets'!$H$2:$R$136,$A20)) &amp; "(" &amp; (SUBS('05-06 Teamsheets'!$S$2:$W$71,$A20)+SUBS('06-07 Teamsheets'!$S$2:$Z$83,$A20)+SUBS('07-08 Teamsheets'!$S$2:$Z$88,$A20) +SUBS('08-09 Teamsheets'!$S$2:$Z$92,$A20)+SUBS('09-10 Teamsheets'!$S$2:$Z$98,$A20)+SUBS('10-11 Teamsheets'!$S$2:$Z$107,$A20)+SUBS('11-12 Teamsheets'!$S$2:$Z$119,$A20)+SUBS('12-13 Teamsheets'!$S$2:$Z$126,$A20)+SUBS('13-14 Teamsheets'!$S$2:$Z$132,$A20)+SUBS('14-15 Teamsheets'!$S$2:$Z$136,$A20)) &amp; ")"</f>
        <v>1(1)</v>
      </c>
      <c r="CA20" s="28">
        <f t="shared" si="4"/>
        <v>2</v>
      </c>
      <c r="CB20" s="71">
        <f>GOALS('05-06 Teamsheets'!$H$2:$W$71,$A20,'05-06 Teamsheets'!$C$2:$C$71,B$1)+GOALS('06-07 Teamsheets'!$H$2:$Z$83,$A20,'06-07 Teamsheets'!$C$2:$C$83,G$1)+GOALS('07-08 Teamsheets'!$H$2:$Z$88,$A20,'07-08 Teamsheets'!$C$2:$C$88,L$1)+GOALS('08-09 Teamsheets'!$H$2:$Z$92,$A20,'08-09 Teamsheets'!$C$2:$C$92,Q$1)+GOALS('09-10 Teamsheets'!$H$2:$Z$98,$A20,'09-10 Teamsheets'!$C$2:$C$98,Q$1)+GOALS('10-11 Teamsheets'!$H$2:$Z$107,$A20,'10-11 Teamsheets'!$C$2:$C$107,Q$1)+GOALS('11-12 Teamsheets'!$H$2:$Z$119,$A20,'11-12 Teamsheets'!$C$2:$C$119,Q$1)+GOALS('12-13 Teamsheets'!$H$2:$Z$126,$A20,'12-13 Teamsheets'!$C$2:$C$126,Q$1)+GOALS('13-14 Teamsheets'!$H$2:$Z$132,$A20,'13-14 Teamsheets'!$C$2:$C$132,Q$1)+GOALS('14-15 Teamsheets'!$H$2:$Z$136,$A20,'14-15 Teamsheets'!$C$2:$C$136,Q$1)</f>
        <v>0</v>
      </c>
      <c r="CC20" s="27">
        <f>GOALS('05-06 Teamsheets'!$H$2:$W$71,$A20,'05-06 Teamsheets'!$C$2:$C$71,V$1)+GOALS('05-06 Teamsheets'!$H$2:$W$71,$A20,'05-06 Teamsheets'!$C$2:$C$71,AA$1)+GOALS('06-07 Teamsheets'!$H$2:$Z$83,$A20,'06-07 Teamsheets'!$C$2:$C$83,AF$1)+GOALS('06-07 Teamsheets'!$H$2:$Z$83,$A20,'06-07 Teamsheets'!$C$2:$C$83,AK$1)+GOALS('07-08 Teamsheets'!$H$2:$Z$88,$A20,'07-08 Teamsheets'!$C$2:$C$88,AP$1)+GOALS('07-08 Teamsheets'!$H$2:$Z$88,$A20,'07-08 Teamsheets'!$C$2:$C$88,AU$1)+GOALS('07-08 Teamsheets'!$H$2:$Z$88,$A20,'07-08 Teamsheets'!$C$2:$C$88,AZ$1)+GOALS('11-12 Teamsheets'!$H$2:$Z$119,$A20,'11-12 Teamsheets'!$C$2:$C$119,AZ$1)+GOALS('12-13 Teamsheets'!$H$2:$Z$120,$A20,'12-13 Teamsheets'!$C$2:$C$120,AZ$1)+GOALS('13-14 Teamsheets'!$H$2:$Z$126,$A20,'13-14 Teamsheets'!$C$2:$C$126,AZ$1)+GOALS('14-15 Teamsheets'!$H$2:$Z$130,$A20,'14-15 Teamsheets'!$C$2:$C$130,AZ$1)+GOALS('08-09 Teamsheets'!$H$2:$Z$92,$A20,'08-09 Teamsheets'!$C$2:$C$92,BE$1)+GOALS('09-10 Teamsheets'!$H$2:$Z$98,$A20,'09-10 Teamsheets'!$C$2:$C$98,BE$1)+GOALS('10-11 Teamsheets'!$H$2:$Z$107,$A20,'10-11 Teamsheets'!$C$2:$C$107,BE$1)+GOALS('11-12 Teamsheets'!$H$2:$Z$119,$A20,'11-12 Teamsheets'!$C$2:$C$119,BE$1)+GOALS('12-13 Teamsheets'!$H$2:$Z$126,$A20,'12-13 Teamsheets'!$C$2:$C$126,BE$1)+GOALS('13-14 Teamsheets'!$H$2:$Z$132,$A20,'13-14 Teamsheets'!$C$2:$C$132,BE$1)+GOALS('14-15 Teamsheets'!$H$2:$Z$136,$A20,'14-15 Teamsheets'!$C$2:$C$136,BE$1)</f>
        <v>1</v>
      </c>
      <c r="CD20" s="27">
        <f>GOALS('07-08 Teamsheets'!$H$2:$Z$88,$A20,'07-08 Teamsheets'!$C$2:$C$88,BJ$1)
+GOALS('08-09 Teamsheets'!$H$2:$Z$92,$A20,'08-09 Teamsheets'!$C$2:$C$92,BJ$1)
+GOALS('09-10 Teamsheets'!$H$2:$Z$98,$A20,'09-10 Teamsheets'!$C$2:$C$98,BJ$1)
+GOALS('10-11 Teamsheets'!$H$2:$Z$107,$A20,'10-11 Teamsheets'!$C$2:$C$107,BJ$1)
+GOALS('11-12 Teamsheets'!$H$2:$Z$119,$A20,'11-12 Teamsheets'!$C$2:$C$119,BJ$1)
+GOALS('12-13 Teamsheets'!$H$2:$Z$124,$A20,'12-13 Teamsheets'!$C$2:$C$124,BJ$1)+GOALS('13-14 Teamsheets'!$H$2:$Z$130,$A20,'13-14 Teamsheets'!$C$2:$C$130,BJ$1)+GOALS('14-15 Teamsheets'!$H$2:$Z$134,$A20,'14-15 Teamsheets'!$C$2:$C$134,BJ$1)
+GOALS('07-08 Teamsheets'!$H$2:$Z$88,$A20,'07-08 Teamsheets'!$C$2:$C$88,BO$1)
+GOALS('08-09 Teamsheets'!$H$2:$Z$92,$A20,'08-09 Teamsheets'!$C$2:$C$92,BO$1)
+GOALS('09-10 Teamsheets'!$H$2:$Z$98,$A20,'09-10 Teamsheets'!$C$2:$C$98,BO$1)
+GOALS('10-11 Teamsheets'!$H$2:$Z$107,$A20,'10-11 Teamsheets'!$C$2:$C$107,BO$1)
+GOALS('11-12 Teamsheets'!$H$2:$Z$119,$A20,'11-12 Teamsheets'!$C$2:$C$119,BO$1)
+GOALS('12-13 Teamsheets'!$H$2:$Z$126,$A20,'12-13 Teamsheets'!$C$2:$C$126,BO$1)+GOALS('13-14 Teamsheets'!$H$2:$Z$132,$A20,'13-14 Teamsheets'!$C$2:$C$132,BO$1)+GOALS('14-15 Teamsheets'!$H$2:$Z$136,$A20,'14-15 Teamsheets'!$C$2:$C$136,BO$1)</f>
        <v>0</v>
      </c>
      <c r="CE20" s="28">
        <f t="shared" si="5"/>
        <v>1</v>
      </c>
      <c r="CF20" s="27" t="str">
        <f>(GOALS('05-06 Teamsheets'!$H$2:$R$71,$A20) +GOALS('06-07 Teamsheets'!$H$2:$R$83,$A20) +  GOALS('07-08 Teamsheets'!$H$2:$R$88,$A20) + GOALS('08-09 Teamsheets'!$H$2:$R$92,$A20)+GOALS('09-10 Teamsheets'!$H$2:$R$98,$A20)+GOALS('10-11 Teamsheets'!$H$2:$R$107,$A20)+GOALS('11-12 Teamsheets'!$H$2:$R$119,$A20)+GOALS('12-13 Teamsheets'!$H$2:$R$126,$A20)+GOALS('13-14 Teamsheets'!$H$2:$R$132,$A20)+GOALS('14-15 Teamsheets'!$H$2:$R$136,$A20)) &amp; "(" &amp; (GOALS('05-06 Teamsheets'!$S$2:$W$71,$A20)+GOALS('06-07 Teamsheets'!$S$2:$Z$83,$A20)+GOALS('07-08 Teamsheets'!$S$2:$Z$88,$A20)+GOALS('08-09 Teamsheets'!$S$2:$Z$92,$A20)+GOALS('09-10 Teamsheets'!$S$2:$Z$98,$A20)+GOALS('10-11 Teamsheets'!$S$2:$Z$107,$A20)+GOALS('11-12 Teamsheets'!$S$2:$Z$119,$A20)+GOALS('12-13 Teamsheets'!$S$2:$Z$126,$A20)+GOALS('13-14 Teamsheets'!$S$2:$Z$132,$A20)+GOALS('14-15 Teamsheets'!$S$2:$Z$136,$A20)) &amp; ")"</f>
        <v>1(0)</v>
      </c>
      <c r="CG20" s="28">
        <f t="shared" si="6"/>
        <v>1</v>
      </c>
      <c r="CH20" s="71">
        <f>SUM(D20,I20,N20,S20)</f>
        <v>0</v>
      </c>
      <c r="CI20" s="83">
        <f>SUM(X20,AC20,AH20,AM20,AR20,BG20,AW20,BL20,BQ20,BB20)</f>
        <v>0</v>
      </c>
      <c r="CJ20" s="77">
        <f>SUM(CH20:CI20)</f>
        <v>0</v>
      </c>
      <c r="CK20" s="74" t="str">
        <f>(CARDS('05-06 Teamsheets'!$H$2:$W$71,$A20,$CX$2)+CARDS('06-07 Teamsheets'!$H$2:$Z$83,$A20,$CX$2)+CARDS('07-08 Teamsheets'!$H$2:$Z$88,$A20,$CX$2)+CARDS('08-09 Teamsheets'!$H$2:$Z$92,$A20,$CX$2)+CARDS('09-10 Teamsheets'!$H$2:$Z$98,$A20,$CX$2)+CARDS('10-11 Teamsheets'!$H$2:$Z$107,$A20,$CX$2)+CARDS('11-12 Teamsheets'!$H$2:$Z$119,$A20,$CX$2)+CARDS('12-13 Teamsheets'!$H$2:$Z$126,$A20,$CX$2)+CARDS('13-14 Teamsheets'!$H$2:$Z$130,$A20,$CX$2)) &amp; "(" &amp; (CARDS('05-06 Teamsheets'!$H$2:$W$71,$A20,$CX$3)+CARDS('06-07 Teamsheets'!$H$2:$Z$83,$A20,$CX$3)+CARDS('07-08 Teamsheets'!$H$2:$Z$88,$A20,$CX$3)+CARDS('08-09 Teamsheets'!$H$2:$Z$92,$A20,$CX$3)+CARDS('09-10 Teamsheets'!$H$2:$Z$98,$A20,$CX$3)+CARDS('10-11 Teamsheets'!$H$2:$Z$107,$A20,$CX$3)+CARDS('11-12 Teamsheets'!$H$2:$Z$119,$A20,$CX$3)+CARDS('13-14 Teamsheets'!$H$2:$Z$130,$A20,$CX$3)) &amp; ")"</f>
        <v>0(0)</v>
      </c>
      <c r="CL20" s="28">
        <f>SUM(F20,K20,P20,U20)</f>
        <v>0</v>
      </c>
      <c r="CM20" s="28">
        <f>SUM(Z20,AE20,AJ20,AO20,AT20,BI20,AY20,BN20,BS20,BD20)</f>
        <v>90</v>
      </c>
      <c r="CN20" s="77">
        <f>SUM(CL20:CM20)</f>
        <v>90</v>
      </c>
      <c r="CO20" s="28">
        <f>IF(AND(CN20&lt;&gt;0, CA20&lt;&gt;0),CN20/CA20,0)</f>
        <v>45</v>
      </c>
      <c r="CP20" s="28">
        <f>IF(CG20&lt;&gt;0,CG20/CA20,0)</f>
        <v>0.5</v>
      </c>
      <c r="CQ20" s="77">
        <f>IF(CG20&lt;&gt;0,CN20/CG20,0)</f>
        <v>90</v>
      </c>
      <c r="CS20" s="71">
        <f t="shared" si="0"/>
        <v>157</v>
      </c>
      <c r="CT20" s="83">
        <f t="shared" si="1"/>
        <v>159</v>
      </c>
      <c r="CU20" s="77">
        <f t="shared" si="2"/>
        <v>74</v>
      </c>
      <c r="CW20"/>
      <c r="CX20" s="30"/>
    </row>
    <row r="21" spans="1:102" x14ac:dyDescent="0.2">
      <c r="A21" s="26" t="s">
        <v>1278</v>
      </c>
      <c r="B21" s="27" t="s">
        <v>1635</v>
      </c>
      <c r="C21" s="27" t="s">
        <v>1635</v>
      </c>
      <c r="D21" s="27">
        <v>0</v>
      </c>
      <c r="E21" s="27" t="s">
        <v>1635</v>
      </c>
      <c r="F21" s="82">
        <v>0</v>
      </c>
      <c r="G21" s="27" t="s">
        <v>1635</v>
      </c>
      <c r="H21" s="27" t="s">
        <v>1635</v>
      </c>
      <c r="I21" s="27">
        <v>0</v>
      </c>
      <c r="J21" s="27" t="s">
        <v>1635</v>
      </c>
      <c r="K21" s="82">
        <v>0</v>
      </c>
      <c r="L21" s="27" t="s">
        <v>1635</v>
      </c>
      <c r="M21" s="27" t="s">
        <v>1635</v>
      </c>
      <c r="N21" s="27">
        <v>0</v>
      </c>
      <c r="O21" s="27" t="s">
        <v>1635</v>
      </c>
      <c r="P21" s="82">
        <v>0</v>
      </c>
      <c r="Q21" s="27" t="str">
        <f>(APPS('08-09 Teamsheets'!$H$2:$R$92,$A21,'08-09 Teamsheets'!$C$2:$C$92,Q$1)+APPS('09-10 Teamsheets'!$H$2:$R$98,$A21,'09-10 Teamsheets'!$C$2:$C$98,Q$1)+APPS('10-11 Teamsheets'!$H$2:$R$107,$A21,'10-11 Teamsheets'!$C$2:$C$107,Q$1)+APPS('11-12 Teamsheets'!$H$2:$R$119,$A21,'11-12 Teamsheets'!$C$2:$C$119,Q$1)+APPS('12-13 Teamsheets'!$H$2:$R$126,$A21,'12-13 Teamsheets'!$C$2:$C$126,Q$1)+APPS('13-14 Teamsheets'!$H$2:$R$132,$A21,'13-14 Teamsheets'!$C$2:$C$132,Q$1)+APPS('14-15 Teamsheets'!$H$2:$R$136,$A21,'14-15 Teamsheets'!$C$2:$C$136,Q$1)) &amp; "(" &amp; (SUBS('08-09 Teamsheets'!$S$2:$Z$92,$A21,'08-09 Teamsheets'!$C$2:$C$92,Q$1)+SUBS('09-10 Teamsheets'!$S$2:$Z$98,$A21,'09-10 Teamsheets'!$C$2:$C$98,Q$1)+SUBS('10-11 Teamsheets'!$S$2:$Z$107,$A21,'10-11 Teamsheets'!$C$2:$C$107,Q$1)+SUBS('11-12 Teamsheets'!$S$2:$Z$119,$A21,'11-12 Teamsheets'!$C$2:$C$119,Q$1)+SUBS('12-13 Teamsheets'!$S$2:$Z$126,$A21,'12-13 Teamsheets'!$C$2:$C$126,Q$1)+SUBS('13-14 Teamsheets'!$S$2:$Z$132,$A21,'13-14 Teamsheets'!$C$2:$C$132,Q$1)+SUBS('14-15 Teamsheets'!$S$2:$Z$136,$A21,'14-15 Teamsheets'!$C$2:$C$136,Q$1)) &amp; ")"</f>
        <v>0(0)</v>
      </c>
      <c r="R21" s="27" t="str">
        <f>(GOALS('08-09 Teamsheets'!$H$2:$R$92,$A21,'08-09 Teamsheets'!$C$2:$C$92,Q$1)+GOALS('09-10 Teamsheets'!$H$2:$R$98,$A21,'09-10 Teamsheets'!$C$2:$C$98,Q$1)+GOALS('10-11 Teamsheets'!$H$2:$R$107,$A21,'10-11 Teamsheets'!$C$2:$C$107,Q$1)+GOALS('11-12 Teamsheets'!$H$2:$R$119,$A21,'11-12 Teamsheets'!$C$2:$C$119,Q$1)+GOALS('12-13 Teamsheets'!$H$2:$R$126,$A21,'12-13 Teamsheets'!$C$2:$C$126,Q$1)+GOALS('13-14 Teamsheets'!$H$2:$R$132,$A21,'13-14 Teamsheets'!$C$2:$C$132,Q$1)+GOALS('14-15 Teamsheets'!$H$2:$R$136,$A21,'14-15 Teamsheets'!$C$2:$C$136,Q$1)) &amp; "(" &amp; (GOALS('08-09 Teamsheets'!$S$2:$Z$92,$A21,'08-09 Teamsheets'!$C$2:$C$92,Q$1)+GOALS('09-10 Teamsheets'!$S$2:$Z$98,$A21,'09-10 Teamsheets'!$C$2:$C$98,Q$1)+GOALS('10-11 Teamsheets'!$S$2:$Z$107,$A21,'10-11 Teamsheets'!$C$2:$C$107,Q$1)+GOALS('11-12 Teamsheets'!$S$2:$Z$119,$A21,'11-12 Teamsheets'!$C$2:$C$119,Q$1)+GOALS('12-13 Teamsheets'!$S$2:$Z$126,$A21,'12-13 Teamsheets'!$C$2:$C$126,Q$1)+GOALS('13-14 Teamsheets'!$S$2:$Z$132,$A21,'13-14 Teamsheets'!$C$2:$C$132,Q$1)+GOALS('14-15 Teamsheets'!$S$2:$Z$136,$A21,'14-15 Teamsheets'!$C$2:$C$136,Q$1)) &amp; ")"</f>
        <v>0(0)</v>
      </c>
      <c r="S21" s="27">
        <f>Clean_sheet('08-09 Teamsheets'!$C$2:$H$92,$A21,Q$1)+Clean_sheet('09-10 Teamsheets'!$C$2:$H$98,$A21,Q$1)+Clean_sheet('10-11 Teamsheets'!$C$2:$H$107,$A21,Q$1)+Clean_sheet('11-12 Teamsheets'!$C$2:$H$119,$A21,Q$1)+Clean_sheet('12-13 Teamsheets'!$C$2:$H$126,$A21,Q$1)+Clean_sheet('13-14 Teamsheets'!$C$2:$H$132,$A21,Q$1)+Clean_sheet('14-15 Teamsheets'!$C$2:$H$136,$A21,Q$1)</f>
        <v>0</v>
      </c>
      <c r="T21" s="27" t="str">
        <f>(CARDS('08-09 Teamsheets'!$H$2:$Z$92,$A21,$CX$2,'08-09 Teamsheets'!$C$2:$C$92,Q$1)+CARDS('09-10 Teamsheets'!$H$2:$Z$98,$A21,$CX$2,'09-10 Teamsheets'!$C$2:$C$98,Q$1)+CARDS('10-11 Teamsheets'!$H$2:$Z$107,$A21,$CX$2,'10-11 Teamsheets'!$C$2:$C$107,Q$1)+CARDS('11-12 Teamsheets'!$H$2:$Z$119,$A21,$CX$2,'11-12 Teamsheets'!$C$2:$C$119,Q$1)+CARDS('12-13 Teamsheets'!$H$2:$Z$126,$A21,$CX$2,'12-13 Teamsheets'!$C$2:$C$126,Q$1)+CARDS('13-14 Teamsheets'!$H$2:$Z$132,$A21,$CX$2,'13-14 Teamsheets'!$C$2:$C$132,Q$1)+CARDS('14-15 Teamsheets'!$H$2:$Z$136,$A21,$CX$2,'14-15 Teamsheets'!$C$2:$C$136,Q$1)) &amp; "(" &amp; (CARDS('08-09 Teamsheets'!$H$2:$Z$92,$A21,$CX$3,'08-09 Teamsheets'!$C$2:$C$92,Q$1)+CARDS('09-10 Teamsheets'!$H$2:$Z$98,$A21,$CX$3,'09-10 Teamsheets'!$C$2:$C$98,Q$1)+CARDS('10-11 Teamsheets'!$H$2:$Z$107,$A21,$CX$3,'10-11 Teamsheets'!$C$2:$C$107,Q$1)+CARDS('11-12 Teamsheets'!$H$2:$Z$119,$A21,$CX$3,'11-12 Teamsheets'!$C$2:$C$119,Q$1)+CARDS('12-13 Teamsheets'!$H$2:$Z$126,$A21,$CX$3,'12-13 Teamsheets'!$C$2:$C$126,Q$1)+CARDS('13-14 Teamsheets'!$H$2:$Z$132,$A21,$CX$3,'13-14 Teamsheets'!$C$2:$C$132,Q$1)+CARDS('14-15 Teamsheets'!$H$2:$Z$136,$A21,$CX$3,'14-15 Teamsheets'!$C$2:$C$136,Q$1)) &amp; ")"</f>
        <v>0(0)</v>
      </c>
      <c r="U21" s="82">
        <f>MINS_PLAYED('08-09 Teamsheets'!$H$2:$R$92,$A21,'08-09 Teamsheets'!$C$2:$C$92,Q$1)+MINS_PLAYED('09-10 Teamsheets'!$H$2:$R$98,$A21,'09-10 Teamsheets'!$C$2:$C$98,Q$1)+ MINS_AS_SUB('08-09 Teamsheets'!$S$2:$Z$92,$A21,'08-09 Teamsheets'!$C$2:$C$92,Q$1)+ MINS_AS_SUB('09-10 Teamsheets'!$S$2:$Z$98,$A21,'09-10 Teamsheets'!$C$2:$C$98,Q$1)+MINS_PLAYED('10-11 Teamsheets'!$H$2:$R$107,$A21,'10-11 Teamsheets'!$C$2:$C$107,Q$1)+MINS_AS_SUB('10-11 Teamsheets'!$S$2:$Z$107,$A21,'10-11 Teamsheets'!$C$2:$C$107,Q$1)+MINS_PLAYED('11-12 Teamsheets'!$H$2:$R$119,$A21,'11-12 Teamsheets'!$C$2:$C$119,Q$1)+MINS_AS_SUB('11-12 Teamsheets'!$S$2:$Z$119,$A21,'11-12 Teamsheets'!$C$2:$C$119,Q$1)+MINS_PLAYED('12-13 Teamsheets'!$H$2:$R$126,$A21,'12-13 Teamsheets'!$C$2:$C$126,Q$1)+MINS_AS_SUB('12-13 Teamsheets'!$S$2:$Z$126,$A21,'12-13 Teamsheets'!$C$2:$C$126,Q$1)+MINS_PLAYED('13-14 Teamsheets'!$H$2:$R$132,$A21,'13-14 Teamsheets'!$C$2:$C$132,Q$1)+MINS_AS_SUB('13-14 Teamsheets'!$S$2:$Z$132,$A21,'13-14 Teamsheets'!$C$2:$C$132,Q$1)+MINS_PLAYED('14-15 Teamsheets'!$H$2:$R$136,$A21,'14-15 Teamsheets'!$C$2:$C$136,Q$1)+MINS_AS_SUB('14-15 Teamsheets'!$S$2:$Z$136,$A21,'14-15 Teamsheets'!$C$2:$C$136,Q$1)</f>
        <v>0</v>
      </c>
      <c r="V21" s="27" t="s">
        <v>1635</v>
      </c>
      <c r="W21" s="27" t="s">
        <v>1635</v>
      </c>
      <c r="X21" s="27">
        <v>0</v>
      </c>
      <c r="Y21" s="27" t="s">
        <v>1635</v>
      </c>
      <c r="Z21" s="82">
        <v>0</v>
      </c>
      <c r="AA21" s="27" t="s">
        <v>1635</v>
      </c>
      <c r="AB21" s="27" t="s">
        <v>1635</v>
      </c>
      <c r="AC21" s="27">
        <v>0</v>
      </c>
      <c r="AD21" s="27" t="s">
        <v>1635</v>
      </c>
      <c r="AE21" s="82">
        <v>0</v>
      </c>
      <c r="AF21" s="27" t="s">
        <v>1635</v>
      </c>
      <c r="AG21" s="27" t="s">
        <v>1635</v>
      </c>
      <c r="AH21" s="27">
        <v>0</v>
      </c>
      <c r="AI21" s="27" t="s">
        <v>1635</v>
      </c>
      <c r="AJ21" s="82">
        <v>0</v>
      </c>
      <c r="AK21" s="27" t="s">
        <v>1635</v>
      </c>
      <c r="AL21" s="27" t="s">
        <v>1635</v>
      </c>
      <c r="AM21" s="27">
        <v>0</v>
      </c>
      <c r="AN21" s="27" t="s">
        <v>1635</v>
      </c>
      <c r="AO21" s="82">
        <v>0</v>
      </c>
      <c r="AP21" s="27" t="s">
        <v>1635</v>
      </c>
      <c r="AQ21" s="27" t="s">
        <v>1635</v>
      </c>
      <c r="AR21" s="27">
        <v>0</v>
      </c>
      <c r="AS21" s="27" t="s">
        <v>1635</v>
      </c>
      <c r="AT21" s="82">
        <v>0</v>
      </c>
      <c r="AU21" s="27" t="s">
        <v>1635</v>
      </c>
      <c r="AV21" s="27" t="s">
        <v>1635</v>
      </c>
      <c r="AW21" s="27">
        <v>0</v>
      </c>
      <c r="AX21" s="27" t="s">
        <v>1635</v>
      </c>
      <c r="AY21" s="82">
        <v>0</v>
      </c>
      <c r="AZ21" s="27" t="str">
        <f>(APPS('07-08 Teamsheets'!$H$2:$R$88,$A21,'07-08 Teamsheets'!$C$2:$C$88,AZ$1)+APPS('11-12 Teamsheets'!$H$2:$R$119,$A21,'11-12 Teamsheets'!$C$2:$C$119,AZ$1)+APPS('12-13 Teamsheets'!$H$2:$R$126,$A21,'12-13 Teamsheets'!$C$2:$C$126,AZ$1)+APPS('13-14 Teamsheets'!$H$2:$R$132,$A21,'13-14 Teamsheets'!$C$2:$C$132,AZ$1)+APPS('14-15 Teamsheets'!$H$2:$R$136,$A21,'14-15 Teamsheets'!$C$2:$C$136,AZ$1)) &amp; "(" &amp; (SUBS('07-08 Teamsheets'!$S$2:$Z$88,$A21,'07-08 Teamsheets'!$C$2:$C$88,AZ$1)+SUBS('11-12 Teamsheets'!$S$2:$Z$119,$A21,'11-12 Teamsheets'!$C$2:$C$119,AZ$1)+SUBS('12-13 Teamsheets'!$S$2:$Z$126,$A21,'12-13 Teamsheets'!$C$2:$C$126,AZ$1)+SUBS('13-14 Teamsheets'!$S$2:$Z$132,$A21,'13-14 Teamsheets'!$C$2:$C$132,AZ$1)+SUBS('14-15 Teamsheets'!$S$2:$Z$136,$A21,'14-15 Teamsheets'!$C$2:$C$136,AZ$1)) &amp; ")"</f>
        <v>1(0)</v>
      </c>
      <c r="BA21" s="27" t="str">
        <f>(GOALS('07-08 Teamsheets'!$H$2:$R$88,$A21,'07-08 Teamsheets'!$C$2:$C$88,AZ$1)+GOALS('11-12 Teamsheets'!$H$2:$R$119,$A21,'11-12 Teamsheets'!$C$2:$C$119,AZ$1)+GOALS('12-13 Teamsheets'!$H$2:$R$126,$A21,'12-13 Teamsheets'!$C$2:$C$126,AZ$1)+GOALS('13-14 Teamsheets'!$H$2:$R$132,$A21,'13-14 Teamsheets'!$C$2:$C$132,AZ$1)+GOALS('14-15 Teamsheets'!$H$2:$R$136,$A21,'14-15 Teamsheets'!$C$2:$C$136,AZ$1)) &amp; "(" &amp; (GOALS('07-08 Teamsheets'!$S$2:$Z$88,$A21,'07-08 Teamsheets'!$C$2:$C$88,AZ$1)+GOALS('11-12 Teamsheets'!$S$2:$Z$119,$A21,'11-12 Teamsheets'!$C$2:$C$119,AZ$1)+GOALS('12-13 Teamsheets'!$S$2:$Z$126,$A21,'12-13 Teamsheets'!$C$2:$C$126,AZ$1)+GOALS('13-14 Teamsheets'!$S$2:$Z$132,$A21,'13-14 Teamsheets'!$C$2:$C$132,AZ$1)+GOALS('14-15 Teamsheets'!$S$2:$Z$136,$A21,'14-15 Teamsheets'!$C$2:$C$136,AZ$1)) &amp; ")"</f>
        <v>0(0)</v>
      </c>
      <c r="BB21" s="27">
        <f>Clean_sheet('07-08 Teamsheets'!$C$2:$H$92,$A21,AZ$1)+Clean_sheet('11-12 Teamsheets'!$C$2:$H$119,$A21,AZ$1)+Clean_sheet('12-13 Teamsheets'!$C$2:$H$126,$A21,AZ$1)+Clean_sheet('13-14 Teamsheets'!$C$2:$H$132,$A21,AZ$1)+Clean_sheet('14-15 Teamsheets'!$C$2:$H$136,$A21,AZ$1)</f>
        <v>0</v>
      </c>
      <c r="BC21" s="27" t="str">
        <f>(CARDS('07-08 Teamsheets'!$H$2:$Z$88,$A21,$CX$2,'07-08 Teamsheets'!$C$2:$C$88,AZ$1)+CARDS('11-12 Teamsheets'!$H$2:$Z$119,$A21,$CX$2,'11-12 Teamsheets'!$C$2:$C$119,AZ$1)+CARDS('12-13 Teamsheets'!$H$2:$Z$126,$A21,$CX$2,'12-13 Teamsheets'!$C$2:$C$126,AZ$1)+CARDS('13-14 Teamsheets'!$H$2:$Z$132,$A21,$CX$2,'13-14 Teamsheets'!$C$2:$C$132,AZ$1)+CARDS('14-15 Teamsheets'!$H$2:$Z$136,$A21,$CX$2,'14-15 Teamsheets'!$C$2:$C$136,AZ$1)) &amp; "(" &amp; (CARDS('07-08 Teamsheets'!$H$2:$Z$88,$A21,$CX$3,'07-08 Teamsheets'!$C$2:$C$88,AZ$1)+CARDS('11-12 Teamsheets'!$H$2:$Z$119,$A21,$CX$3,'11-12 Teamsheets'!$C$2:$C$119,AZ$1)+CARDS('12-13 Teamsheets'!$H$2:$Z$126,$A21,$CX$3,'12-13 Teamsheets'!$C$2:$C$126,AZ$1)+CARDS('13-14 Teamsheets'!$H$2:$Z$132,$A21,$CX$3,'13-14 Teamsheets'!$C$2:$C$132,AZ$1)+CARDS('14-15 Teamsheets'!$H$2:$Z$136,$A21,$CX$3,'14-15 Teamsheets'!$C$2:$C$136,AZ$1)) &amp; ")"</f>
        <v>0(0)</v>
      </c>
      <c r="BD21" s="82">
        <f>MINS_PLAYED('07-08 Teamsheets'!$H$2:$R$88,$A21,'07-08 Teamsheets'!$C$2:$C$88,AZ$1)+MINS_PLAYED('11-12 Teamsheets'!$H$2:$R$119,$A21,'11-12 Teamsheets'!$C$2:$C$119,AZ$1)+MINS_PLAYED('12-13 Teamsheets'!$H$2:$R$126,$A21,'12-13 Teamsheets'!$C$2:$C$126,AZ$1)+MINS_PLAYED('13-14 Teamsheets'!$H$2:$R$132,$A21,'13-14 Teamsheets'!$C$2:$C$132,AZ$1)+MINS_PLAYED('14-15 Teamsheets'!$H$2:$R$136,$A21,'14-15 Teamsheets'!$C$2:$C$136,AZ$1)+MINS_AS_SUB('07-08 Teamsheets'!$S$2:$Z$88,$A21,'07-08 Teamsheets'!$C$2:$C$88,AZ$1)+MINS_AS_SUB('11-12 Teamsheets'!$S$2:$Z$119,$A21,'11-12 Teamsheets'!$C$2:$C$119,AZ$1)+MINS_AS_SUB('12-13 Teamsheets'!$S$2:$Z$126,$A21,'12-13 Teamsheets'!$C$2:$C$126,AZ$1)+MINS_AS_SUB('13-14 Teamsheets'!$S$2:$Z$132,$A21,'13-14 Teamsheets'!$C$2:$C$132,AZ$1)+MINS_AS_SUB('14-15 Teamsheets'!$S$2:$Z$136,$A21,'14-15 Teamsheets'!$C$2:$C$136,AZ$1)</f>
        <v>90</v>
      </c>
      <c r="BE21" s="27" t="str">
        <f>(APPS('08-09 Teamsheets'!$H$2:$R$92,$A21,'08-09 Teamsheets'!$C$2:$C$92,BE$1)+APPS('09-10 Teamsheets'!$H$2:$R$98,$A21,'09-10 Teamsheets'!$C$2:$C$98,BE$1)+APPS('10-11 Teamsheets'!$H$2:$R$107,$A21,'10-11 Teamsheets'!$C$2:$C$107,BE$1)+APPS('11-12 Teamsheets'!$H$2:$R$119,$A21,'11-12 Teamsheets'!$C$2:$C$119,BE$1)+APPS('12-13 Teamsheets'!$H$2:$R$126,$A21,'12-13 Teamsheets'!$C$2:$C$126,BE$1)+APPS('13-14 Teamsheets'!$H$2:$R$132,$A21,'13-14 Teamsheets'!$C$2:$C$132,BE$1)+APPS('14-15 Teamsheets'!$H$2:$R$136,$A21,'14-15 Teamsheets'!$C$2:$C$136,BE$1)) &amp; "(" &amp; (SUBS('08-09 Teamsheets'!$S$2:$Z$92,$A21,'08-09 Teamsheets'!$C$2:$C$92,BE$1)+SUBS('09-10 Teamsheets'!$S$2:$Z$98,$A21,'09-10 Teamsheets'!$C$2:$C$98,BE$1)+SUBS('10-11 Teamsheets'!$S$2:$Z$107,$A21,'10-11 Teamsheets'!$C$2:$C$107,BE$1)+SUBS('11-12 Teamsheets'!$S$2:$Z$119,$A21,'11-12 Teamsheets'!$C$2:$C$119,BE$1)+SUBS('12-13 Teamsheets'!$S$2:$Z$126,$A21,'12-13 Teamsheets'!$C$2:$C$126,BE$1)+SUBS('13-14 Teamsheets'!$S$2:$Z$132,$A21,'13-14 Teamsheets'!$C$2:$C$132,BE$1)+SUBS('14-15 Teamsheets'!$S$2:$Z$136,$A21,'14-15 Teamsheets'!$C$2:$C$136,BE$1)) &amp; ")"</f>
        <v>0(0)</v>
      </c>
      <c r="BF21" s="27" t="str">
        <f>(GOALS('08-09 Teamsheets'!$H$2:$R$92,$A21,'08-09 Teamsheets'!$C$2:$C$92,BE$1)+GOALS('09-10 Teamsheets'!$H$2:$R$98,$A21,'09-10 Teamsheets'!$C$2:$C$98,BE$1)+GOALS('10-11 Teamsheets'!$H$2:$R$107,$A21,'10-11 Teamsheets'!$C$2:$C$107,BE$1)+GOALS('11-12 Teamsheets'!$H$2:$R$119,$A21,'11-12 Teamsheets'!$C$2:$C$119,BE$1)+GOALS('12-13 Teamsheets'!$H$2:$R$126,$A21,'12-13 Teamsheets'!$C$2:$C$126,BE$1)+GOALS('13-14 Teamsheets'!$H$2:$R$132,$A21,'13-14 Teamsheets'!$C$2:$C$132,BE$1)+GOALS('14-15 Teamsheets'!$H$2:$R$136,$A21,'14-15 Teamsheets'!$C$2:$C$136,BE$1)) &amp; "(" &amp; (GOALS('08-09 Teamsheets'!$S$2:$Z$92,$A21,'08-09 Teamsheets'!$C$2:$C$92,BE$1)+GOALS('09-10 Teamsheets'!$S$2:$Z$98,$A21,'09-10 Teamsheets'!$C$2:$C$98,BE$1)+GOALS('10-11 Teamsheets'!$S$2:$Z$107,$A21,'10-11 Teamsheets'!$C$2:$C$107,BE$1)+GOALS('11-12 Teamsheets'!$S$2:$Z$119,$A21,'11-12 Teamsheets'!$C$2:$C$119,BE$1)+GOALS('12-13 Teamsheets'!$S$2:$Z$126,$A21,'12-13 Teamsheets'!$C$2:$C$126,BE$1)+GOALS('13-14 Teamsheets'!$S$2:$Z$132,$A21,'13-14 Teamsheets'!$C$2:$C$132,BE$1)+GOALS('14-15 Teamsheets'!$S$2:$Z$136,$A21,'14-15 Teamsheets'!$C$2:$C$136,BE$1)) &amp; ")"</f>
        <v>0(0)</v>
      </c>
      <c r="BG21" s="27">
        <f>Clean_sheet('08-09 Teamsheets'!$C$2:$H$92,$A21,BE$1)+Clean_sheet('09-10 Teamsheets'!$C$2:$H$98,$A21,BE$1)+Clean_sheet('10-11 Teamsheets'!$C$2:$H$107,$A21,BE$1)+Clean_sheet('11-12 Teamsheets'!$C$2:$H$119,$A21,BE$1)+Clean_sheet('12-13 Teamsheets'!$C$2:$H$126,$A21,BE$1)+Clean_sheet('13-14 Teamsheets'!$C$2:$H$132,$A21,BE$1)+Clean_sheet('14-15 Teamsheets'!$C$2:$H$136,$A21,BE$1)</f>
        <v>0</v>
      </c>
      <c r="BH21" s="27" t="str">
        <f>(CARDS('08-09 Teamsheets'!$H$2:$Z$92,$A21,$CX$2,'08-09 Teamsheets'!$C$2:$C$92,BE$1)+CARDS('09-10 Teamsheets'!$H$2:$Z$98,$A21,$CX$2,'09-10 Teamsheets'!$C$2:$C$98,BE$1)+CARDS('10-11 Teamsheets'!$H$2:$Z$107,$A21,$CX$2,'10-11 Teamsheets'!$C$2:$C$107,BE$1)+CARDS('11-12 Teamsheets'!$H$2:$Z$119,$A21,$CX$2,'11-12 Teamsheets'!$C$2:$C$119,BE$1)+CARDS('12-13 Teamsheets'!$H$2:$Z$126,$A21,$CX$2,'12-13 Teamsheets'!$C$2:$C$126,BE$1)+CARDS('13-14 Teamsheets'!$H$2:$Z$132,$A21,$CX$2,'13-14 Teamsheets'!$C$2:$C$132,BE$1)+CARDS('14-15 Teamsheets'!$H$2:$Z$136,$A21,$CX$2,'14-15 Teamsheets'!$C$2:$C$136,BE$1)) &amp; "(" &amp; (CARDS('08-09 Teamsheets'!$H$2:$Z$92,$A21,$CX$3,'08-09 Teamsheets'!$C$2:$C$92,BE$1)+CARDS('09-10 Teamsheets'!$H$2:$Z$98,$A21,$CX$3,'09-10 Teamsheets'!$C$2:$C$98,BE$1)+CARDS('10-11 Teamsheets'!$H$2:$Z$107,$A21,$CX$3,'10-11 Teamsheets'!$C$2:$C$107,BE$1)+CARDS('11-12 Teamsheets'!$H$2:$Z$119,$A21,$CX$3,'11-12 Teamsheets'!$C$2:$C$119,BE$1)+CARDS('12-13 Teamsheets'!$H$2:$Z$126,$A21,$CX$3,'12-13 Teamsheets'!$C$2:$C$126,BE$1)+CARDS('13-14 Teamsheets'!$H$2:$Z$132,$A21,$CX$3,'13-14 Teamsheets'!$C$2:$C$132,BE$1)+CARDS('14-15 Teamsheets'!$H$2:$Z$136,$A21,$CX$3,'14-15 Teamsheets'!$C$2:$C$136,BE$1)) &amp; ")"</f>
        <v>0(0)</v>
      </c>
      <c r="BI21" s="82">
        <f>MINS_PLAYED('08-09 Teamsheets'!$H$2:$R$92,$A21,'08-09 Teamsheets'!$C$2:$C$92,BE$1)+MINS_PLAYED('09-10 Teamsheets'!$H$2:$R$98,$A21,'09-10 Teamsheets'!$C$2:$C$98,BE$1)+ MINS_AS_SUB('08-09 Teamsheets'!$S$2:$Z$92,$A21,'08-09 Teamsheets'!$C$2:$C$92,BE$1)+ MINS_AS_SUB('09-10 Teamsheets'!$S$2:$Z$98,$A21,'09-10 Teamsheets'!$C$2:$C$98,BE$1)+MINS_PLAYED('10-11 Teamsheets'!$H$2:$R$107,$A21,'10-11 Teamsheets'!$C$2:$C$107,BE$1)+MINS_AS_SUB('10-11 Teamsheets'!$S$2:$Z$107,$A21,'10-11 Teamsheets'!$C$2:$C$107,BE$1)+MINS_PLAYED('11-12 Teamsheets'!$H$2:$R$119,$A21,'11-12 Teamsheets'!$C$2:$C$119,BE$1)+MINS_AS_SUB('11-12 Teamsheets'!$S$2:$Z$119,$A21,'11-12 Teamsheets'!$C$2:$C$119,BE$1)+MINS_PLAYED('12-13 Teamsheets'!$H$2:$R$126,$A21,'12-13 Teamsheets'!$C$2:$C$126,BE$1)+MINS_AS_SUB('12-13 Teamsheets'!$S$2:$Z$126,$A21,'12-13 Teamsheets'!$C$2:$C$126,BE$1)+MINS_PLAYED('13-14 Teamsheets'!$H$2:$R$132,$A21,'13-14 Teamsheets'!$C$2:$C$132,BE$1)+MINS_AS_SUB('13-14 Teamsheets'!$S$2:$Z$132,$A21,'13-14 Teamsheets'!$C$2:$C$132,BE$1)+MINS_PLAYED('14-15 Teamsheets'!$H$2:$R$136,$A21,'14-15 Teamsheets'!$C$2:$C$136,BE$1)+MINS_AS_SUB('14-15 Teamsheets'!$S$2:$Z$136,$A21,'14-15 Teamsheets'!$C$2:$C$136,BE$1)</f>
        <v>0</v>
      </c>
      <c r="BJ21" s="27" t="str">
        <f>(APPS('07-08 Teamsheets'!$H$2:$R$88,$A21,'07-08 Teamsheets'!$C$2:$C$88,BJ$1)+APPS('08-09 Teamsheets'!$H$2:$R$92,$A21,'08-09 Teamsheets'!$C$2:$C$92,BJ$1)+APPS('09-10 Teamsheets'!$H$2:$R$98,$A21,'09-10 Teamsheets'!$C$2:$C$98,BJ$1)+APPS('10-11 Teamsheets'!$H$2:$R$106,$A21,'10-11 Teamsheets'!$C$2:$C$106,BJ$1)+APPS('11-12 Teamsheets'!$H$2:$R$119,$A21,'11-12 Teamsheets'!$C$2:$C$119,BJ$1)+APPS('12-13 Teamsheets'!$H$2:$R$126,$A21,'12-13 Teamsheets'!$C$2:$C$126,BJ$1)+APPS('13-14 Teamsheets'!$H$2:$R$132,$A21,'13-14 Teamsheets'!$C$2:$C$132,BJ$1)+APPS('14-15 Teamsheets'!$H$2:$R$136,$A21,'14-15 Teamsheets'!$C$2:$C$136,BJ$1)) &amp; "(" &amp; (SUBS('07-08 Teamsheets'!$S$2:$Z$88,$A21,'07-08 Teamsheets'!$C$2:$C$88,BJ$1)+SUBS('08-09 Teamsheets'!$S$2:$Z$92,$A21,'08-09 Teamsheets'!$C$2:$C$92,BJ$1)+SUBS('09-10 Teamsheets'!$S$2:$Z$98,$A21,'09-10 Teamsheets'!$C$2:$C$98,BJ$1)+SUBS('10-11 Teamsheets'!$S$2:$Z$106,$A21,'10-11 Teamsheets'!$C$2:$C$106,BJ$1)+SUBS('11-12 Teamsheets'!$S$2:$Z$119,$A21,'11-12 Teamsheets'!$C$2:$C$119,BJ$1)+SUBS('12-13 Teamsheets'!$S$2:$Z$126,$A21,'12-13 Teamsheets'!$C$2:$C$126,BJ$1)+SUBS('13-14 Teamsheets'!$S$2:$Z$132,$A21,'13-14 Teamsheets'!$C$2:$C$132,BJ$1)+SUBS('14-15 Teamsheets'!$S$2:$Z$136,$A21,'14-15 Teamsheets'!$C$2:$C$136,BJ$1)) &amp; ")"</f>
        <v>0(0)</v>
      </c>
      <c r="BK21" s="27" t="str">
        <f>(GOALS('07-08 Teamsheets'!$H$2:$R$88,$A21,'07-08 Teamsheets'!$C$2:$C$88,BJ$1)+GOALS('08-09 Teamsheets'!$H$2:$R$92,$A21,'08-09 Teamsheets'!$C$2:$C$92,BJ$1)+GOALS('09-10 Teamsheets'!$H$2:$R$98,$A21,'09-10 Teamsheets'!$C$2:$C$98,BJ$1)+GOALS('10-11 Teamsheets'!$H$2:$R$106,$A21,'10-11 Teamsheets'!$C$2:$C$106,BJ$1)+GOALS('11-12 Teamsheets'!$H$2:$R$119,$A21,'11-12 Teamsheets'!$C$2:$C$119,BJ$1)+GOALS('12-13 Teamsheets'!$H$2:$R$126,$A21,'12-13 Teamsheets'!$C$2:$C$126,BJ$1)+GOALS('13-14 Teamsheets'!$H$2:$R$132,$A21,'13-14 Teamsheets'!$C$2:$C$132,BJ$1)+GOALS('14-15 Teamsheets'!$H$2:$R$136,$A21,'14-15 Teamsheets'!$C$2:$C$136,BJ$1)) &amp; "(" &amp; (GOALS('07-08 Teamsheets'!$S$2:$Z$88,$A21,'07-08 Teamsheets'!$C$2:$C$88,BJ$1)+GOALS('08-09 Teamsheets'!$S$2:$Z$92,$A21,'08-09 Teamsheets'!$C$2:$C$92,BJ$1)+GOALS('09-10 Teamsheets'!$S$2:$Z$98,$A21,'09-10 Teamsheets'!$C$2:$C$98,BJ$1)+GOALS('10-11 Teamsheets'!$S$2:$Z$106,$A21,'10-11 Teamsheets'!$C$2:$C$106,BJ$1)+GOALS('11-12 Teamsheets'!$S$2:$Z$119,$A21,'11-12 Teamsheets'!$C$2:$C$119,BJ$1)+GOALS('12-13 Teamsheets'!$S$2:$Z$126,$A21,'12-13 Teamsheets'!$C$2:$C$126,BJ$1)+GOALS('13-14 Teamsheets'!$S$2:$Z$132,$A21,'13-14 Teamsheets'!$C$2:$C$132,BJ$1)+GOALS('14-15 Teamsheets'!$S$2:$Z$136,$A21,'14-15 Teamsheets'!$C$2:$C$136,BJ$1)) &amp; ")"</f>
        <v>0(0)</v>
      </c>
      <c r="BL21" s="27">
        <f>Clean_sheet('07-08 Teamsheets'!$C$2:$H$92,$A21,BJ$1)+Clean_sheet('08-09 Teamsheets'!$C$2:$H$92,$A21,BJ$1)+Clean_sheet('09-10 Teamsheets'!$C$2:$H$98,$A21,BJ$1)+Clean_sheet('10-11 Teamsheets'!$C$2:$H$106,$A21,BJ$1)+Clean_sheet('11-12 Teamsheets'!$C$2:$H$119,$A21,BJ$1)+Clean_sheet('12-13 Teamsheets'!$C$2:$H$126,$A21,BJ$1)+Clean_sheet('13-14 Teamsheets'!$C$2:$H$132,$A21,BJ$1)+Clean_sheet('14-15 Teamsheets'!$C$2:$H$136,$A21,BJ$1)</f>
        <v>0</v>
      </c>
      <c r="BM21" s="27" t="str">
        <f>(CARDS('07-08 Teamsheets'!$H$2:$Z$88,$A21,$CX$2,'07-08 Teamsheets'!$C$2:$C$88,BJ$1)+CARDS('08-09 Teamsheets'!$H$2:$Z$92,$A21,$CX$2,'08-09 Teamsheets'!$C$2:$C$92,BJ$1)+CARDS('09-10 Teamsheets'!$H$2:$Z$98,$A21,$CX$2,'09-10 Teamsheets'!$C$2:$C$98,BJ$1)+CARDS('10-11 Teamsheets'!$H$2:$Z$106,$A21,$CX$2,'10-11 Teamsheets'!$C$2:$C$106,BJ$1)+CARDS('11-12 Teamsheets'!$H$2:$Z$119,$A21,$CX$2,'11-12 Teamsheets'!$C$2:$C$119,BJ$1)+CARDS('12-13 Teamsheets'!$H$2:$Z$126,$A21,$CX$2,'12-13 Teamsheets'!$C$2:$C$126,BJ$1)+CARDS('13-14 Teamsheets'!$H$2:$Z$132,$A21,$CX$2,'13-14 Teamsheets'!$C$2:$C$132,BJ$1)+CARDS('14-15 Teamsheets'!$H$2:$Z$136,$A21,$CX$2,'14-15 Teamsheets'!$C$2:$C$136,BJ$1)) &amp; "(" &amp; (CARDS('07-08 Teamsheets'!$H$2:$Z$88,$A21,$CX$3,'07-08 Teamsheets'!$C$2:$C$88,BJ$1)+CARDS('08-09 Teamsheets'!$H$2:$Z$92,$A21,$CX$3,'08-09 Teamsheets'!$C$2:$C$92,BJ$1)+CARDS('09-10 Teamsheets'!$H$2:$Z$98,$A21,$CX$3,'09-10 Teamsheets'!$C$2:$C$98,BJ$1)+CARDS('10-11 Teamsheets'!$H$2:$Z$106,$A21,$CX$3,'10-11 Teamsheets'!$C$2:$C$106,BJ$1)+CARDS('11-12 Teamsheets'!$H$2:$Z$119,$A21,$CX$3,'11-12 Teamsheets'!$C$2:$C$119,BJ$1)+CARDS('12-13 Teamsheets'!$H$2:$Z$126,$A21,$CX$3,'12-13 Teamsheets'!$C$2:$C$126,BJ$1)+CARDS('13-14 Teamsheets'!$H$2:$Z$132,$A21,$CX$3,'13-14 Teamsheets'!$C$2:$C$132,BJ$1)+CARDS('14-15 Teamsheets'!$H$2:$Z$136,$A21,$CX$3,'14-15 Teamsheets'!$C$2:$C$136,BJ$1)) &amp; ")"</f>
        <v>0(0)</v>
      </c>
      <c r="BN21" s="82">
        <f>MINS_PLAYED('07-08 Teamsheets'!$H$2:$R$88,$A21,'07-08 Teamsheets'!$C$2:$C$88,BJ$1)+MINS_PLAYED('08-09 Teamsheets'!$H$2:$R$92,$A21,'08-09 Teamsheets'!$C$2:$C$92,BJ$1)+MINS_PLAYED('09-10 Teamsheets'!$H$2:$R$98,$A21,'09-10 Teamsheets'!$C$2:$C$98,BJ$1)+MINS_PLAYED('10-11 Teamsheets'!$H$2:$R$106,$A21,'10-11 Teamsheets'!$C$2:$C$106,BJ$1)+MINS_PLAYED('11-12 Teamsheets'!$H$2:$R$119,$A21,'11-12 Teamsheets'!$C$2:$C$119,BJ$1)+MINS_PLAYED('12-13 Teamsheets'!$H$2:$R$126,$A21,'12-13 Teamsheets'!$C$2:$C$126,BJ$1)+MINS_PLAYED('13-14 Teamsheets'!$H$2:$R$132,$A21,'13-14 Teamsheets'!$C$2:$C$132,BJ$1)+MINS_PLAYED('14-15 Teamsheets'!$H$2:$R$136,$A21,'14-15 Teamsheets'!$C$2:$C$136,BJ$1)+MINS_AS_SUB('07-08 Teamsheets'!$S$2:$Z$88,$A21,'07-08 Teamsheets'!$C$2:$C$88,BJ$1)+MINS_AS_SUB('08-09 Teamsheets'!$S$2:$Z$92,$A21,'08-09 Teamsheets'!$C$2:$C$92,BJ$1)+MINS_AS_SUB('09-10 Teamsheets'!$S$2:$Z$98,$A21,'09-10 Teamsheets'!$C$2:$C$98,BJ$1)+MINS_AS_SUB('10-11 Teamsheets'!$S$2:$Z$106,$A21,'10-11 Teamsheets'!$C$2:$C$106,BJ$1)+MINS_AS_SUB('11-12 Teamsheets'!$S$2:$Z$119,$A21,'11-12 Teamsheets'!$C$2:$C$119,BJ$1)+MINS_AS_SUB('12-13 Teamsheets'!$S$2:$Z$126,$A21,'12-13 Teamsheets'!$C$2:$C$126,BJ$1)+MINS_AS_SUB('13-14 Teamsheets'!$S$2:$Z$132,$A21,'13-14 Teamsheets'!$C$2:$C$132,BJ$1)+MINS_AS_SUB('14-15 Teamsheets'!$S$2:$Z$136,$A21,'14-15 Teamsheets'!$C$2:$C$136,BJ$1)</f>
        <v>0</v>
      </c>
      <c r="BO21" s="27" t="str">
        <f>(APPS('07-08 Teamsheets'!$H$2:$R$88,$A21,'07-08 Teamsheets'!$C$2:$C$88,BO$1)+APPS('08-09 Teamsheets'!$H$2:$R$92,$A21,'08-09 Teamsheets'!$C$2:$C$92,BO$1)+APPS('09-10 Teamsheets'!$H$2:$R$98,$A21,'09-10 Teamsheets'!$C$2:$C$98,BO$1)+APPS('10-11 Teamsheets'!$H$2:$R$106,$A21,'10-11 Teamsheets'!$C$2:$C$106,BO$1)+APPS('11-12 Teamsheets'!$H$2:$R$119,$A21,'11-12 Teamsheets'!$C$2:$C$119,BO$1)+APPS('12-13 Teamsheets'!$H$2:$R$126,$A21,'12-13 Teamsheets'!$C$2:$C$126,BO$1)+APPS('13-14 Teamsheets'!$H$2:$R$132,$A21,'13-14 Teamsheets'!$C$2:$C$132,BO$1)+APPS('14-15 Teamsheets'!$H$2:$R$136,$A21,'14-15 Teamsheets'!$C$2:$C$136,BO$1)) &amp; "(" &amp; (SUBS('07-08 Teamsheets'!$S$2:$Z$88,$A21,'07-08 Teamsheets'!$C$2:$C$88,BO$1)+SUBS('08-09 Teamsheets'!$S$2:$Z$92,$A21,'08-09 Teamsheets'!$C$2:$C$92,BO$1)+SUBS('09-10 Teamsheets'!$S$2:$Z$98,$A21,'09-10 Teamsheets'!$C$2:$C$98,BO$1)+SUBS('10-11 Teamsheets'!$S$2:$Z$106,$A21,'10-11 Teamsheets'!$C$2:$C$106,BO$1)+SUBS('11-12 Teamsheets'!$S$2:$Z$119,$A21,'11-12 Teamsheets'!$C$2:$C$119,BO$1)+SUBS('12-13 Teamsheets'!$S$2:$Z$126,$A21,'12-13 Teamsheets'!$C$2:$C$126,BO$1)+SUBS('13-14 Teamsheets'!$S$2:$Z$132,$A21,'13-14 Teamsheets'!$C$2:$C$132,BO$1)+SUBS('14-15 Teamsheets'!$S$2:$Z$136,$A21,'14-15 Teamsheets'!$C$2:$C$136,BO$1)) &amp; ")"</f>
        <v>0(0)</v>
      </c>
      <c r="BP21" s="27" t="str">
        <f>(GOALS('07-08 Teamsheets'!$H$2:$R$88,$A21,'07-08 Teamsheets'!$C$2:$C$88,BO$1)+GOALS('08-09 Teamsheets'!$H$2:$R$92,$A21,'08-09 Teamsheets'!$C$2:$C$92,BO$1)+GOALS('09-10 Teamsheets'!$H$2:$R$98,$A21,'09-10 Teamsheets'!$C$2:$C$98,BO$1)+GOALS('10-11 Teamsheets'!$H$2:$R$106,$A21,'10-11 Teamsheets'!$C$2:$C$106,BO$1)+GOALS('11-12 Teamsheets'!$H$2:$R$119,$A21,'11-12 Teamsheets'!$C$2:$C$119,BO$1)+GOALS('12-13 Teamsheets'!$H$2:$R$126,$A21,'12-13 Teamsheets'!$C$2:$C$126,BO$1)+GOALS('13-14 Teamsheets'!$H$2:$R$132,$A21,'13-14 Teamsheets'!$C$2:$C$132,BO$1)+GOALS('14-15 Teamsheets'!$H$2:$R$136,$A21,'14-15 Teamsheets'!$C$2:$C$136,BO$1)) &amp; "(" &amp; (GOALS('07-08 Teamsheets'!$S$2:$Z$88,$A21,'07-08 Teamsheets'!$C$2:$C$88,BO$1)+GOALS('08-09 Teamsheets'!$S$2:$Z$92,$A21,'08-09 Teamsheets'!$C$2:$C$92,BO$1)+GOALS('09-10 Teamsheets'!$S$2:$Z$98,$A21,'09-10 Teamsheets'!$C$2:$C$98,BO$1)+GOALS('10-11 Teamsheets'!$S$2:$Z$106,$A21,'10-11 Teamsheets'!$C$2:$C$106,BO$1)+GOALS('11-12 Teamsheets'!$S$2:$Z$119,$A21,'11-12 Teamsheets'!$C$2:$C$119,BO$1)+GOALS('12-13 Teamsheets'!$S$2:$Z$126,$A21,'12-13 Teamsheets'!$C$2:$C$126,BO$1)+GOALS('13-14 Teamsheets'!$S$2:$Z$132,$A21,'13-14 Teamsheets'!$C$2:$C$132,BO$1)+GOALS('14-15 Teamsheets'!$S$2:$Z$136,$A21,'14-15 Teamsheets'!$C$2:$C$136,BO$1)) &amp; ")"</f>
        <v>0(0)</v>
      </c>
      <c r="BQ21" s="27">
        <f>Clean_sheet('07-08 Teamsheets'!$C$2:$H$92,$A21,BO$1)+Clean_sheet('08-09 Teamsheets'!$C$2:$H$92,$A21,BO$1)+Clean_sheet('09-10 Teamsheets'!$C$2:$H$98,$A21,BO$1)+Clean_sheet('10-11 Teamsheets'!$C$2:$H$106,$A21,BO$1)+Clean_sheet('11-12 Teamsheets'!$C$2:$H$119,$A21,BO$1)+Clean_sheet('12-13 Teamsheets'!$C$2:$H$126,$A21,BO$1)+Clean_sheet('13-14 Teamsheets'!$C$2:$H$132,$A21,BO$1)+Clean_sheet('14-15 Teamsheets'!$C$2:$H$136,$A21,BO$1)</f>
        <v>0</v>
      </c>
      <c r="BR21" s="27" t="str">
        <f>(CARDS('07-08 Teamsheets'!$H$2:$Z$88,$A21,$CX$2,'07-08 Teamsheets'!$C$2:$C$88,BO$1)+CARDS('08-09 Teamsheets'!$H$2:$Z$92,$A21,$CX$2,'08-09 Teamsheets'!$C$2:$C$92,BO$1)+CARDS('09-10 Teamsheets'!$H$2:$Z$98,$A21,$CX$2,'09-10 Teamsheets'!$C$2:$C$98,BO$1)+CARDS('10-11 Teamsheets'!$H$2:$Z$106,$A21,$CX$2,'10-11 Teamsheets'!$C$2:$C$106,BO$1)+CARDS('11-12 Teamsheets'!$H$2:$Z$119,$A21,$CX$2,'11-12 Teamsheets'!$C$2:$C$119,BO$1)+CARDS('12-13 Teamsheets'!$H$2:$Z$126,$A21,$CX$2,'12-13 Teamsheets'!$C$2:$C$126,BO$1)+CARDS('13-14 Teamsheets'!$H$2:$Z$132,$A21,$CX$2,'13-14 Teamsheets'!$C$2:$C$132,BO$1)+CARDS('14-15 Teamsheets'!$H$2:$Z$136,$A21,$CX$2,'14-15 Teamsheets'!$C$2:$C$136,BO$1)) &amp; "(" &amp; (CARDS('07-08 Teamsheets'!$H$2:$Z$88,$A21,$CX$3,'07-08 Teamsheets'!$C$2:$C$88,BO$1)+CARDS('08-09 Teamsheets'!$H$2:$Z$92,$A21,$CX$3,'08-09 Teamsheets'!$C$2:$C$92,BO$1)+CARDS('09-10 Teamsheets'!$H$2:$Z$98,$A21,$CX$3,'09-10 Teamsheets'!$C$2:$C$98,BO$1)+CARDS('10-11 Teamsheets'!$H$2:$Z$106,$A21,$CX$3,'10-11 Teamsheets'!$C$2:$C$106,BO$1)+CARDS('11-12 Teamsheets'!$H$2:$Z$119,$A21,$CX$3,'11-12 Teamsheets'!$C$2:$C$119,BO$1)+CARDS('12-13 Teamsheets'!$H$2:$Z$126,$A21,$CX$3,'12-13 Teamsheets'!$C$2:$C$126,BO$1)+CARDS('13-14 Teamsheets'!$H$2:$Z$132,$A21,$CX$3,'13-14 Teamsheets'!$C$2:$C$132,BO$1)+CARDS('14-15 Teamsheets'!$H$2:$Z$136,$A21,$CX$3,'14-15 Teamsheets'!$C$2:$C$136,BO$1)) &amp; ")"</f>
        <v>0(0)</v>
      </c>
      <c r="BS21" s="82">
        <f>MINS_PLAYED('07-08 Teamsheets'!$H$2:$R$88,$A21,'07-08 Teamsheets'!$C$2:$C$88,BO$1)+MINS_PLAYED('08-09 Teamsheets'!$H$2:$R$92,$A21,'08-09 Teamsheets'!$C$2:$C$92,BO$1)+MINS_PLAYED('09-10 Teamsheets'!$H$2:$R$98,$A21,'09-10 Teamsheets'!$C$2:$C$98,BO$1)+MINS_PLAYED('10-11 Teamsheets'!$H$2:$R$106,$A21,'10-11 Teamsheets'!$C$2:$C$106,BO$1)+MINS_PLAYED('11-12 Teamsheets'!$H$2:$R$119,$A21,'11-12 Teamsheets'!$C$2:$C$119,BO$1)+MINS_PLAYED('12-13 Teamsheets'!$H$2:$R$126,$A21,'12-13 Teamsheets'!$C$2:$C$126,BO$1)+MINS_PLAYED('13-14 Teamsheets'!$H$2:$R$132,$A21,'13-14 Teamsheets'!$C$2:$C$132,BO$1)+MINS_PLAYED('14-15 Teamsheets'!$H$2:$R$136,$A21,'14-15 Teamsheets'!$C$2:$C$136,BO$1)+MINS_AS_SUB('07-08 Teamsheets'!$S$2:$Z$88,$A21,'07-08 Teamsheets'!$C$2:$C$88,BO$1)+MINS_AS_SUB('08-09 Teamsheets'!$S$2:$Z$92,$A21,'08-09 Teamsheets'!$C$2:$C$92,BO$1)+MINS_AS_SUB('09-10 Teamsheets'!$S$2:$Z$98,$A21,'09-10 Teamsheets'!$C$2:$C$98,BO$1)+MINS_AS_SUB('10-11 Teamsheets'!$S$2:$Z$106,$A21,'10-11 Teamsheets'!$C$2:$C$106,BO$1)+MINS_AS_SUB('11-12 Teamsheets'!$S$2:$Z$119,$A21,'11-12 Teamsheets'!$C$2:$C$119,BO$1)+MINS_AS_SUB('12-13 Teamsheets'!$S$2:$Z$126,$A21,'12-13 Teamsheets'!$C$2:$C$126,BO$1)+MINS_AS_SUB('13-14 Teamsheets'!$S$2:$Z$132,$A21,'13-14 Teamsheets'!$C$2:$C$132,BO$1)+MINS_AS_SUB('14-15 Teamsheets'!$S$2:$Z$136,$A21,'14-15 Teamsheets'!$C$2:$C$136,BO$1)</f>
        <v>0</v>
      </c>
      <c r="BT21" s="71">
        <f>APPS('05-06 Teamsheets'!$H$2:$R$71,$A21,'05-06 Teamsheets'!$C$2:$C$71,B$1)+SUBS('05-06 Teamsheets'!$S$2:$W$71,$A21,'05-06 Teamsheets'!$C$2:$C$71,B$1)+APPS('06-07 Teamsheets'!$H$2:$R$83,$A21,'06-07 Teamsheets'!$C$2:$C$83,G$1)+SUBS('06-07 Teamsheets'!$S$2:$Z$83,$A21,'06-07 Teamsheets'!$C$2:$C$83,G$1)+APPS('07-08 Teamsheets'!$H$2:$R$88,$A21,'07-08 Teamsheets'!$C$2:$C$88,L$1)+SUBS('07-08 Teamsheets'!$S$2:$Z$88,$A21,'07-08 Teamsheets'!$C$2:$C$88,L$1)+APPS('08-09 Teamsheets'!$H$2:$R$92,$A21,'08-09 Teamsheets'!$C$2:$C$92,Q$1)+SUBS('08-09 Teamsheets'!$S$2:$Z$92,$A21,'08-09 Teamsheets'!$C$2:$C$92,Q$1)+APPS('09-10 Teamsheets'!$H$2:$R$98,$A21,'09-10 Teamsheets'!$C$2:$C$98,Q$1)+SUBS('09-10 Teamsheets'!$S$2:$Z$98,$A21,'09-10 Teamsheets'!$C$2:$C$98,Q$1)+APPS('10-11 Teamsheets'!$H$2:$R$107,$A21,'10-11 Teamsheets'!$C$2:$C$107,Q$1)+SUBS('10-11 Teamsheets'!$S$2:$Z$107,$A21,'10-11 Teamsheets'!$C$2:$C$107,Q$1)+APPS('11-12 Teamsheets'!$H$2:$R$119,$A21,'11-12 Teamsheets'!$C$2:$C$119,Q$1)+SUBS('11-12 Teamsheets'!$S$2:$Z$119,$A21,'11-12 Teamsheets'!$C$2:$C$119,Q$1)+APPS('12-13 Teamsheets'!$H$2:$R$126,$A21,'12-13 Teamsheets'!$C$2:$C$126,Q$1)+SUBS('12-13 Teamsheets'!$S$2:$Z$126,$A21,'12-13 Teamsheets'!$C$2:$C$126,Q$1)+APPS('13-14 Teamsheets'!$H$2:$R$132,$A21,'13-14 Teamsheets'!$C$2:$C$132,Q$1)+SUBS('13-14 Teamsheets'!$S$2:$Z$132,$A21,'13-14 Teamsheets'!$C$2:$C$132,Q$1)+APPS('14-15 Teamsheets'!$H$2:$R$136,$A21,'14-15 Teamsheets'!$C$2:$C$136,Q$1)+SUBS('14-15 Teamsheets'!$S$2:$Z$136,$A21,'14-15 Teamsheets'!$C$2:$C$136,Q$1)</f>
        <v>0</v>
      </c>
      <c r="BU21" s="27">
        <v>0</v>
      </c>
      <c r="BV21" s="27">
        <f>APPS('07-08 Teamsheets'!$H$2:$R$88,$A21,'07-08 Teamsheets'!$C$2:$C$88,AZ$1)+SUBS('07-08 Teamsheets'!$S$2:$Z$88,$A21,'07-08 Teamsheets'!$C$2:$C$88,AZ$1)+APPS('11-12 Teamsheets'!$H$2:$R$119,$A21,'11-12 Teamsheets'!$C$2:$C$119,AZ$1)+SUBS('11-12 Teamsheets'!$S$2:$Z$119,$A21,'11-12 Teamsheets'!$C$2:$C$119,AZ$1)+APPS('12-13 Teamsheets'!$H$2:$R$126,$A21,'12-13 Teamsheets'!$C$2:$C$126,AZ$1)+SUBS('12-13 Teamsheets'!$S$2:$Z$126,$A21,'12-13 Teamsheets'!$C$2:$C$126,AZ$1)+APPS('13-14 Teamsheets'!$H$2:$R$132,$A21,'13-14 Teamsheets'!$C$2:$C$132,AZ$1)+SUBS('13-14 Teamsheets'!$S$2:$Z$132,$A21,'13-14 Teamsheets'!$C$2:$C$132,AZ$1)+APPS('14-15 Teamsheets'!$H$2:$R$136,$A21,'14-15 Teamsheets'!$C$2:$C$136,AZ$1)+SUBS('14-15 Teamsheets'!$S$2:$Z$136,$A21,'14-15 Teamsheets'!$C$2:$C$136,AZ$1)+APPS('08-09 Teamsheets'!$H$2:$R$92,$A21,'08-09 Teamsheets'!$C$2:$C$92,BE$1)+APPS('09-10 Teamsheets'!$H$2:$R$98,$A21,'09-10 Teamsheets'!$C$2:$C$98,BE$1)+SUBS('08-09 Teamsheets'!$S$2:$Z$92,$A21,'08-09 Teamsheets'!$C$2:$C$92,BE$1)+SUBS('09-10 Teamsheets'!$S$2:$Z$98,$A21,'09-10 Teamsheets'!$C$2:$C$98,BE$1)+APPS('10-11 Teamsheets'!$H$2:$R$107,$A21,'10-11 Teamsheets'!$C$2:$C$107,BE$1)+SUBS('10-11 Teamsheets'!$S$2:$Z$107,$A21,'10-11 Teamsheets'!$C$2:$C$107,BE$1)+APPS('11-12 Teamsheets'!$H$2:$R$119,$A21,'11-12 Teamsheets'!$C$2:$C$119,BE$1)+SUBS('11-12 Teamsheets'!$S$2:$Z$119,$A21,'11-12 Teamsheets'!$C$2:$C$119,BE$1)+APPS('12-13 Teamsheets'!$H$2:$R$126,$A21,'12-13 Teamsheets'!$C$2:$C$126,BE$1)+SUBS('12-13 Teamsheets'!$S$2:$Z$126,$A21,'12-13 Teamsheets'!$C$2:$C$126,BE$1)+APPS('13-14 Teamsheets'!$H$2:$R$132,$A21,'13-14 Teamsheets'!$C$2:$C$132,BE$1)+SUBS('13-14 Teamsheets'!$S$2:$Z$132,$A21,'13-14 Teamsheets'!$C$2:$C$132,BE$1)+APPS('14-15 Teamsheets'!$H$2:$R$136,$A21,'14-15 Teamsheets'!$C$2:$C$136,BE$1)+SUBS('14-15 Teamsheets'!$S$2:$Z$136,$A21,'14-15 Teamsheets'!$C$2:$C$136,BE$1)</f>
        <v>1</v>
      </c>
      <c r="BW21" s="27">
        <f>APPS('07-08 Teamsheets'!$H$2:$R$88,$A21,'07-08 Teamsheets'!$C$2:$C$88,BJ$1)+APPS('08-09 Teamsheets'!$H$2:$R$92,$A21,'08-09 Teamsheets'!$C$2:$C$92,BJ$1)+APPS('09-10 Teamsheets'!$H$2:$R$98,$A21,'09-10 Teamsheets'!$C$2:$C$98,BJ$1)+SUBS('07-08 Teamsheets'!$S$2:$Z$88,$A21,'07-08 Teamsheets'!$C$2:$C$88,BJ$1)+SUBS('08-09 Teamsheets'!$S$2:$Z$92,$A21,'08-09 Teamsheets'!$C$2:$C$92,BJ$1)+SUBS('09-10 Teamsheets'!$S$2:$Z$98,$A21,'09-10 Teamsheets'!$C$2:$C$98,BJ$1)+APPS('10-11 Teamsheets'!$H$2:$R$107,$A21,'10-11 Teamsheets'!$C$2:$C$107,BJ$1)+SUBS('10-11 Teamsheets'!$S$2:$Z$107,$A21,'10-11 Teamsheets'!$C$2:$C$107,BJ$1)+APPS('11-12 Teamsheets'!$H$2:$R$119,$A21,'11-12 Teamsheets'!$C$2:$C$119,BJ$1)+SUBS('11-12 Teamsheets'!$S$2:$Z$111,$A21,'11-12 Teamsheets'!$C$2:$C$119,BJ$1)+APPS('12-13 Teamsheets'!$H$2:$R$126,$A21,'12-13 Teamsheets'!$C$2:$C$126,BJ$1)+SUBS('12-13 Teamsheets'!$S$2:$Z$118,$A21,'12-13 Teamsheets'!$C$2:$C$126,BJ$1)+APPS('13-14 Teamsheets'!$H$2:$R$132,$A21,'13-14 Teamsheets'!$C$2:$C$132,BJ$1)+SUBS('13-14 Teamsheets'!$S$2:$Z$124,$A21,'13-14 Teamsheets'!$C$2:$C$132,BJ$1)+APPS('14-15 Teamsheets'!$H$2:$R$136,$A21,'14-15 Teamsheets'!$C$2:$C$136,BJ$1)+SUBS('14-15 Teamsheets'!$S$2:$Z$128,$A21,'14-15 Teamsheets'!$C$2:$C$136,BJ$1)</f>
        <v>0</v>
      </c>
      <c r="BX21" s="27">
        <f>APPS('07-08 Teamsheets'!$H$2:$R$88,$A21,'07-08 Teamsheets'!$C$2:$C$88,BO$1)+APPS('08-09 Teamsheets'!$H$2:$R$92,$A21,'08-09 Teamsheets'!$C$2:$C$92,BO$1)+APPS('09-10 Teamsheets'!$H$2:$R$98,$A21,'09-10 Teamsheets'!$C$2:$C$98,BO$1)+SUBS('07-08 Teamsheets'!$S$2:$Z$88,$A21,'07-08 Teamsheets'!$C$2:$C$88,BO$1)+SUBS('08-09 Teamsheets'!$S$2:$Z$92,$A21,'08-09 Teamsheets'!$C$2:$C$92,BO$1)+SUBS('09-10 Teamsheets'!$S$2:$Z$98,$A21,'09-10 Teamsheets'!$C$2:$C$98,BO$1)+APPS('10-11 Teamsheets'!$H$2:$R$107,$A21,'10-11 Teamsheets'!$C$2:$C$107,BO$1)+SUBS('10-11 Teamsheets'!$S$2:$Z$107,$A21,'10-11 Teamsheets'!$C$2:$C$107,BO$1)+APPS('11-12 Teamsheets'!$H$2:$R$119,$A21,'11-12 Teamsheets'!$C$2:$C$119,BO$1)+SUBS('11-12 Teamsheets'!$S$2:$Z$119,$A21,'11-12 Teamsheets'!$C$2:$C$119,BO$1)+APPS('12-13 Teamsheets'!$H$2:$R$126,$A21,'12-13 Teamsheets'!$C$2:$C$126,BO$1)+SUBS('12-13 Teamsheets'!$S$2:$Z$126,$A21,'12-13 Teamsheets'!$C$2:$C$126,BO$1)+APPS('13-14 Teamsheets'!$H$2:$R$132,$A21,'13-14 Teamsheets'!$C$2:$C$132,BO$1)+SUBS('13-14 Teamsheets'!$S$2:$Z$132,$A21,'13-14 Teamsheets'!$C$2:$C$132,BO$1)+APPS('14-15 Teamsheets'!$H$2:$R$136,$A21,'14-15 Teamsheets'!$C$2:$C$136,BO$1)+SUBS('14-15 Teamsheets'!$S$2:$Z$136,$A21,'14-15 Teamsheets'!$C$2:$C$136,BO$1)</f>
        <v>0</v>
      </c>
      <c r="BY21" s="28">
        <f t="shared" si="3"/>
        <v>1</v>
      </c>
      <c r="BZ21" s="27" t="str">
        <f>(APPS('05-06 Teamsheets'!$H$2:$R$71,$A21) + APPS('06-07 Teamsheets'!$H$2:$R$83,$A21) +APPS('07-08 Teamsheets'!$H$2:$R$88,$A21) + APPS('08-09 Teamsheets'!$H$2:$R$92,$A21)+APPS('09-10 Teamsheets'!$H$2:$R$98,$A21)+APPS('10-11 Teamsheets'!$H$2:$R$107,$A21)+APPS('11-12 Teamsheets'!$H$2:$R$119,$A21)+APPS('12-13 Teamsheets'!$H$2:$R$126,$A21)+APPS('13-14 Teamsheets'!$H$2:$R$132,$A21)+APPS('14-15 Teamsheets'!$H$2:$R$136,$A21)) &amp; "(" &amp; (SUBS('05-06 Teamsheets'!$S$2:$W$71,$A21)+SUBS('06-07 Teamsheets'!$S$2:$Z$83,$A21)+SUBS('07-08 Teamsheets'!$S$2:$Z$88,$A21) +SUBS('08-09 Teamsheets'!$S$2:$Z$92,$A21)+SUBS('09-10 Teamsheets'!$S$2:$Z$98,$A21)+SUBS('10-11 Teamsheets'!$S$2:$Z$107,$A21)+SUBS('11-12 Teamsheets'!$S$2:$Z$119,$A21)+SUBS('12-13 Teamsheets'!$S$2:$Z$126,$A21)+SUBS('13-14 Teamsheets'!$S$2:$Z$132,$A21)+SUBS('14-15 Teamsheets'!$S$2:$Z$136,$A21)) &amp; ")"</f>
        <v>1(0)</v>
      </c>
      <c r="CA21" s="28">
        <f t="shared" si="4"/>
        <v>1</v>
      </c>
      <c r="CB21" s="71">
        <f>GOALS('05-06 Teamsheets'!$H$2:$W$71,$A21,'05-06 Teamsheets'!$C$2:$C$71,B$1)+GOALS('06-07 Teamsheets'!$H$2:$Z$83,$A21,'06-07 Teamsheets'!$C$2:$C$83,G$1)+GOALS('07-08 Teamsheets'!$H$2:$Z$88,$A21,'07-08 Teamsheets'!$C$2:$C$88,L$1)+GOALS('08-09 Teamsheets'!$H$2:$Z$92,$A21,'08-09 Teamsheets'!$C$2:$C$92,Q$1)+GOALS('09-10 Teamsheets'!$H$2:$Z$98,$A21,'09-10 Teamsheets'!$C$2:$C$98,Q$1)+GOALS('10-11 Teamsheets'!$H$2:$Z$107,$A21,'10-11 Teamsheets'!$C$2:$C$107,Q$1)+GOALS('11-12 Teamsheets'!$H$2:$Z$119,$A21,'11-12 Teamsheets'!$C$2:$C$119,Q$1)+GOALS('12-13 Teamsheets'!$H$2:$Z$126,$A21,'12-13 Teamsheets'!$C$2:$C$126,Q$1)+GOALS('13-14 Teamsheets'!$H$2:$Z$132,$A21,'13-14 Teamsheets'!$C$2:$C$132,Q$1)+GOALS('14-15 Teamsheets'!$H$2:$Z$136,$A21,'14-15 Teamsheets'!$C$2:$C$136,Q$1)</f>
        <v>0</v>
      </c>
      <c r="CC21" s="27">
        <f>GOALS('05-06 Teamsheets'!$H$2:$W$71,$A21,'05-06 Teamsheets'!$C$2:$C$71,V$1)+GOALS('05-06 Teamsheets'!$H$2:$W$71,$A21,'05-06 Teamsheets'!$C$2:$C$71,AA$1)+GOALS('06-07 Teamsheets'!$H$2:$Z$83,$A21,'06-07 Teamsheets'!$C$2:$C$83,AF$1)+GOALS('06-07 Teamsheets'!$H$2:$Z$83,$A21,'06-07 Teamsheets'!$C$2:$C$83,AK$1)+GOALS('07-08 Teamsheets'!$H$2:$Z$88,$A21,'07-08 Teamsheets'!$C$2:$C$88,AP$1)+GOALS('07-08 Teamsheets'!$H$2:$Z$88,$A21,'07-08 Teamsheets'!$C$2:$C$88,AU$1)+GOALS('07-08 Teamsheets'!$H$2:$Z$88,$A21,'07-08 Teamsheets'!$C$2:$C$88,AZ$1)+GOALS('11-12 Teamsheets'!$H$2:$Z$119,$A21,'11-12 Teamsheets'!$C$2:$C$119,AZ$1)+GOALS('12-13 Teamsheets'!$H$2:$Z$120,$A21,'12-13 Teamsheets'!$C$2:$C$120,AZ$1)+GOALS('13-14 Teamsheets'!$H$2:$Z$126,$A21,'13-14 Teamsheets'!$C$2:$C$126,AZ$1)+GOALS('14-15 Teamsheets'!$H$2:$Z$130,$A21,'14-15 Teamsheets'!$C$2:$C$130,AZ$1)+GOALS('08-09 Teamsheets'!$H$2:$Z$92,$A21,'08-09 Teamsheets'!$C$2:$C$92,BE$1)+GOALS('09-10 Teamsheets'!$H$2:$Z$98,$A21,'09-10 Teamsheets'!$C$2:$C$98,BE$1)+GOALS('10-11 Teamsheets'!$H$2:$Z$107,$A21,'10-11 Teamsheets'!$C$2:$C$107,BE$1)+GOALS('11-12 Teamsheets'!$H$2:$Z$119,$A21,'11-12 Teamsheets'!$C$2:$C$119,BE$1)+GOALS('12-13 Teamsheets'!$H$2:$Z$126,$A21,'12-13 Teamsheets'!$C$2:$C$126,BE$1)+GOALS('13-14 Teamsheets'!$H$2:$Z$132,$A21,'13-14 Teamsheets'!$C$2:$C$132,BE$1)+GOALS('14-15 Teamsheets'!$H$2:$Z$136,$A21,'14-15 Teamsheets'!$C$2:$C$136,BE$1)</f>
        <v>0</v>
      </c>
      <c r="CD21" s="27">
        <f>GOALS('07-08 Teamsheets'!$H$2:$Z$88,$A21,'07-08 Teamsheets'!$C$2:$C$88,BJ$1)
+GOALS('08-09 Teamsheets'!$H$2:$Z$92,$A21,'08-09 Teamsheets'!$C$2:$C$92,BJ$1)
+GOALS('09-10 Teamsheets'!$H$2:$Z$98,$A21,'09-10 Teamsheets'!$C$2:$C$98,BJ$1)
+GOALS('10-11 Teamsheets'!$H$2:$Z$107,$A21,'10-11 Teamsheets'!$C$2:$C$107,BJ$1)
+GOALS('11-12 Teamsheets'!$H$2:$Z$119,$A21,'11-12 Teamsheets'!$C$2:$C$119,BJ$1)
+GOALS('12-13 Teamsheets'!$H$2:$Z$124,$A21,'12-13 Teamsheets'!$C$2:$C$124,BJ$1)+GOALS('13-14 Teamsheets'!$H$2:$Z$130,$A21,'13-14 Teamsheets'!$C$2:$C$130,BJ$1)+GOALS('14-15 Teamsheets'!$H$2:$Z$134,$A21,'14-15 Teamsheets'!$C$2:$C$134,BJ$1)
+GOALS('07-08 Teamsheets'!$H$2:$Z$88,$A21,'07-08 Teamsheets'!$C$2:$C$88,BO$1)
+GOALS('08-09 Teamsheets'!$H$2:$Z$92,$A21,'08-09 Teamsheets'!$C$2:$C$92,BO$1)
+GOALS('09-10 Teamsheets'!$H$2:$Z$98,$A21,'09-10 Teamsheets'!$C$2:$C$98,BO$1)
+GOALS('10-11 Teamsheets'!$H$2:$Z$107,$A21,'10-11 Teamsheets'!$C$2:$C$107,BO$1)
+GOALS('11-12 Teamsheets'!$H$2:$Z$119,$A21,'11-12 Teamsheets'!$C$2:$C$119,BO$1)
+GOALS('12-13 Teamsheets'!$H$2:$Z$126,$A21,'12-13 Teamsheets'!$C$2:$C$126,BO$1)+GOALS('13-14 Teamsheets'!$H$2:$Z$132,$A21,'13-14 Teamsheets'!$C$2:$C$132,BO$1)+GOALS('14-15 Teamsheets'!$H$2:$Z$136,$A21,'14-15 Teamsheets'!$C$2:$C$136,BO$1)</f>
        <v>0</v>
      </c>
      <c r="CE21" s="28">
        <f t="shared" si="5"/>
        <v>0</v>
      </c>
      <c r="CF21" s="27" t="str">
        <f>(GOALS('05-06 Teamsheets'!$H$2:$R$71,$A21) +GOALS('06-07 Teamsheets'!$H$2:$R$83,$A21) +  GOALS('07-08 Teamsheets'!$H$2:$R$88,$A21) + GOALS('08-09 Teamsheets'!$H$2:$R$92,$A21)+GOALS('09-10 Teamsheets'!$H$2:$R$98,$A21)+GOALS('10-11 Teamsheets'!$H$2:$R$107,$A21)+GOALS('11-12 Teamsheets'!$H$2:$R$119,$A21)+GOALS('12-13 Teamsheets'!$H$2:$R$126,$A21)+GOALS('13-14 Teamsheets'!$H$2:$R$132,$A21)+GOALS('14-15 Teamsheets'!$H$2:$R$136,$A21)) &amp; "(" &amp; (GOALS('05-06 Teamsheets'!$S$2:$W$71,$A21)+GOALS('06-07 Teamsheets'!$S$2:$Z$83,$A21)+GOALS('07-08 Teamsheets'!$S$2:$Z$88,$A21)+GOALS('08-09 Teamsheets'!$S$2:$Z$92,$A21)+GOALS('09-10 Teamsheets'!$S$2:$Z$98,$A21)+GOALS('10-11 Teamsheets'!$S$2:$Z$107,$A21)+GOALS('11-12 Teamsheets'!$S$2:$Z$119,$A21)+GOALS('12-13 Teamsheets'!$S$2:$Z$126,$A21)+GOALS('13-14 Teamsheets'!$S$2:$Z$132,$A21)+GOALS('14-15 Teamsheets'!$S$2:$Z$136,$A21)) &amp; ")"</f>
        <v>0(0)</v>
      </c>
      <c r="CG21" s="28">
        <f t="shared" si="6"/>
        <v>0</v>
      </c>
      <c r="CH21" s="71">
        <f t="shared" si="7"/>
        <v>0</v>
      </c>
      <c r="CI21" s="83">
        <f t="shared" si="8"/>
        <v>0</v>
      </c>
      <c r="CJ21" s="77">
        <f t="shared" si="9"/>
        <v>0</v>
      </c>
      <c r="CK21" s="74" t="str">
        <f>(CARDS('05-06 Teamsheets'!$H$2:$W$71,$A21,$CX$2)+CARDS('06-07 Teamsheets'!$H$2:$Z$83,$A21,$CX$2)+CARDS('07-08 Teamsheets'!$H$2:$Z$88,$A21,$CX$2)+CARDS('08-09 Teamsheets'!$H$2:$Z$92,$A21,$CX$2)+CARDS('09-10 Teamsheets'!$H$2:$Z$98,$A21,$CX$2)+CARDS('10-11 Teamsheets'!$H$2:$Z$107,$A21,$CX$2)+CARDS('11-12 Teamsheets'!$H$2:$Z$119,$A21,$CX$2)+CARDS('12-13 Teamsheets'!$H$2:$Z$126,$A21,$CX$2)+CARDS('13-14 Teamsheets'!$H$2:$Z$130,$A21,$CX$2)) &amp; "(" &amp; (CARDS('05-06 Teamsheets'!$H$2:$W$71,$A21,$CX$3)+CARDS('06-07 Teamsheets'!$H$2:$Z$83,$A21,$CX$3)+CARDS('07-08 Teamsheets'!$H$2:$Z$88,$A21,$CX$3)+CARDS('08-09 Teamsheets'!$H$2:$Z$92,$A21,$CX$3)+CARDS('09-10 Teamsheets'!$H$2:$Z$98,$A21,$CX$3)+CARDS('10-11 Teamsheets'!$H$2:$Z$107,$A21,$CX$3)+CARDS('11-12 Teamsheets'!$H$2:$Z$119,$A21,$CX$3)+CARDS('13-14 Teamsheets'!$H$2:$Z$130,$A21,$CX$3)) &amp; ")"</f>
        <v>0(0)</v>
      </c>
      <c r="CL21" s="28">
        <f>SUM(F21,K21,P21,U21)</f>
        <v>0</v>
      </c>
      <c r="CM21" s="28">
        <f>SUM(Z21,AE21,AJ21,AO21,AT21,BI21,AY21,BN21,BS21,BD21)</f>
        <v>90</v>
      </c>
      <c r="CN21" s="77">
        <f>SUM(CL21:CM21)</f>
        <v>90</v>
      </c>
      <c r="CO21" s="28">
        <f>IF(AND(CN21&lt;&gt;0, CA21&lt;&gt;0),CN21/CA21,0)</f>
        <v>90</v>
      </c>
      <c r="CP21" s="28">
        <f>IF(CG21&lt;&gt;0,CG21/CA21,0)</f>
        <v>0</v>
      </c>
      <c r="CQ21" s="77">
        <f>IF(CG21&lt;&gt;0,CN21/CG21,0)</f>
        <v>0</v>
      </c>
      <c r="CS21" s="71">
        <f t="shared" si="0"/>
        <v>174</v>
      </c>
      <c r="CT21" s="83">
        <f t="shared" si="1"/>
        <v>159</v>
      </c>
      <c r="CU21" s="77">
        <f t="shared" si="2"/>
        <v>101</v>
      </c>
      <c r="CW21"/>
      <c r="CX21" s="30"/>
    </row>
    <row r="22" spans="1:102" x14ac:dyDescent="0.2">
      <c r="A22" s="26" t="s">
        <v>2435</v>
      </c>
      <c r="B22" s="27" t="s">
        <v>1639</v>
      </c>
      <c r="C22" s="27" t="s">
        <v>1636</v>
      </c>
      <c r="D22" s="27">
        <v>0</v>
      </c>
      <c r="E22" s="27" t="s">
        <v>1635</v>
      </c>
      <c r="F22" s="82">
        <v>1640</v>
      </c>
      <c r="G22" s="27" t="s">
        <v>1718</v>
      </c>
      <c r="H22" s="27" t="s">
        <v>1647</v>
      </c>
      <c r="I22" s="27">
        <v>0</v>
      </c>
      <c r="J22" s="27" t="s">
        <v>1651</v>
      </c>
      <c r="K22" s="82">
        <v>1302</v>
      </c>
      <c r="L22" s="27" t="s">
        <v>1800</v>
      </c>
      <c r="M22" s="27" t="s">
        <v>1635</v>
      </c>
      <c r="N22" s="27">
        <v>0</v>
      </c>
      <c r="O22" s="27" t="s">
        <v>1636</v>
      </c>
      <c r="P22" s="82">
        <v>488</v>
      </c>
      <c r="Q22" s="27" t="str">
        <f>(APPS('08-09 Teamsheets'!$H$2:$R$92,$A22,'08-09 Teamsheets'!$C$2:$C$92,Q$1)+APPS('09-10 Teamsheets'!$H$2:$R$98,$A22,'09-10 Teamsheets'!$C$2:$C$98,Q$1)+APPS('10-11 Teamsheets'!$H$2:$R$107,$A22,'10-11 Teamsheets'!$C$2:$C$107,Q$1)+APPS('11-12 Teamsheets'!$H$2:$R$119,$A22,'11-12 Teamsheets'!$C$2:$C$119,Q$1)+APPS('12-13 Teamsheets'!$H$2:$R$126,$A22,'12-13 Teamsheets'!$C$2:$C$126,Q$1)+APPS('13-14 Teamsheets'!$H$2:$R$132,$A22,'13-14 Teamsheets'!$C$2:$C$132,Q$1)+APPS('14-15 Teamsheets'!$H$2:$R$136,$A22,'14-15 Teamsheets'!$C$2:$C$136,Q$1)) &amp; "(" &amp; (SUBS('08-09 Teamsheets'!$S$2:$Z$92,$A22,'08-09 Teamsheets'!$C$2:$C$92,Q$1)+SUBS('09-10 Teamsheets'!$S$2:$Z$98,$A22,'09-10 Teamsheets'!$C$2:$C$98,Q$1)+SUBS('10-11 Teamsheets'!$S$2:$Z$107,$A22,'10-11 Teamsheets'!$C$2:$C$107,Q$1)+SUBS('11-12 Teamsheets'!$S$2:$Z$119,$A22,'11-12 Teamsheets'!$C$2:$C$119,Q$1)+SUBS('12-13 Teamsheets'!$S$2:$Z$126,$A22,'12-13 Teamsheets'!$C$2:$C$126,Q$1)+SUBS('13-14 Teamsheets'!$S$2:$Z$132,$A22,'13-14 Teamsheets'!$C$2:$C$132,Q$1)+SUBS('14-15 Teamsheets'!$S$2:$Z$136,$A22,'14-15 Teamsheets'!$C$2:$C$136,Q$1)) &amp; ")"</f>
        <v>0(0)</v>
      </c>
      <c r="R22" s="27" t="str">
        <f>(GOALS('08-09 Teamsheets'!$H$2:$R$92,$A22,'08-09 Teamsheets'!$C$2:$C$92,Q$1)+GOALS('09-10 Teamsheets'!$H$2:$R$98,$A22,'09-10 Teamsheets'!$C$2:$C$98,Q$1)+GOALS('10-11 Teamsheets'!$H$2:$R$107,$A22,'10-11 Teamsheets'!$C$2:$C$107,Q$1)+GOALS('11-12 Teamsheets'!$H$2:$R$119,$A22,'11-12 Teamsheets'!$C$2:$C$119,Q$1)+GOALS('12-13 Teamsheets'!$H$2:$R$126,$A22,'12-13 Teamsheets'!$C$2:$C$126,Q$1)+GOALS('13-14 Teamsheets'!$H$2:$R$132,$A22,'13-14 Teamsheets'!$C$2:$C$132,Q$1)+GOALS('14-15 Teamsheets'!$H$2:$R$136,$A22,'14-15 Teamsheets'!$C$2:$C$136,Q$1)) &amp; "(" &amp; (GOALS('08-09 Teamsheets'!$S$2:$Z$92,$A22,'08-09 Teamsheets'!$C$2:$C$92,Q$1)+GOALS('09-10 Teamsheets'!$S$2:$Z$98,$A22,'09-10 Teamsheets'!$C$2:$C$98,Q$1)+GOALS('10-11 Teamsheets'!$S$2:$Z$107,$A22,'10-11 Teamsheets'!$C$2:$C$107,Q$1)+GOALS('11-12 Teamsheets'!$S$2:$Z$119,$A22,'11-12 Teamsheets'!$C$2:$C$119,Q$1)+GOALS('12-13 Teamsheets'!$S$2:$Z$126,$A22,'12-13 Teamsheets'!$C$2:$C$126,Q$1)+GOALS('13-14 Teamsheets'!$S$2:$Z$132,$A22,'13-14 Teamsheets'!$C$2:$C$132,Q$1)+GOALS('14-15 Teamsheets'!$S$2:$Z$136,$A22,'14-15 Teamsheets'!$C$2:$C$136,Q$1)) &amp; ")"</f>
        <v>0(0)</v>
      </c>
      <c r="S22" s="27">
        <f>Clean_sheet('08-09 Teamsheets'!$C$2:$H$92,$A22,Q$1)+Clean_sheet('09-10 Teamsheets'!$C$2:$H$98,$A22,Q$1)+Clean_sheet('10-11 Teamsheets'!$C$2:$H$107,$A22,Q$1)+Clean_sheet('11-12 Teamsheets'!$C$2:$H$119,$A22,Q$1)+Clean_sheet('12-13 Teamsheets'!$C$2:$H$126,$A22,Q$1)+Clean_sheet('13-14 Teamsheets'!$C$2:$H$132,$A22,Q$1)+Clean_sheet('14-15 Teamsheets'!$C$2:$H$136,$A22,Q$1)</f>
        <v>0</v>
      </c>
      <c r="T22" s="27" t="str">
        <f>(CARDS('08-09 Teamsheets'!$H$2:$Z$92,$A22,$CX$2,'08-09 Teamsheets'!$C$2:$C$92,Q$1)+CARDS('09-10 Teamsheets'!$H$2:$Z$98,$A22,$CX$2,'09-10 Teamsheets'!$C$2:$C$98,Q$1)+CARDS('10-11 Teamsheets'!$H$2:$Z$107,$A22,$CX$2,'10-11 Teamsheets'!$C$2:$C$107,Q$1)+CARDS('11-12 Teamsheets'!$H$2:$Z$119,$A22,$CX$2,'11-12 Teamsheets'!$C$2:$C$119,Q$1)+CARDS('12-13 Teamsheets'!$H$2:$Z$126,$A22,$CX$2,'12-13 Teamsheets'!$C$2:$C$126,Q$1)+CARDS('13-14 Teamsheets'!$H$2:$Z$132,$A22,$CX$2,'13-14 Teamsheets'!$C$2:$C$132,Q$1)+CARDS('14-15 Teamsheets'!$H$2:$Z$136,$A22,$CX$2,'14-15 Teamsheets'!$C$2:$C$136,Q$1)) &amp; "(" &amp; (CARDS('08-09 Teamsheets'!$H$2:$Z$92,$A22,$CX$3,'08-09 Teamsheets'!$C$2:$C$92,Q$1)+CARDS('09-10 Teamsheets'!$H$2:$Z$98,$A22,$CX$3,'09-10 Teamsheets'!$C$2:$C$98,Q$1)+CARDS('10-11 Teamsheets'!$H$2:$Z$107,$A22,$CX$3,'10-11 Teamsheets'!$C$2:$C$107,Q$1)+CARDS('11-12 Teamsheets'!$H$2:$Z$119,$A22,$CX$3,'11-12 Teamsheets'!$C$2:$C$119,Q$1)+CARDS('12-13 Teamsheets'!$H$2:$Z$126,$A22,$CX$3,'12-13 Teamsheets'!$C$2:$C$126,Q$1)+CARDS('13-14 Teamsheets'!$H$2:$Z$132,$A22,$CX$3,'13-14 Teamsheets'!$C$2:$C$132,Q$1)+CARDS('14-15 Teamsheets'!$H$2:$Z$136,$A22,$CX$3,'14-15 Teamsheets'!$C$2:$C$136,Q$1)) &amp; ")"</f>
        <v>0(0)</v>
      </c>
      <c r="U22" s="82">
        <f>MINS_PLAYED('08-09 Teamsheets'!$H$2:$R$92,$A22,'08-09 Teamsheets'!$C$2:$C$92,Q$1)+MINS_PLAYED('09-10 Teamsheets'!$H$2:$R$98,$A22,'09-10 Teamsheets'!$C$2:$C$98,Q$1)+ MINS_AS_SUB('08-09 Teamsheets'!$S$2:$Z$92,$A22,'08-09 Teamsheets'!$C$2:$C$92,Q$1)+ MINS_AS_SUB('09-10 Teamsheets'!$S$2:$Z$98,$A22,'09-10 Teamsheets'!$C$2:$C$98,Q$1)+MINS_PLAYED('10-11 Teamsheets'!$H$2:$R$107,$A22,'10-11 Teamsheets'!$C$2:$C$107,Q$1)+MINS_AS_SUB('10-11 Teamsheets'!$S$2:$Z$107,$A22,'10-11 Teamsheets'!$C$2:$C$107,Q$1)+MINS_PLAYED('11-12 Teamsheets'!$H$2:$R$119,$A22,'11-12 Teamsheets'!$C$2:$C$119,Q$1)+MINS_AS_SUB('11-12 Teamsheets'!$S$2:$Z$119,$A22,'11-12 Teamsheets'!$C$2:$C$119,Q$1)+MINS_PLAYED('12-13 Teamsheets'!$H$2:$R$126,$A22,'12-13 Teamsheets'!$C$2:$C$126,Q$1)+MINS_AS_SUB('12-13 Teamsheets'!$S$2:$Z$126,$A22,'12-13 Teamsheets'!$C$2:$C$126,Q$1)+MINS_PLAYED('13-14 Teamsheets'!$H$2:$R$132,$A22,'13-14 Teamsheets'!$C$2:$C$132,Q$1)+MINS_AS_SUB('13-14 Teamsheets'!$S$2:$Z$132,$A22,'13-14 Teamsheets'!$C$2:$C$132,Q$1)+MINS_PLAYED('14-15 Teamsheets'!$H$2:$R$136,$A22,'14-15 Teamsheets'!$C$2:$C$136,Q$1)+MINS_AS_SUB('14-15 Teamsheets'!$S$2:$Z$136,$A22,'14-15 Teamsheets'!$C$2:$C$136,Q$1)</f>
        <v>0</v>
      </c>
      <c r="V22" s="27" t="s">
        <v>1638</v>
      </c>
      <c r="W22" s="27" t="s">
        <v>1635</v>
      </c>
      <c r="X22" s="27">
        <v>0</v>
      </c>
      <c r="Y22" s="27" t="s">
        <v>1635</v>
      </c>
      <c r="Z22" s="82">
        <v>210</v>
      </c>
      <c r="AA22" s="27" t="s">
        <v>1635</v>
      </c>
      <c r="AB22" s="27" t="s">
        <v>1635</v>
      </c>
      <c r="AC22" s="27">
        <v>0</v>
      </c>
      <c r="AD22" s="27" t="s">
        <v>1635</v>
      </c>
      <c r="AE22" s="82">
        <v>0</v>
      </c>
      <c r="AF22" s="27" t="s">
        <v>1635</v>
      </c>
      <c r="AG22" s="27" t="s">
        <v>1635</v>
      </c>
      <c r="AH22" s="27">
        <v>0</v>
      </c>
      <c r="AI22" s="27" t="s">
        <v>1635</v>
      </c>
      <c r="AJ22" s="82">
        <v>0</v>
      </c>
      <c r="AK22" s="27" t="s">
        <v>1707</v>
      </c>
      <c r="AL22" s="27" t="s">
        <v>1691</v>
      </c>
      <c r="AM22" s="27">
        <v>0</v>
      </c>
      <c r="AN22" s="27" t="s">
        <v>1635</v>
      </c>
      <c r="AO22" s="82">
        <v>133</v>
      </c>
      <c r="AP22" s="27" t="s">
        <v>1636</v>
      </c>
      <c r="AQ22" s="27" t="s">
        <v>1635</v>
      </c>
      <c r="AR22" s="27">
        <v>0</v>
      </c>
      <c r="AS22" s="27" t="s">
        <v>1636</v>
      </c>
      <c r="AT22" s="82">
        <v>120</v>
      </c>
      <c r="AU22" s="27" t="s">
        <v>1635</v>
      </c>
      <c r="AV22" s="27" t="s">
        <v>1635</v>
      </c>
      <c r="AW22" s="27">
        <v>0</v>
      </c>
      <c r="AX22" s="27" t="s">
        <v>1635</v>
      </c>
      <c r="AY22" s="82">
        <v>0</v>
      </c>
      <c r="AZ22" s="27" t="str">
        <f>(APPS('07-08 Teamsheets'!$H$2:$R$88,$A22,'07-08 Teamsheets'!$C$2:$C$88,AZ$1)+APPS('11-12 Teamsheets'!$H$2:$R$119,$A22,'11-12 Teamsheets'!$C$2:$C$119,AZ$1)+APPS('12-13 Teamsheets'!$H$2:$R$126,$A22,'12-13 Teamsheets'!$C$2:$C$126,AZ$1)+APPS('13-14 Teamsheets'!$H$2:$R$132,$A22,'13-14 Teamsheets'!$C$2:$C$132,AZ$1)+APPS('14-15 Teamsheets'!$H$2:$R$136,$A22,'14-15 Teamsheets'!$C$2:$C$136,AZ$1)) &amp; "(" &amp; (SUBS('07-08 Teamsheets'!$S$2:$Z$88,$A22,'07-08 Teamsheets'!$C$2:$C$88,AZ$1)+SUBS('11-12 Teamsheets'!$S$2:$Z$119,$A22,'11-12 Teamsheets'!$C$2:$C$119,AZ$1)+SUBS('12-13 Teamsheets'!$S$2:$Z$126,$A22,'12-13 Teamsheets'!$C$2:$C$126,AZ$1)+SUBS('13-14 Teamsheets'!$S$2:$Z$132,$A22,'13-14 Teamsheets'!$C$2:$C$132,AZ$1)+SUBS('14-15 Teamsheets'!$S$2:$Z$136,$A22,'14-15 Teamsheets'!$C$2:$C$136,AZ$1)) &amp; ")"</f>
        <v>1(0)</v>
      </c>
      <c r="BA22" s="27" t="str">
        <f>(GOALS('07-08 Teamsheets'!$H$2:$R$88,$A22,'07-08 Teamsheets'!$C$2:$C$88,AZ$1)+GOALS('11-12 Teamsheets'!$H$2:$R$119,$A22,'11-12 Teamsheets'!$C$2:$C$119,AZ$1)+GOALS('12-13 Teamsheets'!$H$2:$R$126,$A22,'12-13 Teamsheets'!$C$2:$C$126,AZ$1)+GOALS('13-14 Teamsheets'!$H$2:$R$132,$A22,'13-14 Teamsheets'!$C$2:$C$132,AZ$1)+GOALS('14-15 Teamsheets'!$H$2:$R$136,$A22,'14-15 Teamsheets'!$C$2:$C$136,AZ$1)) &amp; "(" &amp; (GOALS('07-08 Teamsheets'!$S$2:$Z$88,$A22,'07-08 Teamsheets'!$C$2:$C$88,AZ$1)+GOALS('11-12 Teamsheets'!$S$2:$Z$119,$A22,'11-12 Teamsheets'!$C$2:$C$119,AZ$1)+GOALS('12-13 Teamsheets'!$S$2:$Z$126,$A22,'12-13 Teamsheets'!$C$2:$C$126,AZ$1)+GOALS('13-14 Teamsheets'!$S$2:$Z$132,$A22,'13-14 Teamsheets'!$C$2:$C$132,AZ$1)+GOALS('14-15 Teamsheets'!$S$2:$Z$136,$A22,'14-15 Teamsheets'!$C$2:$C$136,AZ$1)) &amp; ")"</f>
        <v>0(0)</v>
      </c>
      <c r="BB22" s="27">
        <f>Clean_sheet('07-08 Teamsheets'!$C$2:$H$92,$A22,AZ$1)+Clean_sheet('11-12 Teamsheets'!$C$2:$H$119,$A22,AZ$1)+Clean_sheet('12-13 Teamsheets'!$C$2:$H$126,$A22,AZ$1)+Clean_sheet('13-14 Teamsheets'!$C$2:$H$132,$A22,AZ$1)+Clean_sheet('14-15 Teamsheets'!$C$2:$H$136,$A22,AZ$1)</f>
        <v>0</v>
      </c>
      <c r="BC22" s="27" t="str">
        <f>(CARDS('07-08 Teamsheets'!$H$2:$Z$88,$A22,$CX$2,'07-08 Teamsheets'!$C$2:$C$88,AZ$1)+CARDS('11-12 Teamsheets'!$H$2:$Z$119,$A22,$CX$2,'11-12 Teamsheets'!$C$2:$C$119,AZ$1)+CARDS('12-13 Teamsheets'!$H$2:$Z$126,$A22,$CX$2,'12-13 Teamsheets'!$C$2:$C$126,AZ$1)+CARDS('13-14 Teamsheets'!$H$2:$Z$132,$A22,$CX$2,'13-14 Teamsheets'!$C$2:$C$132,AZ$1)+CARDS('14-15 Teamsheets'!$H$2:$Z$136,$A22,$CX$2,'14-15 Teamsheets'!$C$2:$C$136,AZ$1)) &amp; "(" &amp; (CARDS('07-08 Teamsheets'!$H$2:$Z$88,$A22,$CX$3,'07-08 Teamsheets'!$C$2:$C$88,AZ$1)+CARDS('11-12 Teamsheets'!$H$2:$Z$119,$A22,$CX$3,'11-12 Teamsheets'!$C$2:$C$119,AZ$1)+CARDS('12-13 Teamsheets'!$H$2:$Z$126,$A22,$CX$3,'12-13 Teamsheets'!$C$2:$C$126,AZ$1)+CARDS('13-14 Teamsheets'!$H$2:$Z$132,$A22,$CX$3,'13-14 Teamsheets'!$C$2:$C$132,AZ$1)+CARDS('14-15 Teamsheets'!$H$2:$Z$136,$A22,$CX$3,'14-15 Teamsheets'!$C$2:$C$136,AZ$1)) &amp; ")"</f>
        <v>1(0)</v>
      </c>
      <c r="BD22" s="82">
        <f>MINS_PLAYED('07-08 Teamsheets'!$H$2:$R$88,$A22,'07-08 Teamsheets'!$C$2:$C$88,AZ$1)+MINS_PLAYED('11-12 Teamsheets'!$H$2:$R$119,$A22,'11-12 Teamsheets'!$C$2:$C$119,AZ$1)+MINS_PLAYED('12-13 Teamsheets'!$H$2:$R$126,$A22,'12-13 Teamsheets'!$C$2:$C$126,AZ$1)+MINS_PLAYED('13-14 Teamsheets'!$H$2:$R$132,$A22,'13-14 Teamsheets'!$C$2:$C$132,AZ$1)+MINS_PLAYED('14-15 Teamsheets'!$H$2:$R$136,$A22,'14-15 Teamsheets'!$C$2:$C$136,AZ$1)+MINS_AS_SUB('07-08 Teamsheets'!$S$2:$Z$88,$A22,'07-08 Teamsheets'!$C$2:$C$88,AZ$1)+MINS_AS_SUB('11-12 Teamsheets'!$S$2:$Z$119,$A22,'11-12 Teamsheets'!$C$2:$C$119,AZ$1)+MINS_AS_SUB('12-13 Teamsheets'!$S$2:$Z$126,$A22,'12-13 Teamsheets'!$C$2:$C$126,AZ$1)+MINS_AS_SUB('13-14 Teamsheets'!$S$2:$Z$132,$A22,'13-14 Teamsheets'!$C$2:$C$132,AZ$1)+MINS_AS_SUB('14-15 Teamsheets'!$S$2:$Z$136,$A22,'14-15 Teamsheets'!$C$2:$C$136,AZ$1)</f>
        <v>90</v>
      </c>
      <c r="BE22" s="27" t="str">
        <f>(APPS('08-09 Teamsheets'!$H$2:$R$92,$A22,'08-09 Teamsheets'!$C$2:$C$92,BE$1)+APPS('09-10 Teamsheets'!$H$2:$R$98,$A22,'09-10 Teamsheets'!$C$2:$C$98,BE$1)+APPS('10-11 Teamsheets'!$H$2:$R$107,$A22,'10-11 Teamsheets'!$C$2:$C$107,BE$1)+APPS('11-12 Teamsheets'!$H$2:$R$119,$A22,'11-12 Teamsheets'!$C$2:$C$119,BE$1)+APPS('12-13 Teamsheets'!$H$2:$R$126,$A22,'12-13 Teamsheets'!$C$2:$C$126,BE$1)+APPS('13-14 Teamsheets'!$H$2:$R$132,$A22,'13-14 Teamsheets'!$C$2:$C$132,BE$1)+APPS('14-15 Teamsheets'!$H$2:$R$136,$A22,'14-15 Teamsheets'!$C$2:$C$136,BE$1)) &amp; "(" &amp; (SUBS('08-09 Teamsheets'!$S$2:$Z$92,$A22,'08-09 Teamsheets'!$C$2:$C$92,BE$1)+SUBS('09-10 Teamsheets'!$S$2:$Z$98,$A22,'09-10 Teamsheets'!$C$2:$C$98,BE$1)+SUBS('10-11 Teamsheets'!$S$2:$Z$107,$A22,'10-11 Teamsheets'!$C$2:$C$107,BE$1)+SUBS('11-12 Teamsheets'!$S$2:$Z$119,$A22,'11-12 Teamsheets'!$C$2:$C$119,BE$1)+SUBS('12-13 Teamsheets'!$S$2:$Z$126,$A22,'12-13 Teamsheets'!$C$2:$C$126,BE$1)+SUBS('13-14 Teamsheets'!$S$2:$Z$132,$A22,'13-14 Teamsheets'!$C$2:$C$132,BE$1)+SUBS('14-15 Teamsheets'!$S$2:$Z$136,$A22,'14-15 Teamsheets'!$C$2:$C$136,BE$1)) &amp; ")"</f>
        <v>0(0)</v>
      </c>
      <c r="BF22" s="27" t="str">
        <f>(GOALS('08-09 Teamsheets'!$H$2:$R$92,$A22,'08-09 Teamsheets'!$C$2:$C$92,BE$1)+GOALS('09-10 Teamsheets'!$H$2:$R$98,$A22,'09-10 Teamsheets'!$C$2:$C$98,BE$1)+GOALS('10-11 Teamsheets'!$H$2:$R$107,$A22,'10-11 Teamsheets'!$C$2:$C$107,BE$1)+GOALS('11-12 Teamsheets'!$H$2:$R$119,$A22,'11-12 Teamsheets'!$C$2:$C$119,BE$1)+GOALS('12-13 Teamsheets'!$H$2:$R$126,$A22,'12-13 Teamsheets'!$C$2:$C$126,BE$1)+GOALS('13-14 Teamsheets'!$H$2:$R$132,$A22,'13-14 Teamsheets'!$C$2:$C$132,BE$1)+GOALS('14-15 Teamsheets'!$H$2:$R$136,$A22,'14-15 Teamsheets'!$C$2:$C$136,BE$1)) &amp; "(" &amp; (GOALS('08-09 Teamsheets'!$S$2:$Z$92,$A22,'08-09 Teamsheets'!$C$2:$C$92,BE$1)+GOALS('09-10 Teamsheets'!$S$2:$Z$98,$A22,'09-10 Teamsheets'!$C$2:$C$98,BE$1)+GOALS('10-11 Teamsheets'!$S$2:$Z$107,$A22,'10-11 Teamsheets'!$C$2:$C$107,BE$1)+GOALS('11-12 Teamsheets'!$S$2:$Z$119,$A22,'11-12 Teamsheets'!$C$2:$C$119,BE$1)+GOALS('12-13 Teamsheets'!$S$2:$Z$126,$A22,'12-13 Teamsheets'!$C$2:$C$126,BE$1)+GOALS('13-14 Teamsheets'!$S$2:$Z$132,$A22,'13-14 Teamsheets'!$C$2:$C$132,BE$1)+GOALS('14-15 Teamsheets'!$S$2:$Z$136,$A22,'14-15 Teamsheets'!$C$2:$C$136,BE$1)) &amp; ")"</f>
        <v>0(0)</v>
      </c>
      <c r="BG22" s="27">
        <f>Clean_sheet('08-09 Teamsheets'!$C$2:$H$92,$A22,BE$1)+Clean_sheet('09-10 Teamsheets'!$C$2:$H$98,$A22,BE$1)+Clean_sheet('10-11 Teamsheets'!$C$2:$H$107,$A22,BE$1)+Clean_sheet('11-12 Teamsheets'!$C$2:$H$119,$A22,BE$1)+Clean_sheet('12-13 Teamsheets'!$C$2:$H$126,$A22,BE$1)+Clean_sheet('13-14 Teamsheets'!$C$2:$H$132,$A22,BE$1)+Clean_sheet('14-15 Teamsheets'!$C$2:$H$136,$A22,BE$1)</f>
        <v>0</v>
      </c>
      <c r="BH22" s="27" t="str">
        <f>(CARDS('08-09 Teamsheets'!$H$2:$Z$92,$A22,$CX$2,'08-09 Teamsheets'!$C$2:$C$92,BE$1)+CARDS('09-10 Teamsheets'!$H$2:$Z$98,$A22,$CX$2,'09-10 Teamsheets'!$C$2:$C$98,BE$1)+CARDS('10-11 Teamsheets'!$H$2:$Z$107,$A22,$CX$2,'10-11 Teamsheets'!$C$2:$C$107,BE$1)+CARDS('11-12 Teamsheets'!$H$2:$Z$119,$A22,$CX$2,'11-12 Teamsheets'!$C$2:$C$119,BE$1)+CARDS('12-13 Teamsheets'!$H$2:$Z$126,$A22,$CX$2,'12-13 Teamsheets'!$C$2:$C$126,BE$1)+CARDS('13-14 Teamsheets'!$H$2:$Z$132,$A22,$CX$2,'13-14 Teamsheets'!$C$2:$C$132,BE$1)+CARDS('14-15 Teamsheets'!$H$2:$Z$136,$A22,$CX$2,'14-15 Teamsheets'!$C$2:$C$136,BE$1)) &amp; "(" &amp; (CARDS('08-09 Teamsheets'!$H$2:$Z$92,$A22,$CX$3,'08-09 Teamsheets'!$C$2:$C$92,BE$1)+CARDS('09-10 Teamsheets'!$H$2:$Z$98,$A22,$CX$3,'09-10 Teamsheets'!$C$2:$C$98,BE$1)+CARDS('10-11 Teamsheets'!$H$2:$Z$107,$A22,$CX$3,'10-11 Teamsheets'!$C$2:$C$107,BE$1)+CARDS('11-12 Teamsheets'!$H$2:$Z$119,$A22,$CX$3,'11-12 Teamsheets'!$C$2:$C$119,BE$1)+CARDS('12-13 Teamsheets'!$H$2:$Z$126,$A22,$CX$3,'12-13 Teamsheets'!$C$2:$C$126,BE$1)+CARDS('13-14 Teamsheets'!$H$2:$Z$132,$A22,$CX$3,'13-14 Teamsheets'!$C$2:$C$132,BE$1)+CARDS('14-15 Teamsheets'!$H$2:$Z$136,$A22,$CX$3,'14-15 Teamsheets'!$C$2:$C$136,BE$1)) &amp; ")"</f>
        <v>0(0)</v>
      </c>
      <c r="BI22" s="82">
        <f>MINS_PLAYED('08-09 Teamsheets'!$H$2:$R$92,$A22,'08-09 Teamsheets'!$C$2:$C$92,BE$1)+MINS_PLAYED('09-10 Teamsheets'!$H$2:$R$98,$A22,'09-10 Teamsheets'!$C$2:$C$98,BE$1)+ MINS_AS_SUB('08-09 Teamsheets'!$S$2:$Z$92,$A22,'08-09 Teamsheets'!$C$2:$C$92,BE$1)+ MINS_AS_SUB('09-10 Teamsheets'!$S$2:$Z$98,$A22,'09-10 Teamsheets'!$C$2:$C$98,BE$1)+MINS_PLAYED('10-11 Teamsheets'!$H$2:$R$107,$A22,'10-11 Teamsheets'!$C$2:$C$107,BE$1)+MINS_AS_SUB('10-11 Teamsheets'!$S$2:$Z$107,$A22,'10-11 Teamsheets'!$C$2:$C$107,BE$1)+MINS_PLAYED('11-12 Teamsheets'!$H$2:$R$119,$A22,'11-12 Teamsheets'!$C$2:$C$119,BE$1)+MINS_AS_SUB('11-12 Teamsheets'!$S$2:$Z$119,$A22,'11-12 Teamsheets'!$C$2:$C$119,BE$1)+MINS_PLAYED('12-13 Teamsheets'!$H$2:$R$126,$A22,'12-13 Teamsheets'!$C$2:$C$126,BE$1)+MINS_AS_SUB('12-13 Teamsheets'!$S$2:$Z$126,$A22,'12-13 Teamsheets'!$C$2:$C$126,BE$1)+MINS_PLAYED('13-14 Teamsheets'!$H$2:$R$132,$A22,'13-14 Teamsheets'!$C$2:$C$132,BE$1)+MINS_AS_SUB('13-14 Teamsheets'!$S$2:$Z$132,$A22,'13-14 Teamsheets'!$C$2:$C$132,BE$1)+MINS_PLAYED('14-15 Teamsheets'!$H$2:$R$136,$A22,'14-15 Teamsheets'!$C$2:$C$136,BE$1)+MINS_AS_SUB('14-15 Teamsheets'!$S$2:$Z$136,$A22,'14-15 Teamsheets'!$C$2:$C$136,BE$1)</f>
        <v>0</v>
      </c>
      <c r="BJ22" s="27" t="str">
        <f>(APPS('07-08 Teamsheets'!$H$2:$R$88,$A22,'07-08 Teamsheets'!$C$2:$C$88,BJ$1)+APPS('08-09 Teamsheets'!$H$2:$R$92,$A22,'08-09 Teamsheets'!$C$2:$C$92,BJ$1)+APPS('09-10 Teamsheets'!$H$2:$R$98,$A22,'09-10 Teamsheets'!$C$2:$C$98,BJ$1)+APPS('10-11 Teamsheets'!$H$2:$R$106,$A22,'10-11 Teamsheets'!$C$2:$C$106,BJ$1)+APPS('11-12 Teamsheets'!$H$2:$R$119,$A22,'11-12 Teamsheets'!$C$2:$C$119,BJ$1)+APPS('12-13 Teamsheets'!$H$2:$R$126,$A22,'12-13 Teamsheets'!$C$2:$C$126,BJ$1)+APPS('13-14 Teamsheets'!$H$2:$R$132,$A22,'13-14 Teamsheets'!$C$2:$C$132,BJ$1)+APPS('14-15 Teamsheets'!$H$2:$R$136,$A22,'14-15 Teamsheets'!$C$2:$C$136,BJ$1)) &amp; "(" &amp; (SUBS('07-08 Teamsheets'!$S$2:$Z$88,$A22,'07-08 Teamsheets'!$C$2:$C$88,BJ$1)+SUBS('08-09 Teamsheets'!$S$2:$Z$92,$A22,'08-09 Teamsheets'!$C$2:$C$92,BJ$1)+SUBS('09-10 Teamsheets'!$S$2:$Z$98,$A22,'09-10 Teamsheets'!$C$2:$C$98,BJ$1)+SUBS('10-11 Teamsheets'!$S$2:$Z$106,$A22,'10-11 Teamsheets'!$C$2:$C$106,BJ$1)+SUBS('11-12 Teamsheets'!$S$2:$Z$119,$A22,'11-12 Teamsheets'!$C$2:$C$119,BJ$1)+SUBS('12-13 Teamsheets'!$S$2:$Z$126,$A22,'12-13 Teamsheets'!$C$2:$C$126,BJ$1)+SUBS('13-14 Teamsheets'!$S$2:$Z$132,$A22,'13-14 Teamsheets'!$C$2:$C$132,BJ$1)+SUBS('14-15 Teamsheets'!$S$2:$Z$136,$A22,'14-15 Teamsheets'!$C$2:$C$136,BJ$1)) &amp; ")"</f>
        <v>0(0)</v>
      </c>
      <c r="BK22" s="27" t="str">
        <f>(GOALS('07-08 Teamsheets'!$H$2:$R$88,$A22,'07-08 Teamsheets'!$C$2:$C$88,BJ$1)+GOALS('08-09 Teamsheets'!$H$2:$R$92,$A22,'08-09 Teamsheets'!$C$2:$C$92,BJ$1)+GOALS('09-10 Teamsheets'!$H$2:$R$98,$A22,'09-10 Teamsheets'!$C$2:$C$98,BJ$1)+GOALS('10-11 Teamsheets'!$H$2:$R$106,$A22,'10-11 Teamsheets'!$C$2:$C$106,BJ$1)+GOALS('11-12 Teamsheets'!$H$2:$R$119,$A22,'11-12 Teamsheets'!$C$2:$C$119,BJ$1)+GOALS('12-13 Teamsheets'!$H$2:$R$126,$A22,'12-13 Teamsheets'!$C$2:$C$126,BJ$1)+GOALS('13-14 Teamsheets'!$H$2:$R$132,$A22,'13-14 Teamsheets'!$C$2:$C$132,BJ$1)+GOALS('14-15 Teamsheets'!$H$2:$R$136,$A22,'14-15 Teamsheets'!$C$2:$C$136,BJ$1)) &amp; "(" &amp; (GOALS('07-08 Teamsheets'!$S$2:$Z$88,$A22,'07-08 Teamsheets'!$C$2:$C$88,BJ$1)+GOALS('08-09 Teamsheets'!$S$2:$Z$92,$A22,'08-09 Teamsheets'!$C$2:$C$92,BJ$1)+GOALS('09-10 Teamsheets'!$S$2:$Z$98,$A22,'09-10 Teamsheets'!$C$2:$C$98,BJ$1)+GOALS('10-11 Teamsheets'!$S$2:$Z$106,$A22,'10-11 Teamsheets'!$C$2:$C$106,BJ$1)+GOALS('11-12 Teamsheets'!$S$2:$Z$119,$A22,'11-12 Teamsheets'!$C$2:$C$119,BJ$1)+GOALS('12-13 Teamsheets'!$S$2:$Z$126,$A22,'12-13 Teamsheets'!$C$2:$C$126,BJ$1)+GOALS('13-14 Teamsheets'!$S$2:$Z$132,$A22,'13-14 Teamsheets'!$C$2:$C$132,BJ$1)+GOALS('14-15 Teamsheets'!$S$2:$Z$136,$A22,'14-15 Teamsheets'!$C$2:$C$136,BJ$1)) &amp; ")"</f>
        <v>0(0)</v>
      </c>
      <c r="BL22" s="27">
        <f>Clean_sheet('07-08 Teamsheets'!$C$2:$H$92,$A22,BJ$1)+Clean_sheet('08-09 Teamsheets'!$C$2:$H$92,$A22,BJ$1)+Clean_sheet('09-10 Teamsheets'!$C$2:$H$98,$A22,BJ$1)+Clean_sheet('10-11 Teamsheets'!$C$2:$H$106,$A22,BJ$1)+Clean_sheet('11-12 Teamsheets'!$C$2:$H$119,$A22,BJ$1)+Clean_sheet('12-13 Teamsheets'!$C$2:$H$126,$A22,BJ$1)+Clean_sheet('13-14 Teamsheets'!$C$2:$H$132,$A22,BJ$1)+Clean_sheet('14-15 Teamsheets'!$C$2:$H$136,$A22,BJ$1)</f>
        <v>0</v>
      </c>
      <c r="BM22" s="27" t="str">
        <f>(CARDS('07-08 Teamsheets'!$H$2:$Z$88,$A22,$CX$2,'07-08 Teamsheets'!$C$2:$C$88,BJ$1)+CARDS('08-09 Teamsheets'!$H$2:$Z$92,$A22,$CX$2,'08-09 Teamsheets'!$C$2:$C$92,BJ$1)+CARDS('09-10 Teamsheets'!$H$2:$Z$98,$A22,$CX$2,'09-10 Teamsheets'!$C$2:$C$98,BJ$1)+CARDS('10-11 Teamsheets'!$H$2:$Z$106,$A22,$CX$2,'10-11 Teamsheets'!$C$2:$C$106,BJ$1)+CARDS('11-12 Teamsheets'!$H$2:$Z$119,$A22,$CX$2,'11-12 Teamsheets'!$C$2:$C$119,BJ$1)+CARDS('12-13 Teamsheets'!$H$2:$Z$126,$A22,$CX$2,'12-13 Teamsheets'!$C$2:$C$126,BJ$1)+CARDS('13-14 Teamsheets'!$H$2:$Z$132,$A22,$CX$2,'13-14 Teamsheets'!$C$2:$C$132,BJ$1)+CARDS('14-15 Teamsheets'!$H$2:$Z$136,$A22,$CX$2,'14-15 Teamsheets'!$C$2:$C$136,BJ$1)) &amp; "(" &amp; (CARDS('07-08 Teamsheets'!$H$2:$Z$88,$A22,$CX$3,'07-08 Teamsheets'!$C$2:$C$88,BJ$1)+CARDS('08-09 Teamsheets'!$H$2:$Z$92,$A22,$CX$3,'08-09 Teamsheets'!$C$2:$C$92,BJ$1)+CARDS('09-10 Teamsheets'!$H$2:$Z$98,$A22,$CX$3,'09-10 Teamsheets'!$C$2:$C$98,BJ$1)+CARDS('10-11 Teamsheets'!$H$2:$Z$106,$A22,$CX$3,'10-11 Teamsheets'!$C$2:$C$106,BJ$1)+CARDS('11-12 Teamsheets'!$H$2:$Z$119,$A22,$CX$3,'11-12 Teamsheets'!$C$2:$C$119,BJ$1)+CARDS('12-13 Teamsheets'!$H$2:$Z$126,$A22,$CX$3,'12-13 Teamsheets'!$C$2:$C$126,BJ$1)+CARDS('13-14 Teamsheets'!$H$2:$Z$132,$A22,$CX$3,'13-14 Teamsheets'!$C$2:$C$132,BJ$1)+CARDS('14-15 Teamsheets'!$H$2:$Z$136,$A22,$CX$3,'14-15 Teamsheets'!$C$2:$C$136,BJ$1)) &amp; ")"</f>
        <v>0(0)</v>
      </c>
      <c r="BN22" s="82">
        <f>MINS_PLAYED('07-08 Teamsheets'!$H$2:$R$88,$A22,'07-08 Teamsheets'!$C$2:$C$88,BJ$1)+MINS_PLAYED('08-09 Teamsheets'!$H$2:$R$92,$A22,'08-09 Teamsheets'!$C$2:$C$92,BJ$1)+MINS_PLAYED('09-10 Teamsheets'!$H$2:$R$98,$A22,'09-10 Teamsheets'!$C$2:$C$98,BJ$1)+MINS_PLAYED('10-11 Teamsheets'!$H$2:$R$106,$A22,'10-11 Teamsheets'!$C$2:$C$106,BJ$1)+MINS_PLAYED('11-12 Teamsheets'!$H$2:$R$119,$A22,'11-12 Teamsheets'!$C$2:$C$119,BJ$1)+MINS_PLAYED('12-13 Teamsheets'!$H$2:$R$126,$A22,'12-13 Teamsheets'!$C$2:$C$126,BJ$1)+MINS_PLAYED('13-14 Teamsheets'!$H$2:$R$132,$A22,'13-14 Teamsheets'!$C$2:$C$132,BJ$1)+MINS_PLAYED('14-15 Teamsheets'!$H$2:$R$136,$A22,'14-15 Teamsheets'!$C$2:$C$136,BJ$1)+MINS_AS_SUB('07-08 Teamsheets'!$S$2:$Z$88,$A22,'07-08 Teamsheets'!$C$2:$C$88,BJ$1)+MINS_AS_SUB('08-09 Teamsheets'!$S$2:$Z$92,$A22,'08-09 Teamsheets'!$C$2:$C$92,BJ$1)+MINS_AS_SUB('09-10 Teamsheets'!$S$2:$Z$98,$A22,'09-10 Teamsheets'!$C$2:$C$98,BJ$1)+MINS_AS_SUB('10-11 Teamsheets'!$S$2:$Z$106,$A22,'10-11 Teamsheets'!$C$2:$C$106,BJ$1)+MINS_AS_SUB('11-12 Teamsheets'!$S$2:$Z$119,$A22,'11-12 Teamsheets'!$C$2:$C$119,BJ$1)+MINS_AS_SUB('12-13 Teamsheets'!$S$2:$Z$126,$A22,'12-13 Teamsheets'!$C$2:$C$126,BJ$1)+MINS_AS_SUB('13-14 Teamsheets'!$S$2:$Z$132,$A22,'13-14 Teamsheets'!$C$2:$C$132,BJ$1)+MINS_AS_SUB('14-15 Teamsheets'!$S$2:$Z$136,$A22,'14-15 Teamsheets'!$C$2:$C$136,BJ$1)</f>
        <v>0</v>
      </c>
      <c r="BO22" s="27" t="str">
        <f>(APPS('07-08 Teamsheets'!$H$2:$R$88,$A22,'07-08 Teamsheets'!$C$2:$C$88,BO$1)+APPS('08-09 Teamsheets'!$H$2:$R$92,$A22,'08-09 Teamsheets'!$C$2:$C$92,BO$1)+APPS('09-10 Teamsheets'!$H$2:$R$98,$A22,'09-10 Teamsheets'!$C$2:$C$98,BO$1)+APPS('10-11 Teamsheets'!$H$2:$R$106,$A22,'10-11 Teamsheets'!$C$2:$C$106,BO$1)+APPS('11-12 Teamsheets'!$H$2:$R$119,$A22,'11-12 Teamsheets'!$C$2:$C$119,BO$1)+APPS('12-13 Teamsheets'!$H$2:$R$126,$A22,'12-13 Teamsheets'!$C$2:$C$126,BO$1)+APPS('13-14 Teamsheets'!$H$2:$R$132,$A22,'13-14 Teamsheets'!$C$2:$C$132,BO$1)+APPS('14-15 Teamsheets'!$H$2:$R$136,$A22,'14-15 Teamsheets'!$C$2:$C$136,BO$1)) &amp; "(" &amp; (SUBS('07-08 Teamsheets'!$S$2:$Z$88,$A22,'07-08 Teamsheets'!$C$2:$C$88,BO$1)+SUBS('08-09 Teamsheets'!$S$2:$Z$92,$A22,'08-09 Teamsheets'!$C$2:$C$92,BO$1)+SUBS('09-10 Teamsheets'!$S$2:$Z$98,$A22,'09-10 Teamsheets'!$C$2:$C$98,BO$1)+SUBS('10-11 Teamsheets'!$S$2:$Z$106,$A22,'10-11 Teamsheets'!$C$2:$C$106,BO$1)+SUBS('11-12 Teamsheets'!$S$2:$Z$119,$A22,'11-12 Teamsheets'!$C$2:$C$119,BO$1)+SUBS('12-13 Teamsheets'!$S$2:$Z$126,$A22,'12-13 Teamsheets'!$C$2:$C$126,BO$1)+SUBS('13-14 Teamsheets'!$S$2:$Z$132,$A22,'13-14 Teamsheets'!$C$2:$C$132,BO$1)+SUBS('14-15 Teamsheets'!$S$2:$Z$136,$A22,'14-15 Teamsheets'!$C$2:$C$136,BO$1)) &amp; ")"</f>
        <v>0(1)</v>
      </c>
      <c r="BP22" s="27" t="str">
        <f>(GOALS('07-08 Teamsheets'!$H$2:$R$88,$A22,'07-08 Teamsheets'!$C$2:$C$88,BO$1)+GOALS('08-09 Teamsheets'!$H$2:$R$92,$A22,'08-09 Teamsheets'!$C$2:$C$92,BO$1)+GOALS('09-10 Teamsheets'!$H$2:$R$98,$A22,'09-10 Teamsheets'!$C$2:$C$98,BO$1)+GOALS('10-11 Teamsheets'!$H$2:$R$106,$A22,'10-11 Teamsheets'!$C$2:$C$106,BO$1)+GOALS('11-12 Teamsheets'!$H$2:$R$119,$A22,'11-12 Teamsheets'!$C$2:$C$119,BO$1)+GOALS('12-13 Teamsheets'!$H$2:$R$126,$A22,'12-13 Teamsheets'!$C$2:$C$126,BO$1)+GOALS('13-14 Teamsheets'!$H$2:$R$132,$A22,'13-14 Teamsheets'!$C$2:$C$132,BO$1)+GOALS('14-15 Teamsheets'!$H$2:$R$136,$A22,'14-15 Teamsheets'!$C$2:$C$136,BO$1)) &amp; "(" &amp; (GOALS('07-08 Teamsheets'!$S$2:$Z$88,$A22,'07-08 Teamsheets'!$C$2:$C$88,BO$1)+GOALS('08-09 Teamsheets'!$S$2:$Z$92,$A22,'08-09 Teamsheets'!$C$2:$C$92,BO$1)+GOALS('09-10 Teamsheets'!$S$2:$Z$98,$A22,'09-10 Teamsheets'!$C$2:$C$98,BO$1)+GOALS('10-11 Teamsheets'!$S$2:$Z$106,$A22,'10-11 Teamsheets'!$C$2:$C$106,BO$1)+GOALS('11-12 Teamsheets'!$S$2:$Z$119,$A22,'11-12 Teamsheets'!$C$2:$C$119,BO$1)+GOALS('12-13 Teamsheets'!$S$2:$Z$126,$A22,'12-13 Teamsheets'!$C$2:$C$126,BO$1)+GOALS('13-14 Teamsheets'!$S$2:$Z$132,$A22,'13-14 Teamsheets'!$C$2:$C$132,BO$1)+GOALS('14-15 Teamsheets'!$S$2:$Z$136,$A22,'14-15 Teamsheets'!$C$2:$C$136,BO$1)) &amp; ")"</f>
        <v>0(0)</v>
      </c>
      <c r="BQ22" s="27">
        <f>Clean_sheet('07-08 Teamsheets'!$C$2:$H$92,$A22,BO$1)+Clean_sheet('08-09 Teamsheets'!$C$2:$H$92,$A22,BO$1)+Clean_sheet('09-10 Teamsheets'!$C$2:$H$98,$A22,BO$1)+Clean_sheet('10-11 Teamsheets'!$C$2:$H$106,$A22,BO$1)+Clean_sheet('11-12 Teamsheets'!$C$2:$H$119,$A22,BO$1)+Clean_sheet('12-13 Teamsheets'!$C$2:$H$126,$A22,BO$1)+Clean_sheet('13-14 Teamsheets'!$C$2:$H$132,$A22,BO$1)+Clean_sheet('14-15 Teamsheets'!$C$2:$H$136,$A22,BO$1)</f>
        <v>0</v>
      </c>
      <c r="BR22" s="27" t="str">
        <f>(CARDS('07-08 Teamsheets'!$H$2:$Z$88,$A22,$CX$2,'07-08 Teamsheets'!$C$2:$C$88,BO$1)+CARDS('08-09 Teamsheets'!$H$2:$Z$92,$A22,$CX$2,'08-09 Teamsheets'!$C$2:$C$92,BO$1)+CARDS('09-10 Teamsheets'!$H$2:$Z$98,$A22,$CX$2,'09-10 Teamsheets'!$C$2:$C$98,BO$1)+CARDS('10-11 Teamsheets'!$H$2:$Z$106,$A22,$CX$2,'10-11 Teamsheets'!$C$2:$C$106,BO$1)+CARDS('11-12 Teamsheets'!$H$2:$Z$119,$A22,$CX$2,'11-12 Teamsheets'!$C$2:$C$119,BO$1)+CARDS('12-13 Teamsheets'!$H$2:$Z$126,$A22,$CX$2,'12-13 Teamsheets'!$C$2:$C$126,BO$1)+CARDS('13-14 Teamsheets'!$H$2:$Z$132,$A22,$CX$2,'13-14 Teamsheets'!$C$2:$C$132,BO$1)+CARDS('14-15 Teamsheets'!$H$2:$Z$136,$A22,$CX$2,'14-15 Teamsheets'!$C$2:$C$136,BO$1)) &amp; "(" &amp; (CARDS('07-08 Teamsheets'!$H$2:$Z$88,$A22,$CX$3,'07-08 Teamsheets'!$C$2:$C$88,BO$1)+CARDS('08-09 Teamsheets'!$H$2:$Z$92,$A22,$CX$3,'08-09 Teamsheets'!$C$2:$C$92,BO$1)+CARDS('09-10 Teamsheets'!$H$2:$Z$98,$A22,$CX$3,'09-10 Teamsheets'!$C$2:$C$98,BO$1)+CARDS('10-11 Teamsheets'!$H$2:$Z$106,$A22,$CX$3,'10-11 Teamsheets'!$C$2:$C$106,BO$1)+CARDS('11-12 Teamsheets'!$H$2:$Z$119,$A22,$CX$3,'11-12 Teamsheets'!$C$2:$C$119,BO$1)+CARDS('12-13 Teamsheets'!$H$2:$Z$126,$A22,$CX$3,'12-13 Teamsheets'!$C$2:$C$126,BO$1)+CARDS('13-14 Teamsheets'!$H$2:$Z$132,$A22,$CX$3,'13-14 Teamsheets'!$C$2:$C$132,BO$1)+CARDS('14-15 Teamsheets'!$H$2:$Z$136,$A22,$CX$3,'14-15 Teamsheets'!$C$2:$C$136,BO$1)) &amp; ")"</f>
        <v>0(0)</v>
      </c>
      <c r="BS22" s="82">
        <f>MINS_PLAYED('07-08 Teamsheets'!$H$2:$R$88,$A22,'07-08 Teamsheets'!$C$2:$C$88,BO$1)+MINS_PLAYED('08-09 Teamsheets'!$H$2:$R$92,$A22,'08-09 Teamsheets'!$C$2:$C$92,BO$1)+MINS_PLAYED('09-10 Teamsheets'!$H$2:$R$98,$A22,'09-10 Teamsheets'!$C$2:$C$98,BO$1)+MINS_PLAYED('10-11 Teamsheets'!$H$2:$R$106,$A22,'10-11 Teamsheets'!$C$2:$C$106,BO$1)+MINS_PLAYED('11-12 Teamsheets'!$H$2:$R$119,$A22,'11-12 Teamsheets'!$C$2:$C$119,BO$1)+MINS_PLAYED('12-13 Teamsheets'!$H$2:$R$126,$A22,'12-13 Teamsheets'!$C$2:$C$126,BO$1)+MINS_PLAYED('13-14 Teamsheets'!$H$2:$R$132,$A22,'13-14 Teamsheets'!$C$2:$C$132,BO$1)+MINS_PLAYED('14-15 Teamsheets'!$H$2:$R$136,$A22,'14-15 Teamsheets'!$C$2:$C$136,BO$1)+MINS_AS_SUB('07-08 Teamsheets'!$S$2:$Z$88,$A22,'07-08 Teamsheets'!$C$2:$C$88,BO$1)+MINS_AS_SUB('08-09 Teamsheets'!$S$2:$Z$92,$A22,'08-09 Teamsheets'!$C$2:$C$92,BO$1)+MINS_AS_SUB('09-10 Teamsheets'!$S$2:$Z$98,$A22,'09-10 Teamsheets'!$C$2:$C$98,BO$1)+MINS_AS_SUB('10-11 Teamsheets'!$S$2:$Z$106,$A22,'10-11 Teamsheets'!$C$2:$C$106,BO$1)+MINS_AS_SUB('11-12 Teamsheets'!$S$2:$Z$119,$A22,'11-12 Teamsheets'!$C$2:$C$119,BO$1)+MINS_AS_SUB('12-13 Teamsheets'!$S$2:$Z$126,$A22,'12-13 Teamsheets'!$C$2:$C$126,BO$1)+MINS_AS_SUB('13-14 Teamsheets'!$S$2:$Z$132,$A22,'13-14 Teamsheets'!$C$2:$C$132,BO$1)+MINS_AS_SUB('14-15 Teamsheets'!$S$2:$Z$136,$A22,'14-15 Teamsheets'!$C$2:$C$136,BO$1)</f>
        <v>14</v>
      </c>
      <c r="BT22" s="71">
        <f>APPS('05-06 Teamsheets'!$H$2:$R$71,$A22,'05-06 Teamsheets'!$C$2:$C$71,B$1)+SUBS('05-06 Teamsheets'!$S$2:$W$71,$A22,'05-06 Teamsheets'!$C$2:$C$71,B$1)+APPS('06-07 Teamsheets'!$H$2:$R$83,$A22,'06-07 Teamsheets'!$C$2:$C$83,G$1)+SUBS('06-07 Teamsheets'!$S$2:$Z$83,$A22,'06-07 Teamsheets'!$C$2:$C$83,G$1)+APPS('07-08 Teamsheets'!$H$2:$R$88,$A22,'07-08 Teamsheets'!$C$2:$C$88,L$1)+SUBS('07-08 Teamsheets'!$S$2:$Z$88,$A22,'07-08 Teamsheets'!$C$2:$C$88,L$1)+APPS('08-09 Teamsheets'!$H$2:$R$92,$A22,'08-09 Teamsheets'!$C$2:$C$92,Q$1)+SUBS('08-09 Teamsheets'!$S$2:$Z$92,$A22,'08-09 Teamsheets'!$C$2:$C$92,Q$1)+APPS('09-10 Teamsheets'!$H$2:$R$98,$A22,'09-10 Teamsheets'!$C$2:$C$98,Q$1)+SUBS('09-10 Teamsheets'!$S$2:$Z$98,$A22,'09-10 Teamsheets'!$C$2:$C$98,Q$1)+APPS('10-11 Teamsheets'!$H$2:$R$107,$A22,'10-11 Teamsheets'!$C$2:$C$107,Q$1)+SUBS('10-11 Teamsheets'!$S$2:$Z$107,$A22,'10-11 Teamsheets'!$C$2:$C$107,Q$1)+APPS('11-12 Teamsheets'!$H$2:$R$119,$A22,'11-12 Teamsheets'!$C$2:$C$119,Q$1)+SUBS('11-12 Teamsheets'!$S$2:$Z$119,$A22,'11-12 Teamsheets'!$C$2:$C$119,Q$1)+APPS('12-13 Teamsheets'!$H$2:$R$126,$A22,'12-13 Teamsheets'!$C$2:$C$126,Q$1)+SUBS('12-13 Teamsheets'!$S$2:$Z$126,$A22,'12-13 Teamsheets'!$C$2:$C$126,Q$1)+APPS('13-14 Teamsheets'!$H$2:$R$132,$A22,'13-14 Teamsheets'!$C$2:$C$132,Q$1)+SUBS('13-14 Teamsheets'!$S$2:$Z$132,$A22,'13-14 Teamsheets'!$C$2:$C$132,Q$1)+APPS('14-15 Teamsheets'!$H$2:$R$136,$A22,'14-15 Teamsheets'!$C$2:$C$136,Q$1)+SUBS('14-15 Teamsheets'!$S$2:$Z$136,$A22,'14-15 Teamsheets'!$C$2:$C$136,Q$1)</f>
        <v>51</v>
      </c>
      <c r="BU22" s="27">
        <v>6</v>
      </c>
      <c r="BV22" s="27">
        <f>APPS('07-08 Teamsheets'!$H$2:$R$88,$A22,'07-08 Teamsheets'!$C$2:$C$88,AZ$1)+SUBS('07-08 Teamsheets'!$S$2:$Z$88,$A22,'07-08 Teamsheets'!$C$2:$C$88,AZ$1)+APPS('11-12 Teamsheets'!$H$2:$R$119,$A22,'11-12 Teamsheets'!$C$2:$C$119,AZ$1)+SUBS('11-12 Teamsheets'!$S$2:$Z$119,$A22,'11-12 Teamsheets'!$C$2:$C$119,AZ$1)+APPS('12-13 Teamsheets'!$H$2:$R$126,$A22,'12-13 Teamsheets'!$C$2:$C$126,AZ$1)+SUBS('12-13 Teamsheets'!$S$2:$Z$126,$A22,'12-13 Teamsheets'!$C$2:$C$126,AZ$1)+APPS('13-14 Teamsheets'!$H$2:$R$132,$A22,'13-14 Teamsheets'!$C$2:$C$132,AZ$1)+SUBS('13-14 Teamsheets'!$S$2:$Z$132,$A22,'13-14 Teamsheets'!$C$2:$C$132,AZ$1)+APPS('14-15 Teamsheets'!$H$2:$R$136,$A22,'14-15 Teamsheets'!$C$2:$C$136,AZ$1)+SUBS('14-15 Teamsheets'!$S$2:$Z$136,$A22,'14-15 Teamsheets'!$C$2:$C$136,AZ$1)+APPS('08-09 Teamsheets'!$H$2:$R$92,$A22,'08-09 Teamsheets'!$C$2:$C$92,BE$1)+APPS('09-10 Teamsheets'!$H$2:$R$98,$A22,'09-10 Teamsheets'!$C$2:$C$98,BE$1)+SUBS('08-09 Teamsheets'!$S$2:$Z$92,$A22,'08-09 Teamsheets'!$C$2:$C$92,BE$1)+SUBS('09-10 Teamsheets'!$S$2:$Z$98,$A22,'09-10 Teamsheets'!$C$2:$C$98,BE$1)+APPS('10-11 Teamsheets'!$H$2:$R$107,$A22,'10-11 Teamsheets'!$C$2:$C$107,BE$1)+SUBS('10-11 Teamsheets'!$S$2:$Z$107,$A22,'10-11 Teamsheets'!$C$2:$C$107,BE$1)+APPS('11-12 Teamsheets'!$H$2:$R$119,$A22,'11-12 Teamsheets'!$C$2:$C$119,BE$1)+SUBS('11-12 Teamsheets'!$S$2:$Z$119,$A22,'11-12 Teamsheets'!$C$2:$C$119,BE$1)+APPS('12-13 Teamsheets'!$H$2:$R$126,$A22,'12-13 Teamsheets'!$C$2:$C$126,BE$1)+SUBS('12-13 Teamsheets'!$S$2:$Z$126,$A22,'12-13 Teamsheets'!$C$2:$C$126,BE$1)+APPS('13-14 Teamsheets'!$H$2:$R$132,$A22,'13-14 Teamsheets'!$C$2:$C$132,BE$1)+SUBS('13-14 Teamsheets'!$S$2:$Z$132,$A22,'13-14 Teamsheets'!$C$2:$C$132,BE$1)+APPS('14-15 Teamsheets'!$H$2:$R$136,$A22,'14-15 Teamsheets'!$C$2:$C$136,BE$1)+SUBS('14-15 Teamsheets'!$S$2:$Z$136,$A22,'14-15 Teamsheets'!$C$2:$C$136,BE$1)</f>
        <v>1</v>
      </c>
      <c r="BW22" s="27">
        <f>APPS('07-08 Teamsheets'!$H$2:$R$88,$A22,'07-08 Teamsheets'!$C$2:$C$88,BJ$1)+APPS('08-09 Teamsheets'!$H$2:$R$92,$A22,'08-09 Teamsheets'!$C$2:$C$92,BJ$1)+APPS('09-10 Teamsheets'!$H$2:$R$98,$A22,'09-10 Teamsheets'!$C$2:$C$98,BJ$1)+SUBS('07-08 Teamsheets'!$S$2:$Z$88,$A22,'07-08 Teamsheets'!$C$2:$C$88,BJ$1)+SUBS('08-09 Teamsheets'!$S$2:$Z$92,$A22,'08-09 Teamsheets'!$C$2:$C$92,BJ$1)+SUBS('09-10 Teamsheets'!$S$2:$Z$98,$A22,'09-10 Teamsheets'!$C$2:$C$98,BJ$1)+APPS('10-11 Teamsheets'!$H$2:$R$107,$A22,'10-11 Teamsheets'!$C$2:$C$107,BJ$1)+SUBS('10-11 Teamsheets'!$S$2:$Z$107,$A22,'10-11 Teamsheets'!$C$2:$C$107,BJ$1)+APPS('11-12 Teamsheets'!$H$2:$R$119,$A22,'11-12 Teamsheets'!$C$2:$C$119,BJ$1)+SUBS('11-12 Teamsheets'!$S$2:$Z$111,$A22,'11-12 Teamsheets'!$C$2:$C$119,BJ$1)+APPS('12-13 Teamsheets'!$H$2:$R$126,$A22,'12-13 Teamsheets'!$C$2:$C$126,BJ$1)+SUBS('12-13 Teamsheets'!$S$2:$Z$118,$A22,'12-13 Teamsheets'!$C$2:$C$126,BJ$1)+APPS('13-14 Teamsheets'!$H$2:$R$132,$A22,'13-14 Teamsheets'!$C$2:$C$132,BJ$1)+SUBS('13-14 Teamsheets'!$S$2:$Z$124,$A22,'13-14 Teamsheets'!$C$2:$C$132,BJ$1)+APPS('14-15 Teamsheets'!$H$2:$R$136,$A22,'14-15 Teamsheets'!$C$2:$C$136,BJ$1)+SUBS('14-15 Teamsheets'!$S$2:$Z$128,$A22,'14-15 Teamsheets'!$C$2:$C$136,BJ$1)</f>
        <v>0</v>
      </c>
      <c r="BX22" s="27">
        <f>APPS('07-08 Teamsheets'!$H$2:$R$88,$A22,'07-08 Teamsheets'!$C$2:$C$88,BO$1)+APPS('08-09 Teamsheets'!$H$2:$R$92,$A22,'08-09 Teamsheets'!$C$2:$C$92,BO$1)+APPS('09-10 Teamsheets'!$H$2:$R$98,$A22,'09-10 Teamsheets'!$C$2:$C$98,BO$1)+SUBS('07-08 Teamsheets'!$S$2:$Z$88,$A22,'07-08 Teamsheets'!$C$2:$C$88,BO$1)+SUBS('08-09 Teamsheets'!$S$2:$Z$92,$A22,'08-09 Teamsheets'!$C$2:$C$92,BO$1)+SUBS('09-10 Teamsheets'!$S$2:$Z$98,$A22,'09-10 Teamsheets'!$C$2:$C$98,BO$1)+APPS('10-11 Teamsheets'!$H$2:$R$107,$A22,'10-11 Teamsheets'!$C$2:$C$107,BO$1)+SUBS('10-11 Teamsheets'!$S$2:$Z$107,$A22,'10-11 Teamsheets'!$C$2:$C$107,BO$1)+APPS('11-12 Teamsheets'!$H$2:$R$119,$A22,'11-12 Teamsheets'!$C$2:$C$119,BO$1)+SUBS('11-12 Teamsheets'!$S$2:$Z$119,$A22,'11-12 Teamsheets'!$C$2:$C$119,BO$1)+APPS('12-13 Teamsheets'!$H$2:$R$126,$A22,'12-13 Teamsheets'!$C$2:$C$126,BO$1)+SUBS('12-13 Teamsheets'!$S$2:$Z$126,$A22,'12-13 Teamsheets'!$C$2:$C$126,BO$1)+APPS('13-14 Teamsheets'!$H$2:$R$132,$A22,'13-14 Teamsheets'!$C$2:$C$132,BO$1)+SUBS('13-14 Teamsheets'!$S$2:$Z$132,$A22,'13-14 Teamsheets'!$C$2:$C$132,BO$1)+APPS('14-15 Teamsheets'!$H$2:$R$136,$A22,'14-15 Teamsheets'!$C$2:$C$136,BO$1)+SUBS('14-15 Teamsheets'!$S$2:$Z$136,$A22,'14-15 Teamsheets'!$C$2:$C$136,BO$1)</f>
        <v>1</v>
      </c>
      <c r="BY22" s="28">
        <f t="shared" si="3"/>
        <v>8</v>
      </c>
      <c r="BZ22" s="27" t="str">
        <f>(APPS('05-06 Teamsheets'!$H$2:$R$71,$A22) + APPS('06-07 Teamsheets'!$H$2:$R$83,$A22) +APPS('07-08 Teamsheets'!$H$2:$R$88,$A22) + APPS('08-09 Teamsheets'!$H$2:$R$92,$A22)+APPS('09-10 Teamsheets'!$H$2:$R$98,$A22)+APPS('10-11 Teamsheets'!$H$2:$R$107,$A22)+APPS('11-12 Teamsheets'!$H$2:$R$119,$A22)+APPS('12-13 Teamsheets'!$H$2:$R$126,$A22)+APPS('13-14 Teamsheets'!$H$2:$R$132,$A22)+APPS('14-15 Teamsheets'!$H$2:$R$136,$A22)) &amp; "(" &amp; (SUBS('05-06 Teamsheets'!$S$2:$W$71,$A22)+SUBS('06-07 Teamsheets'!$S$2:$Z$83,$A22)+SUBS('07-08 Teamsheets'!$S$2:$Z$88,$A22) +SUBS('08-09 Teamsheets'!$S$2:$Z$92,$A22)+SUBS('09-10 Teamsheets'!$S$2:$Z$98,$A22)+SUBS('10-11 Teamsheets'!$S$2:$Z$107,$A22)+SUBS('11-12 Teamsheets'!$S$2:$Z$119,$A22)+SUBS('12-13 Teamsheets'!$S$2:$Z$126,$A22)+SUBS('13-14 Teamsheets'!$S$2:$Z$132,$A22)+SUBS('14-15 Teamsheets'!$S$2:$Z$136,$A22)) &amp; ")"</f>
        <v>41(18)</v>
      </c>
      <c r="CA22" s="28">
        <f t="shared" si="4"/>
        <v>59</v>
      </c>
      <c r="CB22" s="71">
        <f>GOALS('05-06 Teamsheets'!$H$2:$W$71,$A22,'05-06 Teamsheets'!$C$2:$C$71,B$1)+GOALS('06-07 Teamsheets'!$H$2:$Z$83,$A22,'06-07 Teamsheets'!$C$2:$C$83,G$1)+GOALS('07-08 Teamsheets'!$H$2:$Z$88,$A22,'07-08 Teamsheets'!$C$2:$C$88,L$1)+GOALS('08-09 Teamsheets'!$H$2:$Z$92,$A22,'08-09 Teamsheets'!$C$2:$C$92,Q$1)+GOALS('09-10 Teamsheets'!$H$2:$Z$98,$A22,'09-10 Teamsheets'!$C$2:$C$98,Q$1)+GOALS('10-11 Teamsheets'!$H$2:$Z$107,$A22,'10-11 Teamsheets'!$C$2:$C$107,Q$1)+GOALS('11-12 Teamsheets'!$H$2:$Z$119,$A22,'11-12 Teamsheets'!$C$2:$C$119,Q$1)+GOALS('12-13 Teamsheets'!$H$2:$Z$126,$A22,'12-13 Teamsheets'!$C$2:$C$126,Q$1)+GOALS('13-14 Teamsheets'!$H$2:$Z$132,$A22,'13-14 Teamsheets'!$C$2:$C$132,Q$1)+GOALS('14-15 Teamsheets'!$H$2:$Z$136,$A22,'14-15 Teamsheets'!$C$2:$C$136,Q$1)</f>
        <v>4</v>
      </c>
      <c r="CC22" s="27">
        <f>GOALS('05-06 Teamsheets'!$H$2:$W$71,$A22,'05-06 Teamsheets'!$C$2:$C$71,V$1)+GOALS('05-06 Teamsheets'!$H$2:$W$71,$A22,'05-06 Teamsheets'!$C$2:$C$71,AA$1)+GOALS('06-07 Teamsheets'!$H$2:$Z$83,$A22,'06-07 Teamsheets'!$C$2:$C$83,AF$1)+GOALS('06-07 Teamsheets'!$H$2:$Z$83,$A22,'06-07 Teamsheets'!$C$2:$C$83,AK$1)+GOALS('07-08 Teamsheets'!$H$2:$Z$88,$A22,'07-08 Teamsheets'!$C$2:$C$88,AP$1)+GOALS('07-08 Teamsheets'!$H$2:$Z$88,$A22,'07-08 Teamsheets'!$C$2:$C$88,AU$1)+GOALS('07-08 Teamsheets'!$H$2:$Z$88,$A22,'07-08 Teamsheets'!$C$2:$C$88,AZ$1)+GOALS('11-12 Teamsheets'!$H$2:$Z$119,$A22,'11-12 Teamsheets'!$C$2:$C$119,AZ$1)+GOALS('12-13 Teamsheets'!$H$2:$Z$120,$A22,'12-13 Teamsheets'!$C$2:$C$120,AZ$1)+GOALS('13-14 Teamsheets'!$H$2:$Z$126,$A22,'13-14 Teamsheets'!$C$2:$C$126,AZ$1)+GOALS('14-15 Teamsheets'!$H$2:$Z$130,$A22,'14-15 Teamsheets'!$C$2:$C$130,AZ$1)+GOALS('08-09 Teamsheets'!$H$2:$Z$92,$A22,'08-09 Teamsheets'!$C$2:$C$92,BE$1)+GOALS('09-10 Teamsheets'!$H$2:$Z$98,$A22,'09-10 Teamsheets'!$C$2:$C$98,BE$1)+GOALS('10-11 Teamsheets'!$H$2:$Z$107,$A22,'10-11 Teamsheets'!$C$2:$C$107,BE$1)+GOALS('11-12 Teamsheets'!$H$2:$Z$119,$A22,'11-12 Teamsheets'!$C$2:$C$119,BE$1)+GOALS('12-13 Teamsheets'!$H$2:$Z$126,$A22,'12-13 Teamsheets'!$C$2:$C$126,BE$1)+GOALS('13-14 Teamsheets'!$H$2:$Z$132,$A22,'13-14 Teamsheets'!$C$2:$C$132,BE$1)+GOALS('14-15 Teamsheets'!$H$2:$Z$136,$A22,'14-15 Teamsheets'!$C$2:$C$136,BE$1)</f>
        <v>1</v>
      </c>
      <c r="CD22" s="27">
        <f>GOALS('07-08 Teamsheets'!$H$2:$Z$88,$A22,'07-08 Teamsheets'!$C$2:$C$88,BJ$1)
+GOALS('08-09 Teamsheets'!$H$2:$Z$92,$A22,'08-09 Teamsheets'!$C$2:$C$92,BJ$1)
+GOALS('09-10 Teamsheets'!$H$2:$Z$98,$A22,'09-10 Teamsheets'!$C$2:$C$98,BJ$1)
+GOALS('10-11 Teamsheets'!$H$2:$Z$107,$A22,'10-11 Teamsheets'!$C$2:$C$107,BJ$1)
+GOALS('11-12 Teamsheets'!$H$2:$Z$119,$A22,'11-12 Teamsheets'!$C$2:$C$119,BJ$1)
+GOALS('12-13 Teamsheets'!$H$2:$Z$124,$A22,'12-13 Teamsheets'!$C$2:$C$124,BJ$1)+GOALS('13-14 Teamsheets'!$H$2:$Z$130,$A22,'13-14 Teamsheets'!$C$2:$C$130,BJ$1)+GOALS('14-15 Teamsheets'!$H$2:$Z$134,$A22,'14-15 Teamsheets'!$C$2:$C$134,BJ$1)
+GOALS('07-08 Teamsheets'!$H$2:$Z$88,$A22,'07-08 Teamsheets'!$C$2:$C$88,BO$1)
+GOALS('08-09 Teamsheets'!$H$2:$Z$92,$A22,'08-09 Teamsheets'!$C$2:$C$92,BO$1)
+GOALS('09-10 Teamsheets'!$H$2:$Z$98,$A22,'09-10 Teamsheets'!$C$2:$C$98,BO$1)
+GOALS('10-11 Teamsheets'!$H$2:$Z$107,$A22,'10-11 Teamsheets'!$C$2:$C$107,BO$1)
+GOALS('11-12 Teamsheets'!$H$2:$Z$119,$A22,'11-12 Teamsheets'!$C$2:$C$119,BO$1)
+GOALS('12-13 Teamsheets'!$H$2:$Z$126,$A22,'12-13 Teamsheets'!$C$2:$C$126,BO$1)+GOALS('13-14 Teamsheets'!$H$2:$Z$132,$A22,'13-14 Teamsheets'!$C$2:$C$132,BO$1)+GOALS('14-15 Teamsheets'!$H$2:$Z$136,$A22,'14-15 Teamsheets'!$C$2:$C$136,BO$1)</f>
        <v>0</v>
      </c>
      <c r="CE22" s="28">
        <f t="shared" si="5"/>
        <v>1</v>
      </c>
      <c r="CF22" s="27" t="str">
        <f>(GOALS('05-06 Teamsheets'!$H$2:$R$71,$A22) +GOALS('06-07 Teamsheets'!$H$2:$R$83,$A22) +  GOALS('07-08 Teamsheets'!$H$2:$R$88,$A22) + GOALS('08-09 Teamsheets'!$H$2:$R$92,$A22)+GOALS('09-10 Teamsheets'!$H$2:$R$98,$A22)+GOALS('10-11 Teamsheets'!$H$2:$R$107,$A22)+GOALS('11-12 Teamsheets'!$H$2:$R$119,$A22)+GOALS('12-13 Teamsheets'!$H$2:$R$126,$A22)+GOALS('13-14 Teamsheets'!$H$2:$R$132,$A22)+GOALS('14-15 Teamsheets'!$H$2:$R$136,$A22)) &amp; "(" &amp; (GOALS('05-06 Teamsheets'!$S$2:$W$71,$A22)+GOALS('06-07 Teamsheets'!$S$2:$Z$83,$A22)+GOALS('07-08 Teamsheets'!$S$2:$Z$88,$A22)+GOALS('08-09 Teamsheets'!$S$2:$Z$92,$A22)+GOALS('09-10 Teamsheets'!$S$2:$Z$98,$A22)+GOALS('10-11 Teamsheets'!$S$2:$Z$107,$A22)+GOALS('11-12 Teamsheets'!$S$2:$Z$119,$A22)+GOALS('12-13 Teamsheets'!$S$2:$Z$126,$A22)+GOALS('13-14 Teamsheets'!$S$2:$Z$132,$A22)+GOALS('14-15 Teamsheets'!$S$2:$Z$136,$A22)) &amp; ")"</f>
        <v>4(1)</v>
      </c>
      <c r="CG22" s="28">
        <f t="shared" si="6"/>
        <v>5</v>
      </c>
      <c r="CH22" s="71">
        <f t="shared" si="7"/>
        <v>0</v>
      </c>
      <c r="CI22" s="83">
        <f t="shared" si="8"/>
        <v>0</v>
      </c>
      <c r="CJ22" s="77">
        <f t="shared" si="9"/>
        <v>0</v>
      </c>
      <c r="CK22" s="74" t="str">
        <f>(CARDS('05-06 Teamsheets'!$H$2:$W$71,$A22,$CX$2)+CARDS('06-07 Teamsheets'!$H$2:$Z$83,$A22,$CX$2)+CARDS('07-08 Teamsheets'!$H$2:$Z$88,$A22,$CX$2)+CARDS('08-09 Teamsheets'!$H$2:$Z$92,$A22,$CX$2)+CARDS('09-10 Teamsheets'!$H$2:$Z$98,$A22,$CX$2)+CARDS('10-11 Teamsheets'!$H$2:$Z$107,$A22,$CX$2)+CARDS('11-12 Teamsheets'!$H$2:$Z$119,$A22,$CX$2)+CARDS('12-13 Teamsheets'!$H$2:$Z$126,$A22,$CX$2)+CARDS('13-14 Teamsheets'!$H$2:$Z$130,$A22,$CX$2)) &amp; "(" &amp; (CARDS('05-06 Teamsheets'!$H$2:$W$71,$A22,$CX$3)+CARDS('06-07 Teamsheets'!$H$2:$Z$83,$A22,$CX$3)+CARDS('07-08 Teamsheets'!$H$2:$Z$88,$A22,$CX$3)+CARDS('08-09 Teamsheets'!$H$2:$Z$92,$A22,$CX$3)+CARDS('09-10 Teamsheets'!$H$2:$Z$98,$A22,$CX$3)+CARDS('10-11 Teamsheets'!$H$2:$Z$107,$A22,$CX$3)+CARDS('11-12 Teamsheets'!$H$2:$Z$119,$A22,$CX$3)+CARDS('13-14 Teamsheets'!$H$2:$Z$130,$A22,$CX$3)) &amp; ")"</f>
        <v>7(0)</v>
      </c>
      <c r="CL22" s="28">
        <f t="shared" si="10"/>
        <v>3430</v>
      </c>
      <c r="CM22" s="28">
        <f t="shared" si="11"/>
        <v>567</v>
      </c>
      <c r="CN22" s="77">
        <f t="shared" si="12"/>
        <v>3997</v>
      </c>
      <c r="CO22" s="28">
        <f t="shared" si="13"/>
        <v>67.745762711864401</v>
      </c>
      <c r="CP22" s="28">
        <f t="shared" si="14"/>
        <v>8.4745762711864403E-2</v>
      </c>
      <c r="CQ22" s="77">
        <f t="shared" si="15"/>
        <v>799.4</v>
      </c>
      <c r="CS22" s="71">
        <f t="shared" si="0"/>
        <v>35</v>
      </c>
      <c r="CT22" s="83">
        <f t="shared" si="1"/>
        <v>38</v>
      </c>
      <c r="CU22" s="77">
        <f t="shared" si="2"/>
        <v>32</v>
      </c>
    </row>
    <row r="23" spans="1:102" x14ac:dyDescent="0.2">
      <c r="A23" s="112" t="s">
        <v>3851</v>
      </c>
      <c r="B23" s="27" t="s">
        <v>1635</v>
      </c>
      <c r="C23" s="27" t="s">
        <v>1635</v>
      </c>
      <c r="D23" s="27">
        <v>0</v>
      </c>
      <c r="E23" s="27" t="s">
        <v>1635</v>
      </c>
      <c r="F23" s="82">
        <v>0</v>
      </c>
      <c r="G23" s="27" t="s">
        <v>1635</v>
      </c>
      <c r="H23" s="27" t="s">
        <v>1635</v>
      </c>
      <c r="I23" s="27">
        <v>0</v>
      </c>
      <c r="J23" s="27" t="s">
        <v>1635</v>
      </c>
      <c r="K23" s="82">
        <v>0</v>
      </c>
      <c r="L23" s="27" t="s">
        <v>1635</v>
      </c>
      <c r="M23" s="27" t="s">
        <v>1635</v>
      </c>
      <c r="N23" s="27">
        <v>0</v>
      </c>
      <c r="O23" s="27" t="s">
        <v>1635</v>
      </c>
      <c r="P23" s="82">
        <v>0</v>
      </c>
      <c r="Q23" s="27" t="str">
        <f>(APPS('08-09 Teamsheets'!$H$2:$R$92,$A23,'08-09 Teamsheets'!$C$2:$C$92,Q$1)+APPS('09-10 Teamsheets'!$H$2:$R$98,$A23,'09-10 Teamsheets'!$C$2:$C$98,Q$1)+APPS('10-11 Teamsheets'!$H$2:$R$107,$A23,'10-11 Teamsheets'!$C$2:$C$107,Q$1)+APPS('11-12 Teamsheets'!$H$2:$R$119,$A23,'11-12 Teamsheets'!$C$2:$C$119,Q$1)+APPS('12-13 Teamsheets'!$H$2:$R$126,$A23,'12-13 Teamsheets'!$C$2:$C$126,Q$1)+APPS('13-14 Teamsheets'!$H$2:$R$132,$A23,'13-14 Teamsheets'!$C$2:$C$132,Q$1)+APPS('14-15 Teamsheets'!$H$2:$R$136,$A23,'14-15 Teamsheets'!$C$2:$C$136,Q$1)) &amp; "(" &amp; (SUBS('08-09 Teamsheets'!$S$2:$Z$92,$A23,'08-09 Teamsheets'!$C$2:$C$92,Q$1)+SUBS('09-10 Teamsheets'!$S$2:$Z$98,$A23,'09-10 Teamsheets'!$C$2:$C$98,Q$1)+SUBS('10-11 Teamsheets'!$S$2:$Z$107,$A23,'10-11 Teamsheets'!$C$2:$C$107,Q$1)+SUBS('11-12 Teamsheets'!$S$2:$Z$119,$A23,'11-12 Teamsheets'!$C$2:$C$119,Q$1)+SUBS('12-13 Teamsheets'!$S$2:$Z$126,$A23,'12-13 Teamsheets'!$C$2:$C$126,Q$1)+SUBS('13-14 Teamsheets'!$S$2:$Z$132,$A23,'13-14 Teamsheets'!$C$2:$C$132,Q$1)+SUBS('14-15 Teamsheets'!$S$2:$Z$136,$A23,'14-15 Teamsheets'!$C$2:$C$136,Q$1)) &amp; ")"</f>
        <v>0(4)</v>
      </c>
      <c r="R23" s="27" t="str">
        <f>(GOALS('08-09 Teamsheets'!$H$2:$R$92,$A23,'08-09 Teamsheets'!$C$2:$C$92,Q$1)+GOALS('09-10 Teamsheets'!$H$2:$R$98,$A23,'09-10 Teamsheets'!$C$2:$C$98,Q$1)+GOALS('10-11 Teamsheets'!$H$2:$R$107,$A23,'10-11 Teamsheets'!$C$2:$C$107,Q$1)+GOALS('11-12 Teamsheets'!$H$2:$R$119,$A23,'11-12 Teamsheets'!$C$2:$C$119,Q$1)+GOALS('12-13 Teamsheets'!$H$2:$R$126,$A23,'12-13 Teamsheets'!$C$2:$C$126,Q$1)+GOALS('13-14 Teamsheets'!$H$2:$R$132,$A23,'13-14 Teamsheets'!$C$2:$C$132,Q$1)+GOALS('14-15 Teamsheets'!$H$2:$R$136,$A23,'14-15 Teamsheets'!$C$2:$C$136,Q$1)) &amp; "(" &amp; (GOALS('08-09 Teamsheets'!$S$2:$Z$92,$A23,'08-09 Teamsheets'!$C$2:$C$92,Q$1)+GOALS('09-10 Teamsheets'!$S$2:$Z$98,$A23,'09-10 Teamsheets'!$C$2:$C$98,Q$1)+GOALS('10-11 Teamsheets'!$S$2:$Z$107,$A23,'10-11 Teamsheets'!$C$2:$C$107,Q$1)+GOALS('11-12 Teamsheets'!$S$2:$Z$119,$A23,'11-12 Teamsheets'!$C$2:$C$119,Q$1)+GOALS('12-13 Teamsheets'!$S$2:$Z$126,$A23,'12-13 Teamsheets'!$C$2:$C$126,Q$1)+GOALS('13-14 Teamsheets'!$S$2:$Z$132,$A23,'13-14 Teamsheets'!$C$2:$C$132,Q$1)+GOALS('14-15 Teamsheets'!$S$2:$Z$136,$A23,'14-15 Teamsheets'!$C$2:$C$136,Q$1)) &amp; ")"</f>
        <v>0(1)</v>
      </c>
      <c r="S23" s="27">
        <f>Clean_sheet('08-09 Teamsheets'!$C$2:$H$92,$A23,Q$1)+Clean_sheet('09-10 Teamsheets'!$C$2:$H$98,$A23,Q$1)+Clean_sheet('10-11 Teamsheets'!$C$2:$H$107,$A23,Q$1)+Clean_sheet('11-12 Teamsheets'!$C$2:$H$119,$A23,Q$1)+Clean_sheet('12-13 Teamsheets'!$C$2:$H$126,$A23,Q$1)+Clean_sheet('13-14 Teamsheets'!$C$2:$H$132,$A23,Q$1)+Clean_sheet('14-15 Teamsheets'!$C$2:$H$136,$A23,Q$1)</f>
        <v>0</v>
      </c>
      <c r="T23" s="27" t="str">
        <f>(CARDS('08-09 Teamsheets'!$H$2:$Z$92,$A23,$CX$2,'08-09 Teamsheets'!$C$2:$C$92,Q$1)+CARDS('09-10 Teamsheets'!$H$2:$Z$98,$A23,$CX$2,'09-10 Teamsheets'!$C$2:$C$98,Q$1)+CARDS('10-11 Teamsheets'!$H$2:$Z$107,$A23,$CX$2,'10-11 Teamsheets'!$C$2:$C$107,Q$1)+CARDS('11-12 Teamsheets'!$H$2:$Z$119,$A23,$CX$2,'11-12 Teamsheets'!$C$2:$C$119,Q$1)+CARDS('12-13 Teamsheets'!$H$2:$Z$126,$A23,$CX$2,'12-13 Teamsheets'!$C$2:$C$126,Q$1)+CARDS('13-14 Teamsheets'!$H$2:$Z$132,$A23,$CX$2,'13-14 Teamsheets'!$C$2:$C$132,Q$1)+CARDS('14-15 Teamsheets'!$H$2:$Z$136,$A23,$CX$2,'14-15 Teamsheets'!$C$2:$C$136,Q$1)) &amp; "(" &amp; (CARDS('08-09 Teamsheets'!$H$2:$Z$92,$A23,$CX$3,'08-09 Teamsheets'!$C$2:$C$92,Q$1)+CARDS('09-10 Teamsheets'!$H$2:$Z$98,$A23,$CX$3,'09-10 Teamsheets'!$C$2:$C$98,Q$1)+CARDS('10-11 Teamsheets'!$H$2:$Z$107,$A23,$CX$3,'10-11 Teamsheets'!$C$2:$C$107,Q$1)+CARDS('11-12 Teamsheets'!$H$2:$Z$119,$A23,$CX$3,'11-12 Teamsheets'!$C$2:$C$119,Q$1)+CARDS('12-13 Teamsheets'!$H$2:$Z$126,$A23,$CX$3,'12-13 Teamsheets'!$C$2:$C$126,Q$1)+CARDS('13-14 Teamsheets'!$H$2:$Z$132,$A23,$CX$3,'13-14 Teamsheets'!$C$2:$C$132,Q$1)+CARDS('14-15 Teamsheets'!$H$2:$Z$136,$A23,$CX$3,'14-15 Teamsheets'!$C$2:$C$136,Q$1)) &amp; ")"</f>
        <v>0(0)</v>
      </c>
      <c r="U23" s="82">
        <f>MINS_PLAYED('08-09 Teamsheets'!$H$2:$R$92,$A23,'08-09 Teamsheets'!$C$2:$C$92,Q$1)+MINS_PLAYED('09-10 Teamsheets'!$H$2:$R$98,$A23,'09-10 Teamsheets'!$C$2:$C$98,Q$1)+ MINS_AS_SUB('08-09 Teamsheets'!$S$2:$Z$92,$A23,'08-09 Teamsheets'!$C$2:$C$92,Q$1)+ MINS_AS_SUB('09-10 Teamsheets'!$S$2:$Z$98,$A23,'09-10 Teamsheets'!$C$2:$C$98,Q$1)+MINS_PLAYED('10-11 Teamsheets'!$H$2:$R$107,$A23,'10-11 Teamsheets'!$C$2:$C$107,Q$1)+MINS_AS_SUB('10-11 Teamsheets'!$S$2:$Z$107,$A23,'10-11 Teamsheets'!$C$2:$C$107,Q$1)+MINS_PLAYED('11-12 Teamsheets'!$H$2:$R$119,$A23,'11-12 Teamsheets'!$C$2:$C$119,Q$1)+MINS_AS_SUB('11-12 Teamsheets'!$S$2:$Z$119,$A23,'11-12 Teamsheets'!$C$2:$C$119,Q$1)+MINS_PLAYED('12-13 Teamsheets'!$H$2:$R$126,$A23,'12-13 Teamsheets'!$C$2:$C$126,Q$1)+MINS_AS_SUB('12-13 Teamsheets'!$S$2:$Z$126,$A23,'12-13 Teamsheets'!$C$2:$C$126,Q$1)+MINS_PLAYED('13-14 Teamsheets'!$H$2:$R$132,$A23,'13-14 Teamsheets'!$C$2:$C$132,Q$1)+MINS_AS_SUB('13-14 Teamsheets'!$S$2:$Z$132,$A23,'13-14 Teamsheets'!$C$2:$C$132,Q$1)+MINS_PLAYED('14-15 Teamsheets'!$H$2:$R$136,$A23,'14-15 Teamsheets'!$C$2:$C$136,Q$1)+MINS_AS_SUB('14-15 Teamsheets'!$S$2:$Z$136,$A23,'14-15 Teamsheets'!$C$2:$C$136,Q$1)</f>
        <v>48</v>
      </c>
      <c r="V23" s="27" t="s">
        <v>1635</v>
      </c>
      <c r="W23" s="27" t="s">
        <v>1635</v>
      </c>
      <c r="X23" s="27">
        <v>0</v>
      </c>
      <c r="Y23" s="27" t="s">
        <v>1635</v>
      </c>
      <c r="Z23" s="82">
        <v>0</v>
      </c>
      <c r="AA23" s="27" t="s">
        <v>1635</v>
      </c>
      <c r="AB23" s="27" t="s">
        <v>1635</v>
      </c>
      <c r="AC23" s="27">
        <v>0</v>
      </c>
      <c r="AD23" s="27" t="s">
        <v>1635</v>
      </c>
      <c r="AE23" s="82">
        <v>0</v>
      </c>
      <c r="AF23" s="27" t="s">
        <v>1635</v>
      </c>
      <c r="AG23" s="27" t="s">
        <v>1635</v>
      </c>
      <c r="AH23" s="27">
        <v>0</v>
      </c>
      <c r="AI23" s="27" t="s">
        <v>1635</v>
      </c>
      <c r="AJ23" s="82">
        <v>0</v>
      </c>
      <c r="AK23" s="27" t="s">
        <v>1635</v>
      </c>
      <c r="AL23" s="27" t="s">
        <v>1635</v>
      </c>
      <c r="AM23" s="27">
        <v>0</v>
      </c>
      <c r="AN23" s="27" t="s">
        <v>1635</v>
      </c>
      <c r="AO23" s="82">
        <v>0</v>
      </c>
      <c r="AP23" s="27" t="s">
        <v>1635</v>
      </c>
      <c r="AQ23" s="27" t="s">
        <v>1635</v>
      </c>
      <c r="AR23" s="27">
        <v>0</v>
      </c>
      <c r="AS23" s="27" t="s">
        <v>1635</v>
      </c>
      <c r="AT23" s="82">
        <v>0</v>
      </c>
      <c r="AU23" s="27" t="s">
        <v>1635</v>
      </c>
      <c r="AV23" s="27" t="s">
        <v>1635</v>
      </c>
      <c r="AW23" s="27">
        <v>0</v>
      </c>
      <c r="AX23" s="27" t="s">
        <v>1635</v>
      </c>
      <c r="AY23" s="82">
        <v>0</v>
      </c>
      <c r="AZ23" s="27" t="str">
        <f>(APPS('07-08 Teamsheets'!$H$2:$R$88,$A23,'07-08 Teamsheets'!$C$2:$C$88,AZ$1)+APPS('11-12 Teamsheets'!$H$2:$R$119,$A23,'11-12 Teamsheets'!$C$2:$C$119,AZ$1)+APPS('12-13 Teamsheets'!$H$2:$R$126,$A23,'12-13 Teamsheets'!$C$2:$C$126,AZ$1)+APPS('13-14 Teamsheets'!$H$2:$R$132,$A23,'13-14 Teamsheets'!$C$2:$C$132,AZ$1)+APPS('14-15 Teamsheets'!$H$2:$R$136,$A23,'14-15 Teamsheets'!$C$2:$C$136,AZ$1)) &amp; "(" &amp; (SUBS('07-08 Teamsheets'!$S$2:$Z$88,$A23,'07-08 Teamsheets'!$C$2:$C$88,AZ$1)+SUBS('11-12 Teamsheets'!$S$2:$Z$119,$A23,'11-12 Teamsheets'!$C$2:$C$119,AZ$1)+SUBS('12-13 Teamsheets'!$S$2:$Z$126,$A23,'12-13 Teamsheets'!$C$2:$C$126,AZ$1)+SUBS('13-14 Teamsheets'!$S$2:$Z$132,$A23,'13-14 Teamsheets'!$C$2:$C$132,AZ$1)+SUBS('14-15 Teamsheets'!$S$2:$Z$136,$A23,'14-15 Teamsheets'!$C$2:$C$136,AZ$1)) &amp; ")"</f>
        <v>0(1)</v>
      </c>
      <c r="BA23" s="27" t="str">
        <f>(GOALS('07-08 Teamsheets'!$H$2:$R$88,$A23,'07-08 Teamsheets'!$C$2:$C$88,AZ$1)+GOALS('11-12 Teamsheets'!$H$2:$R$119,$A23,'11-12 Teamsheets'!$C$2:$C$119,AZ$1)+GOALS('12-13 Teamsheets'!$H$2:$R$126,$A23,'12-13 Teamsheets'!$C$2:$C$126,AZ$1)+GOALS('13-14 Teamsheets'!$H$2:$R$132,$A23,'13-14 Teamsheets'!$C$2:$C$132,AZ$1)+GOALS('14-15 Teamsheets'!$H$2:$R$136,$A23,'14-15 Teamsheets'!$C$2:$C$136,AZ$1)) &amp; "(" &amp; (GOALS('07-08 Teamsheets'!$S$2:$Z$88,$A23,'07-08 Teamsheets'!$C$2:$C$88,AZ$1)+GOALS('11-12 Teamsheets'!$S$2:$Z$119,$A23,'11-12 Teamsheets'!$C$2:$C$119,AZ$1)+GOALS('12-13 Teamsheets'!$S$2:$Z$126,$A23,'12-13 Teamsheets'!$C$2:$C$126,AZ$1)+GOALS('13-14 Teamsheets'!$S$2:$Z$132,$A23,'13-14 Teamsheets'!$C$2:$C$132,AZ$1)+GOALS('14-15 Teamsheets'!$S$2:$Z$136,$A23,'14-15 Teamsheets'!$C$2:$C$136,AZ$1)) &amp; ")"</f>
        <v>0(0)</v>
      </c>
      <c r="BB23" s="27">
        <f>Clean_sheet('07-08 Teamsheets'!$C$2:$H$92,$A23,AZ$1)+Clean_sheet('11-12 Teamsheets'!$C$2:$H$119,$A23,AZ$1)+Clean_sheet('12-13 Teamsheets'!$C$2:$H$126,$A23,AZ$1)+Clean_sheet('13-14 Teamsheets'!$C$2:$H$132,$A23,AZ$1)+Clean_sheet('14-15 Teamsheets'!$C$2:$H$136,$A23,AZ$1)</f>
        <v>0</v>
      </c>
      <c r="BC23" s="27" t="str">
        <f>(CARDS('07-08 Teamsheets'!$H$2:$Z$88,$A23,$CX$2,'07-08 Teamsheets'!$C$2:$C$88,AZ$1)+CARDS('11-12 Teamsheets'!$H$2:$Z$119,$A23,$CX$2,'11-12 Teamsheets'!$C$2:$C$119,AZ$1)+CARDS('12-13 Teamsheets'!$H$2:$Z$126,$A23,$CX$2,'12-13 Teamsheets'!$C$2:$C$126,AZ$1)+CARDS('13-14 Teamsheets'!$H$2:$Z$132,$A23,$CX$2,'13-14 Teamsheets'!$C$2:$C$132,AZ$1)+CARDS('14-15 Teamsheets'!$H$2:$Z$136,$A23,$CX$2,'14-15 Teamsheets'!$C$2:$C$136,AZ$1)) &amp; "(" &amp; (CARDS('07-08 Teamsheets'!$H$2:$Z$88,$A23,$CX$3,'07-08 Teamsheets'!$C$2:$C$88,AZ$1)+CARDS('11-12 Teamsheets'!$H$2:$Z$119,$A23,$CX$3,'11-12 Teamsheets'!$C$2:$C$119,AZ$1)+CARDS('12-13 Teamsheets'!$H$2:$Z$126,$A23,$CX$3,'12-13 Teamsheets'!$C$2:$C$126,AZ$1)+CARDS('13-14 Teamsheets'!$H$2:$Z$132,$A23,$CX$3,'13-14 Teamsheets'!$C$2:$C$132,AZ$1)+CARDS('14-15 Teamsheets'!$H$2:$Z$136,$A23,$CX$3,'14-15 Teamsheets'!$C$2:$C$136,AZ$1)) &amp; ")"</f>
        <v>0(0)</v>
      </c>
      <c r="BD23" s="82">
        <f>MINS_PLAYED('07-08 Teamsheets'!$H$2:$R$88,$A23,'07-08 Teamsheets'!$C$2:$C$88,AZ$1)+MINS_PLAYED('11-12 Teamsheets'!$H$2:$R$119,$A23,'11-12 Teamsheets'!$C$2:$C$119,AZ$1)+MINS_PLAYED('12-13 Teamsheets'!$H$2:$R$126,$A23,'12-13 Teamsheets'!$C$2:$C$126,AZ$1)+MINS_PLAYED('13-14 Teamsheets'!$H$2:$R$132,$A23,'13-14 Teamsheets'!$C$2:$C$132,AZ$1)+MINS_PLAYED('14-15 Teamsheets'!$H$2:$R$136,$A23,'14-15 Teamsheets'!$C$2:$C$136,AZ$1)+MINS_AS_SUB('07-08 Teamsheets'!$S$2:$Z$88,$A23,'07-08 Teamsheets'!$C$2:$C$88,AZ$1)+MINS_AS_SUB('11-12 Teamsheets'!$S$2:$Z$119,$A23,'11-12 Teamsheets'!$C$2:$C$119,AZ$1)+MINS_AS_SUB('12-13 Teamsheets'!$S$2:$Z$126,$A23,'12-13 Teamsheets'!$C$2:$C$126,AZ$1)+MINS_AS_SUB('13-14 Teamsheets'!$S$2:$Z$132,$A23,'13-14 Teamsheets'!$C$2:$C$132,AZ$1)+MINS_AS_SUB('14-15 Teamsheets'!$S$2:$Z$136,$A23,'14-15 Teamsheets'!$C$2:$C$136,AZ$1)</f>
        <v>7</v>
      </c>
      <c r="BE23" s="27" t="str">
        <f>(APPS('08-09 Teamsheets'!$H$2:$R$92,$A23,'08-09 Teamsheets'!$C$2:$C$92,BE$1)+APPS('09-10 Teamsheets'!$H$2:$R$98,$A23,'09-10 Teamsheets'!$C$2:$C$98,BE$1)+APPS('10-11 Teamsheets'!$H$2:$R$107,$A23,'10-11 Teamsheets'!$C$2:$C$107,BE$1)+APPS('11-12 Teamsheets'!$H$2:$R$119,$A23,'11-12 Teamsheets'!$C$2:$C$119,BE$1)+APPS('12-13 Teamsheets'!$H$2:$R$126,$A23,'12-13 Teamsheets'!$C$2:$C$126,BE$1)+APPS('13-14 Teamsheets'!$H$2:$R$132,$A23,'13-14 Teamsheets'!$C$2:$C$132,BE$1)+APPS('14-15 Teamsheets'!$H$2:$R$136,$A23,'14-15 Teamsheets'!$C$2:$C$136,BE$1)) &amp; "(" &amp; (SUBS('08-09 Teamsheets'!$S$2:$Z$92,$A23,'08-09 Teamsheets'!$C$2:$C$92,BE$1)+SUBS('09-10 Teamsheets'!$S$2:$Z$98,$A23,'09-10 Teamsheets'!$C$2:$C$98,BE$1)+SUBS('10-11 Teamsheets'!$S$2:$Z$107,$A23,'10-11 Teamsheets'!$C$2:$C$107,BE$1)+SUBS('11-12 Teamsheets'!$S$2:$Z$119,$A23,'11-12 Teamsheets'!$C$2:$C$119,BE$1)+SUBS('12-13 Teamsheets'!$S$2:$Z$126,$A23,'12-13 Teamsheets'!$C$2:$C$126,BE$1)+SUBS('13-14 Teamsheets'!$S$2:$Z$132,$A23,'13-14 Teamsheets'!$C$2:$C$132,BE$1)+SUBS('14-15 Teamsheets'!$S$2:$Z$136,$A23,'14-15 Teamsheets'!$C$2:$C$136,BE$1)) &amp; ")"</f>
        <v>1(0)</v>
      </c>
      <c r="BF23" s="27" t="str">
        <f>(GOALS('08-09 Teamsheets'!$H$2:$R$92,$A23,'08-09 Teamsheets'!$C$2:$C$92,BE$1)+GOALS('09-10 Teamsheets'!$H$2:$R$98,$A23,'09-10 Teamsheets'!$C$2:$C$98,BE$1)+GOALS('10-11 Teamsheets'!$H$2:$R$107,$A23,'10-11 Teamsheets'!$C$2:$C$107,BE$1)+GOALS('11-12 Teamsheets'!$H$2:$R$119,$A23,'11-12 Teamsheets'!$C$2:$C$119,BE$1)+GOALS('12-13 Teamsheets'!$H$2:$R$126,$A23,'12-13 Teamsheets'!$C$2:$C$126,BE$1)+GOALS('13-14 Teamsheets'!$H$2:$R$132,$A23,'13-14 Teamsheets'!$C$2:$C$132,BE$1)+GOALS('14-15 Teamsheets'!$H$2:$R$136,$A23,'14-15 Teamsheets'!$C$2:$C$136,BE$1)) &amp; "(" &amp; (GOALS('08-09 Teamsheets'!$S$2:$Z$92,$A23,'08-09 Teamsheets'!$C$2:$C$92,BE$1)+GOALS('09-10 Teamsheets'!$S$2:$Z$98,$A23,'09-10 Teamsheets'!$C$2:$C$98,BE$1)+GOALS('10-11 Teamsheets'!$S$2:$Z$107,$A23,'10-11 Teamsheets'!$C$2:$C$107,BE$1)+GOALS('11-12 Teamsheets'!$S$2:$Z$119,$A23,'11-12 Teamsheets'!$C$2:$C$119,BE$1)+GOALS('12-13 Teamsheets'!$S$2:$Z$126,$A23,'12-13 Teamsheets'!$C$2:$C$126,BE$1)+GOALS('13-14 Teamsheets'!$S$2:$Z$132,$A23,'13-14 Teamsheets'!$C$2:$C$132,BE$1)+GOALS('14-15 Teamsheets'!$S$2:$Z$136,$A23,'14-15 Teamsheets'!$C$2:$C$136,BE$1)) &amp; ")"</f>
        <v>0(0)</v>
      </c>
      <c r="BG23" s="27">
        <f>Clean_sheet('08-09 Teamsheets'!$C$2:$H$92,$A23,BE$1)+Clean_sheet('09-10 Teamsheets'!$C$2:$H$98,$A23,BE$1)+Clean_sheet('10-11 Teamsheets'!$C$2:$H$107,$A23,BE$1)+Clean_sheet('11-12 Teamsheets'!$C$2:$H$119,$A23,BE$1)+Clean_sheet('12-13 Teamsheets'!$C$2:$H$126,$A23,BE$1)+Clean_sheet('13-14 Teamsheets'!$C$2:$H$132,$A23,BE$1)+Clean_sheet('14-15 Teamsheets'!$C$2:$H$136,$A23,BE$1)</f>
        <v>0</v>
      </c>
      <c r="BH23" s="27" t="str">
        <f>(CARDS('08-09 Teamsheets'!$H$2:$Z$92,$A23,$CX$2,'08-09 Teamsheets'!$C$2:$C$92,BE$1)+CARDS('09-10 Teamsheets'!$H$2:$Z$98,$A23,$CX$2,'09-10 Teamsheets'!$C$2:$C$98,BE$1)+CARDS('10-11 Teamsheets'!$H$2:$Z$107,$A23,$CX$2,'10-11 Teamsheets'!$C$2:$C$107,BE$1)+CARDS('11-12 Teamsheets'!$H$2:$Z$119,$A23,$CX$2,'11-12 Teamsheets'!$C$2:$C$119,BE$1)+CARDS('12-13 Teamsheets'!$H$2:$Z$126,$A23,$CX$2,'12-13 Teamsheets'!$C$2:$C$126,BE$1)+CARDS('13-14 Teamsheets'!$H$2:$Z$132,$A23,$CX$2,'13-14 Teamsheets'!$C$2:$C$132,BE$1)+CARDS('14-15 Teamsheets'!$H$2:$Z$136,$A23,$CX$2,'14-15 Teamsheets'!$C$2:$C$136,BE$1)) &amp; "(" &amp; (CARDS('08-09 Teamsheets'!$H$2:$Z$92,$A23,$CX$3,'08-09 Teamsheets'!$C$2:$C$92,BE$1)+CARDS('09-10 Teamsheets'!$H$2:$Z$98,$A23,$CX$3,'09-10 Teamsheets'!$C$2:$C$98,BE$1)+CARDS('10-11 Teamsheets'!$H$2:$Z$107,$A23,$CX$3,'10-11 Teamsheets'!$C$2:$C$107,BE$1)+CARDS('11-12 Teamsheets'!$H$2:$Z$119,$A23,$CX$3,'11-12 Teamsheets'!$C$2:$C$119,BE$1)+CARDS('12-13 Teamsheets'!$H$2:$Z$126,$A23,$CX$3,'12-13 Teamsheets'!$C$2:$C$126,BE$1)+CARDS('13-14 Teamsheets'!$H$2:$Z$132,$A23,$CX$3,'13-14 Teamsheets'!$C$2:$C$132,BE$1)+CARDS('14-15 Teamsheets'!$H$2:$Z$136,$A23,$CX$3,'14-15 Teamsheets'!$C$2:$C$136,BE$1)) &amp; ")"</f>
        <v>0(0)</v>
      </c>
      <c r="BI23" s="82">
        <f>MINS_PLAYED('08-09 Teamsheets'!$H$2:$R$92,$A23,'08-09 Teamsheets'!$C$2:$C$92,BE$1)+MINS_PLAYED('09-10 Teamsheets'!$H$2:$R$98,$A23,'09-10 Teamsheets'!$C$2:$C$98,BE$1)+ MINS_AS_SUB('08-09 Teamsheets'!$S$2:$Z$92,$A23,'08-09 Teamsheets'!$C$2:$C$92,BE$1)+ MINS_AS_SUB('09-10 Teamsheets'!$S$2:$Z$98,$A23,'09-10 Teamsheets'!$C$2:$C$98,BE$1)+MINS_PLAYED('10-11 Teamsheets'!$H$2:$R$107,$A23,'10-11 Teamsheets'!$C$2:$C$107,BE$1)+MINS_AS_SUB('10-11 Teamsheets'!$S$2:$Z$107,$A23,'10-11 Teamsheets'!$C$2:$C$107,BE$1)+MINS_PLAYED('11-12 Teamsheets'!$H$2:$R$119,$A23,'11-12 Teamsheets'!$C$2:$C$119,BE$1)+MINS_AS_SUB('11-12 Teamsheets'!$S$2:$Z$119,$A23,'11-12 Teamsheets'!$C$2:$C$119,BE$1)+MINS_PLAYED('12-13 Teamsheets'!$H$2:$R$126,$A23,'12-13 Teamsheets'!$C$2:$C$126,BE$1)+MINS_AS_SUB('12-13 Teamsheets'!$S$2:$Z$126,$A23,'12-13 Teamsheets'!$C$2:$C$126,BE$1)+MINS_PLAYED('13-14 Teamsheets'!$H$2:$R$132,$A23,'13-14 Teamsheets'!$C$2:$C$132,BE$1)+MINS_AS_SUB('13-14 Teamsheets'!$S$2:$Z$132,$A23,'13-14 Teamsheets'!$C$2:$C$132,BE$1)+MINS_PLAYED('14-15 Teamsheets'!$H$2:$R$136,$A23,'14-15 Teamsheets'!$C$2:$C$136,BE$1)+MINS_AS_SUB('14-15 Teamsheets'!$S$2:$Z$136,$A23,'14-15 Teamsheets'!$C$2:$C$136,BE$1)</f>
        <v>90</v>
      </c>
      <c r="BJ23" s="27" t="str">
        <f>(APPS('07-08 Teamsheets'!$H$2:$R$88,$A23,'07-08 Teamsheets'!$C$2:$C$88,BJ$1)+APPS('08-09 Teamsheets'!$H$2:$R$92,$A23,'08-09 Teamsheets'!$C$2:$C$92,BJ$1)+APPS('09-10 Teamsheets'!$H$2:$R$98,$A23,'09-10 Teamsheets'!$C$2:$C$98,BJ$1)+APPS('10-11 Teamsheets'!$H$2:$R$106,$A23,'10-11 Teamsheets'!$C$2:$C$106,BJ$1)+APPS('11-12 Teamsheets'!$H$2:$R$119,$A23,'11-12 Teamsheets'!$C$2:$C$119,BJ$1)+APPS('12-13 Teamsheets'!$H$2:$R$126,$A23,'12-13 Teamsheets'!$C$2:$C$126,BJ$1)+APPS('13-14 Teamsheets'!$H$2:$R$132,$A23,'13-14 Teamsheets'!$C$2:$C$132,BJ$1)+APPS('14-15 Teamsheets'!$H$2:$R$136,$A23,'14-15 Teamsheets'!$C$2:$C$136,BJ$1)) &amp; "(" &amp; (SUBS('07-08 Teamsheets'!$S$2:$Z$88,$A23,'07-08 Teamsheets'!$C$2:$C$88,BJ$1)+SUBS('08-09 Teamsheets'!$S$2:$Z$92,$A23,'08-09 Teamsheets'!$C$2:$C$92,BJ$1)+SUBS('09-10 Teamsheets'!$S$2:$Z$98,$A23,'09-10 Teamsheets'!$C$2:$C$98,BJ$1)+SUBS('10-11 Teamsheets'!$S$2:$Z$106,$A23,'10-11 Teamsheets'!$C$2:$C$106,BJ$1)+SUBS('11-12 Teamsheets'!$S$2:$Z$119,$A23,'11-12 Teamsheets'!$C$2:$C$119,BJ$1)+SUBS('12-13 Teamsheets'!$S$2:$Z$126,$A23,'12-13 Teamsheets'!$C$2:$C$126,BJ$1)+SUBS('13-14 Teamsheets'!$S$2:$Z$132,$A23,'13-14 Teamsheets'!$C$2:$C$132,BJ$1)+SUBS('14-15 Teamsheets'!$S$2:$Z$136,$A23,'14-15 Teamsheets'!$C$2:$C$136,BJ$1)) &amp; ")"</f>
        <v>0(2)</v>
      </c>
      <c r="BK23" s="27" t="str">
        <f>(GOALS('07-08 Teamsheets'!$H$2:$R$88,$A23,'07-08 Teamsheets'!$C$2:$C$88,BJ$1)+GOALS('08-09 Teamsheets'!$H$2:$R$92,$A23,'08-09 Teamsheets'!$C$2:$C$92,BJ$1)+GOALS('09-10 Teamsheets'!$H$2:$R$98,$A23,'09-10 Teamsheets'!$C$2:$C$98,BJ$1)+GOALS('10-11 Teamsheets'!$H$2:$R$106,$A23,'10-11 Teamsheets'!$C$2:$C$106,BJ$1)+GOALS('11-12 Teamsheets'!$H$2:$R$119,$A23,'11-12 Teamsheets'!$C$2:$C$119,BJ$1)+GOALS('12-13 Teamsheets'!$H$2:$R$126,$A23,'12-13 Teamsheets'!$C$2:$C$126,BJ$1)+GOALS('13-14 Teamsheets'!$H$2:$R$132,$A23,'13-14 Teamsheets'!$C$2:$C$132,BJ$1)+GOALS('14-15 Teamsheets'!$H$2:$R$136,$A23,'14-15 Teamsheets'!$C$2:$C$136,BJ$1)) &amp; "(" &amp; (GOALS('07-08 Teamsheets'!$S$2:$Z$88,$A23,'07-08 Teamsheets'!$C$2:$C$88,BJ$1)+GOALS('08-09 Teamsheets'!$S$2:$Z$92,$A23,'08-09 Teamsheets'!$C$2:$C$92,BJ$1)+GOALS('09-10 Teamsheets'!$S$2:$Z$98,$A23,'09-10 Teamsheets'!$C$2:$C$98,BJ$1)+GOALS('10-11 Teamsheets'!$S$2:$Z$106,$A23,'10-11 Teamsheets'!$C$2:$C$106,BJ$1)+GOALS('11-12 Teamsheets'!$S$2:$Z$119,$A23,'11-12 Teamsheets'!$C$2:$C$119,BJ$1)+GOALS('12-13 Teamsheets'!$S$2:$Z$126,$A23,'12-13 Teamsheets'!$C$2:$C$126,BJ$1)+GOALS('13-14 Teamsheets'!$S$2:$Z$132,$A23,'13-14 Teamsheets'!$C$2:$C$132,BJ$1)+GOALS('14-15 Teamsheets'!$S$2:$Z$136,$A23,'14-15 Teamsheets'!$C$2:$C$136,BJ$1)) &amp; ")"</f>
        <v>0(0)</v>
      </c>
      <c r="BL23" s="27">
        <f>Clean_sheet('07-08 Teamsheets'!$C$2:$H$92,$A23,BJ$1)+Clean_sheet('08-09 Teamsheets'!$C$2:$H$92,$A23,BJ$1)+Clean_sheet('09-10 Teamsheets'!$C$2:$H$98,$A23,BJ$1)+Clean_sheet('10-11 Teamsheets'!$C$2:$H$106,$A23,BJ$1)+Clean_sheet('11-12 Teamsheets'!$C$2:$H$119,$A23,BJ$1)+Clean_sheet('12-13 Teamsheets'!$C$2:$H$126,$A23,BJ$1)+Clean_sheet('13-14 Teamsheets'!$C$2:$H$132,$A23,BJ$1)+Clean_sheet('14-15 Teamsheets'!$C$2:$H$136,$A23,BJ$1)</f>
        <v>0</v>
      </c>
      <c r="BM23" s="27" t="str">
        <f>(CARDS('07-08 Teamsheets'!$H$2:$Z$88,$A23,$CX$2,'07-08 Teamsheets'!$C$2:$C$88,BJ$1)+CARDS('08-09 Teamsheets'!$H$2:$Z$92,$A23,$CX$2,'08-09 Teamsheets'!$C$2:$C$92,BJ$1)+CARDS('09-10 Teamsheets'!$H$2:$Z$98,$A23,$CX$2,'09-10 Teamsheets'!$C$2:$C$98,BJ$1)+CARDS('10-11 Teamsheets'!$H$2:$Z$106,$A23,$CX$2,'10-11 Teamsheets'!$C$2:$C$106,BJ$1)+CARDS('11-12 Teamsheets'!$H$2:$Z$119,$A23,$CX$2,'11-12 Teamsheets'!$C$2:$C$119,BJ$1)+CARDS('12-13 Teamsheets'!$H$2:$Z$126,$A23,$CX$2,'12-13 Teamsheets'!$C$2:$C$126,BJ$1)+CARDS('13-14 Teamsheets'!$H$2:$Z$132,$A23,$CX$2,'13-14 Teamsheets'!$C$2:$C$132,BJ$1)+CARDS('14-15 Teamsheets'!$H$2:$Z$136,$A23,$CX$2,'14-15 Teamsheets'!$C$2:$C$136,BJ$1)) &amp; "(" &amp; (CARDS('07-08 Teamsheets'!$H$2:$Z$88,$A23,$CX$3,'07-08 Teamsheets'!$C$2:$C$88,BJ$1)+CARDS('08-09 Teamsheets'!$H$2:$Z$92,$A23,$CX$3,'08-09 Teamsheets'!$C$2:$C$92,BJ$1)+CARDS('09-10 Teamsheets'!$H$2:$Z$98,$A23,$CX$3,'09-10 Teamsheets'!$C$2:$C$98,BJ$1)+CARDS('10-11 Teamsheets'!$H$2:$Z$106,$A23,$CX$3,'10-11 Teamsheets'!$C$2:$C$106,BJ$1)+CARDS('11-12 Teamsheets'!$H$2:$Z$119,$A23,$CX$3,'11-12 Teamsheets'!$C$2:$C$119,BJ$1)+CARDS('12-13 Teamsheets'!$H$2:$Z$126,$A23,$CX$3,'12-13 Teamsheets'!$C$2:$C$126,BJ$1)+CARDS('13-14 Teamsheets'!$H$2:$Z$132,$A23,$CX$3,'13-14 Teamsheets'!$C$2:$C$132,BJ$1)+CARDS('14-15 Teamsheets'!$H$2:$Z$136,$A23,$CX$3,'14-15 Teamsheets'!$C$2:$C$136,BJ$1)) &amp; ")"</f>
        <v>1(0)</v>
      </c>
      <c r="BN23" s="82">
        <f>MINS_PLAYED('07-08 Teamsheets'!$H$2:$R$88,$A23,'07-08 Teamsheets'!$C$2:$C$88,BJ$1)+MINS_PLAYED('08-09 Teamsheets'!$H$2:$R$92,$A23,'08-09 Teamsheets'!$C$2:$C$92,BJ$1)+MINS_PLAYED('09-10 Teamsheets'!$H$2:$R$98,$A23,'09-10 Teamsheets'!$C$2:$C$98,BJ$1)+MINS_PLAYED('10-11 Teamsheets'!$H$2:$R$106,$A23,'10-11 Teamsheets'!$C$2:$C$106,BJ$1)+MINS_PLAYED('11-12 Teamsheets'!$H$2:$R$119,$A23,'11-12 Teamsheets'!$C$2:$C$119,BJ$1)+MINS_PLAYED('12-13 Teamsheets'!$H$2:$R$126,$A23,'12-13 Teamsheets'!$C$2:$C$126,BJ$1)+MINS_PLAYED('13-14 Teamsheets'!$H$2:$R$132,$A23,'13-14 Teamsheets'!$C$2:$C$132,BJ$1)+MINS_PLAYED('14-15 Teamsheets'!$H$2:$R$136,$A23,'14-15 Teamsheets'!$C$2:$C$136,BJ$1)+MINS_AS_SUB('07-08 Teamsheets'!$S$2:$Z$88,$A23,'07-08 Teamsheets'!$C$2:$C$88,BJ$1)+MINS_AS_SUB('08-09 Teamsheets'!$S$2:$Z$92,$A23,'08-09 Teamsheets'!$C$2:$C$92,BJ$1)+MINS_AS_SUB('09-10 Teamsheets'!$S$2:$Z$98,$A23,'09-10 Teamsheets'!$C$2:$C$98,BJ$1)+MINS_AS_SUB('10-11 Teamsheets'!$S$2:$Z$106,$A23,'10-11 Teamsheets'!$C$2:$C$106,BJ$1)+MINS_AS_SUB('11-12 Teamsheets'!$S$2:$Z$119,$A23,'11-12 Teamsheets'!$C$2:$C$119,BJ$1)+MINS_AS_SUB('12-13 Teamsheets'!$S$2:$Z$126,$A23,'12-13 Teamsheets'!$C$2:$C$126,BJ$1)+MINS_AS_SUB('13-14 Teamsheets'!$S$2:$Z$132,$A23,'13-14 Teamsheets'!$C$2:$C$132,BJ$1)+MINS_AS_SUB('14-15 Teamsheets'!$S$2:$Z$136,$A23,'14-15 Teamsheets'!$C$2:$C$136,BJ$1)</f>
        <v>42</v>
      </c>
      <c r="BO23" s="27" t="str">
        <f>(APPS('07-08 Teamsheets'!$H$2:$R$88,$A23,'07-08 Teamsheets'!$C$2:$C$88,BO$1)+APPS('08-09 Teamsheets'!$H$2:$R$92,$A23,'08-09 Teamsheets'!$C$2:$C$92,BO$1)+APPS('09-10 Teamsheets'!$H$2:$R$98,$A23,'09-10 Teamsheets'!$C$2:$C$98,BO$1)+APPS('10-11 Teamsheets'!$H$2:$R$106,$A23,'10-11 Teamsheets'!$C$2:$C$106,BO$1)+APPS('11-12 Teamsheets'!$H$2:$R$119,$A23,'11-12 Teamsheets'!$C$2:$C$119,BO$1)+APPS('12-13 Teamsheets'!$H$2:$R$126,$A23,'12-13 Teamsheets'!$C$2:$C$126,BO$1)+APPS('13-14 Teamsheets'!$H$2:$R$132,$A23,'13-14 Teamsheets'!$C$2:$C$132,BO$1)+APPS('14-15 Teamsheets'!$H$2:$R$136,$A23,'14-15 Teamsheets'!$C$2:$C$136,BO$1)) &amp; "(" &amp; (SUBS('07-08 Teamsheets'!$S$2:$Z$88,$A23,'07-08 Teamsheets'!$C$2:$C$88,BO$1)+SUBS('08-09 Teamsheets'!$S$2:$Z$92,$A23,'08-09 Teamsheets'!$C$2:$C$92,BO$1)+SUBS('09-10 Teamsheets'!$S$2:$Z$98,$A23,'09-10 Teamsheets'!$C$2:$C$98,BO$1)+SUBS('10-11 Teamsheets'!$S$2:$Z$106,$A23,'10-11 Teamsheets'!$C$2:$C$106,BO$1)+SUBS('11-12 Teamsheets'!$S$2:$Z$119,$A23,'11-12 Teamsheets'!$C$2:$C$119,BO$1)+SUBS('12-13 Teamsheets'!$S$2:$Z$126,$A23,'12-13 Teamsheets'!$C$2:$C$126,BO$1)+SUBS('13-14 Teamsheets'!$S$2:$Z$132,$A23,'13-14 Teamsheets'!$C$2:$C$132,BO$1)+SUBS('14-15 Teamsheets'!$S$2:$Z$136,$A23,'14-15 Teamsheets'!$C$2:$C$136,BO$1)) &amp; ")"</f>
        <v>0(0)</v>
      </c>
      <c r="BP23" s="27" t="str">
        <f>(GOALS('07-08 Teamsheets'!$H$2:$R$88,$A23,'07-08 Teamsheets'!$C$2:$C$88,BO$1)+GOALS('08-09 Teamsheets'!$H$2:$R$92,$A23,'08-09 Teamsheets'!$C$2:$C$92,BO$1)+GOALS('09-10 Teamsheets'!$H$2:$R$98,$A23,'09-10 Teamsheets'!$C$2:$C$98,BO$1)+GOALS('10-11 Teamsheets'!$H$2:$R$106,$A23,'10-11 Teamsheets'!$C$2:$C$106,BO$1)+GOALS('11-12 Teamsheets'!$H$2:$R$119,$A23,'11-12 Teamsheets'!$C$2:$C$119,BO$1)+GOALS('12-13 Teamsheets'!$H$2:$R$126,$A23,'12-13 Teamsheets'!$C$2:$C$126,BO$1)+GOALS('13-14 Teamsheets'!$H$2:$R$132,$A23,'13-14 Teamsheets'!$C$2:$C$132,BO$1)+GOALS('14-15 Teamsheets'!$H$2:$R$136,$A23,'14-15 Teamsheets'!$C$2:$C$136,BO$1)) &amp; "(" &amp; (GOALS('07-08 Teamsheets'!$S$2:$Z$88,$A23,'07-08 Teamsheets'!$C$2:$C$88,BO$1)+GOALS('08-09 Teamsheets'!$S$2:$Z$92,$A23,'08-09 Teamsheets'!$C$2:$C$92,BO$1)+GOALS('09-10 Teamsheets'!$S$2:$Z$98,$A23,'09-10 Teamsheets'!$C$2:$C$98,BO$1)+GOALS('10-11 Teamsheets'!$S$2:$Z$106,$A23,'10-11 Teamsheets'!$C$2:$C$106,BO$1)+GOALS('11-12 Teamsheets'!$S$2:$Z$119,$A23,'11-12 Teamsheets'!$C$2:$C$119,BO$1)+GOALS('12-13 Teamsheets'!$S$2:$Z$126,$A23,'12-13 Teamsheets'!$C$2:$C$126,BO$1)+GOALS('13-14 Teamsheets'!$S$2:$Z$132,$A23,'13-14 Teamsheets'!$C$2:$C$132,BO$1)+GOALS('14-15 Teamsheets'!$S$2:$Z$136,$A23,'14-15 Teamsheets'!$C$2:$C$136,BO$1)) &amp; ")"</f>
        <v>0(0)</v>
      </c>
      <c r="BQ23" s="27">
        <f>Clean_sheet('07-08 Teamsheets'!$C$2:$H$92,$A23,BO$1)+Clean_sheet('08-09 Teamsheets'!$C$2:$H$92,$A23,BO$1)+Clean_sheet('09-10 Teamsheets'!$C$2:$H$98,$A23,BO$1)+Clean_sheet('10-11 Teamsheets'!$C$2:$H$106,$A23,BO$1)+Clean_sheet('11-12 Teamsheets'!$C$2:$H$119,$A23,BO$1)+Clean_sheet('12-13 Teamsheets'!$C$2:$H$126,$A23,BO$1)+Clean_sheet('13-14 Teamsheets'!$C$2:$H$132,$A23,BO$1)+Clean_sheet('14-15 Teamsheets'!$C$2:$H$136,$A23,BO$1)</f>
        <v>0</v>
      </c>
      <c r="BR23" s="27" t="str">
        <f>(CARDS('07-08 Teamsheets'!$H$2:$Z$88,$A23,$CX$2,'07-08 Teamsheets'!$C$2:$C$88,BO$1)+CARDS('08-09 Teamsheets'!$H$2:$Z$92,$A23,$CX$2,'08-09 Teamsheets'!$C$2:$C$92,BO$1)+CARDS('09-10 Teamsheets'!$H$2:$Z$98,$A23,$CX$2,'09-10 Teamsheets'!$C$2:$C$98,BO$1)+CARDS('10-11 Teamsheets'!$H$2:$Z$106,$A23,$CX$2,'10-11 Teamsheets'!$C$2:$C$106,BO$1)+CARDS('11-12 Teamsheets'!$H$2:$Z$119,$A23,$CX$2,'11-12 Teamsheets'!$C$2:$C$119,BO$1)+CARDS('12-13 Teamsheets'!$H$2:$Z$126,$A23,$CX$2,'12-13 Teamsheets'!$C$2:$C$126,BO$1)+CARDS('13-14 Teamsheets'!$H$2:$Z$132,$A23,$CX$2,'13-14 Teamsheets'!$C$2:$C$132,BO$1)+CARDS('14-15 Teamsheets'!$H$2:$Z$136,$A23,$CX$2,'14-15 Teamsheets'!$C$2:$C$136,BO$1)) &amp; "(" &amp; (CARDS('07-08 Teamsheets'!$H$2:$Z$88,$A23,$CX$3,'07-08 Teamsheets'!$C$2:$C$88,BO$1)+CARDS('08-09 Teamsheets'!$H$2:$Z$92,$A23,$CX$3,'08-09 Teamsheets'!$C$2:$C$92,BO$1)+CARDS('09-10 Teamsheets'!$H$2:$Z$98,$A23,$CX$3,'09-10 Teamsheets'!$C$2:$C$98,BO$1)+CARDS('10-11 Teamsheets'!$H$2:$Z$106,$A23,$CX$3,'10-11 Teamsheets'!$C$2:$C$106,BO$1)+CARDS('11-12 Teamsheets'!$H$2:$Z$119,$A23,$CX$3,'11-12 Teamsheets'!$C$2:$C$119,BO$1)+CARDS('12-13 Teamsheets'!$H$2:$Z$126,$A23,$CX$3,'12-13 Teamsheets'!$C$2:$C$126,BO$1)+CARDS('13-14 Teamsheets'!$H$2:$Z$132,$A23,$CX$3,'13-14 Teamsheets'!$C$2:$C$132,BO$1)+CARDS('14-15 Teamsheets'!$H$2:$Z$136,$A23,$CX$3,'14-15 Teamsheets'!$C$2:$C$136,BO$1)) &amp; ")"</f>
        <v>0(0)</v>
      </c>
      <c r="BS23" s="82">
        <f>MINS_PLAYED('07-08 Teamsheets'!$H$2:$R$88,$A23,'07-08 Teamsheets'!$C$2:$C$88,BO$1)+MINS_PLAYED('08-09 Teamsheets'!$H$2:$R$92,$A23,'08-09 Teamsheets'!$C$2:$C$92,BO$1)+MINS_PLAYED('09-10 Teamsheets'!$H$2:$R$98,$A23,'09-10 Teamsheets'!$C$2:$C$98,BO$1)+MINS_PLAYED('10-11 Teamsheets'!$H$2:$R$106,$A23,'10-11 Teamsheets'!$C$2:$C$106,BO$1)+MINS_PLAYED('11-12 Teamsheets'!$H$2:$R$119,$A23,'11-12 Teamsheets'!$C$2:$C$119,BO$1)+MINS_PLAYED('12-13 Teamsheets'!$H$2:$R$126,$A23,'12-13 Teamsheets'!$C$2:$C$126,BO$1)+MINS_PLAYED('13-14 Teamsheets'!$H$2:$R$132,$A23,'13-14 Teamsheets'!$C$2:$C$132,BO$1)+MINS_PLAYED('14-15 Teamsheets'!$H$2:$R$136,$A23,'14-15 Teamsheets'!$C$2:$C$136,BO$1)+MINS_AS_SUB('07-08 Teamsheets'!$S$2:$Z$88,$A23,'07-08 Teamsheets'!$C$2:$C$88,BO$1)+MINS_AS_SUB('08-09 Teamsheets'!$S$2:$Z$92,$A23,'08-09 Teamsheets'!$C$2:$C$92,BO$1)+MINS_AS_SUB('09-10 Teamsheets'!$S$2:$Z$98,$A23,'09-10 Teamsheets'!$C$2:$C$98,BO$1)+MINS_AS_SUB('10-11 Teamsheets'!$S$2:$Z$106,$A23,'10-11 Teamsheets'!$C$2:$C$106,BO$1)+MINS_AS_SUB('11-12 Teamsheets'!$S$2:$Z$119,$A23,'11-12 Teamsheets'!$C$2:$C$119,BO$1)+MINS_AS_SUB('12-13 Teamsheets'!$S$2:$Z$126,$A23,'12-13 Teamsheets'!$C$2:$C$126,BO$1)+MINS_AS_SUB('13-14 Teamsheets'!$S$2:$Z$132,$A23,'13-14 Teamsheets'!$C$2:$C$132,BO$1)+MINS_AS_SUB('14-15 Teamsheets'!$S$2:$Z$136,$A23,'14-15 Teamsheets'!$C$2:$C$136,BO$1)</f>
        <v>0</v>
      </c>
      <c r="BT23" s="71">
        <f>APPS('05-06 Teamsheets'!$H$2:$R$71,$A23,'05-06 Teamsheets'!$C$2:$C$71,B$1)+SUBS('05-06 Teamsheets'!$S$2:$W$71,$A23,'05-06 Teamsheets'!$C$2:$C$71,B$1)+APPS('06-07 Teamsheets'!$H$2:$R$83,$A23,'06-07 Teamsheets'!$C$2:$C$83,G$1)+SUBS('06-07 Teamsheets'!$S$2:$Z$83,$A23,'06-07 Teamsheets'!$C$2:$C$83,G$1)+APPS('07-08 Teamsheets'!$H$2:$R$88,$A23,'07-08 Teamsheets'!$C$2:$C$88,L$1)+SUBS('07-08 Teamsheets'!$S$2:$Z$88,$A23,'07-08 Teamsheets'!$C$2:$C$88,L$1)+APPS('08-09 Teamsheets'!$H$2:$R$92,$A23,'08-09 Teamsheets'!$C$2:$C$92,Q$1)+SUBS('08-09 Teamsheets'!$S$2:$Z$92,$A23,'08-09 Teamsheets'!$C$2:$C$92,Q$1)+APPS('09-10 Teamsheets'!$H$2:$R$98,$A23,'09-10 Teamsheets'!$C$2:$C$98,Q$1)+SUBS('09-10 Teamsheets'!$S$2:$Z$98,$A23,'09-10 Teamsheets'!$C$2:$C$98,Q$1)+APPS('10-11 Teamsheets'!$H$2:$R$107,$A23,'10-11 Teamsheets'!$C$2:$C$107,Q$1)+SUBS('10-11 Teamsheets'!$S$2:$Z$107,$A23,'10-11 Teamsheets'!$C$2:$C$107,Q$1)+APPS('11-12 Teamsheets'!$H$2:$R$119,$A23,'11-12 Teamsheets'!$C$2:$C$119,Q$1)+SUBS('11-12 Teamsheets'!$S$2:$Z$119,$A23,'11-12 Teamsheets'!$C$2:$C$119,Q$1)+APPS('12-13 Teamsheets'!$H$2:$R$126,$A23,'12-13 Teamsheets'!$C$2:$C$126,Q$1)+SUBS('12-13 Teamsheets'!$S$2:$Z$126,$A23,'12-13 Teamsheets'!$C$2:$C$126,Q$1)+APPS('13-14 Teamsheets'!$H$2:$R$132,$A23,'13-14 Teamsheets'!$C$2:$C$132,Q$1)+SUBS('13-14 Teamsheets'!$S$2:$Z$132,$A23,'13-14 Teamsheets'!$C$2:$C$132,Q$1)+APPS('14-15 Teamsheets'!$H$2:$R$136,$A23,'14-15 Teamsheets'!$C$2:$C$136,Q$1)+SUBS('14-15 Teamsheets'!$S$2:$Z$136,$A23,'14-15 Teamsheets'!$C$2:$C$136,Q$1)</f>
        <v>4</v>
      </c>
      <c r="BU23" s="27">
        <v>0</v>
      </c>
      <c r="BV23" s="27">
        <f>APPS('07-08 Teamsheets'!$H$2:$R$88,$A23,'07-08 Teamsheets'!$C$2:$C$88,AZ$1)+SUBS('07-08 Teamsheets'!$S$2:$Z$88,$A23,'07-08 Teamsheets'!$C$2:$C$88,AZ$1)+APPS('11-12 Teamsheets'!$H$2:$R$119,$A23,'11-12 Teamsheets'!$C$2:$C$119,AZ$1)+SUBS('11-12 Teamsheets'!$S$2:$Z$119,$A23,'11-12 Teamsheets'!$C$2:$C$119,AZ$1)+APPS('12-13 Teamsheets'!$H$2:$R$126,$A23,'12-13 Teamsheets'!$C$2:$C$126,AZ$1)+SUBS('12-13 Teamsheets'!$S$2:$Z$126,$A23,'12-13 Teamsheets'!$C$2:$C$126,AZ$1)+APPS('13-14 Teamsheets'!$H$2:$R$132,$A23,'13-14 Teamsheets'!$C$2:$C$132,AZ$1)+SUBS('13-14 Teamsheets'!$S$2:$Z$132,$A23,'13-14 Teamsheets'!$C$2:$C$132,AZ$1)+APPS('14-15 Teamsheets'!$H$2:$R$136,$A23,'14-15 Teamsheets'!$C$2:$C$136,AZ$1)+SUBS('14-15 Teamsheets'!$S$2:$Z$136,$A23,'14-15 Teamsheets'!$C$2:$C$136,AZ$1)+APPS('08-09 Teamsheets'!$H$2:$R$92,$A23,'08-09 Teamsheets'!$C$2:$C$92,BE$1)+APPS('09-10 Teamsheets'!$H$2:$R$98,$A23,'09-10 Teamsheets'!$C$2:$C$98,BE$1)+SUBS('08-09 Teamsheets'!$S$2:$Z$92,$A23,'08-09 Teamsheets'!$C$2:$C$92,BE$1)+SUBS('09-10 Teamsheets'!$S$2:$Z$98,$A23,'09-10 Teamsheets'!$C$2:$C$98,BE$1)+APPS('10-11 Teamsheets'!$H$2:$R$107,$A23,'10-11 Teamsheets'!$C$2:$C$107,BE$1)+SUBS('10-11 Teamsheets'!$S$2:$Z$107,$A23,'10-11 Teamsheets'!$C$2:$C$107,BE$1)+APPS('11-12 Teamsheets'!$H$2:$R$119,$A23,'11-12 Teamsheets'!$C$2:$C$119,BE$1)+SUBS('11-12 Teamsheets'!$S$2:$Z$119,$A23,'11-12 Teamsheets'!$C$2:$C$119,BE$1)+APPS('12-13 Teamsheets'!$H$2:$R$126,$A23,'12-13 Teamsheets'!$C$2:$C$126,BE$1)+SUBS('12-13 Teamsheets'!$S$2:$Z$126,$A23,'12-13 Teamsheets'!$C$2:$C$126,BE$1)+APPS('13-14 Teamsheets'!$H$2:$R$132,$A23,'13-14 Teamsheets'!$C$2:$C$132,BE$1)+SUBS('13-14 Teamsheets'!$S$2:$Z$132,$A23,'13-14 Teamsheets'!$C$2:$C$132,BE$1)+APPS('14-15 Teamsheets'!$H$2:$R$136,$A23,'14-15 Teamsheets'!$C$2:$C$136,BE$1)+SUBS('14-15 Teamsheets'!$S$2:$Z$136,$A23,'14-15 Teamsheets'!$C$2:$C$136,BE$1)</f>
        <v>2</v>
      </c>
      <c r="BW23" s="27">
        <f>APPS('07-08 Teamsheets'!$H$2:$R$88,$A23,'07-08 Teamsheets'!$C$2:$C$88,BJ$1)+APPS('08-09 Teamsheets'!$H$2:$R$92,$A23,'08-09 Teamsheets'!$C$2:$C$92,BJ$1)+APPS('09-10 Teamsheets'!$H$2:$R$98,$A23,'09-10 Teamsheets'!$C$2:$C$98,BJ$1)+SUBS('07-08 Teamsheets'!$S$2:$Z$88,$A23,'07-08 Teamsheets'!$C$2:$C$88,BJ$1)+SUBS('08-09 Teamsheets'!$S$2:$Z$92,$A23,'08-09 Teamsheets'!$C$2:$C$92,BJ$1)+SUBS('09-10 Teamsheets'!$S$2:$Z$98,$A23,'09-10 Teamsheets'!$C$2:$C$98,BJ$1)+APPS('10-11 Teamsheets'!$H$2:$R$107,$A23,'10-11 Teamsheets'!$C$2:$C$107,BJ$1)+SUBS('10-11 Teamsheets'!$S$2:$Z$107,$A23,'10-11 Teamsheets'!$C$2:$C$107,BJ$1)+APPS('11-12 Teamsheets'!$H$2:$R$119,$A23,'11-12 Teamsheets'!$C$2:$C$119,BJ$1)+SUBS('11-12 Teamsheets'!$S$2:$Z$111,$A23,'11-12 Teamsheets'!$C$2:$C$119,BJ$1)+APPS('12-13 Teamsheets'!$H$2:$R$126,$A23,'12-13 Teamsheets'!$C$2:$C$126,BJ$1)+SUBS('12-13 Teamsheets'!$S$2:$Z$118,$A23,'12-13 Teamsheets'!$C$2:$C$126,BJ$1)+APPS('13-14 Teamsheets'!$H$2:$R$132,$A23,'13-14 Teamsheets'!$C$2:$C$132,BJ$1)+SUBS('13-14 Teamsheets'!$S$2:$Z$124,$A23,'13-14 Teamsheets'!$C$2:$C$132,BJ$1)+APPS('14-15 Teamsheets'!$H$2:$R$136,$A23,'14-15 Teamsheets'!$C$2:$C$136,BJ$1)+SUBS('14-15 Teamsheets'!$S$2:$Z$128,$A23,'14-15 Teamsheets'!$C$2:$C$136,BJ$1)</f>
        <v>2</v>
      </c>
      <c r="BX23" s="27">
        <f>APPS('07-08 Teamsheets'!$H$2:$R$88,$A23,'07-08 Teamsheets'!$C$2:$C$88,BO$1)+APPS('08-09 Teamsheets'!$H$2:$R$92,$A23,'08-09 Teamsheets'!$C$2:$C$92,BO$1)+APPS('09-10 Teamsheets'!$H$2:$R$98,$A23,'09-10 Teamsheets'!$C$2:$C$98,BO$1)+SUBS('07-08 Teamsheets'!$S$2:$Z$88,$A23,'07-08 Teamsheets'!$C$2:$C$88,BO$1)+SUBS('08-09 Teamsheets'!$S$2:$Z$92,$A23,'08-09 Teamsheets'!$C$2:$C$92,BO$1)+SUBS('09-10 Teamsheets'!$S$2:$Z$98,$A23,'09-10 Teamsheets'!$C$2:$C$98,BO$1)+APPS('10-11 Teamsheets'!$H$2:$R$107,$A23,'10-11 Teamsheets'!$C$2:$C$107,BO$1)+SUBS('10-11 Teamsheets'!$S$2:$Z$107,$A23,'10-11 Teamsheets'!$C$2:$C$107,BO$1)+APPS('11-12 Teamsheets'!$H$2:$R$119,$A23,'11-12 Teamsheets'!$C$2:$C$119,BO$1)+SUBS('11-12 Teamsheets'!$S$2:$Z$119,$A23,'11-12 Teamsheets'!$C$2:$C$119,BO$1)+APPS('12-13 Teamsheets'!$H$2:$R$126,$A23,'12-13 Teamsheets'!$C$2:$C$126,BO$1)+SUBS('12-13 Teamsheets'!$S$2:$Z$126,$A23,'12-13 Teamsheets'!$C$2:$C$126,BO$1)+APPS('13-14 Teamsheets'!$H$2:$R$132,$A23,'13-14 Teamsheets'!$C$2:$C$132,BO$1)+SUBS('13-14 Teamsheets'!$S$2:$Z$132,$A23,'13-14 Teamsheets'!$C$2:$C$132,BO$1)+APPS('14-15 Teamsheets'!$H$2:$R$136,$A23,'14-15 Teamsheets'!$C$2:$C$136,BO$1)+SUBS('14-15 Teamsheets'!$S$2:$Z$136,$A23,'14-15 Teamsheets'!$C$2:$C$136,BO$1)</f>
        <v>0</v>
      </c>
      <c r="BY23" s="28">
        <f t="shared" si="3"/>
        <v>4</v>
      </c>
      <c r="BZ23" s="27" t="str">
        <f>(APPS('05-06 Teamsheets'!$H$2:$R$71,$A23) + APPS('06-07 Teamsheets'!$H$2:$R$83,$A23) +APPS('07-08 Teamsheets'!$H$2:$R$88,$A23) + APPS('08-09 Teamsheets'!$H$2:$R$92,$A23)+APPS('09-10 Teamsheets'!$H$2:$R$98,$A23)+APPS('10-11 Teamsheets'!$H$2:$R$107,$A23)+APPS('11-12 Teamsheets'!$H$2:$R$119,$A23)+APPS('12-13 Teamsheets'!$H$2:$R$126,$A23)+APPS('13-14 Teamsheets'!$H$2:$R$132,$A23)+APPS('14-15 Teamsheets'!$H$2:$R$136,$A23)) &amp; "(" &amp; (SUBS('05-06 Teamsheets'!$S$2:$W$71,$A23)+SUBS('06-07 Teamsheets'!$S$2:$Z$83,$A23)+SUBS('07-08 Teamsheets'!$S$2:$Z$88,$A23) +SUBS('08-09 Teamsheets'!$S$2:$Z$92,$A23)+SUBS('09-10 Teamsheets'!$S$2:$Z$98,$A23)+SUBS('10-11 Teamsheets'!$S$2:$Z$107,$A23)+SUBS('11-12 Teamsheets'!$S$2:$Z$119,$A23)+SUBS('12-13 Teamsheets'!$S$2:$Z$126,$A23)+SUBS('13-14 Teamsheets'!$S$2:$Z$132,$A23)+SUBS('14-15 Teamsheets'!$S$2:$Z$136,$A23)) &amp; ")"</f>
        <v>1(7)</v>
      </c>
      <c r="CA23" s="28">
        <f t="shared" si="4"/>
        <v>8</v>
      </c>
      <c r="CB23" s="71">
        <f>GOALS('05-06 Teamsheets'!$H$2:$W$71,$A23,'05-06 Teamsheets'!$C$2:$C$71,B$1)+GOALS('06-07 Teamsheets'!$H$2:$Z$83,$A23,'06-07 Teamsheets'!$C$2:$C$83,G$1)+GOALS('07-08 Teamsheets'!$H$2:$Z$88,$A23,'07-08 Teamsheets'!$C$2:$C$88,L$1)+GOALS('08-09 Teamsheets'!$H$2:$Z$92,$A23,'08-09 Teamsheets'!$C$2:$C$92,Q$1)+GOALS('09-10 Teamsheets'!$H$2:$Z$98,$A23,'09-10 Teamsheets'!$C$2:$C$98,Q$1)+GOALS('10-11 Teamsheets'!$H$2:$Z$107,$A23,'10-11 Teamsheets'!$C$2:$C$107,Q$1)+GOALS('11-12 Teamsheets'!$H$2:$Z$119,$A23,'11-12 Teamsheets'!$C$2:$C$119,Q$1)+GOALS('12-13 Teamsheets'!$H$2:$Z$126,$A23,'12-13 Teamsheets'!$C$2:$C$126,Q$1)+GOALS('13-14 Teamsheets'!$H$2:$Z$132,$A23,'13-14 Teamsheets'!$C$2:$C$132,Q$1)+GOALS('14-15 Teamsheets'!$H$2:$Z$136,$A23,'14-15 Teamsheets'!$C$2:$C$136,Q$1)</f>
        <v>1</v>
      </c>
      <c r="CC23" s="27">
        <f>GOALS('05-06 Teamsheets'!$H$2:$W$71,$A23,'05-06 Teamsheets'!$C$2:$C$71,V$1)+GOALS('05-06 Teamsheets'!$H$2:$W$71,$A23,'05-06 Teamsheets'!$C$2:$C$71,AA$1)+GOALS('06-07 Teamsheets'!$H$2:$Z$83,$A23,'06-07 Teamsheets'!$C$2:$C$83,AF$1)+GOALS('06-07 Teamsheets'!$H$2:$Z$83,$A23,'06-07 Teamsheets'!$C$2:$C$83,AK$1)+GOALS('07-08 Teamsheets'!$H$2:$Z$88,$A23,'07-08 Teamsheets'!$C$2:$C$88,AP$1)+GOALS('07-08 Teamsheets'!$H$2:$Z$88,$A23,'07-08 Teamsheets'!$C$2:$C$88,AU$1)+GOALS('07-08 Teamsheets'!$H$2:$Z$88,$A23,'07-08 Teamsheets'!$C$2:$C$88,AZ$1)+GOALS('11-12 Teamsheets'!$H$2:$Z$119,$A23,'11-12 Teamsheets'!$C$2:$C$119,AZ$1)+GOALS('12-13 Teamsheets'!$H$2:$Z$120,$A23,'12-13 Teamsheets'!$C$2:$C$120,AZ$1)+GOALS('13-14 Teamsheets'!$H$2:$Z$126,$A23,'13-14 Teamsheets'!$C$2:$C$126,AZ$1)+GOALS('14-15 Teamsheets'!$H$2:$Z$130,$A23,'14-15 Teamsheets'!$C$2:$C$130,AZ$1)+GOALS('08-09 Teamsheets'!$H$2:$Z$92,$A23,'08-09 Teamsheets'!$C$2:$C$92,BE$1)+GOALS('09-10 Teamsheets'!$H$2:$Z$98,$A23,'09-10 Teamsheets'!$C$2:$C$98,BE$1)+GOALS('10-11 Teamsheets'!$H$2:$Z$107,$A23,'10-11 Teamsheets'!$C$2:$C$107,BE$1)+GOALS('11-12 Teamsheets'!$H$2:$Z$119,$A23,'11-12 Teamsheets'!$C$2:$C$119,BE$1)+GOALS('12-13 Teamsheets'!$H$2:$Z$126,$A23,'12-13 Teamsheets'!$C$2:$C$126,BE$1)+GOALS('13-14 Teamsheets'!$H$2:$Z$132,$A23,'13-14 Teamsheets'!$C$2:$C$132,BE$1)+GOALS('14-15 Teamsheets'!$H$2:$Z$136,$A23,'14-15 Teamsheets'!$C$2:$C$136,BE$1)</f>
        <v>0</v>
      </c>
      <c r="CD23" s="27">
        <f>GOALS('07-08 Teamsheets'!$H$2:$Z$88,$A23,'07-08 Teamsheets'!$C$2:$C$88,BJ$1)
+GOALS('08-09 Teamsheets'!$H$2:$Z$92,$A23,'08-09 Teamsheets'!$C$2:$C$92,BJ$1)
+GOALS('09-10 Teamsheets'!$H$2:$Z$98,$A23,'09-10 Teamsheets'!$C$2:$C$98,BJ$1)
+GOALS('10-11 Teamsheets'!$H$2:$Z$107,$A23,'10-11 Teamsheets'!$C$2:$C$107,BJ$1)
+GOALS('11-12 Teamsheets'!$H$2:$Z$119,$A23,'11-12 Teamsheets'!$C$2:$C$119,BJ$1)
+GOALS('12-13 Teamsheets'!$H$2:$Z$124,$A23,'12-13 Teamsheets'!$C$2:$C$124,BJ$1)+GOALS('13-14 Teamsheets'!$H$2:$Z$130,$A23,'13-14 Teamsheets'!$C$2:$C$130,BJ$1)+GOALS('14-15 Teamsheets'!$H$2:$Z$134,$A23,'14-15 Teamsheets'!$C$2:$C$134,BJ$1)
+GOALS('07-08 Teamsheets'!$H$2:$Z$88,$A23,'07-08 Teamsheets'!$C$2:$C$88,BO$1)
+GOALS('08-09 Teamsheets'!$H$2:$Z$92,$A23,'08-09 Teamsheets'!$C$2:$C$92,BO$1)
+GOALS('09-10 Teamsheets'!$H$2:$Z$98,$A23,'09-10 Teamsheets'!$C$2:$C$98,BO$1)
+GOALS('10-11 Teamsheets'!$H$2:$Z$107,$A23,'10-11 Teamsheets'!$C$2:$C$107,BO$1)
+GOALS('11-12 Teamsheets'!$H$2:$Z$119,$A23,'11-12 Teamsheets'!$C$2:$C$119,BO$1)
+GOALS('12-13 Teamsheets'!$H$2:$Z$126,$A23,'12-13 Teamsheets'!$C$2:$C$126,BO$1)+GOALS('13-14 Teamsheets'!$H$2:$Z$132,$A23,'13-14 Teamsheets'!$C$2:$C$132,BO$1)+GOALS('14-15 Teamsheets'!$H$2:$Z$136,$A23,'14-15 Teamsheets'!$C$2:$C$136,BO$1)</f>
        <v>0</v>
      </c>
      <c r="CE23" s="28">
        <f t="shared" si="5"/>
        <v>0</v>
      </c>
      <c r="CF23" s="27" t="str">
        <f>(GOALS('05-06 Teamsheets'!$H$2:$R$71,$A23) +GOALS('06-07 Teamsheets'!$H$2:$R$83,$A23) +  GOALS('07-08 Teamsheets'!$H$2:$R$88,$A23) + GOALS('08-09 Teamsheets'!$H$2:$R$92,$A23)+GOALS('09-10 Teamsheets'!$H$2:$R$98,$A23)+GOALS('10-11 Teamsheets'!$H$2:$R$107,$A23)+GOALS('11-12 Teamsheets'!$H$2:$R$119,$A23)+GOALS('12-13 Teamsheets'!$H$2:$R$126,$A23)+GOALS('13-14 Teamsheets'!$H$2:$R$132,$A23)+GOALS('14-15 Teamsheets'!$H$2:$R$136,$A23)) &amp; "(" &amp; (GOALS('05-06 Teamsheets'!$S$2:$W$71,$A23)+GOALS('06-07 Teamsheets'!$S$2:$Z$83,$A23)+GOALS('07-08 Teamsheets'!$S$2:$Z$88,$A23)+GOALS('08-09 Teamsheets'!$S$2:$Z$92,$A23)+GOALS('09-10 Teamsheets'!$S$2:$Z$98,$A23)+GOALS('10-11 Teamsheets'!$S$2:$Z$107,$A23)+GOALS('11-12 Teamsheets'!$S$2:$Z$119,$A23)+GOALS('12-13 Teamsheets'!$S$2:$Z$126,$A23)+GOALS('13-14 Teamsheets'!$S$2:$Z$132,$A23)+GOALS('14-15 Teamsheets'!$S$2:$Z$136,$A23)) &amp; ")"</f>
        <v>0(1)</v>
      </c>
      <c r="CG23" s="28">
        <f t="shared" si="6"/>
        <v>1</v>
      </c>
      <c r="CH23" s="71">
        <f>SUM(D23,I23,N23,S23)</f>
        <v>0</v>
      </c>
      <c r="CI23" s="83">
        <f>SUM(X23,AC23,AH23,AM23,AR23,BG23,AW23,BL23,BQ23,BB23)</f>
        <v>0</v>
      </c>
      <c r="CJ23" s="77">
        <f>SUM(CH23:CI23)</f>
        <v>0</v>
      </c>
      <c r="CK23" s="74" t="str">
        <f>(CARDS('05-06 Teamsheets'!$H$2:$W$71,$A23,$CX$2)+CARDS('06-07 Teamsheets'!$H$2:$Z$83,$A23,$CX$2)+CARDS('07-08 Teamsheets'!$H$2:$Z$88,$A23,$CX$2)+CARDS('08-09 Teamsheets'!$H$2:$Z$92,$A23,$CX$2)+CARDS('09-10 Teamsheets'!$H$2:$Z$98,$A23,$CX$2)+CARDS('10-11 Teamsheets'!$H$2:$Z$107,$A23,$CX$2)+CARDS('11-12 Teamsheets'!$H$2:$Z$119,$A23,$CX$2)+CARDS('12-13 Teamsheets'!$H$2:$Z$126,$A23,$CX$2)+CARDS('13-14 Teamsheets'!$H$2:$Z$130,$A23,$CX$2)) &amp; "(" &amp; (CARDS('05-06 Teamsheets'!$H$2:$W$71,$A23,$CX$3)+CARDS('06-07 Teamsheets'!$H$2:$Z$83,$A23,$CX$3)+CARDS('07-08 Teamsheets'!$H$2:$Z$88,$A23,$CX$3)+CARDS('08-09 Teamsheets'!$H$2:$Z$92,$A23,$CX$3)+CARDS('09-10 Teamsheets'!$H$2:$Z$98,$A23,$CX$3)+CARDS('10-11 Teamsheets'!$H$2:$Z$107,$A23,$CX$3)+CARDS('11-12 Teamsheets'!$H$2:$Z$119,$A23,$CX$3)+CARDS('13-14 Teamsheets'!$H$2:$Z$130,$A23,$CX$3)) &amp; ")"</f>
        <v>0(0)</v>
      </c>
      <c r="CL23" s="28">
        <f>SUM(F23,K23,P23,U23)</f>
        <v>48</v>
      </c>
      <c r="CM23" s="28">
        <f>SUM(Z23,AE23,AJ23,AO23,AT23,BI23,AY23,BN23,BS23,BD23)</f>
        <v>139</v>
      </c>
      <c r="CN23" s="77">
        <f>SUM(CL23:CM23)</f>
        <v>187</v>
      </c>
      <c r="CO23" s="28">
        <f>IF(AND(CN23&lt;&gt;0, CA23&lt;&gt;0),CN23/CA23,0)</f>
        <v>23.375</v>
      </c>
      <c r="CP23" s="28">
        <f>IF(CG23&lt;&gt;0,CG23/CA23,0)</f>
        <v>0.125</v>
      </c>
      <c r="CQ23" s="77">
        <f>IF(CG23&lt;&gt;0,CN23/CG23,0)</f>
        <v>187</v>
      </c>
      <c r="CS23" s="71">
        <f t="shared" si="0"/>
        <v>114</v>
      </c>
      <c r="CT23" s="83">
        <f t="shared" si="1"/>
        <v>142</v>
      </c>
      <c r="CU23" s="77">
        <f t="shared" si="2"/>
        <v>74</v>
      </c>
      <c r="CW23"/>
      <c r="CX23" s="30"/>
    </row>
    <row r="24" spans="1:102" x14ac:dyDescent="0.2">
      <c r="A24" s="112" t="s">
        <v>3391</v>
      </c>
      <c r="B24" s="27" t="s">
        <v>1635</v>
      </c>
      <c r="C24" s="27" t="s">
        <v>1635</v>
      </c>
      <c r="D24" s="27">
        <v>0</v>
      </c>
      <c r="E24" s="27" t="s">
        <v>1635</v>
      </c>
      <c r="F24" s="82">
        <v>0</v>
      </c>
      <c r="G24" s="27" t="s">
        <v>1635</v>
      </c>
      <c r="H24" s="27" t="s">
        <v>1635</v>
      </c>
      <c r="I24" s="27">
        <v>0</v>
      </c>
      <c r="J24" s="27" t="s">
        <v>1635</v>
      </c>
      <c r="K24" s="82">
        <v>0</v>
      </c>
      <c r="L24" s="27" t="s">
        <v>1635</v>
      </c>
      <c r="M24" s="27" t="s">
        <v>1635</v>
      </c>
      <c r="N24" s="27">
        <v>0</v>
      </c>
      <c r="O24" s="27" t="s">
        <v>1635</v>
      </c>
      <c r="P24" s="82">
        <v>0</v>
      </c>
      <c r="Q24" s="27" t="str">
        <f>(APPS('08-09 Teamsheets'!$H$2:$R$92,$A24,'08-09 Teamsheets'!$C$2:$C$92,Q$1)+APPS('09-10 Teamsheets'!$H$2:$R$98,$A24,'09-10 Teamsheets'!$C$2:$C$98,Q$1)+APPS('10-11 Teamsheets'!$H$2:$R$107,$A24,'10-11 Teamsheets'!$C$2:$C$107,Q$1)+APPS('11-12 Teamsheets'!$H$2:$R$119,$A24,'11-12 Teamsheets'!$C$2:$C$119,Q$1)+APPS('12-13 Teamsheets'!$H$2:$R$126,$A24,'12-13 Teamsheets'!$C$2:$C$126,Q$1)+APPS('13-14 Teamsheets'!$H$2:$R$132,$A24,'13-14 Teamsheets'!$C$2:$C$132,Q$1)+APPS('14-15 Teamsheets'!$H$2:$R$136,$A24,'14-15 Teamsheets'!$C$2:$C$136,Q$1)) &amp; "(" &amp; (SUBS('08-09 Teamsheets'!$S$2:$Z$92,$A24,'08-09 Teamsheets'!$C$2:$C$92,Q$1)+SUBS('09-10 Teamsheets'!$S$2:$Z$98,$A24,'09-10 Teamsheets'!$C$2:$C$98,Q$1)+SUBS('10-11 Teamsheets'!$S$2:$Z$107,$A24,'10-11 Teamsheets'!$C$2:$C$107,Q$1)+SUBS('11-12 Teamsheets'!$S$2:$Z$119,$A24,'11-12 Teamsheets'!$C$2:$C$119,Q$1)+SUBS('12-13 Teamsheets'!$S$2:$Z$126,$A24,'12-13 Teamsheets'!$C$2:$C$126,Q$1)+SUBS('13-14 Teamsheets'!$S$2:$Z$132,$A24,'13-14 Teamsheets'!$C$2:$C$132,Q$1)+SUBS('14-15 Teamsheets'!$S$2:$Z$136,$A24,'14-15 Teamsheets'!$C$2:$C$136,Q$1)) &amp; ")"</f>
        <v>63(1)</v>
      </c>
      <c r="R24" s="27" t="str">
        <f>(GOALS('08-09 Teamsheets'!$H$2:$R$92,$A24,'08-09 Teamsheets'!$C$2:$C$92,Q$1)+GOALS('09-10 Teamsheets'!$H$2:$R$98,$A24,'09-10 Teamsheets'!$C$2:$C$98,Q$1)+GOALS('10-11 Teamsheets'!$H$2:$R$107,$A24,'10-11 Teamsheets'!$C$2:$C$107,Q$1)+GOALS('11-12 Teamsheets'!$H$2:$R$119,$A24,'11-12 Teamsheets'!$C$2:$C$119,Q$1)+GOALS('12-13 Teamsheets'!$H$2:$R$126,$A24,'12-13 Teamsheets'!$C$2:$C$126,Q$1)+GOALS('13-14 Teamsheets'!$H$2:$R$132,$A24,'13-14 Teamsheets'!$C$2:$C$132,Q$1)+GOALS('14-15 Teamsheets'!$H$2:$R$136,$A24,'14-15 Teamsheets'!$C$2:$C$136,Q$1)) &amp; "(" &amp; (GOALS('08-09 Teamsheets'!$S$2:$Z$92,$A24,'08-09 Teamsheets'!$C$2:$C$92,Q$1)+GOALS('09-10 Teamsheets'!$S$2:$Z$98,$A24,'09-10 Teamsheets'!$C$2:$C$98,Q$1)+GOALS('10-11 Teamsheets'!$S$2:$Z$107,$A24,'10-11 Teamsheets'!$C$2:$C$107,Q$1)+GOALS('11-12 Teamsheets'!$S$2:$Z$119,$A24,'11-12 Teamsheets'!$C$2:$C$119,Q$1)+GOALS('12-13 Teamsheets'!$S$2:$Z$126,$A24,'12-13 Teamsheets'!$C$2:$C$126,Q$1)+GOALS('13-14 Teamsheets'!$S$2:$Z$132,$A24,'13-14 Teamsheets'!$C$2:$C$132,Q$1)+GOALS('14-15 Teamsheets'!$S$2:$Z$136,$A24,'14-15 Teamsheets'!$C$2:$C$136,Q$1)) &amp; ")"</f>
        <v>2(0)</v>
      </c>
      <c r="S24" s="27">
        <f>Clean_sheet('08-09 Teamsheets'!$C$2:$H$92,$A24,Q$1)+Clean_sheet('09-10 Teamsheets'!$C$2:$H$98,$A24,Q$1)+Clean_sheet('10-11 Teamsheets'!$C$2:$H$107,$A24,Q$1)+Clean_sheet('11-12 Teamsheets'!$C$2:$H$119,$A24,Q$1)+Clean_sheet('12-13 Teamsheets'!$C$2:$H$126,$A24,Q$1)+Clean_sheet('13-14 Teamsheets'!$C$2:$H$132,$A24,Q$1)+Clean_sheet('14-15 Teamsheets'!$C$2:$H$136,$A24,Q$1)</f>
        <v>0</v>
      </c>
      <c r="T24" s="27" t="str">
        <f>(CARDS('08-09 Teamsheets'!$H$2:$Z$92,$A24,$CX$2,'08-09 Teamsheets'!$C$2:$C$92,Q$1)+CARDS('09-10 Teamsheets'!$H$2:$Z$98,$A24,$CX$2,'09-10 Teamsheets'!$C$2:$C$98,Q$1)+CARDS('10-11 Teamsheets'!$H$2:$Z$107,$A24,$CX$2,'10-11 Teamsheets'!$C$2:$C$107,Q$1)+CARDS('11-12 Teamsheets'!$H$2:$Z$119,$A24,$CX$2,'11-12 Teamsheets'!$C$2:$C$119,Q$1)+CARDS('12-13 Teamsheets'!$H$2:$Z$126,$A24,$CX$2,'12-13 Teamsheets'!$C$2:$C$126,Q$1)+CARDS('13-14 Teamsheets'!$H$2:$Z$132,$A24,$CX$2,'13-14 Teamsheets'!$C$2:$C$132,Q$1)+CARDS('14-15 Teamsheets'!$H$2:$Z$136,$A24,$CX$2,'14-15 Teamsheets'!$C$2:$C$136,Q$1)) &amp; "(" &amp; (CARDS('08-09 Teamsheets'!$H$2:$Z$92,$A24,$CX$3,'08-09 Teamsheets'!$C$2:$C$92,Q$1)+CARDS('09-10 Teamsheets'!$H$2:$Z$98,$A24,$CX$3,'09-10 Teamsheets'!$C$2:$C$98,Q$1)+CARDS('10-11 Teamsheets'!$H$2:$Z$107,$A24,$CX$3,'10-11 Teamsheets'!$C$2:$C$107,Q$1)+CARDS('11-12 Teamsheets'!$H$2:$Z$119,$A24,$CX$3,'11-12 Teamsheets'!$C$2:$C$119,Q$1)+CARDS('12-13 Teamsheets'!$H$2:$Z$126,$A24,$CX$3,'12-13 Teamsheets'!$C$2:$C$126,Q$1)+CARDS('13-14 Teamsheets'!$H$2:$Z$132,$A24,$CX$3,'13-14 Teamsheets'!$C$2:$C$132,Q$1)+CARDS('14-15 Teamsheets'!$H$2:$Z$136,$A24,$CX$3,'14-15 Teamsheets'!$C$2:$C$136,Q$1)) &amp; ")"</f>
        <v>12(0)</v>
      </c>
      <c r="U24" s="82">
        <f>MINS_PLAYED('08-09 Teamsheets'!$H$2:$R$92,$A24,'08-09 Teamsheets'!$C$2:$C$92,Q$1)+MINS_PLAYED('09-10 Teamsheets'!$H$2:$R$98,$A24,'09-10 Teamsheets'!$C$2:$C$98,Q$1)+ MINS_AS_SUB('08-09 Teamsheets'!$S$2:$Z$92,$A24,'08-09 Teamsheets'!$C$2:$C$92,Q$1)+ MINS_AS_SUB('09-10 Teamsheets'!$S$2:$Z$98,$A24,'09-10 Teamsheets'!$C$2:$C$98,Q$1)+MINS_PLAYED('10-11 Teamsheets'!$H$2:$R$107,$A24,'10-11 Teamsheets'!$C$2:$C$107,Q$1)+MINS_AS_SUB('10-11 Teamsheets'!$S$2:$Z$107,$A24,'10-11 Teamsheets'!$C$2:$C$107,Q$1)+MINS_PLAYED('11-12 Teamsheets'!$H$2:$R$119,$A24,'11-12 Teamsheets'!$C$2:$C$119,Q$1)+MINS_AS_SUB('11-12 Teamsheets'!$S$2:$Z$119,$A24,'11-12 Teamsheets'!$C$2:$C$119,Q$1)+MINS_PLAYED('12-13 Teamsheets'!$H$2:$R$126,$A24,'12-13 Teamsheets'!$C$2:$C$126,Q$1)+MINS_AS_SUB('12-13 Teamsheets'!$S$2:$Z$126,$A24,'12-13 Teamsheets'!$C$2:$C$126,Q$1)+MINS_PLAYED('13-14 Teamsheets'!$H$2:$R$132,$A24,'13-14 Teamsheets'!$C$2:$C$132,Q$1)+MINS_AS_SUB('13-14 Teamsheets'!$S$2:$Z$132,$A24,'13-14 Teamsheets'!$C$2:$C$132,Q$1)+MINS_PLAYED('14-15 Teamsheets'!$H$2:$R$136,$A24,'14-15 Teamsheets'!$C$2:$C$136,Q$1)+MINS_AS_SUB('14-15 Teamsheets'!$S$2:$Z$136,$A24,'14-15 Teamsheets'!$C$2:$C$136,Q$1)</f>
        <v>5703</v>
      </c>
      <c r="V24" s="27" t="s">
        <v>1635</v>
      </c>
      <c r="W24" s="27" t="s">
        <v>1635</v>
      </c>
      <c r="X24" s="27">
        <v>0</v>
      </c>
      <c r="Y24" s="27" t="s">
        <v>1635</v>
      </c>
      <c r="Z24" s="82">
        <v>0</v>
      </c>
      <c r="AA24" s="27" t="s">
        <v>1635</v>
      </c>
      <c r="AB24" s="27" t="s">
        <v>1635</v>
      </c>
      <c r="AC24" s="27">
        <v>0</v>
      </c>
      <c r="AD24" s="27" t="s">
        <v>1635</v>
      </c>
      <c r="AE24" s="82">
        <v>0</v>
      </c>
      <c r="AF24" s="27" t="s">
        <v>1635</v>
      </c>
      <c r="AG24" s="27" t="s">
        <v>1635</v>
      </c>
      <c r="AH24" s="27">
        <v>0</v>
      </c>
      <c r="AI24" s="27" t="s">
        <v>1635</v>
      </c>
      <c r="AJ24" s="82">
        <v>0</v>
      </c>
      <c r="AK24" s="27" t="s">
        <v>1635</v>
      </c>
      <c r="AL24" s="27" t="s">
        <v>1635</v>
      </c>
      <c r="AM24" s="27">
        <v>0</v>
      </c>
      <c r="AN24" s="27" t="s">
        <v>1635</v>
      </c>
      <c r="AO24" s="82">
        <v>0</v>
      </c>
      <c r="AP24" s="27" t="s">
        <v>1635</v>
      </c>
      <c r="AQ24" s="27" t="s">
        <v>1635</v>
      </c>
      <c r="AR24" s="27">
        <v>0</v>
      </c>
      <c r="AS24" s="27" t="s">
        <v>1635</v>
      </c>
      <c r="AT24" s="82">
        <v>0</v>
      </c>
      <c r="AU24" s="27" t="s">
        <v>1635</v>
      </c>
      <c r="AV24" s="27" t="s">
        <v>1635</v>
      </c>
      <c r="AW24" s="27">
        <v>0</v>
      </c>
      <c r="AX24" s="27" t="s">
        <v>1635</v>
      </c>
      <c r="AY24" s="82">
        <v>0</v>
      </c>
      <c r="AZ24" s="27" t="str">
        <f>(APPS('07-08 Teamsheets'!$H$2:$R$88,$A24,'07-08 Teamsheets'!$C$2:$C$88,AZ$1)+APPS('11-12 Teamsheets'!$H$2:$R$119,$A24,'11-12 Teamsheets'!$C$2:$C$119,AZ$1)+APPS('12-13 Teamsheets'!$H$2:$R$126,$A24,'12-13 Teamsheets'!$C$2:$C$126,AZ$1)+APPS('13-14 Teamsheets'!$H$2:$R$132,$A24,'13-14 Teamsheets'!$C$2:$C$132,AZ$1)+APPS('14-15 Teamsheets'!$H$2:$R$136,$A24,'14-15 Teamsheets'!$C$2:$C$136,AZ$1)) &amp; "(" &amp; (SUBS('07-08 Teamsheets'!$S$2:$Z$88,$A24,'07-08 Teamsheets'!$C$2:$C$88,AZ$1)+SUBS('11-12 Teamsheets'!$S$2:$Z$119,$A24,'11-12 Teamsheets'!$C$2:$C$119,AZ$1)+SUBS('12-13 Teamsheets'!$S$2:$Z$126,$A24,'12-13 Teamsheets'!$C$2:$C$126,AZ$1)+SUBS('13-14 Teamsheets'!$S$2:$Z$132,$A24,'13-14 Teamsheets'!$C$2:$C$132,AZ$1)+SUBS('14-15 Teamsheets'!$S$2:$Z$136,$A24,'14-15 Teamsheets'!$C$2:$C$136,AZ$1)) &amp; ")"</f>
        <v>0(0)</v>
      </c>
      <c r="BA24" s="27" t="str">
        <f>(GOALS('07-08 Teamsheets'!$H$2:$R$88,$A24,'07-08 Teamsheets'!$C$2:$C$88,AZ$1)+GOALS('11-12 Teamsheets'!$H$2:$R$119,$A24,'11-12 Teamsheets'!$C$2:$C$119,AZ$1)+GOALS('12-13 Teamsheets'!$H$2:$R$126,$A24,'12-13 Teamsheets'!$C$2:$C$126,AZ$1)+GOALS('13-14 Teamsheets'!$H$2:$R$132,$A24,'13-14 Teamsheets'!$C$2:$C$132,AZ$1)+GOALS('14-15 Teamsheets'!$H$2:$R$136,$A24,'14-15 Teamsheets'!$C$2:$C$136,AZ$1)) &amp; "(" &amp; (GOALS('07-08 Teamsheets'!$S$2:$Z$88,$A24,'07-08 Teamsheets'!$C$2:$C$88,AZ$1)+GOALS('11-12 Teamsheets'!$S$2:$Z$119,$A24,'11-12 Teamsheets'!$C$2:$C$119,AZ$1)+GOALS('12-13 Teamsheets'!$S$2:$Z$126,$A24,'12-13 Teamsheets'!$C$2:$C$126,AZ$1)+GOALS('13-14 Teamsheets'!$S$2:$Z$132,$A24,'13-14 Teamsheets'!$C$2:$C$132,AZ$1)+GOALS('14-15 Teamsheets'!$S$2:$Z$136,$A24,'14-15 Teamsheets'!$C$2:$C$136,AZ$1)) &amp; ")"</f>
        <v>0(0)</v>
      </c>
      <c r="BB24" s="27">
        <f>Clean_sheet('07-08 Teamsheets'!$C$2:$H$92,$A24,AZ$1)+Clean_sheet('11-12 Teamsheets'!$C$2:$H$119,$A24,AZ$1)+Clean_sheet('12-13 Teamsheets'!$C$2:$H$126,$A24,AZ$1)+Clean_sheet('13-14 Teamsheets'!$C$2:$H$132,$A24,AZ$1)+Clean_sheet('14-15 Teamsheets'!$C$2:$H$136,$A24,AZ$1)</f>
        <v>0</v>
      </c>
      <c r="BC24" s="27" t="str">
        <f>(CARDS('07-08 Teamsheets'!$H$2:$Z$88,$A24,$CX$2,'07-08 Teamsheets'!$C$2:$C$88,AZ$1)+CARDS('11-12 Teamsheets'!$H$2:$Z$119,$A24,$CX$2,'11-12 Teamsheets'!$C$2:$C$119,AZ$1)+CARDS('12-13 Teamsheets'!$H$2:$Z$126,$A24,$CX$2,'12-13 Teamsheets'!$C$2:$C$126,AZ$1)+CARDS('13-14 Teamsheets'!$H$2:$Z$132,$A24,$CX$2,'13-14 Teamsheets'!$C$2:$C$132,AZ$1)+CARDS('14-15 Teamsheets'!$H$2:$Z$136,$A24,$CX$2,'14-15 Teamsheets'!$C$2:$C$136,AZ$1)) &amp; "(" &amp; (CARDS('07-08 Teamsheets'!$H$2:$Z$88,$A24,$CX$3,'07-08 Teamsheets'!$C$2:$C$88,AZ$1)+CARDS('11-12 Teamsheets'!$H$2:$Z$119,$A24,$CX$3,'11-12 Teamsheets'!$C$2:$C$119,AZ$1)+CARDS('12-13 Teamsheets'!$H$2:$Z$126,$A24,$CX$3,'12-13 Teamsheets'!$C$2:$C$126,AZ$1)+CARDS('13-14 Teamsheets'!$H$2:$Z$132,$A24,$CX$3,'13-14 Teamsheets'!$C$2:$C$132,AZ$1)+CARDS('14-15 Teamsheets'!$H$2:$Z$136,$A24,$CX$3,'14-15 Teamsheets'!$C$2:$C$136,AZ$1)) &amp; ")"</f>
        <v>0(0)</v>
      </c>
      <c r="BD24" s="82">
        <f>MINS_PLAYED('07-08 Teamsheets'!$H$2:$R$88,$A24,'07-08 Teamsheets'!$C$2:$C$88,AZ$1)+MINS_PLAYED('11-12 Teamsheets'!$H$2:$R$119,$A24,'11-12 Teamsheets'!$C$2:$C$119,AZ$1)+MINS_PLAYED('12-13 Teamsheets'!$H$2:$R$126,$A24,'12-13 Teamsheets'!$C$2:$C$126,AZ$1)+MINS_PLAYED('13-14 Teamsheets'!$H$2:$R$132,$A24,'13-14 Teamsheets'!$C$2:$C$132,AZ$1)+MINS_PLAYED('14-15 Teamsheets'!$H$2:$R$136,$A24,'14-15 Teamsheets'!$C$2:$C$136,AZ$1)+MINS_AS_SUB('07-08 Teamsheets'!$S$2:$Z$88,$A24,'07-08 Teamsheets'!$C$2:$C$88,AZ$1)+MINS_AS_SUB('11-12 Teamsheets'!$S$2:$Z$119,$A24,'11-12 Teamsheets'!$C$2:$C$119,AZ$1)+MINS_AS_SUB('12-13 Teamsheets'!$S$2:$Z$126,$A24,'12-13 Teamsheets'!$C$2:$C$126,AZ$1)+MINS_AS_SUB('13-14 Teamsheets'!$S$2:$Z$132,$A24,'13-14 Teamsheets'!$C$2:$C$132,AZ$1)+MINS_AS_SUB('14-15 Teamsheets'!$S$2:$Z$136,$A24,'14-15 Teamsheets'!$C$2:$C$136,AZ$1)</f>
        <v>0</v>
      </c>
      <c r="BE24" s="27" t="str">
        <f>(APPS('08-09 Teamsheets'!$H$2:$R$92,$A24,'08-09 Teamsheets'!$C$2:$C$92,BE$1)+APPS('09-10 Teamsheets'!$H$2:$R$98,$A24,'09-10 Teamsheets'!$C$2:$C$98,BE$1)+APPS('10-11 Teamsheets'!$H$2:$R$107,$A24,'10-11 Teamsheets'!$C$2:$C$107,BE$1)+APPS('11-12 Teamsheets'!$H$2:$R$119,$A24,'11-12 Teamsheets'!$C$2:$C$119,BE$1)+APPS('12-13 Teamsheets'!$H$2:$R$126,$A24,'12-13 Teamsheets'!$C$2:$C$126,BE$1)+APPS('13-14 Teamsheets'!$H$2:$R$132,$A24,'13-14 Teamsheets'!$C$2:$C$132,BE$1)+APPS('14-15 Teamsheets'!$H$2:$R$136,$A24,'14-15 Teamsheets'!$C$2:$C$136,BE$1)) &amp; "(" &amp; (SUBS('08-09 Teamsheets'!$S$2:$Z$92,$A24,'08-09 Teamsheets'!$C$2:$C$92,BE$1)+SUBS('09-10 Teamsheets'!$S$2:$Z$98,$A24,'09-10 Teamsheets'!$C$2:$C$98,BE$1)+SUBS('10-11 Teamsheets'!$S$2:$Z$107,$A24,'10-11 Teamsheets'!$C$2:$C$107,BE$1)+SUBS('11-12 Teamsheets'!$S$2:$Z$119,$A24,'11-12 Teamsheets'!$C$2:$C$119,BE$1)+SUBS('12-13 Teamsheets'!$S$2:$Z$126,$A24,'12-13 Teamsheets'!$C$2:$C$126,BE$1)+SUBS('13-14 Teamsheets'!$S$2:$Z$132,$A24,'13-14 Teamsheets'!$C$2:$C$132,BE$1)+SUBS('14-15 Teamsheets'!$S$2:$Z$136,$A24,'14-15 Teamsheets'!$C$2:$C$136,BE$1)) &amp; ")"</f>
        <v>3(1)</v>
      </c>
      <c r="BF24" s="27" t="str">
        <f>(GOALS('08-09 Teamsheets'!$H$2:$R$92,$A24,'08-09 Teamsheets'!$C$2:$C$92,BE$1)+GOALS('09-10 Teamsheets'!$H$2:$R$98,$A24,'09-10 Teamsheets'!$C$2:$C$98,BE$1)+GOALS('10-11 Teamsheets'!$H$2:$R$107,$A24,'10-11 Teamsheets'!$C$2:$C$107,BE$1)+GOALS('11-12 Teamsheets'!$H$2:$R$119,$A24,'11-12 Teamsheets'!$C$2:$C$119,BE$1)+GOALS('12-13 Teamsheets'!$H$2:$R$126,$A24,'12-13 Teamsheets'!$C$2:$C$126,BE$1)+GOALS('13-14 Teamsheets'!$H$2:$R$132,$A24,'13-14 Teamsheets'!$C$2:$C$132,BE$1)+GOALS('14-15 Teamsheets'!$H$2:$R$136,$A24,'14-15 Teamsheets'!$C$2:$C$136,BE$1)) &amp; "(" &amp; (GOALS('08-09 Teamsheets'!$S$2:$Z$92,$A24,'08-09 Teamsheets'!$C$2:$C$92,BE$1)+GOALS('09-10 Teamsheets'!$S$2:$Z$98,$A24,'09-10 Teamsheets'!$C$2:$C$98,BE$1)+GOALS('10-11 Teamsheets'!$S$2:$Z$107,$A24,'10-11 Teamsheets'!$C$2:$C$107,BE$1)+GOALS('11-12 Teamsheets'!$S$2:$Z$119,$A24,'11-12 Teamsheets'!$C$2:$C$119,BE$1)+GOALS('12-13 Teamsheets'!$S$2:$Z$126,$A24,'12-13 Teamsheets'!$C$2:$C$126,BE$1)+GOALS('13-14 Teamsheets'!$S$2:$Z$132,$A24,'13-14 Teamsheets'!$C$2:$C$132,BE$1)+GOALS('14-15 Teamsheets'!$S$2:$Z$136,$A24,'14-15 Teamsheets'!$C$2:$C$136,BE$1)) &amp; ")"</f>
        <v>0(1)</v>
      </c>
      <c r="BG24" s="27">
        <f>Clean_sheet('08-09 Teamsheets'!$C$2:$H$92,$A24,BE$1)+Clean_sheet('09-10 Teamsheets'!$C$2:$H$98,$A24,BE$1)+Clean_sheet('10-11 Teamsheets'!$C$2:$H$107,$A24,BE$1)+Clean_sheet('11-12 Teamsheets'!$C$2:$H$119,$A24,BE$1)+Clean_sheet('12-13 Teamsheets'!$C$2:$H$126,$A24,BE$1)+Clean_sheet('13-14 Teamsheets'!$C$2:$H$132,$A24,BE$1)+Clean_sheet('14-15 Teamsheets'!$C$2:$H$136,$A24,BE$1)</f>
        <v>0</v>
      </c>
      <c r="BH24" s="27" t="str">
        <f>(CARDS('08-09 Teamsheets'!$H$2:$Z$92,$A24,$CX$2,'08-09 Teamsheets'!$C$2:$C$92,BE$1)+CARDS('09-10 Teamsheets'!$H$2:$Z$98,$A24,$CX$2,'09-10 Teamsheets'!$C$2:$C$98,BE$1)+CARDS('10-11 Teamsheets'!$H$2:$Z$107,$A24,$CX$2,'10-11 Teamsheets'!$C$2:$C$107,BE$1)+CARDS('11-12 Teamsheets'!$H$2:$Z$119,$A24,$CX$2,'11-12 Teamsheets'!$C$2:$C$119,BE$1)+CARDS('12-13 Teamsheets'!$H$2:$Z$126,$A24,$CX$2,'12-13 Teamsheets'!$C$2:$C$126,BE$1)+CARDS('13-14 Teamsheets'!$H$2:$Z$132,$A24,$CX$2,'13-14 Teamsheets'!$C$2:$C$132,BE$1)+CARDS('14-15 Teamsheets'!$H$2:$Z$136,$A24,$CX$2,'14-15 Teamsheets'!$C$2:$C$136,BE$1)) &amp; "(" &amp; (CARDS('08-09 Teamsheets'!$H$2:$Z$92,$A24,$CX$3,'08-09 Teamsheets'!$C$2:$C$92,BE$1)+CARDS('09-10 Teamsheets'!$H$2:$Z$98,$A24,$CX$3,'09-10 Teamsheets'!$C$2:$C$98,BE$1)+CARDS('10-11 Teamsheets'!$H$2:$Z$107,$A24,$CX$3,'10-11 Teamsheets'!$C$2:$C$107,BE$1)+CARDS('11-12 Teamsheets'!$H$2:$Z$119,$A24,$CX$3,'11-12 Teamsheets'!$C$2:$C$119,BE$1)+CARDS('12-13 Teamsheets'!$H$2:$Z$126,$A24,$CX$3,'12-13 Teamsheets'!$C$2:$C$126,BE$1)+CARDS('13-14 Teamsheets'!$H$2:$Z$132,$A24,$CX$3,'13-14 Teamsheets'!$C$2:$C$132,BE$1)+CARDS('14-15 Teamsheets'!$H$2:$Z$136,$A24,$CX$3,'14-15 Teamsheets'!$C$2:$C$136,BE$1)) &amp; ")"</f>
        <v>0(0)</v>
      </c>
      <c r="BI24" s="82">
        <f>MINS_PLAYED('08-09 Teamsheets'!$H$2:$R$92,$A24,'08-09 Teamsheets'!$C$2:$C$92,BE$1)+MINS_PLAYED('09-10 Teamsheets'!$H$2:$R$98,$A24,'09-10 Teamsheets'!$C$2:$C$98,BE$1)+ MINS_AS_SUB('08-09 Teamsheets'!$S$2:$Z$92,$A24,'08-09 Teamsheets'!$C$2:$C$92,BE$1)+ MINS_AS_SUB('09-10 Teamsheets'!$S$2:$Z$98,$A24,'09-10 Teamsheets'!$C$2:$C$98,BE$1)+MINS_PLAYED('10-11 Teamsheets'!$H$2:$R$107,$A24,'10-11 Teamsheets'!$C$2:$C$107,BE$1)+MINS_AS_SUB('10-11 Teamsheets'!$S$2:$Z$107,$A24,'10-11 Teamsheets'!$C$2:$C$107,BE$1)+MINS_PLAYED('11-12 Teamsheets'!$H$2:$R$119,$A24,'11-12 Teamsheets'!$C$2:$C$119,BE$1)+MINS_AS_SUB('11-12 Teamsheets'!$S$2:$Z$119,$A24,'11-12 Teamsheets'!$C$2:$C$119,BE$1)+MINS_PLAYED('12-13 Teamsheets'!$H$2:$R$126,$A24,'12-13 Teamsheets'!$C$2:$C$126,BE$1)+MINS_AS_SUB('12-13 Teamsheets'!$S$2:$Z$126,$A24,'12-13 Teamsheets'!$C$2:$C$126,BE$1)+MINS_PLAYED('13-14 Teamsheets'!$H$2:$R$132,$A24,'13-14 Teamsheets'!$C$2:$C$132,BE$1)+MINS_AS_SUB('13-14 Teamsheets'!$S$2:$Z$132,$A24,'13-14 Teamsheets'!$C$2:$C$132,BE$1)+MINS_PLAYED('14-15 Teamsheets'!$H$2:$R$136,$A24,'14-15 Teamsheets'!$C$2:$C$136,BE$1)+MINS_AS_SUB('14-15 Teamsheets'!$S$2:$Z$136,$A24,'14-15 Teamsheets'!$C$2:$C$136,BE$1)</f>
        <v>286</v>
      </c>
      <c r="BJ24" s="27" t="str">
        <f>(APPS('07-08 Teamsheets'!$H$2:$R$88,$A24,'07-08 Teamsheets'!$C$2:$C$88,BJ$1)+APPS('08-09 Teamsheets'!$H$2:$R$92,$A24,'08-09 Teamsheets'!$C$2:$C$92,BJ$1)+APPS('09-10 Teamsheets'!$H$2:$R$98,$A24,'09-10 Teamsheets'!$C$2:$C$98,BJ$1)+APPS('10-11 Teamsheets'!$H$2:$R$106,$A24,'10-11 Teamsheets'!$C$2:$C$106,BJ$1)+APPS('11-12 Teamsheets'!$H$2:$R$119,$A24,'11-12 Teamsheets'!$C$2:$C$119,BJ$1)+APPS('12-13 Teamsheets'!$H$2:$R$126,$A24,'12-13 Teamsheets'!$C$2:$C$126,BJ$1)+APPS('13-14 Teamsheets'!$H$2:$R$132,$A24,'13-14 Teamsheets'!$C$2:$C$132,BJ$1)+APPS('14-15 Teamsheets'!$H$2:$R$136,$A24,'14-15 Teamsheets'!$C$2:$C$136,BJ$1)) &amp; "(" &amp; (SUBS('07-08 Teamsheets'!$S$2:$Z$88,$A24,'07-08 Teamsheets'!$C$2:$C$88,BJ$1)+SUBS('08-09 Teamsheets'!$S$2:$Z$92,$A24,'08-09 Teamsheets'!$C$2:$C$92,BJ$1)+SUBS('09-10 Teamsheets'!$S$2:$Z$98,$A24,'09-10 Teamsheets'!$C$2:$C$98,BJ$1)+SUBS('10-11 Teamsheets'!$S$2:$Z$106,$A24,'10-11 Teamsheets'!$C$2:$C$106,BJ$1)+SUBS('11-12 Teamsheets'!$S$2:$Z$119,$A24,'11-12 Teamsheets'!$C$2:$C$119,BJ$1)+SUBS('12-13 Teamsheets'!$S$2:$Z$126,$A24,'12-13 Teamsheets'!$C$2:$C$126,BJ$1)+SUBS('13-14 Teamsheets'!$S$2:$Z$132,$A24,'13-14 Teamsheets'!$C$2:$C$132,BJ$1)+SUBS('14-15 Teamsheets'!$S$2:$Z$136,$A24,'14-15 Teamsheets'!$C$2:$C$136,BJ$1)) &amp; ")"</f>
        <v>5(0)</v>
      </c>
      <c r="BK24" s="27" t="str">
        <f>(GOALS('07-08 Teamsheets'!$H$2:$R$88,$A24,'07-08 Teamsheets'!$C$2:$C$88,BJ$1)+GOALS('08-09 Teamsheets'!$H$2:$R$92,$A24,'08-09 Teamsheets'!$C$2:$C$92,BJ$1)+GOALS('09-10 Teamsheets'!$H$2:$R$98,$A24,'09-10 Teamsheets'!$C$2:$C$98,BJ$1)+GOALS('10-11 Teamsheets'!$H$2:$R$106,$A24,'10-11 Teamsheets'!$C$2:$C$106,BJ$1)+GOALS('11-12 Teamsheets'!$H$2:$R$119,$A24,'11-12 Teamsheets'!$C$2:$C$119,BJ$1)+GOALS('12-13 Teamsheets'!$H$2:$R$126,$A24,'12-13 Teamsheets'!$C$2:$C$126,BJ$1)+GOALS('13-14 Teamsheets'!$H$2:$R$132,$A24,'13-14 Teamsheets'!$C$2:$C$132,BJ$1)+GOALS('14-15 Teamsheets'!$H$2:$R$136,$A24,'14-15 Teamsheets'!$C$2:$C$136,BJ$1)) &amp; "(" &amp; (GOALS('07-08 Teamsheets'!$S$2:$Z$88,$A24,'07-08 Teamsheets'!$C$2:$C$88,BJ$1)+GOALS('08-09 Teamsheets'!$S$2:$Z$92,$A24,'08-09 Teamsheets'!$C$2:$C$92,BJ$1)+GOALS('09-10 Teamsheets'!$S$2:$Z$98,$A24,'09-10 Teamsheets'!$C$2:$C$98,BJ$1)+GOALS('10-11 Teamsheets'!$S$2:$Z$106,$A24,'10-11 Teamsheets'!$C$2:$C$106,BJ$1)+GOALS('11-12 Teamsheets'!$S$2:$Z$119,$A24,'11-12 Teamsheets'!$C$2:$C$119,BJ$1)+GOALS('12-13 Teamsheets'!$S$2:$Z$126,$A24,'12-13 Teamsheets'!$C$2:$C$126,BJ$1)+GOALS('13-14 Teamsheets'!$S$2:$Z$132,$A24,'13-14 Teamsheets'!$C$2:$C$132,BJ$1)+GOALS('14-15 Teamsheets'!$S$2:$Z$136,$A24,'14-15 Teamsheets'!$C$2:$C$136,BJ$1)) &amp; ")"</f>
        <v>0(0)</v>
      </c>
      <c r="BL24" s="27">
        <f>Clean_sheet('07-08 Teamsheets'!$C$2:$H$92,$A24,BJ$1)+Clean_sheet('08-09 Teamsheets'!$C$2:$H$92,$A24,BJ$1)+Clean_sheet('09-10 Teamsheets'!$C$2:$H$98,$A24,BJ$1)+Clean_sheet('10-11 Teamsheets'!$C$2:$H$106,$A24,BJ$1)+Clean_sheet('11-12 Teamsheets'!$C$2:$H$119,$A24,BJ$1)+Clean_sheet('12-13 Teamsheets'!$C$2:$H$126,$A24,BJ$1)+Clean_sheet('13-14 Teamsheets'!$C$2:$H$132,$A24,BJ$1)+Clean_sheet('14-15 Teamsheets'!$C$2:$H$136,$A24,BJ$1)</f>
        <v>0</v>
      </c>
      <c r="BM24" s="27" t="str">
        <f>(CARDS('07-08 Teamsheets'!$H$2:$Z$88,$A24,$CX$2,'07-08 Teamsheets'!$C$2:$C$88,BJ$1)+CARDS('08-09 Teamsheets'!$H$2:$Z$92,$A24,$CX$2,'08-09 Teamsheets'!$C$2:$C$92,BJ$1)+CARDS('09-10 Teamsheets'!$H$2:$Z$98,$A24,$CX$2,'09-10 Teamsheets'!$C$2:$C$98,BJ$1)+CARDS('10-11 Teamsheets'!$H$2:$Z$106,$A24,$CX$2,'10-11 Teamsheets'!$C$2:$C$106,BJ$1)+CARDS('11-12 Teamsheets'!$H$2:$Z$119,$A24,$CX$2,'11-12 Teamsheets'!$C$2:$C$119,BJ$1)+CARDS('12-13 Teamsheets'!$H$2:$Z$126,$A24,$CX$2,'12-13 Teamsheets'!$C$2:$C$126,BJ$1)+CARDS('13-14 Teamsheets'!$H$2:$Z$132,$A24,$CX$2,'13-14 Teamsheets'!$C$2:$C$132,BJ$1)+CARDS('14-15 Teamsheets'!$H$2:$Z$136,$A24,$CX$2,'14-15 Teamsheets'!$C$2:$C$136,BJ$1)) &amp; "(" &amp; (CARDS('07-08 Teamsheets'!$H$2:$Z$88,$A24,$CX$3,'07-08 Teamsheets'!$C$2:$C$88,BJ$1)+CARDS('08-09 Teamsheets'!$H$2:$Z$92,$A24,$CX$3,'08-09 Teamsheets'!$C$2:$C$92,BJ$1)+CARDS('09-10 Teamsheets'!$H$2:$Z$98,$A24,$CX$3,'09-10 Teamsheets'!$C$2:$C$98,BJ$1)+CARDS('10-11 Teamsheets'!$H$2:$Z$106,$A24,$CX$3,'10-11 Teamsheets'!$C$2:$C$106,BJ$1)+CARDS('11-12 Teamsheets'!$H$2:$Z$119,$A24,$CX$3,'11-12 Teamsheets'!$C$2:$C$119,BJ$1)+CARDS('12-13 Teamsheets'!$H$2:$Z$126,$A24,$CX$3,'12-13 Teamsheets'!$C$2:$C$126,BJ$1)+CARDS('13-14 Teamsheets'!$H$2:$Z$132,$A24,$CX$3,'13-14 Teamsheets'!$C$2:$C$132,BJ$1)+CARDS('14-15 Teamsheets'!$H$2:$Z$136,$A24,$CX$3,'14-15 Teamsheets'!$C$2:$C$136,BJ$1)) &amp; ")"</f>
        <v>1(0)</v>
      </c>
      <c r="BN24" s="82">
        <f>MINS_PLAYED('07-08 Teamsheets'!$H$2:$R$88,$A24,'07-08 Teamsheets'!$C$2:$C$88,BJ$1)+MINS_PLAYED('08-09 Teamsheets'!$H$2:$R$92,$A24,'08-09 Teamsheets'!$C$2:$C$92,BJ$1)+MINS_PLAYED('09-10 Teamsheets'!$H$2:$R$98,$A24,'09-10 Teamsheets'!$C$2:$C$98,BJ$1)+MINS_PLAYED('10-11 Teamsheets'!$H$2:$R$106,$A24,'10-11 Teamsheets'!$C$2:$C$106,BJ$1)+MINS_PLAYED('11-12 Teamsheets'!$H$2:$R$119,$A24,'11-12 Teamsheets'!$C$2:$C$119,BJ$1)+MINS_PLAYED('12-13 Teamsheets'!$H$2:$R$126,$A24,'12-13 Teamsheets'!$C$2:$C$126,BJ$1)+MINS_PLAYED('13-14 Teamsheets'!$H$2:$R$132,$A24,'13-14 Teamsheets'!$C$2:$C$132,BJ$1)+MINS_PLAYED('14-15 Teamsheets'!$H$2:$R$136,$A24,'14-15 Teamsheets'!$C$2:$C$136,BJ$1)+MINS_AS_SUB('07-08 Teamsheets'!$S$2:$Z$88,$A24,'07-08 Teamsheets'!$C$2:$C$88,BJ$1)+MINS_AS_SUB('08-09 Teamsheets'!$S$2:$Z$92,$A24,'08-09 Teamsheets'!$C$2:$C$92,BJ$1)+MINS_AS_SUB('09-10 Teamsheets'!$S$2:$Z$98,$A24,'09-10 Teamsheets'!$C$2:$C$98,BJ$1)+MINS_AS_SUB('10-11 Teamsheets'!$S$2:$Z$106,$A24,'10-11 Teamsheets'!$C$2:$C$106,BJ$1)+MINS_AS_SUB('11-12 Teamsheets'!$S$2:$Z$119,$A24,'11-12 Teamsheets'!$C$2:$C$119,BJ$1)+MINS_AS_SUB('12-13 Teamsheets'!$S$2:$Z$126,$A24,'12-13 Teamsheets'!$C$2:$C$126,BJ$1)+MINS_AS_SUB('13-14 Teamsheets'!$S$2:$Z$132,$A24,'13-14 Teamsheets'!$C$2:$C$132,BJ$1)+MINS_AS_SUB('14-15 Teamsheets'!$S$2:$Z$136,$A24,'14-15 Teamsheets'!$C$2:$C$136,BJ$1)</f>
        <v>420</v>
      </c>
      <c r="BO24" s="27" t="str">
        <f>(APPS('07-08 Teamsheets'!$H$2:$R$88,$A24,'07-08 Teamsheets'!$C$2:$C$88,BO$1)+APPS('08-09 Teamsheets'!$H$2:$R$92,$A24,'08-09 Teamsheets'!$C$2:$C$92,BO$1)+APPS('09-10 Teamsheets'!$H$2:$R$98,$A24,'09-10 Teamsheets'!$C$2:$C$98,BO$1)+APPS('10-11 Teamsheets'!$H$2:$R$106,$A24,'10-11 Teamsheets'!$C$2:$C$106,BO$1)+APPS('11-12 Teamsheets'!$H$2:$R$119,$A24,'11-12 Teamsheets'!$C$2:$C$119,BO$1)+APPS('12-13 Teamsheets'!$H$2:$R$126,$A24,'12-13 Teamsheets'!$C$2:$C$126,BO$1)+APPS('13-14 Teamsheets'!$H$2:$R$132,$A24,'13-14 Teamsheets'!$C$2:$C$132,BO$1)+APPS('14-15 Teamsheets'!$H$2:$R$136,$A24,'14-15 Teamsheets'!$C$2:$C$136,BO$1)) &amp; "(" &amp; (SUBS('07-08 Teamsheets'!$S$2:$Z$88,$A24,'07-08 Teamsheets'!$C$2:$C$88,BO$1)+SUBS('08-09 Teamsheets'!$S$2:$Z$92,$A24,'08-09 Teamsheets'!$C$2:$C$92,BO$1)+SUBS('09-10 Teamsheets'!$S$2:$Z$98,$A24,'09-10 Teamsheets'!$C$2:$C$98,BO$1)+SUBS('10-11 Teamsheets'!$S$2:$Z$106,$A24,'10-11 Teamsheets'!$C$2:$C$106,BO$1)+SUBS('11-12 Teamsheets'!$S$2:$Z$119,$A24,'11-12 Teamsheets'!$C$2:$C$119,BO$1)+SUBS('12-13 Teamsheets'!$S$2:$Z$126,$A24,'12-13 Teamsheets'!$C$2:$C$126,BO$1)+SUBS('13-14 Teamsheets'!$S$2:$Z$132,$A24,'13-14 Teamsheets'!$C$2:$C$132,BO$1)+SUBS('14-15 Teamsheets'!$S$2:$Z$136,$A24,'14-15 Teamsheets'!$C$2:$C$136,BO$1)) &amp; ")"</f>
        <v>3(0)</v>
      </c>
      <c r="BP24" s="27" t="str">
        <f>(GOALS('07-08 Teamsheets'!$H$2:$R$88,$A24,'07-08 Teamsheets'!$C$2:$C$88,BO$1)+GOALS('08-09 Teamsheets'!$H$2:$R$92,$A24,'08-09 Teamsheets'!$C$2:$C$92,BO$1)+GOALS('09-10 Teamsheets'!$H$2:$R$98,$A24,'09-10 Teamsheets'!$C$2:$C$98,BO$1)+GOALS('10-11 Teamsheets'!$H$2:$R$106,$A24,'10-11 Teamsheets'!$C$2:$C$106,BO$1)+GOALS('11-12 Teamsheets'!$H$2:$R$119,$A24,'11-12 Teamsheets'!$C$2:$C$119,BO$1)+GOALS('12-13 Teamsheets'!$H$2:$R$126,$A24,'12-13 Teamsheets'!$C$2:$C$126,BO$1)+GOALS('13-14 Teamsheets'!$H$2:$R$132,$A24,'13-14 Teamsheets'!$C$2:$C$132,BO$1)+GOALS('14-15 Teamsheets'!$H$2:$R$136,$A24,'14-15 Teamsheets'!$C$2:$C$136,BO$1)) &amp; "(" &amp; (GOALS('07-08 Teamsheets'!$S$2:$Z$88,$A24,'07-08 Teamsheets'!$C$2:$C$88,BO$1)+GOALS('08-09 Teamsheets'!$S$2:$Z$92,$A24,'08-09 Teamsheets'!$C$2:$C$92,BO$1)+GOALS('09-10 Teamsheets'!$S$2:$Z$98,$A24,'09-10 Teamsheets'!$C$2:$C$98,BO$1)+GOALS('10-11 Teamsheets'!$S$2:$Z$106,$A24,'10-11 Teamsheets'!$C$2:$C$106,BO$1)+GOALS('11-12 Teamsheets'!$S$2:$Z$119,$A24,'11-12 Teamsheets'!$C$2:$C$119,BO$1)+GOALS('12-13 Teamsheets'!$S$2:$Z$126,$A24,'12-13 Teamsheets'!$C$2:$C$126,BO$1)+GOALS('13-14 Teamsheets'!$S$2:$Z$132,$A24,'13-14 Teamsheets'!$C$2:$C$132,BO$1)+GOALS('14-15 Teamsheets'!$S$2:$Z$136,$A24,'14-15 Teamsheets'!$C$2:$C$136,BO$1)) &amp; ")"</f>
        <v>0(0)</v>
      </c>
      <c r="BQ24" s="27">
        <f>Clean_sheet('07-08 Teamsheets'!$C$2:$H$92,$A24,BO$1)+Clean_sheet('08-09 Teamsheets'!$C$2:$H$92,$A24,BO$1)+Clean_sheet('09-10 Teamsheets'!$C$2:$H$98,$A24,BO$1)+Clean_sheet('10-11 Teamsheets'!$C$2:$H$106,$A24,BO$1)+Clean_sheet('11-12 Teamsheets'!$C$2:$H$119,$A24,BO$1)+Clean_sheet('12-13 Teamsheets'!$C$2:$H$126,$A24,BO$1)+Clean_sheet('13-14 Teamsheets'!$C$2:$H$132,$A24,BO$1)+Clean_sheet('14-15 Teamsheets'!$C$2:$H$136,$A24,BO$1)</f>
        <v>0</v>
      </c>
      <c r="BR24" s="27" t="str">
        <f>(CARDS('07-08 Teamsheets'!$H$2:$Z$88,$A24,$CX$2,'07-08 Teamsheets'!$C$2:$C$88,BO$1)+CARDS('08-09 Teamsheets'!$H$2:$Z$92,$A24,$CX$2,'08-09 Teamsheets'!$C$2:$C$92,BO$1)+CARDS('09-10 Teamsheets'!$H$2:$Z$98,$A24,$CX$2,'09-10 Teamsheets'!$C$2:$C$98,BO$1)+CARDS('10-11 Teamsheets'!$H$2:$Z$106,$A24,$CX$2,'10-11 Teamsheets'!$C$2:$C$106,BO$1)+CARDS('11-12 Teamsheets'!$H$2:$Z$119,$A24,$CX$2,'11-12 Teamsheets'!$C$2:$C$119,BO$1)+CARDS('12-13 Teamsheets'!$H$2:$Z$126,$A24,$CX$2,'12-13 Teamsheets'!$C$2:$C$126,BO$1)+CARDS('13-14 Teamsheets'!$H$2:$Z$132,$A24,$CX$2,'13-14 Teamsheets'!$C$2:$C$132,BO$1)+CARDS('14-15 Teamsheets'!$H$2:$Z$136,$A24,$CX$2,'14-15 Teamsheets'!$C$2:$C$136,BO$1)) &amp; "(" &amp; (CARDS('07-08 Teamsheets'!$H$2:$Z$88,$A24,$CX$3,'07-08 Teamsheets'!$C$2:$C$88,BO$1)+CARDS('08-09 Teamsheets'!$H$2:$Z$92,$A24,$CX$3,'08-09 Teamsheets'!$C$2:$C$92,BO$1)+CARDS('09-10 Teamsheets'!$H$2:$Z$98,$A24,$CX$3,'09-10 Teamsheets'!$C$2:$C$98,BO$1)+CARDS('10-11 Teamsheets'!$H$2:$Z$106,$A24,$CX$3,'10-11 Teamsheets'!$C$2:$C$106,BO$1)+CARDS('11-12 Teamsheets'!$H$2:$Z$119,$A24,$CX$3,'11-12 Teamsheets'!$C$2:$C$119,BO$1)+CARDS('12-13 Teamsheets'!$H$2:$Z$126,$A24,$CX$3,'12-13 Teamsheets'!$C$2:$C$126,BO$1)+CARDS('13-14 Teamsheets'!$H$2:$Z$132,$A24,$CX$3,'13-14 Teamsheets'!$C$2:$C$132,BO$1)+CARDS('14-15 Teamsheets'!$H$2:$Z$136,$A24,$CX$3,'14-15 Teamsheets'!$C$2:$C$136,BO$1)) &amp; ")"</f>
        <v>0(0)</v>
      </c>
      <c r="BS24" s="82">
        <f>MINS_PLAYED('07-08 Teamsheets'!$H$2:$R$88,$A24,'07-08 Teamsheets'!$C$2:$C$88,BO$1)+MINS_PLAYED('08-09 Teamsheets'!$H$2:$R$92,$A24,'08-09 Teamsheets'!$C$2:$C$92,BO$1)+MINS_PLAYED('09-10 Teamsheets'!$H$2:$R$98,$A24,'09-10 Teamsheets'!$C$2:$C$98,BO$1)+MINS_PLAYED('10-11 Teamsheets'!$H$2:$R$106,$A24,'10-11 Teamsheets'!$C$2:$C$106,BO$1)+MINS_PLAYED('11-12 Teamsheets'!$H$2:$R$119,$A24,'11-12 Teamsheets'!$C$2:$C$119,BO$1)+MINS_PLAYED('12-13 Teamsheets'!$H$2:$R$126,$A24,'12-13 Teamsheets'!$C$2:$C$126,BO$1)+MINS_PLAYED('13-14 Teamsheets'!$H$2:$R$132,$A24,'13-14 Teamsheets'!$C$2:$C$132,BO$1)+MINS_PLAYED('14-15 Teamsheets'!$H$2:$R$136,$A24,'14-15 Teamsheets'!$C$2:$C$136,BO$1)+MINS_AS_SUB('07-08 Teamsheets'!$S$2:$Z$88,$A24,'07-08 Teamsheets'!$C$2:$C$88,BO$1)+MINS_AS_SUB('08-09 Teamsheets'!$S$2:$Z$92,$A24,'08-09 Teamsheets'!$C$2:$C$92,BO$1)+MINS_AS_SUB('09-10 Teamsheets'!$S$2:$Z$98,$A24,'09-10 Teamsheets'!$C$2:$C$98,BO$1)+MINS_AS_SUB('10-11 Teamsheets'!$S$2:$Z$106,$A24,'10-11 Teamsheets'!$C$2:$C$106,BO$1)+MINS_AS_SUB('11-12 Teamsheets'!$S$2:$Z$119,$A24,'11-12 Teamsheets'!$C$2:$C$119,BO$1)+MINS_AS_SUB('12-13 Teamsheets'!$S$2:$Z$126,$A24,'12-13 Teamsheets'!$C$2:$C$126,BO$1)+MINS_AS_SUB('13-14 Teamsheets'!$S$2:$Z$132,$A24,'13-14 Teamsheets'!$C$2:$C$132,BO$1)+MINS_AS_SUB('14-15 Teamsheets'!$S$2:$Z$136,$A24,'14-15 Teamsheets'!$C$2:$C$136,BO$1)</f>
        <v>270</v>
      </c>
      <c r="BT24" s="71">
        <f>APPS('05-06 Teamsheets'!$H$2:$R$71,$A24,'05-06 Teamsheets'!$C$2:$C$71,B$1)+SUBS('05-06 Teamsheets'!$S$2:$W$71,$A24,'05-06 Teamsheets'!$C$2:$C$71,B$1)+APPS('06-07 Teamsheets'!$H$2:$R$83,$A24,'06-07 Teamsheets'!$C$2:$C$83,G$1)+SUBS('06-07 Teamsheets'!$S$2:$Z$83,$A24,'06-07 Teamsheets'!$C$2:$C$83,G$1)+APPS('07-08 Teamsheets'!$H$2:$R$88,$A24,'07-08 Teamsheets'!$C$2:$C$88,L$1)+SUBS('07-08 Teamsheets'!$S$2:$Z$88,$A24,'07-08 Teamsheets'!$C$2:$C$88,L$1)+APPS('08-09 Teamsheets'!$H$2:$R$92,$A24,'08-09 Teamsheets'!$C$2:$C$92,Q$1)+SUBS('08-09 Teamsheets'!$S$2:$Z$92,$A24,'08-09 Teamsheets'!$C$2:$C$92,Q$1)+APPS('09-10 Teamsheets'!$H$2:$R$98,$A24,'09-10 Teamsheets'!$C$2:$C$98,Q$1)+SUBS('09-10 Teamsheets'!$S$2:$Z$98,$A24,'09-10 Teamsheets'!$C$2:$C$98,Q$1)+APPS('10-11 Teamsheets'!$H$2:$R$107,$A24,'10-11 Teamsheets'!$C$2:$C$107,Q$1)+SUBS('10-11 Teamsheets'!$S$2:$Z$107,$A24,'10-11 Teamsheets'!$C$2:$C$107,Q$1)+APPS('11-12 Teamsheets'!$H$2:$R$119,$A24,'11-12 Teamsheets'!$C$2:$C$119,Q$1)+SUBS('11-12 Teamsheets'!$S$2:$Z$119,$A24,'11-12 Teamsheets'!$C$2:$C$119,Q$1)+APPS('12-13 Teamsheets'!$H$2:$R$126,$A24,'12-13 Teamsheets'!$C$2:$C$126,Q$1)+SUBS('12-13 Teamsheets'!$S$2:$Z$126,$A24,'12-13 Teamsheets'!$C$2:$C$126,Q$1)+APPS('13-14 Teamsheets'!$H$2:$R$132,$A24,'13-14 Teamsheets'!$C$2:$C$132,Q$1)+SUBS('13-14 Teamsheets'!$S$2:$Z$132,$A24,'13-14 Teamsheets'!$C$2:$C$132,Q$1)+APPS('14-15 Teamsheets'!$H$2:$R$136,$A24,'14-15 Teamsheets'!$C$2:$C$136,Q$1)+SUBS('14-15 Teamsheets'!$S$2:$Z$136,$A24,'14-15 Teamsheets'!$C$2:$C$136,Q$1)</f>
        <v>64</v>
      </c>
      <c r="BU24" s="27">
        <v>0</v>
      </c>
      <c r="BV24" s="27">
        <f>APPS('07-08 Teamsheets'!$H$2:$R$88,$A24,'07-08 Teamsheets'!$C$2:$C$88,AZ$1)+SUBS('07-08 Teamsheets'!$S$2:$Z$88,$A24,'07-08 Teamsheets'!$C$2:$C$88,AZ$1)+APPS('11-12 Teamsheets'!$H$2:$R$119,$A24,'11-12 Teamsheets'!$C$2:$C$119,AZ$1)+SUBS('11-12 Teamsheets'!$S$2:$Z$119,$A24,'11-12 Teamsheets'!$C$2:$C$119,AZ$1)+APPS('12-13 Teamsheets'!$H$2:$R$126,$A24,'12-13 Teamsheets'!$C$2:$C$126,AZ$1)+SUBS('12-13 Teamsheets'!$S$2:$Z$126,$A24,'12-13 Teamsheets'!$C$2:$C$126,AZ$1)+APPS('13-14 Teamsheets'!$H$2:$R$132,$A24,'13-14 Teamsheets'!$C$2:$C$132,AZ$1)+SUBS('13-14 Teamsheets'!$S$2:$Z$132,$A24,'13-14 Teamsheets'!$C$2:$C$132,AZ$1)+APPS('14-15 Teamsheets'!$H$2:$R$136,$A24,'14-15 Teamsheets'!$C$2:$C$136,AZ$1)+SUBS('14-15 Teamsheets'!$S$2:$Z$136,$A24,'14-15 Teamsheets'!$C$2:$C$136,AZ$1)+APPS('08-09 Teamsheets'!$H$2:$R$92,$A24,'08-09 Teamsheets'!$C$2:$C$92,BE$1)+APPS('09-10 Teamsheets'!$H$2:$R$98,$A24,'09-10 Teamsheets'!$C$2:$C$98,BE$1)+SUBS('08-09 Teamsheets'!$S$2:$Z$92,$A24,'08-09 Teamsheets'!$C$2:$C$92,BE$1)+SUBS('09-10 Teamsheets'!$S$2:$Z$98,$A24,'09-10 Teamsheets'!$C$2:$C$98,BE$1)+APPS('10-11 Teamsheets'!$H$2:$R$107,$A24,'10-11 Teamsheets'!$C$2:$C$107,BE$1)+SUBS('10-11 Teamsheets'!$S$2:$Z$107,$A24,'10-11 Teamsheets'!$C$2:$C$107,BE$1)+APPS('11-12 Teamsheets'!$H$2:$R$119,$A24,'11-12 Teamsheets'!$C$2:$C$119,BE$1)+SUBS('11-12 Teamsheets'!$S$2:$Z$119,$A24,'11-12 Teamsheets'!$C$2:$C$119,BE$1)+APPS('12-13 Teamsheets'!$H$2:$R$126,$A24,'12-13 Teamsheets'!$C$2:$C$126,BE$1)+SUBS('12-13 Teamsheets'!$S$2:$Z$126,$A24,'12-13 Teamsheets'!$C$2:$C$126,BE$1)+APPS('13-14 Teamsheets'!$H$2:$R$132,$A24,'13-14 Teamsheets'!$C$2:$C$132,BE$1)+SUBS('13-14 Teamsheets'!$S$2:$Z$132,$A24,'13-14 Teamsheets'!$C$2:$C$132,BE$1)+APPS('14-15 Teamsheets'!$H$2:$R$136,$A24,'14-15 Teamsheets'!$C$2:$C$136,BE$1)+SUBS('14-15 Teamsheets'!$S$2:$Z$136,$A24,'14-15 Teamsheets'!$C$2:$C$136,BE$1)</f>
        <v>4</v>
      </c>
      <c r="BW24" s="27">
        <f>APPS('07-08 Teamsheets'!$H$2:$R$88,$A24,'07-08 Teamsheets'!$C$2:$C$88,BJ$1)+APPS('08-09 Teamsheets'!$H$2:$R$92,$A24,'08-09 Teamsheets'!$C$2:$C$92,BJ$1)+APPS('09-10 Teamsheets'!$H$2:$R$98,$A24,'09-10 Teamsheets'!$C$2:$C$98,BJ$1)+SUBS('07-08 Teamsheets'!$S$2:$Z$88,$A24,'07-08 Teamsheets'!$C$2:$C$88,BJ$1)+SUBS('08-09 Teamsheets'!$S$2:$Z$92,$A24,'08-09 Teamsheets'!$C$2:$C$92,BJ$1)+SUBS('09-10 Teamsheets'!$S$2:$Z$98,$A24,'09-10 Teamsheets'!$C$2:$C$98,BJ$1)+APPS('10-11 Teamsheets'!$H$2:$R$107,$A24,'10-11 Teamsheets'!$C$2:$C$107,BJ$1)+SUBS('10-11 Teamsheets'!$S$2:$Z$107,$A24,'10-11 Teamsheets'!$C$2:$C$107,BJ$1)+APPS('11-12 Teamsheets'!$H$2:$R$119,$A24,'11-12 Teamsheets'!$C$2:$C$119,BJ$1)+SUBS('11-12 Teamsheets'!$S$2:$Z$111,$A24,'11-12 Teamsheets'!$C$2:$C$119,BJ$1)+APPS('12-13 Teamsheets'!$H$2:$R$126,$A24,'12-13 Teamsheets'!$C$2:$C$126,BJ$1)+SUBS('12-13 Teamsheets'!$S$2:$Z$118,$A24,'12-13 Teamsheets'!$C$2:$C$126,BJ$1)+APPS('13-14 Teamsheets'!$H$2:$R$132,$A24,'13-14 Teamsheets'!$C$2:$C$132,BJ$1)+SUBS('13-14 Teamsheets'!$S$2:$Z$124,$A24,'13-14 Teamsheets'!$C$2:$C$132,BJ$1)+APPS('14-15 Teamsheets'!$H$2:$R$136,$A24,'14-15 Teamsheets'!$C$2:$C$136,BJ$1)+SUBS('14-15 Teamsheets'!$S$2:$Z$128,$A24,'14-15 Teamsheets'!$C$2:$C$136,BJ$1)</f>
        <v>5</v>
      </c>
      <c r="BX24" s="27">
        <f>APPS('07-08 Teamsheets'!$H$2:$R$88,$A24,'07-08 Teamsheets'!$C$2:$C$88,BO$1)+APPS('08-09 Teamsheets'!$H$2:$R$92,$A24,'08-09 Teamsheets'!$C$2:$C$92,BO$1)+APPS('09-10 Teamsheets'!$H$2:$R$98,$A24,'09-10 Teamsheets'!$C$2:$C$98,BO$1)+SUBS('07-08 Teamsheets'!$S$2:$Z$88,$A24,'07-08 Teamsheets'!$C$2:$C$88,BO$1)+SUBS('08-09 Teamsheets'!$S$2:$Z$92,$A24,'08-09 Teamsheets'!$C$2:$C$92,BO$1)+SUBS('09-10 Teamsheets'!$S$2:$Z$98,$A24,'09-10 Teamsheets'!$C$2:$C$98,BO$1)+APPS('10-11 Teamsheets'!$H$2:$R$107,$A24,'10-11 Teamsheets'!$C$2:$C$107,BO$1)+SUBS('10-11 Teamsheets'!$S$2:$Z$107,$A24,'10-11 Teamsheets'!$C$2:$C$107,BO$1)+APPS('11-12 Teamsheets'!$H$2:$R$119,$A24,'11-12 Teamsheets'!$C$2:$C$119,BO$1)+SUBS('11-12 Teamsheets'!$S$2:$Z$119,$A24,'11-12 Teamsheets'!$C$2:$C$119,BO$1)+APPS('12-13 Teamsheets'!$H$2:$R$126,$A24,'12-13 Teamsheets'!$C$2:$C$126,BO$1)+SUBS('12-13 Teamsheets'!$S$2:$Z$126,$A24,'12-13 Teamsheets'!$C$2:$C$126,BO$1)+APPS('13-14 Teamsheets'!$H$2:$R$132,$A24,'13-14 Teamsheets'!$C$2:$C$132,BO$1)+SUBS('13-14 Teamsheets'!$S$2:$Z$132,$A24,'13-14 Teamsheets'!$C$2:$C$132,BO$1)+APPS('14-15 Teamsheets'!$H$2:$R$136,$A24,'14-15 Teamsheets'!$C$2:$C$136,BO$1)+SUBS('14-15 Teamsheets'!$S$2:$Z$136,$A24,'14-15 Teamsheets'!$C$2:$C$136,BO$1)</f>
        <v>3</v>
      </c>
      <c r="BY24" s="28">
        <f t="shared" si="3"/>
        <v>12</v>
      </c>
      <c r="BZ24" s="27" t="str">
        <f>(APPS('05-06 Teamsheets'!$H$2:$R$71,$A24) + APPS('06-07 Teamsheets'!$H$2:$R$83,$A24) +APPS('07-08 Teamsheets'!$H$2:$R$88,$A24) + APPS('08-09 Teamsheets'!$H$2:$R$92,$A24)+APPS('09-10 Teamsheets'!$H$2:$R$98,$A24)+APPS('10-11 Teamsheets'!$H$2:$R$107,$A24)+APPS('11-12 Teamsheets'!$H$2:$R$119,$A24)+APPS('12-13 Teamsheets'!$H$2:$R$126,$A24)+APPS('13-14 Teamsheets'!$H$2:$R$132,$A24)+APPS('14-15 Teamsheets'!$H$2:$R$136,$A24)) &amp; "(" &amp; (SUBS('05-06 Teamsheets'!$S$2:$W$71,$A24)+SUBS('06-07 Teamsheets'!$S$2:$Z$83,$A24)+SUBS('07-08 Teamsheets'!$S$2:$Z$88,$A24) +SUBS('08-09 Teamsheets'!$S$2:$Z$92,$A24)+SUBS('09-10 Teamsheets'!$S$2:$Z$98,$A24)+SUBS('10-11 Teamsheets'!$S$2:$Z$107,$A24)+SUBS('11-12 Teamsheets'!$S$2:$Z$119,$A24)+SUBS('12-13 Teamsheets'!$S$2:$Z$126,$A24)+SUBS('13-14 Teamsheets'!$S$2:$Z$132,$A24)+SUBS('14-15 Teamsheets'!$S$2:$Z$136,$A24)) &amp; ")"</f>
        <v>74(2)</v>
      </c>
      <c r="CA24" s="28">
        <f t="shared" si="4"/>
        <v>76</v>
      </c>
      <c r="CB24" s="71">
        <f>GOALS('05-06 Teamsheets'!$H$2:$W$71,$A24,'05-06 Teamsheets'!$C$2:$C$71,B$1)+GOALS('06-07 Teamsheets'!$H$2:$Z$83,$A24,'06-07 Teamsheets'!$C$2:$C$83,G$1)+GOALS('07-08 Teamsheets'!$H$2:$Z$88,$A24,'07-08 Teamsheets'!$C$2:$C$88,L$1)+GOALS('08-09 Teamsheets'!$H$2:$Z$92,$A24,'08-09 Teamsheets'!$C$2:$C$92,Q$1)+GOALS('09-10 Teamsheets'!$H$2:$Z$98,$A24,'09-10 Teamsheets'!$C$2:$C$98,Q$1)+GOALS('10-11 Teamsheets'!$H$2:$Z$107,$A24,'10-11 Teamsheets'!$C$2:$C$107,Q$1)+GOALS('11-12 Teamsheets'!$H$2:$Z$119,$A24,'11-12 Teamsheets'!$C$2:$C$119,Q$1)+GOALS('12-13 Teamsheets'!$H$2:$Z$126,$A24,'12-13 Teamsheets'!$C$2:$C$126,Q$1)+GOALS('13-14 Teamsheets'!$H$2:$Z$132,$A24,'13-14 Teamsheets'!$C$2:$C$132,Q$1)+GOALS('14-15 Teamsheets'!$H$2:$Z$136,$A24,'14-15 Teamsheets'!$C$2:$C$136,Q$1)</f>
        <v>2</v>
      </c>
      <c r="CC24" s="27">
        <f>GOALS('05-06 Teamsheets'!$H$2:$W$71,$A24,'05-06 Teamsheets'!$C$2:$C$71,V$1)+GOALS('05-06 Teamsheets'!$H$2:$W$71,$A24,'05-06 Teamsheets'!$C$2:$C$71,AA$1)+GOALS('06-07 Teamsheets'!$H$2:$Z$83,$A24,'06-07 Teamsheets'!$C$2:$C$83,AF$1)+GOALS('06-07 Teamsheets'!$H$2:$Z$83,$A24,'06-07 Teamsheets'!$C$2:$C$83,AK$1)+GOALS('07-08 Teamsheets'!$H$2:$Z$88,$A24,'07-08 Teamsheets'!$C$2:$C$88,AP$1)+GOALS('07-08 Teamsheets'!$H$2:$Z$88,$A24,'07-08 Teamsheets'!$C$2:$C$88,AU$1)+GOALS('07-08 Teamsheets'!$H$2:$Z$88,$A24,'07-08 Teamsheets'!$C$2:$C$88,AZ$1)+GOALS('11-12 Teamsheets'!$H$2:$Z$119,$A24,'11-12 Teamsheets'!$C$2:$C$119,AZ$1)+GOALS('12-13 Teamsheets'!$H$2:$Z$120,$A24,'12-13 Teamsheets'!$C$2:$C$120,AZ$1)+GOALS('13-14 Teamsheets'!$H$2:$Z$126,$A24,'13-14 Teamsheets'!$C$2:$C$126,AZ$1)+GOALS('14-15 Teamsheets'!$H$2:$Z$130,$A24,'14-15 Teamsheets'!$C$2:$C$130,AZ$1)+GOALS('08-09 Teamsheets'!$H$2:$Z$92,$A24,'08-09 Teamsheets'!$C$2:$C$92,BE$1)+GOALS('09-10 Teamsheets'!$H$2:$Z$98,$A24,'09-10 Teamsheets'!$C$2:$C$98,BE$1)+GOALS('10-11 Teamsheets'!$H$2:$Z$107,$A24,'10-11 Teamsheets'!$C$2:$C$107,BE$1)+GOALS('11-12 Teamsheets'!$H$2:$Z$119,$A24,'11-12 Teamsheets'!$C$2:$C$119,BE$1)+GOALS('12-13 Teamsheets'!$H$2:$Z$126,$A24,'12-13 Teamsheets'!$C$2:$C$126,BE$1)+GOALS('13-14 Teamsheets'!$H$2:$Z$132,$A24,'13-14 Teamsheets'!$C$2:$C$132,BE$1)+GOALS('14-15 Teamsheets'!$H$2:$Z$136,$A24,'14-15 Teamsheets'!$C$2:$C$136,BE$1)</f>
        <v>1</v>
      </c>
      <c r="CD24" s="27">
        <f>GOALS('07-08 Teamsheets'!$H$2:$Z$88,$A24,'07-08 Teamsheets'!$C$2:$C$88,BJ$1)
+GOALS('08-09 Teamsheets'!$H$2:$Z$92,$A24,'08-09 Teamsheets'!$C$2:$C$92,BJ$1)
+GOALS('09-10 Teamsheets'!$H$2:$Z$98,$A24,'09-10 Teamsheets'!$C$2:$C$98,BJ$1)
+GOALS('10-11 Teamsheets'!$H$2:$Z$107,$A24,'10-11 Teamsheets'!$C$2:$C$107,BJ$1)
+GOALS('11-12 Teamsheets'!$H$2:$Z$119,$A24,'11-12 Teamsheets'!$C$2:$C$119,BJ$1)
+GOALS('12-13 Teamsheets'!$H$2:$Z$124,$A24,'12-13 Teamsheets'!$C$2:$C$124,BJ$1)+GOALS('13-14 Teamsheets'!$H$2:$Z$130,$A24,'13-14 Teamsheets'!$C$2:$C$130,BJ$1)+GOALS('14-15 Teamsheets'!$H$2:$Z$134,$A24,'14-15 Teamsheets'!$C$2:$C$134,BJ$1)
+GOALS('07-08 Teamsheets'!$H$2:$Z$88,$A24,'07-08 Teamsheets'!$C$2:$C$88,BO$1)
+GOALS('08-09 Teamsheets'!$H$2:$Z$92,$A24,'08-09 Teamsheets'!$C$2:$C$92,BO$1)
+GOALS('09-10 Teamsheets'!$H$2:$Z$98,$A24,'09-10 Teamsheets'!$C$2:$C$98,BO$1)
+GOALS('10-11 Teamsheets'!$H$2:$Z$107,$A24,'10-11 Teamsheets'!$C$2:$C$107,BO$1)
+GOALS('11-12 Teamsheets'!$H$2:$Z$119,$A24,'11-12 Teamsheets'!$C$2:$C$119,BO$1)
+GOALS('12-13 Teamsheets'!$H$2:$Z$126,$A24,'12-13 Teamsheets'!$C$2:$C$126,BO$1)+GOALS('13-14 Teamsheets'!$H$2:$Z$132,$A24,'13-14 Teamsheets'!$C$2:$C$132,BO$1)+GOALS('14-15 Teamsheets'!$H$2:$Z$136,$A24,'14-15 Teamsheets'!$C$2:$C$136,BO$1)</f>
        <v>0</v>
      </c>
      <c r="CE24" s="28">
        <f t="shared" si="5"/>
        <v>1</v>
      </c>
      <c r="CF24" s="27" t="str">
        <f>(GOALS('05-06 Teamsheets'!$H$2:$R$71,$A24) +GOALS('06-07 Teamsheets'!$H$2:$R$83,$A24) +  GOALS('07-08 Teamsheets'!$H$2:$R$88,$A24) + GOALS('08-09 Teamsheets'!$H$2:$R$92,$A24)+GOALS('09-10 Teamsheets'!$H$2:$R$98,$A24)+GOALS('10-11 Teamsheets'!$H$2:$R$107,$A24)+GOALS('11-12 Teamsheets'!$H$2:$R$119,$A24)+GOALS('12-13 Teamsheets'!$H$2:$R$126,$A24)+GOALS('13-14 Teamsheets'!$H$2:$R$132,$A24)+GOALS('14-15 Teamsheets'!$H$2:$R$136,$A24)) &amp; "(" &amp; (GOALS('05-06 Teamsheets'!$S$2:$W$71,$A24)+GOALS('06-07 Teamsheets'!$S$2:$Z$83,$A24)+GOALS('07-08 Teamsheets'!$S$2:$Z$88,$A24)+GOALS('08-09 Teamsheets'!$S$2:$Z$92,$A24)+GOALS('09-10 Teamsheets'!$S$2:$Z$98,$A24)+GOALS('10-11 Teamsheets'!$S$2:$Z$107,$A24)+GOALS('11-12 Teamsheets'!$S$2:$Z$119,$A24)+GOALS('12-13 Teamsheets'!$S$2:$Z$126,$A24)+GOALS('13-14 Teamsheets'!$S$2:$Z$132,$A24)+GOALS('14-15 Teamsheets'!$S$2:$Z$136,$A24)) &amp; ")"</f>
        <v>2(1)</v>
      </c>
      <c r="CG24" s="28">
        <f t="shared" si="6"/>
        <v>3</v>
      </c>
      <c r="CH24" s="71">
        <f>SUM(D24,I24,N24,S24)</f>
        <v>0</v>
      </c>
      <c r="CI24" s="83">
        <f>SUM(X24,AC24,AH24,AM24,AR24,BG24,AW24,BL24,BQ24,BB24)</f>
        <v>0</v>
      </c>
      <c r="CJ24" s="77">
        <f>SUM(CH24:CI24)</f>
        <v>0</v>
      </c>
      <c r="CK24" s="74" t="str">
        <f>(CARDS('05-06 Teamsheets'!$H$2:$W$71,$A24,$CX$2)+CARDS('06-07 Teamsheets'!$H$2:$Z$83,$A24,$CX$2)+CARDS('07-08 Teamsheets'!$H$2:$Z$88,$A24,$CX$2)+CARDS('08-09 Teamsheets'!$H$2:$Z$92,$A24,$CX$2)+CARDS('09-10 Teamsheets'!$H$2:$Z$98,$A24,$CX$2)+CARDS('10-11 Teamsheets'!$H$2:$Z$107,$A24,$CX$2)+CARDS('11-12 Teamsheets'!$H$2:$Z$119,$A24,$CX$2)+CARDS('12-13 Teamsheets'!$H$2:$Z$126,$A24,$CX$2)+CARDS('13-14 Teamsheets'!$H$2:$Z$130,$A24,$CX$2)) &amp; "(" &amp; (CARDS('05-06 Teamsheets'!$H$2:$W$71,$A24,$CX$3)+CARDS('06-07 Teamsheets'!$H$2:$Z$83,$A24,$CX$3)+CARDS('07-08 Teamsheets'!$H$2:$Z$88,$A24,$CX$3)+CARDS('08-09 Teamsheets'!$H$2:$Z$92,$A24,$CX$3)+CARDS('09-10 Teamsheets'!$H$2:$Z$98,$A24,$CX$3)+CARDS('10-11 Teamsheets'!$H$2:$Z$107,$A24,$CX$3)+CARDS('11-12 Teamsheets'!$H$2:$Z$119,$A24,$CX$3)+CARDS('13-14 Teamsheets'!$H$2:$Z$130,$A24,$CX$3)) &amp; ")"</f>
        <v>9(0)</v>
      </c>
      <c r="CL24" s="28">
        <f>SUM(F24,K24,P24,U24)</f>
        <v>5703</v>
      </c>
      <c r="CM24" s="28">
        <f>SUM(Z24,AE24,AJ24,AO24,AT24,BI24,AY24,BN24,BS24,BD24)</f>
        <v>976</v>
      </c>
      <c r="CN24" s="77">
        <f>SUM(CL24:CM24)</f>
        <v>6679</v>
      </c>
      <c r="CO24" s="28">
        <f>IF(AND(CN24&lt;&gt;0, CA24&lt;&gt;0),CN24/CA24,0)</f>
        <v>87.881578947368425</v>
      </c>
      <c r="CP24" s="28">
        <f>IF(CG24&lt;&gt;0,CG24/CA24,0)</f>
        <v>3.9473684210526314E-2</v>
      </c>
      <c r="CQ24" s="77">
        <f>IF(CG24&lt;&gt;0,CN24/CG24,0)</f>
        <v>2226.3333333333335</v>
      </c>
      <c r="CS24" s="71">
        <f t="shared" si="0"/>
        <v>26</v>
      </c>
      <c r="CT24" s="83">
        <f t="shared" si="1"/>
        <v>20</v>
      </c>
      <c r="CU24" s="77">
        <f t="shared" si="2"/>
        <v>44</v>
      </c>
      <c r="CW24"/>
      <c r="CX24" s="30"/>
    </row>
    <row r="25" spans="1:102" x14ac:dyDescent="0.2">
      <c r="A25" s="25" t="s">
        <v>2074</v>
      </c>
      <c r="B25" s="27" t="s">
        <v>1635</v>
      </c>
      <c r="C25" s="27" t="s">
        <v>1635</v>
      </c>
      <c r="D25" s="27">
        <v>0</v>
      </c>
      <c r="E25" s="27" t="s">
        <v>1635</v>
      </c>
      <c r="F25" s="82">
        <v>0</v>
      </c>
      <c r="G25" s="27" t="s">
        <v>1635</v>
      </c>
      <c r="H25" s="27" t="s">
        <v>1635</v>
      </c>
      <c r="I25" s="27">
        <v>0</v>
      </c>
      <c r="J25" s="27" t="s">
        <v>1635</v>
      </c>
      <c r="K25" s="82">
        <v>0</v>
      </c>
      <c r="L25" s="27" t="s">
        <v>1635</v>
      </c>
      <c r="M25" s="27" t="s">
        <v>1635</v>
      </c>
      <c r="N25" s="27">
        <v>0</v>
      </c>
      <c r="O25" s="27" t="s">
        <v>1635</v>
      </c>
      <c r="P25" s="82">
        <v>0</v>
      </c>
      <c r="Q25" s="27" t="str">
        <f>(APPS('08-09 Teamsheets'!$H$2:$R$92,$A25,'08-09 Teamsheets'!$C$2:$C$92,Q$1)+APPS('09-10 Teamsheets'!$H$2:$R$98,$A25,'09-10 Teamsheets'!$C$2:$C$98,Q$1)+APPS('10-11 Teamsheets'!$H$2:$R$107,$A25,'10-11 Teamsheets'!$C$2:$C$107,Q$1)+APPS('11-12 Teamsheets'!$H$2:$R$119,$A25,'11-12 Teamsheets'!$C$2:$C$119,Q$1)+APPS('12-13 Teamsheets'!$H$2:$R$126,$A25,'12-13 Teamsheets'!$C$2:$C$126,Q$1)+APPS('13-14 Teamsheets'!$H$2:$R$132,$A25,'13-14 Teamsheets'!$C$2:$C$132,Q$1)+APPS('14-15 Teamsheets'!$H$2:$R$136,$A25,'14-15 Teamsheets'!$C$2:$C$136,Q$1)) &amp; "(" &amp; (SUBS('08-09 Teamsheets'!$S$2:$Z$92,$A25,'08-09 Teamsheets'!$C$2:$C$92,Q$1)+SUBS('09-10 Teamsheets'!$S$2:$Z$98,$A25,'09-10 Teamsheets'!$C$2:$C$98,Q$1)+SUBS('10-11 Teamsheets'!$S$2:$Z$107,$A25,'10-11 Teamsheets'!$C$2:$C$107,Q$1)+SUBS('11-12 Teamsheets'!$S$2:$Z$119,$A25,'11-12 Teamsheets'!$C$2:$C$119,Q$1)+SUBS('12-13 Teamsheets'!$S$2:$Z$126,$A25,'12-13 Teamsheets'!$C$2:$C$126,Q$1)+SUBS('13-14 Teamsheets'!$S$2:$Z$132,$A25,'13-14 Teamsheets'!$C$2:$C$132,Q$1)+SUBS('14-15 Teamsheets'!$S$2:$Z$136,$A25,'14-15 Teamsheets'!$C$2:$C$136,Q$1)) &amp; ")"</f>
        <v>0(0)</v>
      </c>
      <c r="R25" s="27" t="str">
        <f>(GOALS('08-09 Teamsheets'!$H$2:$R$92,$A25,'08-09 Teamsheets'!$C$2:$C$92,Q$1)+GOALS('09-10 Teamsheets'!$H$2:$R$98,$A25,'09-10 Teamsheets'!$C$2:$C$98,Q$1)+GOALS('10-11 Teamsheets'!$H$2:$R$107,$A25,'10-11 Teamsheets'!$C$2:$C$107,Q$1)+GOALS('11-12 Teamsheets'!$H$2:$R$119,$A25,'11-12 Teamsheets'!$C$2:$C$119,Q$1)+GOALS('12-13 Teamsheets'!$H$2:$R$126,$A25,'12-13 Teamsheets'!$C$2:$C$126,Q$1)+GOALS('13-14 Teamsheets'!$H$2:$R$132,$A25,'13-14 Teamsheets'!$C$2:$C$132,Q$1)+GOALS('14-15 Teamsheets'!$H$2:$R$136,$A25,'14-15 Teamsheets'!$C$2:$C$136,Q$1)) &amp; "(" &amp; (GOALS('08-09 Teamsheets'!$S$2:$Z$92,$A25,'08-09 Teamsheets'!$C$2:$C$92,Q$1)+GOALS('09-10 Teamsheets'!$S$2:$Z$98,$A25,'09-10 Teamsheets'!$C$2:$C$98,Q$1)+GOALS('10-11 Teamsheets'!$S$2:$Z$107,$A25,'10-11 Teamsheets'!$C$2:$C$107,Q$1)+GOALS('11-12 Teamsheets'!$S$2:$Z$119,$A25,'11-12 Teamsheets'!$C$2:$C$119,Q$1)+GOALS('12-13 Teamsheets'!$S$2:$Z$126,$A25,'12-13 Teamsheets'!$C$2:$C$126,Q$1)+GOALS('13-14 Teamsheets'!$S$2:$Z$132,$A25,'13-14 Teamsheets'!$C$2:$C$132,Q$1)+GOALS('14-15 Teamsheets'!$S$2:$Z$136,$A25,'14-15 Teamsheets'!$C$2:$C$136,Q$1)) &amp; ")"</f>
        <v>0(0)</v>
      </c>
      <c r="S25" s="27">
        <f>Clean_sheet('08-09 Teamsheets'!$C$2:$H$92,$A25,Q$1)+Clean_sheet('09-10 Teamsheets'!$C$2:$H$98,$A25,Q$1)+Clean_sheet('10-11 Teamsheets'!$C$2:$H$107,$A25,Q$1)+Clean_sheet('11-12 Teamsheets'!$C$2:$H$119,$A25,Q$1)+Clean_sheet('12-13 Teamsheets'!$C$2:$H$126,$A25,Q$1)+Clean_sheet('13-14 Teamsheets'!$C$2:$H$132,$A25,Q$1)+Clean_sheet('14-15 Teamsheets'!$C$2:$H$136,$A25,Q$1)</f>
        <v>0</v>
      </c>
      <c r="T25" s="27" t="str">
        <f>(CARDS('08-09 Teamsheets'!$H$2:$Z$92,$A25,$CX$2,'08-09 Teamsheets'!$C$2:$C$92,Q$1)+CARDS('09-10 Teamsheets'!$H$2:$Z$98,$A25,$CX$2,'09-10 Teamsheets'!$C$2:$C$98,Q$1)+CARDS('10-11 Teamsheets'!$H$2:$Z$107,$A25,$CX$2,'10-11 Teamsheets'!$C$2:$C$107,Q$1)+CARDS('11-12 Teamsheets'!$H$2:$Z$119,$A25,$CX$2,'11-12 Teamsheets'!$C$2:$C$119,Q$1)+CARDS('12-13 Teamsheets'!$H$2:$Z$126,$A25,$CX$2,'12-13 Teamsheets'!$C$2:$C$126,Q$1)+CARDS('13-14 Teamsheets'!$H$2:$Z$132,$A25,$CX$2,'13-14 Teamsheets'!$C$2:$C$132,Q$1)+CARDS('14-15 Teamsheets'!$H$2:$Z$136,$A25,$CX$2,'14-15 Teamsheets'!$C$2:$C$136,Q$1)) &amp; "(" &amp; (CARDS('08-09 Teamsheets'!$H$2:$Z$92,$A25,$CX$3,'08-09 Teamsheets'!$C$2:$C$92,Q$1)+CARDS('09-10 Teamsheets'!$H$2:$Z$98,$A25,$CX$3,'09-10 Teamsheets'!$C$2:$C$98,Q$1)+CARDS('10-11 Teamsheets'!$H$2:$Z$107,$A25,$CX$3,'10-11 Teamsheets'!$C$2:$C$107,Q$1)+CARDS('11-12 Teamsheets'!$H$2:$Z$119,$A25,$CX$3,'11-12 Teamsheets'!$C$2:$C$119,Q$1)+CARDS('12-13 Teamsheets'!$H$2:$Z$126,$A25,$CX$3,'12-13 Teamsheets'!$C$2:$C$126,Q$1)+CARDS('13-14 Teamsheets'!$H$2:$Z$132,$A25,$CX$3,'13-14 Teamsheets'!$C$2:$C$132,Q$1)+CARDS('14-15 Teamsheets'!$H$2:$Z$136,$A25,$CX$3,'14-15 Teamsheets'!$C$2:$C$136,Q$1)) &amp; ")"</f>
        <v>0(0)</v>
      </c>
      <c r="U25" s="82">
        <f>MINS_PLAYED('08-09 Teamsheets'!$H$2:$R$92,$A25,'08-09 Teamsheets'!$C$2:$C$92,Q$1)+MINS_PLAYED('09-10 Teamsheets'!$H$2:$R$98,$A25,'09-10 Teamsheets'!$C$2:$C$98,Q$1)+ MINS_AS_SUB('08-09 Teamsheets'!$S$2:$Z$92,$A25,'08-09 Teamsheets'!$C$2:$C$92,Q$1)+ MINS_AS_SUB('09-10 Teamsheets'!$S$2:$Z$98,$A25,'09-10 Teamsheets'!$C$2:$C$98,Q$1)+MINS_PLAYED('10-11 Teamsheets'!$H$2:$R$107,$A25,'10-11 Teamsheets'!$C$2:$C$107,Q$1)+MINS_AS_SUB('10-11 Teamsheets'!$S$2:$Z$107,$A25,'10-11 Teamsheets'!$C$2:$C$107,Q$1)+MINS_PLAYED('11-12 Teamsheets'!$H$2:$R$119,$A25,'11-12 Teamsheets'!$C$2:$C$119,Q$1)+MINS_AS_SUB('11-12 Teamsheets'!$S$2:$Z$119,$A25,'11-12 Teamsheets'!$C$2:$C$119,Q$1)+MINS_PLAYED('12-13 Teamsheets'!$H$2:$R$126,$A25,'12-13 Teamsheets'!$C$2:$C$126,Q$1)+MINS_AS_SUB('12-13 Teamsheets'!$S$2:$Z$126,$A25,'12-13 Teamsheets'!$C$2:$C$126,Q$1)+MINS_PLAYED('13-14 Teamsheets'!$H$2:$R$132,$A25,'13-14 Teamsheets'!$C$2:$C$132,Q$1)+MINS_AS_SUB('13-14 Teamsheets'!$S$2:$Z$132,$A25,'13-14 Teamsheets'!$C$2:$C$132,Q$1)+MINS_PLAYED('14-15 Teamsheets'!$H$2:$R$136,$A25,'14-15 Teamsheets'!$C$2:$C$136,Q$1)+MINS_AS_SUB('14-15 Teamsheets'!$S$2:$Z$136,$A25,'14-15 Teamsheets'!$C$2:$C$136,Q$1)</f>
        <v>0</v>
      </c>
      <c r="V25" s="27" t="s">
        <v>1635</v>
      </c>
      <c r="W25" s="27" t="s">
        <v>1635</v>
      </c>
      <c r="X25" s="27">
        <v>0</v>
      </c>
      <c r="Y25" s="27" t="s">
        <v>1635</v>
      </c>
      <c r="Z25" s="82">
        <v>0</v>
      </c>
      <c r="AA25" s="27" t="s">
        <v>1635</v>
      </c>
      <c r="AB25" s="27" t="s">
        <v>1635</v>
      </c>
      <c r="AC25" s="27">
        <v>0</v>
      </c>
      <c r="AD25" s="27" t="s">
        <v>1635</v>
      </c>
      <c r="AE25" s="82">
        <v>0</v>
      </c>
      <c r="AF25" s="27" t="s">
        <v>1635</v>
      </c>
      <c r="AG25" s="27" t="s">
        <v>1635</v>
      </c>
      <c r="AH25" s="27">
        <v>0</v>
      </c>
      <c r="AI25" s="27" t="s">
        <v>1635</v>
      </c>
      <c r="AJ25" s="82">
        <v>0</v>
      </c>
      <c r="AK25" s="27" t="s">
        <v>1635</v>
      </c>
      <c r="AL25" s="27" t="s">
        <v>1635</v>
      </c>
      <c r="AM25" s="27">
        <v>0</v>
      </c>
      <c r="AN25" s="27" t="s">
        <v>1635</v>
      </c>
      <c r="AO25" s="82">
        <v>0</v>
      </c>
      <c r="AP25" s="27" t="s">
        <v>1635</v>
      </c>
      <c r="AQ25" s="27" t="s">
        <v>1635</v>
      </c>
      <c r="AR25" s="27">
        <v>0</v>
      </c>
      <c r="AS25" s="27" t="s">
        <v>1635</v>
      </c>
      <c r="AT25" s="82">
        <v>0</v>
      </c>
      <c r="AU25" s="27" t="s">
        <v>1635</v>
      </c>
      <c r="AV25" s="27" t="s">
        <v>1635</v>
      </c>
      <c r="AW25" s="27">
        <v>0</v>
      </c>
      <c r="AX25" s="27" t="s">
        <v>1635</v>
      </c>
      <c r="AY25" s="82">
        <v>0</v>
      </c>
      <c r="AZ25" s="27" t="str">
        <f>(APPS('07-08 Teamsheets'!$H$2:$R$88,$A25,'07-08 Teamsheets'!$C$2:$C$88,AZ$1)+APPS('11-12 Teamsheets'!$H$2:$R$119,$A25,'11-12 Teamsheets'!$C$2:$C$119,AZ$1)+APPS('12-13 Teamsheets'!$H$2:$R$126,$A25,'12-13 Teamsheets'!$C$2:$C$126,AZ$1)+APPS('13-14 Teamsheets'!$H$2:$R$132,$A25,'13-14 Teamsheets'!$C$2:$C$132,AZ$1)+APPS('14-15 Teamsheets'!$H$2:$R$136,$A25,'14-15 Teamsheets'!$C$2:$C$136,AZ$1)) &amp; "(" &amp; (SUBS('07-08 Teamsheets'!$S$2:$Z$88,$A25,'07-08 Teamsheets'!$C$2:$C$88,AZ$1)+SUBS('11-12 Teamsheets'!$S$2:$Z$119,$A25,'11-12 Teamsheets'!$C$2:$C$119,AZ$1)+SUBS('12-13 Teamsheets'!$S$2:$Z$126,$A25,'12-13 Teamsheets'!$C$2:$C$126,AZ$1)+SUBS('13-14 Teamsheets'!$S$2:$Z$132,$A25,'13-14 Teamsheets'!$C$2:$C$132,AZ$1)+SUBS('14-15 Teamsheets'!$S$2:$Z$136,$A25,'14-15 Teamsheets'!$C$2:$C$136,AZ$1)) &amp; ")"</f>
        <v>0(0)</v>
      </c>
      <c r="BA25" s="27" t="str">
        <f>(GOALS('07-08 Teamsheets'!$H$2:$R$88,$A25,'07-08 Teamsheets'!$C$2:$C$88,AZ$1)+GOALS('11-12 Teamsheets'!$H$2:$R$119,$A25,'11-12 Teamsheets'!$C$2:$C$119,AZ$1)+GOALS('12-13 Teamsheets'!$H$2:$R$126,$A25,'12-13 Teamsheets'!$C$2:$C$126,AZ$1)+GOALS('13-14 Teamsheets'!$H$2:$R$132,$A25,'13-14 Teamsheets'!$C$2:$C$132,AZ$1)+GOALS('14-15 Teamsheets'!$H$2:$R$136,$A25,'14-15 Teamsheets'!$C$2:$C$136,AZ$1)) &amp; "(" &amp; (GOALS('07-08 Teamsheets'!$S$2:$Z$88,$A25,'07-08 Teamsheets'!$C$2:$C$88,AZ$1)+GOALS('11-12 Teamsheets'!$S$2:$Z$119,$A25,'11-12 Teamsheets'!$C$2:$C$119,AZ$1)+GOALS('12-13 Teamsheets'!$S$2:$Z$126,$A25,'12-13 Teamsheets'!$C$2:$C$126,AZ$1)+GOALS('13-14 Teamsheets'!$S$2:$Z$132,$A25,'13-14 Teamsheets'!$C$2:$C$132,AZ$1)+GOALS('14-15 Teamsheets'!$S$2:$Z$136,$A25,'14-15 Teamsheets'!$C$2:$C$136,AZ$1)) &amp; ")"</f>
        <v>0(0)</v>
      </c>
      <c r="BB25" s="27">
        <f>Clean_sheet('07-08 Teamsheets'!$C$2:$H$92,$A25,AZ$1)+Clean_sheet('11-12 Teamsheets'!$C$2:$H$119,$A25,AZ$1)+Clean_sheet('12-13 Teamsheets'!$C$2:$H$126,$A25,AZ$1)+Clean_sheet('13-14 Teamsheets'!$C$2:$H$132,$A25,AZ$1)+Clean_sheet('14-15 Teamsheets'!$C$2:$H$136,$A25,AZ$1)</f>
        <v>0</v>
      </c>
      <c r="BC25" s="27" t="str">
        <f>(CARDS('07-08 Teamsheets'!$H$2:$Z$88,$A25,$CX$2,'07-08 Teamsheets'!$C$2:$C$88,AZ$1)+CARDS('11-12 Teamsheets'!$H$2:$Z$119,$A25,$CX$2,'11-12 Teamsheets'!$C$2:$C$119,AZ$1)+CARDS('12-13 Teamsheets'!$H$2:$Z$126,$A25,$CX$2,'12-13 Teamsheets'!$C$2:$C$126,AZ$1)+CARDS('13-14 Teamsheets'!$H$2:$Z$132,$A25,$CX$2,'13-14 Teamsheets'!$C$2:$C$132,AZ$1)+CARDS('14-15 Teamsheets'!$H$2:$Z$136,$A25,$CX$2,'14-15 Teamsheets'!$C$2:$C$136,AZ$1)) &amp; "(" &amp; (CARDS('07-08 Teamsheets'!$H$2:$Z$88,$A25,$CX$3,'07-08 Teamsheets'!$C$2:$C$88,AZ$1)+CARDS('11-12 Teamsheets'!$H$2:$Z$119,$A25,$CX$3,'11-12 Teamsheets'!$C$2:$C$119,AZ$1)+CARDS('12-13 Teamsheets'!$H$2:$Z$126,$A25,$CX$3,'12-13 Teamsheets'!$C$2:$C$126,AZ$1)+CARDS('13-14 Teamsheets'!$H$2:$Z$132,$A25,$CX$3,'13-14 Teamsheets'!$C$2:$C$132,AZ$1)+CARDS('14-15 Teamsheets'!$H$2:$Z$136,$A25,$CX$3,'14-15 Teamsheets'!$C$2:$C$136,AZ$1)) &amp; ")"</f>
        <v>0(0)</v>
      </c>
      <c r="BD25" s="82">
        <f>MINS_PLAYED('07-08 Teamsheets'!$H$2:$R$88,$A25,'07-08 Teamsheets'!$C$2:$C$88,AZ$1)+MINS_PLAYED('11-12 Teamsheets'!$H$2:$R$119,$A25,'11-12 Teamsheets'!$C$2:$C$119,AZ$1)+MINS_PLAYED('12-13 Teamsheets'!$H$2:$R$126,$A25,'12-13 Teamsheets'!$C$2:$C$126,AZ$1)+MINS_PLAYED('13-14 Teamsheets'!$H$2:$R$132,$A25,'13-14 Teamsheets'!$C$2:$C$132,AZ$1)+MINS_PLAYED('14-15 Teamsheets'!$H$2:$R$136,$A25,'14-15 Teamsheets'!$C$2:$C$136,AZ$1)+MINS_AS_SUB('07-08 Teamsheets'!$S$2:$Z$88,$A25,'07-08 Teamsheets'!$C$2:$C$88,AZ$1)+MINS_AS_SUB('11-12 Teamsheets'!$S$2:$Z$119,$A25,'11-12 Teamsheets'!$C$2:$C$119,AZ$1)+MINS_AS_SUB('12-13 Teamsheets'!$S$2:$Z$126,$A25,'12-13 Teamsheets'!$C$2:$C$126,AZ$1)+MINS_AS_SUB('13-14 Teamsheets'!$S$2:$Z$132,$A25,'13-14 Teamsheets'!$C$2:$C$132,AZ$1)+MINS_AS_SUB('14-15 Teamsheets'!$S$2:$Z$136,$A25,'14-15 Teamsheets'!$C$2:$C$136,AZ$1)</f>
        <v>0</v>
      </c>
      <c r="BE25" s="27" t="str">
        <f>(APPS('08-09 Teamsheets'!$H$2:$R$92,$A25,'08-09 Teamsheets'!$C$2:$C$92,BE$1)+APPS('09-10 Teamsheets'!$H$2:$R$98,$A25,'09-10 Teamsheets'!$C$2:$C$98,BE$1)+APPS('10-11 Teamsheets'!$H$2:$R$107,$A25,'10-11 Teamsheets'!$C$2:$C$107,BE$1)+APPS('11-12 Teamsheets'!$H$2:$R$119,$A25,'11-12 Teamsheets'!$C$2:$C$119,BE$1)+APPS('12-13 Teamsheets'!$H$2:$R$126,$A25,'12-13 Teamsheets'!$C$2:$C$126,BE$1)+APPS('13-14 Teamsheets'!$H$2:$R$132,$A25,'13-14 Teamsheets'!$C$2:$C$132,BE$1)+APPS('14-15 Teamsheets'!$H$2:$R$136,$A25,'14-15 Teamsheets'!$C$2:$C$136,BE$1)) &amp; "(" &amp; (SUBS('08-09 Teamsheets'!$S$2:$Z$92,$A25,'08-09 Teamsheets'!$C$2:$C$92,BE$1)+SUBS('09-10 Teamsheets'!$S$2:$Z$98,$A25,'09-10 Teamsheets'!$C$2:$C$98,BE$1)+SUBS('10-11 Teamsheets'!$S$2:$Z$107,$A25,'10-11 Teamsheets'!$C$2:$C$107,BE$1)+SUBS('11-12 Teamsheets'!$S$2:$Z$119,$A25,'11-12 Teamsheets'!$C$2:$C$119,BE$1)+SUBS('12-13 Teamsheets'!$S$2:$Z$126,$A25,'12-13 Teamsheets'!$C$2:$C$126,BE$1)+SUBS('13-14 Teamsheets'!$S$2:$Z$132,$A25,'13-14 Teamsheets'!$C$2:$C$132,BE$1)+SUBS('14-15 Teamsheets'!$S$2:$Z$136,$A25,'14-15 Teamsheets'!$C$2:$C$136,BE$1)) &amp; ")"</f>
        <v>0(1)</v>
      </c>
      <c r="BF25" s="27" t="str">
        <f>(GOALS('08-09 Teamsheets'!$H$2:$R$92,$A25,'08-09 Teamsheets'!$C$2:$C$92,BE$1)+GOALS('09-10 Teamsheets'!$H$2:$R$98,$A25,'09-10 Teamsheets'!$C$2:$C$98,BE$1)+GOALS('10-11 Teamsheets'!$H$2:$R$107,$A25,'10-11 Teamsheets'!$C$2:$C$107,BE$1)+GOALS('11-12 Teamsheets'!$H$2:$R$119,$A25,'11-12 Teamsheets'!$C$2:$C$119,BE$1)+GOALS('12-13 Teamsheets'!$H$2:$R$126,$A25,'12-13 Teamsheets'!$C$2:$C$126,BE$1)+GOALS('13-14 Teamsheets'!$H$2:$R$132,$A25,'13-14 Teamsheets'!$C$2:$C$132,BE$1)+GOALS('14-15 Teamsheets'!$H$2:$R$136,$A25,'14-15 Teamsheets'!$C$2:$C$136,BE$1)) &amp; "(" &amp; (GOALS('08-09 Teamsheets'!$S$2:$Z$92,$A25,'08-09 Teamsheets'!$C$2:$C$92,BE$1)+GOALS('09-10 Teamsheets'!$S$2:$Z$98,$A25,'09-10 Teamsheets'!$C$2:$C$98,BE$1)+GOALS('10-11 Teamsheets'!$S$2:$Z$107,$A25,'10-11 Teamsheets'!$C$2:$C$107,BE$1)+GOALS('11-12 Teamsheets'!$S$2:$Z$119,$A25,'11-12 Teamsheets'!$C$2:$C$119,BE$1)+GOALS('12-13 Teamsheets'!$S$2:$Z$126,$A25,'12-13 Teamsheets'!$C$2:$C$126,BE$1)+GOALS('13-14 Teamsheets'!$S$2:$Z$132,$A25,'13-14 Teamsheets'!$C$2:$C$132,BE$1)+GOALS('14-15 Teamsheets'!$S$2:$Z$136,$A25,'14-15 Teamsheets'!$C$2:$C$136,BE$1)) &amp; ")"</f>
        <v>0(0)</v>
      </c>
      <c r="BG25" s="27">
        <f>Clean_sheet('08-09 Teamsheets'!$C$2:$H$92,$A25,BE$1)+Clean_sheet('09-10 Teamsheets'!$C$2:$H$98,$A25,BE$1)+Clean_sheet('10-11 Teamsheets'!$C$2:$H$107,$A25,BE$1)+Clean_sheet('11-12 Teamsheets'!$C$2:$H$119,$A25,BE$1)+Clean_sheet('12-13 Teamsheets'!$C$2:$H$126,$A25,BE$1)+Clean_sheet('13-14 Teamsheets'!$C$2:$H$132,$A25,BE$1)+Clean_sheet('14-15 Teamsheets'!$C$2:$H$136,$A25,BE$1)</f>
        <v>0</v>
      </c>
      <c r="BH25" s="27" t="str">
        <f>(CARDS('08-09 Teamsheets'!$H$2:$Z$92,$A25,$CX$2,'08-09 Teamsheets'!$C$2:$C$92,BE$1)+CARDS('09-10 Teamsheets'!$H$2:$Z$98,$A25,$CX$2,'09-10 Teamsheets'!$C$2:$C$98,BE$1)+CARDS('10-11 Teamsheets'!$H$2:$Z$107,$A25,$CX$2,'10-11 Teamsheets'!$C$2:$C$107,BE$1)+CARDS('11-12 Teamsheets'!$H$2:$Z$119,$A25,$CX$2,'11-12 Teamsheets'!$C$2:$C$119,BE$1)+CARDS('12-13 Teamsheets'!$H$2:$Z$126,$A25,$CX$2,'12-13 Teamsheets'!$C$2:$C$126,BE$1)+CARDS('13-14 Teamsheets'!$H$2:$Z$132,$A25,$CX$2,'13-14 Teamsheets'!$C$2:$C$132,BE$1)+CARDS('14-15 Teamsheets'!$H$2:$Z$136,$A25,$CX$2,'14-15 Teamsheets'!$C$2:$C$136,BE$1)) &amp; "(" &amp; (CARDS('08-09 Teamsheets'!$H$2:$Z$92,$A25,$CX$3,'08-09 Teamsheets'!$C$2:$C$92,BE$1)+CARDS('09-10 Teamsheets'!$H$2:$Z$98,$A25,$CX$3,'09-10 Teamsheets'!$C$2:$C$98,BE$1)+CARDS('10-11 Teamsheets'!$H$2:$Z$107,$A25,$CX$3,'10-11 Teamsheets'!$C$2:$C$107,BE$1)+CARDS('11-12 Teamsheets'!$H$2:$Z$119,$A25,$CX$3,'11-12 Teamsheets'!$C$2:$C$119,BE$1)+CARDS('12-13 Teamsheets'!$H$2:$Z$126,$A25,$CX$3,'12-13 Teamsheets'!$C$2:$C$126,BE$1)+CARDS('13-14 Teamsheets'!$H$2:$Z$132,$A25,$CX$3,'13-14 Teamsheets'!$C$2:$C$132,BE$1)+CARDS('14-15 Teamsheets'!$H$2:$Z$136,$A25,$CX$3,'14-15 Teamsheets'!$C$2:$C$136,BE$1)) &amp; ")"</f>
        <v>0(0)</v>
      </c>
      <c r="BI25" s="82">
        <f>MINS_PLAYED('08-09 Teamsheets'!$H$2:$R$92,$A25,'08-09 Teamsheets'!$C$2:$C$92,BE$1)+MINS_PLAYED('09-10 Teamsheets'!$H$2:$R$98,$A25,'09-10 Teamsheets'!$C$2:$C$98,BE$1)+ MINS_AS_SUB('08-09 Teamsheets'!$S$2:$Z$92,$A25,'08-09 Teamsheets'!$C$2:$C$92,BE$1)+ MINS_AS_SUB('09-10 Teamsheets'!$S$2:$Z$98,$A25,'09-10 Teamsheets'!$C$2:$C$98,BE$1)+MINS_PLAYED('10-11 Teamsheets'!$H$2:$R$107,$A25,'10-11 Teamsheets'!$C$2:$C$107,BE$1)+MINS_AS_SUB('10-11 Teamsheets'!$S$2:$Z$107,$A25,'10-11 Teamsheets'!$C$2:$C$107,BE$1)+MINS_PLAYED('11-12 Teamsheets'!$H$2:$R$119,$A25,'11-12 Teamsheets'!$C$2:$C$119,BE$1)+MINS_AS_SUB('11-12 Teamsheets'!$S$2:$Z$119,$A25,'11-12 Teamsheets'!$C$2:$C$119,BE$1)+MINS_PLAYED('12-13 Teamsheets'!$H$2:$R$126,$A25,'12-13 Teamsheets'!$C$2:$C$126,BE$1)+MINS_AS_SUB('12-13 Teamsheets'!$S$2:$Z$126,$A25,'12-13 Teamsheets'!$C$2:$C$126,BE$1)+MINS_PLAYED('13-14 Teamsheets'!$H$2:$R$132,$A25,'13-14 Teamsheets'!$C$2:$C$132,BE$1)+MINS_AS_SUB('13-14 Teamsheets'!$S$2:$Z$132,$A25,'13-14 Teamsheets'!$C$2:$C$132,BE$1)+MINS_PLAYED('14-15 Teamsheets'!$H$2:$R$136,$A25,'14-15 Teamsheets'!$C$2:$C$136,BE$1)+MINS_AS_SUB('14-15 Teamsheets'!$S$2:$Z$136,$A25,'14-15 Teamsheets'!$C$2:$C$136,BE$1)</f>
        <v>44</v>
      </c>
      <c r="BJ25" s="27" t="str">
        <f>(APPS('07-08 Teamsheets'!$H$2:$R$88,$A25,'07-08 Teamsheets'!$C$2:$C$88,BJ$1)+APPS('08-09 Teamsheets'!$H$2:$R$92,$A25,'08-09 Teamsheets'!$C$2:$C$92,BJ$1)+APPS('09-10 Teamsheets'!$H$2:$R$98,$A25,'09-10 Teamsheets'!$C$2:$C$98,BJ$1)+APPS('10-11 Teamsheets'!$H$2:$R$106,$A25,'10-11 Teamsheets'!$C$2:$C$106,BJ$1)+APPS('11-12 Teamsheets'!$H$2:$R$119,$A25,'11-12 Teamsheets'!$C$2:$C$119,BJ$1)+APPS('12-13 Teamsheets'!$H$2:$R$126,$A25,'12-13 Teamsheets'!$C$2:$C$126,BJ$1)+APPS('13-14 Teamsheets'!$H$2:$R$132,$A25,'13-14 Teamsheets'!$C$2:$C$132,BJ$1)+APPS('14-15 Teamsheets'!$H$2:$R$136,$A25,'14-15 Teamsheets'!$C$2:$C$136,BJ$1)) &amp; "(" &amp; (SUBS('07-08 Teamsheets'!$S$2:$Z$88,$A25,'07-08 Teamsheets'!$C$2:$C$88,BJ$1)+SUBS('08-09 Teamsheets'!$S$2:$Z$92,$A25,'08-09 Teamsheets'!$C$2:$C$92,BJ$1)+SUBS('09-10 Teamsheets'!$S$2:$Z$98,$A25,'09-10 Teamsheets'!$C$2:$C$98,BJ$1)+SUBS('10-11 Teamsheets'!$S$2:$Z$106,$A25,'10-11 Teamsheets'!$C$2:$C$106,BJ$1)+SUBS('11-12 Teamsheets'!$S$2:$Z$119,$A25,'11-12 Teamsheets'!$C$2:$C$119,BJ$1)+SUBS('12-13 Teamsheets'!$S$2:$Z$126,$A25,'12-13 Teamsheets'!$C$2:$C$126,BJ$1)+SUBS('13-14 Teamsheets'!$S$2:$Z$132,$A25,'13-14 Teamsheets'!$C$2:$C$132,BJ$1)+SUBS('14-15 Teamsheets'!$S$2:$Z$136,$A25,'14-15 Teamsheets'!$C$2:$C$136,BJ$1)) &amp; ")"</f>
        <v>0(0)</v>
      </c>
      <c r="BK25" s="27" t="str">
        <f>(GOALS('07-08 Teamsheets'!$H$2:$R$88,$A25,'07-08 Teamsheets'!$C$2:$C$88,BJ$1)+GOALS('08-09 Teamsheets'!$H$2:$R$92,$A25,'08-09 Teamsheets'!$C$2:$C$92,BJ$1)+GOALS('09-10 Teamsheets'!$H$2:$R$98,$A25,'09-10 Teamsheets'!$C$2:$C$98,BJ$1)+GOALS('10-11 Teamsheets'!$H$2:$R$106,$A25,'10-11 Teamsheets'!$C$2:$C$106,BJ$1)+GOALS('11-12 Teamsheets'!$H$2:$R$119,$A25,'11-12 Teamsheets'!$C$2:$C$119,BJ$1)+GOALS('12-13 Teamsheets'!$H$2:$R$126,$A25,'12-13 Teamsheets'!$C$2:$C$126,BJ$1)+GOALS('13-14 Teamsheets'!$H$2:$R$132,$A25,'13-14 Teamsheets'!$C$2:$C$132,BJ$1)+GOALS('14-15 Teamsheets'!$H$2:$R$136,$A25,'14-15 Teamsheets'!$C$2:$C$136,BJ$1)) &amp; "(" &amp; (GOALS('07-08 Teamsheets'!$S$2:$Z$88,$A25,'07-08 Teamsheets'!$C$2:$C$88,BJ$1)+GOALS('08-09 Teamsheets'!$S$2:$Z$92,$A25,'08-09 Teamsheets'!$C$2:$C$92,BJ$1)+GOALS('09-10 Teamsheets'!$S$2:$Z$98,$A25,'09-10 Teamsheets'!$C$2:$C$98,BJ$1)+GOALS('10-11 Teamsheets'!$S$2:$Z$106,$A25,'10-11 Teamsheets'!$C$2:$C$106,BJ$1)+GOALS('11-12 Teamsheets'!$S$2:$Z$119,$A25,'11-12 Teamsheets'!$C$2:$C$119,BJ$1)+GOALS('12-13 Teamsheets'!$S$2:$Z$126,$A25,'12-13 Teamsheets'!$C$2:$C$126,BJ$1)+GOALS('13-14 Teamsheets'!$S$2:$Z$132,$A25,'13-14 Teamsheets'!$C$2:$C$132,BJ$1)+GOALS('14-15 Teamsheets'!$S$2:$Z$136,$A25,'14-15 Teamsheets'!$C$2:$C$136,BJ$1)) &amp; ")"</f>
        <v>0(0)</v>
      </c>
      <c r="BL25" s="27">
        <f>Clean_sheet('07-08 Teamsheets'!$C$2:$H$92,$A25,BJ$1)+Clean_sheet('08-09 Teamsheets'!$C$2:$H$92,$A25,BJ$1)+Clean_sheet('09-10 Teamsheets'!$C$2:$H$98,$A25,BJ$1)+Clean_sheet('10-11 Teamsheets'!$C$2:$H$106,$A25,BJ$1)+Clean_sheet('11-12 Teamsheets'!$C$2:$H$119,$A25,BJ$1)+Clean_sheet('12-13 Teamsheets'!$C$2:$H$126,$A25,BJ$1)+Clean_sheet('13-14 Teamsheets'!$C$2:$H$132,$A25,BJ$1)+Clean_sheet('14-15 Teamsheets'!$C$2:$H$136,$A25,BJ$1)</f>
        <v>0</v>
      </c>
      <c r="BM25" s="27" t="str">
        <f>(CARDS('07-08 Teamsheets'!$H$2:$Z$88,$A25,$CX$2,'07-08 Teamsheets'!$C$2:$C$88,BJ$1)+CARDS('08-09 Teamsheets'!$H$2:$Z$92,$A25,$CX$2,'08-09 Teamsheets'!$C$2:$C$92,BJ$1)+CARDS('09-10 Teamsheets'!$H$2:$Z$98,$A25,$CX$2,'09-10 Teamsheets'!$C$2:$C$98,BJ$1)+CARDS('10-11 Teamsheets'!$H$2:$Z$106,$A25,$CX$2,'10-11 Teamsheets'!$C$2:$C$106,BJ$1)+CARDS('11-12 Teamsheets'!$H$2:$Z$119,$A25,$CX$2,'11-12 Teamsheets'!$C$2:$C$119,BJ$1)+CARDS('12-13 Teamsheets'!$H$2:$Z$126,$A25,$CX$2,'12-13 Teamsheets'!$C$2:$C$126,BJ$1)+CARDS('13-14 Teamsheets'!$H$2:$Z$132,$A25,$CX$2,'13-14 Teamsheets'!$C$2:$C$132,BJ$1)+CARDS('14-15 Teamsheets'!$H$2:$Z$136,$A25,$CX$2,'14-15 Teamsheets'!$C$2:$C$136,BJ$1)) &amp; "(" &amp; (CARDS('07-08 Teamsheets'!$H$2:$Z$88,$A25,$CX$3,'07-08 Teamsheets'!$C$2:$C$88,BJ$1)+CARDS('08-09 Teamsheets'!$H$2:$Z$92,$A25,$CX$3,'08-09 Teamsheets'!$C$2:$C$92,BJ$1)+CARDS('09-10 Teamsheets'!$H$2:$Z$98,$A25,$CX$3,'09-10 Teamsheets'!$C$2:$C$98,BJ$1)+CARDS('10-11 Teamsheets'!$H$2:$Z$106,$A25,$CX$3,'10-11 Teamsheets'!$C$2:$C$106,BJ$1)+CARDS('11-12 Teamsheets'!$H$2:$Z$119,$A25,$CX$3,'11-12 Teamsheets'!$C$2:$C$119,BJ$1)+CARDS('12-13 Teamsheets'!$H$2:$Z$126,$A25,$CX$3,'12-13 Teamsheets'!$C$2:$C$126,BJ$1)+CARDS('13-14 Teamsheets'!$H$2:$Z$132,$A25,$CX$3,'13-14 Teamsheets'!$C$2:$C$132,BJ$1)+CARDS('14-15 Teamsheets'!$H$2:$Z$136,$A25,$CX$3,'14-15 Teamsheets'!$C$2:$C$136,BJ$1)) &amp; ")"</f>
        <v>0(0)</v>
      </c>
      <c r="BN25" s="82">
        <f>MINS_PLAYED('07-08 Teamsheets'!$H$2:$R$88,$A25,'07-08 Teamsheets'!$C$2:$C$88,BJ$1)+MINS_PLAYED('08-09 Teamsheets'!$H$2:$R$92,$A25,'08-09 Teamsheets'!$C$2:$C$92,BJ$1)+MINS_PLAYED('09-10 Teamsheets'!$H$2:$R$98,$A25,'09-10 Teamsheets'!$C$2:$C$98,BJ$1)+MINS_PLAYED('10-11 Teamsheets'!$H$2:$R$106,$A25,'10-11 Teamsheets'!$C$2:$C$106,BJ$1)+MINS_PLAYED('11-12 Teamsheets'!$H$2:$R$119,$A25,'11-12 Teamsheets'!$C$2:$C$119,BJ$1)+MINS_PLAYED('12-13 Teamsheets'!$H$2:$R$126,$A25,'12-13 Teamsheets'!$C$2:$C$126,BJ$1)+MINS_PLAYED('13-14 Teamsheets'!$H$2:$R$132,$A25,'13-14 Teamsheets'!$C$2:$C$132,BJ$1)+MINS_PLAYED('14-15 Teamsheets'!$H$2:$R$136,$A25,'14-15 Teamsheets'!$C$2:$C$136,BJ$1)+MINS_AS_SUB('07-08 Teamsheets'!$S$2:$Z$88,$A25,'07-08 Teamsheets'!$C$2:$C$88,BJ$1)+MINS_AS_SUB('08-09 Teamsheets'!$S$2:$Z$92,$A25,'08-09 Teamsheets'!$C$2:$C$92,BJ$1)+MINS_AS_SUB('09-10 Teamsheets'!$S$2:$Z$98,$A25,'09-10 Teamsheets'!$C$2:$C$98,BJ$1)+MINS_AS_SUB('10-11 Teamsheets'!$S$2:$Z$106,$A25,'10-11 Teamsheets'!$C$2:$C$106,BJ$1)+MINS_AS_SUB('11-12 Teamsheets'!$S$2:$Z$119,$A25,'11-12 Teamsheets'!$C$2:$C$119,BJ$1)+MINS_AS_SUB('12-13 Teamsheets'!$S$2:$Z$126,$A25,'12-13 Teamsheets'!$C$2:$C$126,BJ$1)+MINS_AS_SUB('13-14 Teamsheets'!$S$2:$Z$132,$A25,'13-14 Teamsheets'!$C$2:$C$132,BJ$1)+MINS_AS_SUB('14-15 Teamsheets'!$S$2:$Z$136,$A25,'14-15 Teamsheets'!$C$2:$C$136,BJ$1)</f>
        <v>0</v>
      </c>
      <c r="BO25" s="27" t="str">
        <f>(APPS('07-08 Teamsheets'!$H$2:$R$88,$A25,'07-08 Teamsheets'!$C$2:$C$88,BO$1)+APPS('08-09 Teamsheets'!$H$2:$R$92,$A25,'08-09 Teamsheets'!$C$2:$C$92,BO$1)+APPS('09-10 Teamsheets'!$H$2:$R$98,$A25,'09-10 Teamsheets'!$C$2:$C$98,BO$1)+APPS('10-11 Teamsheets'!$H$2:$R$106,$A25,'10-11 Teamsheets'!$C$2:$C$106,BO$1)+APPS('11-12 Teamsheets'!$H$2:$R$119,$A25,'11-12 Teamsheets'!$C$2:$C$119,BO$1)+APPS('12-13 Teamsheets'!$H$2:$R$126,$A25,'12-13 Teamsheets'!$C$2:$C$126,BO$1)+APPS('13-14 Teamsheets'!$H$2:$R$132,$A25,'13-14 Teamsheets'!$C$2:$C$132,BO$1)+APPS('14-15 Teamsheets'!$H$2:$R$136,$A25,'14-15 Teamsheets'!$C$2:$C$136,BO$1)) &amp; "(" &amp; (SUBS('07-08 Teamsheets'!$S$2:$Z$88,$A25,'07-08 Teamsheets'!$C$2:$C$88,BO$1)+SUBS('08-09 Teamsheets'!$S$2:$Z$92,$A25,'08-09 Teamsheets'!$C$2:$C$92,BO$1)+SUBS('09-10 Teamsheets'!$S$2:$Z$98,$A25,'09-10 Teamsheets'!$C$2:$C$98,BO$1)+SUBS('10-11 Teamsheets'!$S$2:$Z$106,$A25,'10-11 Teamsheets'!$C$2:$C$106,BO$1)+SUBS('11-12 Teamsheets'!$S$2:$Z$119,$A25,'11-12 Teamsheets'!$C$2:$C$119,BO$1)+SUBS('12-13 Teamsheets'!$S$2:$Z$126,$A25,'12-13 Teamsheets'!$C$2:$C$126,BO$1)+SUBS('13-14 Teamsheets'!$S$2:$Z$132,$A25,'13-14 Teamsheets'!$C$2:$C$132,BO$1)+SUBS('14-15 Teamsheets'!$S$2:$Z$136,$A25,'14-15 Teamsheets'!$C$2:$C$136,BO$1)) &amp; ")"</f>
        <v>0(0)</v>
      </c>
      <c r="BP25" s="27" t="str">
        <f>(GOALS('07-08 Teamsheets'!$H$2:$R$88,$A25,'07-08 Teamsheets'!$C$2:$C$88,BO$1)+GOALS('08-09 Teamsheets'!$H$2:$R$92,$A25,'08-09 Teamsheets'!$C$2:$C$92,BO$1)+GOALS('09-10 Teamsheets'!$H$2:$R$98,$A25,'09-10 Teamsheets'!$C$2:$C$98,BO$1)+GOALS('10-11 Teamsheets'!$H$2:$R$106,$A25,'10-11 Teamsheets'!$C$2:$C$106,BO$1)+GOALS('11-12 Teamsheets'!$H$2:$R$119,$A25,'11-12 Teamsheets'!$C$2:$C$119,BO$1)+GOALS('12-13 Teamsheets'!$H$2:$R$126,$A25,'12-13 Teamsheets'!$C$2:$C$126,BO$1)+GOALS('13-14 Teamsheets'!$H$2:$R$132,$A25,'13-14 Teamsheets'!$C$2:$C$132,BO$1)+GOALS('14-15 Teamsheets'!$H$2:$R$136,$A25,'14-15 Teamsheets'!$C$2:$C$136,BO$1)) &amp; "(" &amp; (GOALS('07-08 Teamsheets'!$S$2:$Z$88,$A25,'07-08 Teamsheets'!$C$2:$C$88,BO$1)+GOALS('08-09 Teamsheets'!$S$2:$Z$92,$A25,'08-09 Teamsheets'!$C$2:$C$92,BO$1)+GOALS('09-10 Teamsheets'!$S$2:$Z$98,$A25,'09-10 Teamsheets'!$C$2:$C$98,BO$1)+GOALS('10-11 Teamsheets'!$S$2:$Z$106,$A25,'10-11 Teamsheets'!$C$2:$C$106,BO$1)+GOALS('11-12 Teamsheets'!$S$2:$Z$119,$A25,'11-12 Teamsheets'!$C$2:$C$119,BO$1)+GOALS('12-13 Teamsheets'!$S$2:$Z$126,$A25,'12-13 Teamsheets'!$C$2:$C$126,BO$1)+GOALS('13-14 Teamsheets'!$S$2:$Z$132,$A25,'13-14 Teamsheets'!$C$2:$C$132,BO$1)+GOALS('14-15 Teamsheets'!$S$2:$Z$136,$A25,'14-15 Teamsheets'!$C$2:$C$136,BO$1)) &amp; ")"</f>
        <v>0(0)</v>
      </c>
      <c r="BQ25" s="27">
        <f>Clean_sheet('07-08 Teamsheets'!$C$2:$H$92,$A25,BO$1)+Clean_sheet('08-09 Teamsheets'!$C$2:$H$92,$A25,BO$1)+Clean_sheet('09-10 Teamsheets'!$C$2:$H$98,$A25,BO$1)+Clean_sheet('10-11 Teamsheets'!$C$2:$H$106,$A25,BO$1)+Clean_sheet('11-12 Teamsheets'!$C$2:$H$119,$A25,BO$1)+Clean_sheet('12-13 Teamsheets'!$C$2:$H$126,$A25,BO$1)+Clean_sheet('13-14 Teamsheets'!$C$2:$H$132,$A25,BO$1)+Clean_sheet('14-15 Teamsheets'!$C$2:$H$136,$A25,BO$1)</f>
        <v>0</v>
      </c>
      <c r="BR25" s="27" t="str">
        <f>(CARDS('07-08 Teamsheets'!$H$2:$Z$88,$A25,$CX$2,'07-08 Teamsheets'!$C$2:$C$88,BO$1)+CARDS('08-09 Teamsheets'!$H$2:$Z$92,$A25,$CX$2,'08-09 Teamsheets'!$C$2:$C$92,BO$1)+CARDS('09-10 Teamsheets'!$H$2:$Z$98,$A25,$CX$2,'09-10 Teamsheets'!$C$2:$C$98,BO$1)+CARDS('10-11 Teamsheets'!$H$2:$Z$106,$A25,$CX$2,'10-11 Teamsheets'!$C$2:$C$106,BO$1)+CARDS('11-12 Teamsheets'!$H$2:$Z$119,$A25,$CX$2,'11-12 Teamsheets'!$C$2:$C$119,BO$1)+CARDS('12-13 Teamsheets'!$H$2:$Z$126,$A25,$CX$2,'12-13 Teamsheets'!$C$2:$C$126,BO$1)+CARDS('13-14 Teamsheets'!$H$2:$Z$132,$A25,$CX$2,'13-14 Teamsheets'!$C$2:$C$132,BO$1)+CARDS('14-15 Teamsheets'!$H$2:$Z$136,$A25,$CX$2,'14-15 Teamsheets'!$C$2:$C$136,BO$1)) &amp; "(" &amp; (CARDS('07-08 Teamsheets'!$H$2:$Z$88,$A25,$CX$3,'07-08 Teamsheets'!$C$2:$C$88,BO$1)+CARDS('08-09 Teamsheets'!$H$2:$Z$92,$A25,$CX$3,'08-09 Teamsheets'!$C$2:$C$92,BO$1)+CARDS('09-10 Teamsheets'!$H$2:$Z$98,$A25,$CX$3,'09-10 Teamsheets'!$C$2:$C$98,BO$1)+CARDS('10-11 Teamsheets'!$H$2:$Z$106,$A25,$CX$3,'10-11 Teamsheets'!$C$2:$C$106,BO$1)+CARDS('11-12 Teamsheets'!$H$2:$Z$119,$A25,$CX$3,'11-12 Teamsheets'!$C$2:$C$119,BO$1)+CARDS('12-13 Teamsheets'!$H$2:$Z$126,$A25,$CX$3,'12-13 Teamsheets'!$C$2:$C$126,BO$1)+CARDS('13-14 Teamsheets'!$H$2:$Z$132,$A25,$CX$3,'13-14 Teamsheets'!$C$2:$C$132,BO$1)+CARDS('14-15 Teamsheets'!$H$2:$Z$136,$A25,$CX$3,'14-15 Teamsheets'!$C$2:$C$136,BO$1)) &amp; ")"</f>
        <v>0(0)</v>
      </c>
      <c r="BS25" s="82">
        <f>MINS_PLAYED('07-08 Teamsheets'!$H$2:$R$88,$A25,'07-08 Teamsheets'!$C$2:$C$88,BO$1)+MINS_PLAYED('08-09 Teamsheets'!$H$2:$R$92,$A25,'08-09 Teamsheets'!$C$2:$C$92,BO$1)+MINS_PLAYED('09-10 Teamsheets'!$H$2:$R$98,$A25,'09-10 Teamsheets'!$C$2:$C$98,BO$1)+MINS_PLAYED('10-11 Teamsheets'!$H$2:$R$106,$A25,'10-11 Teamsheets'!$C$2:$C$106,BO$1)+MINS_PLAYED('11-12 Teamsheets'!$H$2:$R$119,$A25,'11-12 Teamsheets'!$C$2:$C$119,BO$1)+MINS_PLAYED('12-13 Teamsheets'!$H$2:$R$126,$A25,'12-13 Teamsheets'!$C$2:$C$126,BO$1)+MINS_PLAYED('13-14 Teamsheets'!$H$2:$R$132,$A25,'13-14 Teamsheets'!$C$2:$C$132,BO$1)+MINS_PLAYED('14-15 Teamsheets'!$H$2:$R$136,$A25,'14-15 Teamsheets'!$C$2:$C$136,BO$1)+MINS_AS_SUB('07-08 Teamsheets'!$S$2:$Z$88,$A25,'07-08 Teamsheets'!$C$2:$C$88,BO$1)+MINS_AS_SUB('08-09 Teamsheets'!$S$2:$Z$92,$A25,'08-09 Teamsheets'!$C$2:$C$92,BO$1)+MINS_AS_SUB('09-10 Teamsheets'!$S$2:$Z$98,$A25,'09-10 Teamsheets'!$C$2:$C$98,BO$1)+MINS_AS_SUB('10-11 Teamsheets'!$S$2:$Z$106,$A25,'10-11 Teamsheets'!$C$2:$C$106,BO$1)+MINS_AS_SUB('11-12 Teamsheets'!$S$2:$Z$119,$A25,'11-12 Teamsheets'!$C$2:$C$119,BO$1)+MINS_AS_SUB('12-13 Teamsheets'!$S$2:$Z$126,$A25,'12-13 Teamsheets'!$C$2:$C$126,BO$1)+MINS_AS_SUB('13-14 Teamsheets'!$S$2:$Z$132,$A25,'13-14 Teamsheets'!$C$2:$C$132,BO$1)+MINS_AS_SUB('14-15 Teamsheets'!$S$2:$Z$136,$A25,'14-15 Teamsheets'!$C$2:$C$136,BO$1)</f>
        <v>0</v>
      </c>
      <c r="BT25" s="71">
        <f>APPS('05-06 Teamsheets'!$H$2:$R$71,$A25,'05-06 Teamsheets'!$C$2:$C$71,B$1)+SUBS('05-06 Teamsheets'!$S$2:$W$71,$A25,'05-06 Teamsheets'!$C$2:$C$71,B$1)+APPS('06-07 Teamsheets'!$H$2:$R$83,$A25,'06-07 Teamsheets'!$C$2:$C$83,G$1)+SUBS('06-07 Teamsheets'!$S$2:$Z$83,$A25,'06-07 Teamsheets'!$C$2:$C$83,G$1)+APPS('07-08 Teamsheets'!$H$2:$R$88,$A25,'07-08 Teamsheets'!$C$2:$C$88,L$1)+SUBS('07-08 Teamsheets'!$S$2:$Z$88,$A25,'07-08 Teamsheets'!$C$2:$C$88,L$1)+APPS('08-09 Teamsheets'!$H$2:$R$92,$A25,'08-09 Teamsheets'!$C$2:$C$92,Q$1)+SUBS('08-09 Teamsheets'!$S$2:$Z$92,$A25,'08-09 Teamsheets'!$C$2:$C$92,Q$1)+APPS('09-10 Teamsheets'!$H$2:$R$98,$A25,'09-10 Teamsheets'!$C$2:$C$98,Q$1)+SUBS('09-10 Teamsheets'!$S$2:$Z$98,$A25,'09-10 Teamsheets'!$C$2:$C$98,Q$1)+APPS('10-11 Teamsheets'!$H$2:$R$107,$A25,'10-11 Teamsheets'!$C$2:$C$107,Q$1)+SUBS('10-11 Teamsheets'!$S$2:$Z$107,$A25,'10-11 Teamsheets'!$C$2:$C$107,Q$1)+APPS('11-12 Teamsheets'!$H$2:$R$119,$A25,'11-12 Teamsheets'!$C$2:$C$119,Q$1)+SUBS('11-12 Teamsheets'!$S$2:$Z$119,$A25,'11-12 Teamsheets'!$C$2:$C$119,Q$1)+APPS('12-13 Teamsheets'!$H$2:$R$126,$A25,'12-13 Teamsheets'!$C$2:$C$126,Q$1)+SUBS('12-13 Teamsheets'!$S$2:$Z$126,$A25,'12-13 Teamsheets'!$C$2:$C$126,Q$1)+APPS('13-14 Teamsheets'!$H$2:$R$132,$A25,'13-14 Teamsheets'!$C$2:$C$132,Q$1)+SUBS('13-14 Teamsheets'!$S$2:$Z$132,$A25,'13-14 Teamsheets'!$C$2:$C$132,Q$1)+APPS('14-15 Teamsheets'!$H$2:$R$136,$A25,'14-15 Teamsheets'!$C$2:$C$136,Q$1)+SUBS('14-15 Teamsheets'!$S$2:$Z$136,$A25,'14-15 Teamsheets'!$C$2:$C$136,Q$1)</f>
        <v>0</v>
      </c>
      <c r="BU25" s="132">
        <v>0</v>
      </c>
      <c r="BV25" s="27">
        <f>APPS('07-08 Teamsheets'!$H$2:$R$88,$A25,'07-08 Teamsheets'!$C$2:$C$88,AZ$1)+SUBS('07-08 Teamsheets'!$S$2:$Z$88,$A25,'07-08 Teamsheets'!$C$2:$C$88,AZ$1)+APPS('11-12 Teamsheets'!$H$2:$R$119,$A25,'11-12 Teamsheets'!$C$2:$C$119,AZ$1)+SUBS('11-12 Teamsheets'!$S$2:$Z$119,$A25,'11-12 Teamsheets'!$C$2:$C$119,AZ$1)+APPS('12-13 Teamsheets'!$H$2:$R$126,$A25,'12-13 Teamsheets'!$C$2:$C$126,AZ$1)+SUBS('12-13 Teamsheets'!$S$2:$Z$126,$A25,'12-13 Teamsheets'!$C$2:$C$126,AZ$1)+APPS('13-14 Teamsheets'!$H$2:$R$132,$A25,'13-14 Teamsheets'!$C$2:$C$132,AZ$1)+SUBS('13-14 Teamsheets'!$S$2:$Z$132,$A25,'13-14 Teamsheets'!$C$2:$C$132,AZ$1)+APPS('14-15 Teamsheets'!$H$2:$R$136,$A25,'14-15 Teamsheets'!$C$2:$C$136,AZ$1)+SUBS('14-15 Teamsheets'!$S$2:$Z$136,$A25,'14-15 Teamsheets'!$C$2:$C$136,AZ$1)+APPS('08-09 Teamsheets'!$H$2:$R$92,$A25,'08-09 Teamsheets'!$C$2:$C$92,BE$1)+APPS('09-10 Teamsheets'!$H$2:$R$98,$A25,'09-10 Teamsheets'!$C$2:$C$98,BE$1)+SUBS('08-09 Teamsheets'!$S$2:$Z$92,$A25,'08-09 Teamsheets'!$C$2:$C$92,BE$1)+SUBS('09-10 Teamsheets'!$S$2:$Z$98,$A25,'09-10 Teamsheets'!$C$2:$C$98,BE$1)+APPS('10-11 Teamsheets'!$H$2:$R$107,$A25,'10-11 Teamsheets'!$C$2:$C$107,BE$1)+SUBS('10-11 Teamsheets'!$S$2:$Z$107,$A25,'10-11 Teamsheets'!$C$2:$C$107,BE$1)+APPS('11-12 Teamsheets'!$H$2:$R$119,$A25,'11-12 Teamsheets'!$C$2:$C$119,BE$1)+SUBS('11-12 Teamsheets'!$S$2:$Z$119,$A25,'11-12 Teamsheets'!$C$2:$C$119,BE$1)+APPS('12-13 Teamsheets'!$H$2:$R$126,$A25,'12-13 Teamsheets'!$C$2:$C$126,BE$1)+SUBS('12-13 Teamsheets'!$S$2:$Z$126,$A25,'12-13 Teamsheets'!$C$2:$C$126,BE$1)+APPS('13-14 Teamsheets'!$H$2:$R$132,$A25,'13-14 Teamsheets'!$C$2:$C$132,BE$1)+SUBS('13-14 Teamsheets'!$S$2:$Z$132,$A25,'13-14 Teamsheets'!$C$2:$C$132,BE$1)+APPS('14-15 Teamsheets'!$H$2:$R$136,$A25,'14-15 Teamsheets'!$C$2:$C$136,BE$1)+SUBS('14-15 Teamsheets'!$S$2:$Z$136,$A25,'14-15 Teamsheets'!$C$2:$C$136,BE$1)</f>
        <v>1</v>
      </c>
      <c r="BW25" s="27">
        <f>APPS('07-08 Teamsheets'!$H$2:$R$88,$A25,'07-08 Teamsheets'!$C$2:$C$88,BJ$1)+APPS('08-09 Teamsheets'!$H$2:$R$92,$A25,'08-09 Teamsheets'!$C$2:$C$92,BJ$1)+APPS('09-10 Teamsheets'!$H$2:$R$98,$A25,'09-10 Teamsheets'!$C$2:$C$98,BJ$1)+SUBS('07-08 Teamsheets'!$S$2:$Z$88,$A25,'07-08 Teamsheets'!$C$2:$C$88,BJ$1)+SUBS('08-09 Teamsheets'!$S$2:$Z$92,$A25,'08-09 Teamsheets'!$C$2:$C$92,BJ$1)+SUBS('09-10 Teamsheets'!$S$2:$Z$98,$A25,'09-10 Teamsheets'!$C$2:$C$98,BJ$1)+APPS('10-11 Teamsheets'!$H$2:$R$107,$A25,'10-11 Teamsheets'!$C$2:$C$107,BJ$1)+SUBS('10-11 Teamsheets'!$S$2:$Z$107,$A25,'10-11 Teamsheets'!$C$2:$C$107,BJ$1)+APPS('11-12 Teamsheets'!$H$2:$R$119,$A25,'11-12 Teamsheets'!$C$2:$C$119,BJ$1)+SUBS('11-12 Teamsheets'!$S$2:$Z$111,$A25,'11-12 Teamsheets'!$C$2:$C$119,BJ$1)+APPS('12-13 Teamsheets'!$H$2:$R$126,$A25,'12-13 Teamsheets'!$C$2:$C$126,BJ$1)+SUBS('12-13 Teamsheets'!$S$2:$Z$118,$A25,'12-13 Teamsheets'!$C$2:$C$126,BJ$1)+APPS('13-14 Teamsheets'!$H$2:$R$132,$A25,'13-14 Teamsheets'!$C$2:$C$132,BJ$1)+SUBS('13-14 Teamsheets'!$S$2:$Z$124,$A25,'13-14 Teamsheets'!$C$2:$C$132,BJ$1)+APPS('14-15 Teamsheets'!$H$2:$R$136,$A25,'14-15 Teamsheets'!$C$2:$C$136,BJ$1)+SUBS('14-15 Teamsheets'!$S$2:$Z$128,$A25,'14-15 Teamsheets'!$C$2:$C$136,BJ$1)</f>
        <v>0</v>
      </c>
      <c r="BX25" s="27">
        <f>APPS('07-08 Teamsheets'!$H$2:$R$88,$A25,'07-08 Teamsheets'!$C$2:$C$88,BO$1)+APPS('08-09 Teamsheets'!$H$2:$R$92,$A25,'08-09 Teamsheets'!$C$2:$C$92,BO$1)+APPS('09-10 Teamsheets'!$H$2:$R$98,$A25,'09-10 Teamsheets'!$C$2:$C$98,BO$1)+SUBS('07-08 Teamsheets'!$S$2:$Z$88,$A25,'07-08 Teamsheets'!$C$2:$C$88,BO$1)+SUBS('08-09 Teamsheets'!$S$2:$Z$92,$A25,'08-09 Teamsheets'!$C$2:$C$92,BO$1)+SUBS('09-10 Teamsheets'!$S$2:$Z$98,$A25,'09-10 Teamsheets'!$C$2:$C$98,BO$1)+APPS('10-11 Teamsheets'!$H$2:$R$107,$A25,'10-11 Teamsheets'!$C$2:$C$107,BO$1)+SUBS('10-11 Teamsheets'!$S$2:$Z$107,$A25,'10-11 Teamsheets'!$C$2:$C$107,BO$1)+APPS('11-12 Teamsheets'!$H$2:$R$119,$A25,'11-12 Teamsheets'!$C$2:$C$119,BO$1)+SUBS('11-12 Teamsheets'!$S$2:$Z$119,$A25,'11-12 Teamsheets'!$C$2:$C$119,BO$1)+APPS('12-13 Teamsheets'!$H$2:$R$126,$A25,'12-13 Teamsheets'!$C$2:$C$126,BO$1)+SUBS('12-13 Teamsheets'!$S$2:$Z$126,$A25,'12-13 Teamsheets'!$C$2:$C$126,BO$1)+APPS('13-14 Teamsheets'!$H$2:$R$132,$A25,'13-14 Teamsheets'!$C$2:$C$132,BO$1)+SUBS('13-14 Teamsheets'!$S$2:$Z$132,$A25,'13-14 Teamsheets'!$C$2:$C$132,BO$1)+APPS('14-15 Teamsheets'!$H$2:$R$136,$A25,'14-15 Teamsheets'!$C$2:$C$136,BO$1)+SUBS('14-15 Teamsheets'!$S$2:$Z$136,$A25,'14-15 Teamsheets'!$C$2:$C$136,BO$1)</f>
        <v>0</v>
      </c>
      <c r="BY25" s="28">
        <f t="shared" si="3"/>
        <v>1</v>
      </c>
      <c r="BZ25" s="27" t="str">
        <f>(APPS('05-06 Teamsheets'!$H$2:$R$71,$A25) + APPS('06-07 Teamsheets'!$H$2:$R$83,$A25) +APPS('07-08 Teamsheets'!$H$2:$R$88,$A25) + APPS('08-09 Teamsheets'!$H$2:$R$92,$A25)+APPS('09-10 Teamsheets'!$H$2:$R$98,$A25)+APPS('10-11 Teamsheets'!$H$2:$R$107,$A25)+APPS('11-12 Teamsheets'!$H$2:$R$119,$A25)+APPS('12-13 Teamsheets'!$H$2:$R$126,$A25)+APPS('13-14 Teamsheets'!$H$2:$R$132,$A25)+APPS('14-15 Teamsheets'!$H$2:$R$136,$A25)) &amp; "(" &amp; (SUBS('05-06 Teamsheets'!$S$2:$W$71,$A25)+SUBS('06-07 Teamsheets'!$S$2:$Z$83,$A25)+SUBS('07-08 Teamsheets'!$S$2:$Z$88,$A25) +SUBS('08-09 Teamsheets'!$S$2:$Z$92,$A25)+SUBS('09-10 Teamsheets'!$S$2:$Z$98,$A25)+SUBS('10-11 Teamsheets'!$S$2:$Z$107,$A25)+SUBS('11-12 Teamsheets'!$S$2:$Z$119,$A25)+SUBS('12-13 Teamsheets'!$S$2:$Z$126,$A25)+SUBS('13-14 Teamsheets'!$S$2:$Z$132,$A25)+SUBS('14-15 Teamsheets'!$S$2:$Z$136,$A25)) &amp; ")"</f>
        <v>0(1)</v>
      </c>
      <c r="CA25" s="28">
        <f t="shared" si="4"/>
        <v>1</v>
      </c>
      <c r="CB25" s="71">
        <f>GOALS('05-06 Teamsheets'!$H$2:$W$71,$A25,'05-06 Teamsheets'!$C$2:$C$71,B$1)+GOALS('06-07 Teamsheets'!$H$2:$Z$83,$A25,'06-07 Teamsheets'!$C$2:$C$83,G$1)+GOALS('07-08 Teamsheets'!$H$2:$Z$88,$A25,'07-08 Teamsheets'!$C$2:$C$88,L$1)+GOALS('08-09 Teamsheets'!$H$2:$Z$92,$A25,'08-09 Teamsheets'!$C$2:$C$92,Q$1)+GOALS('09-10 Teamsheets'!$H$2:$Z$98,$A25,'09-10 Teamsheets'!$C$2:$C$98,Q$1)+GOALS('10-11 Teamsheets'!$H$2:$Z$107,$A25,'10-11 Teamsheets'!$C$2:$C$107,Q$1)+GOALS('11-12 Teamsheets'!$H$2:$Z$119,$A25,'11-12 Teamsheets'!$C$2:$C$119,Q$1)+GOALS('12-13 Teamsheets'!$H$2:$Z$126,$A25,'12-13 Teamsheets'!$C$2:$C$126,Q$1)+GOALS('13-14 Teamsheets'!$H$2:$Z$132,$A25,'13-14 Teamsheets'!$C$2:$C$132,Q$1)+GOALS('14-15 Teamsheets'!$H$2:$Z$136,$A25,'14-15 Teamsheets'!$C$2:$C$136,Q$1)</f>
        <v>0</v>
      </c>
      <c r="CC25" s="27">
        <f>GOALS('05-06 Teamsheets'!$H$2:$W$71,$A25,'05-06 Teamsheets'!$C$2:$C$71,V$1)+GOALS('05-06 Teamsheets'!$H$2:$W$71,$A25,'05-06 Teamsheets'!$C$2:$C$71,AA$1)+GOALS('06-07 Teamsheets'!$H$2:$Z$83,$A25,'06-07 Teamsheets'!$C$2:$C$83,AF$1)+GOALS('06-07 Teamsheets'!$H$2:$Z$83,$A25,'06-07 Teamsheets'!$C$2:$C$83,AK$1)+GOALS('07-08 Teamsheets'!$H$2:$Z$88,$A25,'07-08 Teamsheets'!$C$2:$C$88,AP$1)+GOALS('07-08 Teamsheets'!$H$2:$Z$88,$A25,'07-08 Teamsheets'!$C$2:$C$88,AU$1)+GOALS('07-08 Teamsheets'!$H$2:$Z$88,$A25,'07-08 Teamsheets'!$C$2:$C$88,AZ$1)+GOALS('11-12 Teamsheets'!$H$2:$Z$119,$A25,'11-12 Teamsheets'!$C$2:$C$119,AZ$1)+GOALS('12-13 Teamsheets'!$H$2:$Z$120,$A25,'12-13 Teamsheets'!$C$2:$C$120,AZ$1)+GOALS('13-14 Teamsheets'!$H$2:$Z$126,$A25,'13-14 Teamsheets'!$C$2:$C$126,AZ$1)+GOALS('14-15 Teamsheets'!$H$2:$Z$130,$A25,'14-15 Teamsheets'!$C$2:$C$130,AZ$1)+GOALS('08-09 Teamsheets'!$H$2:$Z$92,$A25,'08-09 Teamsheets'!$C$2:$C$92,BE$1)+GOALS('09-10 Teamsheets'!$H$2:$Z$98,$A25,'09-10 Teamsheets'!$C$2:$C$98,BE$1)+GOALS('10-11 Teamsheets'!$H$2:$Z$107,$A25,'10-11 Teamsheets'!$C$2:$C$107,BE$1)+GOALS('11-12 Teamsheets'!$H$2:$Z$119,$A25,'11-12 Teamsheets'!$C$2:$C$119,BE$1)+GOALS('12-13 Teamsheets'!$H$2:$Z$126,$A25,'12-13 Teamsheets'!$C$2:$C$126,BE$1)+GOALS('13-14 Teamsheets'!$H$2:$Z$132,$A25,'13-14 Teamsheets'!$C$2:$C$132,BE$1)+GOALS('14-15 Teamsheets'!$H$2:$Z$136,$A25,'14-15 Teamsheets'!$C$2:$C$136,BE$1)</f>
        <v>0</v>
      </c>
      <c r="CD25" s="27">
        <f>GOALS('07-08 Teamsheets'!$H$2:$Z$88,$A25,'07-08 Teamsheets'!$C$2:$C$88,BJ$1)
+GOALS('08-09 Teamsheets'!$H$2:$Z$92,$A25,'08-09 Teamsheets'!$C$2:$C$92,BJ$1)
+GOALS('09-10 Teamsheets'!$H$2:$Z$98,$A25,'09-10 Teamsheets'!$C$2:$C$98,BJ$1)
+GOALS('10-11 Teamsheets'!$H$2:$Z$107,$A25,'10-11 Teamsheets'!$C$2:$C$107,BJ$1)
+GOALS('11-12 Teamsheets'!$H$2:$Z$119,$A25,'11-12 Teamsheets'!$C$2:$C$119,BJ$1)
+GOALS('12-13 Teamsheets'!$H$2:$Z$124,$A25,'12-13 Teamsheets'!$C$2:$C$124,BJ$1)+GOALS('13-14 Teamsheets'!$H$2:$Z$130,$A25,'13-14 Teamsheets'!$C$2:$C$130,BJ$1)+GOALS('14-15 Teamsheets'!$H$2:$Z$134,$A25,'14-15 Teamsheets'!$C$2:$C$134,BJ$1)
+GOALS('07-08 Teamsheets'!$H$2:$Z$88,$A25,'07-08 Teamsheets'!$C$2:$C$88,BO$1)
+GOALS('08-09 Teamsheets'!$H$2:$Z$92,$A25,'08-09 Teamsheets'!$C$2:$C$92,BO$1)
+GOALS('09-10 Teamsheets'!$H$2:$Z$98,$A25,'09-10 Teamsheets'!$C$2:$C$98,BO$1)
+GOALS('10-11 Teamsheets'!$H$2:$Z$107,$A25,'10-11 Teamsheets'!$C$2:$C$107,BO$1)
+GOALS('11-12 Teamsheets'!$H$2:$Z$119,$A25,'11-12 Teamsheets'!$C$2:$C$119,BO$1)
+GOALS('12-13 Teamsheets'!$H$2:$Z$126,$A25,'12-13 Teamsheets'!$C$2:$C$126,BO$1)+GOALS('13-14 Teamsheets'!$H$2:$Z$132,$A25,'13-14 Teamsheets'!$C$2:$C$132,BO$1)+GOALS('14-15 Teamsheets'!$H$2:$Z$136,$A25,'14-15 Teamsheets'!$C$2:$C$136,BO$1)</f>
        <v>0</v>
      </c>
      <c r="CE25" s="28">
        <f t="shared" si="5"/>
        <v>0</v>
      </c>
      <c r="CF25" s="27" t="str">
        <f>(GOALS('05-06 Teamsheets'!$H$2:$R$71,$A25) +GOALS('06-07 Teamsheets'!$H$2:$R$83,$A25) +  GOALS('07-08 Teamsheets'!$H$2:$R$88,$A25) + GOALS('08-09 Teamsheets'!$H$2:$R$92,$A25)+GOALS('09-10 Teamsheets'!$H$2:$R$98,$A25)+GOALS('10-11 Teamsheets'!$H$2:$R$107,$A25)+GOALS('11-12 Teamsheets'!$H$2:$R$119,$A25)+GOALS('12-13 Teamsheets'!$H$2:$R$126,$A25)+GOALS('13-14 Teamsheets'!$H$2:$R$132,$A25)+GOALS('14-15 Teamsheets'!$H$2:$R$136,$A25)) &amp; "(" &amp; (GOALS('05-06 Teamsheets'!$S$2:$W$71,$A25)+GOALS('06-07 Teamsheets'!$S$2:$Z$83,$A25)+GOALS('07-08 Teamsheets'!$S$2:$Z$88,$A25)+GOALS('08-09 Teamsheets'!$S$2:$Z$92,$A25)+GOALS('09-10 Teamsheets'!$S$2:$Z$98,$A25)+GOALS('10-11 Teamsheets'!$S$2:$Z$107,$A25)+GOALS('11-12 Teamsheets'!$S$2:$Z$119,$A25)+GOALS('12-13 Teamsheets'!$S$2:$Z$126,$A25)+GOALS('13-14 Teamsheets'!$S$2:$Z$132,$A25)+GOALS('14-15 Teamsheets'!$S$2:$Z$136,$A25)) &amp; ")"</f>
        <v>0(0)</v>
      </c>
      <c r="CG25" s="28">
        <f t="shared" si="6"/>
        <v>0</v>
      </c>
      <c r="CH25" s="71">
        <f t="shared" si="7"/>
        <v>0</v>
      </c>
      <c r="CI25" s="83">
        <f t="shared" si="8"/>
        <v>0</v>
      </c>
      <c r="CJ25" s="77">
        <f t="shared" si="9"/>
        <v>0</v>
      </c>
      <c r="CK25" s="74" t="str">
        <f>(CARDS('05-06 Teamsheets'!$H$2:$W$71,$A25,$CX$2)+CARDS('06-07 Teamsheets'!$H$2:$Z$83,$A25,$CX$2)+CARDS('07-08 Teamsheets'!$H$2:$Z$88,$A25,$CX$2)+CARDS('08-09 Teamsheets'!$H$2:$Z$92,$A25,$CX$2)+CARDS('09-10 Teamsheets'!$H$2:$Z$98,$A25,$CX$2)+CARDS('10-11 Teamsheets'!$H$2:$Z$107,$A25,$CX$2)+CARDS('11-12 Teamsheets'!$H$2:$Z$119,$A25,$CX$2)+CARDS('12-13 Teamsheets'!$H$2:$Z$126,$A25,$CX$2)+CARDS('13-14 Teamsheets'!$H$2:$Z$130,$A25,$CX$2)) &amp; "(" &amp; (CARDS('05-06 Teamsheets'!$H$2:$W$71,$A25,$CX$3)+CARDS('06-07 Teamsheets'!$H$2:$Z$83,$A25,$CX$3)+CARDS('07-08 Teamsheets'!$H$2:$Z$88,$A25,$CX$3)+CARDS('08-09 Teamsheets'!$H$2:$Z$92,$A25,$CX$3)+CARDS('09-10 Teamsheets'!$H$2:$Z$98,$A25,$CX$3)+CARDS('10-11 Teamsheets'!$H$2:$Z$107,$A25,$CX$3)+CARDS('11-12 Teamsheets'!$H$2:$Z$119,$A25,$CX$3)+CARDS('13-14 Teamsheets'!$H$2:$Z$130,$A25,$CX$3)) &amp; ")"</f>
        <v>0(0)</v>
      </c>
      <c r="CL25" s="28">
        <f t="shared" si="10"/>
        <v>0</v>
      </c>
      <c r="CM25" s="28">
        <f t="shared" si="11"/>
        <v>44</v>
      </c>
      <c r="CN25" s="77">
        <f t="shared" si="12"/>
        <v>44</v>
      </c>
      <c r="CO25" s="28">
        <f t="shared" si="13"/>
        <v>44</v>
      </c>
      <c r="CP25" s="28">
        <f t="shared" si="14"/>
        <v>0</v>
      </c>
      <c r="CQ25" s="77">
        <f t="shared" si="15"/>
        <v>0</v>
      </c>
      <c r="CS25" s="71">
        <f t="shared" si="0"/>
        <v>174</v>
      </c>
      <c r="CT25" s="83">
        <f t="shared" si="1"/>
        <v>178</v>
      </c>
      <c r="CU25" s="77">
        <f t="shared" si="2"/>
        <v>101</v>
      </c>
    </row>
    <row r="26" spans="1:102" x14ac:dyDescent="0.2">
      <c r="A26" s="25" t="s">
        <v>274</v>
      </c>
      <c r="B26" s="27" t="s">
        <v>1635</v>
      </c>
      <c r="C26" s="27" t="s">
        <v>1635</v>
      </c>
      <c r="D26" s="27">
        <v>0</v>
      </c>
      <c r="E26" s="27" t="s">
        <v>1635</v>
      </c>
      <c r="F26" s="82">
        <v>0</v>
      </c>
      <c r="G26" s="27" t="s">
        <v>1635</v>
      </c>
      <c r="H26" s="27" t="s">
        <v>1635</v>
      </c>
      <c r="I26" s="27">
        <v>0</v>
      </c>
      <c r="J26" s="27" t="s">
        <v>1635</v>
      </c>
      <c r="K26" s="82">
        <v>0</v>
      </c>
      <c r="L26" s="27" t="s">
        <v>1635</v>
      </c>
      <c r="M26" s="27" t="s">
        <v>1635</v>
      </c>
      <c r="N26" s="27">
        <v>0</v>
      </c>
      <c r="O26" s="27" t="s">
        <v>1635</v>
      </c>
      <c r="P26" s="82">
        <v>0</v>
      </c>
      <c r="Q26" s="27" t="str">
        <f>(APPS('08-09 Teamsheets'!$H$2:$R$92,$A26,'08-09 Teamsheets'!$C$2:$C$92,Q$1)+APPS('09-10 Teamsheets'!$H$2:$R$98,$A26,'09-10 Teamsheets'!$C$2:$C$98,Q$1)+APPS('10-11 Teamsheets'!$H$2:$R$107,$A26,'10-11 Teamsheets'!$C$2:$C$107,Q$1)+APPS('11-12 Teamsheets'!$H$2:$R$119,$A26,'11-12 Teamsheets'!$C$2:$C$119,Q$1)+APPS('12-13 Teamsheets'!$H$2:$R$126,$A26,'12-13 Teamsheets'!$C$2:$C$126,Q$1)+APPS('13-14 Teamsheets'!$H$2:$R$132,$A26,'13-14 Teamsheets'!$C$2:$C$132,Q$1)+APPS('14-15 Teamsheets'!$H$2:$R$136,$A26,'14-15 Teamsheets'!$C$2:$C$136,Q$1)) &amp; "(" &amp; (SUBS('08-09 Teamsheets'!$S$2:$Z$92,$A26,'08-09 Teamsheets'!$C$2:$C$92,Q$1)+SUBS('09-10 Teamsheets'!$S$2:$Z$98,$A26,'09-10 Teamsheets'!$C$2:$C$98,Q$1)+SUBS('10-11 Teamsheets'!$S$2:$Z$107,$A26,'10-11 Teamsheets'!$C$2:$C$107,Q$1)+SUBS('11-12 Teamsheets'!$S$2:$Z$119,$A26,'11-12 Teamsheets'!$C$2:$C$119,Q$1)+SUBS('12-13 Teamsheets'!$S$2:$Z$126,$A26,'12-13 Teamsheets'!$C$2:$C$126,Q$1)+SUBS('13-14 Teamsheets'!$S$2:$Z$132,$A26,'13-14 Teamsheets'!$C$2:$C$132,Q$1)+SUBS('14-15 Teamsheets'!$S$2:$Z$136,$A26,'14-15 Teamsheets'!$C$2:$C$136,Q$1)) &amp; ")"</f>
        <v>0(0)</v>
      </c>
      <c r="R26" s="27" t="str">
        <f>(GOALS('08-09 Teamsheets'!$H$2:$R$92,$A26,'08-09 Teamsheets'!$C$2:$C$92,Q$1)+GOALS('09-10 Teamsheets'!$H$2:$R$98,$A26,'09-10 Teamsheets'!$C$2:$C$98,Q$1)+GOALS('10-11 Teamsheets'!$H$2:$R$107,$A26,'10-11 Teamsheets'!$C$2:$C$107,Q$1)+GOALS('11-12 Teamsheets'!$H$2:$R$119,$A26,'11-12 Teamsheets'!$C$2:$C$119,Q$1)+GOALS('12-13 Teamsheets'!$H$2:$R$126,$A26,'12-13 Teamsheets'!$C$2:$C$126,Q$1)+GOALS('13-14 Teamsheets'!$H$2:$R$132,$A26,'13-14 Teamsheets'!$C$2:$C$132,Q$1)+GOALS('14-15 Teamsheets'!$H$2:$R$136,$A26,'14-15 Teamsheets'!$C$2:$C$136,Q$1)) &amp; "(" &amp; (GOALS('08-09 Teamsheets'!$S$2:$Z$92,$A26,'08-09 Teamsheets'!$C$2:$C$92,Q$1)+GOALS('09-10 Teamsheets'!$S$2:$Z$98,$A26,'09-10 Teamsheets'!$C$2:$C$98,Q$1)+GOALS('10-11 Teamsheets'!$S$2:$Z$107,$A26,'10-11 Teamsheets'!$C$2:$C$107,Q$1)+GOALS('11-12 Teamsheets'!$S$2:$Z$119,$A26,'11-12 Teamsheets'!$C$2:$C$119,Q$1)+GOALS('12-13 Teamsheets'!$S$2:$Z$126,$A26,'12-13 Teamsheets'!$C$2:$C$126,Q$1)+GOALS('13-14 Teamsheets'!$S$2:$Z$132,$A26,'13-14 Teamsheets'!$C$2:$C$132,Q$1)+GOALS('14-15 Teamsheets'!$S$2:$Z$136,$A26,'14-15 Teamsheets'!$C$2:$C$136,Q$1)) &amp; ")"</f>
        <v>0(0)</v>
      </c>
      <c r="S26" s="27">
        <f>Clean_sheet('08-09 Teamsheets'!$C$2:$H$92,$A26,Q$1)+Clean_sheet('09-10 Teamsheets'!$C$2:$H$98,$A26,Q$1)+Clean_sheet('10-11 Teamsheets'!$C$2:$H$107,$A26,Q$1)+Clean_sheet('11-12 Teamsheets'!$C$2:$H$119,$A26,Q$1)+Clean_sheet('12-13 Teamsheets'!$C$2:$H$126,$A26,Q$1)+Clean_sheet('13-14 Teamsheets'!$C$2:$H$132,$A26,Q$1)+Clean_sheet('14-15 Teamsheets'!$C$2:$H$136,$A26,Q$1)</f>
        <v>0</v>
      </c>
      <c r="T26" s="27" t="str">
        <f>(CARDS('08-09 Teamsheets'!$H$2:$Z$92,$A26,$CX$2,'08-09 Teamsheets'!$C$2:$C$92,Q$1)+CARDS('09-10 Teamsheets'!$H$2:$Z$98,$A26,$CX$2,'09-10 Teamsheets'!$C$2:$C$98,Q$1)+CARDS('10-11 Teamsheets'!$H$2:$Z$107,$A26,$CX$2,'10-11 Teamsheets'!$C$2:$C$107,Q$1)+CARDS('11-12 Teamsheets'!$H$2:$Z$119,$A26,$CX$2,'11-12 Teamsheets'!$C$2:$C$119,Q$1)+CARDS('12-13 Teamsheets'!$H$2:$Z$126,$A26,$CX$2,'12-13 Teamsheets'!$C$2:$C$126,Q$1)+CARDS('13-14 Teamsheets'!$H$2:$Z$132,$A26,$CX$2,'13-14 Teamsheets'!$C$2:$C$132,Q$1)+CARDS('14-15 Teamsheets'!$H$2:$Z$136,$A26,$CX$2,'14-15 Teamsheets'!$C$2:$C$136,Q$1)) &amp; "(" &amp; (CARDS('08-09 Teamsheets'!$H$2:$Z$92,$A26,$CX$3,'08-09 Teamsheets'!$C$2:$C$92,Q$1)+CARDS('09-10 Teamsheets'!$H$2:$Z$98,$A26,$CX$3,'09-10 Teamsheets'!$C$2:$C$98,Q$1)+CARDS('10-11 Teamsheets'!$H$2:$Z$107,$A26,$CX$3,'10-11 Teamsheets'!$C$2:$C$107,Q$1)+CARDS('11-12 Teamsheets'!$H$2:$Z$119,$A26,$CX$3,'11-12 Teamsheets'!$C$2:$C$119,Q$1)+CARDS('12-13 Teamsheets'!$H$2:$Z$126,$A26,$CX$3,'12-13 Teamsheets'!$C$2:$C$126,Q$1)+CARDS('13-14 Teamsheets'!$H$2:$Z$132,$A26,$CX$3,'13-14 Teamsheets'!$C$2:$C$132,Q$1)+CARDS('14-15 Teamsheets'!$H$2:$Z$136,$A26,$CX$3,'14-15 Teamsheets'!$C$2:$C$136,Q$1)) &amp; ")"</f>
        <v>0(0)</v>
      </c>
      <c r="U26" s="82">
        <f>MINS_PLAYED('08-09 Teamsheets'!$H$2:$R$92,$A26,'08-09 Teamsheets'!$C$2:$C$92,Q$1)+MINS_PLAYED('09-10 Teamsheets'!$H$2:$R$98,$A26,'09-10 Teamsheets'!$C$2:$C$98,Q$1)+ MINS_AS_SUB('08-09 Teamsheets'!$S$2:$Z$92,$A26,'08-09 Teamsheets'!$C$2:$C$92,Q$1)+ MINS_AS_SUB('09-10 Teamsheets'!$S$2:$Z$98,$A26,'09-10 Teamsheets'!$C$2:$C$98,Q$1)+MINS_PLAYED('10-11 Teamsheets'!$H$2:$R$107,$A26,'10-11 Teamsheets'!$C$2:$C$107,Q$1)+MINS_AS_SUB('10-11 Teamsheets'!$S$2:$Z$107,$A26,'10-11 Teamsheets'!$C$2:$C$107,Q$1)+MINS_PLAYED('11-12 Teamsheets'!$H$2:$R$119,$A26,'11-12 Teamsheets'!$C$2:$C$119,Q$1)+MINS_AS_SUB('11-12 Teamsheets'!$S$2:$Z$119,$A26,'11-12 Teamsheets'!$C$2:$C$119,Q$1)+MINS_PLAYED('12-13 Teamsheets'!$H$2:$R$126,$A26,'12-13 Teamsheets'!$C$2:$C$126,Q$1)+MINS_AS_SUB('12-13 Teamsheets'!$S$2:$Z$126,$A26,'12-13 Teamsheets'!$C$2:$C$126,Q$1)+MINS_PLAYED('13-14 Teamsheets'!$H$2:$R$132,$A26,'13-14 Teamsheets'!$C$2:$C$132,Q$1)+MINS_AS_SUB('13-14 Teamsheets'!$S$2:$Z$132,$A26,'13-14 Teamsheets'!$C$2:$C$132,Q$1)+MINS_PLAYED('14-15 Teamsheets'!$H$2:$R$136,$A26,'14-15 Teamsheets'!$C$2:$C$136,Q$1)+MINS_AS_SUB('14-15 Teamsheets'!$S$2:$Z$136,$A26,'14-15 Teamsheets'!$C$2:$C$136,Q$1)</f>
        <v>0</v>
      </c>
      <c r="V26" s="27" t="s">
        <v>1635</v>
      </c>
      <c r="W26" s="27" t="s">
        <v>1635</v>
      </c>
      <c r="X26" s="27">
        <v>0</v>
      </c>
      <c r="Y26" s="27" t="s">
        <v>1635</v>
      </c>
      <c r="Z26" s="82">
        <v>0</v>
      </c>
      <c r="AA26" s="27" t="s">
        <v>1635</v>
      </c>
      <c r="AB26" s="27" t="s">
        <v>1635</v>
      </c>
      <c r="AC26" s="27">
        <v>0</v>
      </c>
      <c r="AD26" s="27" t="s">
        <v>1635</v>
      </c>
      <c r="AE26" s="82">
        <v>0</v>
      </c>
      <c r="AF26" s="27" t="s">
        <v>1635</v>
      </c>
      <c r="AG26" s="27" t="s">
        <v>1635</v>
      </c>
      <c r="AH26" s="27">
        <v>0</v>
      </c>
      <c r="AI26" s="27" t="s">
        <v>1635</v>
      </c>
      <c r="AJ26" s="82">
        <v>0</v>
      </c>
      <c r="AK26" s="27" t="s">
        <v>1635</v>
      </c>
      <c r="AL26" s="27" t="s">
        <v>1635</v>
      </c>
      <c r="AM26" s="27">
        <v>0</v>
      </c>
      <c r="AN26" s="27" t="s">
        <v>1635</v>
      </c>
      <c r="AO26" s="82">
        <v>0</v>
      </c>
      <c r="AP26" s="27" t="s">
        <v>1635</v>
      </c>
      <c r="AQ26" s="27" t="s">
        <v>1635</v>
      </c>
      <c r="AR26" s="27">
        <v>0</v>
      </c>
      <c r="AS26" s="27" t="s">
        <v>1635</v>
      </c>
      <c r="AT26" s="82">
        <v>0</v>
      </c>
      <c r="AU26" s="27" t="s">
        <v>1635</v>
      </c>
      <c r="AV26" s="27" t="s">
        <v>1635</v>
      </c>
      <c r="AW26" s="27">
        <v>0</v>
      </c>
      <c r="AX26" s="27" t="s">
        <v>1635</v>
      </c>
      <c r="AY26" s="82">
        <v>0</v>
      </c>
      <c r="AZ26" s="27" t="str">
        <f>(APPS('07-08 Teamsheets'!$H$2:$R$88,$A26,'07-08 Teamsheets'!$C$2:$C$88,AZ$1)+APPS('11-12 Teamsheets'!$H$2:$R$119,$A26,'11-12 Teamsheets'!$C$2:$C$119,AZ$1)+APPS('12-13 Teamsheets'!$H$2:$R$126,$A26,'12-13 Teamsheets'!$C$2:$C$126,AZ$1)+APPS('13-14 Teamsheets'!$H$2:$R$132,$A26,'13-14 Teamsheets'!$C$2:$C$132,AZ$1)+APPS('14-15 Teamsheets'!$H$2:$R$136,$A26,'14-15 Teamsheets'!$C$2:$C$136,AZ$1)) &amp; "(" &amp; (SUBS('07-08 Teamsheets'!$S$2:$Z$88,$A26,'07-08 Teamsheets'!$C$2:$C$88,AZ$1)+SUBS('11-12 Teamsheets'!$S$2:$Z$119,$A26,'11-12 Teamsheets'!$C$2:$C$119,AZ$1)+SUBS('12-13 Teamsheets'!$S$2:$Z$126,$A26,'12-13 Teamsheets'!$C$2:$C$126,AZ$1)+SUBS('13-14 Teamsheets'!$S$2:$Z$132,$A26,'13-14 Teamsheets'!$C$2:$C$132,AZ$1)+SUBS('14-15 Teamsheets'!$S$2:$Z$136,$A26,'14-15 Teamsheets'!$C$2:$C$136,AZ$1)) &amp; ")"</f>
        <v>0(0)</v>
      </c>
      <c r="BA26" s="27" t="str">
        <f>(GOALS('07-08 Teamsheets'!$H$2:$R$88,$A26,'07-08 Teamsheets'!$C$2:$C$88,AZ$1)+GOALS('11-12 Teamsheets'!$H$2:$R$119,$A26,'11-12 Teamsheets'!$C$2:$C$119,AZ$1)+GOALS('12-13 Teamsheets'!$H$2:$R$126,$A26,'12-13 Teamsheets'!$C$2:$C$126,AZ$1)+GOALS('13-14 Teamsheets'!$H$2:$R$132,$A26,'13-14 Teamsheets'!$C$2:$C$132,AZ$1)+GOALS('14-15 Teamsheets'!$H$2:$R$136,$A26,'14-15 Teamsheets'!$C$2:$C$136,AZ$1)) &amp; "(" &amp; (GOALS('07-08 Teamsheets'!$S$2:$Z$88,$A26,'07-08 Teamsheets'!$C$2:$C$88,AZ$1)+GOALS('11-12 Teamsheets'!$S$2:$Z$119,$A26,'11-12 Teamsheets'!$C$2:$C$119,AZ$1)+GOALS('12-13 Teamsheets'!$S$2:$Z$126,$A26,'12-13 Teamsheets'!$C$2:$C$126,AZ$1)+GOALS('13-14 Teamsheets'!$S$2:$Z$132,$A26,'13-14 Teamsheets'!$C$2:$C$132,AZ$1)+GOALS('14-15 Teamsheets'!$S$2:$Z$136,$A26,'14-15 Teamsheets'!$C$2:$C$136,AZ$1)) &amp; ")"</f>
        <v>0(0)</v>
      </c>
      <c r="BB26" s="27">
        <f>Clean_sheet('07-08 Teamsheets'!$C$2:$H$92,$A26,AZ$1)+Clean_sheet('11-12 Teamsheets'!$C$2:$H$119,$A26,AZ$1)+Clean_sheet('12-13 Teamsheets'!$C$2:$H$126,$A26,AZ$1)+Clean_sheet('13-14 Teamsheets'!$C$2:$H$132,$A26,AZ$1)+Clean_sheet('14-15 Teamsheets'!$C$2:$H$136,$A26,AZ$1)</f>
        <v>0</v>
      </c>
      <c r="BC26" s="27" t="str">
        <f>(CARDS('07-08 Teamsheets'!$H$2:$Z$88,$A26,$CX$2,'07-08 Teamsheets'!$C$2:$C$88,AZ$1)+CARDS('11-12 Teamsheets'!$H$2:$Z$119,$A26,$CX$2,'11-12 Teamsheets'!$C$2:$C$119,AZ$1)+CARDS('12-13 Teamsheets'!$H$2:$Z$126,$A26,$CX$2,'12-13 Teamsheets'!$C$2:$C$126,AZ$1)+CARDS('13-14 Teamsheets'!$H$2:$Z$132,$A26,$CX$2,'13-14 Teamsheets'!$C$2:$C$132,AZ$1)+CARDS('14-15 Teamsheets'!$H$2:$Z$136,$A26,$CX$2,'14-15 Teamsheets'!$C$2:$C$136,AZ$1)) &amp; "(" &amp; (CARDS('07-08 Teamsheets'!$H$2:$Z$88,$A26,$CX$3,'07-08 Teamsheets'!$C$2:$C$88,AZ$1)+CARDS('11-12 Teamsheets'!$H$2:$Z$119,$A26,$CX$3,'11-12 Teamsheets'!$C$2:$C$119,AZ$1)+CARDS('12-13 Teamsheets'!$H$2:$Z$126,$A26,$CX$3,'12-13 Teamsheets'!$C$2:$C$126,AZ$1)+CARDS('13-14 Teamsheets'!$H$2:$Z$132,$A26,$CX$3,'13-14 Teamsheets'!$C$2:$C$132,AZ$1)+CARDS('14-15 Teamsheets'!$H$2:$Z$136,$A26,$CX$3,'14-15 Teamsheets'!$C$2:$C$136,AZ$1)) &amp; ")"</f>
        <v>0(0)</v>
      </c>
      <c r="BD26" s="82">
        <f>MINS_PLAYED('07-08 Teamsheets'!$H$2:$R$88,$A26,'07-08 Teamsheets'!$C$2:$C$88,AZ$1)+MINS_PLAYED('11-12 Teamsheets'!$H$2:$R$119,$A26,'11-12 Teamsheets'!$C$2:$C$119,AZ$1)+MINS_PLAYED('12-13 Teamsheets'!$H$2:$R$126,$A26,'12-13 Teamsheets'!$C$2:$C$126,AZ$1)+MINS_PLAYED('13-14 Teamsheets'!$H$2:$R$132,$A26,'13-14 Teamsheets'!$C$2:$C$132,AZ$1)+MINS_PLAYED('14-15 Teamsheets'!$H$2:$R$136,$A26,'14-15 Teamsheets'!$C$2:$C$136,AZ$1)+MINS_AS_SUB('07-08 Teamsheets'!$S$2:$Z$88,$A26,'07-08 Teamsheets'!$C$2:$C$88,AZ$1)+MINS_AS_SUB('11-12 Teamsheets'!$S$2:$Z$119,$A26,'11-12 Teamsheets'!$C$2:$C$119,AZ$1)+MINS_AS_SUB('12-13 Teamsheets'!$S$2:$Z$126,$A26,'12-13 Teamsheets'!$C$2:$C$126,AZ$1)+MINS_AS_SUB('13-14 Teamsheets'!$S$2:$Z$132,$A26,'13-14 Teamsheets'!$C$2:$C$132,AZ$1)+MINS_AS_SUB('14-15 Teamsheets'!$S$2:$Z$136,$A26,'14-15 Teamsheets'!$C$2:$C$136,AZ$1)</f>
        <v>0</v>
      </c>
      <c r="BE26" s="27" t="str">
        <f>(APPS('08-09 Teamsheets'!$H$2:$R$92,$A26,'08-09 Teamsheets'!$C$2:$C$92,BE$1)+APPS('09-10 Teamsheets'!$H$2:$R$98,$A26,'09-10 Teamsheets'!$C$2:$C$98,BE$1)+APPS('10-11 Teamsheets'!$H$2:$R$107,$A26,'10-11 Teamsheets'!$C$2:$C$107,BE$1)+APPS('11-12 Teamsheets'!$H$2:$R$119,$A26,'11-12 Teamsheets'!$C$2:$C$119,BE$1)+APPS('12-13 Teamsheets'!$H$2:$R$126,$A26,'12-13 Teamsheets'!$C$2:$C$126,BE$1)+APPS('13-14 Teamsheets'!$H$2:$R$132,$A26,'13-14 Teamsheets'!$C$2:$C$132,BE$1)+APPS('14-15 Teamsheets'!$H$2:$R$136,$A26,'14-15 Teamsheets'!$C$2:$C$136,BE$1)) &amp; "(" &amp; (SUBS('08-09 Teamsheets'!$S$2:$Z$92,$A26,'08-09 Teamsheets'!$C$2:$C$92,BE$1)+SUBS('09-10 Teamsheets'!$S$2:$Z$98,$A26,'09-10 Teamsheets'!$C$2:$C$98,BE$1)+SUBS('10-11 Teamsheets'!$S$2:$Z$107,$A26,'10-11 Teamsheets'!$C$2:$C$107,BE$1)+SUBS('11-12 Teamsheets'!$S$2:$Z$119,$A26,'11-12 Teamsheets'!$C$2:$C$119,BE$1)+SUBS('12-13 Teamsheets'!$S$2:$Z$126,$A26,'12-13 Teamsheets'!$C$2:$C$126,BE$1)+SUBS('13-14 Teamsheets'!$S$2:$Z$132,$A26,'13-14 Teamsheets'!$C$2:$C$132,BE$1)+SUBS('14-15 Teamsheets'!$S$2:$Z$136,$A26,'14-15 Teamsheets'!$C$2:$C$136,BE$1)) &amp; ")"</f>
        <v>0(1)</v>
      </c>
      <c r="BF26" s="27" t="str">
        <f>(GOALS('08-09 Teamsheets'!$H$2:$R$92,$A26,'08-09 Teamsheets'!$C$2:$C$92,BE$1)+GOALS('09-10 Teamsheets'!$H$2:$R$98,$A26,'09-10 Teamsheets'!$C$2:$C$98,BE$1)+GOALS('10-11 Teamsheets'!$H$2:$R$107,$A26,'10-11 Teamsheets'!$C$2:$C$107,BE$1)+GOALS('11-12 Teamsheets'!$H$2:$R$119,$A26,'11-12 Teamsheets'!$C$2:$C$119,BE$1)+GOALS('12-13 Teamsheets'!$H$2:$R$126,$A26,'12-13 Teamsheets'!$C$2:$C$126,BE$1)+GOALS('13-14 Teamsheets'!$H$2:$R$132,$A26,'13-14 Teamsheets'!$C$2:$C$132,BE$1)+GOALS('14-15 Teamsheets'!$H$2:$R$136,$A26,'14-15 Teamsheets'!$C$2:$C$136,BE$1)) &amp; "(" &amp; (GOALS('08-09 Teamsheets'!$S$2:$Z$92,$A26,'08-09 Teamsheets'!$C$2:$C$92,BE$1)+GOALS('09-10 Teamsheets'!$S$2:$Z$98,$A26,'09-10 Teamsheets'!$C$2:$C$98,BE$1)+GOALS('10-11 Teamsheets'!$S$2:$Z$107,$A26,'10-11 Teamsheets'!$C$2:$C$107,BE$1)+GOALS('11-12 Teamsheets'!$S$2:$Z$119,$A26,'11-12 Teamsheets'!$C$2:$C$119,BE$1)+GOALS('12-13 Teamsheets'!$S$2:$Z$126,$A26,'12-13 Teamsheets'!$C$2:$C$126,BE$1)+GOALS('13-14 Teamsheets'!$S$2:$Z$132,$A26,'13-14 Teamsheets'!$C$2:$C$132,BE$1)+GOALS('14-15 Teamsheets'!$S$2:$Z$136,$A26,'14-15 Teamsheets'!$C$2:$C$136,BE$1)) &amp; ")"</f>
        <v>0(0)</v>
      </c>
      <c r="BG26" s="27">
        <f>Clean_sheet('08-09 Teamsheets'!$C$2:$H$92,$A26,BE$1)+Clean_sheet('09-10 Teamsheets'!$C$2:$H$98,$A26,BE$1)+Clean_sheet('10-11 Teamsheets'!$C$2:$H$107,$A26,BE$1)+Clean_sheet('11-12 Teamsheets'!$C$2:$H$119,$A26,BE$1)+Clean_sheet('12-13 Teamsheets'!$C$2:$H$126,$A26,BE$1)+Clean_sheet('13-14 Teamsheets'!$C$2:$H$132,$A26,BE$1)+Clean_sheet('14-15 Teamsheets'!$C$2:$H$136,$A26,BE$1)</f>
        <v>0</v>
      </c>
      <c r="BH26" s="27" t="str">
        <f>(CARDS('08-09 Teamsheets'!$H$2:$Z$92,$A26,$CX$2,'08-09 Teamsheets'!$C$2:$C$92,BE$1)+CARDS('09-10 Teamsheets'!$H$2:$Z$98,$A26,$CX$2,'09-10 Teamsheets'!$C$2:$C$98,BE$1)+CARDS('10-11 Teamsheets'!$H$2:$Z$107,$A26,$CX$2,'10-11 Teamsheets'!$C$2:$C$107,BE$1)+CARDS('11-12 Teamsheets'!$H$2:$Z$119,$A26,$CX$2,'11-12 Teamsheets'!$C$2:$C$119,BE$1)+CARDS('12-13 Teamsheets'!$H$2:$Z$126,$A26,$CX$2,'12-13 Teamsheets'!$C$2:$C$126,BE$1)+CARDS('13-14 Teamsheets'!$H$2:$Z$132,$A26,$CX$2,'13-14 Teamsheets'!$C$2:$C$132,BE$1)+CARDS('14-15 Teamsheets'!$H$2:$Z$136,$A26,$CX$2,'14-15 Teamsheets'!$C$2:$C$136,BE$1)) &amp; "(" &amp; (CARDS('08-09 Teamsheets'!$H$2:$Z$92,$A26,$CX$3,'08-09 Teamsheets'!$C$2:$C$92,BE$1)+CARDS('09-10 Teamsheets'!$H$2:$Z$98,$A26,$CX$3,'09-10 Teamsheets'!$C$2:$C$98,BE$1)+CARDS('10-11 Teamsheets'!$H$2:$Z$107,$A26,$CX$3,'10-11 Teamsheets'!$C$2:$C$107,BE$1)+CARDS('11-12 Teamsheets'!$H$2:$Z$119,$A26,$CX$3,'11-12 Teamsheets'!$C$2:$C$119,BE$1)+CARDS('12-13 Teamsheets'!$H$2:$Z$126,$A26,$CX$3,'12-13 Teamsheets'!$C$2:$C$126,BE$1)+CARDS('13-14 Teamsheets'!$H$2:$Z$132,$A26,$CX$3,'13-14 Teamsheets'!$C$2:$C$132,BE$1)+CARDS('14-15 Teamsheets'!$H$2:$Z$136,$A26,$CX$3,'14-15 Teamsheets'!$C$2:$C$136,BE$1)) &amp; ")"</f>
        <v>0(0)</v>
      </c>
      <c r="BI26" s="82">
        <f>MINS_PLAYED('08-09 Teamsheets'!$H$2:$R$92,$A26,'08-09 Teamsheets'!$C$2:$C$92,BE$1)+MINS_PLAYED('09-10 Teamsheets'!$H$2:$R$98,$A26,'09-10 Teamsheets'!$C$2:$C$98,BE$1)+ MINS_AS_SUB('08-09 Teamsheets'!$S$2:$Z$92,$A26,'08-09 Teamsheets'!$C$2:$C$92,BE$1)+ MINS_AS_SUB('09-10 Teamsheets'!$S$2:$Z$98,$A26,'09-10 Teamsheets'!$C$2:$C$98,BE$1)+MINS_PLAYED('10-11 Teamsheets'!$H$2:$R$107,$A26,'10-11 Teamsheets'!$C$2:$C$107,BE$1)+MINS_AS_SUB('10-11 Teamsheets'!$S$2:$Z$107,$A26,'10-11 Teamsheets'!$C$2:$C$107,BE$1)+MINS_PLAYED('11-12 Teamsheets'!$H$2:$R$119,$A26,'11-12 Teamsheets'!$C$2:$C$119,BE$1)+MINS_AS_SUB('11-12 Teamsheets'!$S$2:$Z$119,$A26,'11-12 Teamsheets'!$C$2:$C$119,BE$1)+MINS_PLAYED('12-13 Teamsheets'!$H$2:$R$126,$A26,'12-13 Teamsheets'!$C$2:$C$126,BE$1)+MINS_AS_SUB('12-13 Teamsheets'!$S$2:$Z$126,$A26,'12-13 Teamsheets'!$C$2:$C$126,BE$1)+MINS_PLAYED('13-14 Teamsheets'!$H$2:$R$132,$A26,'13-14 Teamsheets'!$C$2:$C$132,BE$1)+MINS_AS_SUB('13-14 Teamsheets'!$S$2:$Z$132,$A26,'13-14 Teamsheets'!$C$2:$C$132,BE$1)+MINS_PLAYED('14-15 Teamsheets'!$H$2:$R$136,$A26,'14-15 Teamsheets'!$C$2:$C$136,BE$1)+MINS_AS_SUB('14-15 Teamsheets'!$S$2:$Z$136,$A26,'14-15 Teamsheets'!$C$2:$C$136,BE$1)</f>
        <v>32</v>
      </c>
      <c r="BJ26" s="27" t="str">
        <f>(APPS('07-08 Teamsheets'!$H$2:$R$88,$A26,'07-08 Teamsheets'!$C$2:$C$88,BJ$1)+APPS('08-09 Teamsheets'!$H$2:$R$92,$A26,'08-09 Teamsheets'!$C$2:$C$92,BJ$1)+APPS('09-10 Teamsheets'!$H$2:$R$98,$A26,'09-10 Teamsheets'!$C$2:$C$98,BJ$1)+APPS('10-11 Teamsheets'!$H$2:$R$106,$A26,'10-11 Teamsheets'!$C$2:$C$106,BJ$1)+APPS('11-12 Teamsheets'!$H$2:$R$119,$A26,'11-12 Teamsheets'!$C$2:$C$119,BJ$1)+APPS('12-13 Teamsheets'!$H$2:$R$126,$A26,'12-13 Teamsheets'!$C$2:$C$126,BJ$1)+APPS('13-14 Teamsheets'!$H$2:$R$132,$A26,'13-14 Teamsheets'!$C$2:$C$132,BJ$1)+APPS('14-15 Teamsheets'!$H$2:$R$136,$A26,'14-15 Teamsheets'!$C$2:$C$136,BJ$1)) &amp; "(" &amp; (SUBS('07-08 Teamsheets'!$S$2:$Z$88,$A26,'07-08 Teamsheets'!$C$2:$C$88,BJ$1)+SUBS('08-09 Teamsheets'!$S$2:$Z$92,$A26,'08-09 Teamsheets'!$C$2:$C$92,BJ$1)+SUBS('09-10 Teamsheets'!$S$2:$Z$98,$A26,'09-10 Teamsheets'!$C$2:$C$98,BJ$1)+SUBS('10-11 Teamsheets'!$S$2:$Z$106,$A26,'10-11 Teamsheets'!$C$2:$C$106,BJ$1)+SUBS('11-12 Teamsheets'!$S$2:$Z$119,$A26,'11-12 Teamsheets'!$C$2:$C$119,BJ$1)+SUBS('12-13 Teamsheets'!$S$2:$Z$126,$A26,'12-13 Teamsheets'!$C$2:$C$126,BJ$1)+SUBS('13-14 Teamsheets'!$S$2:$Z$132,$A26,'13-14 Teamsheets'!$C$2:$C$132,BJ$1)+SUBS('14-15 Teamsheets'!$S$2:$Z$136,$A26,'14-15 Teamsheets'!$C$2:$C$136,BJ$1)) &amp; ")"</f>
        <v>0(0)</v>
      </c>
      <c r="BK26" s="27" t="str">
        <f>(GOALS('07-08 Teamsheets'!$H$2:$R$88,$A26,'07-08 Teamsheets'!$C$2:$C$88,BJ$1)+GOALS('08-09 Teamsheets'!$H$2:$R$92,$A26,'08-09 Teamsheets'!$C$2:$C$92,BJ$1)+GOALS('09-10 Teamsheets'!$H$2:$R$98,$A26,'09-10 Teamsheets'!$C$2:$C$98,BJ$1)+GOALS('10-11 Teamsheets'!$H$2:$R$106,$A26,'10-11 Teamsheets'!$C$2:$C$106,BJ$1)+GOALS('11-12 Teamsheets'!$H$2:$R$119,$A26,'11-12 Teamsheets'!$C$2:$C$119,BJ$1)+GOALS('12-13 Teamsheets'!$H$2:$R$126,$A26,'12-13 Teamsheets'!$C$2:$C$126,BJ$1)+GOALS('13-14 Teamsheets'!$H$2:$R$132,$A26,'13-14 Teamsheets'!$C$2:$C$132,BJ$1)+GOALS('14-15 Teamsheets'!$H$2:$R$136,$A26,'14-15 Teamsheets'!$C$2:$C$136,BJ$1)) &amp; "(" &amp; (GOALS('07-08 Teamsheets'!$S$2:$Z$88,$A26,'07-08 Teamsheets'!$C$2:$C$88,BJ$1)+GOALS('08-09 Teamsheets'!$S$2:$Z$92,$A26,'08-09 Teamsheets'!$C$2:$C$92,BJ$1)+GOALS('09-10 Teamsheets'!$S$2:$Z$98,$A26,'09-10 Teamsheets'!$C$2:$C$98,BJ$1)+GOALS('10-11 Teamsheets'!$S$2:$Z$106,$A26,'10-11 Teamsheets'!$C$2:$C$106,BJ$1)+GOALS('11-12 Teamsheets'!$S$2:$Z$119,$A26,'11-12 Teamsheets'!$C$2:$C$119,BJ$1)+GOALS('12-13 Teamsheets'!$S$2:$Z$126,$A26,'12-13 Teamsheets'!$C$2:$C$126,BJ$1)+GOALS('13-14 Teamsheets'!$S$2:$Z$132,$A26,'13-14 Teamsheets'!$C$2:$C$132,BJ$1)+GOALS('14-15 Teamsheets'!$S$2:$Z$136,$A26,'14-15 Teamsheets'!$C$2:$C$136,BJ$1)) &amp; ")"</f>
        <v>0(0)</v>
      </c>
      <c r="BL26" s="27">
        <f>Clean_sheet('07-08 Teamsheets'!$C$2:$H$92,$A26,BJ$1)+Clean_sheet('08-09 Teamsheets'!$C$2:$H$92,$A26,BJ$1)+Clean_sheet('09-10 Teamsheets'!$C$2:$H$98,$A26,BJ$1)+Clean_sheet('10-11 Teamsheets'!$C$2:$H$106,$A26,BJ$1)+Clean_sheet('11-12 Teamsheets'!$C$2:$H$119,$A26,BJ$1)+Clean_sheet('12-13 Teamsheets'!$C$2:$H$126,$A26,BJ$1)+Clean_sheet('13-14 Teamsheets'!$C$2:$H$132,$A26,BJ$1)+Clean_sheet('14-15 Teamsheets'!$C$2:$H$136,$A26,BJ$1)</f>
        <v>0</v>
      </c>
      <c r="BM26" s="27" t="str">
        <f>(CARDS('07-08 Teamsheets'!$H$2:$Z$88,$A26,$CX$2,'07-08 Teamsheets'!$C$2:$C$88,BJ$1)+CARDS('08-09 Teamsheets'!$H$2:$Z$92,$A26,$CX$2,'08-09 Teamsheets'!$C$2:$C$92,BJ$1)+CARDS('09-10 Teamsheets'!$H$2:$Z$98,$A26,$CX$2,'09-10 Teamsheets'!$C$2:$C$98,BJ$1)+CARDS('10-11 Teamsheets'!$H$2:$Z$106,$A26,$CX$2,'10-11 Teamsheets'!$C$2:$C$106,BJ$1)+CARDS('11-12 Teamsheets'!$H$2:$Z$119,$A26,$CX$2,'11-12 Teamsheets'!$C$2:$C$119,BJ$1)+CARDS('12-13 Teamsheets'!$H$2:$Z$126,$A26,$CX$2,'12-13 Teamsheets'!$C$2:$C$126,BJ$1)+CARDS('13-14 Teamsheets'!$H$2:$Z$132,$A26,$CX$2,'13-14 Teamsheets'!$C$2:$C$132,BJ$1)+CARDS('14-15 Teamsheets'!$H$2:$Z$136,$A26,$CX$2,'14-15 Teamsheets'!$C$2:$C$136,BJ$1)) &amp; "(" &amp; (CARDS('07-08 Teamsheets'!$H$2:$Z$88,$A26,$CX$3,'07-08 Teamsheets'!$C$2:$C$88,BJ$1)+CARDS('08-09 Teamsheets'!$H$2:$Z$92,$A26,$CX$3,'08-09 Teamsheets'!$C$2:$C$92,BJ$1)+CARDS('09-10 Teamsheets'!$H$2:$Z$98,$A26,$CX$3,'09-10 Teamsheets'!$C$2:$C$98,BJ$1)+CARDS('10-11 Teamsheets'!$H$2:$Z$106,$A26,$CX$3,'10-11 Teamsheets'!$C$2:$C$106,BJ$1)+CARDS('11-12 Teamsheets'!$H$2:$Z$119,$A26,$CX$3,'11-12 Teamsheets'!$C$2:$C$119,BJ$1)+CARDS('12-13 Teamsheets'!$H$2:$Z$126,$A26,$CX$3,'12-13 Teamsheets'!$C$2:$C$126,BJ$1)+CARDS('13-14 Teamsheets'!$H$2:$Z$132,$A26,$CX$3,'13-14 Teamsheets'!$C$2:$C$132,BJ$1)+CARDS('14-15 Teamsheets'!$H$2:$Z$136,$A26,$CX$3,'14-15 Teamsheets'!$C$2:$C$136,BJ$1)) &amp; ")"</f>
        <v>0(0)</v>
      </c>
      <c r="BN26" s="82">
        <f>MINS_PLAYED('07-08 Teamsheets'!$H$2:$R$88,$A26,'07-08 Teamsheets'!$C$2:$C$88,BJ$1)+MINS_PLAYED('08-09 Teamsheets'!$H$2:$R$92,$A26,'08-09 Teamsheets'!$C$2:$C$92,BJ$1)+MINS_PLAYED('09-10 Teamsheets'!$H$2:$R$98,$A26,'09-10 Teamsheets'!$C$2:$C$98,BJ$1)+MINS_PLAYED('10-11 Teamsheets'!$H$2:$R$106,$A26,'10-11 Teamsheets'!$C$2:$C$106,BJ$1)+MINS_PLAYED('11-12 Teamsheets'!$H$2:$R$119,$A26,'11-12 Teamsheets'!$C$2:$C$119,BJ$1)+MINS_PLAYED('12-13 Teamsheets'!$H$2:$R$126,$A26,'12-13 Teamsheets'!$C$2:$C$126,BJ$1)+MINS_PLAYED('13-14 Teamsheets'!$H$2:$R$132,$A26,'13-14 Teamsheets'!$C$2:$C$132,BJ$1)+MINS_PLAYED('14-15 Teamsheets'!$H$2:$R$136,$A26,'14-15 Teamsheets'!$C$2:$C$136,BJ$1)+MINS_AS_SUB('07-08 Teamsheets'!$S$2:$Z$88,$A26,'07-08 Teamsheets'!$C$2:$C$88,BJ$1)+MINS_AS_SUB('08-09 Teamsheets'!$S$2:$Z$92,$A26,'08-09 Teamsheets'!$C$2:$C$92,BJ$1)+MINS_AS_SUB('09-10 Teamsheets'!$S$2:$Z$98,$A26,'09-10 Teamsheets'!$C$2:$C$98,BJ$1)+MINS_AS_SUB('10-11 Teamsheets'!$S$2:$Z$106,$A26,'10-11 Teamsheets'!$C$2:$C$106,BJ$1)+MINS_AS_SUB('11-12 Teamsheets'!$S$2:$Z$119,$A26,'11-12 Teamsheets'!$C$2:$C$119,BJ$1)+MINS_AS_SUB('12-13 Teamsheets'!$S$2:$Z$126,$A26,'12-13 Teamsheets'!$C$2:$C$126,BJ$1)+MINS_AS_SUB('13-14 Teamsheets'!$S$2:$Z$132,$A26,'13-14 Teamsheets'!$C$2:$C$132,BJ$1)+MINS_AS_SUB('14-15 Teamsheets'!$S$2:$Z$136,$A26,'14-15 Teamsheets'!$C$2:$C$136,BJ$1)</f>
        <v>0</v>
      </c>
      <c r="BO26" s="27" t="str">
        <f>(APPS('07-08 Teamsheets'!$H$2:$R$88,$A26,'07-08 Teamsheets'!$C$2:$C$88,BO$1)+APPS('08-09 Teamsheets'!$H$2:$R$92,$A26,'08-09 Teamsheets'!$C$2:$C$92,BO$1)+APPS('09-10 Teamsheets'!$H$2:$R$98,$A26,'09-10 Teamsheets'!$C$2:$C$98,BO$1)+APPS('10-11 Teamsheets'!$H$2:$R$106,$A26,'10-11 Teamsheets'!$C$2:$C$106,BO$1)+APPS('11-12 Teamsheets'!$H$2:$R$119,$A26,'11-12 Teamsheets'!$C$2:$C$119,BO$1)+APPS('12-13 Teamsheets'!$H$2:$R$126,$A26,'12-13 Teamsheets'!$C$2:$C$126,BO$1)+APPS('13-14 Teamsheets'!$H$2:$R$132,$A26,'13-14 Teamsheets'!$C$2:$C$132,BO$1)+APPS('14-15 Teamsheets'!$H$2:$R$136,$A26,'14-15 Teamsheets'!$C$2:$C$136,BO$1)) &amp; "(" &amp; (SUBS('07-08 Teamsheets'!$S$2:$Z$88,$A26,'07-08 Teamsheets'!$C$2:$C$88,BO$1)+SUBS('08-09 Teamsheets'!$S$2:$Z$92,$A26,'08-09 Teamsheets'!$C$2:$C$92,BO$1)+SUBS('09-10 Teamsheets'!$S$2:$Z$98,$A26,'09-10 Teamsheets'!$C$2:$C$98,BO$1)+SUBS('10-11 Teamsheets'!$S$2:$Z$106,$A26,'10-11 Teamsheets'!$C$2:$C$106,BO$1)+SUBS('11-12 Teamsheets'!$S$2:$Z$119,$A26,'11-12 Teamsheets'!$C$2:$C$119,BO$1)+SUBS('12-13 Teamsheets'!$S$2:$Z$126,$A26,'12-13 Teamsheets'!$C$2:$C$126,BO$1)+SUBS('13-14 Teamsheets'!$S$2:$Z$132,$A26,'13-14 Teamsheets'!$C$2:$C$132,BO$1)+SUBS('14-15 Teamsheets'!$S$2:$Z$136,$A26,'14-15 Teamsheets'!$C$2:$C$136,BO$1)) &amp; ")"</f>
        <v>0(0)</v>
      </c>
      <c r="BP26" s="27" t="str">
        <f>(GOALS('07-08 Teamsheets'!$H$2:$R$88,$A26,'07-08 Teamsheets'!$C$2:$C$88,BO$1)+GOALS('08-09 Teamsheets'!$H$2:$R$92,$A26,'08-09 Teamsheets'!$C$2:$C$92,BO$1)+GOALS('09-10 Teamsheets'!$H$2:$R$98,$A26,'09-10 Teamsheets'!$C$2:$C$98,BO$1)+GOALS('10-11 Teamsheets'!$H$2:$R$106,$A26,'10-11 Teamsheets'!$C$2:$C$106,BO$1)+GOALS('11-12 Teamsheets'!$H$2:$R$119,$A26,'11-12 Teamsheets'!$C$2:$C$119,BO$1)+GOALS('12-13 Teamsheets'!$H$2:$R$126,$A26,'12-13 Teamsheets'!$C$2:$C$126,BO$1)+GOALS('13-14 Teamsheets'!$H$2:$R$132,$A26,'13-14 Teamsheets'!$C$2:$C$132,BO$1)+GOALS('14-15 Teamsheets'!$H$2:$R$136,$A26,'14-15 Teamsheets'!$C$2:$C$136,BO$1)) &amp; "(" &amp; (GOALS('07-08 Teamsheets'!$S$2:$Z$88,$A26,'07-08 Teamsheets'!$C$2:$C$88,BO$1)+GOALS('08-09 Teamsheets'!$S$2:$Z$92,$A26,'08-09 Teamsheets'!$C$2:$C$92,BO$1)+GOALS('09-10 Teamsheets'!$S$2:$Z$98,$A26,'09-10 Teamsheets'!$C$2:$C$98,BO$1)+GOALS('10-11 Teamsheets'!$S$2:$Z$106,$A26,'10-11 Teamsheets'!$C$2:$C$106,BO$1)+GOALS('11-12 Teamsheets'!$S$2:$Z$119,$A26,'11-12 Teamsheets'!$C$2:$C$119,BO$1)+GOALS('12-13 Teamsheets'!$S$2:$Z$126,$A26,'12-13 Teamsheets'!$C$2:$C$126,BO$1)+GOALS('13-14 Teamsheets'!$S$2:$Z$132,$A26,'13-14 Teamsheets'!$C$2:$C$132,BO$1)+GOALS('14-15 Teamsheets'!$S$2:$Z$136,$A26,'14-15 Teamsheets'!$C$2:$C$136,BO$1)) &amp; ")"</f>
        <v>0(0)</v>
      </c>
      <c r="BQ26" s="27">
        <f>Clean_sheet('07-08 Teamsheets'!$C$2:$H$92,$A26,BO$1)+Clean_sheet('08-09 Teamsheets'!$C$2:$H$92,$A26,BO$1)+Clean_sheet('09-10 Teamsheets'!$C$2:$H$98,$A26,BO$1)+Clean_sheet('10-11 Teamsheets'!$C$2:$H$106,$A26,BO$1)+Clean_sheet('11-12 Teamsheets'!$C$2:$H$119,$A26,BO$1)+Clean_sheet('12-13 Teamsheets'!$C$2:$H$126,$A26,BO$1)+Clean_sheet('13-14 Teamsheets'!$C$2:$H$132,$A26,BO$1)+Clean_sheet('14-15 Teamsheets'!$C$2:$H$136,$A26,BO$1)</f>
        <v>0</v>
      </c>
      <c r="BR26" s="27" t="str">
        <f>(CARDS('07-08 Teamsheets'!$H$2:$Z$88,$A26,$CX$2,'07-08 Teamsheets'!$C$2:$C$88,BO$1)+CARDS('08-09 Teamsheets'!$H$2:$Z$92,$A26,$CX$2,'08-09 Teamsheets'!$C$2:$C$92,BO$1)+CARDS('09-10 Teamsheets'!$H$2:$Z$98,$A26,$CX$2,'09-10 Teamsheets'!$C$2:$C$98,BO$1)+CARDS('10-11 Teamsheets'!$H$2:$Z$106,$A26,$CX$2,'10-11 Teamsheets'!$C$2:$C$106,BO$1)+CARDS('11-12 Teamsheets'!$H$2:$Z$119,$A26,$CX$2,'11-12 Teamsheets'!$C$2:$C$119,BO$1)+CARDS('12-13 Teamsheets'!$H$2:$Z$126,$A26,$CX$2,'12-13 Teamsheets'!$C$2:$C$126,BO$1)+CARDS('13-14 Teamsheets'!$H$2:$Z$132,$A26,$CX$2,'13-14 Teamsheets'!$C$2:$C$132,BO$1)+CARDS('14-15 Teamsheets'!$H$2:$Z$136,$A26,$CX$2,'14-15 Teamsheets'!$C$2:$C$136,BO$1)) &amp; "(" &amp; (CARDS('07-08 Teamsheets'!$H$2:$Z$88,$A26,$CX$3,'07-08 Teamsheets'!$C$2:$C$88,BO$1)+CARDS('08-09 Teamsheets'!$H$2:$Z$92,$A26,$CX$3,'08-09 Teamsheets'!$C$2:$C$92,BO$1)+CARDS('09-10 Teamsheets'!$H$2:$Z$98,$A26,$CX$3,'09-10 Teamsheets'!$C$2:$C$98,BO$1)+CARDS('10-11 Teamsheets'!$H$2:$Z$106,$A26,$CX$3,'10-11 Teamsheets'!$C$2:$C$106,BO$1)+CARDS('11-12 Teamsheets'!$H$2:$Z$119,$A26,$CX$3,'11-12 Teamsheets'!$C$2:$C$119,BO$1)+CARDS('12-13 Teamsheets'!$H$2:$Z$126,$A26,$CX$3,'12-13 Teamsheets'!$C$2:$C$126,BO$1)+CARDS('13-14 Teamsheets'!$H$2:$Z$132,$A26,$CX$3,'13-14 Teamsheets'!$C$2:$C$132,BO$1)+CARDS('14-15 Teamsheets'!$H$2:$Z$136,$A26,$CX$3,'14-15 Teamsheets'!$C$2:$C$136,BO$1)) &amp; ")"</f>
        <v>0(0)</v>
      </c>
      <c r="BS26" s="82">
        <f>MINS_PLAYED('07-08 Teamsheets'!$H$2:$R$88,$A26,'07-08 Teamsheets'!$C$2:$C$88,BO$1)+MINS_PLAYED('08-09 Teamsheets'!$H$2:$R$92,$A26,'08-09 Teamsheets'!$C$2:$C$92,BO$1)+MINS_PLAYED('09-10 Teamsheets'!$H$2:$R$98,$A26,'09-10 Teamsheets'!$C$2:$C$98,BO$1)+MINS_PLAYED('10-11 Teamsheets'!$H$2:$R$106,$A26,'10-11 Teamsheets'!$C$2:$C$106,BO$1)+MINS_PLAYED('11-12 Teamsheets'!$H$2:$R$119,$A26,'11-12 Teamsheets'!$C$2:$C$119,BO$1)+MINS_PLAYED('12-13 Teamsheets'!$H$2:$R$126,$A26,'12-13 Teamsheets'!$C$2:$C$126,BO$1)+MINS_PLAYED('13-14 Teamsheets'!$H$2:$R$132,$A26,'13-14 Teamsheets'!$C$2:$C$132,BO$1)+MINS_PLAYED('14-15 Teamsheets'!$H$2:$R$136,$A26,'14-15 Teamsheets'!$C$2:$C$136,BO$1)+MINS_AS_SUB('07-08 Teamsheets'!$S$2:$Z$88,$A26,'07-08 Teamsheets'!$C$2:$C$88,BO$1)+MINS_AS_SUB('08-09 Teamsheets'!$S$2:$Z$92,$A26,'08-09 Teamsheets'!$C$2:$C$92,BO$1)+MINS_AS_SUB('09-10 Teamsheets'!$S$2:$Z$98,$A26,'09-10 Teamsheets'!$C$2:$C$98,BO$1)+MINS_AS_SUB('10-11 Teamsheets'!$S$2:$Z$106,$A26,'10-11 Teamsheets'!$C$2:$C$106,BO$1)+MINS_AS_SUB('11-12 Teamsheets'!$S$2:$Z$119,$A26,'11-12 Teamsheets'!$C$2:$C$119,BO$1)+MINS_AS_SUB('12-13 Teamsheets'!$S$2:$Z$126,$A26,'12-13 Teamsheets'!$C$2:$C$126,BO$1)+MINS_AS_SUB('13-14 Teamsheets'!$S$2:$Z$132,$A26,'13-14 Teamsheets'!$C$2:$C$132,BO$1)+MINS_AS_SUB('14-15 Teamsheets'!$S$2:$Z$136,$A26,'14-15 Teamsheets'!$C$2:$C$136,BO$1)</f>
        <v>0</v>
      </c>
      <c r="BT26" s="71">
        <f>APPS('05-06 Teamsheets'!$H$2:$R$71,$A26,'05-06 Teamsheets'!$C$2:$C$71,B$1)+SUBS('05-06 Teamsheets'!$S$2:$W$71,$A26,'05-06 Teamsheets'!$C$2:$C$71,B$1)+APPS('06-07 Teamsheets'!$H$2:$R$83,$A26,'06-07 Teamsheets'!$C$2:$C$83,G$1)+SUBS('06-07 Teamsheets'!$S$2:$Z$83,$A26,'06-07 Teamsheets'!$C$2:$C$83,G$1)+APPS('07-08 Teamsheets'!$H$2:$R$88,$A26,'07-08 Teamsheets'!$C$2:$C$88,L$1)+SUBS('07-08 Teamsheets'!$S$2:$Z$88,$A26,'07-08 Teamsheets'!$C$2:$C$88,L$1)+APPS('08-09 Teamsheets'!$H$2:$R$92,$A26,'08-09 Teamsheets'!$C$2:$C$92,Q$1)+SUBS('08-09 Teamsheets'!$S$2:$Z$92,$A26,'08-09 Teamsheets'!$C$2:$C$92,Q$1)+APPS('09-10 Teamsheets'!$H$2:$R$98,$A26,'09-10 Teamsheets'!$C$2:$C$98,Q$1)+SUBS('09-10 Teamsheets'!$S$2:$Z$98,$A26,'09-10 Teamsheets'!$C$2:$C$98,Q$1)+APPS('10-11 Teamsheets'!$H$2:$R$107,$A26,'10-11 Teamsheets'!$C$2:$C$107,Q$1)+SUBS('10-11 Teamsheets'!$S$2:$Z$107,$A26,'10-11 Teamsheets'!$C$2:$C$107,Q$1)+APPS('11-12 Teamsheets'!$H$2:$R$119,$A26,'11-12 Teamsheets'!$C$2:$C$119,Q$1)+SUBS('11-12 Teamsheets'!$S$2:$Z$119,$A26,'11-12 Teamsheets'!$C$2:$C$119,Q$1)+APPS('12-13 Teamsheets'!$H$2:$R$126,$A26,'12-13 Teamsheets'!$C$2:$C$126,Q$1)+SUBS('12-13 Teamsheets'!$S$2:$Z$126,$A26,'12-13 Teamsheets'!$C$2:$C$126,Q$1)+APPS('13-14 Teamsheets'!$H$2:$R$132,$A26,'13-14 Teamsheets'!$C$2:$C$132,Q$1)+SUBS('13-14 Teamsheets'!$S$2:$Z$132,$A26,'13-14 Teamsheets'!$C$2:$C$132,Q$1)+APPS('14-15 Teamsheets'!$H$2:$R$136,$A26,'14-15 Teamsheets'!$C$2:$C$136,Q$1)+SUBS('14-15 Teamsheets'!$S$2:$Z$136,$A26,'14-15 Teamsheets'!$C$2:$C$136,Q$1)</f>
        <v>0</v>
      </c>
      <c r="BU26" s="132">
        <v>0</v>
      </c>
      <c r="BV26" s="27">
        <f>APPS('07-08 Teamsheets'!$H$2:$R$88,$A26,'07-08 Teamsheets'!$C$2:$C$88,AZ$1)+SUBS('07-08 Teamsheets'!$S$2:$Z$88,$A26,'07-08 Teamsheets'!$C$2:$C$88,AZ$1)+APPS('11-12 Teamsheets'!$H$2:$R$119,$A26,'11-12 Teamsheets'!$C$2:$C$119,AZ$1)+SUBS('11-12 Teamsheets'!$S$2:$Z$119,$A26,'11-12 Teamsheets'!$C$2:$C$119,AZ$1)+APPS('12-13 Teamsheets'!$H$2:$R$126,$A26,'12-13 Teamsheets'!$C$2:$C$126,AZ$1)+SUBS('12-13 Teamsheets'!$S$2:$Z$126,$A26,'12-13 Teamsheets'!$C$2:$C$126,AZ$1)+APPS('13-14 Teamsheets'!$H$2:$R$132,$A26,'13-14 Teamsheets'!$C$2:$C$132,AZ$1)+SUBS('13-14 Teamsheets'!$S$2:$Z$132,$A26,'13-14 Teamsheets'!$C$2:$C$132,AZ$1)+APPS('14-15 Teamsheets'!$H$2:$R$136,$A26,'14-15 Teamsheets'!$C$2:$C$136,AZ$1)+SUBS('14-15 Teamsheets'!$S$2:$Z$136,$A26,'14-15 Teamsheets'!$C$2:$C$136,AZ$1)+APPS('08-09 Teamsheets'!$H$2:$R$92,$A26,'08-09 Teamsheets'!$C$2:$C$92,BE$1)+APPS('09-10 Teamsheets'!$H$2:$R$98,$A26,'09-10 Teamsheets'!$C$2:$C$98,BE$1)+SUBS('08-09 Teamsheets'!$S$2:$Z$92,$A26,'08-09 Teamsheets'!$C$2:$C$92,BE$1)+SUBS('09-10 Teamsheets'!$S$2:$Z$98,$A26,'09-10 Teamsheets'!$C$2:$C$98,BE$1)+APPS('10-11 Teamsheets'!$H$2:$R$107,$A26,'10-11 Teamsheets'!$C$2:$C$107,BE$1)+SUBS('10-11 Teamsheets'!$S$2:$Z$107,$A26,'10-11 Teamsheets'!$C$2:$C$107,BE$1)+APPS('11-12 Teamsheets'!$H$2:$R$119,$A26,'11-12 Teamsheets'!$C$2:$C$119,BE$1)+SUBS('11-12 Teamsheets'!$S$2:$Z$119,$A26,'11-12 Teamsheets'!$C$2:$C$119,BE$1)+APPS('12-13 Teamsheets'!$H$2:$R$126,$A26,'12-13 Teamsheets'!$C$2:$C$126,BE$1)+SUBS('12-13 Teamsheets'!$S$2:$Z$126,$A26,'12-13 Teamsheets'!$C$2:$C$126,BE$1)+APPS('13-14 Teamsheets'!$H$2:$R$132,$A26,'13-14 Teamsheets'!$C$2:$C$132,BE$1)+SUBS('13-14 Teamsheets'!$S$2:$Z$132,$A26,'13-14 Teamsheets'!$C$2:$C$132,BE$1)+APPS('14-15 Teamsheets'!$H$2:$R$136,$A26,'14-15 Teamsheets'!$C$2:$C$136,BE$1)+SUBS('14-15 Teamsheets'!$S$2:$Z$136,$A26,'14-15 Teamsheets'!$C$2:$C$136,BE$1)</f>
        <v>1</v>
      </c>
      <c r="BW26" s="27">
        <f>APPS('07-08 Teamsheets'!$H$2:$R$88,$A26,'07-08 Teamsheets'!$C$2:$C$88,BJ$1)+APPS('08-09 Teamsheets'!$H$2:$R$92,$A26,'08-09 Teamsheets'!$C$2:$C$92,BJ$1)+APPS('09-10 Teamsheets'!$H$2:$R$98,$A26,'09-10 Teamsheets'!$C$2:$C$98,BJ$1)+SUBS('07-08 Teamsheets'!$S$2:$Z$88,$A26,'07-08 Teamsheets'!$C$2:$C$88,BJ$1)+SUBS('08-09 Teamsheets'!$S$2:$Z$92,$A26,'08-09 Teamsheets'!$C$2:$C$92,BJ$1)+SUBS('09-10 Teamsheets'!$S$2:$Z$98,$A26,'09-10 Teamsheets'!$C$2:$C$98,BJ$1)+APPS('10-11 Teamsheets'!$H$2:$R$107,$A26,'10-11 Teamsheets'!$C$2:$C$107,BJ$1)+SUBS('10-11 Teamsheets'!$S$2:$Z$107,$A26,'10-11 Teamsheets'!$C$2:$C$107,BJ$1)+APPS('11-12 Teamsheets'!$H$2:$R$119,$A26,'11-12 Teamsheets'!$C$2:$C$119,BJ$1)+SUBS('11-12 Teamsheets'!$S$2:$Z$111,$A26,'11-12 Teamsheets'!$C$2:$C$119,BJ$1)+APPS('12-13 Teamsheets'!$H$2:$R$126,$A26,'12-13 Teamsheets'!$C$2:$C$126,BJ$1)+SUBS('12-13 Teamsheets'!$S$2:$Z$118,$A26,'12-13 Teamsheets'!$C$2:$C$126,BJ$1)+APPS('13-14 Teamsheets'!$H$2:$R$132,$A26,'13-14 Teamsheets'!$C$2:$C$132,BJ$1)+SUBS('13-14 Teamsheets'!$S$2:$Z$124,$A26,'13-14 Teamsheets'!$C$2:$C$132,BJ$1)+APPS('14-15 Teamsheets'!$H$2:$R$136,$A26,'14-15 Teamsheets'!$C$2:$C$136,BJ$1)+SUBS('14-15 Teamsheets'!$S$2:$Z$128,$A26,'14-15 Teamsheets'!$C$2:$C$136,BJ$1)</f>
        <v>0</v>
      </c>
      <c r="BX26" s="27">
        <f>APPS('07-08 Teamsheets'!$H$2:$R$88,$A26,'07-08 Teamsheets'!$C$2:$C$88,BO$1)+APPS('08-09 Teamsheets'!$H$2:$R$92,$A26,'08-09 Teamsheets'!$C$2:$C$92,BO$1)+APPS('09-10 Teamsheets'!$H$2:$R$98,$A26,'09-10 Teamsheets'!$C$2:$C$98,BO$1)+SUBS('07-08 Teamsheets'!$S$2:$Z$88,$A26,'07-08 Teamsheets'!$C$2:$C$88,BO$1)+SUBS('08-09 Teamsheets'!$S$2:$Z$92,$A26,'08-09 Teamsheets'!$C$2:$C$92,BO$1)+SUBS('09-10 Teamsheets'!$S$2:$Z$98,$A26,'09-10 Teamsheets'!$C$2:$C$98,BO$1)+APPS('10-11 Teamsheets'!$H$2:$R$107,$A26,'10-11 Teamsheets'!$C$2:$C$107,BO$1)+SUBS('10-11 Teamsheets'!$S$2:$Z$107,$A26,'10-11 Teamsheets'!$C$2:$C$107,BO$1)+APPS('11-12 Teamsheets'!$H$2:$R$119,$A26,'11-12 Teamsheets'!$C$2:$C$119,BO$1)+SUBS('11-12 Teamsheets'!$S$2:$Z$119,$A26,'11-12 Teamsheets'!$C$2:$C$119,BO$1)+APPS('12-13 Teamsheets'!$H$2:$R$126,$A26,'12-13 Teamsheets'!$C$2:$C$126,BO$1)+SUBS('12-13 Teamsheets'!$S$2:$Z$126,$A26,'12-13 Teamsheets'!$C$2:$C$126,BO$1)+APPS('13-14 Teamsheets'!$H$2:$R$132,$A26,'13-14 Teamsheets'!$C$2:$C$132,BO$1)+SUBS('13-14 Teamsheets'!$S$2:$Z$132,$A26,'13-14 Teamsheets'!$C$2:$C$132,BO$1)+APPS('14-15 Teamsheets'!$H$2:$R$136,$A26,'14-15 Teamsheets'!$C$2:$C$136,BO$1)+SUBS('14-15 Teamsheets'!$S$2:$Z$136,$A26,'14-15 Teamsheets'!$C$2:$C$136,BO$1)</f>
        <v>0</v>
      </c>
      <c r="BY26" s="28">
        <f t="shared" si="3"/>
        <v>1</v>
      </c>
      <c r="BZ26" s="27" t="str">
        <f>(APPS('05-06 Teamsheets'!$H$2:$R$71,$A26) + APPS('06-07 Teamsheets'!$H$2:$R$83,$A26) +APPS('07-08 Teamsheets'!$H$2:$R$88,$A26) + APPS('08-09 Teamsheets'!$H$2:$R$92,$A26)+APPS('09-10 Teamsheets'!$H$2:$R$98,$A26)+APPS('10-11 Teamsheets'!$H$2:$R$107,$A26)+APPS('11-12 Teamsheets'!$H$2:$R$119,$A26)+APPS('12-13 Teamsheets'!$H$2:$R$126,$A26)+APPS('13-14 Teamsheets'!$H$2:$R$132,$A26)+APPS('14-15 Teamsheets'!$H$2:$R$136,$A26)) &amp; "(" &amp; (SUBS('05-06 Teamsheets'!$S$2:$W$71,$A26)+SUBS('06-07 Teamsheets'!$S$2:$Z$83,$A26)+SUBS('07-08 Teamsheets'!$S$2:$Z$88,$A26) +SUBS('08-09 Teamsheets'!$S$2:$Z$92,$A26)+SUBS('09-10 Teamsheets'!$S$2:$Z$98,$A26)+SUBS('10-11 Teamsheets'!$S$2:$Z$107,$A26)+SUBS('11-12 Teamsheets'!$S$2:$Z$119,$A26)+SUBS('12-13 Teamsheets'!$S$2:$Z$126,$A26)+SUBS('13-14 Teamsheets'!$S$2:$Z$132,$A26)+SUBS('14-15 Teamsheets'!$S$2:$Z$136,$A26)) &amp; ")"</f>
        <v>0(1)</v>
      </c>
      <c r="CA26" s="28">
        <f t="shared" si="4"/>
        <v>1</v>
      </c>
      <c r="CB26" s="71">
        <f>GOALS('05-06 Teamsheets'!$H$2:$W$71,$A26,'05-06 Teamsheets'!$C$2:$C$71,B$1)+GOALS('06-07 Teamsheets'!$H$2:$Z$83,$A26,'06-07 Teamsheets'!$C$2:$C$83,G$1)+GOALS('07-08 Teamsheets'!$H$2:$Z$88,$A26,'07-08 Teamsheets'!$C$2:$C$88,L$1)+GOALS('08-09 Teamsheets'!$H$2:$Z$92,$A26,'08-09 Teamsheets'!$C$2:$C$92,Q$1)+GOALS('09-10 Teamsheets'!$H$2:$Z$98,$A26,'09-10 Teamsheets'!$C$2:$C$98,Q$1)+GOALS('10-11 Teamsheets'!$H$2:$Z$107,$A26,'10-11 Teamsheets'!$C$2:$C$107,Q$1)+GOALS('11-12 Teamsheets'!$H$2:$Z$119,$A26,'11-12 Teamsheets'!$C$2:$C$119,Q$1)+GOALS('12-13 Teamsheets'!$H$2:$Z$126,$A26,'12-13 Teamsheets'!$C$2:$C$126,Q$1)+GOALS('13-14 Teamsheets'!$H$2:$Z$132,$A26,'13-14 Teamsheets'!$C$2:$C$132,Q$1)+GOALS('14-15 Teamsheets'!$H$2:$Z$136,$A26,'14-15 Teamsheets'!$C$2:$C$136,Q$1)</f>
        <v>0</v>
      </c>
      <c r="CC26" s="27">
        <f>GOALS('05-06 Teamsheets'!$H$2:$W$71,$A26,'05-06 Teamsheets'!$C$2:$C$71,V$1)+GOALS('05-06 Teamsheets'!$H$2:$W$71,$A26,'05-06 Teamsheets'!$C$2:$C$71,AA$1)+GOALS('06-07 Teamsheets'!$H$2:$Z$83,$A26,'06-07 Teamsheets'!$C$2:$C$83,AF$1)+GOALS('06-07 Teamsheets'!$H$2:$Z$83,$A26,'06-07 Teamsheets'!$C$2:$C$83,AK$1)+GOALS('07-08 Teamsheets'!$H$2:$Z$88,$A26,'07-08 Teamsheets'!$C$2:$C$88,AP$1)+GOALS('07-08 Teamsheets'!$H$2:$Z$88,$A26,'07-08 Teamsheets'!$C$2:$C$88,AU$1)+GOALS('07-08 Teamsheets'!$H$2:$Z$88,$A26,'07-08 Teamsheets'!$C$2:$C$88,AZ$1)+GOALS('11-12 Teamsheets'!$H$2:$Z$119,$A26,'11-12 Teamsheets'!$C$2:$C$119,AZ$1)+GOALS('12-13 Teamsheets'!$H$2:$Z$120,$A26,'12-13 Teamsheets'!$C$2:$C$120,AZ$1)+GOALS('13-14 Teamsheets'!$H$2:$Z$126,$A26,'13-14 Teamsheets'!$C$2:$C$126,AZ$1)+GOALS('14-15 Teamsheets'!$H$2:$Z$130,$A26,'14-15 Teamsheets'!$C$2:$C$130,AZ$1)+GOALS('08-09 Teamsheets'!$H$2:$Z$92,$A26,'08-09 Teamsheets'!$C$2:$C$92,BE$1)+GOALS('09-10 Teamsheets'!$H$2:$Z$98,$A26,'09-10 Teamsheets'!$C$2:$C$98,BE$1)+GOALS('10-11 Teamsheets'!$H$2:$Z$107,$A26,'10-11 Teamsheets'!$C$2:$C$107,BE$1)+GOALS('11-12 Teamsheets'!$H$2:$Z$119,$A26,'11-12 Teamsheets'!$C$2:$C$119,BE$1)+GOALS('12-13 Teamsheets'!$H$2:$Z$126,$A26,'12-13 Teamsheets'!$C$2:$C$126,BE$1)+GOALS('13-14 Teamsheets'!$H$2:$Z$132,$A26,'13-14 Teamsheets'!$C$2:$C$132,BE$1)+GOALS('14-15 Teamsheets'!$H$2:$Z$136,$A26,'14-15 Teamsheets'!$C$2:$C$136,BE$1)</f>
        <v>0</v>
      </c>
      <c r="CD26" s="27">
        <f>GOALS('07-08 Teamsheets'!$H$2:$Z$88,$A26,'07-08 Teamsheets'!$C$2:$C$88,BJ$1)
+GOALS('08-09 Teamsheets'!$H$2:$Z$92,$A26,'08-09 Teamsheets'!$C$2:$C$92,BJ$1)
+GOALS('09-10 Teamsheets'!$H$2:$Z$98,$A26,'09-10 Teamsheets'!$C$2:$C$98,BJ$1)
+GOALS('10-11 Teamsheets'!$H$2:$Z$107,$A26,'10-11 Teamsheets'!$C$2:$C$107,BJ$1)
+GOALS('11-12 Teamsheets'!$H$2:$Z$119,$A26,'11-12 Teamsheets'!$C$2:$C$119,BJ$1)
+GOALS('12-13 Teamsheets'!$H$2:$Z$124,$A26,'12-13 Teamsheets'!$C$2:$C$124,BJ$1)+GOALS('13-14 Teamsheets'!$H$2:$Z$130,$A26,'13-14 Teamsheets'!$C$2:$C$130,BJ$1)+GOALS('14-15 Teamsheets'!$H$2:$Z$134,$A26,'14-15 Teamsheets'!$C$2:$C$134,BJ$1)
+GOALS('07-08 Teamsheets'!$H$2:$Z$88,$A26,'07-08 Teamsheets'!$C$2:$C$88,BO$1)
+GOALS('08-09 Teamsheets'!$H$2:$Z$92,$A26,'08-09 Teamsheets'!$C$2:$C$92,BO$1)
+GOALS('09-10 Teamsheets'!$H$2:$Z$98,$A26,'09-10 Teamsheets'!$C$2:$C$98,BO$1)
+GOALS('10-11 Teamsheets'!$H$2:$Z$107,$A26,'10-11 Teamsheets'!$C$2:$C$107,BO$1)
+GOALS('11-12 Teamsheets'!$H$2:$Z$119,$A26,'11-12 Teamsheets'!$C$2:$C$119,BO$1)
+GOALS('12-13 Teamsheets'!$H$2:$Z$126,$A26,'12-13 Teamsheets'!$C$2:$C$126,BO$1)+GOALS('13-14 Teamsheets'!$H$2:$Z$132,$A26,'13-14 Teamsheets'!$C$2:$C$132,BO$1)+GOALS('14-15 Teamsheets'!$H$2:$Z$136,$A26,'14-15 Teamsheets'!$C$2:$C$136,BO$1)</f>
        <v>0</v>
      </c>
      <c r="CE26" s="28">
        <f t="shared" si="5"/>
        <v>0</v>
      </c>
      <c r="CF26" s="27" t="str">
        <f>(GOALS('05-06 Teamsheets'!$H$2:$R$71,$A26) +GOALS('06-07 Teamsheets'!$H$2:$R$83,$A26) +  GOALS('07-08 Teamsheets'!$H$2:$R$88,$A26) + GOALS('08-09 Teamsheets'!$H$2:$R$92,$A26)+GOALS('09-10 Teamsheets'!$H$2:$R$98,$A26)+GOALS('10-11 Teamsheets'!$H$2:$R$107,$A26)+GOALS('11-12 Teamsheets'!$H$2:$R$119,$A26)+GOALS('12-13 Teamsheets'!$H$2:$R$126,$A26)+GOALS('13-14 Teamsheets'!$H$2:$R$132,$A26)+GOALS('14-15 Teamsheets'!$H$2:$R$136,$A26)) &amp; "(" &amp; (GOALS('05-06 Teamsheets'!$S$2:$W$71,$A26)+GOALS('06-07 Teamsheets'!$S$2:$Z$83,$A26)+GOALS('07-08 Teamsheets'!$S$2:$Z$88,$A26)+GOALS('08-09 Teamsheets'!$S$2:$Z$92,$A26)+GOALS('09-10 Teamsheets'!$S$2:$Z$98,$A26)+GOALS('10-11 Teamsheets'!$S$2:$Z$107,$A26)+GOALS('11-12 Teamsheets'!$S$2:$Z$119,$A26)+GOALS('12-13 Teamsheets'!$S$2:$Z$126,$A26)+GOALS('13-14 Teamsheets'!$S$2:$Z$132,$A26)+GOALS('14-15 Teamsheets'!$S$2:$Z$136,$A26)) &amp; ")"</f>
        <v>0(0)</v>
      </c>
      <c r="CG26" s="28">
        <f t="shared" si="6"/>
        <v>0</v>
      </c>
      <c r="CH26" s="71">
        <f t="shared" si="7"/>
        <v>0</v>
      </c>
      <c r="CI26" s="83">
        <f t="shared" si="8"/>
        <v>0</v>
      </c>
      <c r="CJ26" s="77">
        <f t="shared" si="9"/>
        <v>0</v>
      </c>
      <c r="CK26" s="74" t="str">
        <f>(CARDS('05-06 Teamsheets'!$H$2:$W$71,$A26,$CX$2)+CARDS('06-07 Teamsheets'!$H$2:$Z$83,$A26,$CX$2)+CARDS('07-08 Teamsheets'!$H$2:$Z$88,$A26,$CX$2)+CARDS('08-09 Teamsheets'!$H$2:$Z$92,$A26,$CX$2)+CARDS('09-10 Teamsheets'!$H$2:$Z$98,$A26,$CX$2)+CARDS('10-11 Teamsheets'!$H$2:$Z$107,$A26,$CX$2)+CARDS('11-12 Teamsheets'!$H$2:$Z$119,$A26,$CX$2)+CARDS('12-13 Teamsheets'!$H$2:$Z$126,$A26,$CX$2)+CARDS('13-14 Teamsheets'!$H$2:$Z$130,$A26,$CX$2)) &amp; "(" &amp; (CARDS('05-06 Teamsheets'!$H$2:$W$71,$A26,$CX$3)+CARDS('06-07 Teamsheets'!$H$2:$Z$83,$A26,$CX$3)+CARDS('07-08 Teamsheets'!$H$2:$Z$88,$A26,$CX$3)+CARDS('08-09 Teamsheets'!$H$2:$Z$92,$A26,$CX$3)+CARDS('09-10 Teamsheets'!$H$2:$Z$98,$A26,$CX$3)+CARDS('10-11 Teamsheets'!$H$2:$Z$107,$A26,$CX$3)+CARDS('11-12 Teamsheets'!$H$2:$Z$119,$A26,$CX$3)+CARDS('13-14 Teamsheets'!$H$2:$Z$130,$A26,$CX$3)) &amp; ")"</f>
        <v>0(0)</v>
      </c>
      <c r="CL26" s="28">
        <f>SUM(F26,K26,P26,U26)</f>
        <v>0</v>
      </c>
      <c r="CM26" s="28">
        <f t="shared" si="11"/>
        <v>32</v>
      </c>
      <c r="CN26" s="77">
        <f>SUM(CL26:CM26)</f>
        <v>32</v>
      </c>
      <c r="CO26" s="28">
        <f>IF(AND(CN26&lt;&gt;0, CA26&lt;&gt;0),CN26/CA26,0)</f>
        <v>32</v>
      </c>
      <c r="CP26" s="28">
        <f>IF(CG26&lt;&gt;0,CG26/CA26,0)</f>
        <v>0</v>
      </c>
      <c r="CQ26" s="77">
        <f>IF(CG26&lt;&gt;0,CN26/CG26,0)</f>
        <v>0</v>
      </c>
      <c r="CS26" s="71">
        <f t="shared" si="0"/>
        <v>174</v>
      </c>
      <c r="CT26" s="83">
        <f t="shared" si="1"/>
        <v>187</v>
      </c>
      <c r="CU26" s="77">
        <f t="shared" si="2"/>
        <v>101</v>
      </c>
    </row>
    <row r="27" spans="1:102" x14ac:dyDescent="0.2">
      <c r="A27" s="25" t="s">
        <v>976</v>
      </c>
      <c r="B27" s="27" t="s">
        <v>1635</v>
      </c>
      <c r="C27" s="27" t="s">
        <v>1635</v>
      </c>
      <c r="D27" s="27">
        <v>0</v>
      </c>
      <c r="E27" s="27" t="s">
        <v>1635</v>
      </c>
      <c r="F27" s="82">
        <v>0</v>
      </c>
      <c r="G27" s="27" t="s">
        <v>1635</v>
      </c>
      <c r="H27" s="27" t="s">
        <v>1635</v>
      </c>
      <c r="I27" s="27">
        <v>0</v>
      </c>
      <c r="J27" s="27" t="s">
        <v>1635</v>
      </c>
      <c r="K27" s="82">
        <v>0</v>
      </c>
      <c r="L27" s="27" t="s">
        <v>1737</v>
      </c>
      <c r="M27" s="27" t="s">
        <v>1646</v>
      </c>
      <c r="N27" s="27">
        <v>0</v>
      </c>
      <c r="O27" s="27" t="s">
        <v>1638</v>
      </c>
      <c r="P27" s="82">
        <v>1009</v>
      </c>
      <c r="Q27" s="27" t="str">
        <f>(APPS('08-09 Teamsheets'!$H$2:$R$92,$A27,'08-09 Teamsheets'!$C$2:$C$92,Q$1)+APPS('09-10 Teamsheets'!$H$2:$R$98,$A27,'09-10 Teamsheets'!$C$2:$C$98,Q$1)+APPS('10-11 Teamsheets'!$H$2:$R$107,$A27,'10-11 Teamsheets'!$C$2:$C$107,Q$1)+APPS('11-12 Teamsheets'!$H$2:$R$119,$A27,'11-12 Teamsheets'!$C$2:$C$119,Q$1)+APPS('12-13 Teamsheets'!$H$2:$R$126,$A27,'12-13 Teamsheets'!$C$2:$C$126,Q$1)+APPS('13-14 Teamsheets'!$H$2:$R$132,$A27,'13-14 Teamsheets'!$C$2:$C$132,Q$1)+APPS('14-15 Teamsheets'!$H$2:$R$136,$A27,'14-15 Teamsheets'!$C$2:$C$136,Q$1)) &amp; "(" &amp; (SUBS('08-09 Teamsheets'!$S$2:$Z$92,$A27,'08-09 Teamsheets'!$C$2:$C$92,Q$1)+SUBS('09-10 Teamsheets'!$S$2:$Z$98,$A27,'09-10 Teamsheets'!$C$2:$C$98,Q$1)+SUBS('10-11 Teamsheets'!$S$2:$Z$107,$A27,'10-11 Teamsheets'!$C$2:$C$107,Q$1)+SUBS('11-12 Teamsheets'!$S$2:$Z$119,$A27,'11-12 Teamsheets'!$C$2:$C$119,Q$1)+SUBS('12-13 Teamsheets'!$S$2:$Z$126,$A27,'12-13 Teamsheets'!$C$2:$C$126,Q$1)+SUBS('13-14 Teamsheets'!$S$2:$Z$132,$A27,'13-14 Teamsheets'!$C$2:$C$132,Q$1)+SUBS('14-15 Teamsheets'!$S$2:$Z$136,$A27,'14-15 Teamsheets'!$C$2:$C$136,Q$1)) &amp; ")"</f>
        <v>0(0)</v>
      </c>
      <c r="R27" s="27" t="str">
        <f>(GOALS('08-09 Teamsheets'!$H$2:$R$92,$A27,'08-09 Teamsheets'!$C$2:$C$92,Q$1)+GOALS('09-10 Teamsheets'!$H$2:$R$98,$A27,'09-10 Teamsheets'!$C$2:$C$98,Q$1)+GOALS('10-11 Teamsheets'!$H$2:$R$107,$A27,'10-11 Teamsheets'!$C$2:$C$107,Q$1)+GOALS('11-12 Teamsheets'!$H$2:$R$119,$A27,'11-12 Teamsheets'!$C$2:$C$119,Q$1)+GOALS('12-13 Teamsheets'!$H$2:$R$126,$A27,'12-13 Teamsheets'!$C$2:$C$126,Q$1)+GOALS('13-14 Teamsheets'!$H$2:$R$132,$A27,'13-14 Teamsheets'!$C$2:$C$132,Q$1)+GOALS('14-15 Teamsheets'!$H$2:$R$136,$A27,'14-15 Teamsheets'!$C$2:$C$136,Q$1)) &amp; "(" &amp; (GOALS('08-09 Teamsheets'!$S$2:$Z$92,$A27,'08-09 Teamsheets'!$C$2:$C$92,Q$1)+GOALS('09-10 Teamsheets'!$S$2:$Z$98,$A27,'09-10 Teamsheets'!$C$2:$C$98,Q$1)+GOALS('10-11 Teamsheets'!$S$2:$Z$107,$A27,'10-11 Teamsheets'!$C$2:$C$107,Q$1)+GOALS('11-12 Teamsheets'!$S$2:$Z$119,$A27,'11-12 Teamsheets'!$C$2:$C$119,Q$1)+GOALS('12-13 Teamsheets'!$S$2:$Z$126,$A27,'12-13 Teamsheets'!$C$2:$C$126,Q$1)+GOALS('13-14 Teamsheets'!$S$2:$Z$132,$A27,'13-14 Teamsheets'!$C$2:$C$132,Q$1)+GOALS('14-15 Teamsheets'!$S$2:$Z$136,$A27,'14-15 Teamsheets'!$C$2:$C$136,Q$1)) &amp; ")"</f>
        <v>0(0)</v>
      </c>
      <c r="S27" s="27">
        <f>Clean_sheet('08-09 Teamsheets'!$C$2:$H$92,$A27,Q$1)+Clean_sheet('09-10 Teamsheets'!$C$2:$H$98,$A27,Q$1)+Clean_sheet('10-11 Teamsheets'!$C$2:$H$107,$A27,Q$1)+Clean_sheet('11-12 Teamsheets'!$C$2:$H$119,$A27,Q$1)+Clean_sheet('12-13 Teamsheets'!$C$2:$H$126,$A27,Q$1)+Clean_sheet('13-14 Teamsheets'!$C$2:$H$132,$A27,Q$1)+Clean_sheet('14-15 Teamsheets'!$C$2:$H$136,$A27,Q$1)</f>
        <v>0</v>
      </c>
      <c r="T27" s="27" t="str">
        <f>(CARDS('08-09 Teamsheets'!$H$2:$Z$92,$A27,$CX$2,'08-09 Teamsheets'!$C$2:$C$92,Q$1)+CARDS('09-10 Teamsheets'!$H$2:$Z$98,$A27,$CX$2,'09-10 Teamsheets'!$C$2:$C$98,Q$1)+CARDS('10-11 Teamsheets'!$H$2:$Z$107,$A27,$CX$2,'10-11 Teamsheets'!$C$2:$C$107,Q$1)+CARDS('11-12 Teamsheets'!$H$2:$Z$119,$A27,$CX$2,'11-12 Teamsheets'!$C$2:$C$119,Q$1)+CARDS('12-13 Teamsheets'!$H$2:$Z$126,$A27,$CX$2,'12-13 Teamsheets'!$C$2:$C$126,Q$1)+CARDS('13-14 Teamsheets'!$H$2:$Z$132,$A27,$CX$2,'13-14 Teamsheets'!$C$2:$C$132,Q$1)+CARDS('14-15 Teamsheets'!$H$2:$Z$136,$A27,$CX$2,'14-15 Teamsheets'!$C$2:$C$136,Q$1)) &amp; "(" &amp; (CARDS('08-09 Teamsheets'!$H$2:$Z$92,$A27,$CX$3,'08-09 Teamsheets'!$C$2:$C$92,Q$1)+CARDS('09-10 Teamsheets'!$H$2:$Z$98,$A27,$CX$3,'09-10 Teamsheets'!$C$2:$C$98,Q$1)+CARDS('10-11 Teamsheets'!$H$2:$Z$107,$A27,$CX$3,'10-11 Teamsheets'!$C$2:$C$107,Q$1)+CARDS('11-12 Teamsheets'!$H$2:$Z$119,$A27,$CX$3,'11-12 Teamsheets'!$C$2:$C$119,Q$1)+CARDS('12-13 Teamsheets'!$H$2:$Z$126,$A27,$CX$3,'12-13 Teamsheets'!$C$2:$C$126,Q$1)+CARDS('13-14 Teamsheets'!$H$2:$Z$132,$A27,$CX$3,'13-14 Teamsheets'!$C$2:$C$132,Q$1)+CARDS('14-15 Teamsheets'!$H$2:$Z$136,$A27,$CX$3,'14-15 Teamsheets'!$C$2:$C$136,Q$1)) &amp; ")"</f>
        <v>0(0)</v>
      </c>
      <c r="U27" s="82">
        <f>MINS_PLAYED('08-09 Teamsheets'!$H$2:$R$92,$A27,'08-09 Teamsheets'!$C$2:$C$92,Q$1)+MINS_PLAYED('09-10 Teamsheets'!$H$2:$R$98,$A27,'09-10 Teamsheets'!$C$2:$C$98,Q$1)+ MINS_AS_SUB('08-09 Teamsheets'!$S$2:$Z$92,$A27,'08-09 Teamsheets'!$C$2:$C$92,Q$1)+ MINS_AS_SUB('09-10 Teamsheets'!$S$2:$Z$98,$A27,'09-10 Teamsheets'!$C$2:$C$98,Q$1)+MINS_PLAYED('10-11 Teamsheets'!$H$2:$R$107,$A27,'10-11 Teamsheets'!$C$2:$C$107,Q$1)+MINS_AS_SUB('10-11 Teamsheets'!$S$2:$Z$107,$A27,'10-11 Teamsheets'!$C$2:$C$107,Q$1)+MINS_PLAYED('11-12 Teamsheets'!$H$2:$R$119,$A27,'11-12 Teamsheets'!$C$2:$C$119,Q$1)+MINS_AS_SUB('11-12 Teamsheets'!$S$2:$Z$119,$A27,'11-12 Teamsheets'!$C$2:$C$119,Q$1)+MINS_PLAYED('12-13 Teamsheets'!$H$2:$R$126,$A27,'12-13 Teamsheets'!$C$2:$C$126,Q$1)+MINS_AS_SUB('12-13 Teamsheets'!$S$2:$Z$126,$A27,'12-13 Teamsheets'!$C$2:$C$126,Q$1)+MINS_PLAYED('13-14 Teamsheets'!$H$2:$R$132,$A27,'13-14 Teamsheets'!$C$2:$C$132,Q$1)+MINS_AS_SUB('13-14 Teamsheets'!$S$2:$Z$132,$A27,'13-14 Teamsheets'!$C$2:$C$132,Q$1)+MINS_PLAYED('14-15 Teamsheets'!$H$2:$R$136,$A27,'14-15 Teamsheets'!$C$2:$C$136,Q$1)+MINS_AS_SUB('14-15 Teamsheets'!$S$2:$Z$136,$A27,'14-15 Teamsheets'!$C$2:$C$136,Q$1)</f>
        <v>0</v>
      </c>
      <c r="V27" s="27" t="s">
        <v>1635</v>
      </c>
      <c r="W27" s="27" t="s">
        <v>1635</v>
      </c>
      <c r="X27" s="27">
        <v>0</v>
      </c>
      <c r="Y27" s="27" t="s">
        <v>1635</v>
      </c>
      <c r="Z27" s="82">
        <v>0</v>
      </c>
      <c r="AA27" s="27" t="s">
        <v>1635</v>
      </c>
      <c r="AB27" s="27" t="s">
        <v>1635</v>
      </c>
      <c r="AC27" s="27">
        <v>0</v>
      </c>
      <c r="AD27" s="27" t="s">
        <v>1635</v>
      </c>
      <c r="AE27" s="82">
        <v>0</v>
      </c>
      <c r="AF27" s="27" t="s">
        <v>1635</v>
      </c>
      <c r="AG27" s="27" t="s">
        <v>1635</v>
      </c>
      <c r="AH27" s="27">
        <v>0</v>
      </c>
      <c r="AI27" s="27" t="s">
        <v>1635</v>
      </c>
      <c r="AJ27" s="82">
        <v>0</v>
      </c>
      <c r="AK27" s="27" t="s">
        <v>1635</v>
      </c>
      <c r="AL27" s="27" t="s">
        <v>1635</v>
      </c>
      <c r="AM27" s="27">
        <v>0</v>
      </c>
      <c r="AN27" s="27" t="s">
        <v>1635</v>
      </c>
      <c r="AO27" s="82">
        <v>0</v>
      </c>
      <c r="AP27" s="27" t="s">
        <v>1635</v>
      </c>
      <c r="AQ27" s="27" t="s">
        <v>1635</v>
      </c>
      <c r="AR27" s="27">
        <v>0</v>
      </c>
      <c r="AS27" s="27" t="s">
        <v>1635</v>
      </c>
      <c r="AT27" s="82">
        <v>0</v>
      </c>
      <c r="AU27" s="27" t="s">
        <v>1636</v>
      </c>
      <c r="AV27" s="27" t="s">
        <v>1636</v>
      </c>
      <c r="AW27" s="27">
        <v>0</v>
      </c>
      <c r="AX27" s="27" t="s">
        <v>1635</v>
      </c>
      <c r="AY27" s="82">
        <v>90</v>
      </c>
      <c r="AZ27" s="27" t="str">
        <f>(APPS('07-08 Teamsheets'!$H$2:$R$88,$A27,'07-08 Teamsheets'!$C$2:$C$88,AZ$1)+APPS('11-12 Teamsheets'!$H$2:$R$119,$A27,'11-12 Teamsheets'!$C$2:$C$119,AZ$1)+APPS('12-13 Teamsheets'!$H$2:$R$126,$A27,'12-13 Teamsheets'!$C$2:$C$126,AZ$1)+APPS('13-14 Teamsheets'!$H$2:$R$132,$A27,'13-14 Teamsheets'!$C$2:$C$132,AZ$1)+APPS('14-15 Teamsheets'!$H$2:$R$136,$A27,'14-15 Teamsheets'!$C$2:$C$136,AZ$1)) &amp; "(" &amp; (SUBS('07-08 Teamsheets'!$S$2:$Z$88,$A27,'07-08 Teamsheets'!$C$2:$C$88,AZ$1)+SUBS('11-12 Teamsheets'!$S$2:$Z$119,$A27,'11-12 Teamsheets'!$C$2:$C$119,AZ$1)+SUBS('12-13 Teamsheets'!$S$2:$Z$126,$A27,'12-13 Teamsheets'!$C$2:$C$126,AZ$1)+SUBS('13-14 Teamsheets'!$S$2:$Z$132,$A27,'13-14 Teamsheets'!$C$2:$C$132,AZ$1)+SUBS('14-15 Teamsheets'!$S$2:$Z$136,$A27,'14-15 Teamsheets'!$C$2:$C$136,AZ$1)) &amp; ")"</f>
        <v>1(0)</v>
      </c>
      <c r="BA27" s="27" t="str">
        <f>(GOALS('07-08 Teamsheets'!$H$2:$R$88,$A27,'07-08 Teamsheets'!$C$2:$C$88,AZ$1)+GOALS('11-12 Teamsheets'!$H$2:$R$119,$A27,'11-12 Teamsheets'!$C$2:$C$119,AZ$1)+GOALS('12-13 Teamsheets'!$H$2:$R$126,$A27,'12-13 Teamsheets'!$C$2:$C$126,AZ$1)+GOALS('13-14 Teamsheets'!$H$2:$R$132,$A27,'13-14 Teamsheets'!$C$2:$C$132,AZ$1)+GOALS('14-15 Teamsheets'!$H$2:$R$136,$A27,'14-15 Teamsheets'!$C$2:$C$136,AZ$1)) &amp; "(" &amp; (GOALS('07-08 Teamsheets'!$S$2:$Z$88,$A27,'07-08 Teamsheets'!$C$2:$C$88,AZ$1)+GOALS('11-12 Teamsheets'!$S$2:$Z$119,$A27,'11-12 Teamsheets'!$C$2:$C$119,AZ$1)+GOALS('12-13 Teamsheets'!$S$2:$Z$126,$A27,'12-13 Teamsheets'!$C$2:$C$126,AZ$1)+GOALS('13-14 Teamsheets'!$S$2:$Z$132,$A27,'13-14 Teamsheets'!$C$2:$C$132,AZ$1)+GOALS('14-15 Teamsheets'!$S$2:$Z$136,$A27,'14-15 Teamsheets'!$C$2:$C$136,AZ$1)) &amp; ")"</f>
        <v>1(0)</v>
      </c>
      <c r="BB27" s="27">
        <f>Clean_sheet('07-08 Teamsheets'!$C$2:$H$92,$A27,AZ$1)+Clean_sheet('11-12 Teamsheets'!$C$2:$H$119,$A27,AZ$1)+Clean_sheet('12-13 Teamsheets'!$C$2:$H$126,$A27,AZ$1)+Clean_sheet('13-14 Teamsheets'!$C$2:$H$132,$A27,AZ$1)+Clean_sheet('14-15 Teamsheets'!$C$2:$H$136,$A27,AZ$1)</f>
        <v>0</v>
      </c>
      <c r="BC27" s="27" t="str">
        <f>(CARDS('07-08 Teamsheets'!$H$2:$Z$88,$A27,$CX$2,'07-08 Teamsheets'!$C$2:$C$88,AZ$1)+CARDS('11-12 Teamsheets'!$H$2:$Z$119,$A27,$CX$2,'11-12 Teamsheets'!$C$2:$C$119,AZ$1)+CARDS('12-13 Teamsheets'!$H$2:$Z$126,$A27,$CX$2,'12-13 Teamsheets'!$C$2:$C$126,AZ$1)+CARDS('13-14 Teamsheets'!$H$2:$Z$132,$A27,$CX$2,'13-14 Teamsheets'!$C$2:$C$132,AZ$1)+CARDS('14-15 Teamsheets'!$H$2:$Z$136,$A27,$CX$2,'14-15 Teamsheets'!$C$2:$C$136,AZ$1)) &amp; "(" &amp; (CARDS('07-08 Teamsheets'!$H$2:$Z$88,$A27,$CX$3,'07-08 Teamsheets'!$C$2:$C$88,AZ$1)+CARDS('11-12 Teamsheets'!$H$2:$Z$119,$A27,$CX$3,'11-12 Teamsheets'!$C$2:$C$119,AZ$1)+CARDS('12-13 Teamsheets'!$H$2:$Z$126,$A27,$CX$3,'12-13 Teamsheets'!$C$2:$C$126,AZ$1)+CARDS('13-14 Teamsheets'!$H$2:$Z$132,$A27,$CX$3,'13-14 Teamsheets'!$C$2:$C$132,AZ$1)+CARDS('14-15 Teamsheets'!$H$2:$Z$136,$A27,$CX$3,'14-15 Teamsheets'!$C$2:$C$136,AZ$1)) &amp; ")"</f>
        <v>1(0)</v>
      </c>
      <c r="BD27" s="82">
        <f>MINS_PLAYED('07-08 Teamsheets'!$H$2:$R$88,$A27,'07-08 Teamsheets'!$C$2:$C$88,AZ$1)+MINS_PLAYED('11-12 Teamsheets'!$H$2:$R$119,$A27,'11-12 Teamsheets'!$C$2:$C$119,AZ$1)+MINS_PLAYED('12-13 Teamsheets'!$H$2:$R$126,$A27,'12-13 Teamsheets'!$C$2:$C$126,AZ$1)+MINS_PLAYED('13-14 Teamsheets'!$H$2:$R$132,$A27,'13-14 Teamsheets'!$C$2:$C$132,AZ$1)+MINS_PLAYED('14-15 Teamsheets'!$H$2:$R$136,$A27,'14-15 Teamsheets'!$C$2:$C$136,AZ$1)+MINS_AS_SUB('07-08 Teamsheets'!$S$2:$Z$88,$A27,'07-08 Teamsheets'!$C$2:$C$88,AZ$1)+MINS_AS_SUB('11-12 Teamsheets'!$S$2:$Z$119,$A27,'11-12 Teamsheets'!$C$2:$C$119,AZ$1)+MINS_AS_SUB('12-13 Teamsheets'!$S$2:$Z$126,$A27,'12-13 Teamsheets'!$C$2:$C$126,AZ$1)+MINS_AS_SUB('13-14 Teamsheets'!$S$2:$Z$132,$A27,'13-14 Teamsheets'!$C$2:$C$132,AZ$1)+MINS_AS_SUB('14-15 Teamsheets'!$S$2:$Z$136,$A27,'14-15 Teamsheets'!$C$2:$C$136,AZ$1)</f>
        <v>90</v>
      </c>
      <c r="BE27" s="27" t="str">
        <f>(APPS('08-09 Teamsheets'!$H$2:$R$92,$A27,'08-09 Teamsheets'!$C$2:$C$92,BE$1)+APPS('09-10 Teamsheets'!$H$2:$R$98,$A27,'09-10 Teamsheets'!$C$2:$C$98,BE$1)+APPS('10-11 Teamsheets'!$H$2:$R$107,$A27,'10-11 Teamsheets'!$C$2:$C$107,BE$1)+APPS('11-12 Teamsheets'!$H$2:$R$119,$A27,'11-12 Teamsheets'!$C$2:$C$119,BE$1)+APPS('12-13 Teamsheets'!$H$2:$R$126,$A27,'12-13 Teamsheets'!$C$2:$C$126,BE$1)+APPS('13-14 Teamsheets'!$H$2:$R$132,$A27,'13-14 Teamsheets'!$C$2:$C$132,BE$1)+APPS('14-15 Teamsheets'!$H$2:$R$136,$A27,'14-15 Teamsheets'!$C$2:$C$136,BE$1)) &amp; "(" &amp; (SUBS('08-09 Teamsheets'!$S$2:$Z$92,$A27,'08-09 Teamsheets'!$C$2:$C$92,BE$1)+SUBS('09-10 Teamsheets'!$S$2:$Z$98,$A27,'09-10 Teamsheets'!$C$2:$C$98,BE$1)+SUBS('10-11 Teamsheets'!$S$2:$Z$107,$A27,'10-11 Teamsheets'!$C$2:$C$107,BE$1)+SUBS('11-12 Teamsheets'!$S$2:$Z$119,$A27,'11-12 Teamsheets'!$C$2:$C$119,BE$1)+SUBS('12-13 Teamsheets'!$S$2:$Z$126,$A27,'12-13 Teamsheets'!$C$2:$C$126,BE$1)+SUBS('13-14 Teamsheets'!$S$2:$Z$132,$A27,'13-14 Teamsheets'!$C$2:$C$132,BE$1)+SUBS('14-15 Teamsheets'!$S$2:$Z$136,$A27,'14-15 Teamsheets'!$C$2:$C$136,BE$1)) &amp; ")"</f>
        <v>0(0)</v>
      </c>
      <c r="BF27" s="27" t="str">
        <f>(GOALS('08-09 Teamsheets'!$H$2:$R$92,$A27,'08-09 Teamsheets'!$C$2:$C$92,BE$1)+GOALS('09-10 Teamsheets'!$H$2:$R$98,$A27,'09-10 Teamsheets'!$C$2:$C$98,BE$1)+GOALS('10-11 Teamsheets'!$H$2:$R$107,$A27,'10-11 Teamsheets'!$C$2:$C$107,BE$1)+GOALS('11-12 Teamsheets'!$H$2:$R$119,$A27,'11-12 Teamsheets'!$C$2:$C$119,BE$1)+GOALS('12-13 Teamsheets'!$H$2:$R$126,$A27,'12-13 Teamsheets'!$C$2:$C$126,BE$1)+GOALS('13-14 Teamsheets'!$H$2:$R$132,$A27,'13-14 Teamsheets'!$C$2:$C$132,BE$1)+GOALS('14-15 Teamsheets'!$H$2:$R$136,$A27,'14-15 Teamsheets'!$C$2:$C$136,BE$1)) &amp; "(" &amp; (GOALS('08-09 Teamsheets'!$S$2:$Z$92,$A27,'08-09 Teamsheets'!$C$2:$C$92,BE$1)+GOALS('09-10 Teamsheets'!$S$2:$Z$98,$A27,'09-10 Teamsheets'!$C$2:$C$98,BE$1)+GOALS('10-11 Teamsheets'!$S$2:$Z$107,$A27,'10-11 Teamsheets'!$C$2:$C$107,BE$1)+GOALS('11-12 Teamsheets'!$S$2:$Z$119,$A27,'11-12 Teamsheets'!$C$2:$C$119,BE$1)+GOALS('12-13 Teamsheets'!$S$2:$Z$126,$A27,'12-13 Teamsheets'!$C$2:$C$126,BE$1)+GOALS('13-14 Teamsheets'!$S$2:$Z$132,$A27,'13-14 Teamsheets'!$C$2:$C$132,BE$1)+GOALS('14-15 Teamsheets'!$S$2:$Z$136,$A27,'14-15 Teamsheets'!$C$2:$C$136,BE$1)) &amp; ")"</f>
        <v>0(0)</v>
      </c>
      <c r="BG27" s="27">
        <f>Clean_sheet('08-09 Teamsheets'!$C$2:$H$92,$A27,BE$1)+Clean_sheet('09-10 Teamsheets'!$C$2:$H$98,$A27,BE$1)+Clean_sheet('10-11 Teamsheets'!$C$2:$H$107,$A27,BE$1)+Clean_sheet('11-12 Teamsheets'!$C$2:$H$119,$A27,BE$1)+Clean_sheet('12-13 Teamsheets'!$C$2:$H$126,$A27,BE$1)+Clean_sheet('13-14 Teamsheets'!$C$2:$H$132,$A27,BE$1)+Clean_sheet('14-15 Teamsheets'!$C$2:$H$136,$A27,BE$1)</f>
        <v>0</v>
      </c>
      <c r="BH27" s="27" t="str">
        <f>(CARDS('08-09 Teamsheets'!$H$2:$Z$92,$A27,$CX$2,'08-09 Teamsheets'!$C$2:$C$92,BE$1)+CARDS('09-10 Teamsheets'!$H$2:$Z$98,$A27,$CX$2,'09-10 Teamsheets'!$C$2:$C$98,BE$1)+CARDS('10-11 Teamsheets'!$H$2:$Z$107,$A27,$CX$2,'10-11 Teamsheets'!$C$2:$C$107,BE$1)+CARDS('11-12 Teamsheets'!$H$2:$Z$119,$A27,$CX$2,'11-12 Teamsheets'!$C$2:$C$119,BE$1)+CARDS('12-13 Teamsheets'!$H$2:$Z$126,$A27,$CX$2,'12-13 Teamsheets'!$C$2:$C$126,BE$1)+CARDS('13-14 Teamsheets'!$H$2:$Z$132,$A27,$CX$2,'13-14 Teamsheets'!$C$2:$C$132,BE$1)+CARDS('14-15 Teamsheets'!$H$2:$Z$136,$A27,$CX$2,'14-15 Teamsheets'!$C$2:$C$136,BE$1)) &amp; "(" &amp; (CARDS('08-09 Teamsheets'!$H$2:$Z$92,$A27,$CX$3,'08-09 Teamsheets'!$C$2:$C$92,BE$1)+CARDS('09-10 Teamsheets'!$H$2:$Z$98,$A27,$CX$3,'09-10 Teamsheets'!$C$2:$C$98,BE$1)+CARDS('10-11 Teamsheets'!$H$2:$Z$107,$A27,$CX$3,'10-11 Teamsheets'!$C$2:$C$107,BE$1)+CARDS('11-12 Teamsheets'!$H$2:$Z$119,$A27,$CX$3,'11-12 Teamsheets'!$C$2:$C$119,BE$1)+CARDS('12-13 Teamsheets'!$H$2:$Z$126,$A27,$CX$3,'12-13 Teamsheets'!$C$2:$C$126,BE$1)+CARDS('13-14 Teamsheets'!$H$2:$Z$132,$A27,$CX$3,'13-14 Teamsheets'!$C$2:$C$132,BE$1)+CARDS('14-15 Teamsheets'!$H$2:$Z$136,$A27,$CX$3,'14-15 Teamsheets'!$C$2:$C$136,BE$1)) &amp; ")"</f>
        <v>0(0)</v>
      </c>
      <c r="BI27" s="82">
        <f>MINS_PLAYED('08-09 Teamsheets'!$H$2:$R$92,$A27,'08-09 Teamsheets'!$C$2:$C$92,BE$1)+MINS_PLAYED('09-10 Teamsheets'!$H$2:$R$98,$A27,'09-10 Teamsheets'!$C$2:$C$98,BE$1)+ MINS_AS_SUB('08-09 Teamsheets'!$S$2:$Z$92,$A27,'08-09 Teamsheets'!$C$2:$C$92,BE$1)+ MINS_AS_SUB('09-10 Teamsheets'!$S$2:$Z$98,$A27,'09-10 Teamsheets'!$C$2:$C$98,BE$1)+MINS_PLAYED('10-11 Teamsheets'!$H$2:$R$107,$A27,'10-11 Teamsheets'!$C$2:$C$107,BE$1)+MINS_AS_SUB('10-11 Teamsheets'!$S$2:$Z$107,$A27,'10-11 Teamsheets'!$C$2:$C$107,BE$1)+MINS_PLAYED('11-12 Teamsheets'!$H$2:$R$119,$A27,'11-12 Teamsheets'!$C$2:$C$119,BE$1)+MINS_AS_SUB('11-12 Teamsheets'!$S$2:$Z$119,$A27,'11-12 Teamsheets'!$C$2:$C$119,BE$1)+MINS_PLAYED('12-13 Teamsheets'!$H$2:$R$126,$A27,'12-13 Teamsheets'!$C$2:$C$126,BE$1)+MINS_AS_SUB('12-13 Teamsheets'!$S$2:$Z$126,$A27,'12-13 Teamsheets'!$C$2:$C$126,BE$1)+MINS_PLAYED('13-14 Teamsheets'!$H$2:$R$132,$A27,'13-14 Teamsheets'!$C$2:$C$132,BE$1)+MINS_AS_SUB('13-14 Teamsheets'!$S$2:$Z$132,$A27,'13-14 Teamsheets'!$C$2:$C$132,BE$1)+MINS_PLAYED('14-15 Teamsheets'!$H$2:$R$136,$A27,'14-15 Teamsheets'!$C$2:$C$136,BE$1)+MINS_AS_SUB('14-15 Teamsheets'!$S$2:$Z$136,$A27,'14-15 Teamsheets'!$C$2:$C$136,BE$1)</f>
        <v>0</v>
      </c>
      <c r="BJ27" s="27" t="str">
        <f>(APPS('07-08 Teamsheets'!$H$2:$R$88,$A27,'07-08 Teamsheets'!$C$2:$C$88,BJ$1)+APPS('08-09 Teamsheets'!$H$2:$R$92,$A27,'08-09 Teamsheets'!$C$2:$C$92,BJ$1)+APPS('09-10 Teamsheets'!$H$2:$R$98,$A27,'09-10 Teamsheets'!$C$2:$C$98,BJ$1)+APPS('10-11 Teamsheets'!$H$2:$R$106,$A27,'10-11 Teamsheets'!$C$2:$C$106,BJ$1)+APPS('11-12 Teamsheets'!$H$2:$R$119,$A27,'11-12 Teamsheets'!$C$2:$C$119,BJ$1)+APPS('12-13 Teamsheets'!$H$2:$R$126,$A27,'12-13 Teamsheets'!$C$2:$C$126,BJ$1)+APPS('13-14 Teamsheets'!$H$2:$R$132,$A27,'13-14 Teamsheets'!$C$2:$C$132,BJ$1)+APPS('14-15 Teamsheets'!$H$2:$R$136,$A27,'14-15 Teamsheets'!$C$2:$C$136,BJ$1)) &amp; "(" &amp; (SUBS('07-08 Teamsheets'!$S$2:$Z$88,$A27,'07-08 Teamsheets'!$C$2:$C$88,BJ$1)+SUBS('08-09 Teamsheets'!$S$2:$Z$92,$A27,'08-09 Teamsheets'!$C$2:$C$92,BJ$1)+SUBS('09-10 Teamsheets'!$S$2:$Z$98,$A27,'09-10 Teamsheets'!$C$2:$C$98,BJ$1)+SUBS('10-11 Teamsheets'!$S$2:$Z$106,$A27,'10-11 Teamsheets'!$C$2:$C$106,BJ$1)+SUBS('11-12 Teamsheets'!$S$2:$Z$119,$A27,'11-12 Teamsheets'!$C$2:$C$119,BJ$1)+SUBS('12-13 Teamsheets'!$S$2:$Z$126,$A27,'12-13 Teamsheets'!$C$2:$C$126,BJ$1)+SUBS('13-14 Teamsheets'!$S$2:$Z$132,$A27,'13-14 Teamsheets'!$C$2:$C$132,BJ$1)+SUBS('14-15 Teamsheets'!$S$2:$Z$136,$A27,'14-15 Teamsheets'!$C$2:$C$136,BJ$1)) &amp; ")"</f>
        <v>0(0)</v>
      </c>
      <c r="BK27" s="27" t="str">
        <f>(GOALS('07-08 Teamsheets'!$H$2:$R$88,$A27,'07-08 Teamsheets'!$C$2:$C$88,BJ$1)+GOALS('08-09 Teamsheets'!$H$2:$R$92,$A27,'08-09 Teamsheets'!$C$2:$C$92,BJ$1)+GOALS('09-10 Teamsheets'!$H$2:$R$98,$A27,'09-10 Teamsheets'!$C$2:$C$98,BJ$1)+GOALS('10-11 Teamsheets'!$H$2:$R$106,$A27,'10-11 Teamsheets'!$C$2:$C$106,BJ$1)+GOALS('11-12 Teamsheets'!$H$2:$R$119,$A27,'11-12 Teamsheets'!$C$2:$C$119,BJ$1)+GOALS('12-13 Teamsheets'!$H$2:$R$126,$A27,'12-13 Teamsheets'!$C$2:$C$126,BJ$1)+GOALS('13-14 Teamsheets'!$H$2:$R$132,$A27,'13-14 Teamsheets'!$C$2:$C$132,BJ$1)+GOALS('14-15 Teamsheets'!$H$2:$R$136,$A27,'14-15 Teamsheets'!$C$2:$C$136,BJ$1)) &amp; "(" &amp; (GOALS('07-08 Teamsheets'!$S$2:$Z$88,$A27,'07-08 Teamsheets'!$C$2:$C$88,BJ$1)+GOALS('08-09 Teamsheets'!$S$2:$Z$92,$A27,'08-09 Teamsheets'!$C$2:$C$92,BJ$1)+GOALS('09-10 Teamsheets'!$S$2:$Z$98,$A27,'09-10 Teamsheets'!$C$2:$C$98,BJ$1)+GOALS('10-11 Teamsheets'!$S$2:$Z$106,$A27,'10-11 Teamsheets'!$C$2:$C$106,BJ$1)+GOALS('11-12 Teamsheets'!$S$2:$Z$119,$A27,'11-12 Teamsheets'!$C$2:$C$119,BJ$1)+GOALS('12-13 Teamsheets'!$S$2:$Z$126,$A27,'12-13 Teamsheets'!$C$2:$C$126,BJ$1)+GOALS('13-14 Teamsheets'!$S$2:$Z$132,$A27,'13-14 Teamsheets'!$C$2:$C$132,BJ$1)+GOALS('14-15 Teamsheets'!$S$2:$Z$136,$A27,'14-15 Teamsheets'!$C$2:$C$136,BJ$1)) &amp; ")"</f>
        <v>0(0)</v>
      </c>
      <c r="BL27" s="27">
        <f>Clean_sheet('07-08 Teamsheets'!$C$2:$H$92,$A27,BJ$1)+Clean_sheet('08-09 Teamsheets'!$C$2:$H$92,$A27,BJ$1)+Clean_sheet('09-10 Teamsheets'!$C$2:$H$98,$A27,BJ$1)+Clean_sheet('10-11 Teamsheets'!$C$2:$H$106,$A27,BJ$1)+Clean_sheet('11-12 Teamsheets'!$C$2:$H$119,$A27,BJ$1)+Clean_sheet('12-13 Teamsheets'!$C$2:$H$126,$A27,BJ$1)+Clean_sheet('13-14 Teamsheets'!$C$2:$H$132,$A27,BJ$1)+Clean_sheet('14-15 Teamsheets'!$C$2:$H$136,$A27,BJ$1)</f>
        <v>0</v>
      </c>
      <c r="BM27" s="27" t="str">
        <f>(CARDS('07-08 Teamsheets'!$H$2:$Z$88,$A27,$CX$2,'07-08 Teamsheets'!$C$2:$C$88,BJ$1)+CARDS('08-09 Teamsheets'!$H$2:$Z$92,$A27,$CX$2,'08-09 Teamsheets'!$C$2:$C$92,BJ$1)+CARDS('09-10 Teamsheets'!$H$2:$Z$98,$A27,$CX$2,'09-10 Teamsheets'!$C$2:$C$98,BJ$1)+CARDS('10-11 Teamsheets'!$H$2:$Z$106,$A27,$CX$2,'10-11 Teamsheets'!$C$2:$C$106,BJ$1)+CARDS('11-12 Teamsheets'!$H$2:$Z$119,$A27,$CX$2,'11-12 Teamsheets'!$C$2:$C$119,BJ$1)+CARDS('12-13 Teamsheets'!$H$2:$Z$126,$A27,$CX$2,'12-13 Teamsheets'!$C$2:$C$126,BJ$1)+CARDS('13-14 Teamsheets'!$H$2:$Z$132,$A27,$CX$2,'13-14 Teamsheets'!$C$2:$C$132,BJ$1)+CARDS('14-15 Teamsheets'!$H$2:$Z$136,$A27,$CX$2,'14-15 Teamsheets'!$C$2:$C$136,BJ$1)) &amp; "(" &amp; (CARDS('07-08 Teamsheets'!$H$2:$Z$88,$A27,$CX$3,'07-08 Teamsheets'!$C$2:$C$88,BJ$1)+CARDS('08-09 Teamsheets'!$H$2:$Z$92,$A27,$CX$3,'08-09 Teamsheets'!$C$2:$C$92,BJ$1)+CARDS('09-10 Teamsheets'!$H$2:$Z$98,$A27,$CX$3,'09-10 Teamsheets'!$C$2:$C$98,BJ$1)+CARDS('10-11 Teamsheets'!$H$2:$Z$106,$A27,$CX$3,'10-11 Teamsheets'!$C$2:$C$106,BJ$1)+CARDS('11-12 Teamsheets'!$H$2:$Z$119,$A27,$CX$3,'11-12 Teamsheets'!$C$2:$C$119,BJ$1)+CARDS('12-13 Teamsheets'!$H$2:$Z$126,$A27,$CX$3,'12-13 Teamsheets'!$C$2:$C$126,BJ$1)+CARDS('13-14 Teamsheets'!$H$2:$Z$132,$A27,$CX$3,'13-14 Teamsheets'!$C$2:$C$132,BJ$1)+CARDS('14-15 Teamsheets'!$H$2:$Z$136,$A27,$CX$3,'14-15 Teamsheets'!$C$2:$C$136,BJ$1)) &amp; ")"</f>
        <v>0(0)</v>
      </c>
      <c r="BN27" s="82">
        <f>MINS_PLAYED('07-08 Teamsheets'!$H$2:$R$88,$A27,'07-08 Teamsheets'!$C$2:$C$88,BJ$1)+MINS_PLAYED('08-09 Teamsheets'!$H$2:$R$92,$A27,'08-09 Teamsheets'!$C$2:$C$92,BJ$1)+MINS_PLAYED('09-10 Teamsheets'!$H$2:$R$98,$A27,'09-10 Teamsheets'!$C$2:$C$98,BJ$1)+MINS_PLAYED('10-11 Teamsheets'!$H$2:$R$106,$A27,'10-11 Teamsheets'!$C$2:$C$106,BJ$1)+MINS_PLAYED('11-12 Teamsheets'!$H$2:$R$119,$A27,'11-12 Teamsheets'!$C$2:$C$119,BJ$1)+MINS_PLAYED('12-13 Teamsheets'!$H$2:$R$126,$A27,'12-13 Teamsheets'!$C$2:$C$126,BJ$1)+MINS_PLAYED('13-14 Teamsheets'!$H$2:$R$132,$A27,'13-14 Teamsheets'!$C$2:$C$132,BJ$1)+MINS_PLAYED('14-15 Teamsheets'!$H$2:$R$136,$A27,'14-15 Teamsheets'!$C$2:$C$136,BJ$1)+MINS_AS_SUB('07-08 Teamsheets'!$S$2:$Z$88,$A27,'07-08 Teamsheets'!$C$2:$C$88,BJ$1)+MINS_AS_SUB('08-09 Teamsheets'!$S$2:$Z$92,$A27,'08-09 Teamsheets'!$C$2:$C$92,BJ$1)+MINS_AS_SUB('09-10 Teamsheets'!$S$2:$Z$98,$A27,'09-10 Teamsheets'!$C$2:$C$98,BJ$1)+MINS_AS_SUB('10-11 Teamsheets'!$S$2:$Z$106,$A27,'10-11 Teamsheets'!$C$2:$C$106,BJ$1)+MINS_AS_SUB('11-12 Teamsheets'!$S$2:$Z$119,$A27,'11-12 Teamsheets'!$C$2:$C$119,BJ$1)+MINS_AS_SUB('12-13 Teamsheets'!$S$2:$Z$126,$A27,'12-13 Teamsheets'!$C$2:$C$126,BJ$1)+MINS_AS_SUB('13-14 Teamsheets'!$S$2:$Z$132,$A27,'13-14 Teamsheets'!$C$2:$C$132,BJ$1)+MINS_AS_SUB('14-15 Teamsheets'!$S$2:$Z$136,$A27,'14-15 Teamsheets'!$C$2:$C$136,BJ$1)</f>
        <v>0</v>
      </c>
      <c r="BO27" s="27" t="str">
        <f>(APPS('07-08 Teamsheets'!$H$2:$R$88,$A27,'07-08 Teamsheets'!$C$2:$C$88,BO$1)+APPS('08-09 Teamsheets'!$H$2:$R$92,$A27,'08-09 Teamsheets'!$C$2:$C$92,BO$1)+APPS('09-10 Teamsheets'!$H$2:$R$98,$A27,'09-10 Teamsheets'!$C$2:$C$98,BO$1)+APPS('10-11 Teamsheets'!$H$2:$R$106,$A27,'10-11 Teamsheets'!$C$2:$C$106,BO$1)+APPS('11-12 Teamsheets'!$H$2:$R$119,$A27,'11-12 Teamsheets'!$C$2:$C$119,BO$1)+APPS('12-13 Teamsheets'!$H$2:$R$126,$A27,'12-13 Teamsheets'!$C$2:$C$126,BO$1)+APPS('13-14 Teamsheets'!$H$2:$R$132,$A27,'13-14 Teamsheets'!$C$2:$C$132,BO$1)+APPS('14-15 Teamsheets'!$H$2:$R$136,$A27,'14-15 Teamsheets'!$C$2:$C$136,BO$1)) &amp; "(" &amp; (SUBS('07-08 Teamsheets'!$S$2:$Z$88,$A27,'07-08 Teamsheets'!$C$2:$C$88,BO$1)+SUBS('08-09 Teamsheets'!$S$2:$Z$92,$A27,'08-09 Teamsheets'!$C$2:$C$92,BO$1)+SUBS('09-10 Teamsheets'!$S$2:$Z$98,$A27,'09-10 Teamsheets'!$C$2:$C$98,BO$1)+SUBS('10-11 Teamsheets'!$S$2:$Z$106,$A27,'10-11 Teamsheets'!$C$2:$C$106,BO$1)+SUBS('11-12 Teamsheets'!$S$2:$Z$119,$A27,'11-12 Teamsheets'!$C$2:$C$119,BO$1)+SUBS('12-13 Teamsheets'!$S$2:$Z$126,$A27,'12-13 Teamsheets'!$C$2:$C$126,BO$1)+SUBS('13-14 Teamsheets'!$S$2:$Z$132,$A27,'13-14 Teamsheets'!$C$2:$C$132,BO$1)+SUBS('14-15 Teamsheets'!$S$2:$Z$136,$A27,'14-15 Teamsheets'!$C$2:$C$136,BO$1)) &amp; ")"</f>
        <v>0(0)</v>
      </c>
      <c r="BP27" s="27" t="str">
        <f>(GOALS('07-08 Teamsheets'!$H$2:$R$88,$A27,'07-08 Teamsheets'!$C$2:$C$88,BO$1)+GOALS('08-09 Teamsheets'!$H$2:$R$92,$A27,'08-09 Teamsheets'!$C$2:$C$92,BO$1)+GOALS('09-10 Teamsheets'!$H$2:$R$98,$A27,'09-10 Teamsheets'!$C$2:$C$98,BO$1)+GOALS('10-11 Teamsheets'!$H$2:$R$106,$A27,'10-11 Teamsheets'!$C$2:$C$106,BO$1)+GOALS('11-12 Teamsheets'!$H$2:$R$119,$A27,'11-12 Teamsheets'!$C$2:$C$119,BO$1)+GOALS('12-13 Teamsheets'!$H$2:$R$126,$A27,'12-13 Teamsheets'!$C$2:$C$126,BO$1)+GOALS('13-14 Teamsheets'!$H$2:$R$132,$A27,'13-14 Teamsheets'!$C$2:$C$132,BO$1)+GOALS('14-15 Teamsheets'!$H$2:$R$136,$A27,'14-15 Teamsheets'!$C$2:$C$136,BO$1)) &amp; "(" &amp; (GOALS('07-08 Teamsheets'!$S$2:$Z$88,$A27,'07-08 Teamsheets'!$C$2:$C$88,BO$1)+GOALS('08-09 Teamsheets'!$S$2:$Z$92,$A27,'08-09 Teamsheets'!$C$2:$C$92,BO$1)+GOALS('09-10 Teamsheets'!$S$2:$Z$98,$A27,'09-10 Teamsheets'!$C$2:$C$98,BO$1)+GOALS('10-11 Teamsheets'!$S$2:$Z$106,$A27,'10-11 Teamsheets'!$C$2:$C$106,BO$1)+GOALS('11-12 Teamsheets'!$S$2:$Z$119,$A27,'11-12 Teamsheets'!$C$2:$C$119,BO$1)+GOALS('12-13 Teamsheets'!$S$2:$Z$126,$A27,'12-13 Teamsheets'!$C$2:$C$126,BO$1)+GOALS('13-14 Teamsheets'!$S$2:$Z$132,$A27,'13-14 Teamsheets'!$C$2:$C$132,BO$1)+GOALS('14-15 Teamsheets'!$S$2:$Z$136,$A27,'14-15 Teamsheets'!$C$2:$C$136,BO$1)) &amp; ")"</f>
        <v>0(0)</v>
      </c>
      <c r="BQ27" s="27">
        <f>Clean_sheet('07-08 Teamsheets'!$C$2:$H$92,$A27,BO$1)+Clean_sheet('08-09 Teamsheets'!$C$2:$H$92,$A27,BO$1)+Clean_sheet('09-10 Teamsheets'!$C$2:$H$98,$A27,BO$1)+Clean_sheet('10-11 Teamsheets'!$C$2:$H$106,$A27,BO$1)+Clean_sheet('11-12 Teamsheets'!$C$2:$H$119,$A27,BO$1)+Clean_sheet('12-13 Teamsheets'!$C$2:$H$126,$A27,BO$1)+Clean_sheet('13-14 Teamsheets'!$C$2:$H$132,$A27,BO$1)+Clean_sheet('14-15 Teamsheets'!$C$2:$H$136,$A27,BO$1)</f>
        <v>0</v>
      </c>
      <c r="BR27" s="27" t="str">
        <f>(CARDS('07-08 Teamsheets'!$H$2:$Z$88,$A27,$CX$2,'07-08 Teamsheets'!$C$2:$C$88,BO$1)+CARDS('08-09 Teamsheets'!$H$2:$Z$92,$A27,$CX$2,'08-09 Teamsheets'!$C$2:$C$92,BO$1)+CARDS('09-10 Teamsheets'!$H$2:$Z$98,$A27,$CX$2,'09-10 Teamsheets'!$C$2:$C$98,BO$1)+CARDS('10-11 Teamsheets'!$H$2:$Z$106,$A27,$CX$2,'10-11 Teamsheets'!$C$2:$C$106,BO$1)+CARDS('11-12 Teamsheets'!$H$2:$Z$119,$A27,$CX$2,'11-12 Teamsheets'!$C$2:$C$119,BO$1)+CARDS('12-13 Teamsheets'!$H$2:$Z$126,$A27,$CX$2,'12-13 Teamsheets'!$C$2:$C$126,BO$1)+CARDS('13-14 Teamsheets'!$H$2:$Z$132,$A27,$CX$2,'13-14 Teamsheets'!$C$2:$C$132,BO$1)+CARDS('14-15 Teamsheets'!$H$2:$Z$136,$A27,$CX$2,'14-15 Teamsheets'!$C$2:$C$136,BO$1)) &amp; "(" &amp; (CARDS('07-08 Teamsheets'!$H$2:$Z$88,$A27,$CX$3,'07-08 Teamsheets'!$C$2:$C$88,BO$1)+CARDS('08-09 Teamsheets'!$H$2:$Z$92,$A27,$CX$3,'08-09 Teamsheets'!$C$2:$C$92,BO$1)+CARDS('09-10 Teamsheets'!$H$2:$Z$98,$A27,$CX$3,'09-10 Teamsheets'!$C$2:$C$98,BO$1)+CARDS('10-11 Teamsheets'!$H$2:$Z$106,$A27,$CX$3,'10-11 Teamsheets'!$C$2:$C$106,BO$1)+CARDS('11-12 Teamsheets'!$H$2:$Z$119,$A27,$CX$3,'11-12 Teamsheets'!$C$2:$C$119,BO$1)+CARDS('12-13 Teamsheets'!$H$2:$Z$126,$A27,$CX$3,'12-13 Teamsheets'!$C$2:$C$126,BO$1)+CARDS('13-14 Teamsheets'!$H$2:$Z$132,$A27,$CX$3,'13-14 Teamsheets'!$C$2:$C$132,BO$1)+CARDS('14-15 Teamsheets'!$H$2:$Z$136,$A27,$CX$3,'14-15 Teamsheets'!$C$2:$C$136,BO$1)) &amp; ")"</f>
        <v>0(0)</v>
      </c>
      <c r="BS27" s="82">
        <f>MINS_PLAYED('07-08 Teamsheets'!$H$2:$R$88,$A27,'07-08 Teamsheets'!$C$2:$C$88,BO$1)+MINS_PLAYED('08-09 Teamsheets'!$H$2:$R$92,$A27,'08-09 Teamsheets'!$C$2:$C$92,BO$1)+MINS_PLAYED('09-10 Teamsheets'!$H$2:$R$98,$A27,'09-10 Teamsheets'!$C$2:$C$98,BO$1)+MINS_PLAYED('10-11 Teamsheets'!$H$2:$R$106,$A27,'10-11 Teamsheets'!$C$2:$C$106,BO$1)+MINS_PLAYED('11-12 Teamsheets'!$H$2:$R$119,$A27,'11-12 Teamsheets'!$C$2:$C$119,BO$1)+MINS_PLAYED('12-13 Teamsheets'!$H$2:$R$126,$A27,'12-13 Teamsheets'!$C$2:$C$126,BO$1)+MINS_PLAYED('13-14 Teamsheets'!$H$2:$R$132,$A27,'13-14 Teamsheets'!$C$2:$C$132,BO$1)+MINS_PLAYED('14-15 Teamsheets'!$H$2:$R$136,$A27,'14-15 Teamsheets'!$C$2:$C$136,BO$1)+MINS_AS_SUB('07-08 Teamsheets'!$S$2:$Z$88,$A27,'07-08 Teamsheets'!$C$2:$C$88,BO$1)+MINS_AS_SUB('08-09 Teamsheets'!$S$2:$Z$92,$A27,'08-09 Teamsheets'!$C$2:$C$92,BO$1)+MINS_AS_SUB('09-10 Teamsheets'!$S$2:$Z$98,$A27,'09-10 Teamsheets'!$C$2:$C$98,BO$1)+MINS_AS_SUB('10-11 Teamsheets'!$S$2:$Z$106,$A27,'10-11 Teamsheets'!$C$2:$C$106,BO$1)+MINS_AS_SUB('11-12 Teamsheets'!$S$2:$Z$119,$A27,'11-12 Teamsheets'!$C$2:$C$119,BO$1)+MINS_AS_SUB('12-13 Teamsheets'!$S$2:$Z$126,$A27,'12-13 Teamsheets'!$C$2:$C$126,BO$1)+MINS_AS_SUB('13-14 Teamsheets'!$S$2:$Z$132,$A27,'13-14 Teamsheets'!$C$2:$C$132,BO$1)+MINS_AS_SUB('14-15 Teamsheets'!$S$2:$Z$136,$A27,'14-15 Teamsheets'!$C$2:$C$136,BO$1)</f>
        <v>0</v>
      </c>
      <c r="BT27" s="71">
        <f>APPS('05-06 Teamsheets'!$H$2:$R$71,$A27,'05-06 Teamsheets'!$C$2:$C$71,B$1)+SUBS('05-06 Teamsheets'!$S$2:$W$71,$A27,'05-06 Teamsheets'!$C$2:$C$71,B$1)+APPS('06-07 Teamsheets'!$H$2:$R$83,$A27,'06-07 Teamsheets'!$C$2:$C$83,G$1)+SUBS('06-07 Teamsheets'!$S$2:$Z$83,$A27,'06-07 Teamsheets'!$C$2:$C$83,G$1)+APPS('07-08 Teamsheets'!$H$2:$R$88,$A27,'07-08 Teamsheets'!$C$2:$C$88,L$1)+SUBS('07-08 Teamsheets'!$S$2:$Z$88,$A27,'07-08 Teamsheets'!$C$2:$C$88,L$1)+APPS('08-09 Teamsheets'!$H$2:$R$92,$A27,'08-09 Teamsheets'!$C$2:$C$92,Q$1)+SUBS('08-09 Teamsheets'!$S$2:$Z$92,$A27,'08-09 Teamsheets'!$C$2:$C$92,Q$1)+APPS('09-10 Teamsheets'!$H$2:$R$98,$A27,'09-10 Teamsheets'!$C$2:$C$98,Q$1)+SUBS('09-10 Teamsheets'!$S$2:$Z$98,$A27,'09-10 Teamsheets'!$C$2:$C$98,Q$1)+APPS('10-11 Teamsheets'!$H$2:$R$107,$A27,'10-11 Teamsheets'!$C$2:$C$107,Q$1)+SUBS('10-11 Teamsheets'!$S$2:$Z$107,$A27,'10-11 Teamsheets'!$C$2:$C$107,Q$1)+APPS('11-12 Teamsheets'!$H$2:$R$119,$A27,'11-12 Teamsheets'!$C$2:$C$119,Q$1)+SUBS('11-12 Teamsheets'!$S$2:$Z$119,$A27,'11-12 Teamsheets'!$C$2:$C$119,Q$1)+APPS('12-13 Teamsheets'!$H$2:$R$126,$A27,'12-13 Teamsheets'!$C$2:$C$126,Q$1)+SUBS('12-13 Teamsheets'!$S$2:$Z$126,$A27,'12-13 Teamsheets'!$C$2:$C$126,Q$1)+APPS('13-14 Teamsheets'!$H$2:$R$132,$A27,'13-14 Teamsheets'!$C$2:$C$132,Q$1)+SUBS('13-14 Teamsheets'!$S$2:$Z$132,$A27,'13-14 Teamsheets'!$C$2:$C$132,Q$1)+APPS('14-15 Teamsheets'!$H$2:$R$136,$A27,'14-15 Teamsheets'!$C$2:$C$136,Q$1)+SUBS('14-15 Teamsheets'!$S$2:$Z$136,$A27,'14-15 Teamsheets'!$C$2:$C$136,Q$1)</f>
        <v>12</v>
      </c>
      <c r="BU27" s="132">
        <v>1</v>
      </c>
      <c r="BV27" s="27">
        <f>APPS('07-08 Teamsheets'!$H$2:$R$88,$A27,'07-08 Teamsheets'!$C$2:$C$88,AZ$1)+SUBS('07-08 Teamsheets'!$S$2:$Z$88,$A27,'07-08 Teamsheets'!$C$2:$C$88,AZ$1)+APPS('11-12 Teamsheets'!$H$2:$R$119,$A27,'11-12 Teamsheets'!$C$2:$C$119,AZ$1)+SUBS('11-12 Teamsheets'!$S$2:$Z$119,$A27,'11-12 Teamsheets'!$C$2:$C$119,AZ$1)+APPS('12-13 Teamsheets'!$H$2:$R$126,$A27,'12-13 Teamsheets'!$C$2:$C$126,AZ$1)+SUBS('12-13 Teamsheets'!$S$2:$Z$126,$A27,'12-13 Teamsheets'!$C$2:$C$126,AZ$1)+APPS('13-14 Teamsheets'!$H$2:$R$132,$A27,'13-14 Teamsheets'!$C$2:$C$132,AZ$1)+SUBS('13-14 Teamsheets'!$S$2:$Z$132,$A27,'13-14 Teamsheets'!$C$2:$C$132,AZ$1)+APPS('14-15 Teamsheets'!$H$2:$R$136,$A27,'14-15 Teamsheets'!$C$2:$C$136,AZ$1)+SUBS('14-15 Teamsheets'!$S$2:$Z$136,$A27,'14-15 Teamsheets'!$C$2:$C$136,AZ$1)+APPS('08-09 Teamsheets'!$H$2:$R$92,$A27,'08-09 Teamsheets'!$C$2:$C$92,BE$1)+APPS('09-10 Teamsheets'!$H$2:$R$98,$A27,'09-10 Teamsheets'!$C$2:$C$98,BE$1)+SUBS('08-09 Teamsheets'!$S$2:$Z$92,$A27,'08-09 Teamsheets'!$C$2:$C$92,BE$1)+SUBS('09-10 Teamsheets'!$S$2:$Z$98,$A27,'09-10 Teamsheets'!$C$2:$C$98,BE$1)+APPS('10-11 Teamsheets'!$H$2:$R$107,$A27,'10-11 Teamsheets'!$C$2:$C$107,BE$1)+SUBS('10-11 Teamsheets'!$S$2:$Z$107,$A27,'10-11 Teamsheets'!$C$2:$C$107,BE$1)+APPS('11-12 Teamsheets'!$H$2:$R$119,$A27,'11-12 Teamsheets'!$C$2:$C$119,BE$1)+SUBS('11-12 Teamsheets'!$S$2:$Z$119,$A27,'11-12 Teamsheets'!$C$2:$C$119,BE$1)+APPS('12-13 Teamsheets'!$H$2:$R$126,$A27,'12-13 Teamsheets'!$C$2:$C$126,BE$1)+SUBS('12-13 Teamsheets'!$S$2:$Z$126,$A27,'12-13 Teamsheets'!$C$2:$C$126,BE$1)+APPS('13-14 Teamsheets'!$H$2:$R$132,$A27,'13-14 Teamsheets'!$C$2:$C$132,BE$1)+SUBS('13-14 Teamsheets'!$S$2:$Z$132,$A27,'13-14 Teamsheets'!$C$2:$C$132,BE$1)+APPS('14-15 Teamsheets'!$H$2:$R$136,$A27,'14-15 Teamsheets'!$C$2:$C$136,BE$1)+SUBS('14-15 Teamsheets'!$S$2:$Z$136,$A27,'14-15 Teamsheets'!$C$2:$C$136,BE$1)</f>
        <v>1</v>
      </c>
      <c r="BW27" s="27">
        <f>APPS('07-08 Teamsheets'!$H$2:$R$88,$A27,'07-08 Teamsheets'!$C$2:$C$88,BJ$1)+APPS('08-09 Teamsheets'!$H$2:$R$92,$A27,'08-09 Teamsheets'!$C$2:$C$92,BJ$1)+APPS('09-10 Teamsheets'!$H$2:$R$98,$A27,'09-10 Teamsheets'!$C$2:$C$98,BJ$1)+SUBS('07-08 Teamsheets'!$S$2:$Z$88,$A27,'07-08 Teamsheets'!$C$2:$C$88,BJ$1)+SUBS('08-09 Teamsheets'!$S$2:$Z$92,$A27,'08-09 Teamsheets'!$C$2:$C$92,BJ$1)+SUBS('09-10 Teamsheets'!$S$2:$Z$98,$A27,'09-10 Teamsheets'!$C$2:$C$98,BJ$1)+APPS('10-11 Teamsheets'!$H$2:$R$107,$A27,'10-11 Teamsheets'!$C$2:$C$107,BJ$1)+SUBS('10-11 Teamsheets'!$S$2:$Z$107,$A27,'10-11 Teamsheets'!$C$2:$C$107,BJ$1)+APPS('11-12 Teamsheets'!$H$2:$R$119,$A27,'11-12 Teamsheets'!$C$2:$C$119,BJ$1)+SUBS('11-12 Teamsheets'!$S$2:$Z$111,$A27,'11-12 Teamsheets'!$C$2:$C$119,BJ$1)+APPS('12-13 Teamsheets'!$H$2:$R$126,$A27,'12-13 Teamsheets'!$C$2:$C$126,BJ$1)+SUBS('12-13 Teamsheets'!$S$2:$Z$118,$A27,'12-13 Teamsheets'!$C$2:$C$126,BJ$1)+APPS('13-14 Teamsheets'!$H$2:$R$132,$A27,'13-14 Teamsheets'!$C$2:$C$132,BJ$1)+SUBS('13-14 Teamsheets'!$S$2:$Z$124,$A27,'13-14 Teamsheets'!$C$2:$C$132,BJ$1)+APPS('14-15 Teamsheets'!$H$2:$R$136,$A27,'14-15 Teamsheets'!$C$2:$C$136,BJ$1)+SUBS('14-15 Teamsheets'!$S$2:$Z$128,$A27,'14-15 Teamsheets'!$C$2:$C$136,BJ$1)</f>
        <v>0</v>
      </c>
      <c r="BX27" s="27">
        <f>APPS('07-08 Teamsheets'!$H$2:$R$88,$A27,'07-08 Teamsheets'!$C$2:$C$88,BO$1)+APPS('08-09 Teamsheets'!$H$2:$R$92,$A27,'08-09 Teamsheets'!$C$2:$C$92,BO$1)+APPS('09-10 Teamsheets'!$H$2:$R$98,$A27,'09-10 Teamsheets'!$C$2:$C$98,BO$1)+SUBS('07-08 Teamsheets'!$S$2:$Z$88,$A27,'07-08 Teamsheets'!$C$2:$C$88,BO$1)+SUBS('08-09 Teamsheets'!$S$2:$Z$92,$A27,'08-09 Teamsheets'!$C$2:$C$92,BO$1)+SUBS('09-10 Teamsheets'!$S$2:$Z$98,$A27,'09-10 Teamsheets'!$C$2:$C$98,BO$1)+APPS('10-11 Teamsheets'!$H$2:$R$107,$A27,'10-11 Teamsheets'!$C$2:$C$107,BO$1)+SUBS('10-11 Teamsheets'!$S$2:$Z$107,$A27,'10-11 Teamsheets'!$C$2:$C$107,BO$1)+APPS('11-12 Teamsheets'!$H$2:$R$119,$A27,'11-12 Teamsheets'!$C$2:$C$119,BO$1)+SUBS('11-12 Teamsheets'!$S$2:$Z$119,$A27,'11-12 Teamsheets'!$C$2:$C$119,BO$1)+APPS('12-13 Teamsheets'!$H$2:$R$126,$A27,'12-13 Teamsheets'!$C$2:$C$126,BO$1)+SUBS('12-13 Teamsheets'!$S$2:$Z$126,$A27,'12-13 Teamsheets'!$C$2:$C$126,BO$1)+APPS('13-14 Teamsheets'!$H$2:$R$132,$A27,'13-14 Teamsheets'!$C$2:$C$132,BO$1)+SUBS('13-14 Teamsheets'!$S$2:$Z$132,$A27,'13-14 Teamsheets'!$C$2:$C$132,BO$1)+APPS('14-15 Teamsheets'!$H$2:$R$136,$A27,'14-15 Teamsheets'!$C$2:$C$136,BO$1)+SUBS('14-15 Teamsheets'!$S$2:$Z$136,$A27,'14-15 Teamsheets'!$C$2:$C$136,BO$1)</f>
        <v>0</v>
      </c>
      <c r="BY27" s="28">
        <f t="shared" si="3"/>
        <v>2</v>
      </c>
      <c r="BZ27" s="27" t="str">
        <f>(APPS('05-06 Teamsheets'!$H$2:$R$71,$A27) + APPS('06-07 Teamsheets'!$H$2:$R$83,$A27) +APPS('07-08 Teamsheets'!$H$2:$R$88,$A27) + APPS('08-09 Teamsheets'!$H$2:$R$92,$A27)+APPS('09-10 Teamsheets'!$H$2:$R$98,$A27)+APPS('10-11 Teamsheets'!$H$2:$R$107,$A27)+APPS('11-12 Teamsheets'!$H$2:$R$119,$A27)+APPS('12-13 Teamsheets'!$H$2:$R$126,$A27)+APPS('13-14 Teamsheets'!$H$2:$R$132,$A27)+APPS('14-15 Teamsheets'!$H$2:$R$136,$A27)) &amp; "(" &amp; (SUBS('05-06 Teamsheets'!$S$2:$W$71,$A27)+SUBS('06-07 Teamsheets'!$S$2:$Z$83,$A27)+SUBS('07-08 Teamsheets'!$S$2:$Z$88,$A27) +SUBS('08-09 Teamsheets'!$S$2:$Z$92,$A27)+SUBS('09-10 Teamsheets'!$S$2:$Z$98,$A27)+SUBS('10-11 Teamsheets'!$S$2:$Z$107,$A27)+SUBS('11-12 Teamsheets'!$S$2:$Z$119,$A27)+SUBS('12-13 Teamsheets'!$S$2:$Z$126,$A27)+SUBS('13-14 Teamsheets'!$S$2:$Z$132,$A27)+SUBS('14-15 Teamsheets'!$S$2:$Z$136,$A27)) &amp; ")"</f>
        <v>14(0)</v>
      </c>
      <c r="CA27" s="28">
        <f t="shared" si="4"/>
        <v>14</v>
      </c>
      <c r="CB27" s="71">
        <f>GOALS('05-06 Teamsheets'!$H$2:$W$71,$A27,'05-06 Teamsheets'!$C$2:$C$71,B$1)+GOALS('06-07 Teamsheets'!$H$2:$Z$83,$A27,'06-07 Teamsheets'!$C$2:$C$83,G$1)+GOALS('07-08 Teamsheets'!$H$2:$Z$88,$A27,'07-08 Teamsheets'!$C$2:$C$88,L$1)+GOALS('08-09 Teamsheets'!$H$2:$Z$92,$A27,'08-09 Teamsheets'!$C$2:$C$92,Q$1)+GOALS('09-10 Teamsheets'!$H$2:$Z$98,$A27,'09-10 Teamsheets'!$C$2:$C$98,Q$1)+GOALS('10-11 Teamsheets'!$H$2:$Z$107,$A27,'10-11 Teamsheets'!$C$2:$C$107,Q$1)+GOALS('11-12 Teamsheets'!$H$2:$Z$119,$A27,'11-12 Teamsheets'!$C$2:$C$119,Q$1)+GOALS('12-13 Teamsheets'!$H$2:$Z$126,$A27,'12-13 Teamsheets'!$C$2:$C$126,Q$1)+GOALS('13-14 Teamsheets'!$H$2:$Z$132,$A27,'13-14 Teamsheets'!$C$2:$C$132,Q$1)+GOALS('14-15 Teamsheets'!$H$2:$Z$136,$A27,'14-15 Teamsheets'!$C$2:$C$136,Q$1)</f>
        <v>6</v>
      </c>
      <c r="CC27" s="27">
        <f>GOALS('05-06 Teamsheets'!$H$2:$W$71,$A27,'05-06 Teamsheets'!$C$2:$C$71,V$1)+GOALS('05-06 Teamsheets'!$H$2:$W$71,$A27,'05-06 Teamsheets'!$C$2:$C$71,AA$1)+GOALS('06-07 Teamsheets'!$H$2:$Z$83,$A27,'06-07 Teamsheets'!$C$2:$C$83,AF$1)+GOALS('06-07 Teamsheets'!$H$2:$Z$83,$A27,'06-07 Teamsheets'!$C$2:$C$83,AK$1)+GOALS('07-08 Teamsheets'!$H$2:$Z$88,$A27,'07-08 Teamsheets'!$C$2:$C$88,AP$1)+GOALS('07-08 Teamsheets'!$H$2:$Z$88,$A27,'07-08 Teamsheets'!$C$2:$C$88,AU$1)+GOALS('07-08 Teamsheets'!$H$2:$Z$88,$A27,'07-08 Teamsheets'!$C$2:$C$88,AZ$1)+GOALS('11-12 Teamsheets'!$H$2:$Z$119,$A27,'11-12 Teamsheets'!$C$2:$C$119,AZ$1)+GOALS('12-13 Teamsheets'!$H$2:$Z$120,$A27,'12-13 Teamsheets'!$C$2:$C$120,AZ$1)+GOALS('13-14 Teamsheets'!$H$2:$Z$126,$A27,'13-14 Teamsheets'!$C$2:$C$126,AZ$1)+GOALS('14-15 Teamsheets'!$H$2:$Z$130,$A27,'14-15 Teamsheets'!$C$2:$C$130,AZ$1)+GOALS('08-09 Teamsheets'!$H$2:$Z$92,$A27,'08-09 Teamsheets'!$C$2:$C$92,BE$1)+GOALS('09-10 Teamsheets'!$H$2:$Z$98,$A27,'09-10 Teamsheets'!$C$2:$C$98,BE$1)+GOALS('10-11 Teamsheets'!$H$2:$Z$107,$A27,'10-11 Teamsheets'!$C$2:$C$107,BE$1)+GOALS('11-12 Teamsheets'!$H$2:$Z$119,$A27,'11-12 Teamsheets'!$C$2:$C$119,BE$1)+GOALS('12-13 Teamsheets'!$H$2:$Z$126,$A27,'12-13 Teamsheets'!$C$2:$C$126,BE$1)+GOALS('13-14 Teamsheets'!$H$2:$Z$132,$A27,'13-14 Teamsheets'!$C$2:$C$132,BE$1)+GOALS('14-15 Teamsheets'!$H$2:$Z$136,$A27,'14-15 Teamsheets'!$C$2:$C$136,BE$1)</f>
        <v>2</v>
      </c>
      <c r="CD27" s="27">
        <f>GOALS('07-08 Teamsheets'!$H$2:$Z$88,$A27,'07-08 Teamsheets'!$C$2:$C$88,BJ$1)
+GOALS('08-09 Teamsheets'!$H$2:$Z$92,$A27,'08-09 Teamsheets'!$C$2:$C$92,BJ$1)
+GOALS('09-10 Teamsheets'!$H$2:$Z$98,$A27,'09-10 Teamsheets'!$C$2:$C$98,BJ$1)
+GOALS('10-11 Teamsheets'!$H$2:$Z$107,$A27,'10-11 Teamsheets'!$C$2:$C$107,BJ$1)
+GOALS('11-12 Teamsheets'!$H$2:$Z$119,$A27,'11-12 Teamsheets'!$C$2:$C$119,BJ$1)
+GOALS('12-13 Teamsheets'!$H$2:$Z$124,$A27,'12-13 Teamsheets'!$C$2:$C$124,BJ$1)+GOALS('13-14 Teamsheets'!$H$2:$Z$130,$A27,'13-14 Teamsheets'!$C$2:$C$130,BJ$1)+GOALS('14-15 Teamsheets'!$H$2:$Z$134,$A27,'14-15 Teamsheets'!$C$2:$C$134,BJ$1)
+GOALS('07-08 Teamsheets'!$H$2:$Z$88,$A27,'07-08 Teamsheets'!$C$2:$C$88,BO$1)
+GOALS('08-09 Teamsheets'!$H$2:$Z$92,$A27,'08-09 Teamsheets'!$C$2:$C$92,BO$1)
+GOALS('09-10 Teamsheets'!$H$2:$Z$98,$A27,'09-10 Teamsheets'!$C$2:$C$98,BO$1)
+GOALS('10-11 Teamsheets'!$H$2:$Z$107,$A27,'10-11 Teamsheets'!$C$2:$C$107,BO$1)
+GOALS('11-12 Teamsheets'!$H$2:$Z$119,$A27,'11-12 Teamsheets'!$C$2:$C$119,BO$1)
+GOALS('12-13 Teamsheets'!$H$2:$Z$126,$A27,'12-13 Teamsheets'!$C$2:$C$126,BO$1)+GOALS('13-14 Teamsheets'!$H$2:$Z$132,$A27,'13-14 Teamsheets'!$C$2:$C$132,BO$1)+GOALS('14-15 Teamsheets'!$H$2:$Z$136,$A27,'14-15 Teamsheets'!$C$2:$C$136,BO$1)</f>
        <v>0</v>
      </c>
      <c r="CE27" s="28">
        <f t="shared" si="5"/>
        <v>2</v>
      </c>
      <c r="CF27" s="27" t="str">
        <f>(GOALS('05-06 Teamsheets'!$H$2:$R$71,$A27) +GOALS('06-07 Teamsheets'!$H$2:$R$83,$A27) +  GOALS('07-08 Teamsheets'!$H$2:$R$88,$A27) + GOALS('08-09 Teamsheets'!$H$2:$R$92,$A27)+GOALS('09-10 Teamsheets'!$H$2:$R$98,$A27)+GOALS('10-11 Teamsheets'!$H$2:$R$107,$A27)+GOALS('11-12 Teamsheets'!$H$2:$R$119,$A27)+GOALS('12-13 Teamsheets'!$H$2:$R$126,$A27)+GOALS('13-14 Teamsheets'!$H$2:$R$132,$A27)+GOALS('14-15 Teamsheets'!$H$2:$R$136,$A27)) &amp; "(" &amp; (GOALS('05-06 Teamsheets'!$S$2:$W$71,$A27)+GOALS('06-07 Teamsheets'!$S$2:$Z$83,$A27)+GOALS('07-08 Teamsheets'!$S$2:$Z$88,$A27)+GOALS('08-09 Teamsheets'!$S$2:$Z$92,$A27)+GOALS('09-10 Teamsheets'!$S$2:$Z$98,$A27)+GOALS('10-11 Teamsheets'!$S$2:$Z$107,$A27)+GOALS('11-12 Teamsheets'!$S$2:$Z$119,$A27)+GOALS('12-13 Teamsheets'!$S$2:$Z$126,$A27)+GOALS('13-14 Teamsheets'!$S$2:$Z$132,$A27)+GOALS('14-15 Teamsheets'!$S$2:$Z$136,$A27)) &amp; ")"</f>
        <v>8(0)</v>
      </c>
      <c r="CG27" s="28">
        <f t="shared" si="6"/>
        <v>8</v>
      </c>
      <c r="CH27" s="71">
        <f t="shared" si="7"/>
        <v>0</v>
      </c>
      <c r="CI27" s="83">
        <f t="shared" si="8"/>
        <v>0</v>
      </c>
      <c r="CJ27" s="77">
        <f t="shared" si="9"/>
        <v>0</v>
      </c>
      <c r="CK27" s="74" t="str">
        <f>(CARDS('05-06 Teamsheets'!$H$2:$W$71,$A27,$CX$2)+CARDS('06-07 Teamsheets'!$H$2:$Z$83,$A27,$CX$2)+CARDS('07-08 Teamsheets'!$H$2:$Z$88,$A27,$CX$2)+CARDS('08-09 Teamsheets'!$H$2:$Z$92,$A27,$CX$2)+CARDS('09-10 Teamsheets'!$H$2:$Z$98,$A27,$CX$2)+CARDS('10-11 Teamsheets'!$H$2:$Z$107,$A27,$CX$2)+CARDS('11-12 Teamsheets'!$H$2:$Z$119,$A27,$CX$2)+CARDS('12-13 Teamsheets'!$H$2:$Z$126,$A27,$CX$2)+CARDS('13-14 Teamsheets'!$H$2:$Z$130,$A27,$CX$2)) &amp; "(" &amp; (CARDS('05-06 Teamsheets'!$H$2:$W$71,$A27,$CX$3)+CARDS('06-07 Teamsheets'!$H$2:$Z$83,$A27,$CX$3)+CARDS('07-08 Teamsheets'!$H$2:$Z$88,$A27,$CX$3)+CARDS('08-09 Teamsheets'!$H$2:$Z$92,$A27,$CX$3)+CARDS('09-10 Teamsheets'!$H$2:$Z$98,$A27,$CX$3)+CARDS('10-11 Teamsheets'!$H$2:$Z$107,$A27,$CX$3)+CARDS('11-12 Teamsheets'!$H$2:$Z$119,$A27,$CX$3)+CARDS('13-14 Teamsheets'!$H$2:$Z$130,$A27,$CX$3)) &amp; ")"</f>
        <v>3(0)</v>
      </c>
      <c r="CL27" s="28">
        <f t="shared" si="10"/>
        <v>1009</v>
      </c>
      <c r="CM27" s="28">
        <f t="shared" si="11"/>
        <v>180</v>
      </c>
      <c r="CN27" s="77">
        <f t="shared" si="12"/>
        <v>1189</v>
      </c>
      <c r="CO27" s="28">
        <f t="shared" si="13"/>
        <v>84.928571428571431</v>
      </c>
      <c r="CP27" s="28">
        <f t="shared" si="14"/>
        <v>0.5714285714285714</v>
      </c>
      <c r="CQ27" s="77">
        <f t="shared" si="15"/>
        <v>148.625</v>
      </c>
      <c r="CS27" s="71">
        <f t="shared" si="0"/>
        <v>94</v>
      </c>
      <c r="CT27" s="83">
        <f t="shared" si="1"/>
        <v>83</v>
      </c>
      <c r="CU27" s="77">
        <f t="shared" si="2"/>
        <v>27</v>
      </c>
    </row>
    <row r="28" spans="1:102" x14ac:dyDescent="0.2">
      <c r="A28" s="112" t="s">
        <v>3457</v>
      </c>
      <c r="B28" s="27" t="s">
        <v>1635</v>
      </c>
      <c r="C28" s="27" t="s">
        <v>1635</v>
      </c>
      <c r="D28" s="27">
        <v>0</v>
      </c>
      <c r="E28" s="27" t="s">
        <v>1635</v>
      </c>
      <c r="F28" s="82">
        <v>0</v>
      </c>
      <c r="G28" s="27" t="s">
        <v>1635</v>
      </c>
      <c r="H28" s="27" t="s">
        <v>1635</v>
      </c>
      <c r="I28" s="27">
        <v>0</v>
      </c>
      <c r="J28" s="27" t="s">
        <v>1635</v>
      </c>
      <c r="K28" s="82">
        <v>0</v>
      </c>
      <c r="L28" s="27" t="s">
        <v>1635</v>
      </c>
      <c r="M28" s="27" t="s">
        <v>1635</v>
      </c>
      <c r="N28" s="27">
        <v>0</v>
      </c>
      <c r="O28" s="27" t="s">
        <v>1635</v>
      </c>
      <c r="P28" s="82">
        <v>0</v>
      </c>
      <c r="Q28" s="27" t="str">
        <f>(APPS('08-09 Teamsheets'!$H$2:$R$92,$A28,'08-09 Teamsheets'!$C$2:$C$92,Q$1)+APPS('09-10 Teamsheets'!$H$2:$R$98,$A28,'09-10 Teamsheets'!$C$2:$C$98,Q$1)+APPS('10-11 Teamsheets'!$H$2:$R$107,$A28,'10-11 Teamsheets'!$C$2:$C$107,Q$1)+APPS('11-12 Teamsheets'!$H$2:$R$119,$A28,'11-12 Teamsheets'!$C$2:$C$119,Q$1)+APPS('12-13 Teamsheets'!$H$2:$R$126,$A28,'12-13 Teamsheets'!$C$2:$C$126,Q$1)+APPS('13-14 Teamsheets'!$H$2:$R$132,$A28,'13-14 Teamsheets'!$C$2:$C$132,Q$1)+APPS('14-15 Teamsheets'!$H$2:$R$136,$A28,'14-15 Teamsheets'!$C$2:$C$136,Q$1)) &amp; "(" &amp; (SUBS('08-09 Teamsheets'!$S$2:$Z$92,$A28,'08-09 Teamsheets'!$C$2:$C$92,Q$1)+SUBS('09-10 Teamsheets'!$S$2:$Z$98,$A28,'09-10 Teamsheets'!$C$2:$C$98,Q$1)+SUBS('10-11 Teamsheets'!$S$2:$Z$107,$A28,'10-11 Teamsheets'!$C$2:$C$107,Q$1)+SUBS('11-12 Teamsheets'!$S$2:$Z$119,$A28,'11-12 Teamsheets'!$C$2:$C$119,Q$1)+SUBS('12-13 Teamsheets'!$S$2:$Z$126,$A28,'12-13 Teamsheets'!$C$2:$C$126,Q$1)+SUBS('13-14 Teamsheets'!$S$2:$Z$132,$A28,'13-14 Teamsheets'!$C$2:$C$132,Q$1)+SUBS('14-15 Teamsheets'!$S$2:$Z$136,$A28,'14-15 Teamsheets'!$C$2:$C$136,Q$1)) &amp; ")"</f>
        <v>38(11)</v>
      </c>
      <c r="R28" s="27" t="str">
        <f>(GOALS('08-09 Teamsheets'!$H$2:$R$92,$A28,'08-09 Teamsheets'!$C$2:$C$92,Q$1)+GOALS('09-10 Teamsheets'!$H$2:$R$98,$A28,'09-10 Teamsheets'!$C$2:$C$98,Q$1)+GOALS('10-11 Teamsheets'!$H$2:$R$107,$A28,'10-11 Teamsheets'!$C$2:$C$107,Q$1)+GOALS('11-12 Teamsheets'!$H$2:$R$119,$A28,'11-12 Teamsheets'!$C$2:$C$119,Q$1)+GOALS('12-13 Teamsheets'!$H$2:$R$126,$A28,'12-13 Teamsheets'!$C$2:$C$126,Q$1)+GOALS('13-14 Teamsheets'!$H$2:$R$132,$A28,'13-14 Teamsheets'!$C$2:$C$132,Q$1)+GOALS('14-15 Teamsheets'!$H$2:$R$136,$A28,'14-15 Teamsheets'!$C$2:$C$136,Q$1)) &amp; "(" &amp; (GOALS('08-09 Teamsheets'!$S$2:$Z$92,$A28,'08-09 Teamsheets'!$C$2:$C$92,Q$1)+GOALS('09-10 Teamsheets'!$S$2:$Z$98,$A28,'09-10 Teamsheets'!$C$2:$C$98,Q$1)+GOALS('10-11 Teamsheets'!$S$2:$Z$107,$A28,'10-11 Teamsheets'!$C$2:$C$107,Q$1)+GOALS('11-12 Teamsheets'!$S$2:$Z$119,$A28,'11-12 Teamsheets'!$C$2:$C$119,Q$1)+GOALS('12-13 Teamsheets'!$S$2:$Z$126,$A28,'12-13 Teamsheets'!$C$2:$C$126,Q$1)+GOALS('13-14 Teamsheets'!$S$2:$Z$132,$A28,'13-14 Teamsheets'!$C$2:$C$132,Q$1)+GOALS('14-15 Teamsheets'!$S$2:$Z$136,$A28,'14-15 Teamsheets'!$C$2:$C$136,Q$1)) &amp; ")"</f>
        <v>3(1)</v>
      </c>
      <c r="S28" s="27">
        <f>Clean_sheet('08-09 Teamsheets'!$C$2:$H$92,$A28,Q$1)+Clean_sheet('09-10 Teamsheets'!$C$2:$H$98,$A28,Q$1)+Clean_sheet('10-11 Teamsheets'!$C$2:$H$107,$A28,Q$1)+Clean_sheet('11-12 Teamsheets'!$C$2:$H$119,$A28,Q$1)+Clean_sheet('12-13 Teamsheets'!$C$2:$H$126,$A28,Q$1)+Clean_sheet('13-14 Teamsheets'!$C$2:$H$132,$A28,Q$1)+Clean_sheet('14-15 Teamsheets'!$C$2:$H$136,$A28,Q$1)</f>
        <v>0</v>
      </c>
      <c r="T28" s="27" t="str">
        <f>(CARDS('08-09 Teamsheets'!$H$2:$Z$92,$A28,$CX$2,'08-09 Teamsheets'!$C$2:$C$92,Q$1)+CARDS('09-10 Teamsheets'!$H$2:$Z$98,$A28,$CX$2,'09-10 Teamsheets'!$C$2:$C$98,Q$1)+CARDS('10-11 Teamsheets'!$H$2:$Z$107,$A28,$CX$2,'10-11 Teamsheets'!$C$2:$C$107,Q$1)+CARDS('11-12 Teamsheets'!$H$2:$Z$119,$A28,$CX$2,'11-12 Teamsheets'!$C$2:$C$119,Q$1)+CARDS('12-13 Teamsheets'!$H$2:$Z$126,$A28,$CX$2,'12-13 Teamsheets'!$C$2:$C$126,Q$1)+CARDS('13-14 Teamsheets'!$H$2:$Z$132,$A28,$CX$2,'13-14 Teamsheets'!$C$2:$C$132,Q$1)+CARDS('14-15 Teamsheets'!$H$2:$Z$136,$A28,$CX$2,'14-15 Teamsheets'!$C$2:$C$136,Q$1)) &amp; "(" &amp; (CARDS('08-09 Teamsheets'!$H$2:$Z$92,$A28,$CX$3,'08-09 Teamsheets'!$C$2:$C$92,Q$1)+CARDS('09-10 Teamsheets'!$H$2:$Z$98,$A28,$CX$3,'09-10 Teamsheets'!$C$2:$C$98,Q$1)+CARDS('10-11 Teamsheets'!$H$2:$Z$107,$A28,$CX$3,'10-11 Teamsheets'!$C$2:$C$107,Q$1)+CARDS('11-12 Teamsheets'!$H$2:$Z$119,$A28,$CX$3,'11-12 Teamsheets'!$C$2:$C$119,Q$1)+CARDS('12-13 Teamsheets'!$H$2:$Z$126,$A28,$CX$3,'12-13 Teamsheets'!$C$2:$C$126,Q$1)+CARDS('13-14 Teamsheets'!$H$2:$Z$132,$A28,$CX$3,'13-14 Teamsheets'!$C$2:$C$132,Q$1)+CARDS('14-15 Teamsheets'!$H$2:$Z$136,$A28,$CX$3,'14-15 Teamsheets'!$C$2:$C$136,Q$1)) &amp; ")"</f>
        <v>2(0)</v>
      </c>
      <c r="U28" s="82">
        <f>MINS_PLAYED('08-09 Teamsheets'!$H$2:$R$92,$A28,'08-09 Teamsheets'!$C$2:$C$92,Q$1)+MINS_PLAYED('09-10 Teamsheets'!$H$2:$R$98,$A28,'09-10 Teamsheets'!$C$2:$C$98,Q$1)+ MINS_AS_SUB('08-09 Teamsheets'!$S$2:$Z$92,$A28,'08-09 Teamsheets'!$C$2:$C$92,Q$1)+ MINS_AS_SUB('09-10 Teamsheets'!$S$2:$Z$98,$A28,'09-10 Teamsheets'!$C$2:$C$98,Q$1)+MINS_PLAYED('10-11 Teamsheets'!$H$2:$R$107,$A28,'10-11 Teamsheets'!$C$2:$C$107,Q$1)+MINS_AS_SUB('10-11 Teamsheets'!$S$2:$Z$107,$A28,'10-11 Teamsheets'!$C$2:$C$107,Q$1)+MINS_PLAYED('11-12 Teamsheets'!$H$2:$R$119,$A28,'11-12 Teamsheets'!$C$2:$C$119,Q$1)+MINS_AS_SUB('11-12 Teamsheets'!$S$2:$Z$119,$A28,'11-12 Teamsheets'!$C$2:$C$119,Q$1)+MINS_PLAYED('12-13 Teamsheets'!$H$2:$R$126,$A28,'12-13 Teamsheets'!$C$2:$C$126,Q$1)+MINS_AS_SUB('12-13 Teamsheets'!$S$2:$Z$126,$A28,'12-13 Teamsheets'!$C$2:$C$126,Q$1)+MINS_PLAYED('13-14 Teamsheets'!$H$2:$R$132,$A28,'13-14 Teamsheets'!$C$2:$C$132,Q$1)+MINS_AS_SUB('13-14 Teamsheets'!$S$2:$Z$132,$A28,'13-14 Teamsheets'!$C$2:$C$132,Q$1)+MINS_PLAYED('14-15 Teamsheets'!$H$2:$R$136,$A28,'14-15 Teamsheets'!$C$2:$C$136,Q$1)+MINS_AS_SUB('14-15 Teamsheets'!$S$2:$Z$136,$A28,'14-15 Teamsheets'!$C$2:$C$136,Q$1)</f>
        <v>3164</v>
      </c>
      <c r="V28" s="27" t="s">
        <v>1635</v>
      </c>
      <c r="W28" s="27" t="s">
        <v>1635</v>
      </c>
      <c r="X28" s="27">
        <v>0</v>
      </c>
      <c r="Y28" s="27" t="s">
        <v>1635</v>
      </c>
      <c r="Z28" s="82">
        <v>0</v>
      </c>
      <c r="AA28" s="27" t="s">
        <v>1635</v>
      </c>
      <c r="AB28" s="27" t="s">
        <v>1635</v>
      </c>
      <c r="AC28" s="27">
        <v>0</v>
      </c>
      <c r="AD28" s="27" t="s">
        <v>1635</v>
      </c>
      <c r="AE28" s="82">
        <v>0</v>
      </c>
      <c r="AF28" s="27" t="s">
        <v>1635</v>
      </c>
      <c r="AG28" s="27" t="s">
        <v>1635</v>
      </c>
      <c r="AH28" s="27">
        <v>0</v>
      </c>
      <c r="AI28" s="27" t="s">
        <v>1635</v>
      </c>
      <c r="AJ28" s="82">
        <v>0</v>
      </c>
      <c r="AK28" s="27" t="s">
        <v>1635</v>
      </c>
      <c r="AL28" s="27" t="s">
        <v>1635</v>
      </c>
      <c r="AM28" s="27">
        <v>0</v>
      </c>
      <c r="AN28" s="27" t="s">
        <v>1635</v>
      </c>
      <c r="AO28" s="82">
        <v>0</v>
      </c>
      <c r="AP28" s="27" t="s">
        <v>1635</v>
      </c>
      <c r="AQ28" s="27" t="s">
        <v>1635</v>
      </c>
      <c r="AR28" s="27">
        <v>0</v>
      </c>
      <c r="AS28" s="27" t="s">
        <v>1635</v>
      </c>
      <c r="AT28" s="82">
        <v>0</v>
      </c>
      <c r="AU28" s="27" t="s">
        <v>1635</v>
      </c>
      <c r="AV28" s="27" t="s">
        <v>1635</v>
      </c>
      <c r="AW28" s="27">
        <v>0</v>
      </c>
      <c r="AX28" s="27" t="s">
        <v>1635</v>
      </c>
      <c r="AY28" s="82">
        <v>0</v>
      </c>
      <c r="AZ28" s="27" t="str">
        <f>(APPS('07-08 Teamsheets'!$H$2:$R$88,$A28,'07-08 Teamsheets'!$C$2:$C$88,AZ$1)+APPS('11-12 Teamsheets'!$H$2:$R$119,$A28,'11-12 Teamsheets'!$C$2:$C$119,AZ$1)+APPS('12-13 Teamsheets'!$H$2:$R$126,$A28,'12-13 Teamsheets'!$C$2:$C$126,AZ$1)+APPS('13-14 Teamsheets'!$H$2:$R$132,$A28,'13-14 Teamsheets'!$C$2:$C$132,AZ$1)+APPS('14-15 Teamsheets'!$H$2:$R$136,$A28,'14-15 Teamsheets'!$C$2:$C$136,AZ$1)) &amp; "(" &amp; (SUBS('07-08 Teamsheets'!$S$2:$Z$88,$A28,'07-08 Teamsheets'!$C$2:$C$88,AZ$1)+SUBS('11-12 Teamsheets'!$S$2:$Z$119,$A28,'11-12 Teamsheets'!$C$2:$C$119,AZ$1)+SUBS('12-13 Teamsheets'!$S$2:$Z$126,$A28,'12-13 Teamsheets'!$C$2:$C$126,AZ$1)+SUBS('13-14 Teamsheets'!$S$2:$Z$132,$A28,'13-14 Teamsheets'!$C$2:$C$132,AZ$1)+SUBS('14-15 Teamsheets'!$S$2:$Z$136,$A28,'14-15 Teamsheets'!$C$2:$C$136,AZ$1)) &amp; ")"</f>
        <v>2(0)</v>
      </c>
      <c r="BA28" s="27" t="str">
        <f>(GOALS('07-08 Teamsheets'!$H$2:$R$88,$A28,'07-08 Teamsheets'!$C$2:$C$88,AZ$1)+GOALS('11-12 Teamsheets'!$H$2:$R$119,$A28,'11-12 Teamsheets'!$C$2:$C$119,AZ$1)+GOALS('12-13 Teamsheets'!$H$2:$R$126,$A28,'12-13 Teamsheets'!$C$2:$C$126,AZ$1)+GOALS('13-14 Teamsheets'!$H$2:$R$132,$A28,'13-14 Teamsheets'!$C$2:$C$132,AZ$1)+GOALS('14-15 Teamsheets'!$H$2:$R$136,$A28,'14-15 Teamsheets'!$C$2:$C$136,AZ$1)) &amp; "(" &amp; (GOALS('07-08 Teamsheets'!$S$2:$Z$88,$A28,'07-08 Teamsheets'!$C$2:$C$88,AZ$1)+GOALS('11-12 Teamsheets'!$S$2:$Z$119,$A28,'11-12 Teamsheets'!$C$2:$C$119,AZ$1)+GOALS('12-13 Teamsheets'!$S$2:$Z$126,$A28,'12-13 Teamsheets'!$C$2:$C$126,AZ$1)+GOALS('13-14 Teamsheets'!$S$2:$Z$132,$A28,'13-14 Teamsheets'!$C$2:$C$132,AZ$1)+GOALS('14-15 Teamsheets'!$S$2:$Z$136,$A28,'14-15 Teamsheets'!$C$2:$C$136,AZ$1)) &amp; ")"</f>
        <v>0(0)</v>
      </c>
      <c r="BB28" s="27">
        <f>Clean_sheet('07-08 Teamsheets'!$C$2:$H$92,$A28,AZ$1)+Clean_sheet('11-12 Teamsheets'!$C$2:$H$119,$A28,AZ$1)+Clean_sheet('12-13 Teamsheets'!$C$2:$H$126,$A28,AZ$1)+Clean_sheet('13-14 Teamsheets'!$C$2:$H$132,$A28,AZ$1)+Clean_sheet('14-15 Teamsheets'!$C$2:$H$136,$A28,AZ$1)</f>
        <v>0</v>
      </c>
      <c r="BC28" s="27" t="str">
        <f>(CARDS('07-08 Teamsheets'!$H$2:$Z$88,$A28,$CX$2,'07-08 Teamsheets'!$C$2:$C$88,AZ$1)+CARDS('11-12 Teamsheets'!$H$2:$Z$119,$A28,$CX$2,'11-12 Teamsheets'!$C$2:$C$119,AZ$1)+CARDS('12-13 Teamsheets'!$H$2:$Z$126,$A28,$CX$2,'12-13 Teamsheets'!$C$2:$C$126,AZ$1)+CARDS('13-14 Teamsheets'!$H$2:$Z$132,$A28,$CX$2,'13-14 Teamsheets'!$C$2:$C$132,AZ$1)+CARDS('14-15 Teamsheets'!$H$2:$Z$136,$A28,$CX$2,'14-15 Teamsheets'!$C$2:$C$136,AZ$1)) &amp; "(" &amp; (CARDS('07-08 Teamsheets'!$H$2:$Z$88,$A28,$CX$3,'07-08 Teamsheets'!$C$2:$C$88,AZ$1)+CARDS('11-12 Teamsheets'!$H$2:$Z$119,$A28,$CX$3,'11-12 Teamsheets'!$C$2:$C$119,AZ$1)+CARDS('12-13 Teamsheets'!$H$2:$Z$126,$A28,$CX$3,'12-13 Teamsheets'!$C$2:$C$126,AZ$1)+CARDS('13-14 Teamsheets'!$H$2:$Z$132,$A28,$CX$3,'13-14 Teamsheets'!$C$2:$C$132,AZ$1)+CARDS('14-15 Teamsheets'!$H$2:$Z$136,$A28,$CX$3,'14-15 Teamsheets'!$C$2:$C$136,AZ$1)) &amp; ")"</f>
        <v>0(0)</v>
      </c>
      <c r="BD28" s="82">
        <f>MINS_PLAYED('07-08 Teamsheets'!$H$2:$R$88,$A28,'07-08 Teamsheets'!$C$2:$C$88,AZ$1)+MINS_PLAYED('11-12 Teamsheets'!$H$2:$R$119,$A28,'11-12 Teamsheets'!$C$2:$C$119,AZ$1)+MINS_PLAYED('12-13 Teamsheets'!$H$2:$R$126,$A28,'12-13 Teamsheets'!$C$2:$C$126,AZ$1)+MINS_PLAYED('13-14 Teamsheets'!$H$2:$R$132,$A28,'13-14 Teamsheets'!$C$2:$C$132,AZ$1)+MINS_PLAYED('14-15 Teamsheets'!$H$2:$R$136,$A28,'14-15 Teamsheets'!$C$2:$C$136,AZ$1)+MINS_AS_SUB('07-08 Teamsheets'!$S$2:$Z$88,$A28,'07-08 Teamsheets'!$C$2:$C$88,AZ$1)+MINS_AS_SUB('11-12 Teamsheets'!$S$2:$Z$119,$A28,'11-12 Teamsheets'!$C$2:$C$119,AZ$1)+MINS_AS_SUB('12-13 Teamsheets'!$S$2:$Z$126,$A28,'12-13 Teamsheets'!$C$2:$C$126,AZ$1)+MINS_AS_SUB('13-14 Teamsheets'!$S$2:$Z$132,$A28,'13-14 Teamsheets'!$C$2:$C$132,AZ$1)+MINS_AS_SUB('14-15 Teamsheets'!$S$2:$Z$136,$A28,'14-15 Teamsheets'!$C$2:$C$136,AZ$1)</f>
        <v>173</v>
      </c>
      <c r="BE28" s="27" t="str">
        <f>(APPS('08-09 Teamsheets'!$H$2:$R$92,$A28,'08-09 Teamsheets'!$C$2:$C$92,BE$1)+APPS('09-10 Teamsheets'!$H$2:$R$98,$A28,'09-10 Teamsheets'!$C$2:$C$98,BE$1)+APPS('10-11 Teamsheets'!$H$2:$R$107,$A28,'10-11 Teamsheets'!$C$2:$C$107,BE$1)+APPS('11-12 Teamsheets'!$H$2:$R$119,$A28,'11-12 Teamsheets'!$C$2:$C$119,BE$1)+APPS('12-13 Teamsheets'!$H$2:$R$126,$A28,'12-13 Teamsheets'!$C$2:$C$126,BE$1)+APPS('13-14 Teamsheets'!$H$2:$R$132,$A28,'13-14 Teamsheets'!$C$2:$C$132,BE$1)+APPS('14-15 Teamsheets'!$H$2:$R$136,$A28,'14-15 Teamsheets'!$C$2:$C$136,BE$1)) &amp; "(" &amp; (SUBS('08-09 Teamsheets'!$S$2:$Z$92,$A28,'08-09 Teamsheets'!$C$2:$C$92,BE$1)+SUBS('09-10 Teamsheets'!$S$2:$Z$98,$A28,'09-10 Teamsheets'!$C$2:$C$98,BE$1)+SUBS('10-11 Teamsheets'!$S$2:$Z$107,$A28,'10-11 Teamsheets'!$C$2:$C$107,BE$1)+SUBS('11-12 Teamsheets'!$S$2:$Z$119,$A28,'11-12 Teamsheets'!$C$2:$C$119,BE$1)+SUBS('12-13 Teamsheets'!$S$2:$Z$126,$A28,'12-13 Teamsheets'!$C$2:$C$126,BE$1)+SUBS('13-14 Teamsheets'!$S$2:$Z$132,$A28,'13-14 Teamsheets'!$C$2:$C$132,BE$1)+SUBS('14-15 Teamsheets'!$S$2:$Z$136,$A28,'14-15 Teamsheets'!$C$2:$C$136,BE$1)) &amp; ")"</f>
        <v>2(1)</v>
      </c>
      <c r="BF28" s="27" t="str">
        <f>(GOALS('08-09 Teamsheets'!$H$2:$R$92,$A28,'08-09 Teamsheets'!$C$2:$C$92,BE$1)+GOALS('09-10 Teamsheets'!$H$2:$R$98,$A28,'09-10 Teamsheets'!$C$2:$C$98,BE$1)+GOALS('10-11 Teamsheets'!$H$2:$R$107,$A28,'10-11 Teamsheets'!$C$2:$C$107,BE$1)+GOALS('11-12 Teamsheets'!$H$2:$R$119,$A28,'11-12 Teamsheets'!$C$2:$C$119,BE$1)+GOALS('12-13 Teamsheets'!$H$2:$R$126,$A28,'12-13 Teamsheets'!$C$2:$C$126,BE$1)+GOALS('13-14 Teamsheets'!$H$2:$R$132,$A28,'13-14 Teamsheets'!$C$2:$C$132,BE$1)+GOALS('14-15 Teamsheets'!$H$2:$R$136,$A28,'14-15 Teamsheets'!$C$2:$C$136,BE$1)) &amp; "(" &amp; (GOALS('08-09 Teamsheets'!$S$2:$Z$92,$A28,'08-09 Teamsheets'!$C$2:$C$92,BE$1)+GOALS('09-10 Teamsheets'!$S$2:$Z$98,$A28,'09-10 Teamsheets'!$C$2:$C$98,BE$1)+GOALS('10-11 Teamsheets'!$S$2:$Z$107,$A28,'10-11 Teamsheets'!$C$2:$C$107,BE$1)+GOALS('11-12 Teamsheets'!$S$2:$Z$119,$A28,'11-12 Teamsheets'!$C$2:$C$119,BE$1)+GOALS('12-13 Teamsheets'!$S$2:$Z$126,$A28,'12-13 Teamsheets'!$C$2:$C$126,BE$1)+GOALS('13-14 Teamsheets'!$S$2:$Z$132,$A28,'13-14 Teamsheets'!$C$2:$C$132,BE$1)+GOALS('14-15 Teamsheets'!$S$2:$Z$136,$A28,'14-15 Teamsheets'!$C$2:$C$136,BE$1)) &amp; ")"</f>
        <v>0(0)</v>
      </c>
      <c r="BG28" s="27">
        <f>Clean_sheet('08-09 Teamsheets'!$C$2:$H$92,$A28,BE$1)+Clean_sheet('09-10 Teamsheets'!$C$2:$H$98,$A28,BE$1)+Clean_sheet('10-11 Teamsheets'!$C$2:$H$107,$A28,BE$1)+Clean_sheet('11-12 Teamsheets'!$C$2:$H$119,$A28,BE$1)+Clean_sheet('12-13 Teamsheets'!$C$2:$H$126,$A28,BE$1)+Clean_sheet('13-14 Teamsheets'!$C$2:$H$132,$A28,BE$1)+Clean_sheet('14-15 Teamsheets'!$C$2:$H$136,$A28,BE$1)</f>
        <v>0</v>
      </c>
      <c r="BH28" s="27" t="str">
        <f>(CARDS('08-09 Teamsheets'!$H$2:$Z$92,$A28,$CX$2,'08-09 Teamsheets'!$C$2:$C$92,BE$1)+CARDS('09-10 Teamsheets'!$H$2:$Z$98,$A28,$CX$2,'09-10 Teamsheets'!$C$2:$C$98,BE$1)+CARDS('10-11 Teamsheets'!$H$2:$Z$107,$A28,$CX$2,'10-11 Teamsheets'!$C$2:$C$107,BE$1)+CARDS('11-12 Teamsheets'!$H$2:$Z$119,$A28,$CX$2,'11-12 Teamsheets'!$C$2:$C$119,BE$1)+CARDS('12-13 Teamsheets'!$H$2:$Z$126,$A28,$CX$2,'12-13 Teamsheets'!$C$2:$C$126,BE$1)+CARDS('13-14 Teamsheets'!$H$2:$Z$132,$A28,$CX$2,'13-14 Teamsheets'!$C$2:$C$132,BE$1)+CARDS('14-15 Teamsheets'!$H$2:$Z$136,$A28,$CX$2,'14-15 Teamsheets'!$C$2:$C$136,BE$1)) &amp; "(" &amp; (CARDS('08-09 Teamsheets'!$H$2:$Z$92,$A28,$CX$3,'08-09 Teamsheets'!$C$2:$C$92,BE$1)+CARDS('09-10 Teamsheets'!$H$2:$Z$98,$A28,$CX$3,'09-10 Teamsheets'!$C$2:$C$98,BE$1)+CARDS('10-11 Teamsheets'!$H$2:$Z$107,$A28,$CX$3,'10-11 Teamsheets'!$C$2:$C$107,BE$1)+CARDS('11-12 Teamsheets'!$H$2:$Z$119,$A28,$CX$3,'11-12 Teamsheets'!$C$2:$C$119,BE$1)+CARDS('12-13 Teamsheets'!$H$2:$Z$126,$A28,$CX$3,'12-13 Teamsheets'!$C$2:$C$126,BE$1)+CARDS('13-14 Teamsheets'!$H$2:$Z$132,$A28,$CX$3,'13-14 Teamsheets'!$C$2:$C$132,BE$1)+CARDS('14-15 Teamsheets'!$H$2:$Z$136,$A28,$CX$3,'14-15 Teamsheets'!$C$2:$C$136,BE$1)) &amp; ")"</f>
        <v>0(0)</v>
      </c>
      <c r="BI28" s="82">
        <f>MINS_PLAYED('08-09 Teamsheets'!$H$2:$R$92,$A28,'08-09 Teamsheets'!$C$2:$C$92,BE$1)+MINS_PLAYED('09-10 Teamsheets'!$H$2:$R$98,$A28,'09-10 Teamsheets'!$C$2:$C$98,BE$1)+ MINS_AS_SUB('08-09 Teamsheets'!$S$2:$Z$92,$A28,'08-09 Teamsheets'!$C$2:$C$92,BE$1)+ MINS_AS_SUB('09-10 Teamsheets'!$S$2:$Z$98,$A28,'09-10 Teamsheets'!$C$2:$C$98,BE$1)+MINS_PLAYED('10-11 Teamsheets'!$H$2:$R$107,$A28,'10-11 Teamsheets'!$C$2:$C$107,BE$1)+MINS_AS_SUB('10-11 Teamsheets'!$S$2:$Z$107,$A28,'10-11 Teamsheets'!$C$2:$C$107,BE$1)+MINS_PLAYED('11-12 Teamsheets'!$H$2:$R$119,$A28,'11-12 Teamsheets'!$C$2:$C$119,BE$1)+MINS_AS_SUB('11-12 Teamsheets'!$S$2:$Z$119,$A28,'11-12 Teamsheets'!$C$2:$C$119,BE$1)+MINS_PLAYED('12-13 Teamsheets'!$H$2:$R$126,$A28,'12-13 Teamsheets'!$C$2:$C$126,BE$1)+MINS_AS_SUB('12-13 Teamsheets'!$S$2:$Z$126,$A28,'12-13 Teamsheets'!$C$2:$C$126,BE$1)+MINS_PLAYED('13-14 Teamsheets'!$H$2:$R$132,$A28,'13-14 Teamsheets'!$C$2:$C$132,BE$1)+MINS_AS_SUB('13-14 Teamsheets'!$S$2:$Z$132,$A28,'13-14 Teamsheets'!$C$2:$C$132,BE$1)+MINS_PLAYED('14-15 Teamsheets'!$H$2:$R$136,$A28,'14-15 Teamsheets'!$C$2:$C$136,BE$1)+MINS_AS_SUB('14-15 Teamsheets'!$S$2:$Z$136,$A28,'14-15 Teamsheets'!$C$2:$C$136,BE$1)</f>
        <v>198</v>
      </c>
      <c r="BJ28" s="27" t="str">
        <f>(APPS('07-08 Teamsheets'!$H$2:$R$88,$A28,'07-08 Teamsheets'!$C$2:$C$88,BJ$1)+APPS('08-09 Teamsheets'!$H$2:$R$92,$A28,'08-09 Teamsheets'!$C$2:$C$92,BJ$1)+APPS('09-10 Teamsheets'!$H$2:$R$98,$A28,'09-10 Teamsheets'!$C$2:$C$98,BJ$1)+APPS('10-11 Teamsheets'!$H$2:$R$106,$A28,'10-11 Teamsheets'!$C$2:$C$106,BJ$1)+APPS('11-12 Teamsheets'!$H$2:$R$119,$A28,'11-12 Teamsheets'!$C$2:$C$119,BJ$1)+APPS('12-13 Teamsheets'!$H$2:$R$126,$A28,'12-13 Teamsheets'!$C$2:$C$126,BJ$1)+APPS('13-14 Teamsheets'!$H$2:$R$132,$A28,'13-14 Teamsheets'!$C$2:$C$132,BJ$1)+APPS('14-15 Teamsheets'!$H$2:$R$136,$A28,'14-15 Teamsheets'!$C$2:$C$136,BJ$1)) &amp; "(" &amp; (SUBS('07-08 Teamsheets'!$S$2:$Z$88,$A28,'07-08 Teamsheets'!$C$2:$C$88,BJ$1)+SUBS('08-09 Teamsheets'!$S$2:$Z$92,$A28,'08-09 Teamsheets'!$C$2:$C$92,BJ$1)+SUBS('09-10 Teamsheets'!$S$2:$Z$98,$A28,'09-10 Teamsheets'!$C$2:$C$98,BJ$1)+SUBS('10-11 Teamsheets'!$S$2:$Z$106,$A28,'10-11 Teamsheets'!$C$2:$C$106,BJ$1)+SUBS('11-12 Teamsheets'!$S$2:$Z$119,$A28,'11-12 Teamsheets'!$C$2:$C$119,BJ$1)+SUBS('12-13 Teamsheets'!$S$2:$Z$126,$A28,'12-13 Teamsheets'!$C$2:$C$126,BJ$1)+SUBS('13-14 Teamsheets'!$S$2:$Z$132,$A28,'13-14 Teamsheets'!$C$2:$C$132,BJ$1)+SUBS('14-15 Teamsheets'!$S$2:$Z$136,$A28,'14-15 Teamsheets'!$C$2:$C$136,BJ$1)) &amp; ")"</f>
        <v>5(0)</v>
      </c>
      <c r="BK28" s="27" t="str">
        <f>(GOALS('07-08 Teamsheets'!$H$2:$R$88,$A28,'07-08 Teamsheets'!$C$2:$C$88,BJ$1)+GOALS('08-09 Teamsheets'!$H$2:$R$92,$A28,'08-09 Teamsheets'!$C$2:$C$92,BJ$1)+GOALS('09-10 Teamsheets'!$H$2:$R$98,$A28,'09-10 Teamsheets'!$C$2:$C$98,BJ$1)+GOALS('10-11 Teamsheets'!$H$2:$R$106,$A28,'10-11 Teamsheets'!$C$2:$C$106,BJ$1)+GOALS('11-12 Teamsheets'!$H$2:$R$119,$A28,'11-12 Teamsheets'!$C$2:$C$119,BJ$1)+GOALS('12-13 Teamsheets'!$H$2:$R$126,$A28,'12-13 Teamsheets'!$C$2:$C$126,BJ$1)+GOALS('13-14 Teamsheets'!$H$2:$R$132,$A28,'13-14 Teamsheets'!$C$2:$C$132,BJ$1)+GOALS('14-15 Teamsheets'!$H$2:$R$136,$A28,'14-15 Teamsheets'!$C$2:$C$136,BJ$1)) &amp; "(" &amp; (GOALS('07-08 Teamsheets'!$S$2:$Z$88,$A28,'07-08 Teamsheets'!$C$2:$C$88,BJ$1)+GOALS('08-09 Teamsheets'!$S$2:$Z$92,$A28,'08-09 Teamsheets'!$C$2:$C$92,BJ$1)+GOALS('09-10 Teamsheets'!$S$2:$Z$98,$A28,'09-10 Teamsheets'!$C$2:$C$98,BJ$1)+GOALS('10-11 Teamsheets'!$S$2:$Z$106,$A28,'10-11 Teamsheets'!$C$2:$C$106,BJ$1)+GOALS('11-12 Teamsheets'!$S$2:$Z$119,$A28,'11-12 Teamsheets'!$C$2:$C$119,BJ$1)+GOALS('12-13 Teamsheets'!$S$2:$Z$126,$A28,'12-13 Teamsheets'!$C$2:$C$126,BJ$1)+GOALS('13-14 Teamsheets'!$S$2:$Z$132,$A28,'13-14 Teamsheets'!$C$2:$C$132,BJ$1)+GOALS('14-15 Teamsheets'!$S$2:$Z$136,$A28,'14-15 Teamsheets'!$C$2:$C$136,BJ$1)) &amp; ")"</f>
        <v>2(0)</v>
      </c>
      <c r="BL28" s="27">
        <f>Clean_sheet('07-08 Teamsheets'!$C$2:$H$92,$A28,BJ$1)+Clean_sheet('08-09 Teamsheets'!$C$2:$H$92,$A28,BJ$1)+Clean_sheet('09-10 Teamsheets'!$C$2:$H$98,$A28,BJ$1)+Clean_sheet('10-11 Teamsheets'!$C$2:$H$106,$A28,BJ$1)+Clean_sheet('11-12 Teamsheets'!$C$2:$H$119,$A28,BJ$1)+Clean_sheet('12-13 Teamsheets'!$C$2:$H$126,$A28,BJ$1)+Clean_sheet('13-14 Teamsheets'!$C$2:$H$132,$A28,BJ$1)+Clean_sheet('14-15 Teamsheets'!$C$2:$H$136,$A28,BJ$1)</f>
        <v>0</v>
      </c>
      <c r="BM28" s="27" t="str">
        <f>(CARDS('07-08 Teamsheets'!$H$2:$Z$88,$A28,$CX$2,'07-08 Teamsheets'!$C$2:$C$88,BJ$1)+CARDS('08-09 Teamsheets'!$H$2:$Z$92,$A28,$CX$2,'08-09 Teamsheets'!$C$2:$C$92,BJ$1)+CARDS('09-10 Teamsheets'!$H$2:$Z$98,$A28,$CX$2,'09-10 Teamsheets'!$C$2:$C$98,BJ$1)+CARDS('10-11 Teamsheets'!$H$2:$Z$106,$A28,$CX$2,'10-11 Teamsheets'!$C$2:$C$106,BJ$1)+CARDS('11-12 Teamsheets'!$H$2:$Z$119,$A28,$CX$2,'11-12 Teamsheets'!$C$2:$C$119,BJ$1)+CARDS('12-13 Teamsheets'!$H$2:$Z$126,$A28,$CX$2,'12-13 Teamsheets'!$C$2:$C$126,BJ$1)+CARDS('13-14 Teamsheets'!$H$2:$Z$132,$A28,$CX$2,'13-14 Teamsheets'!$C$2:$C$132,BJ$1)+CARDS('14-15 Teamsheets'!$H$2:$Z$136,$A28,$CX$2,'14-15 Teamsheets'!$C$2:$C$136,BJ$1)) &amp; "(" &amp; (CARDS('07-08 Teamsheets'!$H$2:$Z$88,$A28,$CX$3,'07-08 Teamsheets'!$C$2:$C$88,BJ$1)+CARDS('08-09 Teamsheets'!$H$2:$Z$92,$A28,$CX$3,'08-09 Teamsheets'!$C$2:$C$92,BJ$1)+CARDS('09-10 Teamsheets'!$H$2:$Z$98,$A28,$CX$3,'09-10 Teamsheets'!$C$2:$C$98,BJ$1)+CARDS('10-11 Teamsheets'!$H$2:$Z$106,$A28,$CX$3,'10-11 Teamsheets'!$C$2:$C$106,BJ$1)+CARDS('11-12 Teamsheets'!$H$2:$Z$119,$A28,$CX$3,'11-12 Teamsheets'!$C$2:$C$119,BJ$1)+CARDS('12-13 Teamsheets'!$H$2:$Z$126,$A28,$CX$3,'12-13 Teamsheets'!$C$2:$C$126,BJ$1)+CARDS('13-14 Teamsheets'!$H$2:$Z$132,$A28,$CX$3,'13-14 Teamsheets'!$C$2:$C$132,BJ$1)+CARDS('14-15 Teamsheets'!$H$2:$Z$136,$A28,$CX$3,'14-15 Teamsheets'!$C$2:$C$136,BJ$1)) &amp; ")"</f>
        <v>0(0)</v>
      </c>
      <c r="BN28" s="82">
        <f>MINS_PLAYED('07-08 Teamsheets'!$H$2:$R$88,$A28,'07-08 Teamsheets'!$C$2:$C$88,BJ$1)+MINS_PLAYED('08-09 Teamsheets'!$H$2:$R$92,$A28,'08-09 Teamsheets'!$C$2:$C$92,BJ$1)+MINS_PLAYED('09-10 Teamsheets'!$H$2:$R$98,$A28,'09-10 Teamsheets'!$C$2:$C$98,BJ$1)+MINS_PLAYED('10-11 Teamsheets'!$H$2:$R$106,$A28,'10-11 Teamsheets'!$C$2:$C$106,BJ$1)+MINS_PLAYED('11-12 Teamsheets'!$H$2:$R$119,$A28,'11-12 Teamsheets'!$C$2:$C$119,BJ$1)+MINS_PLAYED('12-13 Teamsheets'!$H$2:$R$126,$A28,'12-13 Teamsheets'!$C$2:$C$126,BJ$1)+MINS_PLAYED('13-14 Teamsheets'!$H$2:$R$132,$A28,'13-14 Teamsheets'!$C$2:$C$132,BJ$1)+MINS_PLAYED('14-15 Teamsheets'!$H$2:$R$136,$A28,'14-15 Teamsheets'!$C$2:$C$136,BJ$1)+MINS_AS_SUB('07-08 Teamsheets'!$S$2:$Z$88,$A28,'07-08 Teamsheets'!$C$2:$C$88,BJ$1)+MINS_AS_SUB('08-09 Teamsheets'!$S$2:$Z$92,$A28,'08-09 Teamsheets'!$C$2:$C$92,BJ$1)+MINS_AS_SUB('09-10 Teamsheets'!$S$2:$Z$98,$A28,'09-10 Teamsheets'!$C$2:$C$98,BJ$1)+MINS_AS_SUB('10-11 Teamsheets'!$S$2:$Z$106,$A28,'10-11 Teamsheets'!$C$2:$C$106,BJ$1)+MINS_AS_SUB('11-12 Teamsheets'!$S$2:$Z$119,$A28,'11-12 Teamsheets'!$C$2:$C$119,BJ$1)+MINS_AS_SUB('12-13 Teamsheets'!$S$2:$Z$126,$A28,'12-13 Teamsheets'!$C$2:$C$126,BJ$1)+MINS_AS_SUB('13-14 Teamsheets'!$S$2:$Z$132,$A28,'13-14 Teamsheets'!$C$2:$C$132,BJ$1)+MINS_AS_SUB('14-15 Teamsheets'!$S$2:$Z$136,$A28,'14-15 Teamsheets'!$C$2:$C$136,BJ$1)</f>
        <v>448</v>
      </c>
      <c r="BO28" s="27" t="str">
        <f>(APPS('07-08 Teamsheets'!$H$2:$R$88,$A28,'07-08 Teamsheets'!$C$2:$C$88,BO$1)+APPS('08-09 Teamsheets'!$H$2:$R$92,$A28,'08-09 Teamsheets'!$C$2:$C$92,BO$1)+APPS('09-10 Teamsheets'!$H$2:$R$98,$A28,'09-10 Teamsheets'!$C$2:$C$98,BO$1)+APPS('10-11 Teamsheets'!$H$2:$R$106,$A28,'10-11 Teamsheets'!$C$2:$C$106,BO$1)+APPS('11-12 Teamsheets'!$H$2:$R$119,$A28,'11-12 Teamsheets'!$C$2:$C$119,BO$1)+APPS('12-13 Teamsheets'!$H$2:$R$126,$A28,'12-13 Teamsheets'!$C$2:$C$126,BO$1)+APPS('13-14 Teamsheets'!$H$2:$R$132,$A28,'13-14 Teamsheets'!$C$2:$C$132,BO$1)+APPS('14-15 Teamsheets'!$H$2:$R$136,$A28,'14-15 Teamsheets'!$C$2:$C$136,BO$1)) &amp; "(" &amp; (SUBS('07-08 Teamsheets'!$S$2:$Z$88,$A28,'07-08 Teamsheets'!$C$2:$C$88,BO$1)+SUBS('08-09 Teamsheets'!$S$2:$Z$92,$A28,'08-09 Teamsheets'!$C$2:$C$92,BO$1)+SUBS('09-10 Teamsheets'!$S$2:$Z$98,$A28,'09-10 Teamsheets'!$C$2:$C$98,BO$1)+SUBS('10-11 Teamsheets'!$S$2:$Z$106,$A28,'10-11 Teamsheets'!$C$2:$C$106,BO$1)+SUBS('11-12 Teamsheets'!$S$2:$Z$119,$A28,'11-12 Teamsheets'!$C$2:$C$119,BO$1)+SUBS('12-13 Teamsheets'!$S$2:$Z$126,$A28,'12-13 Teamsheets'!$C$2:$C$126,BO$1)+SUBS('13-14 Teamsheets'!$S$2:$Z$132,$A28,'13-14 Teamsheets'!$C$2:$C$132,BO$1)+SUBS('14-15 Teamsheets'!$S$2:$Z$136,$A28,'14-15 Teamsheets'!$C$2:$C$136,BO$1)) &amp; ")"</f>
        <v>2(0)</v>
      </c>
      <c r="BP28" s="27" t="str">
        <f>(GOALS('07-08 Teamsheets'!$H$2:$R$88,$A28,'07-08 Teamsheets'!$C$2:$C$88,BO$1)+GOALS('08-09 Teamsheets'!$H$2:$R$92,$A28,'08-09 Teamsheets'!$C$2:$C$92,BO$1)+GOALS('09-10 Teamsheets'!$H$2:$R$98,$A28,'09-10 Teamsheets'!$C$2:$C$98,BO$1)+GOALS('10-11 Teamsheets'!$H$2:$R$106,$A28,'10-11 Teamsheets'!$C$2:$C$106,BO$1)+GOALS('11-12 Teamsheets'!$H$2:$R$119,$A28,'11-12 Teamsheets'!$C$2:$C$119,BO$1)+GOALS('12-13 Teamsheets'!$H$2:$R$126,$A28,'12-13 Teamsheets'!$C$2:$C$126,BO$1)+GOALS('13-14 Teamsheets'!$H$2:$R$132,$A28,'13-14 Teamsheets'!$C$2:$C$132,BO$1)+GOALS('14-15 Teamsheets'!$H$2:$R$136,$A28,'14-15 Teamsheets'!$C$2:$C$136,BO$1)) &amp; "(" &amp; (GOALS('07-08 Teamsheets'!$S$2:$Z$88,$A28,'07-08 Teamsheets'!$C$2:$C$88,BO$1)+GOALS('08-09 Teamsheets'!$S$2:$Z$92,$A28,'08-09 Teamsheets'!$C$2:$C$92,BO$1)+GOALS('09-10 Teamsheets'!$S$2:$Z$98,$A28,'09-10 Teamsheets'!$C$2:$C$98,BO$1)+GOALS('10-11 Teamsheets'!$S$2:$Z$106,$A28,'10-11 Teamsheets'!$C$2:$C$106,BO$1)+GOALS('11-12 Teamsheets'!$S$2:$Z$119,$A28,'11-12 Teamsheets'!$C$2:$C$119,BO$1)+GOALS('12-13 Teamsheets'!$S$2:$Z$126,$A28,'12-13 Teamsheets'!$C$2:$C$126,BO$1)+GOALS('13-14 Teamsheets'!$S$2:$Z$132,$A28,'13-14 Teamsheets'!$C$2:$C$132,BO$1)+GOALS('14-15 Teamsheets'!$S$2:$Z$136,$A28,'14-15 Teamsheets'!$C$2:$C$136,BO$1)) &amp; ")"</f>
        <v>0(0)</v>
      </c>
      <c r="BQ28" s="27">
        <f>Clean_sheet('07-08 Teamsheets'!$C$2:$H$92,$A28,BO$1)+Clean_sheet('08-09 Teamsheets'!$C$2:$H$92,$A28,BO$1)+Clean_sheet('09-10 Teamsheets'!$C$2:$H$98,$A28,BO$1)+Clean_sheet('10-11 Teamsheets'!$C$2:$H$106,$A28,BO$1)+Clean_sheet('11-12 Teamsheets'!$C$2:$H$119,$A28,BO$1)+Clean_sheet('12-13 Teamsheets'!$C$2:$H$126,$A28,BO$1)+Clean_sheet('13-14 Teamsheets'!$C$2:$H$132,$A28,BO$1)+Clean_sheet('14-15 Teamsheets'!$C$2:$H$136,$A28,BO$1)</f>
        <v>0</v>
      </c>
      <c r="BR28" s="27" t="str">
        <f>(CARDS('07-08 Teamsheets'!$H$2:$Z$88,$A28,$CX$2,'07-08 Teamsheets'!$C$2:$C$88,BO$1)+CARDS('08-09 Teamsheets'!$H$2:$Z$92,$A28,$CX$2,'08-09 Teamsheets'!$C$2:$C$92,BO$1)+CARDS('09-10 Teamsheets'!$H$2:$Z$98,$A28,$CX$2,'09-10 Teamsheets'!$C$2:$C$98,BO$1)+CARDS('10-11 Teamsheets'!$H$2:$Z$106,$A28,$CX$2,'10-11 Teamsheets'!$C$2:$C$106,BO$1)+CARDS('11-12 Teamsheets'!$H$2:$Z$119,$A28,$CX$2,'11-12 Teamsheets'!$C$2:$C$119,BO$1)+CARDS('12-13 Teamsheets'!$H$2:$Z$126,$A28,$CX$2,'12-13 Teamsheets'!$C$2:$C$126,BO$1)+CARDS('13-14 Teamsheets'!$H$2:$Z$132,$A28,$CX$2,'13-14 Teamsheets'!$C$2:$C$132,BO$1)+CARDS('14-15 Teamsheets'!$H$2:$Z$136,$A28,$CX$2,'14-15 Teamsheets'!$C$2:$C$136,BO$1)) &amp; "(" &amp; (CARDS('07-08 Teamsheets'!$H$2:$Z$88,$A28,$CX$3,'07-08 Teamsheets'!$C$2:$C$88,BO$1)+CARDS('08-09 Teamsheets'!$H$2:$Z$92,$A28,$CX$3,'08-09 Teamsheets'!$C$2:$C$92,BO$1)+CARDS('09-10 Teamsheets'!$H$2:$Z$98,$A28,$CX$3,'09-10 Teamsheets'!$C$2:$C$98,BO$1)+CARDS('10-11 Teamsheets'!$H$2:$Z$106,$A28,$CX$3,'10-11 Teamsheets'!$C$2:$C$106,BO$1)+CARDS('11-12 Teamsheets'!$H$2:$Z$119,$A28,$CX$3,'11-12 Teamsheets'!$C$2:$C$119,BO$1)+CARDS('12-13 Teamsheets'!$H$2:$Z$126,$A28,$CX$3,'12-13 Teamsheets'!$C$2:$C$126,BO$1)+CARDS('13-14 Teamsheets'!$H$2:$Z$132,$A28,$CX$3,'13-14 Teamsheets'!$C$2:$C$132,BO$1)+CARDS('14-15 Teamsheets'!$H$2:$Z$136,$A28,$CX$3,'14-15 Teamsheets'!$C$2:$C$136,BO$1)) &amp; ")"</f>
        <v>0(0)</v>
      </c>
      <c r="BS28" s="82">
        <f>MINS_PLAYED('07-08 Teamsheets'!$H$2:$R$88,$A28,'07-08 Teamsheets'!$C$2:$C$88,BO$1)+MINS_PLAYED('08-09 Teamsheets'!$H$2:$R$92,$A28,'08-09 Teamsheets'!$C$2:$C$92,BO$1)+MINS_PLAYED('09-10 Teamsheets'!$H$2:$R$98,$A28,'09-10 Teamsheets'!$C$2:$C$98,BO$1)+MINS_PLAYED('10-11 Teamsheets'!$H$2:$R$106,$A28,'10-11 Teamsheets'!$C$2:$C$106,BO$1)+MINS_PLAYED('11-12 Teamsheets'!$H$2:$R$119,$A28,'11-12 Teamsheets'!$C$2:$C$119,BO$1)+MINS_PLAYED('12-13 Teamsheets'!$H$2:$R$126,$A28,'12-13 Teamsheets'!$C$2:$C$126,BO$1)+MINS_PLAYED('13-14 Teamsheets'!$H$2:$R$132,$A28,'13-14 Teamsheets'!$C$2:$C$132,BO$1)+MINS_PLAYED('14-15 Teamsheets'!$H$2:$R$136,$A28,'14-15 Teamsheets'!$C$2:$C$136,BO$1)+MINS_AS_SUB('07-08 Teamsheets'!$S$2:$Z$88,$A28,'07-08 Teamsheets'!$C$2:$C$88,BO$1)+MINS_AS_SUB('08-09 Teamsheets'!$S$2:$Z$92,$A28,'08-09 Teamsheets'!$C$2:$C$92,BO$1)+MINS_AS_SUB('09-10 Teamsheets'!$S$2:$Z$98,$A28,'09-10 Teamsheets'!$C$2:$C$98,BO$1)+MINS_AS_SUB('10-11 Teamsheets'!$S$2:$Z$106,$A28,'10-11 Teamsheets'!$C$2:$C$106,BO$1)+MINS_AS_SUB('11-12 Teamsheets'!$S$2:$Z$119,$A28,'11-12 Teamsheets'!$C$2:$C$119,BO$1)+MINS_AS_SUB('12-13 Teamsheets'!$S$2:$Z$126,$A28,'12-13 Teamsheets'!$C$2:$C$126,BO$1)+MINS_AS_SUB('13-14 Teamsheets'!$S$2:$Z$132,$A28,'13-14 Teamsheets'!$C$2:$C$132,BO$1)+MINS_AS_SUB('14-15 Teamsheets'!$S$2:$Z$136,$A28,'14-15 Teamsheets'!$C$2:$C$136,BO$1)</f>
        <v>180</v>
      </c>
      <c r="BT28" s="71">
        <f>APPS('05-06 Teamsheets'!$H$2:$R$71,$A28,'05-06 Teamsheets'!$C$2:$C$71,B$1)+SUBS('05-06 Teamsheets'!$S$2:$W$71,$A28,'05-06 Teamsheets'!$C$2:$C$71,B$1)+APPS('06-07 Teamsheets'!$H$2:$R$83,$A28,'06-07 Teamsheets'!$C$2:$C$83,G$1)+SUBS('06-07 Teamsheets'!$S$2:$Z$83,$A28,'06-07 Teamsheets'!$C$2:$C$83,G$1)+APPS('07-08 Teamsheets'!$H$2:$R$88,$A28,'07-08 Teamsheets'!$C$2:$C$88,L$1)+SUBS('07-08 Teamsheets'!$S$2:$Z$88,$A28,'07-08 Teamsheets'!$C$2:$C$88,L$1)+APPS('08-09 Teamsheets'!$H$2:$R$92,$A28,'08-09 Teamsheets'!$C$2:$C$92,Q$1)+SUBS('08-09 Teamsheets'!$S$2:$Z$92,$A28,'08-09 Teamsheets'!$C$2:$C$92,Q$1)+APPS('09-10 Teamsheets'!$H$2:$R$98,$A28,'09-10 Teamsheets'!$C$2:$C$98,Q$1)+SUBS('09-10 Teamsheets'!$S$2:$Z$98,$A28,'09-10 Teamsheets'!$C$2:$C$98,Q$1)+APPS('10-11 Teamsheets'!$H$2:$R$107,$A28,'10-11 Teamsheets'!$C$2:$C$107,Q$1)+SUBS('10-11 Teamsheets'!$S$2:$Z$107,$A28,'10-11 Teamsheets'!$C$2:$C$107,Q$1)+APPS('11-12 Teamsheets'!$H$2:$R$119,$A28,'11-12 Teamsheets'!$C$2:$C$119,Q$1)+SUBS('11-12 Teamsheets'!$S$2:$Z$119,$A28,'11-12 Teamsheets'!$C$2:$C$119,Q$1)+APPS('12-13 Teamsheets'!$H$2:$R$126,$A28,'12-13 Teamsheets'!$C$2:$C$126,Q$1)+SUBS('12-13 Teamsheets'!$S$2:$Z$126,$A28,'12-13 Teamsheets'!$C$2:$C$126,Q$1)+APPS('13-14 Teamsheets'!$H$2:$R$132,$A28,'13-14 Teamsheets'!$C$2:$C$132,Q$1)+SUBS('13-14 Teamsheets'!$S$2:$Z$132,$A28,'13-14 Teamsheets'!$C$2:$C$132,Q$1)+APPS('14-15 Teamsheets'!$H$2:$R$136,$A28,'14-15 Teamsheets'!$C$2:$C$136,Q$1)+SUBS('14-15 Teamsheets'!$S$2:$Z$136,$A28,'14-15 Teamsheets'!$C$2:$C$136,Q$1)</f>
        <v>49</v>
      </c>
      <c r="BU28" s="27">
        <v>0</v>
      </c>
      <c r="BV28" s="27">
        <f>APPS('07-08 Teamsheets'!$H$2:$R$88,$A28,'07-08 Teamsheets'!$C$2:$C$88,AZ$1)+SUBS('07-08 Teamsheets'!$S$2:$Z$88,$A28,'07-08 Teamsheets'!$C$2:$C$88,AZ$1)+APPS('11-12 Teamsheets'!$H$2:$R$119,$A28,'11-12 Teamsheets'!$C$2:$C$119,AZ$1)+SUBS('11-12 Teamsheets'!$S$2:$Z$119,$A28,'11-12 Teamsheets'!$C$2:$C$119,AZ$1)+APPS('12-13 Teamsheets'!$H$2:$R$126,$A28,'12-13 Teamsheets'!$C$2:$C$126,AZ$1)+SUBS('12-13 Teamsheets'!$S$2:$Z$126,$A28,'12-13 Teamsheets'!$C$2:$C$126,AZ$1)+APPS('13-14 Teamsheets'!$H$2:$R$132,$A28,'13-14 Teamsheets'!$C$2:$C$132,AZ$1)+SUBS('13-14 Teamsheets'!$S$2:$Z$132,$A28,'13-14 Teamsheets'!$C$2:$C$132,AZ$1)+APPS('14-15 Teamsheets'!$H$2:$R$136,$A28,'14-15 Teamsheets'!$C$2:$C$136,AZ$1)+SUBS('14-15 Teamsheets'!$S$2:$Z$136,$A28,'14-15 Teamsheets'!$C$2:$C$136,AZ$1)+APPS('08-09 Teamsheets'!$H$2:$R$92,$A28,'08-09 Teamsheets'!$C$2:$C$92,BE$1)+APPS('09-10 Teamsheets'!$H$2:$R$98,$A28,'09-10 Teamsheets'!$C$2:$C$98,BE$1)+SUBS('08-09 Teamsheets'!$S$2:$Z$92,$A28,'08-09 Teamsheets'!$C$2:$C$92,BE$1)+SUBS('09-10 Teamsheets'!$S$2:$Z$98,$A28,'09-10 Teamsheets'!$C$2:$C$98,BE$1)+APPS('10-11 Teamsheets'!$H$2:$R$107,$A28,'10-11 Teamsheets'!$C$2:$C$107,BE$1)+SUBS('10-11 Teamsheets'!$S$2:$Z$107,$A28,'10-11 Teamsheets'!$C$2:$C$107,BE$1)+APPS('11-12 Teamsheets'!$H$2:$R$119,$A28,'11-12 Teamsheets'!$C$2:$C$119,BE$1)+SUBS('11-12 Teamsheets'!$S$2:$Z$119,$A28,'11-12 Teamsheets'!$C$2:$C$119,BE$1)+APPS('12-13 Teamsheets'!$H$2:$R$126,$A28,'12-13 Teamsheets'!$C$2:$C$126,BE$1)+SUBS('12-13 Teamsheets'!$S$2:$Z$126,$A28,'12-13 Teamsheets'!$C$2:$C$126,BE$1)+APPS('13-14 Teamsheets'!$H$2:$R$132,$A28,'13-14 Teamsheets'!$C$2:$C$132,BE$1)+SUBS('13-14 Teamsheets'!$S$2:$Z$132,$A28,'13-14 Teamsheets'!$C$2:$C$132,BE$1)+APPS('14-15 Teamsheets'!$H$2:$R$136,$A28,'14-15 Teamsheets'!$C$2:$C$136,BE$1)+SUBS('14-15 Teamsheets'!$S$2:$Z$136,$A28,'14-15 Teamsheets'!$C$2:$C$136,BE$1)</f>
        <v>5</v>
      </c>
      <c r="BW28" s="27">
        <f>APPS('07-08 Teamsheets'!$H$2:$R$88,$A28,'07-08 Teamsheets'!$C$2:$C$88,BJ$1)+APPS('08-09 Teamsheets'!$H$2:$R$92,$A28,'08-09 Teamsheets'!$C$2:$C$92,BJ$1)+APPS('09-10 Teamsheets'!$H$2:$R$98,$A28,'09-10 Teamsheets'!$C$2:$C$98,BJ$1)+SUBS('07-08 Teamsheets'!$S$2:$Z$88,$A28,'07-08 Teamsheets'!$C$2:$C$88,BJ$1)+SUBS('08-09 Teamsheets'!$S$2:$Z$92,$A28,'08-09 Teamsheets'!$C$2:$C$92,BJ$1)+SUBS('09-10 Teamsheets'!$S$2:$Z$98,$A28,'09-10 Teamsheets'!$C$2:$C$98,BJ$1)+APPS('10-11 Teamsheets'!$H$2:$R$107,$A28,'10-11 Teamsheets'!$C$2:$C$107,BJ$1)+SUBS('10-11 Teamsheets'!$S$2:$Z$107,$A28,'10-11 Teamsheets'!$C$2:$C$107,BJ$1)+APPS('11-12 Teamsheets'!$H$2:$R$119,$A28,'11-12 Teamsheets'!$C$2:$C$119,BJ$1)+SUBS('11-12 Teamsheets'!$S$2:$Z$111,$A28,'11-12 Teamsheets'!$C$2:$C$119,BJ$1)+APPS('12-13 Teamsheets'!$H$2:$R$126,$A28,'12-13 Teamsheets'!$C$2:$C$126,BJ$1)+SUBS('12-13 Teamsheets'!$S$2:$Z$118,$A28,'12-13 Teamsheets'!$C$2:$C$126,BJ$1)+APPS('13-14 Teamsheets'!$H$2:$R$132,$A28,'13-14 Teamsheets'!$C$2:$C$132,BJ$1)+SUBS('13-14 Teamsheets'!$S$2:$Z$124,$A28,'13-14 Teamsheets'!$C$2:$C$132,BJ$1)+APPS('14-15 Teamsheets'!$H$2:$R$136,$A28,'14-15 Teamsheets'!$C$2:$C$136,BJ$1)+SUBS('14-15 Teamsheets'!$S$2:$Z$128,$A28,'14-15 Teamsheets'!$C$2:$C$136,BJ$1)</f>
        <v>5</v>
      </c>
      <c r="BX28" s="27">
        <f>APPS('07-08 Teamsheets'!$H$2:$R$88,$A28,'07-08 Teamsheets'!$C$2:$C$88,BO$1)+APPS('08-09 Teamsheets'!$H$2:$R$92,$A28,'08-09 Teamsheets'!$C$2:$C$92,BO$1)+APPS('09-10 Teamsheets'!$H$2:$R$98,$A28,'09-10 Teamsheets'!$C$2:$C$98,BO$1)+SUBS('07-08 Teamsheets'!$S$2:$Z$88,$A28,'07-08 Teamsheets'!$C$2:$C$88,BO$1)+SUBS('08-09 Teamsheets'!$S$2:$Z$92,$A28,'08-09 Teamsheets'!$C$2:$C$92,BO$1)+SUBS('09-10 Teamsheets'!$S$2:$Z$98,$A28,'09-10 Teamsheets'!$C$2:$C$98,BO$1)+APPS('10-11 Teamsheets'!$H$2:$R$107,$A28,'10-11 Teamsheets'!$C$2:$C$107,BO$1)+SUBS('10-11 Teamsheets'!$S$2:$Z$107,$A28,'10-11 Teamsheets'!$C$2:$C$107,BO$1)+APPS('11-12 Teamsheets'!$H$2:$R$119,$A28,'11-12 Teamsheets'!$C$2:$C$119,BO$1)+SUBS('11-12 Teamsheets'!$S$2:$Z$119,$A28,'11-12 Teamsheets'!$C$2:$C$119,BO$1)+APPS('12-13 Teamsheets'!$H$2:$R$126,$A28,'12-13 Teamsheets'!$C$2:$C$126,BO$1)+SUBS('12-13 Teamsheets'!$S$2:$Z$126,$A28,'12-13 Teamsheets'!$C$2:$C$126,BO$1)+APPS('13-14 Teamsheets'!$H$2:$R$132,$A28,'13-14 Teamsheets'!$C$2:$C$132,BO$1)+SUBS('13-14 Teamsheets'!$S$2:$Z$132,$A28,'13-14 Teamsheets'!$C$2:$C$132,BO$1)+APPS('14-15 Teamsheets'!$H$2:$R$136,$A28,'14-15 Teamsheets'!$C$2:$C$136,BO$1)+SUBS('14-15 Teamsheets'!$S$2:$Z$136,$A28,'14-15 Teamsheets'!$C$2:$C$136,BO$1)</f>
        <v>2</v>
      </c>
      <c r="BY28" s="28">
        <f t="shared" si="3"/>
        <v>12</v>
      </c>
      <c r="BZ28" s="27" t="str">
        <f>(APPS('05-06 Teamsheets'!$H$2:$R$71,$A28) + APPS('06-07 Teamsheets'!$H$2:$R$83,$A28) +APPS('07-08 Teamsheets'!$H$2:$R$88,$A28) + APPS('08-09 Teamsheets'!$H$2:$R$92,$A28)+APPS('09-10 Teamsheets'!$H$2:$R$98,$A28)+APPS('10-11 Teamsheets'!$H$2:$R$107,$A28)+APPS('11-12 Teamsheets'!$H$2:$R$119,$A28)+APPS('12-13 Teamsheets'!$H$2:$R$126,$A28)+APPS('13-14 Teamsheets'!$H$2:$R$132,$A28)+APPS('14-15 Teamsheets'!$H$2:$R$136,$A28)) &amp; "(" &amp; (SUBS('05-06 Teamsheets'!$S$2:$W$71,$A28)+SUBS('06-07 Teamsheets'!$S$2:$Z$83,$A28)+SUBS('07-08 Teamsheets'!$S$2:$Z$88,$A28) +SUBS('08-09 Teamsheets'!$S$2:$Z$92,$A28)+SUBS('09-10 Teamsheets'!$S$2:$Z$98,$A28)+SUBS('10-11 Teamsheets'!$S$2:$Z$107,$A28)+SUBS('11-12 Teamsheets'!$S$2:$Z$119,$A28)+SUBS('12-13 Teamsheets'!$S$2:$Z$126,$A28)+SUBS('13-14 Teamsheets'!$S$2:$Z$132,$A28)+SUBS('14-15 Teamsheets'!$S$2:$Z$136,$A28)) &amp; ")"</f>
        <v>49(12)</v>
      </c>
      <c r="CA28" s="28">
        <f t="shared" si="4"/>
        <v>61</v>
      </c>
      <c r="CB28" s="71">
        <f>GOALS('05-06 Teamsheets'!$H$2:$W$71,$A28,'05-06 Teamsheets'!$C$2:$C$71,B$1)+GOALS('06-07 Teamsheets'!$H$2:$Z$83,$A28,'06-07 Teamsheets'!$C$2:$C$83,G$1)+GOALS('07-08 Teamsheets'!$H$2:$Z$88,$A28,'07-08 Teamsheets'!$C$2:$C$88,L$1)+GOALS('08-09 Teamsheets'!$H$2:$Z$92,$A28,'08-09 Teamsheets'!$C$2:$C$92,Q$1)+GOALS('09-10 Teamsheets'!$H$2:$Z$98,$A28,'09-10 Teamsheets'!$C$2:$C$98,Q$1)+GOALS('10-11 Teamsheets'!$H$2:$Z$107,$A28,'10-11 Teamsheets'!$C$2:$C$107,Q$1)+GOALS('11-12 Teamsheets'!$H$2:$Z$119,$A28,'11-12 Teamsheets'!$C$2:$C$119,Q$1)+GOALS('12-13 Teamsheets'!$H$2:$Z$126,$A28,'12-13 Teamsheets'!$C$2:$C$126,Q$1)+GOALS('13-14 Teamsheets'!$H$2:$Z$132,$A28,'13-14 Teamsheets'!$C$2:$C$132,Q$1)+GOALS('14-15 Teamsheets'!$H$2:$Z$136,$A28,'14-15 Teamsheets'!$C$2:$C$136,Q$1)</f>
        <v>4</v>
      </c>
      <c r="CC28" s="27">
        <f>GOALS('05-06 Teamsheets'!$H$2:$W$71,$A28,'05-06 Teamsheets'!$C$2:$C$71,V$1)+GOALS('05-06 Teamsheets'!$H$2:$W$71,$A28,'05-06 Teamsheets'!$C$2:$C$71,AA$1)+GOALS('06-07 Teamsheets'!$H$2:$Z$83,$A28,'06-07 Teamsheets'!$C$2:$C$83,AF$1)+GOALS('06-07 Teamsheets'!$H$2:$Z$83,$A28,'06-07 Teamsheets'!$C$2:$C$83,AK$1)+GOALS('07-08 Teamsheets'!$H$2:$Z$88,$A28,'07-08 Teamsheets'!$C$2:$C$88,AP$1)+GOALS('07-08 Teamsheets'!$H$2:$Z$88,$A28,'07-08 Teamsheets'!$C$2:$C$88,AU$1)+GOALS('07-08 Teamsheets'!$H$2:$Z$88,$A28,'07-08 Teamsheets'!$C$2:$C$88,AZ$1)+GOALS('11-12 Teamsheets'!$H$2:$Z$119,$A28,'11-12 Teamsheets'!$C$2:$C$119,AZ$1)+GOALS('12-13 Teamsheets'!$H$2:$Z$120,$A28,'12-13 Teamsheets'!$C$2:$C$120,AZ$1)+GOALS('13-14 Teamsheets'!$H$2:$Z$126,$A28,'13-14 Teamsheets'!$C$2:$C$126,AZ$1)+GOALS('14-15 Teamsheets'!$H$2:$Z$130,$A28,'14-15 Teamsheets'!$C$2:$C$130,AZ$1)+GOALS('08-09 Teamsheets'!$H$2:$Z$92,$A28,'08-09 Teamsheets'!$C$2:$C$92,BE$1)+GOALS('09-10 Teamsheets'!$H$2:$Z$98,$A28,'09-10 Teamsheets'!$C$2:$C$98,BE$1)+GOALS('10-11 Teamsheets'!$H$2:$Z$107,$A28,'10-11 Teamsheets'!$C$2:$C$107,BE$1)+GOALS('11-12 Teamsheets'!$H$2:$Z$119,$A28,'11-12 Teamsheets'!$C$2:$C$119,BE$1)+GOALS('12-13 Teamsheets'!$H$2:$Z$126,$A28,'12-13 Teamsheets'!$C$2:$C$126,BE$1)+GOALS('13-14 Teamsheets'!$H$2:$Z$132,$A28,'13-14 Teamsheets'!$C$2:$C$132,BE$1)+GOALS('14-15 Teamsheets'!$H$2:$Z$136,$A28,'14-15 Teamsheets'!$C$2:$C$136,BE$1)</f>
        <v>0</v>
      </c>
      <c r="CD28" s="27">
        <f>GOALS('07-08 Teamsheets'!$H$2:$Z$88,$A28,'07-08 Teamsheets'!$C$2:$C$88,BJ$1)
+GOALS('08-09 Teamsheets'!$H$2:$Z$92,$A28,'08-09 Teamsheets'!$C$2:$C$92,BJ$1)
+GOALS('09-10 Teamsheets'!$H$2:$Z$98,$A28,'09-10 Teamsheets'!$C$2:$C$98,BJ$1)
+GOALS('10-11 Teamsheets'!$H$2:$Z$107,$A28,'10-11 Teamsheets'!$C$2:$C$107,BJ$1)
+GOALS('11-12 Teamsheets'!$H$2:$Z$119,$A28,'11-12 Teamsheets'!$C$2:$C$119,BJ$1)
+GOALS('12-13 Teamsheets'!$H$2:$Z$124,$A28,'12-13 Teamsheets'!$C$2:$C$124,BJ$1)+GOALS('13-14 Teamsheets'!$H$2:$Z$130,$A28,'13-14 Teamsheets'!$C$2:$C$130,BJ$1)+GOALS('14-15 Teamsheets'!$H$2:$Z$134,$A28,'14-15 Teamsheets'!$C$2:$C$134,BJ$1)
+GOALS('07-08 Teamsheets'!$H$2:$Z$88,$A28,'07-08 Teamsheets'!$C$2:$C$88,BO$1)
+GOALS('08-09 Teamsheets'!$H$2:$Z$92,$A28,'08-09 Teamsheets'!$C$2:$C$92,BO$1)
+GOALS('09-10 Teamsheets'!$H$2:$Z$98,$A28,'09-10 Teamsheets'!$C$2:$C$98,BO$1)
+GOALS('10-11 Teamsheets'!$H$2:$Z$107,$A28,'10-11 Teamsheets'!$C$2:$C$107,BO$1)
+GOALS('11-12 Teamsheets'!$H$2:$Z$119,$A28,'11-12 Teamsheets'!$C$2:$C$119,BO$1)
+GOALS('12-13 Teamsheets'!$H$2:$Z$126,$A28,'12-13 Teamsheets'!$C$2:$C$126,BO$1)+GOALS('13-14 Teamsheets'!$H$2:$Z$132,$A28,'13-14 Teamsheets'!$C$2:$C$132,BO$1)+GOALS('14-15 Teamsheets'!$H$2:$Z$136,$A28,'14-15 Teamsheets'!$C$2:$C$136,BO$1)</f>
        <v>2</v>
      </c>
      <c r="CE28" s="28">
        <f t="shared" si="5"/>
        <v>2</v>
      </c>
      <c r="CF28" s="27" t="str">
        <f>(GOALS('05-06 Teamsheets'!$H$2:$R$71,$A28) +GOALS('06-07 Teamsheets'!$H$2:$R$83,$A28) +  GOALS('07-08 Teamsheets'!$H$2:$R$88,$A28) + GOALS('08-09 Teamsheets'!$H$2:$R$92,$A28)+GOALS('09-10 Teamsheets'!$H$2:$R$98,$A28)+GOALS('10-11 Teamsheets'!$H$2:$R$107,$A28)+GOALS('11-12 Teamsheets'!$H$2:$R$119,$A28)+GOALS('12-13 Teamsheets'!$H$2:$R$126,$A28)+GOALS('13-14 Teamsheets'!$H$2:$R$132,$A28)+GOALS('14-15 Teamsheets'!$H$2:$R$136,$A28)) &amp; "(" &amp; (GOALS('05-06 Teamsheets'!$S$2:$W$71,$A28)+GOALS('06-07 Teamsheets'!$S$2:$Z$83,$A28)+GOALS('07-08 Teamsheets'!$S$2:$Z$88,$A28)+GOALS('08-09 Teamsheets'!$S$2:$Z$92,$A28)+GOALS('09-10 Teamsheets'!$S$2:$Z$98,$A28)+GOALS('10-11 Teamsheets'!$S$2:$Z$107,$A28)+GOALS('11-12 Teamsheets'!$S$2:$Z$119,$A28)+GOALS('12-13 Teamsheets'!$S$2:$Z$126,$A28)+GOALS('13-14 Teamsheets'!$S$2:$Z$132,$A28)+GOALS('14-15 Teamsheets'!$S$2:$Z$136,$A28)) &amp; ")"</f>
        <v>5(1)</v>
      </c>
      <c r="CG28" s="28">
        <f t="shared" si="6"/>
        <v>6</v>
      </c>
      <c r="CH28" s="71">
        <f>SUM(D28,I28,N28,S28)</f>
        <v>0</v>
      </c>
      <c r="CI28" s="83">
        <f>SUM(X28,AC28,AH28,AM28,AR28,BG28,AW28,BL28,BQ28,BB28)</f>
        <v>0</v>
      </c>
      <c r="CJ28" s="77">
        <f>SUM(CH28:CI28)</f>
        <v>0</v>
      </c>
      <c r="CK28" s="74" t="str">
        <f>(CARDS('05-06 Teamsheets'!$H$2:$W$71,$A28,$CX$2)+CARDS('06-07 Teamsheets'!$H$2:$Z$83,$A28,$CX$2)+CARDS('07-08 Teamsheets'!$H$2:$Z$88,$A28,$CX$2)+CARDS('08-09 Teamsheets'!$H$2:$Z$92,$A28,$CX$2)+CARDS('09-10 Teamsheets'!$H$2:$Z$98,$A28,$CX$2)+CARDS('10-11 Teamsheets'!$H$2:$Z$107,$A28,$CX$2)+CARDS('11-12 Teamsheets'!$H$2:$Z$119,$A28,$CX$2)+CARDS('12-13 Teamsheets'!$H$2:$Z$126,$A28,$CX$2)+CARDS('13-14 Teamsheets'!$H$2:$Z$130,$A28,$CX$2)) &amp; "(" &amp; (CARDS('05-06 Teamsheets'!$H$2:$W$71,$A28,$CX$3)+CARDS('06-07 Teamsheets'!$H$2:$Z$83,$A28,$CX$3)+CARDS('07-08 Teamsheets'!$H$2:$Z$88,$A28,$CX$3)+CARDS('08-09 Teamsheets'!$H$2:$Z$92,$A28,$CX$3)+CARDS('09-10 Teamsheets'!$H$2:$Z$98,$A28,$CX$3)+CARDS('10-11 Teamsheets'!$H$2:$Z$107,$A28,$CX$3)+CARDS('11-12 Teamsheets'!$H$2:$Z$119,$A28,$CX$3)+CARDS('13-14 Teamsheets'!$H$2:$Z$130,$A28,$CX$3)) &amp; ")"</f>
        <v>2(0)</v>
      </c>
      <c r="CL28" s="28">
        <f>SUM(F28,K28,P28,U28)</f>
        <v>3164</v>
      </c>
      <c r="CM28" s="28">
        <f>SUM(Z28,AE28,AJ28,AO28,AT28,BI28,AY28,BN28,BS28,BD28)</f>
        <v>999</v>
      </c>
      <c r="CN28" s="77">
        <f>SUM(CL28:CM28)</f>
        <v>4163</v>
      </c>
      <c r="CO28" s="28">
        <f>IF(AND(CN28&lt;&gt;0, CA28&lt;&gt;0),CN28/CA28,0)</f>
        <v>68.245901639344268</v>
      </c>
      <c r="CP28" s="28">
        <f>IF(CG28&lt;&gt;0,CG28/CA28,0)</f>
        <v>9.8360655737704916E-2</v>
      </c>
      <c r="CQ28" s="77">
        <f>IF(CG28&lt;&gt;0,CN28/CG28,0)</f>
        <v>693.83333333333337</v>
      </c>
      <c r="CS28" s="71">
        <f t="shared" si="0"/>
        <v>33</v>
      </c>
      <c r="CT28" s="83">
        <f t="shared" si="1"/>
        <v>33</v>
      </c>
      <c r="CU28" s="77">
        <f t="shared" si="2"/>
        <v>30</v>
      </c>
      <c r="CW28"/>
      <c r="CX28" s="30"/>
    </row>
    <row r="29" spans="1:102" x14ac:dyDescent="0.2">
      <c r="A29" s="25" t="s">
        <v>878</v>
      </c>
      <c r="B29" s="27" t="s">
        <v>1635</v>
      </c>
      <c r="C29" s="27" t="s">
        <v>1635</v>
      </c>
      <c r="D29" s="27">
        <v>0</v>
      </c>
      <c r="E29" s="27" t="s">
        <v>1635</v>
      </c>
      <c r="F29" s="82">
        <v>0</v>
      </c>
      <c r="G29" s="27" t="s">
        <v>1635</v>
      </c>
      <c r="H29" s="27" t="s">
        <v>1635</v>
      </c>
      <c r="I29" s="27">
        <v>0</v>
      </c>
      <c r="J29" s="27" t="s">
        <v>1635</v>
      </c>
      <c r="K29" s="82">
        <v>0</v>
      </c>
      <c r="L29" s="27" t="s">
        <v>1803</v>
      </c>
      <c r="M29" s="27" t="s">
        <v>1634</v>
      </c>
      <c r="N29" s="27">
        <v>0</v>
      </c>
      <c r="O29" s="27" t="s">
        <v>1636</v>
      </c>
      <c r="P29" s="82">
        <v>1288</v>
      </c>
      <c r="Q29" s="27" t="str">
        <f>(APPS('08-09 Teamsheets'!$H$2:$R$92,$A29,'08-09 Teamsheets'!$C$2:$C$92,Q$1)+APPS('09-10 Teamsheets'!$H$2:$R$98,$A29,'09-10 Teamsheets'!$C$2:$C$98,Q$1)+APPS('10-11 Teamsheets'!$H$2:$R$107,$A29,'10-11 Teamsheets'!$C$2:$C$107,Q$1)+APPS('11-12 Teamsheets'!$H$2:$R$119,$A29,'11-12 Teamsheets'!$C$2:$C$119,Q$1)+APPS('12-13 Teamsheets'!$H$2:$R$126,$A29,'12-13 Teamsheets'!$C$2:$C$126,Q$1)+APPS('13-14 Teamsheets'!$H$2:$R$132,$A29,'13-14 Teamsheets'!$C$2:$C$132,Q$1)+APPS('14-15 Teamsheets'!$H$2:$R$136,$A29,'14-15 Teamsheets'!$C$2:$C$136,Q$1)) &amp; "(" &amp; (SUBS('08-09 Teamsheets'!$S$2:$Z$92,$A29,'08-09 Teamsheets'!$C$2:$C$92,Q$1)+SUBS('09-10 Teamsheets'!$S$2:$Z$98,$A29,'09-10 Teamsheets'!$C$2:$C$98,Q$1)+SUBS('10-11 Teamsheets'!$S$2:$Z$107,$A29,'10-11 Teamsheets'!$C$2:$C$107,Q$1)+SUBS('11-12 Teamsheets'!$S$2:$Z$119,$A29,'11-12 Teamsheets'!$C$2:$C$119,Q$1)+SUBS('12-13 Teamsheets'!$S$2:$Z$126,$A29,'12-13 Teamsheets'!$C$2:$C$126,Q$1)+SUBS('13-14 Teamsheets'!$S$2:$Z$132,$A29,'13-14 Teamsheets'!$C$2:$C$132,Q$1)+SUBS('14-15 Teamsheets'!$S$2:$Z$136,$A29,'14-15 Teamsheets'!$C$2:$C$136,Q$1)) &amp; ")"</f>
        <v>43(5)</v>
      </c>
      <c r="R29" s="27" t="str">
        <f>(GOALS('08-09 Teamsheets'!$H$2:$R$92,$A29,'08-09 Teamsheets'!$C$2:$C$92,Q$1)+GOALS('09-10 Teamsheets'!$H$2:$R$98,$A29,'09-10 Teamsheets'!$C$2:$C$98,Q$1)+GOALS('10-11 Teamsheets'!$H$2:$R$107,$A29,'10-11 Teamsheets'!$C$2:$C$107,Q$1)+GOALS('11-12 Teamsheets'!$H$2:$R$119,$A29,'11-12 Teamsheets'!$C$2:$C$119,Q$1)+GOALS('12-13 Teamsheets'!$H$2:$R$126,$A29,'12-13 Teamsheets'!$C$2:$C$126,Q$1)+GOALS('13-14 Teamsheets'!$H$2:$R$132,$A29,'13-14 Teamsheets'!$C$2:$C$132,Q$1)+GOALS('14-15 Teamsheets'!$H$2:$R$136,$A29,'14-15 Teamsheets'!$C$2:$C$136,Q$1)) &amp; "(" &amp; (GOALS('08-09 Teamsheets'!$S$2:$Z$92,$A29,'08-09 Teamsheets'!$C$2:$C$92,Q$1)+GOALS('09-10 Teamsheets'!$S$2:$Z$98,$A29,'09-10 Teamsheets'!$C$2:$C$98,Q$1)+GOALS('10-11 Teamsheets'!$S$2:$Z$107,$A29,'10-11 Teamsheets'!$C$2:$C$107,Q$1)+GOALS('11-12 Teamsheets'!$S$2:$Z$119,$A29,'11-12 Teamsheets'!$C$2:$C$119,Q$1)+GOALS('12-13 Teamsheets'!$S$2:$Z$126,$A29,'12-13 Teamsheets'!$C$2:$C$126,Q$1)+GOALS('13-14 Teamsheets'!$S$2:$Z$132,$A29,'13-14 Teamsheets'!$C$2:$C$132,Q$1)+GOALS('14-15 Teamsheets'!$S$2:$Z$136,$A29,'14-15 Teamsheets'!$C$2:$C$136,Q$1)) &amp; ")"</f>
        <v>1(0)</v>
      </c>
      <c r="S29" s="27">
        <f>Clean_sheet('08-09 Teamsheets'!$C$2:$H$92,$A29,Q$1)+Clean_sheet('09-10 Teamsheets'!$C$2:$H$98,$A29,Q$1)+Clean_sheet('10-11 Teamsheets'!$C$2:$H$107,$A29,Q$1)+Clean_sheet('11-12 Teamsheets'!$C$2:$H$119,$A29,Q$1)+Clean_sheet('12-13 Teamsheets'!$C$2:$H$126,$A29,Q$1)+Clean_sheet('13-14 Teamsheets'!$C$2:$H$132,$A29,Q$1)+Clean_sheet('14-15 Teamsheets'!$C$2:$H$136,$A29,Q$1)</f>
        <v>0</v>
      </c>
      <c r="T29" s="27" t="str">
        <f>(CARDS('08-09 Teamsheets'!$H$2:$Z$92,$A29,$CX$2,'08-09 Teamsheets'!$C$2:$C$92,Q$1)+CARDS('09-10 Teamsheets'!$H$2:$Z$98,$A29,$CX$2,'09-10 Teamsheets'!$C$2:$C$98,Q$1)+CARDS('10-11 Teamsheets'!$H$2:$Z$107,$A29,$CX$2,'10-11 Teamsheets'!$C$2:$C$107,Q$1)+CARDS('11-12 Teamsheets'!$H$2:$Z$119,$A29,$CX$2,'11-12 Teamsheets'!$C$2:$C$119,Q$1)+CARDS('12-13 Teamsheets'!$H$2:$Z$126,$A29,$CX$2,'12-13 Teamsheets'!$C$2:$C$126,Q$1)+CARDS('13-14 Teamsheets'!$H$2:$Z$132,$A29,$CX$2,'13-14 Teamsheets'!$C$2:$C$132,Q$1)+CARDS('14-15 Teamsheets'!$H$2:$Z$136,$A29,$CX$2,'14-15 Teamsheets'!$C$2:$C$136,Q$1)) &amp; "(" &amp; (CARDS('08-09 Teamsheets'!$H$2:$Z$92,$A29,$CX$3,'08-09 Teamsheets'!$C$2:$C$92,Q$1)+CARDS('09-10 Teamsheets'!$H$2:$Z$98,$A29,$CX$3,'09-10 Teamsheets'!$C$2:$C$98,Q$1)+CARDS('10-11 Teamsheets'!$H$2:$Z$107,$A29,$CX$3,'10-11 Teamsheets'!$C$2:$C$107,Q$1)+CARDS('11-12 Teamsheets'!$H$2:$Z$119,$A29,$CX$3,'11-12 Teamsheets'!$C$2:$C$119,Q$1)+CARDS('12-13 Teamsheets'!$H$2:$Z$126,$A29,$CX$3,'12-13 Teamsheets'!$C$2:$C$126,Q$1)+CARDS('13-14 Teamsheets'!$H$2:$Z$132,$A29,$CX$3,'13-14 Teamsheets'!$C$2:$C$132,Q$1)+CARDS('14-15 Teamsheets'!$H$2:$Z$136,$A29,$CX$3,'14-15 Teamsheets'!$C$2:$C$136,Q$1)) &amp; ")"</f>
        <v>13(0)</v>
      </c>
      <c r="U29" s="82">
        <f>MINS_PLAYED('08-09 Teamsheets'!$H$2:$R$92,$A29,'08-09 Teamsheets'!$C$2:$C$92,Q$1)+MINS_PLAYED('09-10 Teamsheets'!$H$2:$R$98,$A29,'09-10 Teamsheets'!$C$2:$C$98,Q$1)+ MINS_AS_SUB('08-09 Teamsheets'!$S$2:$Z$92,$A29,'08-09 Teamsheets'!$C$2:$C$92,Q$1)+ MINS_AS_SUB('09-10 Teamsheets'!$S$2:$Z$98,$A29,'09-10 Teamsheets'!$C$2:$C$98,Q$1)+MINS_PLAYED('10-11 Teamsheets'!$H$2:$R$107,$A29,'10-11 Teamsheets'!$C$2:$C$107,Q$1)+MINS_AS_SUB('10-11 Teamsheets'!$S$2:$Z$107,$A29,'10-11 Teamsheets'!$C$2:$C$107,Q$1)+MINS_PLAYED('11-12 Teamsheets'!$H$2:$R$119,$A29,'11-12 Teamsheets'!$C$2:$C$119,Q$1)+MINS_AS_SUB('11-12 Teamsheets'!$S$2:$Z$119,$A29,'11-12 Teamsheets'!$C$2:$C$119,Q$1)+MINS_PLAYED('12-13 Teamsheets'!$H$2:$R$126,$A29,'12-13 Teamsheets'!$C$2:$C$126,Q$1)+MINS_AS_SUB('12-13 Teamsheets'!$S$2:$Z$126,$A29,'12-13 Teamsheets'!$C$2:$C$126,Q$1)+MINS_PLAYED('13-14 Teamsheets'!$H$2:$R$132,$A29,'13-14 Teamsheets'!$C$2:$C$132,Q$1)+MINS_AS_SUB('13-14 Teamsheets'!$S$2:$Z$132,$A29,'13-14 Teamsheets'!$C$2:$C$132,Q$1)+MINS_PLAYED('14-15 Teamsheets'!$H$2:$R$136,$A29,'14-15 Teamsheets'!$C$2:$C$136,Q$1)+MINS_AS_SUB('14-15 Teamsheets'!$S$2:$Z$136,$A29,'14-15 Teamsheets'!$C$2:$C$136,Q$1)</f>
        <v>3871</v>
      </c>
      <c r="V29" s="27" t="s">
        <v>1635</v>
      </c>
      <c r="W29" s="27" t="s">
        <v>1635</v>
      </c>
      <c r="X29" s="27">
        <v>0</v>
      </c>
      <c r="Y29" s="27" t="s">
        <v>1635</v>
      </c>
      <c r="Z29" s="82">
        <v>0</v>
      </c>
      <c r="AA29" s="27" t="s">
        <v>1635</v>
      </c>
      <c r="AB29" s="27" t="s">
        <v>1635</v>
      </c>
      <c r="AC29" s="27">
        <v>0</v>
      </c>
      <c r="AD29" s="27" t="s">
        <v>1635</v>
      </c>
      <c r="AE29" s="82">
        <v>0</v>
      </c>
      <c r="AF29" s="27" t="s">
        <v>1635</v>
      </c>
      <c r="AG29" s="27" t="s">
        <v>1635</v>
      </c>
      <c r="AH29" s="27">
        <v>0</v>
      </c>
      <c r="AI29" s="27" t="s">
        <v>1635</v>
      </c>
      <c r="AJ29" s="82">
        <v>0</v>
      </c>
      <c r="AK29" s="27" t="s">
        <v>1635</v>
      </c>
      <c r="AL29" s="27" t="s">
        <v>1635</v>
      </c>
      <c r="AM29" s="27">
        <v>0</v>
      </c>
      <c r="AN29" s="27" t="s">
        <v>1635</v>
      </c>
      <c r="AO29" s="82">
        <v>0</v>
      </c>
      <c r="AP29" s="27" t="s">
        <v>1635</v>
      </c>
      <c r="AQ29" s="27" t="s">
        <v>1635</v>
      </c>
      <c r="AR29" s="27">
        <v>0</v>
      </c>
      <c r="AS29" s="27" t="s">
        <v>1635</v>
      </c>
      <c r="AT29" s="82">
        <v>0</v>
      </c>
      <c r="AU29" s="27" t="s">
        <v>1688</v>
      </c>
      <c r="AV29" s="27" t="s">
        <v>1635</v>
      </c>
      <c r="AW29" s="27">
        <v>0</v>
      </c>
      <c r="AX29" s="27" t="s">
        <v>1635</v>
      </c>
      <c r="AY29" s="82">
        <v>251</v>
      </c>
      <c r="AZ29" s="27" t="str">
        <f>(APPS('07-08 Teamsheets'!$H$2:$R$88,$A29,'07-08 Teamsheets'!$C$2:$C$88,AZ$1)+APPS('11-12 Teamsheets'!$H$2:$R$119,$A29,'11-12 Teamsheets'!$C$2:$C$119,AZ$1)+APPS('12-13 Teamsheets'!$H$2:$R$126,$A29,'12-13 Teamsheets'!$C$2:$C$126,AZ$1)+APPS('13-14 Teamsheets'!$H$2:$R$132,$A29,'13-14 Teamsheets'!$C$2:$C$132,AZ$1)+APPS('14-15 Teamsheets'!$H$2:$R$136,$A29,'14-15 Teamsheets'!$C$2:$C$136,AZ$1)) &amp; "(" &amp; (SUBS('07-08 Teamsheets'!$S$2:$Z$88,$A29,'07-08 Teamsheets'!$C$2:$C$88,AZ$1)+SUBS('11-12 Teamsheets'!$S$2:$Z$119,$A29,'11-12 Teamsheets'!$C$2:$C$119,AZ$1)+SUBS('12-13 Teamsheets'!$S$2:$Z$126,$A29,'12-13 Teamsheets'!$C$2:$C$126,AZ$1)+SUBS('13-14 Teamsheets'!$S$2:$Z$132,$A29,'13-14 Teamsheets'!$C$2:$C$132,AZ$1)+SUBS('14-15 Teamsheets'!$S$2:$Z$136,$A29,'14-15 Teamsheets'!$C$2:$C$136,AZ$1)) &amp; ")"</f>
        <v>1(0)</v>
      </c>
      <c r="BA29" s="27" t="str">
        <f>(GOALS('07-08 Teamsheets'!$H$2:$R$88,$A29,'07-08 Teamsheets'!$C$2:$C$88,AZ$1)+GOALS('11-12 Teamsheets'!$H$2:$R$119,$A29,'11-12 Teamsheets'!$C$2:$C$119,AZ$1)+GOALS('12-13 Teamsheets'!$H$2:$R$126,$A29,'12-13 Teamsheets'!$C$2:$C$126,AZ$1)+GOALS('13-14 Teamsheets'!$H$2:$R$132,$A29,'13-14 Teamsheets'!$C$2:$C$132,AZ$1)+GOALS('14-15 Teamsheets'!$H$2:$R$136,$A29,'14-15 Teamsheets'!$C$2:$C$136,AZ$1)) &amp; "(" &amp; (GOALS('07-08 Teamsheets'!$S$2:$Z$88,$A29,'07-08 Teamsheets'!$C$2:$C$88,AZ$1)+GOALS('11-12 Teamsheets'!$S$2:$Z$119,$A29,'11-12 Teamsheets'!$C$2:$C$119,AZ$1)+GOALS('12-13 Teamsheets'!$S$2:$Z$126,$A29,'12-13 Teamsheets'!$C$2:$C$126,AZ$1)+GOALS('13-14 Teamsheets'!$S$2:$Z$132,$A29,'13-14 Teamsheets'!$C$2:$C$132,AZ$1)+GOALS('14-15 Teamsheets'!$S$2:$Z$136,$A29,'14-15 Teamsheets'!$C$2:$C$136,AZ$1)) &amp; ")"</f>
        <v>0(0)</v>
      </c>
      <c r="BB29" s="27">
        <f>Clean_sheet('07-08 Teamsheets'!$C$2:$H$92,$A29,AZ$1)+Clean_sheet('11-12 Teamsheets'!$C$2:$H$119,$A29,AZ$1)+Clean_sheet('12-13 Teamsheets'!$C$2:$H$126,$A29,AZ$1)+Clean_sheet('13-14 Teamsheets'!$C$2:$H$132,$A29,AZ$1)+Clean_sheet('14-15 Teamsheets'!$C$2:$H$136,$A29,AZ$1)</f>
        <v>0</v>
      </c>
      <c r="BC29" s="27" t="str">
        <f>(CARDS('07-08 Teamsheets'!$H$2:$Z$88,$A29,$CX$2,'07-08 Teamsheets'!$C$2:$C$88,AZ$1)+CARDS('11-12 Teamsheets'!$H$2:$Z$119,$A29,$CX$2,'11-12 Teamsheets'!$C$2:$C$119,AZ$1)+CARDS('12-13 Teamsheets'!$H$2:$Z$126,$A29,$CX$2,'12-13 Teamsheets'!$C$2:$C$126,AZ$1)+CARDS('13-14 Teamsheets'!$H$2:$Z$132,$A29,$CX$2,'13-14 Teamsheets'!$C$2:$C$132,AZ$1)+CARDS('14-15 Teamsheets'!$H$2:$Z$136,$A29,$CX$2,'14-15 Teamsheets'!$C$2:$C$136,AZ$1)) &amp; "(" &amp; (CARDS('07-08 Teamsheets'!$H$2:$Z$88,$A29,$CX$3,'07-08 Teamsheets'!$C$2:$C$88,AZ$1)+CARDS('11-12 Teamsheets'!$H$2:$Z$119,$A29,$CX$3,'11-12 Teamsheets'!$C$2:$C$119,AZ$1)+CARDS('12-13 Teamsheets'!$H$2:$Z$126,$A29,$CX$3,'12-13 Teamsheets'!$C$2:$C$126,AZ$1)+CARDS('13-14 Teamsheets'!$H$2:$Z$132,$A29,$CX$3,'13-14 Teamsheets'!$C$2:$C$132,AZ$1)+CARDS('14-15 Teamsheets'!$H$2:$Z$136,$A29,$CX$3,'14-15 Teamsheets'!$C$2:$C$136,AZ$1)) &amp; ")"</f>
        <v>0(0)</v>
      </c>
      <c r="BD29" s="82">
        <f>MINS_PLAYED('07-08 Teamsheets'!$H$2:$R$88,$A29,'07-08 Teamsheets'!$C$2:$C$88,AZ$1)+MINS_PLAYED('11-12 Teamsheets'!$H$2:$R$119,$A29,'11-12 Teamsheets'!$C$2:$C$119,AZ$1)+MINS_PLAYED('12-13 Teamsheets'!$H$2:$R$126,$A29,'12-13 Teamsheets'!$C$2:$C$126,AZ$1)+MINS_PLAYED('13-14 Teamsheets'!$H$2:$R$132,$A29,'13-14 Teamsheets'!$C$2:$C$132,AZ$1)+MINS_PLAYED('14-15 Teamsheets'!$H$2:$R$136,$A29,'14-15 Teamsheets'!$C$2:$C$136,AZ$1)+MINS_AS_SUB('07-08 Teamsheets'!$S$2:$Z$88,$A29,'07-08 Teamsheets'!$C$2:$C$88,AZ$1)+MINS_AS_SUB('11-12 Teamsheets'!$S$2:$Z$119,$A29,'11-12 Teamsheets'!$C$2:$C$119,AZ$1)+MINS_AS_SUB('12-13 Teamsheets'!$S$2:$Z$126,$A29,'12-13 Teamsheets'!$C$2:$C$126,AZ$1)+MINS_AS_SUB('13-14 Teamsheets'!$S$2:$Z$132,$A29,'13-14 Teamsheets'!$C$2:$C$132,AZ$1)+MINS_AS_SUB('14-15 Teamsheets'!$S$2:$Z$136,$A29,'14-15 Teamsheets'!$C$2:$C$136,AZ$1)</f>
        <v>90</v>
      </c>
      <c r="BE29" s="27" t="str">
        <f>(APPS('08-09 Teamsheets'!$H$2:$R$92,$A29,'08-09 Teamsheets'!$C$2:$C$92,BE$1)+APPS('09-10 Teamsheets'!$H$2:$R$98,$A29,'09-10 Teamsheets'!$C$2:$C$98,BE$1)+APPS('10-11 Teamsheets'!$H$2:$R$107,$A29,'10-11 Teamsheets'!$C$2:$C$107,BE$1)+APPS('11-12 Teamsheets'!$H$2:$R$119,$A29,'11-12 Teamsheets'!$C$2:$C$119,BE$1)+APPS('12-13 Teamsheets'!$H$2:$R$126,$A29,'12-13 Teamsheets'!$C$2:$C$126,BE$1)+APPS('13-14 Teamsheets'!$H$2:$R$132,$A29,'13-14 Teamsheets'!$C$2:$C$132,BE$1)+APPS('14-15 Teamsheets'!$H$2:$R$136,$A29,'14-15 Teamsheets'!$C$2:$C$136,BE$1)) &amp; "(" &amp; (SUBS('08-09 Teamsheets'!$S$2:$Z$92,$A29,'08-09 Teamsheets'!$C$2:$C$92,BE$1)+SUBS('09-10 Teamsheets'!$S$2:$Z$98,$A29,'09-10 Teamsheets'!$C$2:$C$98,BE$1)+SUBS('10-11 Teamsheets'!$S$2:$Z$107,$A29,'10-11 Teamsheets'!$C$2:$C$107,BE$1)+SUBS('11-12 Teamsheets'!$S$2:$Z$119,$A29,'11-12 Teamsheets'!$C$2:$C$119,BE$1)+SUBS('12-13 Teamsheets'!$S$2:$Z$126,$A29,'12-13 Teamsheets'!$C$2:$C$126,BE$1)+SUBS('13-14 Teamsheets'!$S$2:$Z$132,$A29,'13-14 Teamsheets'!$C$2:$C$132,BE$1)+SUBS('14-15 Teamsheets'!$S$2:$Z$136,$A29,'14-15 Teamsheets'!$C$2:$C$136,BE$1)) &amp; ")"</f>
        <v>0(0)</v>
      </c>
      <c r="BF29" s="27" t="str">
        <f>(GOALS('08-09 Teamsheets'!$H$2:$R$92,$A29,'08-09 Teamsheets'!$C$2:$C$92,BE$1)+GOALS('09-10 Teamsheets'!$H$2:$R$98,$A29,'09-10 Teamsheets'!$C$2:$C$98,BE$1)+GOALS('10-11 Teamsheets'!$H$2:$R$107,$A29,'10-11 Teamsheets'!$C$2:$C$107,BE$1)+GOALS('11-12 Teamsheets'!$H$2:$R$119,$A29,'11-12 Teamsheets'!$C$2:$C$119,BE$1)+GOALS('12-13 Teamsheets'!$H$2:$R$126,$A29,'12-13 Teamsheets'!$C$2:$C$126,BE$1)+GOALS('13-14 Teamsheets'!$H$2:$R$132,$A29,'13-14 Teamsheets'!$C$2:$C$132,BE$1)+GOALS('14-15 Teamsheets'!$H$2:$R$136,$A29,'14-15 Teamsheets'!$C$2:$C$136,BE$1)) &amp; "(" &amp; (GOALS('08-09 Teamsheets'!$S$2:$Z$92,$A29,'08-09 Teamsheets'!$C$2:$C$92,BE$1)+GOALS('09-10 Teamsheets'!$S$2:$Z$98,$A29,'09-10 Teamsheets'!$C$2:$C$98,BE$1)+GOALS('10-11 Teamsheets'!$S$2:$Z$107,$A29,'10-11 Teamsheets'!$C$2:$C$107,BE$1)+GOALS('11-12 Teamsheets'!$S$2:$Z$119,$A29,'11-12 Teamsheets'!$C$2:$C$119,BE$1)+GOALS('12-13 Teamsheets'!$S$2:$Z$126,$A29,'12-13 Teamsheets'!$C$2:$C$126,BE$1)+GOALS('13-14 Teamsheets'!$S$2:$Z$132,$A29,'13-14 Teamsheets'!$C$2:$C$132,BE$1)+GOALS('14-15 Teamsheets'!$S$2:$Z$136,$A29,'14-15 Teamsheets'!$C$2:$C$136,BE$1)) &amp; ")"</f>
        <v>0(0)</v>
      </c>
      <c r="BG29" s="27">
        <f>Clean_sheet('08-09 Teamsheets'!$C$2:$H$92,$A29,BE$1)+Clean_sheet('09-10 Teamsheets'!$C$2:$H$98,$A29,BE$1)+Clean_sheet('10-11 Teamsheets'!$C$2:$H$107,$A29,BE$1)+Clean_sheet('11-12 Teamsheets'!$C$2:$H$119,$A29,BE$1)+Clean_sheet('12-13 Teamsheets'!$C$2:$H$126,$A29,BE$1)+Clean_sheet('13-14 Teamsheets'!$C$2:$H$132,$A29,BE$1)+Clean_sheet('14-15 Teamsheets'!$C$2:$H$136,$A29,BE$1)</f>
        <v>0</v>
      </c>
      <c r="BH29" s="27" t="str">
        <f>(CARDS('08-09 Teamsheets'!$H$2:$Z$92,$A29,$CX$2,'08-09 Teamsheets'!$C$2:$C$92,BE$1)+CARDS('09-10 Teamsheets'!$H$2:$Z$98,$A29,$CX$2,'09-10 Teamsheets'!$C$2:$C$98,BE$1)+CARDS('10-11 Teamsheets'!$H$2:$Z$107,$A29,$CX$2,'10-11 Teamsheets'!$C$2:$C$107,BE$1)+CARDS('11-12 Teamsheets'!$H$2:$Z$119,$A29,$CX$2,'11-12 Teamsheets'!$C$2:$C$119,BE$1)+CARDS('12-13 Teamsheets'!$H$2:$Z$126,$A29,$CX$2,'12-13 Teamsheets'!$C$2:$C$126,BE$1)+CARDS('13-14 Teamsheets'!$H$2:$Z$132,$A29,$CX$2,'13-14 Teamsheets'!$C$2:$C$132,BE$1)+CARDS('14-15 Teamsheets'!$H$2:$Z$136,$A29,$CX$2,'14-15 Teamsheets'!$C$2:$C$136,BE$1)) &amp; "(" &amp; (CARDS('08-09 Teamsheets'!$H$2:$Z$92,$A29,$CX$3,'08-09 Teamsheets'!$C$2:$C$92,BE$1)+CARDS('09-10 Teamsheets'!$H$2:$Z$98,$A29,$CX$3,'09-10 Teamsheets'!$C$2:$C$98,BE$1)+CARDS('10-11 Teamsheets'!$H$2:$Z$107,$A29,$CX$3,'10-11 Teamsheets'!$C$2:$C$107,BE$1)+CARDS('11-12 Teamsheets'!$H$2:$Z$119,$A29,$CX$3,'11-12 Teamsheets'!$C$2:$C$119,BE$1)+CARDS('12-13 Teamsheets'!$H$2:$Z$126,$A29,$CX$3,'12-13 Teamsheets'!$C$2:$C$126,BE$1)+CARDS('13-14 Teamsheets'!$H$2:$Z$132,$A29,$CX$3,'13-14 Teamsheets'!$C$2:$C$132,BE$1)+CARDS('14-15 Teamsheets'!$H$2:$Z$136,$A29,$CX$3,'14-15 Teamsheets'!$C$2:$C$136,BE$1)) &amp; ")"</f>
        <v>0(0)</v>
      </c>
      <c r="BI29" s="82">
        <f>MINS_PLAYED('08-09 Teamsheets'!$H$2:$R$92,$A29,'08-09 Teamsheets'!$C$2:$C$92,BE$1)+MINS_PLAYED('09-10 Teamsheets'!$H$2:$R$98,$A29,'09-10 Teamsheets'!$C$2:$C$98,BE$1)+ MINS_AS_SUB('08-09 Teamsheets'!$S$2:$Z$92,$A29,'08-09 Teamsheets'!$C$2:$C$92,BE$1)+ MINS_AS_SUB('09-10 Teamsheets'!$S$2:$Z$98,$A29,'09-10 Teamsheets'!$C$2:$C$98,BE$1)+MINS_PLAYED('10-11 Teamsheets'!$H$2:$R$107,$A29,'10-11 Teamsheets'!$C$2:$C$107,BE$1)+MINS_AS_SUB('10-11 Teamsheets'!$S$2:$Z$107,$A29,'10-11 Teamsheets'!$C$2:$C$107,BE$1)+MINS_PLAYED('11-12 Teamsheets'!$H$2:$R$119,$A29,'11-12 Teamsheets'!$C$2:$C$119,BE$1)+MINS_AS_SUB('11-12 Teamsheets'!$S$2:$Z$119,$A29,'11-12 Teamsheets'!$C$2:$C$119,BE$1)+MINS_PLAYED('12-13 Teamsheets'!$H$2:$R$126,$A29,'12-13 Teamsheets'!$C$2:$C$126,BE$1)+MINS_AS_SUB('12-13 Teamsheets'!$S$2:$Z$126,$A29,'12-13 Teamsheets'!$C$2:$C$126,BE$1)+MINS_PLAYED('13-14 Teamsheets'!$H$2:$R$132,$A29,'13-14 Teamsheets'!$C$2:$C$132,BE$1)+MINS_AS_SUB('13-14 Teamsheets'!$S$2:$Z$132,$A29,'13-14 Teamsheets'!$C$2:$C$132,BE$1)+MINS_PLAYED('14-15 Teamsheets'!$H$2:$R$136,$A29,'14-15 Teamsheets'!$C$2:$C$136,BE$1)+MINS_AS_SUB('14-15 Teamsheets'!$S$2:$Z$136,$A29,'14-15 Teamsheets'!$C$2:$C$136,BE$1)</f>
        <v>0</v>
      </c>
      <c r="BJ29" s="27" t="str">
        <f>(APPS('07-08 Teamsheets'!$H$2:$R$88,$A29,'07-08 Teamsheets'!$C$2:$C$88,BJ$1)+APPS('08-09 Teamsheets'!$H$2:$R$92,$A29,'08-09 Teamsheets'!$C$2:$C$92,BJ$1)+APPS('09-10 Teamsheets'!$H$2:$R$98,$A29,'09-10 Teamsheets'!$C$2:$C$98,BJ$1)+APPS('10-11 Teamsheets'!$H$2:$R$106,$A29,'10-11 Teamsheets'!$C$2:$C$106,BJ$1)+APPS('11-12 Teamsheets'!$H$2:$R$119,$A29,'11-12 Teamsheets'!$C$2:$C$119,BJ$1)+APPS('12-13 Teamsheets'!$H$2:$R$126,$A29,'12-13 Teamsheets'!$C$2:$C$126,BJ$1)+APPS('13-14 Teamsheets'!$H$2:$R$132,$A29,'13-14 Teamsheets'!$C$2:$C$132,BJ$1)+APPS('14-15 Teamsheets'!$H$2:$R$136,$A29,'14-15 Teamsheets'!$C$2:$C$136,BJ$1)) &amp; "(" &amp; (SUBS('07-08 Teamsheets'!$S$2:$Z$88,$A29,'07-08 Teamsheets'!$C$2:$C$88,BJ$1)+SUBS('08-09 Teamsheets'!$S$2:$Z$92,$A29,'08-09 Teamsheets'!$C$2:$C$92,BJ$1)+SUBS('09-10 Teamsheets'!$S$2:$Z$98,$A29,'09-10 Teamsheets'!$C$2:$C$98,BJ$1)+SUBS('10-11 Teamsheets'!$S$2:$Z$106,$A29,'10-11 Teamsheets'!$C$2:$C$106,BJ$1)+SUBS('11-12 Teamsheets'!$S$2:$Z$119,$A29,'11-12 Teamsheets'!$C$2:$C$119,BJ$1)+SUBS('12-13 Teamsheets'!$S$2:$Z$126,$A29,'12-13 Teamsheets'!$C$2:$C$126,BJ$1)+SUBS('13-14 Teamsheets'!$S$2:$Z$132,$A29,'13-14 Teamsheets'!$C$2:$C$132,BJ$1)+SUBS('14-15 Teamsheets'!$S$2:$Z$136,$A29,'14-15 Teamsheets'!$C$2:$C$136,BJ$1)) &amp; ")"</f>
        <v>6(0)</v>
      </c>
      <c r="BK29" s="27" t="str">
        <f>(GOALS('07-08 Teamsheets'!$H$2:$R$88,$A29,'07-08 Teamsheets'!$C$2:$C$88,BJ$1)+GOALS('08-09 Teamsheets'!$H$2:$R$92,$A29,'08-09 Teamsheets'!$C$2:$C$92,BJ$1)+GOALS('09-10 Teamsheets'!$H$2:$R$98,$A29,'09-10 Teamsheets'!$C$2:$C$98,BJ$1)+GOALS('10-11 Teamsheets'!$H$2:$R$106,$A29,'10-11 Teamsheets'!$C$2:$C$106,BJ$1)+GOALS('11-12 Teamsheets'!$H$2:$R$119,$A29,'11-12 Teamsheets'!$C$2:$C$119,BJ$1)+GOALS('12-13 Teamsheets'!$H$2:$R$126,$A29,'12-13 Teamsheets'!$C$2:$C$126,BJ$1)+GOALS('13-14 Teamsheets'!$H$2:$R$132,$A29,'13-14 Teamsheets'!$C$2:$C$132,BJ$1)+GOALS('14-15 Teamsheets'!$H$2:$R$136,$A29,'14-15 Teamsheets'!$C$2:$C$136,BJ$1)) &amp; "(" &amp; (GOALS('07-08 Teamsheets'!$S$2:$Z$88,$A29,'07-08 Teamsheets'!$C$2:$C$88,BJ$1)+GOALS('08-09 Teamsheets'!$S$2:$Z$92,$A29,'08-09 Teamsheets'!$C$2:$C$92,BJ$1)+GOALS('09-10 Teamsheets'!$S$2:$Z$98,$A29,'09-10 Teamsheets'!$C$2:$C$98,BJ$1)+GOALS('10-11 Teamsheets'!$S$2:$Z$106,$A29,'10-11 Teamsheets'!$C$2:$C$106,BJ$1)+GOALS('11-12 Teamsheets'!$S$2:$Z$119,$A29,'11-12 Teamsheets'!$C$2:$C$119,BJ$1)+GOALS('12-13 Teamsheets'!$S$2:$Z$126,$A29,'12-13 Teamsheets'!$C$2:$C$126,BJ$1)+GOALS('13-14 Teamsheets'!$S$2:$Z$132,$A29,'13-14 Teamsheets'!$C$2:$C$132,BJ$1)+GOALS('14-15 Teamsheets'!$S$2:$Z$136,$A29,'14-15 Teamsheets'!$C$2:$C$136,BJ$1)) &amp; ")"</f>
        <v>0(0)</v>
      </c>
      <c r="BL29" s="27">
        <f>Clean_sheet('07-08 Teamsheets'!$C$2:$H$92,$A29,BJ$1)+Clean_sheet('08-09 Teamsheets'!$C$2:$H$92,$A29,BJ$1)+Clean_sheet('09-10 Teamsheets'!$C$2:$H$98,$A29,BJ$1)+Clean_sheet('10-11 Teamsheets'!$C$2:$H$106,$A29,BJ$1)+Clean_sheet('11-12 Teamsheets'!$C$2:$H$119,$A29,BJ$1)+Clean_sheet('12-13 Teamsheets'!$C$2:$H$126,$A29,BJ$1)+Clean_sheet('13-14 Teamsheets'!$C$2:$H$132,$A29,BJ$1)+Clean_sheet('14-15 Teamsheets'!$C$2:$H$136,$A29,BJ$1)</f>
        <v>0</v>
      </c>
      <c r="BM29" s="27" t="str">
        <f>(CARDS('07-08 Teamsheets'!$H$2:$Z$88,$A29,$CX$2,'07-08 Teamsheets'!$C$2:$C$88,BJ$1)+CARDS('08-09 Teamsheets'!$H$2:$Z$92,$A29,$CX$2,'08-09 Teamsheets'!$C$2:$C$92,BJ$1)+CARDS('09-10 Teamsheets'!$H$2:$Z$98,$A29,$CX$2,'09-10 Teamsheets'!$C$2:$C$98,BJ$1)+CARDS('10-11 Teamsheets'!$H$2:$Z$106,$A29,$CX$2,'10-11 Teamsheets'!$C$2:$C$106,BJ$1)+CARDS('11-12 Teamsheets'!$H$2:$Z$119,$A29,$CX$2,'11-12 Teamsheets'!$C$2:$C$119,BJ$1)+CARDS('12-13 Teamsheets'!$H$2:$Z$126,$A29,$CX$2,'12-13 Teamsheets'!$C$2:$C$126,BJ$1)+CARDS('13-14 Teamsheets'!$H$2:$Z$132,$A29,$CX$2,'13-14 Teamsheets'!$C$2:$C$132,BJ$1)+CARDS('14-15 Teamsheets'!$H$2:$Z$136,$A29,$CX$2,'14-15 Teamsheets'!$C$2:$C$136,BJ$1)) &amp; "(" &amp; (CARDS('07-08 Teamsheets'!$H$2:$Z$88,$A29,$CX$3,'07-08 Teamsheets'!$C$2:$C$88,BJ$1)+CARDS('08-09 Teamsheets'!$H$2:$Z$92,$A29,$CX$3,'08-09 Teamsheets'!$C$2:$C$92,BJ$1)+CARDS('09-10 Teamsheets'!$H$2:$Z$98,$A29,$CX$3,'09-10 Teamsheets'!$C$2:$C$98,BJ$1)+CARDS('10-11 Teamsheets'!$H$2:$Z$106,$A29,$CX$3,'10-11 Teamsheets'!$C$2:$C$106,BJ$1)+CARDS('11-12 Teamsheets'!$H$2:$Z$119,$A29,$CX$3,'11-12 Teamsheets'!$C$2:$C$119,BJ$1)+CARDS('12-13 Teamsheets'!$H$2:$Z$126,$A29,$CX$3,'12-13 Teamsheets'!$C$2:$C$126,BJ$1)+CARDS('13-14 Teamsheets'!$H$2:$Z$132,$A29,$CX$3,'13-14 Teamsheets'!$C$2:$C$132,BJ$1)+CARDS('14-15 Teamsheets'!$H$2:$Z$136,$A29,$CX$3,'14-15 Teamsheets'!$C$2:$C$136,BJ$1)) &amp; ")"</f>
        <v>0(0)</v>
      </c>
      <c r="BN29" s="82">
        <f>MINS_PLAYED('07-08 Teamsheets'!$H$2:$R$88,$A29,'07-08 Teamsheets'!$C$2:$C$88,BJ$1)+MINS_PLAYED('08-09 Teamsheets'!$H$2:$R$92,$A29,'08-09 Teamsheets'!$C$2:$C$92,BJ$1)+MINS_PLAYED('09-10 Teamsheets'!$H$2:$R$98,$A29,'09-10 Teamsheets'!$C$2:$C$98,BJ$1)+MINS_PLAYED('10-11 Teamsheets'!$H$2:$R$106,$A29,'10-11 Teamsheets'!$C$2:$C$106,BJ$1)+MINS_PLAYED('11-12 Teamsheets'!$H$2:$R$119,$A29,'11-12 Teamsheets'!$C$2:$C$119,BJ$1)+MINS_PLAYED('12-13 Teamsheets'!$H$2:$R$126,$A29,'12-13 Teamsheets'!$C$2:$C$126,BJ$1)+MINS_PLAYED('13-14 Teamsheets'!$H$2:$R$132,$A29,'13-14 Teamsheets'!$C$2:$C$132,BJ$1)+MINS_PLAYED('14-15 Teamsheets'!$H$2:$R$136,$A29,'14-15 Teamsheets'!$C$2:$C$136,BJ$1)+MINS_AS_SUB('07-08 Teamsheets'!$S$2:$Z$88,$A29,'07-08 Teamsheets'!$C$2:$C$88,BJ$1)+MINS_AS_SUB('08-09 Teamsheets'!$S$2:$Z$92,$A29,'08-09 Teamsheets'!$C$2:$C$92,BJ$1)+MINS_AS_SUB('09-10 Teamsheets'!$S$2:$Z$98,$A29,'09-10 Teamsheets'!$C$2:$C$98,BJ$1)+MINS_AS_SUB('10-11 Teamsheets'!$S$2:$Z$106,$A29,'10-11 Teamsheets'!$C$2:$C$106,BJ$1)+MINS_AS_SUB('11-12 Teamsheets'!$S$2:$Z$119,$A29,'11-12 Teamsheets'!$C$2:$C$119,BJ$1)+MINS_AS_SUB('12-13 Teamsheets'!$S$2:$Z$126,$A29,'12-13 Teamsheets'!$C$2:$C$126,BJ$1)+MINS_AS_SUB('13-14 Teamsheets'!$S$2:$Z$132,$A29,'13-14 Teamsheets'!$C$2:$C$132,BJ$1)+MINS_AS_SUB('14-15 Teamsheets'!$S$2:$Z$136,$A29,'14-15 Teamsheets'!$C$2:$C$136,BJ$1)</f>
        <v>462</v>
      </c>
      <c r="BO29" s="27" t="str">
        <f>(APPS('07-08 Teamsheets'!$H$2:$R$88,$A29,'07-08 Teamsheets'!$C$2:$C$88,BO$1)+APPS('08-09 Teamsheets'!$H$2:$R$92,$A29,'08-09 Teamsheets'!$C$2:$C$92,BO$1)+APPS('09-10 Teamsheets'!$H$2:$R$98,$A29,'09-10 Teamsheets'!$C$2:$C$98,BO$1)+APPS('10-11 Teamsheets'!$H$2:$R$106,$A29,'10-11 Teamsheets'!$C$2:$C$106,BO$1)+APPS('11-12 Teamsheets'!$H$2:$R$119,$A29,'11-12 Teamsheets'!$C$2:$C$119,BO$1)+APPS('12-13 Teamsheets'!$H$2:$R$126,$A29,'12-13 Teamsheets'!$C$2:$C$126,BO$1)+APPS('13-14 Teamsheets'!$H$2:$R$132,$A29,'13-14 Teamsheets'!$C$2:$C$132,BO$1)+APPS('14-15 Teamsheets'!$H$2:$R$136,$A29,'14-15 Teamsheets'!$C$2:$C$136,BO$1)) &amp; "(" &amp; (SUBS('07-08 Teamsheets'!$S$2:$Z$88,$A29,'07-08 Teamsheets'!$C$2:$C$88,BO$1)+SUBS('08-09 Teamsheets'!$S$2:$Z$92,$A29,'08-09 Teamsheets'!$C$2:$C$92,BO$1)+SUBS('09-10 Teamsheets'!$S$2:$Z$98,$A29,'09-10 Teamsheets'!$C$2:$C$98,BO$1)+SUBS('10-11 Teamsheets'!$S$2:$Z$106,$A29,'10-11 Teamsheets'!$C$2:$C$106,BO$1)+SUBS('11-12 Teamsheets'!$S$2:$Z$119,$A29,'11-12 Teamsheets'!$C$2:$C$119,BO$1)+SUBS('12-13 Teamsheets'!$S$2:$Z$126,$A29,'12-13 Teamsheets'!$C$2:$C$126,BO$1)+SUBS('13-14 Teamsheets'!$S$2:$Z$132,$A29,'13-14 Teamsheets'!$C$2:$C$132,BO$1)+SUBS('14-15 Teamsheets'!$S$2:$Z$136,$A29,'14-15 Teamsheets'!$C$2:$C$136,BO$1)) &amp; ")"</f>
        <v>7(0)</v>
      </c>
      <c r="BP29" s="27" t="str">
        <f>(GOALS('07-08 Teamsheets'!$H$2:$R$88,$A29,'07-08 Teamsheets'!$C$2:$C$88,BO$1)+GOALS('08-09 Teamsheets'!$H$2:$R$92,$A29,'08-09 Teamsheets'!$C$2:$C$92,BO$1)+GOALS('09-10 Teamsheets'!$H$2:$R$98,$A29,'09-10 Teamsheets'!$C$2:$C$98,BO$1)+GOALS('10-11 Teamsheets'!$H$2:$R$106,$A29,'10-11 Teamsheets'!$C$2:$C$106,BO$1)+GOALS('11-12 Teamsheets'!$H$2:$R$119,$A29,'11-12 Teamsheets'!$C$2:$C$119,BO$1)+GOALS('12-13 Teamsheets'!$H$2:$R$126,$A29,'12-13 Teamsheets'!$C$2:$C$126,BO$1)+GOALS('13-14 Teamsheets'!$H$2:$R$132,$A29,'13-14 Teamsheets'!$C$2:$C$132,BO$1)+GOALS('14-15 Teamsheets'!$H$2:$R$136,$A29,'14-15 Teamsheets'!$C$2:$C$136,BO$1)) &amp; "(" &amp; (GOALS('07-08 Teamsheets'!$S$2:$Z$88,$A29,'07-08 Teamsheets'!$C$2:$C$88,BO$1)+GOALS('08-09 Teamsheets'!$S$2:$Z$92,$A29,'08-09 Teamsheets'!$C$2:$C$92,BO$1)+GOALS('09-10 Teamsheets'!$S$2:$Z$98,$A29,'09-10 Teamsheets'!$C$2:$C$98,BO$1)+GOALS('10-11 Teamsheets'!$S$2:$Z$106,$A29,'10-11 Teamsheets'!$C$2:$C$106,BO$1)+GOALS('11-12 Teamsheets'!$S$2:$Z$119,$A29,'11-12 Teamsheets'!$C$2:$C$119,BO$1)+GOALS('12-13 Teamsheets'!$S$2:$Z$126,$A29,'12-13 Teamsheets'!$C$2:$C$126,BO$1)+GOALS('13-14 Teamsheets'!$S$2:$Z$132,$A29,'13-14 Teamsheets'!$C$2:$C$132,BO$1)+GOALS('14-15 Teamsheets'!$S$2:$Z$136,$A29,'14-15 Teamsheets'!$C$2:$C$136,BO$1)) &amp; ")"</f>
        <v>0(0)</v>
      </c>
      <c r="BQ29" s="27">
        <f>Clean_sheet('07-08 Teamsheets'!$C$2:$H$92,$A29,BO$1)+Clean_sheet('08-09 Teamsheets'!$C$2:$H$92,$A29,BO$1)+Clean_sheet('09-10 Teamsheets'!$C$2:$H$98,$A29,BO$1)+Clean_sheet('10-11 Teamsheets'!$C$2:$H$106,$A29,BO$1)+Clean_sheet('11-12 Teamsheets'!$C$2:$H$119,$A29,BO$1)+Clean_sheet('12-13 Teamsheets'!$C$2:$H$126,$A29,BO$1)+Clean_sheet('13-14 Teamsheets'!$C$2:$H$132,$A29,BO$1)+Clean_sheet('14-15 Teamsheets'!$C$2:$H$136,$A29,BO$1)</f>
        <v>0</v>
      </c>
      <c r="BR29" s="27" t="str">
        <f>(CARDS('07-08 Teamsheets'!$H$2:$Z$88,$A29,$CX$2,'07-08 Teamsheets'!$C$2:$C$88,BO$1)+CARDS('08-09 Teamsheets'!$H$2:$Z$92,$A29,$CX$2,'08-09 Teamsheets'!$C$2:$C$92,BO$1)+CARDS('09-10 Teamsheets'!$H$2:$Z$98,$A29,$CX$2,'09-10 Teamsheets'!$C$2:$C$98,BO$1)+CARDS('10-11 Teamsheets'!$H$2:$Z$106,$A29,$CX$2,'10-11 Teamsheets'!$C$2:$C$106,BO$1)+CARDS('11-12 Teamsheets'!$H$2:$Z$119,$A29,$CX$2,'11-12 Teamsheets'!$C$2:$C$119,BO$1)+CARDS('12-13 Teamsheets'!$H$2:$Z$126,$A29,$CX$2,'12-13 Teamsheets'!$C$2:$C$126,BO$1)+CARDS('13-14 Teamsheets'!$H$2:$Z$132,$A29,$CX$2,'13-14 Teamsheets'!$C$2:$C$132,BO$1)+CARDS('14-15 Teamsheets'!$H$2:$Z$136,$A29,$CX$2,'14-15 Teamsheets'!$C$2:$C$136,BO$1)) &amp; "(" &amp; (CARDS('07-08 Teamsheets'!$H$2:$Z$88,$A29,$CX$3,'07-08 Teamsheets'!$C$2:$C$88,BO$1)+CARDS('08-09 Teamsheets'!$H$2:$Z$92,$A29,$CX$3,'08-09 Teamsheets'!$C$2:$C$92,BO$1)+CARDS('09-10 Teamsheets'!$H$2:$Z$98,$A29,$CX$3,'09-10 Teamsheets'!$C$2:$C$98,BO$1)+CARDS('10-11 Teamsheets'!$H$2:$Z$106,$A29,$CX$3,'10-11 Teamsheets'!$C$2:$C$106,BO$1)+CARDS('11-12 Teamsheets'!$H$2:$Z$119,$A29,$CX$3,'11-12 Teamsheets'!$C$2:$C$119,BO$1)+CARDS('12-13 Teamsheets'!$H$2:$Z$126,$A29,$CX$3,'12-13 Teamsheets'!$C$2:$C$126,BO$1)+CARDS('13-14 Teamsheets'!$H$2:$Z$132,$A29,$CX$3,'13-14 Teamsheets'!$C$2:$C$132,BO$1)+CARDS('14-15 Teamsheets'!$H$2:$Z$136,$A29,$CX$3,'14-15 Teamsheets'!$C$2:$C$136,BO$1)) &amp; ")"</f>
        <v>0(1)</v>
      </c>
      <c r="BS29" s="82">
        <f>MINS_PLAYED('07-08 Teamsheets'!$H$2:$R$88,$A29,'07-08 Teamsheets'!$C$2:$C$88,BO$1)+MINS_PLAYED('08-09 Teamsheets'!$H$2:$R$92,$A29,'08-09 Teamsheets'!$C$2:$C$92,BO$1)+MINS_PLAYED('09-10 Teamsheets'!$H$2:$R$98,$A29,'09-10 Teamsheets'!$C$2:$C$98,BO$1)+MINS_PLAYED('10-11 Teamsheets'!$H$2:$R$106,$A29,'10-11 Teamsheets'!$C$2:$C$106,BO$1)+MINS_PLAYED('11-12 Teamsheets'!$H$2:$R$119,$A29,'11-12 Teamsheets'!$C$2:$C$119,BO$1)+MINS_PLAYED('12-13 Teamsheets'!$H$2:$R$126,$A29,'12-13 Teamsheets'!$C$2:$C$126,BO$1)+MINS_PLAYED('13-14 Teamsheets'!$H$2:$R$132,$A29,'13-14 Teamsheets'!$C$2:$C$132,BO$1)+MINS_PLAYED('14-15 Teamsheets'!$H$2:$R$136,$A29,'14-15 Teamsheets'!$C$2:$C$136,BO$1)+MINS_AS_SUB('07-08 Teamsheets'!$S$2:$Z$88,$A29,'07-08 Teamsheets'!$C$2:$C$88,BO$1)+MINS_AS_SUB('08-09 Teamsheets'!$S$2:$Z$92,$A29,'08-09 Teamsheets'!$C$2:$C$92,BO$1)+MINS_AS_SUB('09-10 Teamsheets'!$S$2:$Z$98,$A29,'09-10 Teamsheets'!$C$2:$C$98,BO$1)+MINS_AS_SUB('10-11 Teamsheets'!$S$2:$Z$106,$A29,'10-11 Teamsheets'!$C$2:$C$106,BO$1)+MINS_AS_SUB('11-12 Teamsheets'!$S$2:$Z$119,$A29,'11-12 Teamsheets'!$C$2:$C$119,BO$1)+MINS_AS_SUB('12-13 Teamsheets'!$S$2:$Z$126,$A29,'12-13 Teamsheets'!$C$2:$C$126,BO$1)+MINS_AS_SUB('13-14 Teamsheets'!$S$2:$Z$132,$A29,'13-14 Teamsheets'!$C$2:$C$132,BO$1)+MINS_AS_SUB('14-15 Teamsheets'!$S$2:$Z$136,$A29,'14-15 Teamsheets'!$C$2:$C$136,BO$1)</f>
        <v>609</v>
      </c>
      <c r="BT29" s="71">
        <f>APPS('05-06 Teamsheets'!$H$2:$R$71,$A29,'05-06 Teamsheets'!$C$2:$C$71,B$1)+SUBS('05-06 Teamsheets'!$S$2:$W$71,$A29,'05-06 Teamsheets'!$C$2:$C$71,B$1)+APPS('06-07 Teamsheets'!$H$2:$R$83,$A29,'06-07 Teamsheets'!$C$2:$C$83,G$1)+SUBS('06-07 Teamsheets'!$S$2:$Z$83,$A29,'06-07 Teamsheets'!$C$2:$C$83,G$1)+APPS('07-08 Teamsheets'!$H$2:$R$88,$A29,'07-08 Teamsheets'!$C$2:$C$88,L$1)+SUBS('07-08 Teamsheets'!$S$2:$Z$88,$A29,'07-08 Teamsheets'!$C$2:$C$88,L$1)+APPS('08-09 Teamsheets'!$H$2:$R$92,$A29,'08-09 Teamsheets'!$C$2:$C$92,Q$1)+SUBS('08-09 Teamsheets'!$S$2:$Z$92,$A29,'08-09 Teamsheets'!$C$2:$C$92,Q$1)+APPS('09-10 Teamsheets'!$H$2:$R$98,$A29,'09-10 Teamsheets'!$C$2:$C$98,Q$1)+SUBS('09-10 Teamsheets'!$S$2:$Z$98,$A29,'09-10 Teamsheets'!$C$2:$C$98,Q$1)+APPS('10-11 Teamsheets'!$H$2:$R$107,$A29,'10-11 Teamsheets'!$C$2:$C$107,Q$1)+SUBS('10-11 Teamsheets'!$S$2:$Z$107,$A29,'10-11 Teamsheets'!$C$2:$C$107,Q$1)+APPS('11-12 Teamsheets'!$H$2:$R$119,$A29,'11-12 Teamsheets'!$C$2:$C$119,Q$1)+SUBS('11-12 Teamsheets'!$S$2:$Z$119,$A29,'11-12 Teamsheets'!$C$2:$C$119,Q$1)+APPS('12-13 Teamsheets'!$H$2:$R$126,$A29,'12-13 Teamsheets'!$C$2:$C$126,Q$1)+SUBS('12-13 Teamsheets'!$S$2:$Z$126,$A29,'12-13 Teamsheets'!$C$2:$C$126,Q$1)+APPS('13-14 Teamsheets'!$H$2:$R$132,$A29,'13-14 Teamsheets'!$C$2:$C$132,Q$1)+SUBS('13-14 Teamsheets'!$S$2:$Z$132,$A29,'13-14 Teamsheets'!$C$2:$C$132,Q$1)+APPS('14-15 Teamsheets'!$H$2:$R$136,$A29,'14-15 Teamsheets'!$C$2:$C$136,Q$1)+SUBS('14-15 Teamsheets'!$S$2:$Z$136,$A29,'14-15 Teamsheets'!$C$2:$C$136,Q$1)</f>
        <v>73</v>
      </c>
      <c r="BU29" s="132">
        <v>4</v>
      </c>
      <c r="BV29" s="27">
        <f>APPS('07-08 Teamsheets'!$H$2:$R$88,$A29,'07-08 Teamsheets'!$C$2:$C$88,AZ$1)+SUBS('07-08 Teamsheets'!$S$2:$Z$88,$A29,'07-08 Teamsheets'!$C$2:$C$88,AZ$1)+APPS('11-12 Teamsheets'!$H$2:$R$119,$A29,'11-12 Teamsheets'!$C$2:$C$119,AZ$1)+SUBS('11-12 Teamsheets'!$S$2:$Z$119,$A29,'11-12 Teamsheets'!$C$2:$C$119,AZ$1)+APPS('12-13 Teamsheets'!$H$2:$R$126,$A29,'12-13 Teamsheets'!$C$2:$C$126,AZ$1)+SUBS('12-13 Teamsheets'!$S$2:$Z$126,$A29,'12-13 Teamsheets'!$C$2:$C$126,AZ$1)+APPS('13-14 Teamsheets'!$H$2:$R$132,$A29,'13-14 Teamsheets'!$C$2:$C$132,AZ$1)+SUBS('13-14 Teamsheets'!$S$2:$Z$132,$A29,'13-14 Teamsheets'!$C$2:$C$132,AZ$1)+APPS('14-15 Teamsheets'!$H$2:$R$136,$A29,'14-15 Teamsheets'!$C$2:$C$136,AZ$1)+SUBS('14-15 Teamsheets'!$S$2:$Z$136,$A29,'14-15 Teamsheets'!$C$2:$C$136,AZ$1)+APPS('08-09 Teamsheets'!$H$2:$R$92,$A29,'08-09 Teamsheets'!$C$2:$C$92,BE$1)+APPS('09-10 Teamsheets'!$H$2:$R$98,$A29,'09-10 Teamsheets'!$C$2:$C$98,BE$1)+SUBS('08-09 Teamsheets'!$S$2:$Z$92,$A29,'08-09 Teamsheets'!$C$2:$C$92,BE$1)+SUBS('09-10 Teamsheets'!$S$2:$Z$98,$A29,'09-10 Teamsheets'!$C$2:$C$98,BE$1)+APPS('10-11 Teamsheets'!$H$2:$R$107,$A29,'10-11 Teamsheets'!$C$2:$C$107,BE$1)+SUBS('10-11 Teamsheets'!$S$2:$Z$107,$A29,'10-11 Teamsheets'!$C$2:$C$107,BE$1)+APPS('11-12 Teamsheets'!$H$2:$R$119,$A29,'11-12 Teamsheets'!$C$2:$C$119,BE$1)+SUBS('11-12 Teamsheets'!$S$2:$Z$119,$A29,'11-12 Teamsheets'!$C$2:$C$119,BE$1)+APPS('12-13 Teamsheets'!$H$2:$R$126,$A29,'12-13 Teamsheets'!$C$2:$C$126,BE$1)+SUBS('12-13 Teamsheets'!$S$2:$Z$126,$A29,'12-13 Teamsheets'!$C$2:$C$126,BE$1)+APPS('13-14 Teamsheets'!$H$2:$R$132,$A29,'13-14 Teamsheets'!$C$2:$C$132,BE$1)+SUBS('13-14 Teamsheets'!$S$2:$Z$132,$A29,'13-14 Teamsheets'!$C$2:$C$132,BE$1)+APPS('14-15 Teamsheets'!$H$2:$R$136,$A29,'14-15 Teamsheets'!$C$2:$C$136,BE$1)+SUBS('14-15 Teamsheets'!$S$2:$Z$136,$A29,'14-15 Teamsheets'!$C$2:$C$136,BE$1)</f>
        <v>1</v>
      </c>
      <c r="BW29" s="27">
        <f>APPS('07-08 Teamsheets'!$H$2:$R$88,$A29,'07-08 Teamsheets'!$C$2:$C$88,BJ$1)+APPS('08-09 Teamsheets'!$H$2:$R$92,$A29,'08-09 Teamsheets'!$C$2:$C$92,BJ$1)+APPS('09-10 Teamsheets'!$H$2:$R$98,$A29,'09-10 Teamsheets'!$C$2:$C$98,BJ$1)+SUBS('07-08 Teamsheets'!$S$2:$Z$88,$A29,'07-08 Teamsheets'!$C$2:$C$88,BJ$1)+SUBS('08-09 Teamsheets'!$S$2:$Z$92,$A29,'08-09 Teamsheets'!$C$2:$C$92,BJ$1)+SUBS('09-10 Teamsheets'!$S$2:$Z$98,$A29,'09-10 Teamsheets'!$C$2:$C$98,BJ$1)+APPS('10-11 Teamsheets'!$H$2:$R$107,$A29,'10-11 Teamsheets'!$C$2:$C$107,BJ$1)+SUBS('10-11 Teamsheets'!$S$2:$Z$107,$A29,'10-11 Teamsheets'!$C$2:$C$107,BJ$1)+APPS('11-12 Teamsheets'!$H$2:$R$119,$A29,'11-12 Teamsheets'!$C$2:$C$119,BJ$1)+SUBS('11-12 Teamsheets'!$S$2:$Z$111,$A29,'11-12 Teamsheets'!$C$2:$C$119,BJ$1)+APPS('12-13 Teamsheets'!$H$2:$R$126,$A29,'12-13 Teamsheets'!$C$2:$C$126,BJ$1)+SUBS('12-13 Teamsheets'!$S$2:$Z$118,$A29,'12-13 Teamsheets'!$C$2:$C$126,BJ$1)+APPS('13-14 Teamsheets'!$H$2:$R$132,$A29,'13-14 Teamsheets'!$C$2:$C$132,BJ$1)+SUBS('13-14 Teamsheets'!$S$2:$Z$124,$A29,'13-14 Teamsheets'!$C$2:$C$132,BJ$1)+APPS('14-15 Teamsheets'!$H$2:$R$136,$A29,'14-15 Teamsheets'!$C$2:$C$136,BJ$1)+SUBS('14-15 Teamsheets'!$S$2:$Z$128,$A29,'14-15 Teamsheets'!$C$2:$C$136,BJ$1)</f>
        <v>6</v>
      </c>
      <c r="BX29" s="27">
        <f>APPS('07-08 Teamsheets'!$H$2:$R$88,$A29,'07-08 Teamsheets'!$C$2:$C$88,BO$1)+APPS('08-09 Teamsheets'!$H$2:$R$92,$A29,'08-09 Teamsheets'!$C$2:$C$92,BO$1)+APPS('09-10 Teamsheets'!$H$2:$R$98,$A29,'09-10 Teamsheets'!$C$2:$C$98,BO$1)+SUBS('07-08 Teamsheets'!$S$2:$Z$88,$A29,'07-08 Teamsheets'!$C$2:$C$88,BO$1)+SUBS('08-09 Teamsheets'!$S$2:$Z$92,$A29,'08-09 Teamsheets'!$C$2:$C$92,BO$1)+SUBS('09-10 Teamsheets'!$S$2:$Z$98,$A29,'09-10 Teamsheets'!$C$2:$C$98,BO$1)+APPS('10-11 Teamsheets'!$H$2:$R$107,$A29,'10-11 Teamsheets'!$C$2:$C$107,BO$1)+SUBS('10-11 Teamsheets'!$S$2:$Z$107,$A29,'10-11 Teamsheets'!$C$2:$C$107,BO$1)+APPS('11-12 Teamsheets'!$H$2:$R$119,$A29,'11-12 Teamsheets'!$C$2:$C$119,BO$1)+SUBS('11-12 Teamsheets'!$S$2:$Z$119,$A29,'11-12 Teamsheets'!$C$2:$C$119,BO$1)+APPS('12-13 Teamsheets'!$H$2:$R$126,$A29,'12-13 Teamsheets'!$C$2:$C$126,BO$1)+SUBS('12-13 Teamsheets'!$S$2:$Z$126,$A29,'12-13 Teamsheets'!$C$2:$C$126,BO$1)+APPS('13-14 Teamsheets'!$H$2:$R$132,$A29,'13-14 Teamsheets'!$C$2:$C$132,BO$1)+SUBS('13-14 Teamsheets'!$S$2:$Z$132,$A29,'13-14 Teamsheets'!$C$2:$C$132,BO$1)+APPS('14-15 Teamsheets'!$H$2:$R$136,$A29,'14-15 Teamsheets'!$C$2:$C$136,BO$1)+SUBS('14-15 Teamsheets'!$S$2:$Z$136,$A29,'14-15 Teamsheets'!$C$2:$C$136,BO$1)</f>
        <v>7</v>
      </c>
      <c r="BY29" s="28">
        <f t="shared" si="3"/>
        <v>18</v>
      </c>
      <c r="BZ29" s="27" t="str">
        <f>(APPS('05-06 Teamsheets'!$H$2:$R$71,$A29) + APPS('06-07 Teamsheets'!$H$2:$R$83,$A29) +APPS('07-08 Teamsheets'!$H$2:$R$88,$A29) + APPS('08-09 Teamsheets'!$H$2:$R$92,$A29)+APPS('09-10 Teamsheets'!$H$2:$R$98,$A29)+APPS('10-11 Teamsheets'!$H$2:$R$107,$A29)+APPS('11-12 Teamsheets'!$H$2:$R$119,$A29)+APPS('12-13 Teamsheets'!$H$2:$R$126,$A29)+APPS('13-14 Teamsheets'!$H$2:$R$132,$A29)+APPS('14-15 Teamsheets'!$H$2:$R$136,$A29)) &amp; "(" &amp; (SUBS('05-06 Teamsheets'!$S$2:$W$71,$A29)+SUBS('06-07 Teamsheets'!$S$2:$Z$83,$A29)+SUBS('07-08 Teamsheets'!$S$2:$Z$88,$A29) +SUBS('08-09 Teamsheets'!$S$2:$Z$92,$A29)+SUBS('09-10 Teamsheets'!$S$2:$Z$98,$A29)+SUBS('10-11 Teamsheets'!$S$2:$Z$107,$A29)+SUBS('11-12 Teamsheets'!$S$2:$Z$119,$A29)+SUBS('12-13 Teamsheets'!$S$2:$Z$126,$A29)+SUBS('13-14 Teamsheets'!$S$2:$Z$132,$A29)+SUBS('14-15 Teamsheets'!$S$2:$Z$136,$A29)) &amp; ")"</f>
        <v>73(18)</v>
      </c>
      <c r="CA29" s="28">
        <f t="shared" si="4"/>
        <v>91</v>
      </c>
      <c r="CB29" s="71">
        <f>GOALS('05-06 Teamsheets'!$H$2:$W$71,$A29,'05-06 Teamsheets'!$C$2:$C$71,B$1)+GOALS('06-07 Teamsheets'!$H$2:$Z$83,$A29,'06-07 Teamsheets'!$C$2:$C$83,G$1)+GOALS('07-08 Teamsheets'!$H$2:$Z$88,$A29,'07-08 Teamsheets'!$C$2:$C$88,L$1)+GOALS('08-09 Teamsheets'!$H$2:$Z$92,$A29,'08-09 Teamsheets'!$C$2:$C$92,Q$1)+GOALS('09-10 Teamsheets'!$H$2:$Z$98,$A29,'09-10 Teamsheets'!$C$2:$C$98,Q$1)+GOALS('10-11 Teamsheets'!$H$2:$Z$107,$A29,'10-11 Teamsheets'!$C$2:$C$107,Q$1)+GOALS('11-12 Teamsheets'!$H$2:$Z$119,$A29,'11-12 Teamsheets'!$C$2:$C$119,Q$1)+GOALS('12-13 Teamsheets'!$H$2:$Z$126,$A29,'12-13 Teamsheets'!$C$2:$C$126,Q$1)+GOALS('13-14 Teamsheets'!$H$2:$Z$132,$A29,'13-14 Teamsheets'!$C$2:$C$132,Q$1)+GOALS('14-15 Teamsheets'!$H$2:$Z$136,$A29,'14-15 Teamsheets'!$C$2:$C$136,Q$1)</f>
        <v>4</v>
      </c>
      <c r="CC29" s="27">
        <f>GOALS('05-06 Teamsheets'!$H$2:$W$71,$A29,'05-06 Teamsheets'!$C$2:$C$71,V$1)+GOALS('05-06 Teamsheets'!$H$2:$W$71,$A29,'05-06 Teamsheets'!$C$2:$C$71,AA$1)+GOALS('06-07 Teamsheets'!$H$2:$Z$83,$A29,'06-07 Teamsheets'!$C$2:$C$83,AF$1)+GOALS('06-07 Teamsheets'!$H$2:$Z$83,$A29,'06-07 Teamsheets'!$C$2:$C$83,AK$1)+GOALS('07-08 Teamsheets'!$H$2:$Z$88,$A29,'07-08 Teamsheets'!$C$2:$C$88,AP$1)+GOALS('07-08 Teamsheets'!$H$2:$Z$88,$A29,'07-08 Teamsheets'!$C$2:$C$88,AU$1)+GOALS('07-08 Teamsheets'!$H$2:$Z$88,$A29,'07-08 Teamsheets'!$C$2:$C$88,AZ$1)+GOALS('11-12 Teamsheets'!$H$2:$Z$119,$A29,'11-12 Teamsheets'!$C$2:$C$119,AZ$1)+GOALS('12-13 Teamsheets'!$H$2:$Z$120,$A29,'12-13 Teamsheets'!$C$2:$C$120,AZ$1)+GOALS('13-14 Teamsheets'!$H$2:$Z$126,$A29,'13-14 Teamsheets'!$C$2:$C$126,AZ$1)+GOALS('14-15 Teamsheets'!$H$2:$Z$130,$A29,'14-15 Teamsheets'!$C$2:$C$130,AZ$1)+GOALS('08-09 Teamsheets'!$H$2:$Z$92,$A29,'08-09 Teamsheets'!$C$2:$C$92,BE$1)+GOALS('09-10 Teamsheets'!$H$2:$Z$98,$A29,'09-10 Teamsheets'!$C$2:$C$98,BE$1)+GOALS('10-11 Teamsheets'!$H$2:$Z$107,$A29,'10-11 Teamsheets'!$C$2:$C$107,BE$1)+GOALS('11-12 Teamsheets'!$H$2:$Z$119,$A29,'11-12 Teamsheets'!$C$2:$C$119,BE$1)+GOALS('12-13 Teamsheets'!$H$2:$Z$126,$A29,'12-13 Teamsheets'!$C$2:$C$126,BE$1)+GOALS('13-14 Teamsheets'!$H$2:$Z$132,$A29,'13-14 Teamsheets'!$C$2:$C$132,BE$1)+GOALS('14-15 Teamsheets'!$H$2:$Z$136,$A29,'14-15 Teamsheets'!$C$2:$C$136,BE$1)</f>
        <v>0</v>
      </c>
      <c r="CD29" s="27">
        <f>GOALS('07-08 Teamsheets'!$H$2:$Z$88,$A29,'07-08 Teamsheets'!$C$2:$C$88,BJ$1)
+GOALS('08-09 Teamsheets'!$H$2:$Z$92,$A29,'08-09 Teamsheets'!$C$2:$C$92,BJ$1)
+GOALS('09-10 Teamsheets'!$H$2:$Z$98,$A29,'09-10 Teamsheets'!$C$2:$C$98,BJ$1)
+GOALS('10-11 Teamsheets'!$H$2:$Z$107,$A29,'10-11 Teamsheets'!$C$2:$C$107,BJ$1)
+GOALS('11-12 Teamsheets'!$H$2:$Z$119,$A29,'11-12 Teamsheets'!$C$2:$C$119,BJ$1)
+GOALS('12-13 Teamsheets'!$H$2:$Z$124,$A29,'12-13 Teamsheets'!$C$2:$C$124,BJ$1)+GOALS('13-14 Teamsheets'!$H$2:$Z$130,$A29,'13-14 Teamsheets'!$C$2:$C$130,BJ$1)+GOALS('14-15 Teamsheets'!$H$2:$Z$134,$A29,'14-15 Teamsheets'!$C$2:$C$134,BJ$1)
+GOALS('07-08 Teamsheets'!$H$2:$Z$88,$A29,'07-08 Teamsheets'!$C$2:$C$88,BO$1)
+GOALS('08-09 Teamsheets'!$H$2:$Z$92,$A29,'08-09 Teamsheets'!$C$2:$C$92,BO$1)
+GOALS('09-10 Teamsheets'!$H$2:$Z$98,$A29,'09-10 Teamsheets'!$C$2:$C$98,BO$1)
+GOALS('10-11 Teamsheets'!$H$2:$Z$107,$A29,'10-11 Teamsheets'!$C$2:$C$107,BO$1)
+GOALS('11-12 Teamsheets'!$H$2:$Z$119,$A29,'11-12 Teamsheets'!$C$2:$C$119,BO$1)
+GOALS('12-13 Teamsheets'!$H$2:$Z$126,$A29,'12-13 Teamsheets'!$C$2:$C$126,BO$1)+GOALS('13-14 Teamsheets'!$H$2:$Z$132,$A29,'13-14 Teamsheets'!$C$2:$C$132,BO$1)+GOALS('14-15 Teamsheets'!$H$2:$Z$136,$A29,'14-15 Teamsheets'!$C$2:$C$136,BO$1)</f>
        <v>0</v>
      </c>
      <c r="CE29" s="28">
        <f t="shared" si="5"/>
        <v>0</v>
      </c>
      <c r="CF29" s="27" t="str">
        <f>(GOALS('05-06 Teamsheets'!$H$2:$R$71,$A29) +GOALS('06-07 Teamsheets'!$H$2:$R$83,$A29) +  GOALS('07-08 Teamsheets'!$H$2:$R$88,$A29) + GOALS('08-09 Teamsheets'!$H$2:$R$92,$A29)+GOALS('09-10 Teamsheets'!$H$2:$R$98,$A29)+GOALS('10-11 Teamsheets'!$H$2:$R$107,$A29)+GOALS('11-12 Teamsheets'!$H$2:$R$119,$A29)+GOALS('12-13 Teamsheets'!$H$2:$R$126,$A29)+GOALS('13-14 Teamsheets'!$H$2:$R$132,$A29)+GOALS('14-15 Teamsheets'!$H$2:$R$136,$A29)) &amp; "(" &amp; (GOALS('05-06 Teamsheets'!$S$2:$W$71,$A29)+GOALS('06-07 Teamsheets'!$S$2:$Z$83,$A29)+GOALS('07-08 Teamsheets'!$S$2:$Z$88,$A29)+GOALS('08-09 Teamsheets'!$S$2:$Z$92,$A29)+GOALS('09-10 Teamsheets'!$S$2:$Z$98,$A29)+GOALS('10-11 Teamsheets'!$S$2:$Z$107,$A29)+GOALS('11-12 Teamsheets'!$S$2:$Z$119,$A29)+GOALS('12-13 Teamsheets'!$S$2:$Z$126,$A29)+GOALS('13-14 Teamsheets'!$S$2:$Z$132,$A29)+GOALS('14-15 Teamsheets'!$S$2:$Z$136,$A29)) &amp; ")"</f>
        <v>3(1)</v>
      </c>
      <c r="CG29" s="28">
        <f t="shared" si="6"/>
        <v>4</v>
      </c>
      <c r="CH29" s="71">
        <f t="shared" si="7"/>
        <v>0</v>
      </c>
      <c r="CI29" s="83">
        <f t="shared" si="8"/>
        <v>0</v>
      </c>
      <c r="CJ29" s="77">
        <f t="shared" si="9"/>
        <v>0</v>
      </c>
      <c r="CK29" s="74" t="str">
        <f>(CARDS('05-06 Teamsheets'!$H$2:$W$71,$A29,$CX$2)+CARDS('06-07 Teamsheets'!$H$2:$Z$83,$A29,$CX$2)+CARDS('07-08 Teamsheets'!$H$2:$Z$88,$A29,$CX$2)+CARDS('08-09 Teamsheets'!$H$2:$Z$92,$A29,$CX$2)+CARDS('09-10 Teamsheets'!$H$2:$Z$98,$A29,$CX$2)+CARDS('10-11 Teamsheets'!$H$2:$Z$107,$A29,$CX$2)+CARDS('11-12 Teamsheets'!$H$2:$Z$119,$A29,$CX$2)+CARDS('12-13 Teamsheets'!$H$2:$Z$126,$A29,$CX$2)+CARDS('13-14 Teamsheets'!$H$2:$Z$130,$A29,$CX$2)) &amp; "(" &amp; (CARDS('05-06 Teamsheets'!$H$2:$W$71,$A29,$CX$3)+CARDS('06-07 Teamsheets'!$H$2:$Z$83,$A29,$CX$3)+CARDS('07-08 Teamsheets'!$H$2:$Z$88,$A29,$CX$3)+CARDS('08-09 Teamsheets'!$H$2:$Z$92,$A29,$CX$3)+CARDS('09-10 Teamsheets'!$H$2:$Z$98,$A29,$CX$3)+CARDS('10-11 Teamsheets'!$H$2:$Z$107,$A29,$CX$3)+CARDS('11-12 Teamsheets'!$H$2:$Z$119,$A29,$CX$3)+CARDS('13-14 Teamsheets'!$H$2:$Z$130,$A29,$CX$3)) &amp; ")"</f>
        <v>14(1)</v>
      </c>
      <c r="CL29" s="28">
        <f t="shared" si="10"/>
        <v>5159</v>
      </c>
      <c r="CM29" s="28">
        <f t="shared" si="11"/>
        <v>1412</v>
      </c>
      <c r="CN29" s="77">
        <f t="shared" si="12"/>
        <v>6571</v>
      </c>
      <c r="CO29" s="28">
        <f t="shared" si="13"/>
        <v>72.208791208791212</v>
      </c>
      <c r="CP29" s="28">
        <f t="shared" si="14"/>
        <v>4.3956043956043959E-2</v>
      </c>
      <c r="CQ29" s="77">
        <f t="shared" si="15"/>
        <v>1642.75</v>
      </c>
      <c r="CS29" s="71">
        <f t="shared" si="0"/>
        <v>21</v>
      </c>
      <c r="CT29" s="83">
        <f t="shared" si="1"/>
        <v>22</v>
      </c>
      <c r="CU29" s="77">
        <f t="shared" si="2"/>
        <v>40</v>
      </c>
    </row>
    <row r="30" spans="1:102" x14ac:dyDescent="0.2">
      <c r="A30" s="26" t="s">
        <v>2286</v>
      </c>
      <c r="B30" s="27" t="s">
        <v>1641</v>
      </c>
      <c r="C30" s="27" t="s">
        <v>1642</v>
      </c>
      <c r="D30" s="27">
        <v>0</v>
      </c>
      <c r="E30" s="27" t="s">
        <v>1636</v>
      </c>
      <c r="F30" s="82">
        <v>1764</v>
      </c>
      <c r="G30" s="27" t="s">
        <v>1720</v>
      </c>
      <c r="H30" s="27" t="s">
        <v>1715</v>
      </c>
      <c r="I30" s="27">
        <v>0</v>
      </c>
      <c r="J30" s="27" t="s">
        <v>1647</v>
      </c>
      <c r="K30" s="82">
        <v>2266</v>
      </c>
      <c r="L30" s="27" t="s">
        <v>1805</v>
      </c>
      <c r="M30" s="27" t="s">
        <v>1728</v>
      </c>
      <c r="N30" s="27">
        <v>0</v>
      </c>
      <c r="O30" s="27" t="s">
        <v>1684</v>
      </c>
      <c r="P30" s="82">
        <v>2134</v>
      </c>
      <c r="Q30" s="27" t="str">
        <f>(APPS('08-09 Teamsheets'!$H$2:$R$92,$A30,'08-09 Teamsheets'!$C$2:$C$92,Q$1)+APPS('09-10 Teamsheets'!$H$2:$R$98,$A30,'09-10 Teamsheets'!$C$2:$C$98,Q$1)+APPS('10-11 Teamsheets'!$H$2:$R$107,$A30,'10-11 Teamsheets'!$C$2:$C$107,Q$1)+APPS('11-12 Teamsheets'!$H$2:$R$119,$A30,'11-12 Teamsheets'!$C$2:$C$119,Q$1)+APPS('12-13 Teamsheets'!$H$2:$R$126,$A30,'12-13 Teamsheets'!$C$2:$C$126,Q$1)+APPS('13-14 Teamsheets'!$H$2:$R$132,$A30,'13-14 Teamsheets'!$C$2:$C$132,Q$1)+APPS('14-15 Teamsheets'!$H$2:$R$136,$A30,'14-15 Teamsheets'!$C$2:$C$136,Q$1)) &amp; "(" &amp; (SUBS('08-09 Teamsheets'!$S$2:$Z$92,$A30,'08-09 Teamsheets'!$C$2:$C$92,Q$1)+SUBS('09-10 Teamsheets'!$S$2:$Z$98,$A30,'09-10 Teamsheets'!$C$2:$C$98,Q$1)+SUBS('10-11 Teamsheets'!$S$2:$Z$107,$A30,'10-11 Teamsheets'!$C$2:$C$107,Q$1)+SUBS('11-12 Teamsheets'!$S$2:$Z$119,$A30,'11-12 Teamsheets'!$C$2:$C$119,Q$1)+SUBS('12-13 Teamsheets'!$S$2:$Z$126,$A30,'12-13 Teamsheets'!$C$2:$C$126,Q$1)+SUBS('13-14 Teamsheets'!$S$2:$Z$132,$A30,'13-14 Teamsheets'!$C$2:$C$132,Q$1)+SUBS('14-15 Teamsheets'!$S$2:$Z$136,$A30,'14-15 Teamsheets'!$C$2:$C$136,Q$1)) &amp; ")"</f>
        <v>95(14)</v>
      </c>
      <c r="R30" s="27" t="str">
        <f>(GOALS('08-09 Teamsheets'!$H$2:$R$92,$A30,'08-09 Teamsheets'!$C$2:$C$92,Q$1)+GOALS('09-10 Teamsheets'!$H$2:$R$98,$A30,'09-10 Teamsheets'!$C$2:$C$98,Q$1)+GOALS('10-11 Teamsheets'!$H$2:$R$107,$A30,'10-11 Teamsheets'!$C$2:$C$107,Q$1)+GOALS('11-12 Teamsheets'!$H$2:$R$119,$A30,'11-12 Teamsheets'!$C$2:$C$119,Q$1)+GOALS('12-13 Teamsheets'!$H$2:$R$126,$A30,'12-13 Teamsheets'!$C$2:$C$126,Q$1)+GOALS('13-14 Teamsheets'!$H$2:$R$132,$A30,'13-14 Teamsheets'!$C$2:$C$132,Q$1)+GOALS('14-15 Teamsheets'!$H$2:$R$136,$A30,'14-15 Teamsheets'!$C$2:$C$136,Q$1)) &amp; "(" &amp; (GOALS('08-09 Teamsheets'!$S$2:$Z$92,$A30,'08-09 Teamsheets'!$C$2:$C$92,Q$1)+GOALS('09-10 Teamsheets'!$S$2:$Z$98,$A30,'09-10 Teamsheets'!$C$2:$C$98,Q$1)+GOALS('10-11 Teamsheets'!$S$2:$Z$107,$A30,'10-11 Teamsheets'!$C$2:$C$107,Q$1)+GOALS('11-12 Teamsheets'!$S$2:$Z$119,$A30,'11-12 Teamsheets'!$C$2:$C$119,Q$1)+GOALS('12-13 Teamsheets'!$S$2:$Z$126,$A30,'12-13 Teamsheets'!$C$2:$C$126,Q$1)+GOALS('13-14 Teamsheets'!$S$2:$Z$132,$A30,'13-14 Teamsheets'!$C$2:$C$132,Q$1)+GOALS('14-15 Teamsheets'!$S$2:$Z$136,$A30,'14-15 Teamsheets'!$C$2:$C$136,Q$1)) &amp; ")"</f>
        <v>20(0)</v>
      </c>
      <c r="S30" s="27">
        <f>Clean_sheet('08-09 Teamsheets'!$C$2:$H$92,$A30,Q$1)+Clean_sheet('09-10 Teamsheets'!$C$2:$H$98,$A30,Q$1)+Clean_sheet('10-11 Teamsheets'!$C$2:$H$107,$A30,Q$1)+Clean_sheet('11-12 Teamsheets'!$C$2:$H$119,$A30,Q$1)+Clean_sheet('12-13 Teamsheets'!$C$2:$H$126,$A30,Q$1)+Clean_sheet('13-14 Teamsheets'!$C$2:$H$132,$A30,Q$1)+Clean_sheet('14-15 Teamsheets'!$C$2:$H$136,$A30,Q$1)</f>
        <v>0</v>
      </c>
      <c r="T30" s="27" t="str">
        <f>(CARDS('08-09 Teamsheets'!$H$2:$Z$92,$A30,$CX$2,'08-09 Teamsheets'!$C$2:$C$92,Q$1)+CARDS('09-10 Teamsheets'!$H$2:$Z$98,$A30,$CX$2,'09-10 Teamsheets'!$C$2:$C$98,Q$1)+CARDS('10-11 Teamsheets'!$H$2:$Z$107,$A30,$CX$2,'10-11 Teamsheets'!$C$2:$C$107,Q$1)+CARDS('11-12 Teamsheets'!$H$2:$Z$119,$A30,$CX$2,'11-12 Teamsheets'!$C$2:$C$119,Q$1)+CARDS('12-13 Teamsheets'!$H$2:$Z$126,$A30,$CX$2,'12-13 Teamsheets'!$C$2:$C$126,Q$1)+CARDS('13-14 Teamsheets'!$H$2:$Z$132,$A30,$CX$2,'13-14 Teamsheets'!$C$2:$C$132,Q$1)+CARDS('14-15 Teamsheets'!$H$2:$Z$136,$A30,$CX$2,'14-15 Teamsheets'!$C$2:$C$136,Q$1)) &amp; "(" &amp; (CARDS('08-09 Teamsheets'!$H$2:$Z$92,$A30,$CX$3,'08-09 Teamsheets'!$C$2:$C$92,Q$1)+CARDS('09-10 Teamsheets'!$H$2:$Z$98,$A30,$CX$3,'09-10 Teamsheets'!$C$2:$C$98,Q$1)+CARDS('10-11 Teamsheets'!$H$2:$Z$107,$A30,$CX$3,'10-11 Teamsheets'!$C$2:$C$107,Q$1)+CARDS('11-12 Teamsheets'!$H$2:$Z$119,$A30,$CX$3,'11-12 Teamsheets'!$C$2:$C$119,Q$1)+CARDS('12-13 Teamsheets'!$H$2:$Z$126,$A30,$CX$3,'12-13 Teamsheets'!$C$2:$C$126,Q$1)+CARDS('13-14 Teamsheets'!$H$2:$Z$132,$A30,$CX$3,'13-14 Teamsheets'!$C$2:$C$132,Q$1)+CARDS('14-15 Teamsheets'!$H$2:$Z$136,$A30,$CX$3,'14-15 Teamsheets'!$C$2:$C$136,Q$1)) &amp; ")"</f>
        <v>17(0)</v>
      </c>
      <c r="U30" s="82">
        <f>MINS_PLAYED('08-09 Teamsheets'!$H$2:$R$92,$A30,'08-09 Teamsheets'!$C$2:$C$92,Q$1)+MINS_PLAYED('09-10 Teamsheets'!$H$2:$R$98,$A30,'09-10 Teamsheets'!$C$2:$C$98,Q$1)+ MINS_AS_SUB('08-09 Teamsheets'!$S$2:$Z$92,$A30,'08-09 Teamsheets'!$C$2:$C$92,Q$1)+ MINS_AS_SUB('09-10 Teamsheets'!$S$2:$Z$98,$A30,'09-10 Teamsheets'!$C$2:$C$98,Q$1)+MINS_PLAYED('10-11 Teamsheets'!$H$2:$R$107,$A30,'10-11 Teamsheets'!$C$2:$C$107,Q$1)+MINS_AS_SUB('10-11 Teamsheets'!$S$2:$Z$107,$A30,'10-11 Teamsheets'!$C$2:$C$107,Q$1)+MINS_PLAYED('11-12 Teamsheets'!$H$2:$R$119,$A30,'11-12 Teamsheets'!$C$2:$C$119,Q$1)+MINS_AS_SUB('11-12 Teamsheets'!$S$2:$Z$119,$A30,'11-12 Teamsheets'!$C$2:$C$119,Q$1)+MINS_PLAYED('12-13 Teamsheets'!$H$2:$R$126,$A30,'12-13 Teamsheets'!$C$2:$C$126,Q$1)+MINS_AS_SUB('12-13 Teamsheets'!$S$2:$Z$126,$A30,'12-13 Teamsheets'!$C$2:$C$126,Q$1)+MINS_PLAYED('13-14 Teamsheets'!$H$2:$R$132,$A30,'13-14 Teamsheets'!$C$2:$C$132,Q$1)+MINS_AS_SUB('13-14 Teamsheets'!$S$2:$Z$132,$A30,'13-14 Teamsheets'!$C$2:$C$132,Q$1)+MINS_PLAYED('14-15 Teamsheets'!$H$2:$R$136,$A30,'14-15 Teamsheets'!$C$2:$C$136,Q$1)+MINS_AS_SUB('14-15 Teamsheets'!$S$2:$Z$136,$A30,'14-15 Teamsheets'!$C$2:$C$136,Q$1)</f>
        <v>7886</v>
      </c>
      <c r="V30" s="27" t="s">
        <v>1636</v>
      </c>
      <c r="W30" s="27" t="s">
        <v>1636</v>
      </c>
      <c r="X30" s="27">
        <v>0</v>
      </c>
      <c r="Y30" s="27" t="s">
        <v>1635</v>
      </c>
      <c r="Z30" s="82">
        <v>60</v>
      </c>
      <c r="AA30" s="27" t="s">
        <v>1638</v>
      </c>
      <c r="AB30" s="27" t="s">
        <v>1636</v>
      </c>
      <c r="AC30" s="27">
        <v>0</v>
      </c>
      <c r="AD30" s="27" t="s">
        <v>1635</v>
      </c>
      <c r="AE30" s="82">
        <v>180</v>
      </c>
      <c r="AF30" s="27" t="s">
        <v>1647</v>
      </c>
      <c r="AG30" s="27" t="s">
        <v>1647</v>
      </c>
      <c r="AH30" s="27">
        <v>0</v>
      </c>
      <c r="AI30" s="27" t="s">
        <v>1635</v>
      </c>
      <c r="AJ30" s="82">
        <v>254</v>
      </c>
      <c r="AK30" s="27" t="s">
        <v>1685</v>
      </c>
      <c r="AL30" s="27" t="s">
        <v>1636</v>
      </c>
      <c r="AM30" s="27">
        <v>0</v>
      </c>
      <c r="AN30" s="27" t="s">
        <v>1636</v>
      </c>
      <c r="AO30" s="82">
        <v>307</v>
      </c>
      <c r="AP30" s="27" t="s">
        <v>1636</v>
      </c>
      <c r="AQ30" s="27" t="s">
        <v>1635</v>
      </c>
      <c r="AR30" s="27">
        <v>0</v>
      </c>
      <c r="AS30" s="27" t="s">
        <v>1636</v>
      </c>
      <c r="AT30" s="82">
        <v>120</v>
      </c>
      <c r="AU30" s="27" t="s">
        <v>1634</v>
      </c>
      <c r="AV30" s="27" t="s">
        <v>1635</v>
      </c>
      <c r="AW30" s="27">
        <v>0</v>
      </c>
      <c r="AX30" s="27" t="s">
        <v>1635</v>
      </c>
      <c r="AY30" s="82">
        <v>184</v>
      </c>
      <c r="AZ30" s="27" t="str">
        <f>(APPS('07-08 Teamsheets'!$H$2:$R$88,$A30,'07-08 Teamsheets'!$C$2:$C$88,AZ$1)+APPS('11-12 Teamsheets'!$H$2:$R$119,$A30,'11-12 Teamsheets'!$C$2:$C$119,AZ$1)+APPS('12-13 Teamsheets'!$H$2:$R$126,$A30,'12-13 Teamsheets'!$C$2:$C$126,AZ$1)+APPS('13-14 Teamsheets'!$H$2:$R$132,$A30,'13-14 Teamsheets'!$C$2:$C$132,AZ$1)+APPS('14-15 Teamsheets'!$H$2:$R$136,$A30,'14-15 Teamsheets'!$C$2:$C$136,AZ$1)) &amp; "(" &amp; (SUBS('07-08 Teamsheets'!$S$2:$Z$88,$A30,'07-08 Teamsheets'!$C$2:$C$88,AZ$1)+SUBS('11-12 Teamsheets'!$S$2:$Z$119,$A30,'11-12 Teamsheets'!$C$2:$C$119,AZ$1)+SUBS('12-13 Teamsheets'!$S$2:$Z$126,$A30,'12-13 Teamsheets'!$C$2:$C$126,AZ$1)+SUBS('13-14 Teamsheets'!$S$2:$Z$132,$A30,'13-14 Teamsheets'!$C$2:$C$132,AZ$1)+SUBS('14-15 Teamsheets'!$S$2:$Z$136,$A30,'14-15 Teamsheets'!$C$2:$C$136,AZ$1)) &amp; ")"</f>
        <v>1(1)</v>
      </c>
      <c r="BA30" s="27" t="str">
        <f>(GOALS('07-08 Teamsheets'!$H$2:$R$88,$A30,'07-08 Teamsheets'!$C$2:$C$88,AZ$1)+GOALS('11-12 Teamsheets'!$H$2:$R$119,$A30,'11-12 Teamsheets'!$C$2:$C$119,AZ$1)+GOALS('12-13 Teamsheets'!$H$2:$R$126,$A30,'12-13 Teamsheets'!$C$2:$C$126,AZ$1)+GOALS('13-14 Teamsheets'!$H$2:$R$132,$A30,'13-14 Teamsheets'!$C$2:$C$132,AZ$1)+GOALS('14-15 Teamsheets'!$H$2:$R$136,$A30,'14-15 Teamsheets'!$C$2:$C$136,AZ$1)) &amp; "(" &amp; (GOALS('07-08 Teamsheets'!$S$2:$Z$88,$A30,'07-08 Teamsheets'!$C$2:$C$88,AZ$1)+GOALS('11-12 Teamsheets'!$S$2:$Z$119,$A30,'11-12 Teamsheets'!$C$2:$C$119,AZ$1)+GOALS('12-13 Teamsheets'!$S$2:$Z$126,$A30,'12-13 Teamsheets'!$C$2:$C$126,AZ$1)+GOALS('13-14 Teamsheets'!$S$2:$Z$132,$A30,'13-14 Teamsheets'!$C$2:$C$132,AZ$1)+GOALS('14-15 Teamsheets'!$S$2:$Z$136,$A30,'14-15 Teamsheets'!$C$2:$C$136,AZ$1)) &amp; ")"</f>
        <v>0(0)</v>
      </c>
      <c r="BB30" s="27">
        <f>Clean_sheet('07-08 Teamsheets'!$C$2:$H$92,$A30,AZ$1)+Clean_sheet('11-12 Teamsheets'!$C$2:$H$119,$A30,AZ$1)+Clean_sheet('12-13 Teamsheets'!$C$2:$H$126,$A30,AZ$1)+Clean_sheet('13-14 Teamsheets'!$C$2:$H$132,$A30,AZ$1)+Clean_sheet('14-15 Teamsheets'!$C$2:$H$136,$A30,AZ$1)</f>
        <v>0</v>
      </c>
      <c r="BC30" s="27" t="str">
        <f>(CARDS('07-08 Teamsheets'!$H$2:$Z$88,$A30,$CX$2,'07-08 Teamsheets'!$C$2:$C$88,AZ$1)+CARDS('11-12 Teamsheets'!$H$2:$Z$119,$A30,$CX$2,'11-12 Teamsheets'!$C$2:$C$119,AZ$1)+CARDS('12-13 Teamsheets'!$H$2:$Z$126,$A30,$CX$2,'12-13 Teamsheets'!$C$2:$C$126,AZ$1)+CARDS('13-14 Teamsheets'!$H$2:$Z$132,$A30,$CX$2,'13-14 Teamsheets'!$C$2:$C$132,AZ$1)+CARDS('14-15 Teamsheets'!$H$2:$Z$136,$A30,$CX$2,'14-15 Teamsheets'!$C$2:$C$136,AZ$1)) &amp; "(" &amp; (CARDS('07-08 Teamsheets'!$H$2:$Z$88,$A30,$CX$3,'07-08 Teamsheets'!$C$2:$C$88,AZ$1)+CARDS('11-12 Teamsheets'!$H$2:$Z$119,$A30,$CX$3,'11-12 Teamsheets'!$C$2:$C$119,AZ$1)+CARDS('12-13 Teamsheets'!$H$2:$Z$126,$A30,$CX$3,'12-13 Teamsheets'!$C$2:$C$126,AZ$1)+CARDS('13-14 Teamsheets'!$H$2:$Z$132,$A30,$CX$3,'13-14 Teamsheets'!$C$2:$C$132,AZ$1)+CARDS('14-15 Teamsheets'!$H$2:$Z$136,$A30,$CX$3,'14-15 Teamsheets'!$C$2:$C$136,AZ$1)) &amp; ")"</f>
        <v>0(0)</v>
      </c>
      <c r="BD30" s="82">
        <f>MINS_PLAYED('07-08 Teamsheets'!$H$2:$R$88,$A30,'07-08 Teamsheets'!$C$2:$C$88,AZ$1)+MINS_PLAYED('11-12 Teamsheets'!$H$2:$R$119,$A30,'11-12 Teamsheets'!$C$2:$C$119,AZ$1)+MINS_PLAYED('12-13 Teamsheets'!$H$2:$R$126,$A30,'12-13 Teamsheets'!$C$2:$C$126,AZ$1)+MINS_PLAYED('13-14 Teamsheets'!$H$2:$R$132,$A30,'13-14 Teamsheets'!$C$2:$C$132,AZ$1)+MINS_PLAYED('14-15 Teamsheets'!$H$2:$R$136,$A30,'14-15 Teamsheets'!$C$2:$C$136,AZ$1)+MINS_AS_SUB('07-08 Teamsheets'!$S$2:$Z$88,$A30,'07-08 Teamsheets'!$C$2:$C$88,AZ$1)+MINS_AS_SUB('11-12 Teamsheets'!$S$2:$Z$119,$A30,'11-12 Teamsheets'!$C$2:$C$119,AZ$1)+MINS_AS_SUB('12-13 Teamsheets'!$S$2:$Z$126,$A30,'12-13 Teamsheets'!$C$2:$C$126,AZ$1)+MINS_AS_SUB('13-14 Teamsheets'!$S$2:$Z$132,$A30,'13-14 Teamsheets'!$C$2:$C$132,AZ$1)+MINS_AS_SUB('14-15 Teamsheets'!$S$2:$Z$136,$A30,'14-15 Teamsheets'!$C$2:$C$136,AZ$1)</f>
        <v>73</v>
      </c>
      <c r="BE30" s="27" t="str">
        <f>(APPS('08-09 Teamsheets'!$H$2:$R$92,$A30,'08-09 Teamsheets'!$C$2:$C$92,BE$1)+APPS('09-10 Teamsheets'!$H$2:$R$98,$A30,'09-10 Teamsheets'!$C$2:$C$98,BE$1)+APPS('10-11 Teamsheets'!$H$2:$R$107,$A30,'10-11 Teamsheets'!$C$2:$C$107,BE$1)+APPS('11-12 Teamsheets'!$H$2:$R$119,$A30,'11-12 Teamsheets'!$C$2:$C$119,BE$1)+APPS('12-13 Teamsheets'!$H$2:$R$126,$A30,'12-13 Teamsheets'!$C$2:$C$126,BE$1)+APPS('13-14 Teamsheets'!$H$2:$R$132,$A30,'13-14 Teamsheets'!$C$2:$C$132,BE$1)+APPS('14-15 Teamsheets'!$H$2:$R$136,$A30,'14-15 Teamsheets'!$C$2:$C$136,BE$1)) &amp; "(" &amp; (SUBS('08-09 Teamsheets'!$S$2:$Z$92,$A30,'08-09 Teamsheets'!$C$2:$C$92,BE$1)+SUBS('09-10 Teamsheets'!$S$2:$Z$98,$A30,'09-10 Teamsheets'!$C$2:$C$98,BE$1)+SUBS('10-11 Teamsheets'!$S$2:$Z$107,$A30,'10-11 Teamsheets'!$C$2:$C$107,BE$1)+SUBS('11-12 Teamsheets'!$S$2:$Z$119,$A30,'11-12 Teamsheets'!$C$2:$C$119,BE$1)+SUBS('12-13 Teamsheets'!$S$2:$Z$126,$A30,'12-13 Teamsheets'!$C$2:$C$126,BE$1)+SUBS('13-14 Teamsheets'!$S$2:$Z$132,$A30,'13-14 Teamsheets'!$C$2:$C$132,BE$1)+SUBS('14-15 Teamsheets'!$S$2:$Z$136,$A30,'14-15 Teamsheets'!$C$2:$C$136,BE$1)) &amp; ")"</f>
        <v>1(1)</v>
      </c>
      <c r="BF30" s="27" t="str">
        <f>(GOALS('08-09 Teamsheets'!$H$2:$R$92,$A30,'08-09 Teamsheets'!$C$2:$C$92,BE$1)+GOALS('09-10 Teamsheets'!$H$2:$R$98,$A30,'09-10 Teamsheets'!$C$2:$C$98,BE$1)+GOALS('10-11 Teamsheets'!$H$2:$R$107,$A30,'10-11 Teamsheets'!$C$2:$C$107,BE$1)+GOALS('11-12 Teamsheets'!$H$2:$R$119,$A30,'11-12 Teamsheets'!$C$2:$C$119,BE$1)+GOALS('12-13 Teamsheets'!$H$2:$R$126,$A30,'12-13 Teamsheets'!$C$2:$C$126,BE$1)+GOALS('13-14 Teamsheets'!$H$2:$R$132,$A30,'13-14 Teamsheets'!$C$2:$C$132,BE$1)+GOALS('14-15 Teamsheets'!$H$2:$R$136,$A30,'14-15 Teamsheets'!$C$2:$C$136,BE$1)) &amp; "(" &amp; (GOALS('08-09 Teamsheets'!$S$2:$Z$92,$A30,'08-09 Teamsheets'!$C$2:$C$92,BE$1)+GOALS('09-10 Teamsheets'!$S$2:$Z$98,$A30,'09-10 Teamsheets'!$C$2:$C$98,BE$1)+GOALS('10-11 Teamsheets'!$S$2:$Z$107,$A30,'10-11 Teamsheets'!$C$2:$C$107,BE$1)+GOALS('11-12 Teamsheets'!$S$2:$Z$119,$A30,'11-12 Teamsheets'!$C$2:$C$119,BE$1)+GOALS('12-13 Teamsheets'!$S$2:$Z$126,$A30,'12-13 Teamsheets'!$C$2:$C$126,BE$1)+GOALS('13-14 Teamsheets'!$S$2:$Z$132,$A30,'13-14 Teamsheets'!$C$2:$C$132,BE$1)+GOALS('14-15 Teamsheets'!$S$2:$Z$136,$A30,'14-15 Teamsheets'!$C$2:$C$136,BE$1)) &amp; ")"</f>
        <v>0(0)</v>
      </c>
      <c r="BG30" s="27">
        <f>Clean_sheet('08-09 Teamsheets'!$C$2:$H$92,$A30,BE$1)+Clean_sheet('09-10 Teamsheets'!$C$2:$H$98,$A30,BE$1)+Clean_sheet('10-11 Teamsheets'!$C$2:$H$107,$A30,BE$1)+Clean_sheet('11-12 Teamsheets'!$C$2:$H$119,$A30,BE$1)+Clean_sheet('12-13 Teamsheets'!$C$2:$H$126,$A30,BE$1)+Clean_sheet('13-14 Teamsheets'!$C$2:$H$132,$A30,BE$1)+Clean_sheet('14-15 Teamsheets'!$C$2:$H$136,$A30,BE$1)</f>
        <v>0</v>
      </c>
      <c r="BH30" s="27" t="str">
        <f>(CARDS('08-09 Teamsheets'!$H$2:$Z$92,$A30,$CX$2,'08-09 Teamsheets'!$C$2:$C$92,BE$1)+CARDS('09-10 Teamsheets'!$H$2:$Z$98,$A30,$CX$2,'09-10 Teamsheets'!$C$2:$C$98,BE$1)+CARDS('10-11 Teamsheets'!$H$2:$Z$107,$A30,$CX$2,'10-11 Teamsheets'!$C$2:$C$107,BE$1)+CARDS('11-12 Teamsheets'!$H$2:$Z$119,$A30,$CX$2,'11-12 Teamsheets'!$C$2:$C$119,BE$1)+CARDS('12-13 Teamsheets'!$H$2:$Z$126,$A30,$CX$2,'12-13 Teamsheets'!$C$2:$C$126,BE$1)+CARDS('13-14 Teamsheets'!$H$2:$Z$132,$A30,$CX$2,'13-14 Teamsheets'!$C$2:$C$132,BE$1)+CARDS('14-15 Teamsheets'!$H$2:$Z$136,$A30,$CX$2,'14-15 Teamsheets'!$C$2:$C$136,BE$1)) &amp; "(" &amp; (CARDS('08-09 Teamsheets'!$H$2:$Z$92,$A30,$CX$3,'08-09 Teamsheets'!$C$2:$C$92,BE$1)+CARDS('09-10 Teamsheets'!$H$2:$Z$98,$A30,$CX$3,'09-10 Teamsheets'!$C$2:$C$98,BE$1)+CARDS('10-11 Teamsheets'!$H$2:$Z$107,$A30,$CX$3,'10-11 Teamsheets'!$C$2:$C$107,BE$1)+CARDS('11-12 Teamsheets'!$H$2:$Z$119,$A30,$CX$3,'11-12 Teamsheets'!$C$2:$C$119,BE$1)+CARDS('12-13 Teamsheets'!$H$2:$Z$126,$A30,$CX$3,'12-13 Teamsheets'!$C$2:$C$126,BE$1)+CARDS('13-14 Teamsheets'!$H$2:$Z$132,$A30,$CX$3,'13-14 Teamsheets'!$C$2:$C$132,BE$1)+CARDS('14-15 Teamsheets'!$H$2:$Z$136,$A30,$CX$3,'14-15 Teamsheets'!$C$2:$C$136,BE$1)) &amp; ")"</f>
        <v>0(0)</v>
      </c>
      <c r="BI30" s="82">
        <f>MINS_PLAYED('08-09 Teamsheets'!$H$2:$R$92,$A30,'08-09 Teamsheets'!$C$2:$C$92,BE$1)+MINS_PLAYED('09-10 Teamsheets'!$H$2:$R$98,$A30,'09-10 Teamsheets'!$C$2:$C$98,BE$1)+ MINS_AS_SUB('08-09 Teamsheets'!$S$2:$Z$92,$A30,'08-09 Teamsheets'!$C$2:$C$92,BE$1)+ MINS_AS_SUB('09-10 Teamsheets'!$S$2:$Z$98,$A30,'09-10 Teamsheets'!$C$2:$C$98,BE$1)+MINS_PLAYED('10-11 Teamsheets'!$H$2:$R$107,$A30,'10-11 Teamsheets'!$C$2:$C$107,BE$1)+MINS_AS_SUB('10-11 Teamsheets'!$S$2:$Z$107,$A30,'10-11 Teamsheets'!$C$2:$C$107,BE$1)+MINS_PLAYED('11-12 Teamsheets'!$H$2:$R$119,$A30,'11-12 Teamsheets'!$C$2:$C$119,BE$1)+MINS_AS_SUB('11-12 Teamsheets'!$S$2:$Z$119,$A30,'11-12 Teamsheets'!$C$2:$C$119,BE$1)+MINS_PLAYED('12-13 Teamsheets'!$H$2:$R$126,$A30,'12-13 Teamsheets'!$C$2:$C$126,BE$1)+MINS_AS_SUB('12-13 Teamsheets'!$S$2:$Z$126,$A30,'12-13 Teamsheets'!$C$2:$C$126,BE$1)+MINS_PLAYED('13-14 Teamsheets'!$H$2:$R$132,$A30,'13-14 Teamsheets'!$C$2:$C$132,BE$1)+MINS_AS_SUB('13-14 Teamsheets'!$S$2:$Z$132,$A30,'13-14 Teamsheets'!$C$2:$C$132,BE$1)+MINS_PLAYED('14-15 Teamsheets'!$H$2:$R$136,$A30,'14-15 Teamsheets'!$C$2:$C$136,BE$1)+MINS_AS_SUB('14-15 Teamsheets'!$S$2:$Z$136,$A30,'14-15 Teamsheets'!$C$2:$C$136,BE$1)</f>
        <v>107</v>
      </c>
      <c r="BJ30" s="27" t="str">
        <f>(APPS('07-08 Teamsheets'!$H$2:$R$88,$A30,'07-08 Teamsheets'!$C$2:$C$88,BJ$1)+APPS('08-09 Teamsheets'!$H$2:$R$92,$A30,'08-09 Teamsheets'!$C$2:$C$92,BJ$1)+APPS('09-10 Teamsheets'!$H$2:$R$98,$A30,'09-10 Teamsheets'!$C$2:$C$98,BJ$1)+APPS('10-11 Teamsheets'!$H$2:$R$106,$A30,'10-11 Teamsheets'!$C$2:$C$106,BJ$1)+APPS('11-12 Teamsheets'!$H$2:$R$119,$A30,'11-12 Teamsheets'!$C$2:$C$119,BJ$1)+APPS('12-13 Teamsheets'!$H$2:$R$126,$A30,'12-13 Teamsheets'!$C$2:$C$126,BJ$1)+APPS('13-14 Teamsheets'!$H$2:$R$132,$A30,'13-14 Teamsheets'!$C$2:$C$132,BJ$1)+APPS('14-15 Teamsheets'!$H$2:$R$136,$A30,'14-15 Teamsheets'!$C$2:$C$136,BJ$1)) &amp; "(" &amp; (SUBS('07-08 Teamsheets'!$S$2:$Z$88,$A30,'07-08 Teamsheets'!$C$2:$C$88,BJ$1)+SUBS('08-09 Teamsheets'!$S$2:$Z$92,$A30,'08-09 Teamsheets'!$C$2:$C$92,BJ$1)+SUBS('09-10 Teamsheets'!$S$2:$Z$98,$A30,'09-10 Teamsheets'!$C$2:$C$98,BJ$1)+SUBS('10-11 Teamsheets'!$S$2:$Z$106,$A30,'10-11 Teamsheets'!$C$2:$C$106,BJ$1)+SUBS('11-12 Teamsheets'!$S$2:$Z$119,$A30,'11-12 Teamsheets'!$C$2:$C$119,BJ$1)+SUBS('12-13 Teamsheets'!$S$2:$Z$126,$A30,'12-13 Teamsheets'!$C$2:$C$126,BJ$1)+SUBS('13-14 Teamsheets'!$S$2:$Z$132,$A30,'13-14 Teamsheets'!$C$2:$C$132,BJ$1)+SUBS('14-15 Teamsheets'!$S$2:$Z$136,$A30,'14-15 Teamsheets'!$C$2:$C$136,BJ$1)) &amp; ")"</f>
        <v>6(3)</v>
      </c>
      <c r="BK30" s="27" t="str">
        <f>(GOALS('07-08 Teamsheets'!$H$2:$R$88,$A30,'07-08 Teamsheets'!$C$2:$C$88,BJ$1)+GOALS('08-09 Teamsheets'!$H$2:$R$92,$A30,'08-09 Teamsheets'!$C$2:$C$92,BJ$1)+GOALS('09-10 Teamsheets'!$H$2:$R$98,$A30,'09-10 Teamsheets'!$C$2:$C$98,BJ$1)+GOALS('10-11 Teamsheets'!$H$2:$R$106,$A30,'10-11 Teamsheets'!$C$2:$C$106,BJ$1)+GOALS('11-12 Teamsheets'!$H$2:$R$119,$A30,'11-12 Teamsheets'!$C$2:$C$119,BJ$1)+GOALS('12-13 Teamsheets'!$H$2:$R$126,$A30,'12-13 Teamsheets'!$C$2:$C$126,BJ$1)+GOALS('13-14 Teamsheets'!$H$2:$R$132,$A30,'13-14 Teamsheets'!$C$2:$C$132,BJ$1)+GOALS('14-15 Teamsheets'!$H$2:$R$136,$A30,'14-15 Teamsheets'!$C$2:$C$136,BJ$1)) &amp; "(" &amp; (GOALS('07-08 Teamsheets'!$S$2:$Z$88,$A30,'07-08 Teamsheets'!$C$2:$C$88,BJ$1)+GOALS('08-09 Teamsheets'!$S$2:$Z$92,$A30,'08-09 Teamsheets'!$C$2:$C$92,BJ$1)+GOALS('09-10 Teamsheets'!$S$2:$Z$98,$A30,'09-10 Teamsheets'!$C$2:$C$98,BJ$1)+GOALS('10-11 Teamsheets'!$S$2:$Z$106,$A30,'10-11 Teamsheets'!$C$2:$C$106,BJ$1)+GOALS('11-12 Teamsheets'!$S$2:$Z$119,$A30,'11-12 Teamsheets'!$C$2:$C$119,BJ$1)+GOALS('12-13 Teamsheets'!$S$2:$Z$126,$A30,'12-13 Teamsheets'!$C$2:$C$126,BJ$1)+GOALS('13-14 Teamsheets'!$S$2:$Z$132,$A30,'13-14 Teamsheets'!$C$2:$C$132,BJ$1)+GOALS('14-15 Teamsheets'!$S$2:$Z$136,$A30,'14-15 Teamsheets'!$C$2:$C$136,BJ$1)) &amp; ")"</f>
        <v>2(0)</v>
      </c>
      <c r="BL30" s="27">
        <f>Clean_sheet('07-08 Teamsheets'!$C$2:$H$92,$A30,BJ$1)+Clean_sheet('08-09 Teamsheets'!$C$2:$H$92,$A30,BJ$1)+Clean_sheet('09-10 Teamsheets'!$C$2:$H$98,$A30,BJ$1)+Clean_sheet('10-11 Teamsheets'!$C$2:$H$106,$A30,BJ$1)+Clean_sheet('11-12 Teamsheets'!$C$2:$H$119,$A30,BJ$1)+Clean_sheet('12-13 Teamsheets'!$C$2:$H$126,$A30,BJ$1)+Clean_sheet('13-14 Teamsheets'!$C$2:$H$132,$A30,BJ$1)+Clean_sheet('14-15 Teamsheets'!$C$2:$H$136,$A30,BJ$1)</f>
        <v>0</v>
      </c>
      <c r="BM30" s="27" t="str">
        <f>(CARDS('07-08 Teamsheets'!$H$2:$Z$88,$A30,$CX$2,'07-08 Teamsheets'!$C$2:$C$88,BJ$1)+CARDS('08-09 Teamsheets'!$H$2:$Z$92,$A30,$CX$2,'08-09 Teamsheets'!$C$2:$C$92,BJ$1)+CARDS('09-10 Teamsheets'!$H$2:$Z$98,$A30,$CX$2,'09-10 Teamsheets'!$C$2:$C$98,BJ$1)+CARDS('10-11 Teamsheets'!$H$2:$Z$106,$A30,$CX$2,'10-11 Teamsheets'!$C$2:$C$106,BJ$1)+CARDS('11-12 Teamsheets'!$H$2:$Z$119,$A30,$CX$2,'11-12 Teamsheets'!$C$2:$C$119,BJ$1)+CARDS('12-13 Teamsheets'!$H$2:$Z$126,$A30,$CX$2,'12-13 Teamsheets'!$C$2:$C$126,BJ$1)+CARDS('13-14 Teamsheets'!$H$2:$Z$132,$A30,$CX$2,'13-14 Teamsheets'!$C$2:$C$132,BJ$1)+CARDS('14-15 Teamsheets'!$H$2:$Z$136,$A30,$CX$2,'14-15 Teamsheets'!$C$2:$C$136,BJ$1)) &amp; "(" &amp; (CARDS('07-08 Teamsheets'!$H$2:$Z$88,$A30,$CX$3,'07-08 Teamsheets'!$C$2:$C$88,BJ$1)+CARDS('08-09 Teamsheets'!$H$2:$Z$92,$A30,$CX$3,'08-09 Teamsheets'!$C$2:$C$92,BJ$1)+CARDS('09-10 Teamsheets'!$H$2:$Z$98,$A30,$CX$3,'09-10 Teamsheets'!$C$2:$C$98,BJ$1)+CARDS('10-11 Teamsheets'!$H$2:$Z$106,$A30,$CX$3,'10-11 Teamsheets'!$C$2:$C$106,BJ$1)+CARDS('11-12 Teamsheets'!$H$2:$Z$119,$A30,$CX$3,'11-12 Teamsheets'!$C$2:$C$119,BJ$1)+CARDS('12-13 Teamsheets'!$H$2:$Z$126,$A30,$CX$3,'12-13 Teamsheets'!$C$2:$C$126,BJ$1)+CARDS('13-14 Teamsheets'!$H$2:$Z$132,$A30,$CX$3,'13-14 Teamsheets'!$C$2:$C$132,BJ$1)+CARDS('14-15 Teamsheets'!$H$2:$Z$136,$A30,$CX$3,'14-15 Teamsheets'!$C$2:$C$136,BJ$1)) &amp; ")"</f>
        <v>2(0)</v>
      </c>
      <c r="BN30" s="82">
        <f>MINS_PLAYED('07-08 Teamsheets'!$H$2:$R$88,$A30,'07-08 Teamsheets'!$C$2:$C$88,BJ$1)+MINS_PLAYED('08-09 Teamsheets'!$H$2:$R$92,$A30,'08-09 Teamsheets'!$C$2:$C$92,BJ$1)+MINS_PLAYED('09-10 Teamsheets'!$H$2:$R$98,$A30,'09-10 Teamsheets'!$C$2:$C$98,BJ$1)+MINS_PLAYED('10-11 Teamsheets'!$H$2:$R$106,$A30,'10-11 Teamsheets'!$C$2:$C$106,BJ$1)+MINS_PLAYED('11-12 Teamsheets'!$H$2:$R$119,$A30,'11-12 Teamsheets'!$C$2:$C$119,BJ$1)+MINS_PLAYED('12-13 Teamsheets'!$H$2:$R$126,$A30,'12-13 Teamsheets'!$C$2:$C$126,BJ$1)+MINS_PLAYED('13-14 Teamsheets'!$H$2:$R$132,$A30,'13-14 Teamsheets'!$C$2:$C$132,BJ$1)+MINS_PLAYED('14-15 Teamsheets'!$H$2:$R$136,$A30,'14-15 Teamsheets'!$C$2:$C$136,BJ$1)+MINS_AS_SUB('07-08 Teamsheets'!$S$2:$Z$88,$A30,'07-08 Teamsheets'!$C$2:$C$88,BJ$1)+MINS_AS_SUB('08-09 Teamsheets'!$S$2:$Z$92,$A30,'08-09 Teamsheets'!$C$2:$C$92,BJ$1)+MINS_AS_SUB('09-10 Teamsheets'!$S$2:$Z$98,$A30,'09-10 Teamsheets'!$C$2:$C$98,BJ$1)+MINS_AS_SUB('10-11 Teamsheets'!$S$2:$Z$106,$A30,'10-11 Teamsheets'!$C$2:$C$106,BJ$1)+MINS_AS_SUB('11-12 Teamsheets'!$S$2:$Z$119,$A30,'11-12 Teamsheets'!$C$2:$C$119,BJ$1)+MINS_AS_SUB('12-13 Teamsheets'!$S$2:$Z$126,$A30,'12-13 Teamsheets'!$C$2:$C$126,BJ$1)+MINS_AS_SUB('13-14 Teamsheets'!$S$2:$Z$132,$A30,'13-14 Teamsheets'!$C$2:$C$132,BJ$1)+MINS_AS_SUB('14-15 Teamsheets'!$S$2:$Z$136,$A30,'14-15 Teamsheets'!$C$2:$C$136,BJ$1)</f>
        <v>561</v>
      </c>
      <c r="BO30" s="27" t="str">
        <f>(APPS('07-08 Teamsheets'!$H$2:$R$88,$A30,'07-08 Teamsheets'!$C$2:$C$88,BO$1)+APPS('08-09 Teamsheets'!$H$2:$R$92,$A30,'08-09 Teamsheets'!$C$2:$C$92,BO$1)+APPS('09-10 Teamsheets'!$H$2:$R$98,$A30,'09-10 Teamsheets'!$C$2:$C$98,BO$1)+APPS('10-11 Teamsheets'!$H$2:$R$106,$A30,'10-11 Teamsheets'!$C$2:$C$106,BO$1)+APPS('11-12 Teamsheets'!$H$2:$R$119,$A30,'11-12 Teamsheets'!$C$2:$C$119,BO$1)+APPS('12-13 Teamsheets'!$H$2:$R$126,$A30,'12-13 Teamsheets'!$C$2:$C$126,BO$1)+APPS('13-14 Teamsheets'!$H$2:$R$132,$A30,'13-14 Teamsheets'!$C$2:$C$132,BO$1)+APPS('14-15 Teamsheets'!$H$2:$R$136,$A30,'14-15 Teamsheets'!$C$2:$C$136,BO$1)) &amp; "(" &amp; (SUBS('07-08 Teamsheets'!$S$2:$Z$88,$A30,'07-08 Teamsheets'!$C$2:$C$88,BO$1)+SUBS('08-09 Teamsheets'!$S$2:$Z$92,$A30,'08-09 Teamsheets'!$C$2:$C$92,BO$1)+SUBS('09-10 Teamsheets'!$S$2:$Z$98,$A30,'09-10 Teamsheets'!$C$2:$C$98,BO$1)+SUBS('10-11 Teamsheets'!$S$2:$Z$106,$A30,'10-11 Teamsheets'!$C$2:$C$106,BO$1)+SUBS('11-12 Teamsheets'!$S$2:$Z$119,$A30,'11-12 Teamsheets'!$C$2:$C$119,BO$1)+SUBS('12-13 Teamsheets'!$S$2:$Z$126,$A30,'12-13 Teamsheets'!$C$2:$C$126,BO$1)+SUBS('13-14 Teamsheets'!$S$2:$Z$132,$A30,'13-14 Teamsheets'!$C$2:$C$132,BO$1)+SUBS('14-15 Teamsheets'!$S$2:$Z$136,$A30,'14-15 Teamsheets'!$C$2:$C$136,BO$1)) &amp; ")"</f>
        <v>7(5)</v>
      </c>
      <c r="BP30" s="27" t="str">
        <f>(GOALS('07-08 Teamsheets'!$H$2:$R$88,$A30,'07-08 Teamsheets'!$C$2:$C$88,BO$1)+GOALS('08-09 Teamsheets'!$H$2:$R$92,$A30,'08-09 Teamsheets'!$C$2:$C$92,BO$1)+GOALS('09-10 Teamsheets'!$H$2:$R$98,$A30,'09-10 Teamsheets'!$C$2:$C$98,BO$1)+GOALS('10-11 Teamsheets'!$H$2:$R$106,$A30,'10-11 Teamsheets'!$C$2:$C$106,BO$1)+GOALS('11-12 Teamsheets'!$H$2:$R$119,$A30,'11-12 Teamsheets'!$C$2:$C$119,BO$1)+GOALS('12-13 Teamsheets'!$H$2:$R$126,$A30,'12-13 Teamsheets'!$C$2:$C$126,BO$1)+GOALS('13-14 Teamsheets'!$H$2:$R$132,$A30,'13-14 Teamsheets'!$C$2:$C$132,BO$1)+GOALS('14-15 Teamsheets'!$H$2:$R$136,$A30,'14-15 Teamsheets'!$C$2:$C$136,BO$1)) &amp; "(" &amp; (GOALS('07-08 Teamsheets'!$S$2:$Z$88,$A30,'07-08 Teamsheets'!$C$2:$C$88,BO$1)+GOALS('08-09 Teamsheets'!$S$2:$Z$92,$A30,'08-09 Teamsheets'!$C$2:$C$92,BO$1)+GOALS('09-10 Teamsheets'!$S$2:$Z$98,$A30,'09-10 Teamsheets'!$C$2:$C$98,BO$1)+GOALS('10-11 Teamsheets'!$S$2:$Z$106,$A30,'10-11 Teamsheets'!$C$2:$C$106,BO$1)+GOALS('11-12 Teamsheets'!$S$2:$Z$119,$A30,'11-12 Teamsheets'!$C$2:$C$119,BO$1)+GOALS('12-13 Teamsheets'!$S$2:$Z$126,$A30,'12-13 Teamsheets'!$C$2:$C$126,BO$1)+GOALS('13-14 Teamsheets'!$S$2:$Z$132,$A30,'13-14 Teamsheets'!$C$2:$C$132,BO$1)+GOALS('14-15 Teamsheets'!$S$2:$Z$136,$A30,'14-15 Teamsheets'!$C$2:$C$136,BO$1)) &amp; ")"</f>
        <v>2(0)</v>
      </c>
      <c r="BQ30" s="27">
        <f>Clean_sheet('07-08 Teamsheets'!$C$2:$H$92,$A30,BO$1)+Clean_sheet('08-09 Teamsheets'!$C$2:$H$92,$A30,BO$1)+Clean_sheet('09-10 Teamsheets'!$C$2:$H$98,$A30,BO$1)+Clean_sheet('10-11 Teamsheets'!$C$2:$H$106,$A30,BO$1)+Clean_sheet('11-12 Teamsheets'!$C$2:$H$119,$A30,BO$1)+Clean_sheet('12-13 Teamsheets'!$C$2:$H$126,$A30,BO$1)+Clean_sheet('13-14 Teamsheets'!$C$2:$H$132,$A30,BO$1)+Clean_sheet('14-15 Teamsheets'!$C$2:$H$136,$A30,BO$1)</f>
        <v>0</v>
      </c>
      <c r="BR30" s="27" t="str">
        <f>(CARDS('07-08 Teamsheets'!$H$2:$Z$88,$A30,$CX$2,'07-08 Teamsheets'!$C$2:$C$88,BO$1)+CARDS('08-09 Teamsheets'!$H$2:$Z$92,$A30,$CX$2,'08-09 Teamsheets'!$C$2:$C$92,BO$1)+CARDS('09-10 Teamsheets'!$H$2:$Z$98,$A30,$CX$2,'09-10 Teamsheets'!$C$2:$C$98,BO$1)+CARDS('10-11 Teamsheets'!$H$2:$Z$106,$A30,$CX$2,'10-11 Teamsheets'!$C$2:$C$106,BO$1)+CARDS('11-12 Teamsheets'!$H$2:$Z$119,$A30,$CX$2,'11-12 Teamsheets'!$C$2:$C$119,BO$1)+CARDS('12-13 Teamsheets'!$H$2:$Z$126,$A30,$CX$2,'12-13 Teamsheets'!$C$2:$C$126,BO$1)+CARDS('13-14 Teamsheets'!$H$2:$Z$132,$A30,$CX$2,'13-14 Teamsheets'!$C$2:$C$132,BO$1)+CARDS('14-15 Teamsheets'!$H$2:$Z$136,$A30,$CX$2,'14-15 Teamsheets'!$C$2:$C$136,BO$1)) &amp; "(" &amp; (CARDS('07-08 Teamsheets'!$H$2:$Z$88,$A30,$CX$3,'07-08 Teamsheets'!$C$2:$C$88,BO$1)+CARDS('08-09 Teamsheets'!$H$2:$Z$92,$A30,$CX$3,'08-09 Teamsheets'!$C$2:$C$92,BO$1)+CARDS('09-10 Teamsheets'!$H$2:$Z$98,$A30,$CX$3,'09-10 Teamsheets'!$C$2:$C$98,BO$1)+CARDS('10-11 Teamsheets'!$H$2:$Z$106,$A30,$CX$3,'10-11 Teamsheets'!$C$2:$C$106,BO$1)+CARDS('11-12 Teamsheets'!$H$2:$Z$119,$A30,$CX$3,'11-12 Teamsheets'!$C$2:$C$119,BO$1)+CARDS('12-13 Teamsheets'!$H$2:$Z$126,$A30,$CX$3,'12-13 Teamsheets'!$C$2:$C$126,BO$1)+CARDS('13-14 Teamsheets'!$H$2:$Z$132,$A30,$CX$3,'13-14 Teamsheets'!$C$2:$C$132,BO$1)+CARDS('14-15 Teamsheets'!$H$2:$Z$136,$A30,$CX$3,'14-15 Teamsheets'!$C$2:$C$136,BO$1)) &amp; ")"</f>
        <v>1(0)</v>
      </c>
      <c r="BS30" s="82">
        <f>MINS_PLAYED('07-08 Teamsheets'!$H$2:$R$88,$A30,'07-08 Teamsheets'!$C$2:$C$88,BO$1)+MINS_PLAYED('08-09 Teamsheets'!$H$2:$R$92,$A30,'08-09 Teamsheets'!$C$2:$C$92,BO$1)+MINS_PLAYED('09-10 Teamsheets'!$H$2:$R$98,$A30,'09-10 Teamsheets'!$C$2:$C$98,BO$1)+MINS_PLAYED('10-11 Teamsheets'!$H$2:$R$106,$A30,'10-11 Teamsheets'!$C$2:$C$106,BO$1)+MINS_PLAYED('11-12 Teamsheets'!$H$2:$R$119,$A30,'11-12 Teamsheets'!$C$2:$C$119,BO$1)+MINS_PLAYED('12-13 Teamsheets'!$H$2:$R$126,$A30,'12-13 Teamsheets'!$C$2:$C$126,BO$1)+MINS_PLAYED('13-14 Teamsheets'!$H$2:$R$132,$A30,'13-14 Teamsheets'!$C$2:$C$132,BO$1)+MINS_PLAYED('14-15 Teamsheets'!$H$2:$R$136,$A30,'14-15 Teamsheets'!$C$2:$C$136,BO$1)+MINS_AS_SUB('07-08 Teamsheets'!$S$2:$Z$88,$A30,'07-08 Teamsheets'!$C$2:$C$88,BO$1)+MINS_AS_SUB('08-09 Teamsheets'!$S$2:$Z$92,$A30,'08-09 Teamsheets'!$C$2:$C$92,BO$1)+MINS_AS_SUB('09-10 Teamsheets'!$S$2:$Z$98,$A30,'09-10 Teamsheets'!$C$2:$C$98,BO$1)+MINS_AS_SUB('10-11 Teamsheets'!$S$2:$Z$106,$A30,'10-11 Teamsheets'!$C$2:$C$106,BO$1)+MINS_AS_SUB('11-12 Teamsheets'!$S$2:$Z$119,$A30,'11-12 Teamsheets'!$C$2:$C$119,BO$1)+MINS_AS_SUB('12-13 Teamsheets'!$S$2:$Z$126,$A30,'12-13 Teamsheets'!$C$2:$C$126,BO$1)+MINS_AS_SUB('13-14 Teamsheets'!$S$2:$Z$132,$A30,'13-14 Teamsheets'!$C$2:$C$132,BO$1)+MINS_AS_SUB('14-15 Teamsheets'!$S$2:$Z$136,$A30,'14-15 Teamsheets'!$C$2:$C$136,BO$1)</f>
        <v>605</v>
      </c>
      <c r="BT30" s="71">
        <f>APPS('05-06 Teamsheets'!$H$2:$R$71,$A30,'05-06 Teamsheets'!$C$2:$C$71,B$1)+SUBS('05-06 Teamsheets'!$S$2:$W$71,$A30,'05-06 Teamsheets'!$C$2:$C$71,B$1)+APPS('06-07 Teamsheets'!$H$2:$R$83,$A30,'06-07 Teamsheets'!$C$2:$C$83,G$1)+SUBS('06-07 Teamsheets'!$S$2:$Z$83,$A30,'06-07 Teamsheets'!$C$2:$C$83,G$1)+APPS('07-08 Teamsheets'!$H$2:$R$88,$A30,'07-08 Teamsheets'!$C$2:$C$88,L$1)+SUBS('07-08 Teamsheets'!$S$2:$Z$88,$A30,'07-08 Teamsheets'!$C$2:$C$88,L$1)+APPS('08-09 Teamsheets'!$H$2:$R$92,$A30,'08-09 Teamsheets'!$C$2:$C$92,Q$1)+SUBS('08-09 Teamsheets'!$S$2:$Z$92,$A30,'08-09 Teamsheets'!$C$2:$C$92,Q$1)+APPS('09-10 Teamsheets'!$H$2:$R$98,$A30,'09-10 Teamsheets'!$C$2:$C$98,Q$1)+SUBS('09-10 Teamsheets'!$S$2:$Z$98,$A30,'09-10 Teamsheets'!$C$2:$C$98,Q$1)+APPS('10-11 Teamsheets'!$H$2:$R$107,$A30,'10-11 Teamsheets'!$C$2:$C$107,Q$1)+SUBS('10-11 Teamsheets'!$S$2:$Z$107,$A30,'10-11 Teamsheets'!$C$2:$C$107,Q$1)+APPS('11-12 Teamsheets'!$H$2:$R$119,$A30,'11-12 Teamsheets'!$C$2:$C$119,Q$1)+SUBS('11-12 Teamsheets'!$S$2:$Z$119,$A30,'11-12 Teamsheets'!$C$2:$C$119,Q$1)+APPS('12-13 Teamsheets'!$H$2:$R$126,$A30,'12-13 Teamsheets'!$C$2:$C$126,Q$1)+SUBS('12-13 Teamsheets'!$S$2:$Z$126,$A30,'12-13 Teamsheets'!$C$2:$C$126,Q$1)+APPS('13-14 Teamsheets'!$H$2:$R$132,$A30,'13-14 Teamsheets'!$C$2:$C$132,Q$1)+SUBS('13-14 Teamsheets'!$S$2:$Z$132,$A30,'13-14 Teamsheets'!$C$2:$C$132,Q$1)+APPS('14-15 Teamsheets'!$H$2:$R$136,$A30,'14-15 Teamsheets'!$C$2:$C$136,Q$1)+SUBS('14-15 Teamsheets'!$S$2:$Z$136,$A30,'14-15 Teamsheets'!$C$2:$C$136,Q$1)</f>
        <v>203</v>
      </c>
      <c r="BU30" s="132">
        <v>15</v>
      </c>
      <c r="BV30" s="27">
        <f>APPS('07-08 Teamsheets'!$H$2:$R$88,$A30,'07-08 Teamsheets'!$C$2:$C$88,AZ$1)+SUBS('07-08 Teamsheets'!$S$2:$Z$88,$A30,'07-08 Teamsheets'!$C$2:$C$88,AZ$1)+APPS('11-12 Teamsheets'!$H$2:$R$119,$A30,'11-12 Teamsheets'!$C$2:$C$119,AZ$1)+SUBS('11-12 Teamsheets'!$S$2:$Z$119,$A30,'11-12 Teamsheets'!$C$2:$C$119,AZ$1)+APPS('12-13 Teamsheets'!$H$2:$R$126,$A30,'12-13 Teamsheets'!$C$2:$C$126,AZ$1)+SUBS('12-13 Teamsheets'!$S$2:$Z$126,$A30,'12-13 Teamsheets'!$C$2:$C$126,AZ$1)+APPS('13-14 Teamsheets'!$H$2:$R$132,$A30,'13-14 Teamsheets'!$C$2:$C$132,AZ$1)+SUBS('13-14 Teamsheets'!$S$2:$Z$132,$A30,'13-14 Teamsheets'!$C$2:$C$132,AZ$1)+APPS('14-15 Teamsheets'!$H$2:$R$136,$A30,'14-15 Teamsheets'!$C$2:$C$136,AZ$1)+SUBS('14-15 Teamsheets'!$S$2:$Z$136,$A30,'14-15 Teamsheets'!$C$2:$C$136,AZ$1)+APPS('08-09 Teamsheets'!$H$2:$R$92,$A30,'08-09 Teamsheets'!$C$2:$C$92,BE$1)+APPS('09-10 Teamsheets'!$H$2:$R$98,$A30,'09-10 Teamsheets'!$C$2:$C$98,BE$1)+SUBS('08-09 Teamsheets'!$S$2:$Z$92,$A30,'08-09 Teamsheets'!$C$2:$C$92,BE$1)+SUBS('09-10 Teamsheets'!$S$2:$Z$98,$A30,'09-10 Teamsheets'!$C$2:$C$98,BE$1)+APPS('10-11 Teamsheets'!$H$2:$R$107,$A30,'10-11 Teamsheets'!$C$2:$C$107,BE$1)+SUBS('10-11 Teamsheets'!$S$2:$Z$107,$A30,'10-11 Teamsheets'!$C$2:$C$107,BE$1)+APPS('11-12 Teamsheets'!$H$2:$R$119,$A30,'11-12 Teamsheets'!$C$2:$C$119,BE$1)+SUBS('11-12 Teamsheets'!$S$2:$Z$119,$A30,'11-12 Teamsheets'!$C$2:$C$119,BE$1)+APPS('12-13 Teamsheets'!$H$2:$R$126,$A30,'12-13 Teamsheets'!$C$2:$C$126,BE$1)+SUBS('12-13 Teamsheets'!$S$2:$Z$126,$A30,'12-13 Teamsheets'!$C$2:$C$126,BE$1)+APPS('13-14 Teamsheets'!$H$2:$R$132,$A30,'13-14 Teamsheets'!$C$2:$C$132,BE$1)+SUBS('13-14 Teamsheets'!$S$2:$Z$132,$A30,'13-14 Teamsheets'!$C$2:$C$132,BE$1)+APPS('14-15 Teamsheets'!$H$2:$R$136,$A30,'14-15 Teamsheets'!$C$2:$C$136,BE$1)+SUBS('14-15 Teamsheets'!$S$2:$Z$136,$A30,'14-15 Teamsheets'!$C$2:$C$136,BE$1)</f>
        <v>4</v>
      </c>
      <c r="BW30" s="27">
        <f>APPS('07-08 Teamsheets'!$H$2:$R$88,$A30,'07-08 Teamsheets'!$C$2:$C$88,BJ$1)+APPS('08-09 Teamsheets'!$H$2:$R$92,$A30,'08-09 Teamsheets'!$C$2:$C$92,BJ$1)+APPS('09-10 Teamsheets'!$H$2:$R$98,$A30,'09-10 Teamsheets'!$C$2:$C$98,BJ$1)+SUBS('07-08 Teamsheets'!$S$2:$Z$88,$A30,'07-08 Teamsheets'!$C$2:$C$88,BJ$1)+SUBS('08-09 Teamsheets'!$S$2:$Z$92,$A30,'08-09 Teamsheets'!$C$2:$C$92,BJ$1)+SUBS('09-10 Teamsheets'!$S$2:$Z$98,$A30,'09-10 Teamsheets'!$C$2:$C$98,BJ$1)+APPS('10-11 Teamsheets'!$H$2:$R$107,$A30,'10-11 Teamsheets'!$C$2:$C$107,BJ$1)+SUBS('10-11 Teamsheets'!$S$2:$Z$107,$A30,'10-11 Teamsheets'!$C$2:$C$107,BJ$1)+APPS('11-12 Teamsheets'!$H$2:$R$119,$A30,'11-12 Teamsheets'!$C$2:$C$119,BJ$1)+SUBS('11-12 Teamsheets'!$S$2:$Z$111,$A30,'11-12 Teamsheets'!$C$2:$C$119,BJ$1)+APPS('12-13 Teamsheets'!$H$2:$R$126,$A30,'12-13 Teamsheets'!$C$2:$C$126,BJ$1)+SUBS('12-13 Teamsheets'!$S$2:$Z$118,$A30,'12-13 Teamsheets'!$C$2:$C$126,BJ$1)+APPS('13-14 Teamsheets'!$H$2:$R$132,$A30,'13-14 Teamsheets'!$C$2:$C$132,BJ$1)+SUBS('13-14 Teamsheets'!$S$2:$Z$124,$A30,'13-14 Teamsheets'!$C$2:$C$132,BJ$1)+APPS('14-15 Teamsheets'!$H$2:$R$136,$A30,'14-15 Teamsheets'!$C$2:$C$136,BJ$1)+SUBS('14-15 Teamsheets'!$S$2:$Z$128,$A30,'14-15 Teamsheets'!$C$2:$C$136,BJ$1)</f>
        <v>9</v>
      </c>
      <c r="BX30" s="27">
        <f>APPS('07-08 Teamsheets'!$H$2:$R$88,$A30,'07-08 Teamsheets'!$C$2:$C$88,BO$1)+APPS('08-09 Teamsheets'!$H$2:$R$92,$A30,'08-09 Teamsheets'!$C$2:$C$92,BO$1)+APPS('09-10 Teamsheets'!$H$2:$R$98,$A30,'09-10 Teamsheets'!$C$2:$C$98,BO$1)+SUBS('07-08 Teamsheets'!$S$2:$Z$88,$A30,'07-08 Teamsheets'!$C$2:$C$88,BO$1)+SUBS('08-09 Teamsheets'!$S$2:$Z$92,$A30,'08-09 Teamsheets'!$C$2:$C$92,BO$1)+SUBS('09-10 Teamsheets'!$S$2:$Z$98,$A30,'09-10 Teamsheets'!$C$2:$C$98,BO$1)+APPS('10-11 Teamsheets'!$H$2:$R$107,$A30,'10-11 Teamsheets'!$C$2:$C$107,BO$1)+SUBS('10-11 Teamsheets'!$S$2:$Z$107,$A30,'10-11 Teamsheets'!$C$2:$C$107,BO$1)+APPS('11-12 Teamsheets'!$H$2:$R$119,$A30,'11-12 Teamsheets'!$C$2:$C$119,BO$1)+SUBS('11-12 Teamsheets'!$S$2:$Z$119,$A30,'11-12 Teamsheets'!$C$2:$C$119,BO$1)+APPS('12-13 Teamsheets'!$H$2:$R$126,$A30,'12-13 Teamsheets'!$C$2:$C$126,BO$1)+SUBS('12-13 Teamsheets'!$S$2:$Z$126,$A30,'12-13 Teamsheets'!$C$2:$C$126,BO$1)+APPS('13-14 Teamsheets'!$H$2:$R$132,$A30,'13-14 Teamsheets'!$C$2:$C$132,BO$1)+SUBS('13-14 Teamsheets'!$S$2:$Z$132,$A30,'13-14 Teamsheets'!$C$2:$C$132,BO$1)+APPS('14-15 Teamsheets'!$H$2:$R$136,$A30,'14-15 Teamsheets'!$C$2:$C$136,BO$1)+SUBS('14-15 Teamsheets'!$S$2:$Z$136,$A30,'14-15 Teamsheets'!$C$2:$C$136,BO$1)</f>
        <v>12</v>
      </c>
      <c r="BY30" s="28">
        <f t="shared" si="3"/>
        <v>40</v>
      </c>
      <c r="BZ30" s="27" t="str">
        <f>(APPS('05-06 Teamsheets'!$H$2:$R$71,$A30) + APPS('06-07 Teamsheets'!$H$2:$R$83,$A30) +APPS('07-08 Teamsheets'!$H$2:$R$88,$A30) + APPS('08-09 Teamsheets'!$H$2:$R$92,$A30)+APPS('09-10 Teamsheets'!$H$2:$R$98,$A30)+APPS('10-11 Teamsheets'!$H$2:$R$107,$A30)+APPS('11-12 Teamsheets'!$H$2:$R$119,$A30)+APPS('12-13 Teamsheets'!$H$2:$R$126,$A30)+APPS('13-14 Teamsheets'!$H$2:$R$132,$A30)+APPS('14-15 Teamsheets'!$H$2:$R$136,$A30)) &amp; "(" &amp; (SUBS('05-06 Teamsheets'!$S$2:$W$71,$A30)+SUBS('06-07 Teamsheets'!$S$2:$Z$83,$A30)+SUBS('07-08 Teamsheets'!$S$2:$Z$88,$A30) +SUBS('08-09 Teamsheets'!$S$2:$Z$92,$A30)+SUBS('09-10 Teamsheets'!$S$2:$Z$98,$A30)+SUBS('10-11 Teamsheets'!$S$2:$Z$107,$A30)+SUBS('11-12 Teamsheets'!$S$2:$Z$119,$A30)+SUBS('12-13 Teamsheets'!$S$2:$Z$126,$A30)+SUBS('13-14 Teamsheets'!$S$2:$Z$132,$A30)+SUBS('14-15 Teamsheets'!$S$2:$Z$136,$A30)) &amp; ")"</f>
        <v>190(53)</v>
      </c>
      <c r="CA30" s="28">
        <f t="shared" si="4"/>
        <v>243</v>
      </c>
      <c r="CB30" s="71">
        <f>GOALS('05-06 Teamsheets'!$H$2:$W$71,$A30,'05-06 Teamsheets'!$C$2:$C$71,B$1)+GOALS('06-07 Teamsheets'!$H$2:$Z$83,$A30,'06-07 Teamsheets'!$C$2:$C$83,G$1)+GOALS('07-08 Teamsheets'!$H$2:$Z$88,$A30,'07-08 Teamsheets'!$C$2:$C$88,L$1)+GOALS('08-09 Teamsheets'!$H$2:$Z$92,$A30,'08-09 Teamsheets'!$C$2:$C$92,Q$1)+GOALS('09-10 Teamsheets'!$H$2:$Z$98,$A30,'09-10 Teamsheets'!$C$2:$C$98,Q$1)+GOALS('10-11 Teamsheets'!$H$2:$Z$107,$A30,'10-11 Teamsheets'!$C$2:$C$107,Q$1)+GOALS('11-12 Teamsheets'!$H$2:$Z$119,$A30,'11-12 Teamsheets'!$C$2:$C$119,Q$1)+GOALS('12-13 Teamsheets'!$H$2:$Z$126,$A30,'12-13 Teamsheets'!$C$2:$C$126,Q$1)+GOALS('13-14 Teamsheets'!$H$2:$Z$132,$A30,'13-14 Teamsheets'!$C$2:$C$132,Q$1)+GOALS('14-15 Teamsheets'!$H$2:$Z$136,$A30,'14-15 Teamsheets'!$C$2:$C$136,Q$1)</f>
        <v>57</v>
      </c>
      <c r="CC30" s="27">
        <f>GOALS('05-06 Teamsheets'!$H$2:$W$71,$A30,'05-06 Teamsheets'!$C$2:$C$71,V$1)+GOALS('05-06 Teamsheets'!$H$2:$W$71,$A30,'05-06 Teamsheets'!$C$2:$C$71,AA$1)+GOALS('06-07 Teamsheets'!$H$2:$Z$83,$A30,'06-07 Teamsheets'!$C$2:$C$83,AF$1)+GOALS('06-07 Teamsheets'!$H$2:$Z$83,$A30,'06-07 Teamsheets'!$C$2:$C$83,AK$1)+GOALS('07-08 Teamsheets'!$H$2:$Z$88,$A30,'07-08 Teamsheets'!$C$2:$C$88,AP$1)+GOALS('07-08 Teamsheets'!$H$2:$Z$88,$A30,'07-08 Teamsheets'!$C$2:$C$88,AU$1)+GOALS('07-08 Teamsheets'!$H$2:$Z$88,$A30,'07-08 Teamsheets'!$C$2:$C$88,AZ$1)+GOALS('11-12 Teamsheets'!$H$2:$Z$119,$A30,'11-12 Teamsheets'!$C$2:$C$119,AZ$1)+GOALS('12-13 Teamsheets'!$H$2:$Z$120,$A30,'12-13 Teamsheets'!$C$2:$C$120,AZ$1)+GOALS('13-14 Teamsheets'!$H$2:$Z$126,$A30,'13-14 Teamsheets'!$C$2:$C$126,AZ$1)+GOALS('14-15 Teamsheets'!$H$2:$Z$130,$A30,'14-15 Teamsheets'!$C$2:$C$130,AZ$1)+GOALS('08-09 Teamsheets'!$H$2:$Z$92,$A30,'08-09 Teamsheets'!$C$2:$C$92,BE$1)+GOALS('09-10 Teamsheets'!$H$2:$Z$98,$A30,'09-10 Teamsheets'!$C$2:$C$98,BE$1)+GOALS('10-11 Teamsheets'!$H$2:$Z$107,$A30,'10-11 Teamsheets'!$C$2:$C$107,BE$1)+GOALS('11-12 Teamsheets'!$H$2:$Z$119,$A30,'11-12 Teamsheets'!$C$2:$C$119,BE$1)+GOALS('12-13 Teamsheets'!$H$2:$Z$126,$A30,'12-13 Teamsheets'!$C$2:$C$126,BE$1)+GOALS('13-14 Teamsheets'!$H$2:$Z$132,$A30,'13-14 Teamsheets'!$C$2:$C$132,BE$1)+GOALS('14-15 Teamsheets'!$H$2:$Z$136,$A30,'14-15 Teamsheets'!$C$2:$C$136,BE$1)</f>
        <v>6</v>
      </c>
      <c r="CD30" s="27">
        <f>GOALS('07-08 Teamsheets'!$H$2:$Z$88,$A30,'07-08 Teamsheets'!$C$2:$C$88,BJ$1)
+GOALS('08-09 Teamsheets'!$H$2:$Z$92,$A30,'08-09 Teamsheets'!$C$2:$C$92,BJ$1)
+GOALS('09-10 Teamsheets'!$H$2:$Z$98,$A30,'09-10 Teamsheets'!$C$2:$C$98,BJ$1)
+GOALS('10-11 Teamsheets'!$H$2:$Z$107,$A30,'10-11 Teamsheets'!$C$2:$C$107,BJ$1)
+GOALS('11-12 Teamsheets'!$H$2:$Z$119,$A30,'11-12 Teamsheets'!$C$2:$C$119,BJ$1)
+GOALS('12-13 Teamsheets'!$H$2:$Z$124,$A30,'12-13 Teamsheets'!$C$2:$C$124,BJ$1)+GOALS('13-14 Teamsheets'!$H$2:$Z$130,$A30,'13-14 Teamsheets'!$C$2:$C$130,BJ$1)+GOALS('14-15 Teamsheets'!$H$2:$Z$134,$A30,'14-15 Teamsheets'!$C$2:$C$134,BJ$1)
+GOALS('07-08 Teamsheets'!$H$2:$Z$88,$A30,'07-08 Teamsheets'!$C$2:$C$88,BO$1)
+GOALS('08-09 Teamsheets'!$H$2:$Z$92,$A30,'08-09 Teamsheets'!$C$2:$C$92,BO$1)
+GOALS('09-10 Teamsheets'!$H$2:$Z$98,$A30,'09-10 Teamsheets'!$C$2:$C$98,BO$1)
+GOALS('10-11 Teamsheets'!$H$2:$Z$107,$A30,'10-11 Teamsheets'!$C$2:$C$107,BO$1)
+GOALS('11-12 Teamsheets'!$H$2:$Z$119,$A30,'11-12 Teamsheets'!$C$2:$C$119,BO$1)
+GOALS('12-13 Teamsheets'!$H$2:$Z$126,$A30,'12-13 Teamsheets'!$C$2:$C$126,BO$1)+GOALS('13-14 Teamsheets'!$H$2:$Z$132,$A30,'13-14 Teamsheets'!$C$2:$C$132,BO$1)+GOALS('14-15 Teamsheets'!$H$2:$Z$136,$A30,'14-15 Teamsheets'!$C$2:$C$136,BO$1)</f>
        <v>4</v>
      </c>
      <c r="CE30" s="28">
        <f t="shared" si="5"/>
        <v>10</v>
      </c>
      <c r="CF30" s="27" t="str">
        <f>(GOALS('05-06 Teamsheets'!$H$2:$R$71,$A30) +GOALS('06-07 Teamsheets'!$H$2:$R$83,$A30) +  GOALS('07-08 Teamsheets'!$H$2:$R$88,$A30) + GOALS('08-09 Teamsheets'!$H$2:$R$92,$A30)+GOALS('09-10 Teamsheets'!$H$2:$R$98,$A30)+GOALS('10-11 Teamsheets'!$H$2:$R$107,$A30)+GOALS('11-12 Teamsheets'!$H$2:$R$119,$A30)+GOALS('12-13 Teamsheets'!$H$2:$R$126,$A30)+GOALS('13-14 Teamsheets'!$H$2:$R$132,$A30)+GOALS('14-15 Teamsheets'!$H$2:$R$136,$A30)) &amp; "(" &amp; (GOALS('05-06 Teamsheets'!$S$2:$W$71,$A30)+GOALS('06-07 Teamsheets'!$S$2:$Z$83,$A30)+GOALS('07-08 Teamsheets'!$S$2:$Z$88,$A30)+GOALS('08-09 Teamsheets'!$S$2:$Z$92,$A30)+GOALS('09-10 Teamsheets'!$S$2:$Z$98,$A30)+GOALS('10-11 Teamsheets'!$S$2:$Z$107,$A30)+GOALS('11-12 Teamsheets'!$S$2:$Z$119,$A30)+GOALS('12-13 Teamsheets'!$S$2:$Z$126,$A30)+GOALS('13-14 Teamsheets'!$S$2:$Z$132,$A30)+GOALS('14-15 Teamsheets'!$S$2:$Z$136,$A30)) &amp; ")"</f>
        <v>64(3)</v>
      </c>
      <c r="CG30" s="28">
        <f t="shared" si="6"/>
        <v>67</v>
      </c>
      <c r="CH30" s="71">
        <f t="shared" si="7"/>
        <v>0</v>
      </c>
      <c r="CI30" s="83">
        <f t="shared" si="8"/>
        <v>0</v>
      </c>
      <c r="CJ30" s="77">
        <f t="shared" si="9"/>
        <v>0</v>
      </c>
      <c r="CK30" s="74" t="str">
        <f>(CARDS('05-06 Teamsheets'!$H$2:$W$71,$A30,$CX$2)+CARDS('06-07 Teamsheets'!$H$2:$Z$83,$A30,$CX$2)+CARDS('07-08 Teamsheets'!$H$2:$Z$88,$A30,$CX$2)+CARDS('08-09 Teamsheets'!$H$2:$Z$92,$A30,$CX$2)+CARDS('09-10 Teamsheets'!$H$2:$Z$98,$A30,$CX$2)+CARDS('10-11 Teamsheets'!$H$2:$Z$107,$A30,$CX$2)+CARDS('11-12 Teamsheets'!$H$2:$Z$119,$A30,$CX$2)+CARDS('12-13 Teamsheets'!$H$2:$Z$126,$A30,$CX$2)+CARDS('13-14 Teamsheets'!$H$2:$Z$130,$A30,$CX$2)) &amp; "(" &amp; (CARDS('05-06 Teamsheets'!$H$2:$W$71,$A30,$CX$3)+CARDS('06-07 Teamsheets'!$H$2:$Z$83,$A30,$CX$3)+CARDS('07-08 Teamsheets'!$H$2:$Z$88,$A30,$CX$3)+CARDS('08-09 Teamsheets'!$H$2:$Z$92,$A30,$CX$3)+CARDS('09-10 Teamsheets'!$H$2:$Z$98,$A30,$CX$3)+CARDS('10-11 Teamsheets'!$H$2:$Z$107,$A30,$CX$3)+CARDS('11-12 Teamsheets'!$H$2:$Z$119,$A30,$CX$3)+CARDS('13-14 Teamsheets'!$H$2:$Z$130,$A30,$CX$3)) &amp; ")"</f>
        <v>33(0)</v>
      </c>
      <c r="CL30" s="28">
        <f t="shared" si="10"/>
        <v>14050</v>
      </c>
      <c r="CM30" s="28">
        <f t="shared" si="11"/>
        <v>2451</v>
      </c>
      <c r="CN30" s="77">
        <f t="shared" si="12"/>
        <v>16501</v>
      </c>
      <c r="CO30" s="28">
        <f t="shared" si="13"/>
        <v>67.905349794238688</v>
      </c>
      <c r="CP30" s="28">
        <f t="shared" si="14"/>
        <v>0.27572016460905352</v>
      </c>
      <c r="CQ30" s="77">
        <f t="shared" si="15"/>
        <v>246.28358208955223</v>
      </c>
      <c r="CS30" s="71">
        <f t="shared" si="0"/>
        <v>2</v>
      </c>
      <c r="CT30" s="83">
        <f t="shared" si="1"/>
        <v>5</v>
      </c>
      <c r="CU30" s="77">
        <f t="shared" si="2"/>
        <v>5</v>
      </c>
    </row>
    <row r="31" spans="1:102" x14ac:dyDescent="0.2">
      <c r="A31" s="112" t="s">
        <v>3632</v>
      </c>
      <c r="B31" s="27" t="s">
        <v>1635</v>
      </c>
      <c r="C31" s="27" t="s">
        <v>1635</v>
      </c>
      <c r="D31" s="27">
        <v>0</v>
      </c>
      <c r="E31" s="27" t="s">
        <v>1635</v>
      </c>
      <c r="F31" s="82">
        <v>0</v>
      </c>
      <c r="G31" s="27" t="s">
        <v>1635</v>
      </c>
      <c r="H31" s="27" t="s">
        <v>1635</v>
      </c>
      <c r="I31" s="27">
        <v>0</v>
      </c>
      <c r="J31" s="27" t="s">
        <v>1635</v>
      </c>
      <c r="K31" s="82">
        <v>0</v>
      </c>
      <c r="L31" s="27" t="s">
        <v>1635</v>
      </c>
      <c r="M31" s="27" t="s">
        <v>1635</v>
      </c>
      <c r="N31" s="27">
        <v>0</v>
      </c>
      <c r="O31" s="27" t="s">
        <v>1635</v>
      </c>
      <c r="P31" s="82">
        <v>0</v>
      </c>
      <c r="Q31" s="27" t="str">
        <f>(APPS('08-09 Teamsheets'!$H$2:$R$92,$A31,'08-09 Teamsheets'!$C$2:$C$92,Q$1)+APPS('09-10 Teamsheets'!$H$2:$R$98,$A31,'09-10 Teamsheets'!$C$2:$C$98,Q$1)+APPS('10-11 Teamsheets'!$H$2:$R$107,$A31,'10-11 Teamsheets'!$C$2:$C$107,Q$1)+APPS('11-12 Teamsheets'!$H$2:$R$119,$A31,'11-12 Teamsheets'!$C$2:$C$119,Q$1)+APPS('12-13 Teamsheets'!$H$2:$R$126,$A31,'12-13 Teamsheets'!$C$2:$C$126,Q$1)+APPS('13-14 Teamsheets'!$H$2:$R$132,$A31,'13-14 Teamsheets'!$C$2:$C$132,Q$1)+APPS('14-15 Teamsheets'!$H$2:$R$136,$A31,'14-15 Teamsheets'!$C$2:$C$136,Q$1)) &amp; "(" &amp; (SUBS('08-09 Teamsheets'!$S$2:$Z$92,$A31,'08-09 Teamsheets'!$C$2:$C$92,Q$1)+SUBS('09-10 Teamsheets'!$S$2:$Z$98,$A31,'09-10 Teamsheets'!$C$2:$C$98,Q$1)+SUBS('10-11 Teamsheets'!$S$2:$Z$107,$A31,'10-11 Teamsheets'!$C$2:$C$107,Q$1)+SUBS('11-12 Teamsheets'!$S$2:$Z$119,$A31,'11-12 Teamsheets'!$C$2:$C$119,Q$1)+SUBS('12-13 Teamsheets'!$S$2:$Z$126,$A31,'12-13 Teamsheets'!$C$2:$C$126,Q$1)+SUBS('13-14 Teamsheets'!$S$2:$Z$132,$A31,'13-14 Teamsheets'!$C$2:$C$132,Q$1)+SUBS('14-15 Teamsheets'!$S$2:$Z$136,$A31,'14-15 Teamsheets'!$C$2:$C$136,Q$1)) &amp; ")"</f>
        <v>42(0)</v>
      </c>
      <c r="R31" s="27" t="str">
        <f>(GOALS('08-09 Teamsheets'!$H$2:$R$92,$A31,'08-09 Teamsheets'!$C$2:$C$92,Q$1)+GOALS('09-10 Teamsheets'!$H$2:$R$98,$A31,'09-10 Teamsheets'!$C$2:$C$98,Q$1)+GOALS('10-11 Teamsheets'!$H$2:$R$107,$A31,'10-11 Teamsheets'!$C$2:$C$107,Q$1)+GOALS('11-12 Teamsheets'!$H$2:$R$119,$A31,'11-12 Teamsheets'!$C$2:$C$119,Q$1)+GOALS('12-13 Teamsheets'!$H$2:$R$126,$A31,'12-13 Teamsheets'!$C$2:$C$126,Q$1)+GOALS('13-14 Teamsheets'!$H$2:$R$132,$A31,'13-14 Teamsheets'!$C$2:$C$132,Q$1)+GOALS('14-15 Teamsheets'!$H$2:$R$136,$A31,'14-15 Teamsheets'!$C$2:$C$136,Q$1)) &amp; "(" &amp; (GOALS('08-09 Teamsheets'!$S$2:$Z$92,$A31,'08-09 Teamsheets'!$C$2:$C$92,Q$1)+GOALS('09-10 Teamsheets'!$S$2:$Z$98,$A31,'09-10 Teamsheets'!$C$2:$C$98,Q$1)+GOALS('10-11 Teamsheets'!$S$2:$Z$107,$A31,'10-11 Teamsheets'!$C$2:$C$107,Q$1)+GOALS('11-12 Teamsheets'!$S$2:$Z$119,$A31,'11-12 Teamsheets'!$C$2:$C$119,Q$1)+GOALS('12-13 Teamsheets'!$S$2:$Z$126,$A31,'12-13 Teamsheets'!$C$2:$C$126,Q$1)+GOALS('13-14 Teamsheets'!$S$2:$Z$132,$A31,'13-14 Teamsheets'!$C$2:$C$132,Q$1)+GOALS('14-15 Teamsheets'!$S$2:$Z$136,$A31,'14-15 Teamsheets'!$C$2:$C$136,Q$1)) &amp; ")"</f>
        <v>0(0)</v>
      </c>
      <c r="S31" s="27">
        <f>Clean_sheet('08-09 Teamsheets'!$C$2:$H$92,$A31,Q$1)+Clean_sheet('09-10 Teamsheets'!$C$2:$H$98,$A31,Q$1)+Clean_sheet('10-11 Teamsheets'!$C$2:$H$107,$A31,Q$1)+Clean_sheet('11-12 Teamsheets'!$C$2:$H$119,$A31,Q$1)+Clean_sheet('12-13 Teamsheets'!$C$2:$H$126,$A31,Q$1)+Clean_sheet('13-14 Teamsheets'!$C$2:$H$132,$A31,Q$1)+Clean_sheet('14-15 Teamsheets'!$C$2:$H$136,$A31,Q$1)</f>
        <v>16</v>
      </c>
      <c r="T31" s="27" t="str">
        <f>(CARDS('08-09 Teamsheets'!$H$2:$Z$92,$A31,$CX$2,'08-09 Teamsheets'!$C$2:$C$92,Q$1)+CARDS('09-10 Teamsheets'!$H$2:$Z$98,$A31,$CX$2,'09-10 Teamsheets'!$C$2:$C$98,Q$1)+CARDS('10-11 Teamsheets'!$H$2:$Z$107,$A31,$CX$2,'10-11 Teamsheets'!$C$2:$C$107,Q$1)+CARDS('11-12 Teamsheets'!$H$2:$Z$119,$A31,$CX$2,'11-12 Teamsheets'!$C$2:$C$119,Q$1)+CARDS('12-13 Teamsheets'!$H$2:$Z$126,$A31,$CX$2,'12-13 Teamsheets'!$C$2:$C$126,Q$1)+CARDS('13-14 Teamsheets'!$H$2:$Z$132,$A31,$CX$2,'13-14 Teamsheets'!$C$2:$C$132,Q$1)+CARDS('14-15 Teamsheets'!$H$2:$Z$136,$A31,$CX$2,'14-15 Teamsheets'!$C$2:$C$136,Q$1)) &amp; "(" &amp; (CARDS('08-09 Teamsheets'!$H$2:$Z$92,$A31,$CX$3,'08-09 Teamsheets'!$C$2:$C$92,Q$1)+CARDS('09-10 Teamsheets'!$H$2:$Z$98,$A31,$CX$3,'09-10 Teamsheets'!$C$2:$C$98,Q$1)+CARDS('10-11 Teamsheets'!$H$2:$Z$107,$A31,$CX$3,'10-11 Teamsheets'!$C$2:$C$107,Q$1)+CARDS('11-12 Teamsheets'!$H$2:$Z$119,$A31,$CX$3,'11-12 Teamsheets'!$C$2:$C$119,Q$1)+CARDS('12-13 Teamsheets'!$H$2:$Z$126,$A31,$CX$3,'12-13 Teamsheets'!$C$2:$C$126,Q$1)+CARDS('13-14 Teamsheets'!$H$2:$Z$132,$A31,$CX$3,'13-14 Teamsheets'!$C$2:$C$132,Q$1)+CARDS('14-15 Teamsheets'!$H$2:$Z$136,$A31,$CX$3,'14-15 Teamsheets'!$C$2:$C$136,Q$1)) &amp; ")"</f>
        <v>0(0)</v>
      </c>
      <c r="U31" s="82">
        <f>MINS_PLAYED('08-09 Teamsheets'!$H$2:$R$92,$A31,'08-09 Teamsheets'!$C$2:$C$92,Q$1)+MINS_PLAYED('09-10 Teamsheets'!$H$2:$R$98,$A31,'09-10 Teamsheets'!$C$2:$C$98,Q$1)+ MINS_AS_SUB('08-09 Teamsheets'!$S$2:$Z$92,$A31,'08-09 Teamsheets'!$C$2:$C$92,Q$1)+ MINS_AS_SUB('09-10 Teamsheets'!$S$2:$Z$98,$A31,'09-10 Teamsheets'!$C$2:$C$98,Q$1)+MINS_PLAYED('10-11 Teamsheets'!$H$2:$R$107,$A31,'10-11 Teamsheets'!$C$2:$C$107,Q$1)+MINS_AS_SUB('10-11 Teamsheets'!$S$2:$Z$107,$A31,'10-11 Teamsheets'!$C$2:$C$107,Q$1)+MINS_PLAYED('11-12 Teamsheets'!$H$2:$R$119,$A31,'11-12 Teamsheets'!$C$2:$C$119,Q$1)+MINS_AS_SUB('11-12 Teamsheets'!$S$2:$Z$119,$A31,'11-12 Teamsheets'!$C$2:$C$119,Q$1)+MINS_PLAYED('12-13 Teamsheets'!$H$2:$R$126,$A31,'12-13 Teamsheets'!$C$2:$C$126,Q$1)+MINS_AS_SUB('12-13 Teamsheets'!$S$2:$Z$126,$A31,'12-13 Teamsheets'!$C$2:$C$126,Q$1)+MINS_PLAYED('13-14 Teamsheets'!$H$2:$R$132,$A31,'13-14 Teamsheets'!$C$2:$C$132,Q$1)+MINS_AS_SUB('13-14 Teamsheets'!$S$2:$Z$132,$A31,'13-14 Teamsheets'!$C$2:$C$132,Q$1)+MINS_PLAYED('14-15 Teamsheets'!$H$2:$R$136,$A31,'14-15 Teamsheets'!$C$2:$C$136,Q$1)+MINS_AS_SUB('14-15 Teamsheets'!$S$2:$Z$136,$A31,'14-15 Teamsheets'!$C$2:$C$136,Q$1)</f>
        <v>3810</v>
      </c>
      <c r="V31" s="27" t="s">
        <v>1635</v>
      </c>
      <c r="W31" s="27" t="s">
        <v>1635</v>
      </c>
      <c r="X31" s="27">
        <v>0</v>
      </c>
      <c r="Y31" s="27" t="s">
        <v>1635</v>
      </c>
      <c r="Z31" s="82">
        <v>0</v>
      </c>
      <c r="AA31" s="27" t="s">
        <v>1635</v>
      </c>
      <c r="AB31" s="27" t="s">
        <v>1635</v>
      </c>
      <c r="AC31" s="27">
        <v>0</v>
      </c>
      <c r="AD31" s="27" t="s">
        <v>1635</v>
      </c>
      <c r="AE31" s="82">
        <v>0</v>
      </c>
      <c r="AF31" s="27" t="s">
        <v>1635</v>
      </c>
      <c r="AG31" s="27" t="s">
        <v>1635</v>
      </c>
      <c r="AH31" s="27">
        <v>0</v>
      </c>
      <c r="AI31" s="27" t="s">
        <v>1635</v>
      </c>
      <c r="AJ31" s="82">
        <v>0</v>
      </c>
      <c r="AK31" s="27" t="s">
        <v>1635</v>
      </c>
      <c r="AL31" s="27" t="s">
        <v>1635</v>
      </c>
      <c r="AM31" s="27">
        <v>0</v>
      </c>
      <c r="AN31" s="27" t="s">
        <v>1635</v>
      </c>
      <c r="AO31" s="82">
        <v>0</v>
      </c>
      <c r="AP31" s="27" t="s">
        <v>1635</v>
      </c>
      <c r="AQ31" s="27" t="s">
        <v>1635</v>
      </c>
      <c r="AR31" s="27">
        <v>0</v>
      </c>
      <c r="AS31" s="27" t="s">
        <v>1635</v>
      </c>
      <c r="AT31" s="82">
        <v>0</v>
      </c>
      <c r="AU31" s="27" t="s">
        <v>1635</v>
      </c>
      <c r="AV31" s="27" t="s">
        <v>1635</v>
      </c>
      <c r="AW31" s="27">
        <v>0</v>
      </c>
      <c r="AX31" s="27" t="s">
        <v>1635</v>
      </c>
      <c r="AY31" s="82">
        <v>0</v>
      </c>
      <c r="AZ31" s="27" t="str">
        <f>(APPS('07-08 Teamsheets'!$H$2:$R$88,$A31,'07-08 Teamsheets'!$C$2:$C$88,AZ$1)+APPS('11-12 Teamsheets'!$H$2:$R$119,$A31,'11-12 Teamsheets'!$C$2:$C$119,AZ$1)+APPS('12-13 Teamsheets'!$H$2:$R$126,$A31,'12-13 Teamsheets'!$C$2:$C$126,AZ$1)+APPS('13-14 Teamsheets'!$H$2:$R$132,$A31,'13-14 Teamsheets'!$C$2:$C$132,AZ$1)+APPS('14-15 Teamsheets'!$H$2:$R$136,$A31,'14-15 Teamsheets'!$C$2:$C$136,AZ$1)) &amp; "(" &amp; (SUBS('07-08 Teamsheets'!$S$2:$Z$88,$A31,'07-08 Teamsheets'!$C$2:$C$88,AZ$1)+SUBS('11-12 Teamsheets'!$S$2:$Z$119,$A31,'11-12 Teamsheets'!$C$2:$C$119,AZ$1)+SUBS('12-13 Teamsheets'!$S$2:$Z$126,$A31,'12-13 Teamsheets'!$C$2:$C$126,AZ$1)+SUBS('13-14 Teamsheets'!$S$2:$Z$132,$A31,'13-14 Teamsheets'!$C$2:$C$132,AZ$1)+SUBS('14-15 Teamsheets'!$S$2:$Z$136,$A31,'14-15 Teamsheets'!$C$2:$C$136,AZ$1)) &amp; ")"</f>
        <v>0(0)</v>
      </c>
      <c r="BA31" s="27" t="str">
        <f>(GOALS('07-08 Teamsheets'!$H$2:$R$88,$A31,'07-08 Teamsheets'!$C$2:$C$88,AZ$1)+GOALS('11-12 Teamsheets'!$H$2:$R$119,$A31,'11-12 Teamsheets'!$C$2:$C$119,AZ$1)+GOALS('12-13 Teamsheets'!$H$2:$R$126,$A31,'12-13 Teamsheets'!$C$2:$C$126,AZ$1)+GOALS('13-14 Teamsheets'!$H$2:$R$132,$A31,'13-14 Teamsheets'!$C$2:$C$132,AZ$1)+GOALS('14-15 Teamsheets'!$H$2:$R$136,$A31,'14-15 Teamsheets'!$C$2:$C$136,AZ$1)) &amp; "(" &amp; (GOALS('07-08 Teamsheets'!$S$2:$Z$88,$A31,'07-08 Teamsheets'!$C$2:$C$88,AZ$1)+GOALS('11-12 Teamsheets'!$S$2:$Z$119,$A31,'11-12 Teamsheets'!$C$2:$C$119,AZ$1)+GOALS('12-13 Teamsheets'!$S$2:$Z$126,$A31,'12-13 Teamsheets'!$C$2:$C$126,AZ$1)+GOALS('13-14 Teamsheets'!$S$2:$Z$132,$A31,'13-14 Teamsheets'!$C$2:$C$132,AZ$1)+GOALS('14-15 Teamsheets'!$S$2:$Z$136,$A31,'14-15 Teamsheets'!$C$2:$C$136,AZ$1)) &amp; ")"</f>
        <v>0(0)</v>
      </c>
      <c r="BB31" s="27">
        <f>Clean_sheet('07-08 Teamsheets'!$C$2:$H$92,$A31,AZ$1)+Clean_sheet('11-12 Teamsheets'!$C$2:$H$119,$A31,AZ$1)+Clean_sheet('12-13 Teamsheets'!$C$2:$H$126,$A31,AZ$1)+Clean_sheet('13-14 Teamsheets'!$C$2:$H$132,$A31,AZ$1)+Clean_sheet('14-15 Teamsheets'!$C$2:$H$136,$A31,AZ$1)</f>
        <v>0</v>
      </c>
      <c r="BC31" s="27" t="str">
        <f>(CARDS('07-08 Teamsheets'!$H$2:$Z$88,$A31,$CX$2,'07-08 Teamsheets'!$C$2:$C$88,AZ$1)+CARDS('11-12 Teamsheets'!$H$2:$Z$119,$A31,$CX$2,'11-12 Teamsheets'!$C$2:$C$119,AZ$1)+CARDS('12-13 Teamsheets'!$H$2:$Z$126,$A31,$CX$2,'12-13 Teamsheets'!$C$2:$C$126,AZ$1)+CARDS('13-14 Teamsheets'!$H$2:$Z$132,$A31,$CX$2,'13-14 Teamsheets'!$C$2:$C$132,AZ$1)+CARDS('14-15 Teamsheets'!$H$2:$Z$136,$A31,$CX$2,'14-15 Teamsheets'!$C$2:$C$136,AZ$1)) &amp; "(" &amp; (CARDS('07-08 Teamsheets'!$H$2:$Z$88,$A31,$CX$3,'07-08 Teamsheets'!$C$2:$C$88,AZ$1)+CARDS('11-12 Teamsheets'!$H$2:$Z$119,$A31,$CX$3,'11-12 Teamsheets'!$C$2:$C$119,AZ$1)+CARDS('12-13 Teamsheets'!$H$2:$Z$126,$A31,$CX$3,'12-13 Teamsheets'!$C$2:$C$126,AZ$1)+CARDS('13-14 Teamsheets'!$H$2:$Z$132,$A31,$CX$3,'13-14 Teamsheets'!$C$2:$C$132,AZ$1)+CARDS('14-15 Teamsheets'!$H$2:$Z$136,$A31,$CX$3,'14-15 Teamsheets'!$C$2:$C$136,AZ$1)) &amp; ")"</f>
        <v>0(0)</v>
      </c>
      <c r="BD31" s="82">
        <f>MINS_PLAYED('07-08 Teamsheets'!$H$2:$R$88,$A31,'07-08 Teamsheets'!$C$2:$C$88,AZ$1)+MINS_PLAYED('11-12 Teamsheets'!$H$2:$R$119,$A31,'11-12 Teamsheets'!$C$2:$C$119,AZ$1)+MINS_PLAYED('12-13 Teamsheets'!$H$2:$R$126,$A31,'12-13 Teamsheets'!$C$2:$C$126,AZ$1)+MINS_PLAYED('13-14 Teamsheets'!$H$2:$R$132,$A31,'13-14 Teamsheets'!$C$2:$C$132,AZ$1)+MINS_PLAYED('14-15 Teamsheets'!$H$2:$R$136,$A31,'14-15 Teamsheets'!$C$2:$C$136,AZ$1)+MINS_AS_SUB('07-08 Teamsheets'!$S$2:$Z$88,$A31,'07-08 Teamsheets'!$C$2:$C$88,AZ$1)+MINS_AS_SUB('11-12 Teamsheets'!$S$2:$Z$119,$A31,'11-12 Teamsheets'!$C$2:$C$119,AZ$1)+MINS_AS_SUB('12-13 Teamsheets'!$S$2:$Z$126,$A31,'12-13 Teamsheets'!$C$2:$C$126,AZ$1)+MINS_AS_SUB('13-14 Teamsheets'!$S$2:$Z$132,$A31,'13-14 Teamsheets'!$C$2:$C$132,AZ$1)+MINS_AS_SUB('14-15 Teamsheets'!$S$2:$Z$136,$A31,'14-15 Teamsheets'!$C$2:$C$136,AZ$1)</f>
        <v>0</v>
      </c>
      <c r="BE31" s="27" t="str">
        <f>(APPS('08-09 Teamsheets'!$H$2:$R$92,$A31,'08-09 Teamsheets'!$C$2:$C$92,BE$1)+APPS('09-10 Teamsheets'!$H$2:$R$98,$A31,'09-10 Teamsheets'!$C$2:$C$98,BE$1)+APPS('10-11 Teamsheets'!$H$2:$R$107,$A31,'10-11 Teamsheets'!$C$2:$C$107,BE$1)+APPS('11-12 Teamsheets'!$H$2:$R$119,$A31,'11-12 Teamsheets'!$C$2:$C$119,BE$1)+APPS('12-13 Teamsheets'!$H$2:$R$126,$A31,'12-13 Teamsheets'!$C$2:$C$126,BE$1)+APPS('13-14 Teamsheets'!$H$2:$R$132,$A31,'13-14 Teamsheets'!$C$2:$C$132,BE$1)+APPS('14-15 Teamsheets'!$H$2:$R$136,$A31,'14-15 Teamsheets'!$C$2:$C$136,BE$1)) &amp; "(" &amp; (SUBS('08-09 Teamsheets'!$S$2:$Z$92,$A31,'08-09 Teamsheets'!$C$2:$C$92,BE$1)+SUBS('09-10 Teamsheets'!$S$2:$Z$98,$A31,'09-10 Teamsheets'!$C$2:$C$98,BE$1)+SUBS('10-11 Teamsheets'!$S$2:$Z$107,$A31,'10-11 Teamsheets'!$C$2:$C$107,BE$1)+SUBS('11-12 Teamsheets'!$S$2:$Z$119,$A31,'11-12 Teamsheets'!$C$2:$C$119,BE$1)+SUBS('12-13 Teamsheets'!$S$2:$Z$126,$A31,'12-13 Teamsheets'!$C$2:$C$126,BE$1)+SUBS('13-14 Teamsheets'!$S$2:$Z$132,$A31,'13-14 Teamsheets'!$C$2:$C$132,BE$1)+SUBS('14-15 Teamsheets'!$S$2:$Z$136,$A31,'14-15 Teamsheets'!$C$2:$C$136,BE$1)) &amp; ")"</f>
        <v>3(0)</v>
      </c>
      <c r="BF31" s="27" t="str">
        <f>(GOALS('08-09 Teamsheets'!$H$2:$R$92,$A31,'08-09 Teamsheets'!$C$2:$C$92,BE$1)+GOALS('09-10 Teamsheets'!$H$2:$R$98,$A31,'09-10 Teamsheets'!$C$2:$C$98,BE$1)+GOALS('10-11 Teamsheets'!$H$2:$R$107,$A31,'10-11 Teamsheets'!$C$2:$C$107,BE$1)+GOALS('11-12 Teamsheets'!$H$2:$R$119,$A31,'11-12 Teamsheets'!$C$2:$C$119,BE$1)+GOALS('12-13 Teamsheets'!$H$2:$R$126,$A31,'12-13 Teamsheets'!$C$2:$C$126,BE$1)+GOALS('13-14 Teamsheets'!$H$2:$R$132,$A31,'13-14 Teamsheets'!$C$2:$C$132,BE$1)+GOALS('14-15 Teamsheets'!$H$2:$R$136,$A31,'14-15 Teamsheets'!$C$2:$C$136,BE$1)) &amp; "(" &amp; (GOALS('08-09 Teamsheets'!$S$2:$Z$92,$A31,'08-09 Teamsheets'!$C$2:$C$92,BE$1)+GOALS('09-10 Teamsheets'!$S$2:$Z$98,$A31,'09-10 Teamsheets'!$C$2:$C$98,BE$1)+GOALS('10-11 Teamsheets'!$S$2:$Z$107,$A31,'10-11 Teamsheets'!$C$2:$C$107,BE$1)+GOALS('11-12 Teamsheets'!$S$2:$Z$119,$A31,'11-12 Teamsheets'!$C$2:$C$119,BE$1)+GOALS('12-13 Teamsheets'!$S$2:$Z$126,$A31,'12-13 Teamsheets'!$C$2:$C$126,BE$1)+GOALS('13-14 Teamsheets'!$S$2:$Z$132,$A31,'13-14 Teamsheets'!$C$2:$C$132,BE$1)+GOALS('14-15 Teamsheets'!$S$2:$Z$136,$A31,'14-15 Teamsheets'!$C$2:$C$136,BE$1)) &amp; ")"</f>
        <v>0(0)</v>
      </c>
      <c r="BG31" s="27">
        <f>Clean_sheet('08-09 Teamsheets'!$C$2:$H$92,$A31,BE$1)+Clean_sheet('09-10 Teamsheets'!$C$2:$H$98,$A31,BE$1)+Clean_sheet('10-11 Teamsheets'!$C$2:$H$107,$A31,BE$1)+Clean_sheet('11-12 Teamsheets'!$C$2:$H$119,$A31,BE$1)+Clean_sheet('12-13 Teamsheets'!$C$2:$H$126,$A31,BE$1)+Clean_sheet('13-14 Teamsheets'!$C$2:$H$132,$A31,BE$1)+Clean_sheet('14-15 Teamsheets'!$C$2:$H$136,$A31,BE$1)</f>
        <v>0</v>
      </c>
      <c r="BH31" s="27" t="str">
        <f>(CARDS('08-09 Teamsheets'!$H$2:$Z$92,$A31,$CX$2,'08-09 Teamsheets'!$C$2:$C$92,BE$1)+CARDS('09-10 Teamsheets'!$H$2:$Z$98,$A31,$CX$2,'09-10 Teamsheets'!$C$2:$C$98,BE$1)+CARDS('10-11 Teamsheets'!$H$2:$Z$107,$A31,$CX$2,'10-11 Teamsheets'!$C$2:$C$107,BE$1)+CARDS('11-12 Teamsheets'!$H$2:$Z$119,$A31,$CX$2,'11-12 Teamsheets'!$C$2:$C$119,BE$1)+CARDS('12-13 Teamsheets'!$H$2:$Z$126,$A31,$CX$2,'12-13 Teamsheets'!$C$2:$C$126,BE$1)+CARDS('13-14 Teamsheets'!$H$2:$Z$132,$A31,$CX$2,'13-14 Teamsheets'!$C$2:$C$132,BE$1)+CARDS('14-15 Teamsheets'!$H$2:$Z$136,$A31,$CX$2,'14-15 Teamsheets'!$C$2:$C$136,BE$1)) &amp; "(" &amp; (CARDS('08-09 Teamsheets'!$H$2:$Z$92,$A31,$CX$3,'08-09 Teamsheets'!$C$2:$C$92,BE$1)+CARDS('09-10 Teamsheets'!$H$2:$Z$98,$A31,$CX$3,'09-10 Teamsheets'!$C$2:$C$98,BE$1)+CARDS('10-11 Teamsheets'!$H$2:$Z$107,$A31,$CX$3,'10-11 Teamsheets'!$C$2:$C$107,BE$1)+CARDS('11-12 Teamsheets'!$H$2:$Z$119,$A31,$CX$3,'11-12 Teamsheets'!$C$2:$C$119,BE$1)+CARDS('12-13 Teamsheets'!$H$2:$Z$126,$A31,$CX$3,'12-13 Teamsheets'!$C$2:$C$126,BE$1)+CARDS('13-14 Teamsheets'!$H$2:$Z$132,$A31,$CX$3,'13-14 Teamsheets'!$C$2:$C$132,BE$1)+CARDS('14-15 Teamsheets'!$H$2:$Z$136,$A31,$CX$3,'14-15 Teamsheets'!$C$2:$C$136,BE$1)) &amp; ")"</f>
        <v>0(0)</v>
      </c>
      <c r="BI31" s="82">
        <f>MINS_PLAYED('08-09 Teamsheets'!$H$2:$R$92,$A31,'08-09 Teamsheets'!$C$2:$C$92,BE$1)+MINS_PLAYED('09-10 Teamsheets'!$H$2:$R$98,$A31,'09-10 Teamsheets'!$C$2:$C$98,BE$1)+ MINS_AS_SUB('08-09 Teamsheets'!$S$2:$Z$92,$A31,'08-09 Teamsheets'!$C$2:$C$92,BE$1)+ MINS_AS_SUB('09-10 Teamsheets'!$S$2:$Z$98,$A31,'09-10 Teamsheets'!$C$2:$C$98,BE$1)+MINS_PLAYED('10-11 Teamsheets'!$H$2:$R$107,$A31,'10-11 Teamsheets'!$C$2:$C$107,BE$1)+MINS_AS_SUB('10-11 Teamsheets'!$S$2:$Z$107,$A31,'10-11 Teamsheets'!$C$2:$C$107,BE$1)+MINS_PLAYED('11-12 Teamsheets'!$H$2:$R$119,$A31,'11-12 Teamsheets'!$C$2:$C$119,BE$1)+MINS_AS_SUB('11-12 Teamsheets'!$S$2:$Z$119,$A31,'11-12 Teamsheets'!$C$2:$C$119,BE$1)+MINS_PLAYED('12-13 Teamsheets'!$H$2:$R$126,$A31,'12-13 Teamsheets'!$C$2:$C$126,BE$1)+MINS_AS_SUB('12-13 Teamsheets'!$S$2:$Z$126,$A31,'12-13 Teamsheets'!$C$2:$C$126,BE$1)+MINS_PLAYED('13-14 Teamsheets'!$H$2:$R$132,$A31,'13-14 Teamsheets'!$C$2:$C$132,BE$1)+MINS_AS_SUB('13-14 Teamsheets'!$S$2:$Z$132,$A31,'13-14 Teamsheets'!$C$2:$C$132,BE$1)+MINS_PLAYED('14-15 Teamsheets'!$H$2:$R$136,$A31,'14-15 Teamsheets'!$C$2:$C$136,BE$1)+MINS_AS_SUB('14-15 Teamsheets'!$S$2:$Z$136,$A31,'14-15 Teamsheets'!$C$2:$C$136,BE$1)</f>
        <v>270</v>
      </c>
      <c r="BJ31" s="27" t="str">
        <f>(APPS('07-08 Teamsheets'!$H$2:$R$88,$A31,'07-08 Teamsheets'!$C$2:$C$88,BJ$1)+APPS('08-09 Teamsheets'!$H$2:$R$92,$A31,'08-09 Teamsheets'!$C$2:$C$92,BJ$1)+APPS('09-10 Teamsheets'!$H$2:$R$98,$A31,'09-10 Teamsheets'!$C$2:$C$98,BJ$1)+APPS('10-11 Teamsheets'!$H$2:$R$106,$A31,'10-11 Teamsheets'!$C$2:$C$106,BJ$1)+APPS('11-12 Teamsheets'!$H$2:$R$119,$A31,'11-12 Teamsheets'!$C$2:$C$119,BJ$1)+APPS('12-13 Teamsheets'!$H$2:$R$126,$A31,'12-13 Teamsheets'!$C$2:$C$126,BJ$1)+APPS('13-14 Teamsheets'!$H$2:$R$132,$A31,'13-14 Teamsheets'!$C$2:$C$132,BJ$1)+APPS('14-15 Teamsheets'!$H$2:$R$136,$A31,'14-15 Teamsheets'!$C$2:$C$136,BJ$1)) &amp; "(" &amp; (SUBS('07-08 Teamsheets'!$S$2:$Z$88,$A31,'07-08 Teamsheets'!$C$2:$C$88,BJ$1)+SUBS('08-09 Teamsheets'!$S$2:$Z$92,$A31,'08-09 Teamsheets'!$C$2:$C$92,BJ$1)+SUBS('09-10 Teamsheets'!$S$2:$Z$98,$A31,'09-10 Teamsheets'!$C$2:$C$98,BJ$1)+SUBS('10-11 Teamsheets'!$S$2:$Z$106,$A31,'10-11 Teamsheets'!$C$2:$C$106,BJ$1)+SUBS('11-12 Teamsheets'!$S$2:$Z$119,$A31,'11-12 Teamsheets'!$C$2:$C$119,BJ$1)+SUBS('12-13 Teamsheets'!$S$2:$Z$126,$A31,'12-13 Teamsheets'!$C$2:$C$126,BJ$1)+SUBS('13-14 Teamsheets'!$S$2:$Z$132,$A31,'13-14 Teamsheets'!$C$2:$C$132,BJ$1)+SUBS('14-15 Teamsheets'!$S$2:$Z$136,$A31,'14-15 Teamsheets'!$C$2:$C$136,BJ$1)) &amp; ")"</f>
        <v>5(0)</v>
      </c>
      <c r="BK31" s="27" t="str">
        <f>(GOALS('07-08 Teamsheets'!$H$2:$R$88,$A31,'07-08 Teamsheets'!$C$2:$C$88,BJ$1)+GOALS('08-09 Teamsheets'!$H$2:$R$92,$A31,'08-09 Teamsheets'!$C$2:$C$92,BJ$1)+GOALS('09-10 Teamsheets'!$H$2:$R$98,$A31,'09-10 Teamsheets'!$C$2:$C$98,BJ$1)+GOALS('10-11 Teamsheets'!$H$2:$R$106,$A31,'10-11 Teamsheets'!$C$2:$C$106,BJ$1)+GOALS('11-12 Teamsheets'!$H$2:$R$119,$A31,'11-12 Teamsheets'!$C$2:$C$119,BJ$1)+GOALS('12-13 Teamsheets'!$H$2:$R$126,$A31,'12-13 Teamsheets'!$C$2:$C$126,BJ$1)+GOALS('13-14 Teamsheets'!$H$2:$R$132,$A31,'13-14 Teamsheets'!$C$2:$C$132,BJ$1)+GOALS('14-15 Teamsheets'!$H$2:$R$136,$A31,'14-15 Teamsheets'!$C$2:$C$136,BJ$1)) &amp; "(" &amp; (GOALS('07-08 Teamsheets'!$S$2:$Z$88,$A31,'07-08 Teamsheets'!$C$2:$C$88,BJ$1)+GOALS('08-09 Teamsheets'!$S$2:$Z$92,$A31,'08-09 Teamsheets'!$C$2:$C$92,BJ$1)+GOALS('09-10 Teamsheets'!$S$2:$Z$98,$A31,'09-10 Teamsheets'!$C$2:$C$98,BJ$1)+GOALS('10-11 Teamsheets'!$S$2:$Z$106,$A31,'10-11 Teamsheets'!$C$2:$C$106,BJ$1)+GOALS('11-12 Teamsheets'!$S$2:$Z$119,$A31,'11-12 Teamsheets'!$C$2:$C$119,BJ$1)+GOALS('12-13 Teamsheets'!$S$2:$Z$126,$A31,'12-13 Teamsheets'!$C$2:$C$126,BJ$1)+GOALS('13-14 Teamsheets'!$S$2:$Z$132,$A31,'13-14 Teamsheets'!$C$2:$C$132,BJ$1)+GOALS('14-15 Teamsheets'!$S$2:$Z$136,$A31,'14-15 Teamsheets'!$C$2:$C$136,BJ$1)) &amp; ")"</f>
        <v>0(0)</v>
      </c>
      <c r="BL31" s="27">
        <f>Clean_sheet('07-08 Teamsheets'!$C$2:$H$92,$A31,BJ$1)+Clean_sheet('08-09 Teamsheets'!$C$2:$H$92,$A31,BJ$1)+Clean_sheet('09-10 Teamsheets'!$C$2:$H$98,$A31,BJ$1)+Clean_sheet('10-11 Teamsheets'!$C$2:$H$106,$A31,BJ$1)+Clean_sheet('11-12 Teamsheets'!$C$2:$H$119,$A31,BJ$1)+Clean_sheet('12-13 Teamsheets'!$C$2:$H$126,$A31,BJ$1)+Clean_sheet('13-14 Teamsheets'!$C$2:$H$132,$A31,BJ$1)+Clean_sheet('14-15 Teamsheets'!$C$2:$H$136,$A31,BJ$1)</f>
        <v>3</v>
      </c>
      <c r="BM31" s="27" t="str">
        <f>(CARDS('07-08 Teamsheets'!$H$2:$Z$88,$A31,$CX$2,'07-08 Teamsheets'!$C$2:$C$88,BJ$1)+CARDS('08-09 Teamsheets'!$H$2:$Z$92,$A31,$CX$2,'08-09 Teamsheets'!$C$2:$C$92,BJ$1)+CARDS('09-10 Teamsheets'!$H$2:$Z$98,$A31,$CX$2,'09-10 Teamsheets'!$C$2:$C$98,BJ$1)+CARDS('10-11 Teamsheets'!$H$2:$Z$106,$A31,$CX$2,'10-11 Teamsheets'!$C$2:$C$106,BJ$1)+CARDS('11-12 Teamsheets'!$H$2:$Z$119,$A31,$CX$2,'11-12 Teamsheets'!$C$2:$C$119,BJ$1)+CARDS('12-13 Teamsheets'!$H$2:$Z$126,$A31,$CX$2,'12-13 Teamsheets'!$C$2:$C$126,BJ$1)+CARDS('13-14 Teamsheets'!$H$2:$Z$132,$A31,$CX$2,'13-14 Teamsheets'!$C$2:$C$132,BJ$1)+CARDS('14-15 Teamsheets'!$H$2:$Z$136,$A31,$CX$2,'14-15 Teamsheets'!$C$2:$C$136,BJ$1)) &amp; "(" &amp; (CARDS('07-08 Teamsheets'!$H$2:$Z$88,$A31,$CX$3,'07-08 Teamsheets'!$C$2:$C$88,BJ$1)+CARDS('08-09 Teamsheets'!$H$2:$Z$92,$A31,$CX$3,'08-09 Teamsheets'!$C$2:$C$92,BJ$1)+CARDS('09-10 Teamsheets'!$H$2:$Z$98,$A31,$CX$3,'09-10 Teamsheets'!$C$2:$C$98,BJ$1)+CARDS('10-11 Teamsheets'!$H$2:$Z$106,$A31,$CX$3,'10-11 Teamsheets'!$C$2:$C$106,BJ$1)+CARDS('11-12 Teamsheets'!$H$2:$Z$119,$A31,$CX$3,'11-12 Teamsheets'!$C$2:$C$119,BJ$1)+CARDS('12-13 Teamsheets'!$H$2:$Z$126,$A31,$CX$3,'12-13 Teamsheets'!$C$2:$C$126,BJ$1)+CARDS('13-14 Teamsheets'!$H$2:$Z$132,$A31,$CX$3,'13-14 Teamsheets'!$C$2:$C$132,BJ$1)+CARDS('14-15 Teamsheets'!$H$2:$Z$136,$A31,$CX$3,'14-15 Teamsheets'!$C$2:$C$136,BJ$1)) &amp; ")"</f>
        <v>0(0)</v>
      </c>
      <c r="BN31" s="82">
        <f>MINS_PLAYED('07-08 Teamsheets'!$H$2:$R$88,$A31,'07-08 Teamsheets'!$C$2:$C$88,BJ$1)+MINS_PLAYED('08-09 Teamsheets'!$H$2:$R$92,$A31,'08-09 Teamsheets'!$C$2:$C$92,BJ$1)+MINS_PLAYED('09-10 Teamsheets'!$H$2:$R$98,$A31,'09-10 Teamsheets'!$C$2:$C$98,BJ$1)+MINS_PLAYED('10-11 Teamsheets'!$H$2:$R$106,$A31,'10-11 Teamsheets'!$C$2:$C$106,BJ$1)+MINS_PLAYED('11-12 Teamsheets'!$H$2:$R$119,$A31,'11-12 Teamsheets'!$C$2:$C$119,BJ$1)+MINS_PLAYED('12-13 Teamsheets'!$H$2:$R$126,$A31,'12-13 Teamsheets'!$C$2:$C$126,BJ$1)+MINS_PLAYED('13-14 Teamsheets'!$H$2:$R$132,$A31,'13-14 Teamsheets'!$C$2:$C$132,BJ$1)+MINS_PLAYED('14-15 Teamsheets'!$H$2:$R$136,$A31,'14-15 Teamsheets'!$C$2:$C$136,BJ$1)+MINS_AS_SUB('07-08 Teamsheets'!$S$2:$Z$88,$A31,'07-08 Teamsheets'!$C$2:$C$88,BJ$1)+MINS_AS_SUB('08-09 Teamsheets'!$S$2:$Z$92,$A31,'08-09 Teamsheets'!$C$2:$C$92,BJ$1)+MINS_AS_SUB('09-10 Teamsheets'!$S$2:$Z$98,$A31,'09-10 Teamsheets'!$C$2:$C$98,BJ$1)+MINS_AS_SUB('10-11 Teamsheets'!$S$2:$Z$106,$A31,'10-11 Teamsheets'!$C$2:$C$106,BJ$1)+MINS_AS_SUB('11-12 Teamsheets'!$S$2:$Z$119,$A31,'11-12 Teamsheets'!$C$2:$C$119,BJ$1)+MINS_AS_SUB('12-13 Teamsheets'!$S$2:$Z$126,$A31,'12-13 Teamsheets'!$C$2:$C$126,BJ$1)+MINS_AS_SUB('13-14 Teamsheets'!$S$2:$Z$132,$A31,'13-14 Teamsheets'!$C$2:$C$132,BJ$1)+MINS_AS_SUB('14-15 Teamsheets'!$S$2:$Z$136,$A31,'14-15 Teamsheets'!$C$2:$C$136,BJ$1)</f>
        <v>450</v>
      </c>
      <c r="BO31" s="27" t="str">
        <f>(APPS('07-08 Teamsheets'!$H$2:$R$88,$A31,'07-08 Teamsheets'!$C$2:$C$88,BO$1)+APPS('08-09 Teamsheets'!$H$2:$R$92,$A31,'08-09 Teamsheets'!$C$2:$C$92,BO$1)+APPS('09-10 Teamsheets'!$H$2:$R$98,$A31,'09-10 Teamsheets'!$C$2:$C$98,BO$1)+APPS('10-11 Teamsheets'!$H$2:$R$106,$A31,'10-11 Teamsheets'!$C$2:$C$106,BO$1)+APPS('11-12 Teamsheets'!$H$2:$R$119,$A31,'11-12 Teamsheets'!$C$2:$C$119,BO$1)+APPS('12-13 Teamsheets'!$H$2:$R$126,$A31,'12-13 Teamsheets'!$C$2:$C$126,BO$1)+APPS('13-14 Teamsheets'!$H$2:$R$132,$A31,'13-14 Teamsheets'!$C$2:$C$132,BO$1)+APPS('14-15 Teamsheets'!$H$2:$R$136,$A31,'14-15 Teamsheets'!$C$2:$C$136,BO$1)) &amp; "(" &amp; (SUBS('07-08 Teamsheets'!$S$2:$Z$88,$A31,'07-08 Teamsheets'!$C$2:$C$88,BO$1)+SUBS('08-09 Teamsheets'!$S$2:$Z$92,$A31,'08-09 Teamsheets'!$C$2:$C$92,BO$1)+SUBS('09-10 Teamsheets'!$S$2:$Z$98,$A31,'09-10 Teamsheets'!$C$2:$C$98,BO$1)+SUBS('10-11 Teamsheets'!$S$2:$Z$106,$A31,'10-11 Teamsheets'!$C$2:$C$106,BO$1)+SUBS('11-12 Teamsheets'!$S$2:$Z$119,$A31,'11-12 Teamsheets'!$C$2:$C$119,BO$1)+SUBS('12-13 Teamsheets'!$S$2:$Z$126,$A31,'12-13 Teamsheets'!$C$2:$C$126,BO$1)+SUBS('13-14 Teamsheets'!$S$2:$Z$132,$A31,'13-14 Teamsheets'!$C$2:$C$132,BO$1)+SUBS('14-15 Teamsheets'!$S$2:$Z$136,$A31,'14-15 Teamsheets'!$C$2:$C$136,BO$1)) &amp; ")"</f>
        <v>2(0)</v>
      </c>
      <c r="BP31" s="27" t="str">
        <f>(GOALS('07-08 Teamsheets'!$H$2:$R$88,$A31,'07-08 Teamsheets'!$C$2:$C$88,BO$1)+GOALS('08-09 Teamsheets'!$H$2:$R$92,$A31,'08-09 Teamsheets'!$C$2:$C$92,BO$1)+GOALS('09-10 Teamsheets'!$H$2:$R$98,$A31,'09-10 Teamsheets'!$C$2:$C$98,BO$1)+GOALS('10-11 Teamsheets'!$H$2:$R$106,$A31,'10-11 Teamsheets'!$C$2:$C$106,BO$1)+GOALS('11-12 Teamsheets'!$H$2:$R$119,$A31,'11-12 Teamsheets'!$C$2:$C$119,BO$1)+GOALS('12-13 Teamsheets'!$H$2:$R$126,$A31,'12-13 Teamsheets'!$C$2:$C$126,BO$1)+GOALS('13-14 Teamsheets'!$H$2:$R$132,$A31,'13-14 Teamsheets'!$C$2:$C$132,BO$1)+GOALS('14-15 Teamsheets'!$H$2:$R$136,$A31,'14-15 Teamsheets'!$C$2:$C$136,BO$1)) &amp; "(" &amp; (GOALS('07-08 Teamsheets'!$S$2:$Z$88,$A31,'07-08 Teamsheets'!$C$2:$C$88,BO$1)+GOALS('08-09 Teamsheets'!$S$2:$Z$92,$A31,'08-09 Teamsheets'!$C$2:$C$92,BO$1)+GOALS('09-10 Teamsheets'!$S$2:$Z$98,$A31,'09-10 Teamsheets'!$C$2:$C$98,BO$1)+GOALS('10-11 Teamsheets'!$S$2:$Z$106,$A31,'10-11 Teamsheets'!$C$2:$C$106,BO$1)+GOALS('11-12 Teamsheets'!$S$2:$Z$119,$A31,'11-12 Teamsheets'!$C$2:$C$119,BO$1)+GOALS('12-13 Teamsheets'!$S$2:$Z$126,$A31,'12-13 Teamsheets'!$C$2:$C$126,BO$1)+GOALS('13-14 Teamsheets'!$S$2:$Z$132,$A31,'13-14 Teamsheets'!$C$2:$C$132,BO$1)+GOALS('14-15 Teamsheets'!$S$2:$Z$136,$A31,'14-15 Teamsheets'!$C$2:$C$136,BO$1)) &amp; ")"</f>
        <v>0(0)</v>
      </c>
      <c r="BQ31" s="27">
        <f>Clean_sheet('07-08 Teamsheets'!$C$2:$H$92,$A31,BO$1)+Clean_sheet('08-09 Teamsheets'!$C$2:$H$92,$A31,BO$1)+Clean_sheet('09-10 Teamsheets'!$C$2:$H$98,$A31,BO$1)+Clean_sheet('10-11 Teamsheets'!$C$2:$H$106,$A31,BO$1)+Clean_sheet('11-12 Teamsheets'!$C$2:$H$119,$A31,BO$1)+Clean_sheet('12-13 Teamsheets'!$C$2:$H$126,$A31,BO$1)+Clean_sheet('13-14 Teamsheets'!$C$2:$H$132,$A31,BO$1)+Clean_sheet('14-15 Teamsheets'!$C$2:$H$136,$A31,BO$1)</f>
        <v>0</v>
      </c>
      <c r="BR31" s="27" t="str">
        <f>(CARDS('07-08 Teamsheets'!$H$2:$Z$88,$A31,$CX$2,'07-08 Teamsheets'!$C$2:$C$88,BO$1)+CARDS('08-09 Teamsheets'!$H$2:$Z$92,$A31,$CX$2,'08-09 Teamsheets'!$C$2:$C$92,BO$1)+CARDS('09-10 Teamsheets'!$H$2:$Z$98,$A31,$CX$2,'09-10 Teamsheets'!$C$2:$C$98,BO$1)+CARDS('10-11 Teamsheets'!$H$2:$Z$106,$A31,$CX$2,'10-11 Teamsheets'!$C$2:$C$106,BO$1)+CARDS('11-12 Teamsheets'!$H$2:$Z$119,$A31,$CX$2,'11-12 Teamsheets'!$C$2:$C$119,BO$1)+CARDS('12-13 Teamsheets'!$H$2:$Z$126,$A31,$CX$2,'12-13 Teamsheets'!$C$2:$C$126,BO$1)+CARDS('13-14 Teamsheets'!$H$2:$Z$132,$A31,$CX$2,'13-14 Teamsheets'!$C$2:$C$132,BO$1)+CARDS('14-15 Teamsheets'!$H$2:$Z$136,$A31,$CX$2,'14-15 Teamsheets'!$C$2:$C$136,BO$1)) &amp; "(" &amp; (CARDS('07-08 Teamsheets'!$H$2:$Z$88,$A31,$CX$3,'07-08 Teamsheets'!$C$2:$C$88,BO$1)+CARDS('08-09 Teamsheets'!$H$2:$Z$92,$A31,$CX$3,'08-09 Teamsheets'!$C$2:$C$92,BO$1)+CARDS('09-10 Teamsheets'!$H$2:$Z$98,$A31,$CX$3,'09-10 Teamsheets'!$C$2:$C$98,BO$1)+CARDS('10-11 Teamsheets'!$H$2:$Z$106,$A31,$CX$3,'10-11 Teamsheets'!$C$2:$C$106,BO$1)+CARDS('11-12 Teamsheets'!$H$2:$Z$119,$A31,$CX$3,'11-12 Teamsheets'!$C$2:$C$119,BO$1)+CARDS('12-13 Teamsheets'!$H$2:$Z$126,$A31,$CX$3,'12-13 Teamsheets'!$C$2:$C$126,BO$1)+CARDS('13-14 Teamsheets'!$H$2:$Z$132,$A31,$CX$3,'13-14 Teamsheets'!$C$2:$C$132,BO$1)+CARDS('14-15 Teamsheets'!$H$2:$Z$136,$A31,$CX$3,'14-15 Teamsheets'!$C$2:$C$136,BO$1)) &amp; ")"</f>
        <v>0(0)</v>
      </c>
      <c r="BS31" s="82">
        <f>MINS_PLAYED('07-08 Teamsheets'!$H$2:$R$88,$A31,'07-08 Teamsheets'!$C$2:$C$88,BO$1)+MINS_PLAYED('08-09 Teamsheets'!$H$2:$R$92,$A31,'08-09 Teamsheets'!$C$2:$C$92,BO$1)+MINS_PLAYED('09-10 Teamsheets'!$H$2:$R$98,$A31,'09-10 Teamsheets'!$C$2:$C$98,BO$1)+MINS_PLAYED('10-11 Teamsheets'!$H$2:$R$106,$A31,'10-11 Teamsheets'!$C$2:$C$106,BO$1)+MINS_PLAYED('11-12 Teamsheets'!$H$2:$R$119,$A31,'11-12 Teamsheets'!$C$2:$C$119,BO$1)+MINS_PLAYED('12-13 Teamsheets'!$H$2:$R$126,$A31,'12-13 Teamsheets'!$C$2:$C$126,BO$1)+MINS_PLAYED('13-14 Teamsheets'!$H$2:$R$132,$A31,'13-14 Teamsheets'!$C$2:$C$132,BO$1)+MINS_PLAYED('14-15 Teamsheets'!$H$2:$R$136,$A31,'14-15 Teamsheets'!$C$2:$C$136,BO$1)+MINS_AS_SUB('07-08 Teamsheets'!$S$2:$Z$88,$A31,'07-08 Teamsheets'!$C$2:$C$88,BO$1)+MINS_AS_SUB('08-09 Teamsheets'!$S$2:$Z$92,$A31,'08-09 Teamsheets'!$C$2:$C$92,BO$1)+MINS_AS_SUB('09-10 Teamsheets'!$S$2:$Z$98,$A31,'09-10 Teamsheets'!$C$2:$C$98,BO$1)+MINS_AS_SUB('10-11 Teamsheets'!$S$2:$Z$106,$A31,'10-11 Teamsheets'!$C$2:$C$106,BO$1)+MINS_AS_SUB('11-12 Teamsheets'!$S$2:$Z$119,$A31,'11-12 Teamsheets'!$C$2:$C$119,BO$1)+MINS_AS_SUB('12-13 Teamsheets'!$S$2:$Z$126,$A31,'12-13 Teamsheets'!$C$2:$C$126,BO$1)+MINS_AS_SUB('13-14 Teamsheets'!$S$2:$Z$132,$A31,'13-14 Teamsheets'!$C$2:$C$132,BO$1)+MINS_AS_SUB('14-15 Teamsheets'!$S$2:$Z$136,$A31,'14-15 Teamsheets'!$C$2:$C$136,BO$1)</f>
        <v>180</v>
      </c>
      <c r="BT31" s="71">
        <f>APPS('05-06 Teamsheets'!$H$2:$R$71,$A31,'05-06 Teamsheets'!$C$2:$C$71,B$1)+SUBS('05-06 Teamsheets'!$S$2:$W$71,$A31,'05-06 Teamsheets'!$C$2:$C$71,B$1)+APPS('06-07 Teamsheets'!$H$2:$R$83,$A31,'06-07 Teamsheets'!$C$2:$C$83,G$1)+SUBS('06-07 Teamsheets'!$S$2:$Z$83,$A31,'06-07 Teamsheets'!$C$2:$C$83,G$1)+APPS('07-08 Teamsheets'!$H$2:$R$88,$A31,'07-08 Teamsheets'!$C$2:$C$88,L$1)+SUBS('07-08 Teamsheets'!$S$2:$Z$88,$A31,'07-08 Teamsheets'!$C$2:$C$88,L$1)+APPS('08-09 Teamsheets'!$H$2:$R$92,$A31,'08-09 Teamsheets'!$C$2:$C$92,Q$1)+SUBS('08-09 Teamsheets'!$S$2:$Z$92,$A31,'08-09 Teamsheets'!$C$2:$C$92,Q$1)+APPS('09-10 Teamsheets'!$H$2:$R$98,$A31,'09-10 Teamsheets'!$C$2:$C$98,Q$1)+SUBS('09-10 Teamsheets'!$S$2:$Z$98,$A31,'09-10 Teamsheets'!$C$2:$C$98,Q$1)+APPS('10-11 Teamsheets'!$H$2:$R$107,$A31,'10-11 Teamsheets'!$C$2:$C$107,Q$1)+SUBS('10-11 Teamsheets'!$S$2:$Z$107,$A31,'10-11 Teamsheets'!$C$2:$C$107,Q$1)+APPS('11-12 Teamsheets'!$H$2:$R$119,$A31,'11-12 Teamsheets'!$C$2:$C$119,Q$1)+SUBS('11-12 Teamsheets'!$S$2:$Z$119,$A31,'11-12 Teamsheets'!$C$2:$C$119,Q$1)+APPS('12-13 Teamsheets'!$H$2:$R$126,$A31,'12-13 Teamsheets'!$C$2:$C$126,Q$1)+SUBS('12-13 Teamsheets'!$S$2:$Z$126,$A31,'12-13 Teamsheets'!$C$2:$C$126,Q$1)+APPS('13-14 Teamsheets'!$H$2:$R$132,$A31,'13-14 Teamsheets'!$C$2:$C$132,Q$1)+SUBS('13-14 Teamsheets'!$S$2:$Z$132,$A31,'13-14 Teamsheets'!$C$2:$C$132,Q$1)+APPS('14-15 Teamsheets'!$H$2:$R$136,$A31,'14-15 Teamsheets'!$C$2:$C$136,Q$1)+SUBS('14-15 Teamsheets'!$S$2:$Z$136,$A31,'14-15 Teamsheets'!$C$2:$C$136,Q$1)</f>
        <v>42</v>
      </c>
      <c r="BU31" s="27">
        <v>0</v>
      </c>
      <c r="BV31" s="27">
        <f>APPS('07-08 Teamsheets'!$H$2:$R$88,$A31,'07-08 Teamsheets'!$C$2:$C$88,AZ$1)+SUBS('07-08 Teamsheets'!$S$2:$Z$88,$A31,'07-08 Teamsheets'!$C$2:$C$88,AZ$1)+APPS('11-12 Teamsheets'!$H$2:$R$119,$A31,'11-12 Teamsheets'!$C$2:$C$119,AZ$1)+SUBS('11-12 Teamsheets'!$S$2:$Z$119,$A31,'11-12 Teamsheets'!$C$2:$C$119,AZ$1)+APPS('12-13 Teamsheets'!$H$2:$R$126,$A31,'12-13 Teamsheets'!$C$2:$C$126,AZ$1)+SUBS('12-13 Teamsheets'!$S$2:$Z$126,$A31,'12-13 Teamsheets'!$C$2:$C$126,AZ$1)+APPS('13-14 Teamsheets'!$H$2:$R$132,$A31,'13-14 Teamsheets'!$C$2:$C$132,AZ$1)+SUBS('13-14 Teamsheets'!$S$2:$Z$132,$A31,'13-14 Teamsheets'!$C$2:$C$132,AZ$1)+APPS('14-15 Teamsheets'!$H$2:$R$136,$A31,'14-15 Teamsheets'!$C$2:$C$136,AZ$1)+SUBS('14-15 Teamsheets'!$S$2:$Z$136,$A31,'14-15 Teamsheets'!$C$2:$C$136,AZ$1)+APPS('08-09 Teamsheets'!$H$2:$R$92,$A31,'08-09 Teamsheets'!$C$2:$C$92,BE$1)+APPS('09-10 Teamsheets'!$H$2:$R$98,$A31,'09-10 Teamsheets'!$C$2:$C$98,BE$1)+SUBS('08-09 Teamsheets'!$S$2:$Z$92,$A31,'08-09 Teamsheets'!$C$2:$C$92,BE$1)+SUBS('09-10 Teamsheets'!$S$2:$Z$98,$A31,'09-10 Teamsheets'!$C$2:$C$98,BE$1)+APPS('10-11 Teamsheets'!$H$2:$R$107,$A31,'10-11 Teamsheets'!$C$2:$C$107,BE$1)+SUBS('10-11 Teamsheets'!$S$2:$Z$107,$A31,'10-11 Teamsheets'!$C$2:$C$107,BE$1)+APPS('11-12 Teamsheets'!$H$2:$R$119,$A31,'11-12 Teamsheets'!$C$2:$C$119,BE$1)+SUBS('11-12 Teamsheets'!$S$2:$Z$119,$A31,'11-12 Teamsheets'!$C$2:$C$119,BE$1)+APPS('12-13 Teamsheets'!$H$2:$R$126,$A31,'12-13 Teamsheets'!$C$2:$C$126,BE$1)+SUBS('12-13 Teamsheets'!$S$2:$Z$126,$A31,'12-13 Teamsheets'!$C$2:$C$126,BE$1)+APPS('13-14 Teamsheets'!$H$2:$R$132,$A31,'13-14 Teamsheets'!$C$2:$C$132,BE$1)+SUBS('13-14 Teamsheets'!$S$2:$Z$132,$A31,'13-14 Teamsheets'!$C$2:$C$132,BE$1)+APPS('14-15 Teamsheets'!$H$2:$R$136,$A31,'14-15 Teamsheets'!$C$2:$C$136,BE$1)+SUBS('14-15 Teamsheets'!$S$2:$Z$136,$A31,'14-15 Teamsheets'!$C$2:$C$136,BE$1)</f>
        <v>3</v>
      </c>
      <c r="BW31" s="27">
        <f>APPS('07-08 Teamsheets'!$H$2:$R$88,$A31,'07-08 Teamsheets'!$C$2:$C$88,BJ$1)+APPS('08-09 Teamsheets'!$H$2:$R$92,$A31,'08-09 Teamsheets'!$C$2:$C$92,BJ$1)+APPS('09-10 Teamsheets'!$H$2:$R$98,$A31,'09-10 Teamsheets'!$C$2:$C$98,BJ$1)+SUBS('07-08 Teamsheets'!$S$2:$Z$88,$A31,'07-08 Teamsheets'!$C$2:$C$88,BJ$1)+SUBS('08-09 Teamsheets'!$S$2:$Z$92,$A31,'08-09 Teamsheets'!$C$2:$C$92,BJ$1)+SUBS('09-10 Teamsheets'!$S$2:$Z$98,$A31,'09-10 Teamsheets'!$C$2:$C$98,BJ$1)+APPS('10-11 Teamsheets'!$H$2:$R$107,$A31,'10-11 Teamsheets'!$C$2:$C$107,BJ$1)+SUBS('10-11 Teamsheets'!$S$2:$Z$107,$A31,'10-11 Teamsheets'!$C$2:$C$107,BJ$1)+APPS('11-12 Teamsheets'!$H$2:$R$119,$A31,'11-12 Teamsheets'!$C$2:$C$119,BJ$1)+SUBS('11-12 Teamsheets'!$S$2:$Z$111,$A31,'11-12 Teamsheets'!$C$2:$C$119,BJ$1)+APPS('12-13 Teamsheets'!$H$2:$R$126,$A31,'12-13 Teamsheets'!$C$2:$C$126,BJ$1)+SUBS('12-13 Teamsheets'!$S$2:$Z$118,$A31,'12-13 Teamsheets'!$C$2:$C$126,BJ$1)+APPS('13-14 Teamsheets'!$H$2:$R$132,$A31,'13-14 Teamsheets'!$C$2:$C$132,BJ$1)+SUBS('13-14 Teamsheets'!$S$2:$Z$124,$A31,'13-14 Teamsheets'!$C$2:$C$132,BJ$1)+APPS('14-15 Teamsheets'!$H$2:$R$136,$A31,'14-15 Teamsheets'!$C$2:$C$136,BJ$1)+SUBS('14-15 Teamsheets'!$S$2:$Z$128,$A31,'14-15 Teamsheets'!$C$2:$C$136,BJ$1)</f>
        <v>5</v>
      </c>
      <c r="BX31" s="27">
        <f>APPS('07-08 Teamsheets'!$H$2:$R$88,$A31,'07-08 Teamsheets'!$C$2:$C$88,BO$1)+APPS('08-09 Teamsheets'!$H$2:$R$92,$A31,'08-09 Teamsheets'!$C$2:$C$92,BO$1)+APPS('09-10 Teamsheets'!$H$2:$R$98,$A31,'09-10 Teamsheets'!$C$2:$C$98,BO$1)+SUBS('07-08 Teamsheets'!$S$2:$Z$88,$A31,'07-08 Teamsheets'!$C$2:$C$88,BO$1)+SUBS('08-09 Teamsheets'!$S$2:$Z$92,$A31,'08-09 Teamsheets'!$C$2:$C$92,BO$1)+SUBS('09-10 Teamsheets'!$S$2:$Z$98,$A31,'09-10 Teamsheets'!$C$2:$C$98,BO$1)+APPS('10-11 Teamsheets'!$H$2:$R$107,$A31,'10-11 Teamsheets'!$C$2:$C$107,BO$1)+SUBS('10-11 Teamsheets'!$S$2:$Z$107,$A31,'10-11 Teamsheets'!$C$2:$C$107,BO$1)+APPS('11-12 Teamsheets'!$H$2:$R$119,$A31,'11-12 Teamsheets'!$C$2:$C$119,BO$1)+SUBS('11-12 Teamsheets'!$S$2:$Z$119,$A31,'11-12 Teamsheets'!$C$2:$C$119,BO$1)+APPS('12-13 Teamsheets'!$H$2:$R$126,$A31,'12-13 Teamsheets'!$C$2:$C$126,BO$1)+SUBS('12-13 Teamsheets'!$S$2:$Z$126,$A31,'12-13 Teamsheets'!$C$2:$C$126,BO$1)+APPS('13-14 Teamsheets'!$H$2:$R$132,$A31,'13-14 Teamsheets'!$C$2:$C$132,BO$1)+SUBS('13-14 Teamsheets'!$S$2:$Z$132,$A31,'13-14 Teamsheets'!$C$2:$C$132,BO$1)+APPS('14-15 Teamsheets'!$H$2:$R$136,$A31,'14-15 Teamsheets'!$C$2:$C$136,BO$1)+SUBS('14-15 Teamsheets'!$S$2:$Z$136,$A31,'14-15 Teamsheets'!$C$2:$C$136,BO$1)</f>
        <v>2</v>
      </c>
      <c r="BY31" s="28">
        <f t="shared" si="3"/>
        <v>10</v>
      </c>
      <c r="BZ31" s="27" t="str">
        <f>(APPS('05-06 Teamsheets'!$H$2:$R$71,$A31) + APPS('06-07 Teamsheets'!$H$2:$R$83,$A31) +APPS('07-08 Teamsheets'!$H$2:$R$88,$A31) + APPS('08-09 Teamsheets'!$H$2:$R$92,$A31)+APPS('09-10 Teamsheets'!$H$2:$R$98,$A31)+APPS('10-11 Teamsheets'!$H$2:$R$107,$A31)+APPS('11-12 Teamsheets'!$H$2:$R$119,$A31)+APPS('12-13 Teamsheets'!$H$2:$R$126,$A31)+APPS('13-14 Teamsheets'!$H$2:$R$132,$A31)+APPS('14-15 Teamsheets'!$H$2:$R$136,$A31)) &amp; "(" &amp; (SUBS('05-06 Teamsheets'!$S$2:$W$71,$A31)+SUBS('06-07 Teamsheets'!$S$2:$Z$83,$A31)+SUBS('07-08 Teamsheets'!$S$2:$Z$88,$A31) +SUBS('08-09 Teamsheets'!$S$2:$Z$92,$A31)+SUBS('09-10 Teamsheets'!$S$2:$Z$98,$A31)+SUBS('10-11 Teamsheets'!$S$2:$Z$107,$A31)+SUBS('11-12 Teamsheets'!$S$2:$Z$119,$A31)+SUBS('12-13 Teamsheets'!$S$2:$Z$126,$A31)+SUBS('13-14 Teamsheets'!$S$2:$Z$132,$A31)+SUBS('14-15 Teamsheets'!$S$2:$Z$136,$A31)) &amp; ")"</f>
        <v>52(0)</v>
      </c>
      <c r="CA31" s="28">
        <f t="shared" si="4"/>
        <v>52</v>
      </c>
      <c r="CB31" s="71">
        <f>GOALS('05-06 Teamsheets'!$H$2:$W$71,$A31,'05-06 Teamsheets'!$C$2:$C$71,B$1)+GOALS('06-07 Teamsheets'!$H$2:$Z$83,$A31,'06-07 Teamsheets'!$C$2:$C$83,G$1)+GOALS('07-08 Teamsheets'!$H$2:$Z$88,$A31,'07-08 Teamsheets'!$C$2:$C$88,L$1)+GOALS('08-09 Teamsheets'!$H$2:$Z$92,$A31,'08-09 Teamsheets'!$C$2:$C$92,Q$1)+GOALS('09-10 Teamsheets'!$H$2:$Z$98,$A31,'09-10 Teamsheets'!$C$2:$C$98,Q$1)+GOALS('10-11 Teamsheets'!$H$2:$Z$107,$A31,'10-11 Teamsheets'!$C$2:$C$107,Q$1)+GOALS('11-12 Teamsheets'!$H$2:$Z$119,$A31,'11-12 Teamsheets'!$C$2:$C$119,Q$1)+GOALS('12-13 Teamsheets'!$H$2:$Z$126,$A31,'12-13 Teamsheets'!$C$2:$C$126,Q$1)+GOALS('13-14 Teamsheets'!$H$2:$Z$132,$A31,'13-14 Teamsheets'!$C$2:$C$132,Q$1)+GOALS('14-15 Teamsheets'!$H$2:$Z$136,$A31,'14-15 Teamsheets'!$C$2:$C$136,Q$1)</f>
        <v>0</v>
      </c>
      <c r="CC31" s="27">
        <f>GOALS('05-06 Teamsheets'!$H$2:$W$71,$A31,'05-06 Teamsheets'!$C$2:$C$71,V$1)+GOALS('05-06 Teamsheets'!$H$2:$W$71,$A31,'05-06 Teamsheets'!$C$2:$C$71,AA$1)+GOALS('06-07 Teamsheets'!$H$2:$Z$83,$A31,'06-07 Teamsheets'!$C$2:$C$83,AF$1)+GOALS('06-07 Teamsheets'!$H$2:$Z$83,$A31,'06-07 Teamsheets'!$C$2:$C$83,AK$1)+GOALS('07-08 Teamsheets'!$H$2:$Z$88,$A31,'07-08 Teamsheets'!$C$2:$C$88,AP$1)+GOALS('07-08 Teamsheets'!$H$2:$Z$88,$A31,'07-08 Teamsheets'!$C$2:$C$88,AU$1)+GOALS('07-08 Teamsheets'!$H$2:$Z$88,$A31,'07-08 Teamsheets'!$C$2:$C$88,AZ$1)+GOALS('11-12 Teamsheets'!$H$2:$Z$119,$A31,'11-12 Teamsheets'!$C$2:$C$119,AZ$1)+GOALS('12-13 Teamsheets'!$H$2:$Z$120,$A31,'12-13 Teamsheets'!$C$2:$C$120,AZ$1)+GOALS('13-14 Teamsheets'!$H$2:$Z$126,$A31,'13-14 Teamsheets'!$C$2:$C$126,AZ$1)+GOALS('14-15 Teamsheets'!$H$2:$Z$130,$A31,'14-15 Teamsheets'!$C$2:$C$130,AZ$1)+GOALS('08-09 Teamsheets'!$H$2:$Z$92,$A31,'08-09 Teamsheets'!$C$2:$C$92,BE$1)+GOALS('09-10 Teamsheets'!$H$2:$Z$98,$A31,'09-10 Teamsheets'!$C$2:$C$98,BE$1)+GOALS('10-11 Teamsheets'!$H$2:$Z$107,$A31,'10-11 Teamsheets'!$C$2:$C$107,BE$1)+GOALS('11-12 Teamsheets'!$H$2:$Z$119,$A31,'11-12 Teamsheets'!$C$2:$C$119,BE$1)+GOALS('12-13 Teamsheets'!$H$2:$Z$126,$A31,'12-13 Teamsheets'!$C$2:$C$126,BE$1)+GOALS('13-14 Teamsheets'!$H$2:$Z$132,$A31,'13-14 Teamsheets'!$C$2:$C$132,BE$1)+GOALS('14-15 Teamsheets'!$H$2:$Z$136,$A31,'14-15 Teamsheets'!$C$2:$C$136,BE$1)</f>
        <v>0</v>
      </c>
      <c r="CD31" s="27">
        <f>GOALS('07-08 Teamsheets'!$H$2:$Z$88,$A31,'07-08 Teamsheets'!$C$2:$C$88,BJ$1)
+GOALS('08-09 Teamsheets'!$H$2:$Z$92,$A31,'08-09 Teamsheets'!$C$2:$C$92,BJ$1)
+GOALS('09-10 Teamsheets'!$H$2:$Z$98,$A31,'09-10 Teamsheets'!$C$2:$C$98,BJ$1)
+GOALS('10-11 Teamsheets'!$H$2:$Z$107,$A31,'10-11 Teamsheets'!$C$2:$C$107,BJ$1)
+GOALS('11-12 Teamsheets'!$H$2:$Z$119,$A31,'11-12 Teamsheets'!$C$2:$C$119,BJ$1)
+GOALS('12-13 Teamsheets'!$H$2:$Z$124,$A31,'12-13 Teamsheets'!$C$2:$C$124,BJ$1)+GOALS('13-14 Teamsheets'!$H$2:$Z$130,$A31,'13-14 Teamsheets'!$C$2:$C$130,BJ$1)+GOALS('14-15 Teamsheets'!$H$2:$Z$134,$A31,'14-15 Teamsheets'!$C$2:$C$134,BJ$1)
+GOALS('07-08 Teamsheets'!$H$2:$Z$88,$A31,'07-08 Teamsheets'!$C$2:$C$88,BO$1)
+GOALS('08-09 Teamsheets'!$H$2:$Z$92,$A31,'08-09 Teamsheets'!$C$2:$C$92,BO$1)
+GOALS('09-10 Teamsheets'!$H$2:$Z$98,$A31,'09-10 Teamsheets'!$C$2:$C$98,BO$1)
+GOALS('10-11 Teamsheets'!$H$2:$Z$107,$A31,'10-11 Teamsheets'!$C$2:$C$107,BO$1)
+GOALS('11-12 Teamsheets'!$H$2:$Z$119,$A31,'11-12 Teamsheets'!$C$2:$C$119,BO$1)
+GOALS('12-13 Teamsheets'!$H$2:$Z$126,$A31,'12-13 Teamsheets'!$C$2:$C$126,BO$1)+GOALS('13-14 Teamsheets'!$H$2:$Z$132,$A31,'13-14 Teamsheets'!$C$2:$C$132,BO$1)+GOALS('14-15 Teamsheets'!$H$2:$Z$136,$A31,'14-15 Teamsheets'!$C$2:$C$136,BO$1)</f>
        <v>0</v>
      </c>
      <c r="CE31" s="28">
        <f t="shared" si="5"/>
        <v>0</v>
      </c>
      <c r="CF31" s="27" t="str">
        <f>(GOALS('05-06 Teamsheets'!$H$2:$R$71,$A31) +GOALS('06-07 Teamsheets'!$H$2:$R$83,$A31) +  GOALS('07-08 Teamsheets'!$H$2:$R$88,$A31) + GOALS('08-09 Teamsheets'!$H$2:$R$92,$A31)+GOALS('09-10 Teamsheets'!$H$2:$R$98,$A31)+GOALS('10-11 Teamsheets'!$H$2:$R$107,$A31)+GOALS('11-12 Teamsheets'!$H$2:$R$119,$A31)+GOALS('12-13 Teamsheets'!$H$2:$R$126,$A31)+GOALS('13-14 Teamsheets'!$H$2:$R$132,$A31)+GOALS('14-15 Teamsheets'!$H$2:$R$136,$A31)) &amp; "(" &amp; (GOALS('05-06 Teamsheets'!$S$2:$W$71,$A31)+GOALS('06-07 Teamsheets'!$S$2:$Z$83,$A31)+GOALS('07-08 Teamsheets'!$S$2:$Z$88,$A31)+GOALS('08-09 Teamsheets'!$S$2:$Z$92,$A31)+GOALS('09-10 Teamsheets'!$S$2:$Z$98,$A31)+GOALS('10-11 Teamsheets'!$S$2:$Z$107,$A31)+GOALS('11-12 Teamsheets'!$S$2:$Z$119,$A31)+GOALS('12-13 Teamsheets'!$S$2:$Z$126,$A31)+GOALS('13-14 Teamsheets'!$S$2:$Z$132,$A31)+GOALS('14-15 Teamsheets'!$S$2:$Z$136,$A31)) &amp; ")"</f>
        <v>0(0)</v>
      </c>
      <c r="CG31" s="28">
        <f t="shared" si="6"/>
        <v>0</v>
      </c>
      <c r="CH31" s="71">
        <f>SUM(D31,I31,N31,S31)</f>
        <v>16</v>
      </c>
      <c r="CI31" s="83">
        <f>SUM(X31,AC31,AH31,AM31,AR31,BG31,AW31,BL31,BQ31,BB31)</f>
        <v>3</v>
      </c>
      <c r="CJ31" s="77">
        <f>SUM(CH31:CI31)</f>
        <v>19</v>
      </c>
      <c r="CK31" s="74" t="str">
        <f>(CARDS('05-06 Teamsheets'!$H$2:$W$71,$A31,$CX$2)+CARDS('06-07 Teamsheets'!$H$2:$Z$83,$A31,$CX$2)+CARDS('07-08 Teamsheets'!$H$2:$Z$88,$A31,$CX$2)+CARDS('08-09 Teamsheets'!$H$2:$Z$92,$A31,$CX$2)+CARDS('09-10 Teamsheets'!$H$2:$Z$98,$A31,$CX$2)+CARDS('10-11 Teamsheets'!$H$2:$Z$107,$A31,$CX$2)+CARDS('11-12 Teamsheets'!$H$2:$Z$119,$A31,$CX$2)+CARDS('12-13 Teamsheets'!$H$2:$Z$126,$A31,$CX$2)+CARDS('13-14 Teamsheets'!$H$2:$Z$130,$A31,$CX$2)) &amp; "(" &amp; (CARDS('05-06 Teamsheets'!$H$2:$W$71,$A31,$CX$3)+CARDS('06-07 Teamsheets'!$H$2:$Z$83,$A31,$CX$3)+CARDS('07-08 Teamsheets'!$H$2:$Z$88,$A31,$CX$3)+CARDS('08-09 Teamsheets'!$H$2:$Z$92,$A31,$CX$3)+CARDS('09-10 Teamsheets'!$H$2:$Z$98,$A31,$CX$3)+CARDS('10-11 Teamsheets'!$H$2:$Z$107,$A31,$CX$3)+CARDS('11-12 Teamsheets'!$H$2:$Z$119,$A31,$CX$3)+CARDS('13-14 Teamsheets'!$H$2:$Z$130,$A31,$CX$3)) &amp; ")"</f>
        <v>0(0)</v>
      </c>
      <c r="CL31" s="28">
        <f>SUM(F31,K31,P31,U31)</f>
        <v>3810</v>
      </c>
      <c r="CM31" s="28">
        <f>SUM(Z31,AE31,AJ31,AO31,AT31,BI31,AY31,BN31,BS31,BD31)</f>
        <v>900</v>
      </c>
      <c r="CN31" s="77">
        <f>SUM(CL31:CM31)</f>
        <v>4710</v>
      </c>
      <c r="CO31" s="28">
        <f>IF(AND(CN31&lt;&gt;0, CA31&lt;&gt;0),CN31/CA31,0)</f>
        <v>90.57692307692308</v>
      </c>
      <c r="CP31" s="28">
        <f>IF(CG31&lt;&gt;0,CG31/CA31,0)</f>
        <v>0</v>
      </c>
      <c r="CQ31" s="77">
        <f>IF(CG31&lt;&gt;0,CN31/CG31,0)</f>
        <v>0</v>
      </c>
      <c r="CS31" s="71">
        <f t="shared" si="0"/>
        <v>38</v>
      </c>
      <c r="CT31" s="83">
        <f t="shared" si="1"/>
        <v>31</v>
      </c>
      <c r="CU31" s="77">
        <f t="shared" si="2"/>
        <v>101</v>
      </c>
      <c r="CW31"/>
      <c r="CX31" s="30"/>
    </row>
    <row r="32" spans="1:102" x14ac:dyDescent="0.2">
      <c r="A32" s="112" t="s">
        <v>3128</v>
      </c>
      <c r="B32" s="27" t="s">
        <v>1635</v>
      </c>
      <c r="C32" s="27" t="s">
        <v>1635</v>
      </c>
      <c r="D32" s="27">
        <v>0</v>
      </c>
      <c r="E32" s="27" t="s">
        <v>1635</v>
      </c>
      <c r="F32" s="82">
        <v>0</v>
      </c>
      <c r="G32" s="27" t="s">
        <v>1635</v>
      </c>
      <c r="H32" s="27" t="s">
        <v>1635</v>
      </c>
      <c r="I32" s="27">
        <v>0</v>
      </c>
      <c r="J32" s="27" t="s">
        <v>1635</v>
      </c>
      <c r="K32" s="82">
        <v>0</v>
      </c>
      <c r="L32" s="27" t="s">
        <v>1635</v>
      </c>
      <c r="M32" s="27" t="s">
        <v>1635</v>
      </c>
      <c r="N32" s="27">
        <v>0</v>
      </c>
      <c r="O32" s="27" t="s">
        <v>1635</v>
      </c>
      <c r="P32" s="82">
        <v>0</v>
      </c>
      <c r="Q32" s="27" t="str">
        <f>(APPS('08-09 Teamsheets'!$H$2:$R$92,$A32,'08-09 Teamsheets'!$C$2:$C$92,Q$1)+APPS('09-10 Teamsheets'!$H$2:$R$98,$A32,'09-10 Teamsheets'!$C$2:$C$98,Q$1)+APPS('10-11 Teamsheets'!$H$2:$R$107,$A32,'10-11 Teamsheets'!$C$2:$C$107,Q$1)+APPS('11-12 Teamsheets'!$H$2:$R$119,$A32,'11-12 Teamsheets'!$C$2:$C$119,Q$1)+APPS('12-13 Teamsheets'!$H$2:$R$126,$A32,'12-13 Teamsheets'!$C$2:$C$126,Q$1)+APPS('13-14 Teamsheets'!$H$2:$R$132,$A32,'13-14 Teamsheets'!$C$2:$C$132,Q$1)+APPS('14-15 Teamsheets'!$H$2:$R$136,$A32,'14-15 Teamsheets'!$C$2:$C$136,Q$1)) &amp; "(" &amp; (SUBS('08-09 Teamsheets'!$S$2:$Z$92,$A32,'08-09 Teamsheets'!$C$2:$C$92,Q$1)+SUBS('09-10 Teamsheets'!$S$2:$Z$98,$A32,'09-10 Teamsheets'!$C$2:$C$98,Q$1)+SUBS('10-11 Teamsheets'!$S$2:$Z$107,$A32,'10-11 Teamsheets'!$C$2:$C$107,Q$1)+SUBS('11-12 Teamsheets'!$S$2:$Z$119,$A32,'11-12 Teamsheets'!$C$2:$C$119,Q$1)+SUBS('12-13 Teamsheets'!$S$2:$Z$126,$A32,'12-13 Teamsheets'!$C$2:$C$126,Q$1)+SUBS('13-14 Teamsheets'!$S$2:$Z$132,$A32,'13-14 Teamsheets'!$C$2:$C$132,Q$1)+SUBS('14-15 Teamsheets'!$S$2:$Z$136,$A32,'14-15 Teamsheets'!$C$2:$C$136,Q$1)) &amp; ")"</f>
        <v>3(0)</v>
      </c>
      <c r="R32" s="27" t="str">
        <f>(GOALS('08-09 Teamsheets'!$H$2:$R$92,$A32,'08-09 Teamsheets'!$C$2:$C$92,Q$1)+GOALS('09-10 Teamsheets'!$H$2:$R$98,$A32,'09-10 Teamsheets'!$C$2:$C$98,Q$1)+GOALS('10-11 Teamsheets'!$H$2:$R$107,$A32,'10-11 Teamsheets'!$C$2:$C$107,Q$1)+GOALS('11-12 Teamsheets'!$H$2:$R$119,$A32,'11-12 Teamsheets'!$C$2:$C$119,Q$1)+GOALS('12-13 Teamsheets'!$H$2:$R$126,$A32,'12-13 Teamsheets'!$C$2:$C$126,Q$1)+GOALS('13-14 Teamsheets'!$H$2:$R$132,$A32,'13-14 Teamsheets'!$C$2:$C$132,Q$1)+GOALS('14-15 Teamsheets'!$H$2:$R$136,$A32,'14-15 Teamsheets'!$C$2:$C$136,Q$1)) &amp; "(" &amp; (GOALS('08-09 Teamsheets'!$S$2:$Z$92,$A32,'08-09 Teamsheets'!$C$2:$C$92,Q$1)+GOALS('09-10 Teamsheets'!$S$2:$Z$98,$A32,'09-10 Teamsheets'!$C$2:$C$98,Q$1)+GOALS('10-11 Teamsheets'!$S$2:$Z$107,$A32,'10-11 Teamsheets'!$C$2:$C$107,Q$1)+GOALS('11-12 Teamsheets'!$S$2:$Z$119,$A32,'11-12 Teamsheets'!$C$2:$C$119,Q$1)+GOALS('12-13 Teamsheets'!$S$2:$Z$126,$A32,'12-13 Teamsheets'!$C$2:$C$126,Q$1)+GOALS('13-14 Teamsheets'!$S$2:$Z$132,$A32,'13-14 Teamsheets'!$C$2:$C$132,Q$1)+GOALS('14-15 Teamsheets'!$S$2:$Z$136,$A32,'14-15 Teamsheets'!$C$2:$C$136,Q$1)) &amp; ")"</f>
        <v>0(0)</v>
      </c>
      <c r="S32" s="27">
        <f>Clean_sheet('08-09 Teamsheets'!$C$2:$H$92,$A32,Q$1)+Clean_sheet('09-10 Teamsheets'!$C$2:$H$98,$A32,Q$1)+Clean_sheet('10-11 Teamsheets'!$C$2:$H$107,$A32,Q$1)+Clean_sheet('11-12 Teamsheets'!$C$2:$H$119,$A32,Q$1)+Clean_sheet('12-13 Teamsheets'!$C$2:$H$126,$A32,Q$1)+Clean_sheet('13-14 Teamsheets'!$C$2:$H$132,$A32,Q$1)+Clean_sheet('14-15 Teamsheets'!$C$2:$H$136,$A32,Q$1)</f>
        <v>0</v>
      </c>
      <c r="T32" s="27" t="str">
        <f>(CARDS('08-09 Teamsheets'!$H$2:$Z$92,$A32,$CX$2,'08-09 Teamsheets'!$C$2:$C$92,Q$1)+CARDS('09-10 Teamsheets'!$H$2:$Z$98,$A32,$CX$2,'09-10 Teamsheets'!$C$2:$C$98,Q$1)+CARDS('10-11 Teamsheets'!$H$2:$Z$107,$A32,$CX$2,'10-11 Teamsheets'!$C$2:$C$107,Q$1)+CARDS('11-12 Teamsheets'!$H$2:$Z$119,$A32,$CX$2,'11-12 Teamsheets'!$C$2:$C$119,Q$1)+CARDS('12-13 Teamsheets'!$H$2:$Z$126,$A32,$CX$2,'12-13 Teamsheets'!$C$2:$C$126,Q$1)+CARDS('13-14 Teamsheets'!$H$2:$Z$132,$A32,$CX$2,'13-14 Teamsheets'!$C$2:$C$132,Q$1)+CARDS('14-15 Teamsheets'!$H$2:$Z$136,$A32,$CX$2,'14-15 Teamsheets'!$C$2:$C$136,Q$1)) &amp; "(" &amp; (CARDS('08-09 Teamsheets'!$H$2:$Z$92,$A32,$CX$3,'08-09 Teamsheets'!$C$2:$C$92,Q$1)+CARDS('09-10 Teamsheets'!$H$2:$Z$98,$A32,$CX$3,'09-10 Teamsheets'!$C$2:$C$98,Q$1)+CARDS('10-11 Teamsheets'!$H$2:$Z$107,$A32,$CX$3,'10-11 Teamsheets'!$C$2:$C$107,Q$1)+CARDS('11-12 Teamsheets'!$H$2:$Z$119,$A32,$CX$3,'11-12 Teamsheets'!$C$2:$C$119,Q$1)+CARDS('12-13 Teamsheets'!$H$2:$Z$126,$A32,$CX$3,'12-13 Teamsheets'!$C$2:$C$126,Q$1)+CARDS('13-14 Teamsheets'!$H$2:$Z$132,$A32,$CX$3,'13-14 Teamsheets'!$C$2:$C$132,Q$1)+CARDS('14-15 Teamsheets'!$H$2:$Z$136,$A32,$CX$3,'14-15 Teamsheets'!$C$2:$C$136,Q$1)) &amp; ")"</f>
        <v>0(0)</v>
      </c>
      <c r="U32" s="82">
        <f>MINS_PLAYED('08-09 Teamsheets'!$H$2:$R$92,$A32,'08-09 Teamsheets'!$C$2:$C$92,Q$1)+MINS_PLAYED('09-10 Teamsheets'!$H$2:$R$98,$A32,'09-10 Teamsheets'!$C$2:$C$98,Q$1)+ MINS_AS_SUB('08-09 Teamsheets'!$S$2:$Z$92,$A32,'08-09 Teamsheets'!$C$2:$C$92,Q$1)+ MINS_AS_SUB('09-10 Teamsheets'!$S$2:$Z$98,$A32,'09-10 Teamsheets'!$C$2:$C$98,Q$1)+MINS_PLAYED('10-11 Teamsheets'!$H$2:$R$107,$A32,'10-11 Teamsheets'!$C$2:$C$107,Q$1)+MINS_AS_SUB('10-11 Teamsheets'!$S$2:$Z$107,$A32,'10-11 Teamsheets'!$C$2:$C$107,Q$1)+MINS_PLAYED('11-12 Teamsheets'!$H$2:$R$119,$A32,'11-12 Teamsheets'!$C$2:$C$119,Q$1)+MINS_AS_SUB('11-12 Teamsheets'!$S$2:$Z$119,$A32,'11-12 Teamsheets'!$C$2:$C$119,Q$1)+MINS_PLAYED('12-13 Teamsheets'!$H$2:$R$126,$A32,'12-13 Teamsheets'!$C$2:$C$126,Q$1)+MINS_AS_SUB('12-13 Teamsheets'!$S$2:$Z$126,$A32,'12-13 Teamsheets'!$C$2:$C$126,Q$1)+MINS_PLAYED('13-14 Teamsheets'!$H$2:$R$132,$A32,'13-14 Teamsheets'!$C$2:$C$132,Q$1)+MINS_AS_SUB('13-14 Teamsheets'!$S$2:$Z$132,$A32,'13-14 Teamsheets'!$C$2:$C$132,Q$1)+MINS_PLAYED('14-15 Teamsheets'!$H$2:$R$136,$A32,'14-15 Teamsheets'!$C$2:$C$136,Q$1)+MINS_AS_SUB('14-15 Teamsheets'!$S$2:$Z$136,$A32,'14-15 Teamsheets'!$C$2:$C$136,Q$1)</f>
        <v>226</v>
      </c>
      <c r="V32" s="27" t="s">
        <v>1635</v>
      </c>
      <c r="W32" s="27" t="s">
        <v>1635</v>
      </c>
      <c r="X32" s="27">
        <v>0</v>
      </c>
      <c r="Y32" s="27" t="s">
        <v>1635</v>
      </c>
      <c r="Z32" s="82">
        <v>0</v>
      </c>
      <c r="AA32" s="27" t="s">
        <v>1635</v>
      </c>
      <c r="AB32" s="27" t="s">
        <v>1635</v>
      </c>
      <c r="AC32" s="27">
        <v>0</v>
      </c>
      <c r="AD32" s="27" t="s">
        <v>1635</v>
      </c>
      <c r="AE32" s="82">
        <v>0</v>
      </c>
      <c r="AF32" s="27" t="s">
        <v>1635</v>
      </c>
      <c r="AG32" s="27" t="s">
        <v>1635</v>
      </c>
      <c r="AH32" s="27">
        <v>0</v>
      </c>
      <c r="AI32" s="27" t="s">
        <v>1635</v>
      </c>
      <c r="AJ32" s="82">
        <v>0</v>
      </c>
      <c r="AK32" s="27" t="s">
        <v>1635</v>
      </c>
      <c r="AL32" s="27" t="s">
        <v>1635</v>
      </c>
      <c r="AM32" s="27">
        <v>0</v>
      </c>
      <c r="AN32" s="27" t="s">
        <v>1635</v>
      </c>
      <c r="AO32" s="82">
        <v>0</v>
      </c>
      <c r="AP32" s="27" t="s">
        <v>1635</v>
      </c>
      <c r="AQ32" s="27" t="s">
        <v>1635</v>
      </c>
      <c r="AR32" s="27">
        <v>0</v>
      </c>
      <c r="AS32" s="27" t="s">
        <v>1635</v>
      </c>
      <c r="AT32" s="82">
        <v>0</v>
      </c>
      <c r="AU32" s="27" t="s">
        <v>1635</v>
      </c>
      <c r="AV32" s="27" t="s">
        <v>1635</v>
      </c>
      <c r="AW32" s="27">
        <v>0</v>
      </c>
      <c r="AX32" s="27" t="s">
        <v>1635</v>
      </c>
      <c r="AY32" s="82">
        <v>0</v>
      </c>
      <c r="AZ32" s="27" t="str">
        <f>(APPS('07-08 Teamsheets'!$H$2:$R$88,$A32,'07-08 Teamsheets'!$C$2:$C$88,AZ$1)+APPS('11-12 Teamsheets'!$H$2:$R$119,$A32,'11-12 Teamsheets'!$C$2:$C$119,AZ$1)+APPS('12-13 Teamsheets'!$H$2:$R$126,$A32,'12-13 Teamsheets'!$C$2:$C$126,AZ$1)+APPS('13-14 Teamsheets'!$H$2:$R$132,$A32,'13-14 Teamsheets'!$C$2:$C$132,AZ$1)+APPS('14-15 Teamsheets'!$H$2:$R$136,$A32,'14-15 Teamsheets'!$C$2:$C$136,AZ$1)) &amp; "(" &amp; (SUBS('07-08 Teamsheets'!$S$2:$Z$88,$A32,'07-08 Teamsheets'!$C$2:$C$88,AZ$1)+SUBS('11-12 Teamsheets'!$S$2:$Z$119,$A32,'11-12 Teamsheets'!$C$2:$C$119,AZ$1)+SUBS('12-13 Teamsheets'!$S$2:$Z$126,$A32,'12-13 Teamsheets'!$C$2:$C$126,AZ$1)+SUBS('13-14 Teamsheets'!$S$2:$Z$132,$A32,'13-14 Teamsheets'!$C$2:$C$132,AZ$1)+SUBS('14-15 Teamsheets'!$S$2:$Z$136,$A32,'14-15 Teamsheets'!$C$2:$C$136,AZ$1)) &amp; ")"</f>
        <v>0(0)</v>
      </c>
      <c r="BA32" s="27" t="str">
        <f>(GOALS('07-08 Teamsheets'!$H$2:$R$88,$A32,'07-08 Teamsheets'!$C$2:$C$88,AZ$1)+GOALS('11-12 Teamsheets'!$H$2:$R$119,$A32,'11-12 Teamsheets'!$C$2:$C$119,AZ$1)+GOALS('12-13 Teamsheets'!$H$2:$R$126,$A32,'12-13 Teamsheets'!$C$2:$C$126,AZ$1)+GOALS('13-14 Teamsheets'!$H$2:$R$132,$A32,'13-14 Teamsheets'!$C$2:$C$132,AZ$1)+GOALS('14-15 Teamsheets'!$H$2:$R$136,$A32,'14-15 Teamsheets'!$C$2:$C$136,AZ$1)) &amp; "(" &amp; (GOALS('07-08 Teamsheets'!$S$2:$Z$88,$A32,'07-08 Teamsheets'!$C$2:$C$88,AZ$1)+GOALS('11-12 Teamsheets'!$S$2:$Z$119,$A32,'11-12 Teamsheets'!$C$2:$C$119,AZ$1)+GOALS('12-13 Teamsheets'!$S$2:$Z$126,$A32,'12-13 Teamsheets'!$C$2:$C$126,AZ$1)+GOALS('13-14 Teamsheets'!$S$2:$Z$132,$A32,'13-14 Teamsheets'!$C$2:$C$132,AZ$1)+GOALS('14-15 Teamsheets'!$S$2:$Z$136,$A32,'14-15 Teamsheets'!$C$2:$C$136,AZ$1)) &amp; ")"</f>
        <v>0(0)</v>
      </c>
      <c r="BB32" s="27">
        <f>Clean_sheet('07-08 Teamsheets'!$C$2:$H$92,$A32,AZ$1)+Clean_sheet('11-12 Teamsheets'!$C$2:$H$119,$A32,AZ$1)+Clean_sheet('12-13 Teamsheets'!$C$2:$H$126,$A32,AZ$1)+Clean_sheet('13-14 Teamsheets'!$C$2:$H$132,$A32,AZ$1)+Clean_sheet('14-15 Teamsheets'!$C$2:$H$136,$A32,AZ$1)</f>
        <v>0</v>
      </c>
      <c r="BC32" s="27" t="str">
        <f>(CARDS('07-08 Teamsheets'!$H$2:$Z$88,$A32,$CX$2,'07-08 Teamsheets'!$C$2:$C$88,AZ$1)+CARDS('11-12 Teamsheets'!$H$2:$Z$119,$A32,$CX$2,'11-12 Teamsheets'!$C$2:$C$119,AZ$1)+CARDS('12-13 Teamsheets'!$H$2:$Z$126,$A32,$CX$2,'12-13 Teamsheets'!$C$2:$C$126,AZ$1)+CARDS('13-14 Teamsheets'!$H$2:$Z$132,$A32,$CX$2,'13-14 Teamsheets'!$C$2:$C$132,AZ$1)+CARDS('14-15 Teamsheets'!$H$2:$Z$136,$A32,$CX$2,'14-15 Teamsheets'!$C$2:$C$136,AZ$1)) &amp; "(" &amp; (CARDS('07-08 Teamsheets'!$H$2:$Z$88,$A32,$CX$3,'07-08 Teamsheets'!$C$2:$C$88,AZ$1)+CARDS('11-12 Teamsheets'!$H$2:$Z$119,$A32,$CX$3,'11-12 Teamsheets'!$C$2:$C$119,AZ$1)+CARDS('12-13 Teamsheets'!$H$2:$Z$126,$A32,$CX$3,'12-13 Teamsheets'!$C$2:$C$126,AZ$1)+CARDS('13-14 Teamsheets'!$H$2:$Z$132,$A32,$CX$3,'13-14 Teamsheets'!$C$2:$C$132,AZ$1)+CARDS('14-15 Teamsheets'!$H$2:$Z$136,$A32,$CX$3,'14-15 Teamsheets'!$C$2:$C$136,AZ$1)) &amp; ")"</f>
        <v>0(0)</v>
      </c>
      <c r="BD32" s="82">
        <f>MINS_PLAYED('07-08 Teamsheets'!$H$2:$R$88,$A32,'07-08 Teamsheets'!$C$2:$C$88,AZ$1)+MINS_PLAYED('11-12 Teamsheets'!$H$2:$R$119,$A32,'11-12 Teamsheets'!$C$2:$C$119,AZ$1)+MINS_PLAYED('12-13 Teamsheets'!$H$2:$R$126,$A32,'12-13 Teamsheets'!$C$2:$C$126,AZ$1)+MINS_PLAYED('13-14 Teamsheets'!$H$2:$R$132,$A32,'13-14 Teamsheets'!$C$2:$C$132,AZ$1)+MINS_PLAYED('14-15 Teamsheets'!$H$2:$R$136,$A32,'14-15 Teamsheets'!$C$2:$C$136,AZ$1)+MINS_AS_SUB('07-08 Teamsheets'!$S$2:$Z$88,$A32,'07-08 Teamsheets'!$C$2:$C$88,AZ$1)+MINS_AS_SUB('11-12 Teamsheets'!$S$2:$Z$119,$A32,'11-12 Teamsheets'!$C$2:$C$119,AZ$1)+MINS_AS_SUB('12-13 Teamsheets'!$S$2:$Z$126,$A32,'12-13 Teamsheets'!$C$2:$C$126,AZ$1)+MINS_AS_SUB('13-14 Teamsheets'!$S$2:$Z$132,$A32,'13-14 Teamsheets'!$C$2:$C$132,AZ$1)+MINS_AS_SUB('14-15 Teamsheets'!$S$2:$Z$136,$A32,'14-15 Teamsheets'!$C$2:$C$136,AZ$1)</f>
        <v>0</v>
      </c>
      <c r="BE32" s="27" t="str">
        <f>(APPS('08-09 Teamsheets'!$H$2:$R$92,$A32,'08-09 Teamsheets'!$C$2:$C$92,BE$1)+APPS('09-10 Teamsheets'!$H$2:$R$98,$A32,'09-10 Teamsheets'!$C$2:$C$98,BE$1)+APPS('10-11 Teamsheets'!$H$2:$R$107,$A32,'10-11 Teamsheets'!$C$2:$C$107,BE$1)+APPS('11-12 Teamsheets'!$H$2:$R$119,$A32,'11-12 Teamsheets'!$C$2:$C$119,BE$1)+APPS('12-13 Teamsheets'!$H$2:$R$126,$A32,'12-13 Teamsheets'!$C$2:$C$126,BE$1)+APPS('13-14 Teamsheets'!$H$2:$R$132,$A32,'13-14 Teamsheets'!$C$2:$C$132,BE$1)+APPS('14-15 Teamsheets'!$H$2:$R$136,$A32,'14-15 Teamsheets'!$C$2:$C$136,BE$1)) &amp; "(" &amp; (SUBS('08-09 Teamsheets'!$S$2:$Z$92,$A32,'08-09 Teamsheets'!$C$2:$C$92,BE$1)+SUBS('09-10 Teamsheets'!$S$2:$Z$98,$A32,'09-10 Teamsheets'!$C$2:$C$98,BE$1)+SUBS('10-11 Teamsheets'!$S$2:$Z$107,$A32,'10-11 Teamsheets'!$C$2:$C$107,BE$1)+SUBS('11-12 Teamsheets'!$S$2:$Z$119,$A32,'11-12 Teamsheets'!$C$2:$C$119,BE$1)+SUBS('12-13 Teamsheets'!$S$2:$Z$126,$A32,'12-13 Teamsheets'!$C$2:$C$126,BE$1)+SUBS('13-14 Teamsheets'!$S$2:$Z$132,$A32,'13-14 Teamsheets'!$C$2:$C$132,BE$1)+SUBS('14-15 Teamsheets'!$S$2:$Z$136,$A32,'14-15 Teamsheets'!$C$2:$C$136,BE$1)) &amp; ")"</f>
        <v>0(0)</v>
      </c>
      <c r="BF32" s="27" t="str">
        <f>(GOALS('08-09 Teamsheets'!$H$2:$R$92,$A32,'08-09 Teamsheets'!$C$2:$C$92,BE$1)+GOALS('09-10 Teamsheets'!$H$2:$R$98,$A32,'09-10 Teamsheets'!$C$2:$C$98,BE$1)+GOALS('10-11 Teamsheets'!$H$2:$R$107,$A32,'10-11 Teamsheets'!$C$2:$C$107,BE$1)+GOALS('11-12 Teamsheets'!$H$2:$R$119,$A32,'11-12 Teamsheets'!$C$2:$C$119,BE$1)+GOALS('12-13 Teamsheets'!$H$2:$R$126,$A32,'12-13 Teamsheets'!$C$2:$C$126,BE$1)+GOALS('13-14 Teamsheets'!$H$2:$R$132,$A32,'13-14 Teamsheets'!$C$2:$C$132,BE$1)+GOALS('14-15 Teamsheets'!$H$2:$R$136,$A32,'14-15 Teamsheets'!$C$2:$C$136,BE$1)) &amp; "(" &amp; (GOALS('08-09 Teamsheets'!$S$2:$Z$92,$A32,'08-09 Teamsheets'!$C$2:$C$92,BE$1)+GOALS('09-10 Teamsheets'!$S$2:$Z$98,$A32,'09-10 Teamsheets'!$C$2:$C$98,BE$1)+GOALS('10-11 Teamsheets'!$S$2:$Z$107,$A32,'10-11 Teamsheets'!$C$2:$C$107,BE$1)+GOALS('11-12 Teamsheets'!$S$2:$Z$119,$A32,'11-12 Teamsheets'!$C$2:$C$119,BE$1)+GOALS('12-13 Teamsheets'!$S$2:$Z$126,$A32,'12-13 Teamsheets'!$C$2:$C$126,BE$1)+GOALS('13-14 Teamsheets'!$S$2:$Z$132,$A32,'13-14 Teamsheets'!$C$2:$C$132,BE$1)+GOALS('14-15 Teamsheets'!$S$2:$Z$136,$A32,'14-15 Teamsheets'!$C$2:$C$136,BE$1)) &amp; ")"</f>
        <v>0(0)</v>
      </c>
      <c r="BG32" s="27">
        <f>Clean_sheet('08-09 Teamsheets'!$C$2:$H$92,$A32,BE$1)+Clean_sheet('09-10 Teamsheets'!$C$2:$H$98,$A32,BE$1)+Clean_sheet('10-11 Teamsheets'!$C$2:$H$107,$A32,BE$1)+Clean_sheet('11-12 Teamsheets'!$C$2:$H$119,$A32,BE$1)+Clean_sheet('12-13 Teamsheets'!$C$2:$H$126,$A32,BE$1)+Clean_sheet('13-14 Teamsheets'!$C$2:$H$132,$A32,BE$1)+Clean_sheet('14-15 Teamsheets'!$C$2:$H$136,$A32,BE$1)</f>
        <v>0</v>
      </c>
      <c r="BH32" s="27" t="str">
        <f>(CARDS('08-09 Teamsheets'!$H$2:$Z$92,$A32,$CX$2,'08-09 Teamsheets'!$C$2:$C$92,BE$1)+CARDS('09-10 Teamsheets'!$H$2:$Z$98,$A32,$CX$2,'09-10 Teamsheets'!$C$2:$C$98,BE$1)+CARDS('10-11 Teamsheets'!$H$2:$Z$107,$A32,$CX$2,'10-11 Teamsheets'!$C$2:$C$107,BE$1)+CARDS('11-12 Teamsheets'!$H$2:$Z$119,$A32,$CX$2,'11-12 Teamsheets'!$C$2:$C$119,BE$1)+CARDS('12-13 Teamsheets'!$H$2:$Z$126,$A32,$CX$2,'12-13 Teamsheets'!$C$2:$C$126,BE$1)+CARDS('13-14 Teamsheets'!$H$2:$Z$132,$A32,$CX$2,'13-14 Teamsheets'!$C$2:$C$132,BE$1)+CARDS('14-15 Teamsheets'!$H$2:$Z$136,$A32,$CX$2,'14-15 Teamsheets'!$C$2:$C$136,BE$1)) &amp; "(" &amp; (CARDS('08-09 Teamsheets'!$H$2:$Z$92,$A32,$CX$3,'08-09 Teamsheets'!$C$2:$C$92,BE$1)+CARDS('09-10 Teamsheets'!$H$2:$Z$98,$A32,$CX$3,'09-10 Teamsheets'!$C$2:$C$98,BE$1)+CARDS('10-11 Teamsheets'!$H$2:$Z$107,$A32,$CX$3,'10-11 Teamsheets'!$C$2:$C$107,BE$1)+CARDS('11-12 Teamsheets'!$H$2:$Z$119,$A32,$CX$3,'11-12 Teamsheets'!$C$2:$C$119,BE$1)+CARDS('12-13 Teamsheets'!$H$2:$Z$126,$A32,$CX$3,'12-13 Teamsheets'!$C$2:$C$126,BE$1)+CARDS('13-14 Teamsheets'!$H$2:$Z$132,$A32,$CX$3,'13-14 Teamsheets'!$C$2:$C$132,BE$1)+CARDS('14-15 Teamsheets'!$H$2:$Z$136,$A32,$CX$3,'14-15 Teamsheets'!$C$2:$C$136,BE$1)) &amp; ")"</f>
        <v>0(0)</v>
      </c>
      <c r="BI32" s="82">
        <f>MINS_PLAYED('08-09 Teamsheets'!$H$2:$R$92,$A32,'08-09 Teamsheets'!$C$2:$C$92,BE$1)+MINS_PLAYED('09-10 Teamsheets'!$H$2:$R$98,$A32,'09-10 Teamsheets'!$C$2:$C$98,BE$1)+ MINS_AS_SUB('08-09 Teamsheets'!$S$2:$Z$92,$A32,'08-09 Teamsheets'!$C$2:$C$92,BE$1)+ MINS_AS_SUB('09-10 Teamsheets'!$S$2:$Z$98,$A32,'09-10 Teamsheets'!$C$2:$C$98,BE$1)+MINS_PLAYED('10-11 Teamsheets'!$H$2:$R$107,$A32,'10-11 Teamsheets'!$C$2:$C$107,BE$1)+MINS_AS_SUB('10-11 Teamsheets'!$S$2:$Z$107,$A32,'10-11 Teamsheets'!$C$2:$C$107,BE$1)+MINS_PLAYED('11-12 Teamsheets'!$H$2:$R$119,$A32,'11-12 Teamsheets'!$C$2:$C$119,BE$1)+MINS_AS_SUB('11-12 Teamsheets'!$S$2:$Z$119,$A32,'11-12 Teamsheets'!$C$2:$C$119,BE$1)+MINS_PLAYED('12-13 Teamsheets'!$H$2:$R$126,$A32,'12-13 Teamsheets'!$C$2:$C$126,BE$1)+MINS_AS_SUB('12-13 Teamsheets'!$S$2:$Z$126,$A32,'12-13 Teamsheets'!$C$2:$C$126,BE$1)+MINS_PLAYED('13-14 Teamsheets'!$H$2:$R$132,$A32,'13-14 Teamsheets'!$C$2:$C$132,BE$1)+MINS_AS_SUB('13-14 Teamsheets'!$S$2:$Z$132,$A32,'13-14 Teamsheets'!$C$2:$C$132,BE$1)+MINS_PLAYED('14-15 Teamsheets'!$H$2:$R$136,$A32,'14-15 Teamsheets'!$C$2:$C$136,BE$1)+MINS_AS_SUB('14-15 Teamsheets'!$S$2:$Z$136,$A32,'14-15 Teamsheets'!$C$2:$C$136,BE$1)</f>
        <v>0</v>
      </c>
      <c r="BJ32" s="27" t="str">
        <f>(APPS('07-08 Teamsheets'!$H$2:$R$88,$A32,'07-08 Teamsheets'!$C$2:$C$88,BJ$1)+APPS('08-09 Teamsheets'!$H$2:$R$92,$A32,'08-09 Teamsheets'!$C$2:$C$92,BJ$1)+APPS('09-10 Teamsheets'!$H$2:$R$98,$A32,'09-10 Teamsheets'!$C$2:$C$98,BJ$1)+APPS('10-11 Teamsheets'!$H$2:$R$106,$A32,'10-11 Teamsheets'!$C$2:$C$106,BJ$1)+APPS('11-12 Teamsheets'!$H$2:$R$119,$A32,'11-12 Teamsheets'!$C$2:$C$119,BJ$1)+APPS('12-13 Teamsheets'!$H$2:$R$126,$A32,'12-13 Teamsheets'!$C$2:$C$126,BJ$1)+APPS('13-14 Teamsheets'!$H$2:$R$132,$A32,'13-14 Teamsheets'!$C$2:$C$132,BJ$1)+APPS('14-15 Teamsheets'!$H$2:$R$136,$A32,'14-15 Teamsheets'!$C$2:$C$136,BJ$1)) &amp; "(" &amp; (SUBS('07-08 Teamsheets'!$S$2:$Z$88,$A32,'07-08 Teamsheets'!$C$2:$C$88,BJ$1)+SUBS('08-09 Teamsheets'!$S$2:$Z$92,$A32,'08-09 Teamsheets'!$C$2:$C$92,BJ$1)+SUBS('09-10 Teamsheets'!$S$2:$Z$98,$A32,'09-10 Teamsheets'!$C$2:$C$98,BJ$1)+SUBS('10-11 Teamsheets'!$S$2:$Z$106,$A32,'10-11 Teamsheets'!$C$2:$C$106,BJ$1)+SUBS('11-12 Teamsheets'!$S$2:$Z$119,$A32,'11-12 Teamsheets'!$C$2:$C$119,BJ$1)+SUBS('12-13 Teamsheets'!$S$2:$Z$126,$A32,'12-13 Teamsheets'!$C$2:$C$126,BJ$1)+SUBS('13-14 Teamsheets'!$S$2:$Z$132,$A32,'13-14 Teamsheets'!$C$2:$C$132,BJ$1)+SUBS('14-15 Teamsheets'!$S$2:$Z$136,$A32,'14-15 Teamsheets'!$C$2:$C$136,BJ$1)) &amp; ")"</f>
        <v>0(0)</v>
      </c>
      <c r="BK32" s="27" t="str">
        <f>(GOALS('07-08 Teamsheets'!$H$2:$R$88,$A32,'07-08 Teamsheets'!$C$2:$C$88,BJ$1)+GOALS('08-09 Teamsheets'!$H$2:$R$92,$A32,'08-09 Teamsheets'!$C$2:$C$92,BJ$1)+GOALS('09-10 Teamsheets'!$H$2:$R$98,$A32,'09-10 Teamsheets'!$C$2:$C$98,BJ$1)+GOALS('10-11 Teamsheets'!$H$2:$R$106,$A32,'10-11 Teamsheets'!$C$2:$C$106,BJ$1)+GOALS('11-12 Teamsheets'!$H$2:$R$119,$A32,'11-12 Teamsheets'!$C$2:$C$119,BJ$1)+GOALS('12-13 Teamsheets'!$H$2:$R$126,$A32,'12-13 Teamsheets'!$C$2:$C$126,BJ$1)+GOALS('13-14 Teamsheets'!$H$2:$R$132,$A32,'13-14 Teamsheets'!$C$2:$C$132,BJ$1)+GOALS('14-15 Teamsheets'!$H$2:$R$136,$A32,'14-15 Teamsheets'!$C$2:$C$136,BJ$1)) &amp; "(" &amp; (GOALS('07-08 Teamsheets'!$S$2:$Z$88,$A32,'07-08 Teamsheets'!$C$2:$C$88,BJ$1)+GOALS('08-09 Teamsheets'!$S$2:$Z$92,$A32,'08-09 Teamsheets'!$C$2:$C$92,BJ$1)+GOALS('09-10 Teamsheets'!$S$2:$Z$98,$A32,'09-10 Teamsheets'!$C$2:$C$98,BJ$1)+GOALS('10-11 Teamsheets'!$S$2:$Z$106,$A32,'10-11 Teamsheets'!$C$2:$C$106,BJ$1)+GOALS('11-12 Teamsheets'!$S$2:$Z$119,$A32,'11-12 Teamsheets'!$C$2:$C$119,BJ$1)+GOALS('12-13 Teamsheets'!$S$2:$Z$126,$A32,'12-13 Teamsheets'!$C$2:$C$126,BJ$1)+GOALS('13-14 Teamsheets'!$S$2:$Z$132,$A32,'13-14 Teamsheets'!$C$2:$C$132,BJ$1)+GOALS('14-15 Teamsheets'!$S$2:$Z$136,$A32,'14-15 Teamsheets'!$C$2:$C$136,BJ$1)) &amp; ")"</f>
        <v>0(0)</v>
      </c>
      <c r="BL32" s="27">
        <f>Clean_sheet('07-08 Teamsheets'!$C$2:$H$92,$A32,BJ$1)+Clean_sheet('08-09 Teamsheets'!$C$2:$H$92,$A32,BJ$1)+Clean_sheet('09-10 Teamsheets'!$C$2:$H$98,$A32,BJ$1)+Clean_sheet('10-11 Teamsheets'!$C$2:$H$106,$A32,BJ$1)+Clean_sheet('11-12 Teamsheets'!$C$2:$H$119,$A32,BJ$1)+Clean_sheet('12-13 Teamsheets'!$C$2:$H$126,$A32,BJ$1)+Clean_sheet('13-14 Teamsheets'!$C$2:$H$132,$A32,BJ$1)+Clean_sheet('14-15 Teamsheets'!$C$2:$H$136,$A32,BJ$1)</f>
        <v>0</v>
      </c>
      <c r="BM32" s="27" t="str">
        <f>(CARDS('07-08 Teamsheets'!$H$2:$Z$88,$A32,$CX$2,'07-08 Teamsheets'!$C$2:$C$88,BJ$1)+CARDS('08-09 Teamsheets'!$H$2:$Z$92,$A32,$CX$2,'08-09 Teamsheets'!$C$2:$C$92,BJ$1)+CARDS('09-10 Teamsheets'!$H$2:$Z$98,$A32,$CX$2,'09-10 Teamsheets'!$C$2:$C$98,BJ$1)+CARDS('10-11 Teamsheets'!$H$2:$Z$106,$A32,$CX$2,'10-11 Teamsheets'!$C$2:$C$106,BJ$1)+CARDS('11-12 Teamsheets'!$H$2:$Z$119,$A32,$CX$2,'11-12 Teamsheets'!$C$2:$C$119,BJ$1)+CARDS('12-13 Teamsheets'!$H$2:$Z$126,$A32,$CX$2,'12-13 Teamsheets'!$C$2:$C$126,BJ$1)+CARDS('13-14 Teamsheets'!$H$2:$Z$132,$A32,$CX$2,'13-14 Teamsheets'!$C$2:$C$132,BJ$1)+CARDS('14-15 Teamsheets'!$H$2:$Z$136,$A32,$CX$2,'14-15 Teamsheets'!$C$2:$C$136,BJ$1)) &amp; "(" &amp; (CARDS('07-08 Teamsheets'!$H$2:$Z$88,$A32,$CX$3,'07-08 Teamsheets'!$C$2:$C$88,BJ$1)+CARDS('08-09 Teamsheets'!$H$2:$Z$92,$A32,$CX$3,'08-09 Teamsheets'!$C$2:$C$92,BJ$1)+CARDS('09-10 Teamsheets'!$H$2:$Z$98,$A32,$CX$3,'09-10 Teamsheets'!$C$2:$C$98,BJ$1)+CARDS('10-11 Teamsheets'!$H$2:$Z$106,$A32,$CX$3,'10-11 Teamsheets'!$C$2:$C$106,BJ$1)+CARDS('11-12 Teamsheets'!$H$2:$Z$119,$A32,$CX$3,'11-12 Teamsheets'!$C$2:$C$119,BJ$1)+CARDS('12-13 Teamsheets'!$H$2:$Z$126,$A32,$CX$3,'12-13 Teamsheets'!$C$2:$C$126,BJ$1)+CARDS('13-14 Teamsheets'!$H$2:$Z$132,$A32,$CX$3,'13-14 Teamsheets'!$C$2:$C$132,BJ$1)+CARDS('14-15 Teamsheets'!$H$2:$Z$136,$A32,$CX$3,'14-15 Teamsheets'!$C$2:$C$136,BJ$1)) &amp; ")"</f>
        <v>0(0)</v>
      </c>
      <c r="BN32" s="82">
        <f>MINS_PLAYED('07-08 Teamsheets'!$H$2:$R$88,$A32,'07-08 Teamsheets'!$C$2:$C$88,BJ$1)+MINS_PLAYED('08-09 Teamsheets'!$H$2:$R$92,$A32,'08-09 Teamsheets'!$C$2:$C$92,BJ$1)+MINS_PLAYED('09-10 Teamsheets'!$H$2:$R$98,$A32,'09-10 Teamsheets'!$C$2:$C$98,BJ$1)+MINS_PLAYED('10-11 Teamsheets'!$H$2:$R$106,$A32,'10-11 Teamsheets'!$C$2:$C$106,BJ$1)+MINS_PLAYED('11-12 Teamsheets'!$H$2:$R$119,$A32,'11-12 Teamsheets'!$C$2:$C$119,BJ$1)+MINS_PLAYED('12-13 Teamsheets'!$H$2:$R$126,$A32,'12-13 Teamsheets'!$C$2:$C$126,BJ$1)+MINS_PLAYED('13-14 Teamsheets'!$H$2:$R$132,$A32,'13-14 Teamsheets'!$C$2:$C$132,BJ$1)+MINS_PLAYED('14-15 Teamsheets'!$H$2:$R$136,$A32,'14-15 Teamsheets'!$C$2:$C$136,BJ$1)+MINS_AS_SUB('07-08 Teamsheets'!$S$2:$Z$88,$A32,'07-08 Teamsheets'!$C$2:$C$88,BJ$1)+MINS_AS_SUB('08-09 Teamsheets'!$S$2:$Z$92,$A32,'08-09 Teamsheets'!$C$2:$C$92,BJ$1)+MINS_AS_SUB('09-10 Teamsheets'!$S$2:$Z$98,$A32,'09-10 Teamsheets'!$C$2:$C$98,BJ$1)+MINS_AS_SUB('10-11 Teamsheets'!$S$2:$Z$106,$A32,'10-11 Teamsheets'!$C$2:$C$106,BJ$1)+MINS_AS_SUB('11-12 Teamsheets'!$S$2:$Z$119,$A32,'11-12 Teamsheets'!$C$2:$C$119,BJ$1)+MINS_AS_SUB('12-13 Teamsheets'!$S$2:$Z$126,$A32,'12-13 Teamsheets'!$C$2:$C$126,BJ$1)+MINS_AS_SUB('13-14 Teamsheets'!$S$2:$Z$132,$A32,'13-14 Teamsheets'!$C$2:$C$132,BJ$1)+MINS_AS_SUB('14-15 Teamsheets'!$S$2:$Z$136,$A32,'14-15 Teamsheets'!$C$2:$C$136,BJ$1)</f>
        <v>0</v>
      </c>
      <c r="BO32" s="27" t="str">
        <f>(APPS('07-08 Teamsheets'!$H$2:$R$88,$A32,'07-08 Teamsheets'!$C$2:$C$88,BO$1)+APPS('08-09 Teamsheets'!$H$2:$R$92,$A32,'08-09 Teamsheets'!$C$2:$C$92,BO$1)+APPS('09-10 Teamsheets'!$H$2:$R$98,$A32,'09-10 Teamsheets'!$C$2:$C$98,BO$1)+APPS('10-11 Teamsheets'!$H$2:$R$106,$A32,'10-11 Teamsheets'!$C$2:$C$106,BO$1)+APPS('11-12 Teamsheets'!$H$2:$R$119,$A32,'11-12 Teamsheets'!$C$2:$C$119,BO$1)+APPS('12-13 Teamsheets'!$H$2:$R$126,$A32,'12-13 Teamsheets'!$C$2:$C$126,BO$1)+APPS('13-14 Teamsheets'!$H$2:$R$132,$A32,'13-14 Teamsheets'!$C$2:$C$132,BO$1)+APPS('14-15 Teamsheets'!$H$2:$R$136,$A32,'14-15 Teamsheets'!$C$2:$C$136,BO$1)) &amp; "(" &amp; (SUBS('07-08 Teamsheets'!$S$2:$Z$88,$A32,'07-08 Teamsheets'!$C$2:$C$88,BO$1)+SUBS('08-09 Teamsheets'!$S$2:$Z$92,$A32,'08-09 Teamsheets'!$C$2:$C$92,BO$1)+SUBS('09-10 Teamsheets'!$S$2:$Z$98,$A32,'09-10 Teamsheets'!$C$2:$C$98,BO$1)+SUBS('10-11 Teamsheets'!$S$2:$Z$106,$A32,'10-11 Teamsheets'!$C$2:$C$106,BO$1)+SUBS('11-12 Teamsheets'!$S$2:$Z$119,$A32,'11-12 Teamsheets'!$C$2:$C$119,BO$1)+SUBS('12-13 Teamsheets'!$S$2:$Z$126,$A32,'12-13 Teamsheets'!$C$2:$C$126,BO$1)+SUBS('13-14 Teamsheets'!$S$2:$Z$132,$A32,'13-14 Teamsheets'!$C$2:$C$132,BO$1)+SUBS('14-15 Teamsheets'!$S$2:$Z$136,$A32,'14-15 Teamsheets'!$C$2:$C$136,BO$1)) &amp; ")"</f>
        <v>0(0)</v>
      </c>
      <c r="BP32" s="27" t="str">
        <f>(GOALS('07-08 Teamsheets'!$H$2:$R$88,$A32,'07-08 Teamsheets'!$C$2:$C$88,BO$1)+GOALS('08-09 Teamsheets'!$H$2:$R$92,$A32,'08-09 Teamsheets'!$C$2:$C$92,BO$1)+GOALS('09-10 Teamsheets'!$H$2:$R$98,$A32,'09-10 Teamsheets'!$C$2:$C$98,BO$1)+GOALS('10-11 Teamsheets'!$H$2:$R$106,$A32,'10-11 Teamsheets'!$C$2:$C$106,BO$1)+GOALS('11-12 Teamsheets'!$H$2:$R$119,$A32,'11-12 Teamsheets'!$C$2:$C$119,BO$1)+GOALS('12-13 Teamsheets'!$H$2:$R$126,$A32,'12-13 Teamsheets'!$C$2:$C$126,BO$1)+GOALS('13-14 Teamsheets'!$H$2:$R$132,$A32,'13-14 Teamsheets'!$C$2:$C$132,BO$1)+GOALS('14-15 Teamsheets'!$H$2:$R$136,$A32,'14-15 Teamsheets'!$C$2:$C$136,BO$1)) &amp; "(" &amp; (GOALS('07-08 Teamsheets'!$S$2:$Z$88,$A32,'07-08 Teamsheets'!$C$2:$C$88,BO$1)+GOALS('08-09 Teamsheets'!$S$2:$Z$92,$A32,'08-09 Teamsheets'!$C$2:$C$92,BO$1)+GOALS('09-10 Teamsheets'!$S$2:$Z$98,$A32,'09-10 Teamsheets'!$C$2:$C$98,BO$1)+GOALS('10-11 Teamsheets'!$S$2:$Z$106,$A32,'10-11 Teamsheets'!$C$2:$C$106,BO$1)+GOALS('11-12 Teamsheets'!$S$2:$Z$119,$A32,'11-12 Teamsheets'!$C$2:$C$119,BO$1)+GOALS('12-13 Teamsheets'!$S$2:$Z$126,$A32,'12-13 Teamsheets'!$C$2:$C$126,BO$1)+GOALS('13-14 Teamsheets'!$S$2:$Z$132,$A32,'13-14 Teamsheets'!$C$2:$C$132,BO$1)+GOALS('14-15 Teamsheets'!$S$2:$Z$136,$A32,'14-15 Teamsheets'!$C$2:$C$136,BO$1)) &amp; ")"</f>
        <v>0(0)</v>
      </c>
      <c r="BQ32" s="27">
        <f>Clean_sheet('07-08 Teamsheets'!$C$2:$H$92,$A32,BO$1)+Clean_sheet('08-09 Teamsheets'!$C$2:$H$92,$A32,BO$1)+Clean_sheet('09-10 Teamsheets'!$C$2:$H$98,$A32,BO$1)+Clean_sheet('10-11 Teamsheets'!$C$2:$H$106,$A32,BO$1)+Clean_sheet('11-12 Teamsheets'!$C$2:$H$119,$A32,BO$1)+Clean_sheet('12-13 Teamsheets'!$C$2:$H$126,$A32,BO$1)+Clean_sheet('13-14 Teamsheets'!$C$2:$H$132,$A32,BO$1)+Clean_sheet('14-15 Teamsheets'!$C$2:$H$136,$A32,BO$1)</f>
        <v>0</v>
      </c>
      <c r="BR32" s="27" t="str">
        <f>(CARDS('07-08 Teamsheets'!$H$2:$Z$88,$A32,$CX$2,'07-08 Teamsheets'!$C$2:$C$88,BO$1)+CARDS('08-09 Teamsheets'!$H$2:$Z$92,$A32,$CX$2,'08-09 Teamsheets'!$C$2:$C$92,BO$1)+CARDS('09-10 Teamsheets'!$H$2:$Z$98,$A32,$CX$2,'09-10 Teamsheets'!$C$2:$C$98,BO$1)+CARDS('10-11 Teamsheets'!$H$2:$Z$106,$A32,$CX$2,'10-11 Teamsheets'!$C$2:$C$106,BO$1)+CARDS('11-12 Teamsheets'!$H$2:$Z$119,$A32,$CX$2,'11-12 Teamsheets'!$C$2:$C$119,BO$1)+CARDS('12-13 Teamsheets'!$H$2:$Z$126,$A32,$CX$2,'12-13 Teamsheets'!$C$2:$C$126,BO$1)+CARDS('13-14 Teamsheets'!$H$2:$Z$132,$A32,$CX$2,'13-14 Teamsheets'!$C$2:$C$132,BO$1)+CARDS('14-15 Teamsheets'!$H$2:$Z$136,$A32,$CX$2,'14-15 Teamsheets'!$C$2:$C$136,BO$1)) &amp; "(" &amp; (CARDS('07-08 Teamsheets'!$H$2:$Z$88,$A32,$CX$3,'07-08 Teamsheets'!$C$2:$C$88,BO$1)+CARDS('08-09 Teamsheets'!$H$2:$Z$92,$A32,$CX$3,'08-09 Teamsheets'!$C$2:$C$92,BO$1)+CARDS('09-10 Teamsheets'!$H$2:$Z$98,$A32,$CX$3,'09-10 Teamsheets'!$C$2:$C$98,BO$1)+CARDS('10-11 Teamsheets'!$H$2:$Z$106,$A32,$CX$3,'10-11 Teamsheets'!$C$2:$C$106,BO$1)+CARDS('11-12 Teamsheets'!$H$2:$Z$119,$A32,$CX$3,'11-12 Teamsheets'!$C$2:$C$119,BO$1)+CARDS('12-13 Teamsheets'!$H$2:$Z$126,$A32,$CX$3,'12-13 Teamsheets'!$C$2:$C$126,BO$1)+CARDS('13-14 Teamsheets'!$H$2:$Z$132,$A32,$CX$3,'13-14 Teamsheets'!$C$2:$C$132,BO$1)+CARDS('14-15 Teamsheets'!$H$2:$Z$136,$A32,$CX$3,'14-15 Teamsheets'!$C$2:$C$136,BO$1)) &amp; ")"</f>
        <v>0(0)</v>
      </c>
      <c r="BS32" s="82">
        <f>MINS_PLAYED('07-08 Teamsheets'!$H$2:$R$88,$A32,'07-08 Teamsheets'!$C$2:$C$88,BO$1)+MINS_PLAYED('08-09 Teamsheets'!$H$2:$R$92,$A32,'08-09 Teamsheets'!$C$2:$C$92,BO$1)+MINS_PLAYED('09-10 Teamsheets'!$H$2:$R$98,$A32,'09-10 Teamsheets'!$C$2:$C$98,BO$1)+MINS_PLAYED('10-11 Teamsheets'!$H$2:$R$106,$A32,'10-11 Teamsheets'!$C$2:$C$106,BO$1)+MINS_PLAYED('11-12 Teamsheets'!$H$2:$R$119,$A32,'11-12 Teamsheets'!$C$2:$C$119,BO$1)+MINS_PLAYED('12-13 Teamsheets'!$H$2:$R$126,$A32,'12-13 Teamsheets'!$C$2:$C$126,BO$1)+MINS_PLAYED('13-14 Teamsheets'!$H$2:$R$132,$A32,'13-14 Teamsheets'!$C$2:$C$132,BO$1)+MINS_PLAYED('14-15 Teamsheets'!$H$2:$R$136,$A32,'14-15 Teamsheets'!$C$2:$C$136,BO$1)+MINS_AS_SUB('07-08 Teamsheets'!$S$2:$Z$88,$A32,'07-08 Teamsheets'!$C$2:$C$88,BO$1)+MINS_AS_SUB('08-09 Teamsheets'!$S$2:$Z$92,$A32,'08-09 Teamsheets'!$C$2:$C$92,BO$1)+MINS_AS_SUB('09-10 Teamsheets'!$S$2:$Z$98,$A32,'09-10 Teamsheets'!$C$2:$C$98,BO$1)+MINS_AS_SUB('10-11 Teamsheets'!$S$2:$Z$106,$A32,'10-11 Teamsheets'!$C$2:$C$106,BO$1)+MINS_AS_SUB('11-12 Teamsheets'!$S$2:$Z$119,$A32,'11-12 Teamsheets'!$C$2:$C$119,BO$1)+MINS_AS_SUB('12-13 Teamsheets'!$S$2:$Z$126,$A32,'12-13 Teamsheets'!$C$2:$C$126,BO$1)+MINS_AS_SUB('13-14 Teamsheets'!$S$2:$Z$132,$A32,'13-14 Teamsheets'!$C$2:$C$132,BO$1)+MINS_AS_SUB('14-15 Teamsheets'!$S$2:$Z$136,$A32,'14-15 Teamsheets'!$C$2:$C$136,BO$1)</f>
        <v>0</v>
      </c>
      <c r="BT32" s="71">
        <f>APPS('05-06 Teamsheets'!$H$2:$R$71,$A32,'05-06 Teamsheets'!$C$2:$C$71,B$1)+SUBS('05-06 Teamsheets'!$S$2:$W$71,$A32,'05-06 Teamsheets'!$C$2:$C$71,B$1)+APPS('06-07 Teamsheets'!$H$2:$R$83,$A32,'06-07 Teamsheets'!$C$2:$C$83,G$1)+SUBS('06-07 Teamsheets'!$S$2:$Z$83,$A32,'06-07 Teamsheets'!$C$2:$C$83,G$1)+APPS('07-08 Teamsheets'!$H$2:$R$88,$A32,'07-08 Teamsheets'!$C$2:$C$88,L$1)+SUBS('07-08 Teamsheets'!$S$2:$Z$88,$A32,'07-08 Teamsheets'!$C$2:$C$88,L$1)+APPS('08-09 Teamsheets'!$H$2:$R$92,$A32,'08-09 Teamsheets'!$C$2:$C$92,Q$1)+SUBS('08-09 Teamsheets'!$S$2:$Z$92,$A32,'08-09 Teamsheets'!$C$2:$C$92,Q$1)+APPS('09-10 Teamsheets'!$H$2:$R$98,$A32,'09-10 Teamsheets'!$C$2:$C$98,Q$1)+SUBS('09-10 Teamsheets'!$S$2:$Z$98,$A32,'09-10 Teamsheets'!$C$2:$C$98,Q$1)+APPS('10-11 Teamsheets'!$H$2:$R$107,$A32,'10-11 Teamsheets'!$C$2:$C$107,Q$1)+SUBS('10-11 Teamsheets'!$S$2:$Z$107,$A32,'10-11 Teamsheets'!$C$2:$C$107,Q$1)+APPS('11-12 Teamsheets'!$H$2:$R$119,$A32,'11-12 Teamsheets'!$C$2:$C$119,Q$1)+SUBS('11-12 Teamsheets'!$S$2:$Z$119,$A32,'11-12 Teamsheets'!$C$2:$C$119,Q$1)+APPS('12-13 Teamsheets'!$H$2:$R$126,$A32,'12-13 Teamsheets'!$C$2:$C$126,Q$1)+SUBS('12-13 Teamsheets'!$S$2:$Z$126,$A32,'12-13 Teamsheets'!$C$2:$C$126,Q$1)+APPS('13-14 Teamsheets'!$H$2:$R$132,$A32,'13-14 Teamsheets'!$C$2:$C$132,Q$1)+SUBS('13-14 Teamsheets'!$S$2:$Z$132,$A32,'13-14 Teamsheets'!$C$2:$C$132,Q$1)+APPS('14-15 Teamsheets'!$H$2:$R$136,$A32,'14-15 Teamsheets'!$C$2:$C$136,Q$1)+SUBS('14-15 Teamsheets'!$S$2:$Z$136,$A32,'14-15 Teamsheets'!$C$2:$C$136,Q$1)</f>
        <v>3</v>
      </c>
      <c r="BU32" s="132">
        <v>0</v>
      </c>
      <c r="BV32" s="27">
        <f>APPS('07-08 Teamsheets'!$H$2:$R$88,$A32,'07-08 Teamsheets'!$C$2:$C$88,AZ$1)+SUBS('07-08 Teamsheets'!$S$2:$Z$88,$A32,'07-08 Teamsheets'!$C$2:$C$88,AZ$1)+APPS('11-12 Teamsheets'!$H$2:$R$119,$A32,'11-12 Teamsheets'!$C$2:$C$119,AZ$1)+SUBS('11-12 Teamsheets'!$S$2:$Z$119,$A32,'11-12 Teamsheets'!$C$2:$C$119,AZ$1)+APPS('12-13 Teamsheets'!$H$2:$R$126,$A32,'12-13 Teamsheets'!$C$2:$C$126,AZ$1)+SUBS('12-13 Teamsheets'!$S$2:$Z$126,$A32,'12-13 Teamsheets'!$C$2:$C$126,AZ$1)+APPS('13-14 Teamsheets'!$H$2:$R$132,$A32,'13-14 Teamsheets'!$C$2:$C$132,AZ$1)+SUBS('13-14 Teamsheets'!$S$2:$Z$132,$A32,'13-14 Teamsheets'!$C$2:$C$132,AZ$1)+APPS('14-15 Teamsheets'!$H$2:$R$136,$A32,'14-15 Teamsheets'!$C$2:$C$136,AZ$1)+SUBS('14-15 Teamsheets'!$S$2:$Z$136,$A32,'14-15 Teamsheets'!$C$2:$C$136,AZ$1)+APPS('08-09 Teamsheets'!$H$2:$R$92,$A32,'08-09 Teamsheets'!$C$2:$C$92,BE$1)+APPS('09-10 Teamsheets'!$H$2:$R$98,$A32,'09-10 Teamsheets'!$C$2:$C$98,BE$1)+SUBS('08-09 Teamsheets'!$S$2:$Z$92,$A32,'08-09 Teamsheets'!$C$2:$C$92,BE$1)+SUBS('09-10 Teamsheets'!$S$2:$Z$98,$A32,'09-10 Teamsheets'!$C$2:$C$98,BE$1)+APPS('10-11 Teamsheets'!$H$2:$R$107,$A32,'10-11 Teamsheets'!$C$2:$C$107,BE$1)+SUBS('10-11 Teamsheets'!$S$2:$Z$107,$A32,'10-11 Teamsheets'!$C$2:$C$107,BE$1)+APPS('11-12 Teamsheets'!$H$2:$R$119,$A32,'11-12 Teamsheets'!$C$2:$C$119,BE$1)+SUBS('11-12 Teamsheets'!$S$2:$Z$119,$A32,'11-12 Teamsheets'!$C$2:$C$119,BE$1)+APPS('12-13 Teamsheets'!$H$2:$R$126,$A32,'12-13 Teamsheets'!$C$2:$C$126,BE$1)+SUBS('12-13 Teamsheets'!$S$2:$Z$126,$A32,'12-13 Teamsheets'!$C$2:$C$126,BE$1)+APPS('13-14 Teamsheets'!$H$2:$R$132,$A32,'13-14 Teamsheets'!$C$2:$C$132,BE$1)+SUBS('13-14 Teamsheets'!$S$2:$Z$132,$A32,'13-14 Teamsheets'!$C$2:$C$132,BE$1)+APPS('14-15 Teamsheets'!$H$2:$R$136,$A32,'14-15 Teamsheets'!$C$2:$C$136,BE$1)+SUBS('14-15 Teamsheets'!$S$2:$Z$136,$A32,'14-15 Teamsheets'!$C$2:$C$136,BE$1)</f>
        <v>0</v>
      </c>
      <c r="BW32" s="27">
        <f>APPS('07-08 Teamsheets'!$H$2:$R$88,$A32,'07-08 Teamsheets'!$C$2:$C$88,BJ$1)+APPS('08-09 Teamsheets'!$H$2:$R$92,$A32,'08-09 Teamsheets'!$C$2:$C$92,BJ$1)+APPS('09-10 Teamsheets'!$H$2:$R$98,$A32,'09-10 Teamsheets'!$C$2:$C$98,BJ$1)+SUBS('07-08 Teamsheets'!$S$2:$Z$88,$A32,'07-08 Teamsheets'!$C$2:$C$88,BJ$1)+SUBS('08-09 Teamsheets'!$S$2:$Z$92,$A32,'08-09 Teamsheets'!$C$2:$C$92,BJ$1)+SUBS('09-10 Teamsheets'!$S$2:$Z$98,$A32,'09-10 Teamsheets'!$C$2:$C$98,BJ$1)+APPS('10-11 Teamsheets'!$H$2:$R$107,$A32,'10-11 Teamsheets'!$C$2:$C$107,BJ$1)+SUBS('10-11 Teamsheets'!$S$2:$Z$107,$A32,'10-11 Teamsheets'!$C$2:$C$107,BJ$1)+APPS('11-12 Teamsheets'!$H$2:$R$119,$A32,'11-12 Teamsheets'!$C$2:$C$119,BJ$1)+SUBS('11-12 Teamsheets'!$S$2:$Z$111,$A32,'11-12 Teamsheets'!$C$2:$C$119,BJ$1)+APPS('12-13 Teamsheets'!$H$2:$R$126,$A32,'12-13 Teamsheets'!$C$2:$C$126,BJ$1)+SUBS('12-13 Teamsheets'!$S$2:$Z$118,$A32,'12-13 Teamsheets'!$C$2:$C$126,BJ$1)+APPS('13-14 Teamsheets'!$H$2:$R$132,$A32,'13-14 Teamsheets'!$C$2:$C$132,BJ$1)+SUBS('13-14 Teamsheets'!$S$2:$Z$124,$A32,'13-14 Teamsheets'!$C$2:$C$132,BJ$1)+APPS('14-15 Teamsheets'!$H$2:$R$136,$A32,'14-15 Teamsheets'!$C$2:$C$136,BJ$1)+SUBS('14-15 Teamsheets'!$S$2:$Z$128,$A32,'14-15 Teamsheets'!$C$2:$C$136,BJ$1)</f>
        <v>0</v>
      </c>
      <c r="BX32" s="27">
        <f>APPS('07-08 Teamsheets'!$H$2:$R$88,$A32,'07-08 Teamsheets'!$C$2:$C$88,BO$1)+APPS('08-09 Teamsheets'!$H$2:$R$92,$A32,'08-09 Teamsheets'!$C$2:$C$92,BO$1)+APPS('09-10 Teamsheets'!$H$2:$R$98,$A32,'09-10 Teamsheets'!$C$2:$C$98,BO$1)+SUBS('07-08 Teamsheets'!$S$2:$Z$88,$A32,'07-08 Teamsheets'!$C$2:$C$88,BO$1)+SUBS('08-09 Teamsheets'!$S$2:$Z$92,$A32,'08-09 Teamsheets'!$C$2:$C$92,BO$1)+SUBS('09-10 Teamsheets'!$S$2:$Z$98,$A32,'09-10 Teamsheets'!$C$2:$C$98,BO$1)+APPS('10-11 Teamsheets'!$H$2:$R$107,$A32,'10-11 Teamsheets'!$C$2:$C$107,BO$1)+SUBS('10-11 Teamsheets'!$S$2:$Z$107,$A32,'10-11 Teamsheets'!$C$2:$C$107,BO$1)+APPS('11-12 Teamsheets'!$H$2:$R$119,$A32,'11-12 Teamsheets'!$C$2:$C$119,BO$1)+SUBS('11-12 Teamsheets'!$S$2:$Z$119,$A32,'11-12 Teamsheets'!$C$2:$C$119,BO$1)+APPS('12-13 Teamsheets'!$H$2:$R$126,$A32,'12-13 Teamsheets'!$C$2:$C$126,BO$1)+SUBS('12-13 Teamsheets'!$S$2:$Z$126,$A32,'12-13 Teamsheets'!$C$2:$C$126,BO$1)+APPS('13-14 Teamsheets'!$H$2:$R$132,$A32,'13-14 Teamsheets'!$C$2:$C$132,BO$1)+SUBS('13-14 Teamsheets'!$S$2:$Z$132,$A32,'13-14 Teamsheets'!$C$2:$C$132,BO$1)+APPS('14-15 Teamsheets'!$H$2:$R$136,$A32,'14-15 Teamsheets'!$C$2:$C$136,BO$1)+SUBS('14-15 Teamsheets'!$S$2:$Z$136,$A32,'14-15 Teamsheets'!$C$2:$C$136,BO$1)</f>
        <v>0</v>
      </c>
      <c r="BY32" s="28">
        <f t="shared" si="3"/>
        <v>0</v>
      </c>
      <c r="BZ32" s="27" t="str">
        <f>(APPS('05-06 Teamsheets'!$H$2:$R$71,$A32) + APPS('06-07 Teamsheets'!$H$2:$R$83,$A32) +APPS('07-08 Teamsheets'!$H$2:$R$88,$A32) + APPS('08-09 Teamsheets'!$H$2:$R$92,$A32)+APPS('09-10 Teamsheets'!$H$2:$R$98,$A32)+APPS('10-11 Teamsheets'!$H$2:$R$107,$A32)+APPS('11-12 Teamsheets'!$H$2:$R$119,$A32)+APPS('12-13 Teamsheets'!$H$2:$R$126,$A32)+APPS('13-14 Teamsheets'!$H$2:$R$132,$A32)+APPS('14-15 Teamsheets'!$H$2:$R$136,$A32)) &amp; "(" &amp; (SUBS('05-06 Teamsheets'!$S$2:$W$71,$A32)+SUBS('06-07 Teamsheets'!$S$2:$Z$83,$A32)+SUBS('07-08 Teamsheets'!$S$2:$Z$88,$A32) +SUBS('08-09 Teamsheets'!$S$2:$Z$92,$A32)+SUBS('09-10 Teamsheets'!$S$2:$Z$98,$A32)+SUBS('10-11 Teamsheets'!$S$2:$Z$107,$A32)+SUBS('11-12 Teamsheets'!$S$2:$Z$119,$A32)+SUBS('12-13 Teamsheets'!$S$2:$Z$126,$A32)+SUBS('13-14 Teamsheets'!$S$2:$Z$132,$A32)+SUBS('14-15 Teamsheets'!$S$2:$Z$136,$A32)) &amp; ")"</f>
        <v>3(0)</v>
      </c>
      <c r="CA32" s="28">
        <f t="shared" si="4"/>
        <v>3</v>
      </c>
      <c r="CB32" s="71">
        <f>GOALS('05-06 Teamsheets'!$H$2:$W$71,$A32,'05-06 Teamsheets'!$C$2:$C$71,B$1)+GOALS('06-07 Teamsheets'!$H$2:$Z$83,$A32,'06-07 Teamsheets'!$C$2:$C$83,G$1)+GOALS('07-08 Teamsheets'!$H$2:$Z$88,$A32,'07-08 Teamsheets'!$C$2:$C$88,L$1)+GOALS('08-09 Teamsheets'!$H$2:$Z$92,$A32,'08-09 Teamsheets'!$C$2:$C$92,Q$1)+GOALS('09-10 Teamsheets'!$H$2:$Z$98,$A32,'09-10 Teamsheets'!$C$2:$C$98,Q$1)+GOALS('10-11 Teamsheets'!$H$2:$Z$107,$A32,'10-11 Teamsheets'!$C$2:$C$107,Q$1)+GOALS('11-12 Teamsheets'!$H$2:$Z$119,$A32,'11-12 Teamsheets'!$C$2:$C$119,Q$1)+GOALS('12-13 Teamsheets'!$H$2:$Z$126,$A32,'12-13 Teamsheets'!$C$2:$C$126,Q$1)+GOALS('13-14 Teamsheets'!$H$2:$Z$132,$A32,'13-14 Teamsheets'!$C$2:$C$132,Q$1)+GOALS('14-15 Teamsheets'!$H$2:$Z$136,$A32,'14-15 Teamsheets'!$C$2:$C$136,Q$1)</f>
        <v>0</v>
      </c>
      <c r="CC32" s="27">
        <f>GOALS('05-06 Teamsheets'!$H$2:$W$71,$A32,'05-06 Teamsheets'!$C$2:$C$71,V$1)+GOALS('05-06 Teamsheets'!$H$2:$W$71,$A32,'05-06 Teamsheets'!$C$2:$C$71,AA$1)+GOALS('06-07 Teamsheets'!$H$2:$Z$83,$A32,'06-07 Teamsheets'!$C$2:$C$83,AF$1)+GOALS('06-07 Teamsheets'!$H$2:$Z$83,$A32,'06-07 Teamsheets'!$C$2:$C$83,AK$1)+GOALS('07-08 Teamsheets'!$H$2:$Z$88,$A32,'07-08 Teamsheets'!$C$2:$C$88,AP$1)+GOALS('07-08 Teamsheets'!$H$2:$Z$88,$A32,'07-08 Teamsheets'!$C$2:$C$88,AU$1)+GOALS('07-08 Teamsheets'!$H$2:$Z$88,$A32,'07-08 Teamsheets'!$C$2:$C$88,AZ$1)+GOALS('11-12 Teamsheets'!$H$2:$Z$119,$A32,'11-12 Teamsheets'!$C$2:$C$119,AZ$1)+GOALS('12-13 Teamsheets'!$H$2:$Z$120,$A32,'12-13 Teamsheets'!$C$2:$C$120,AZ$1)+GOALS('13-14 Teamsheets'!$H$2:$Z$126,$A32,'13-14 Teamsheets'!$C$2:$C$126,AZ$1)+GOALS('14-15 Teamsheets'!$H$2:$Z$130,$A32,'14-15 Teamsheets'!$C$2:$C$130,AZ$1)+GOALS('08-09 Teamsheets'!$H$2:$Z$92,$A32,'08-09 Teamsheets'!$C$2:$C$92,BE$1)+GOALS('09-10 Teamsheets'!$H$2:$Z$98,$A32,'09-10 Teamsheets'!$C$2:$C$98,BE$1)+GOALS('10-11 Teamsheets'!$H$2:$Z$107,$A32,'10-11 Teamsheets'!$C$2:$C$107,BE$1)+GOALS('11-12 Teamsheets'!$H$2:$Z$119,$A32,'11-12 Teamsheets'!$C$2:$C$119,BE$1)+GOALS('12-13 Teamsheets'!$H$2:$Z$126,$A32,'12-13 Teamsheets'!$C$2:$C$126,BE$1)+GOALS('13-14 Teamsheets'!$H$2:$Z$132,$A32,'13-14 Teamsheets'!$C$2:$C$132,BE$1)+GOALS('14-15 Teamsheets'!$H$2:$Z$136,$A32,'14-15 Teamsheets'!$C$2:$C$136,BE$1)</f>
        <v>0</v>
      </c>
      <c r="CD32" s="27">
        <f>GOALS('07-08 Teamsheets'!$H$2:$Z$88,$A32,'07-08 Teamsheets'!$C$2:$C$88,BJ$1)
+GOALS('08-09 Teamsheets'!$H$2:$Z$92,$A32,'08-09 Teamsheets'!$C$2:$C$92,BJ$1)
+GOALS('09-10 Teamsheets'!$H$2:$Z$98,$A32,'09-10 Teamsheets'!$C$2:$C$98,BJ$1)
+GOALS('10-11 Teamsheets'!$H$2:$Z$107,$A32,'10-11 Teamsheets'!$C$2:$C$107,BJ$1)
+GOALS('11-12 Teamsheets'!$H$2:$Z$119,$A32,'11-12 Teamsheets'!$C$2:$C$119,BJ$1)
+GOALS('12-13 Teamsheets'!$H$2:$Z$124,$A32,'12-13 Teamsheets'!$C$2:$C$124,BJ$1)+GOALS('13-14 Teamsheets'!$H$2:$Z$130,$A32,'13-14 Teamsheets'!$C$2:$C$130,BJ$1)+GOALS('14-15 Teamsheets'!$H$2:$Z$134,$A32,'14-15 Teamsheets'!$C$2:$C$134,BJ$1)
+GOALS('07-08 Teamsheets'!$H$2:$Z$88,$A32,'07-08 Teamsheets'!$C$2:$C$88,BO$1)
+GOALS('08-09 Teamsheets'!$H$2:$Z$92,$A32,'08-09 Teamsheets'!$C$2:$C$92,BO$1)
+GOALS('09-10 Teamsheets'!$H$2:$Z$98,$A32,'09-10 Teamsheets'!$C$2:$C$98,BO$1)
+GOALS('10-11 Teamsheets'!$H$2:$Z$107,$A32,'10-11 Teamsheets'!$C$2:$C$107,BO$1)
+GOALS('11-12 Teamsheets'!$H$2:$Z$119,$A32,'11-12 Teamsheets'!$C$2:$C$119,BO$1)
+GOALS('12-13 Teamsheets'!$H$2:$Z$126,$A32,'12-13 Teamsheets'!$C$2:$C$126,BO$1)+GOALS('13-14 Teamsheets'!$H$2:$Z$132,$A32,'13-14 Teamsheets'!$C$2:$C$132,BO$1)+GOALS('14-15 Teamsheets'!$H$2:$Z$136,$A32,'14-15 Teamsheets'!$C$2:$C$136,BO$1)</f>
        <v>0</v>
      </c>
      <c r="CE32" s="28">
        <f t="shared" si="5"/>
        <v>0</v>
      </c>
      <c r="CF32" s="27" t="str">
        <f>(GOALS('05-06 Teamsheets'!$H$2:$R$71,$A32) +GOALS('06-07 Teamsheets'!$H$2:$R$83,$A32) +  GOALS('07-08 Teamsheets'!$H$2:$R$88,$A32) + GOALS('08-09 Teamsheets'!$H$2:$R$92,$A32)+GOALS('09-10 Teamsheets'!$H$2:$R$98,$A32)+GOALS('10-11 Teamsheets'!$H$2:$R$107,$A32)+GOALS('11-12 Teamsheets'!$H$2:$R$119,$A32)+GOALS('12-13 Teamsheets'!$H$2:$R$126,$A32)+GOALS('13-14 Teamsheets'!$H$2:$R$132,$A32)+GOALS('14-15 Teamsheets'!$H$2:$R$136,$A32)) &amp; "(" &amp; (GOALS('05-06 Teamsheets'!$S$2:$W$71,$A32)+GOALS('06-07 Teamsheets'!$S$2:$Z$83,$A32)+GOALS('07-08 Teamsheets'!$S$2:$Z$88,$A32)+GOALS('08-09 Teamsheets'!$S$2:$Z$92,$A32)+GOALS('09-10 Teamsheets'!$S$2:$Z$98,$A32)+GOALS('10-11 Teamsheets'!$S$2:$Z$107,$A32)+GOALS('11-12 Teamsheets'!$S$2:$Z$119,$A32)+GOALS('12-13 Teamsheets'!$S$2:$Z$126,$A32)+GOALS('13-14 Teamsheets'!$S$2:$Z$132,$A32)+GOALS('14-15 Teamsheets'!$S$2:$Z$136,$A32)) &amp; ")"</f>
        <v>0(0)</v>
      </c>
      <c r="CG32" s="28">
        <f t="shared" si="6"/>
        <v>0</v>
      </c>
      <c r="CH32" s="71">
        <f>SUM(D32,I32,N32,S32)</f>
        <v>0</v>
      </c>
      <c r="CI32" s="83">
        <f>SUM(X32,AC32,AH32,AM32,AR32,BG32,AW32,BL32,BQ32,BB32)</f>
        <v>0</v>
      </c>
      <c r="CJ32" s="77">
        <f>SUM(CH32:CI32)</f>
        <v>0</v>
      </c>
      <c r="CK32" s="74" t="str">
        <f>(CARDS('05-06 Teamsheets'!$H$2:$W$71,$A32,$CX$2)+CARDS('06-07 Teamsheets'!$H$2:$Z$83,$A32,$CX$2)+CARDS('07-08 Teamsheets'!$H$2:$Z$88,$A32,$CX$2)+CARDS('08-09 Teamsheets'!$H$2:$Z$92,$A32,$CX$2)+CARDS('09-10 Teamsheets'!$H$2:$Z$98,$A32,$CX$2)+CARDS('10-11 Teamsheets'!$H$2:$Z$107,$A32,$CX$2)+CARDS('11-12 Teamsheets'!$H$2:$Z$119,$A32,$CX$2)+CARDS('12-13 Teamsheets'!$H$2:$Z$126,$A32,$CX$2)+CARDS('13-14 Teamsheets'!$H$2:$Z$130,$A32,$CX$2)) &amp; "(" &amp; (CARDS('05-06 Teamsheets'!$H$2:$W$71,$A32,$CX$3)+CARDS('06-07 Teamsheets'!$H$2:$Z$83,$A32,$CX$3)+CARDS('07-08 Teamsheets'!$H$2:$Z$88,$A32,$CX$3)+CARDS('08-09 Teamsheets'!$H$2:$Z$92,$A32,$CX$3)+CARDS('09-10 Teamsheets'!$H$2:$Z$98,$A32,$CX$3)+CARDS('10-11 Teamsheets'!$H$2:$Z$107,$A32,$CX$3)+CARDS('11-12 Teamsheets'!$H$2:$Z$119,$A32,$CX$3)+CARDS('13-14 Teamsheets'!$H$2:$Z$130,$A32,$CX$3)) &amp; ")"</f>
        <v>0(0)</v>
      </c>
      <c r="CL32" s="28">
        <f>SUM(F32,K32,P32,U32)</f>
        <v>226</v>
      </c>
      <c r="CM32" s="28">
        <f>SUM(Z32,AE32,AJ32,AO32,AT32,BI32,AY32,BN32,BS32,BD32)</f>
        <v>0</v>
      </c>
      <c r="CN32" s="77">
        <f>SUM(CL32:CM32)</f>
        <v>226</v>
      </c>
      <c r="CO32" s="28">
        <f>IF(AND(CN32&lt;&gt;0, CA32&lt;&gt;0),CN32/CA32,0)</f>
        <v>75.333333333333329</v>
      </c>
      <c r="CP32" s="28">
        <f>IF(CG32&lt;&gt;0,CG32/CA32,0)</f>
        <v>0</v>
      </c>
      <c r="CQ32" s="77">
        <f>IF(CG32&lt;&gt;0,CN32/CG32,0)</f>
        <v>0</v>
      </c>
      <c r="CS32" s="71">
        <f t="shared" si="0"/>
        <v>148</v>
      </c>
      <c r="CT32" s="83">
        <f t="shared" si="1"/>
        <v>135</v>
      </c>
      <c r="CU32" s="77">
        <f t="shared" si="2"/>
        <v>101</v>
      </c>
      <c r="CW32"/>
      <c r="CX32" s="30"/>
    </row>
    <row r="33" spans="1:102" x14ac:dyDescent="0.2">
      <c r="A33" s="25" t="s">
        <v>2669</v>
      </c>
      <c r="B33" s="27" t="s">
        <v>1635</v>
      </c>
      <c r="C33" s="27" t="s">
        <v>1635</v>
      </c>
      <c r="D33" s="27">
        <v>0</v>
      </c>
      <c r="E33" s="27" t="s">
        <v>1635</v>
      </c>
      <c r="F33" s="82">
        <v>0</v>
      </c>
      <c r="G33" s="27" t="s">
        <v>1635</v>
      </c>
      <c r="H33" s="27" t="s">
        <v>1635</v>
      </c>
      <c r="I33" s="27">
        <v>0</v>
      </c>
      <c r="J33" s="27" t="s">
        <v>1635</v>
      </c>
      <c r="K33" s="82">
        <v>0</v>
      </c>
      <c r="L33" s="27" t="s">
        <v>1635</v>
      </c>
      <c r="M33" s="27" t="s">
        <v>1635</v>
      </c>
      <c r="N33" s="27">
        <v>0</v>
      </c>
      <c r="O33" s="27" t="s">
        <v>1635</v>
      </c>
      <c r="P33" s="82">
        <v>0</v>
      </c>
      <c r="Q33" s="27" t="str">
        <f>(APPS('08-09 Teamsheets'!$H$2:$R$92,$A33,'08-09 Teamsheets'!$C$2:$C$92,Q$1)+APPS('09-10 Teamsheets'!$H$2:$R$98,$A33,'09-10 Teamsheets'!$C$2:$C$98,Q$1)+APPS('10-11 Teamsheets'!$H$2:$R$107,$A33,'10-11 Teamsheets'!$C$2:$C$107,Q$1)+APPS('11-12 Teamsheets'!$H$2:$R$119,$A33,'11-12 Teamsheets'!$C$2:$C$119,Q$1)+APPS('12-13 Teamsheets'!$H$2:$R$126,$A33,'12-13 Teamsheets'!$C$2:$C$126,Q$1)+APPS('13-14 Teamsheets'!$H$2:$R$132,$A33,'13-14 Teamsheets'!$C$2:$C$132,Q$1)+APPS('14-15 Teamsheets'!$H$2:$R$136,$A33,'14-15 Teamsheets'!$C$2:$C$136,Q$1)) &amp; "(" &amp; (SUBS('08-09 Teamsheets'!$S$2:$Z$92,$A33,'08-09 Teamsheets'!$C$2:$C$92,Q$1)+SUBS('09-10 Teamsheets'!$S$2:$Z$98,$A33,'09-10 Teamsheets'!$C$2:$C$98,Q$1)+SUBS('10-11 Teamsheets'!$S$2:$Z$107,$A33,'10-11 Teamsheets'!$C$2:$C$107,Q$1)+SUBS('11-12 Teamsheets'!$S$2:$Z$119,$A33,'11-12 Teamsheets'!$C$2:$C$119,Q$1)+SUBS('12-13 Teamsheets'!$S$2:$Z$126,$A33,'12-13 Teamsheets'!$C$2:$C$126,Q$1)+SUBS('13-14 Teamsheets'!$S$2:$Z$132,$A33,'13-14 Teamsheets'!$C$2:$C$132,Q$1)+SUBS('14-15 Teamsheets'!$S$2:$Z$136,$A33,'14-15 Teamsheets'!$C$2:$C$136,Q$1)) &amp; ")"</f>
        <v>12(7)</v>
      </c>
      <c r="R33" s="27" t="str">
        <f>(GOALS('08-09 Teamsheets'!$H$2:$R$92,$A33,'08-09 Teamsheets'!$C$2:$C$92,Q$1)+GOALS('09-10 Teamsheets'!$H$2:$R$98,$A33,'09-10 Teamsheets'!$C$2:$C$98,Q$1)+GOALS('10-11 Teamsheets'!$H$2:$R$107,$A33,'10-11 Teamsheets'!$C$2:$C$107,Q$1)+GOALS('11-12 Teamsheets'!$H$2:$R$119,$A33,'11-12 Teamsheets'!$C$2:$C$119,Q$1)+GOALS('12-13 Teamsheets'!$H$2:$R$126,$A33,'12-13 Teamsheets'!$C$2:$C$126,Q$1)+GOALS('13-14 Teamsheets'!$H$2:$R$132,$A33,'13-14 Teamsheets'!$C$2:$C$132,Q$1)+GOALS('14-15 Teamsheets'!$H$2:$R$136,$A33,'14-15 Teamsheets'!$C$2:$C$136,Q$1)) &amp; "(" &amp; (GOALS('08-09 Teamsheets'!$S$2:$Z$92,$A33,'08-09 Teamsheets'!$C$2:$C$92,Q$1)+GOALS('09-10 Teamsheets'!$S$2:$Z$98,$A33,'09-10 Teamsheets'!$C$2:$C$98,Q$1)+GOALS('10-11 Teamsheets'!$S$2:$Z$107,$A33,'10-11 Teamsheets'!$C$2:$C$107,Q$1)+GOALS('11-12 Teamsheets'!$S$2:$Z$119,$A33,'11-12 Teamsheets'!$C$2:$C$119,Q$1)+GOALS('12-13 Teamsheets'!$S$2:$Z$126,$A33,'12-13 Teamsheets'!$C$2:$C$126,Q$1)+GOALS('13-14 Teamsheets'!$S$2:$Z$132,$A33,'13-14 Teamsheets'!$C$2:$C$132,Q$1)+GOALS('14-15 Teamsheets'!$S$2:$Z$136,$A33,'14-15 Teamsheets'!$C$2:$C$136,Q$1)) &amp; ")"</f>
        <v>0(1)</v>
      </c>
      <c r="S33" s="27">
        <f>Clean_sheet('08-09 Teamsheets'!$C$2:$H$92,$A33,Q$1)+Clean_sheet('09-10 Teamsheets'!$C$2:$H$98,$A33,Q$1)+Clean_sheet('10-11 Teamsheets'!$C$2:$H$107,$A33,Q$1)+Clean_sheet('11-12 Teamsheets'!$C$2:$H$119,$A33,Q$1)+Clean_sheet('12-13 Teamsheets'!$C$2:$H$126,$A33,Q$1)+Clean_sheet('13-14 Teamsheets'!$C$2:$H$132,$A33,Q$1)+Clean_sheet('14-15 Teamsheets'!$C$2:$H$136,$A33,Q$1)</f>
        <v>0</v>
      </c>
      <c r="T33" s="27" t="str">
        <f>(CARDS('08-09 Teamsheets'!$H$2:$Z$92,$A33,$CX$2,'08-09 Teamsheets'!$C$2:$C$92,Q$1)+CARDS('09-10 Teamsheets'!$H$2:$Z$98,$A33,$CX$2,'09-10 Teamsheets'!$C$2:$C$98,Q$1)+CARDS('10-11 Teamsheets'!$H$2:$Z$107,$A33,$CX$2,'10-11 Teamsheets'!$C$2:$C$107,Q$1)+CARDS('11-12 Teamsheets'!$H$2:$Z$119,$A33,$CX$2,'11-12 Teamsheets'!$C$2:$C$119,Q$1)+CARDS('12-13 Teamsheets'!$H$2:$Z$126,$A33,$CX$2,'12-13 Teamsheets'!$C$2:$C$126,Q$1)+CARDS('13-14 Teamsheets'!$H$2:$Z$132,$A33,$CX$2,'13-14 Teamsheets'!$C$2:$C$132,Q$1)+CARDS('14-15 Teamsheets'!$H$2:$Z$136,$A33,$CX$2,'14-15 Teamsheets'!$C$2:$C$136,Q$1)) &amp; "(" &amp; (CARDS('08-09 Teamsheets'!$H$2:$Z$92,$A33,$CX$3,'08-09 Teamsheets'!$C$2:$C$92,Q$1)+CARDS('09-10 Teamsheets'!$H$2:$Z$98,$A33,$CX$3,'09-10 Teamsheets'!$C$2:$C$98,Q$1)+CARDS('10-11 Teamsheets'!$H$2:$Z$107,$A33,$CX$3,'10-11 Teamsheets'!$C$2:$C$107,Q$1)+CARDS('11-12 Teamsheets'!$H$2:$Z$119,$A33,$CX$3,'11-12 Teamsheets'!$C$2:$C$119,Q$1)+CARDS('12-13 Teamsheets'!$H$2:$Z$126,$A33,$CX$3,'12-13 Teamsheets'!$C$2:$C$126,Q$1)+CARDS('13-14 Teamsheets'!$H$2:$Z$132,$A33,$CX$3,'13-14 Teamsheets'!$C$2:$C$132,Q$1)+CARDS('14-15 Teamsheets'!$H$2:$Z$136,$A33,$CX$3,'14-15 Teamsheets'!$C$2:$C$136,Q$1)) &amp; ")"</f>
        <v>4(0)</v>
      </c>
      <c r="U33" s="82">
        <f>MINS_PLAYED('08-09 Teamsheets'!$H$2:$R$92,$A33,'08-09 Teamsheets'!$C$2:$C$92,Q$1)+MINS_PLAYED('09-10 Teamsheets'!$H$2:$R$98,$A33,'09-10 Teamsheets'!$C$2:$C$98,Q$1)+ MINS_AS_SUB('08-09 Teamsheets'!$S$2:$Z$92,$A33,'08-09 Teamsheets'!$C$2:$C$92,Q$1)+ MINS_AS_SUB('09-10 Teamsheets'!$S$2:$Z$98,$A33,'09-10 Teamsheets'!$C$2:$C$98,Q$1)+MINS_PLAYED('10-11 Teamsheets'!$H$2:$R$107,$A33,'10-11 Teamsheets'!$C$2:$C$107,Q$1)+MINS_AS_SUB('10-11 Teamsheets'!$S$2:$Z$107,$A33,'10-11 Teamsheets'!$C$2:$C$107,Q$1)+MINS_PLAYED('11-12 Teamsheets'!$H$2:$R$119,$A33,'11-12 Teamsheets'!$C$2:$C$119,Q$1)+MINS_AS_SUB('11-12 Teamsheets'!$S$2:$Z$119,$A33,'11-12 Teamsheets'!$C$2:$C$119,Q$1)+MINS_PLAYED('12-13 Teamsheets'!$H$2:$R$126,$A33,'12-13 Teamsheets'!$C$2:$C$126,Q$1)+MINS_AS_SUB('12-13 Teamsheets'!$S$2:$Z$126,$A33,'12-13 Teamsheets'!$C$2:$C$126,Q$1)+MINS_PLAYED('13-14 Teamsheets'!$H$2:$R$132,$A33,'13-14 Teamsheets'!$C$2:$C$132,Q$1)+MINS_AS_SUB('13-14 Teamsheets'!$S$2:$Z$132,$A33,'13-14 Teamsheets'!$C$2:$C$132,Q$1)+MINS_PLAYED('14-15 Teamsheets'!$H$2:$R$136,$A33,'14-15 Teamsheets'!$C$2:$C$136,Q$1)+MINS_AS_SUB('14-15 Teamsheets'!$S$2:$Z$136,$A33,'14-15 Teamsheets'!$C$2:$C$136,Q$1)</f>
        <v>1070</v>
      </c>
      <c r="V33" s="27" t="s">
        <v>1635</v>
      </c>
      <c r="W33" s="27" t="s">
        <v>1635</v>
      </c>
      <c r="X33" s="27">
        <v>0</v>
      </c>
      <c r="Y33" s="27" t="s">
        <v>1635</v>
      </c>
      <c r="Z33" s="82">
        <v>0</v>
      </c>
      <c r="AA33" s="27" t="s">
        <v>1635</v>
      </c>
      <c r="AB33" s="27" t="s">
        <v>1635</v>
      </c>
      <c r="AC33" s="27">
        <v>0</v>
      </c>
      <c r="AD33" s="27" t="s">
        <v>1635</v>
      </c>
      <c r="AE33" s="82">
        <v>0</v>
      </c>
      <c r="AF33" s="27" t="s">
        <v>1635</v>
      </c>
      <c r="AG33" s="27" t="s">
        <v>1635</v>
      </c>
      <c r="AH33" s="27">
        <v>0</v>
      </c>
      <c r="AI33" s="27" t="s">
        <v>1635</v>
      </c>
      <c r="AJ33" s="82">
        <v>0</v>
      </c>
      <c r="AK33" s="27" t="s">
        <v>1635</v>
      </c>
      <c r="AL33" s="27" t="s">
        <v>1635</v>
      </c>
      <c r="AM33" s="27">
        <v>0</v>
      </c>
      <c r="AN33" s="27" t="s">
        <v>1635</v>
      </c>
      <c r="AO33" s="82">
        <v>0</v>
      </c>
      <c r="AP33" s="27" t="s">
        <v>1635</v>
      </c>
      <c r="AQ33" s="27" t="s">
        <v>1635</v>
      </c>
      <c r="AR33" s="27">
        <v>0</v>
      </c>
      <c r="AS33" s="27" t="s">
        <v>1635</v>
      </c>
      <c r="AT33" s="82">
        <v>0</v>
      </c>
      <c r="AU33" s="27" t="s">
        <v>1635</v>
      </c>
      <c r="AV33" s="27" t="s">
        <v>1635</v>
      </c>
      <c r="AW33" s="27">
        <v>0</v>
      </c>
      <c r="AX33" s="27" t="s">
        <v>1635</v>
      </c>
      <c r="AY33" s="82">
        <v>0</v>
      </c>
      <c r="AZ33" s="27" t="str">
        <f>(APPS('07-08 Teamsheets'!$H$2:$R$88,$A33,'07-08 Teamsheets'!$C$2:$C$88,AZ$1)+APPS('11-12 Teamsheets'!$H$2:$R$119,$A33,'11-12 Teamsheets'!$C$2:$C$119,AZ$1)+APPS('12-13 Teamsheets'!$H$2:$R$126,$A33,'12-13 Teamsheets'!$C$2:$C$126,AZ$1)+APPS('13-14 Teamsheets'!$H$2:$R$132,$A33,'13-14 Teamsheets'!$C$2:$C$132,AZ$1)+APPS('14-15 Teamsheets'!$H$2:$R$136,$A33,'14-15 Teamsheets'!$C$2:$C$136,AZ$1)) &amp; "(" &amp; (SUBS('07-08 Teamsheets'!$S$2:$Z$88,$A33,'07-08 Teamsheets'!$C$2:$C$88,AZ$1)+SUBS('11-12 Teamsheets'!$S$2:$Z$119,$A33,'11-12 Teamsheets'!$C$2:$C$119,AZ$1)+SUBS('12-13 Teamsheets'!$S$2:$Z$126,$A33,'12-13 Teamsheets'!$C$2:$C$126,AZ$1)+SUBS('13-14 Teamsheets'!$S$2:$Z$132,$A33,'13-14 Teamsheets'!$C$2:$C$132,AZ$1)+SUBS('14-15 Teamsheets'!$S$2:$Z$136,$A33,'14-15 Teamsheets'!$C$2:$C$136,AZ$1)) &amp; ")"</f>
        <v>0(0)</v>
      </c>
      <c r="BA33" s="27" t="str">
        <f>(GOALS('07-08 Teamsheets'!$H$2:$R$88,$A33,'07-08 Teamsheets'!$C$2:$C$88,AZ$1)+GOALS('11-12 Teamsheets'!$H$2:$R$119,$A33,'11-12 Teamsheets'!$C$2:$C$119,AZ$1)+GOALS('12-13 Teamsheets'!$H$2:$R$126,$A33,'12-13 Teamsheets'!$C$2:$C$126,AZ$1)+GOALS('13-14 Teamsheets'!$H$2:$R$132,$A33,'13-14 Teamsheets'!$C$2:$C$132,AZ$1)+GOALS('14-15 Teamsheets'!$H$2:$R$136,$A33,'14-15 Teamsheets'!$C$2:$C$136,AZ$1)) &amp; "(" &amp; (GOALS('07-08 Teamsheets'!$S$2:$Z$88,$A33,'07-08 Teamsheets'!$C$2:$C$88,AZ$1)+GOALS('11-12 Teamsheets'!$S$2:$Z$119,$A33,'11-12 Teamsheets'!$C$2:$C$119,AZ$1)+GOALS('12-13 Teamsheets'!$S$2:$Z$126,$A33,'12-13 Teamsheets'!$C$2:$C$126,AZ$1)+GOALS('13-14 Teamsheets'!$S$2:$Z$132,$A33,'13-14 Teamsheets'!$C$2:$C$132,AZ$1)+GOALS('14-15 Teamsheets'!$S$2:$Z$136,$A33,'14-15 Teamsheets'!$C$2:$C$136,AZ$1)) &amp; ")"</f>
        <v>0(0)</v>
      </c>
      <c r="BB33" s="27">
        <f>Clean_sheet('07-08 Teamsheets'!$C$2:$H$92,$A33,AZ$1)+Clean_sheet('11-12 Teamsheets'!$C$2:$H$119,$A33,AZ$1)+Clean_sheet('12-13 Teamsheets'!$C$2:$H$126,$A33,AZ$1)+Clean_sheet('13-14 Teamsheets'!$C$2:$H$132,$A33,AZ$1)+Clean_sheet('14-15 Teamsheets'!$C$2:$H$136,$A33,AZ$1)</f>
        <v>0</v>
      </c>
      <c r="BC33" s="27" t="str">
        <f>(CARDS('07-08 Teamsheets'!$H$2:$Z$88,$A33,$CX$2,'07-08 Teamsheets'!$C$2:$C$88,AZ$1)+CARDS('11-12 Teamsheets'!$H$2:$Z$119,$A33,$CX$2,'11-12 Teamsheets'!$C$2:$C$119,AZ$1)+CARDS('12-13 Teamsheets'!$H$2:$Z$126,$A33,$CX$2,'12-13 Teamsheets'!$C$2:$C$126,AZ$1)+CARDS('13-14 Teamsheets'!$H$2:$Z$132,$A33,$CX$2,'13-14 Teamsheets'!$C$2:$C$132,AZ$1)+CARDS('14-15 Teamsheets'!$H$2:$Z$136,$A33,$CX$2,'14-15 Teamsheets'!$C$2:$C$136,AZ$1)) &amp; "(" &amp; (CARDS('07-08 Teamsheets'!$H$2:$Z$88,$A33,$CX$3,'07-08 Teamsheets'!$C$2:$C$88,AZ$1)+CARDS('11-12 Teamsheets'!$H$2:$Z$119,$A33,$CX$3,'11-12 Teamsheets'!$C$2:$C$119,AZ$1)+CARDS('12-13 Teamsheets'!$H$2:$Z$126,$A33,$CX$3,'12-13 Teamsheets'!$C$2:$C$126,AZ$1)+CARDS('13-14 Teamsheets'!$H$2:$Z$132,$A33,$CX$3,'13-14 Teamsheets'!$C$2:$C$132,AZ$1)+CARDS('14-15 Teamsheets'!$H$2:$Z$136,$A33,$CX$3,'14-15 Teamsheets'!$C$2:$C$136,AZ$1)) &amp; ")"</f>
        <v>0(0)</v>
      </c>
      <c r="BD33" s="82">
        <f>MINS_PLAYED('07-08 Teamsheets'!$H$2:$R$88,$A33,'07-08 Teamsheets'!$C$2:$C$88,AZ$1)+MINS_PLAYED('11-12 Teamsheets'!$H$2:$R$119,$A33,'11-12 Teamsheets'!$C$2:$C$119,AZ$1)+MINS_PLAYED('12-13 Teamsheets'!$H$2:$R$126,$A33,'12-13 Teamsheets'!$C$2:$C$126,AZ$1)+MINS_PLAYED('13-14 Teamsheets'!$H$2:$R$132,$A33,'13-14 Teamsheets'!$C$2:$C$132,AZ$1)+MINS_PLAYED('14-15 Teamsheets'!$H$2:$R$136,$A33,'14-15 Teamsheets'!$C$2:$C$136,AZ$1)+MINS_AS_SUB('07-08 Teamsheets'!$S$2:$Z$88,$A33,'07-08 Teamsheets'!$C$2:$C$88,AZ$1)+MINS_AS_SUB('11-12 Teamsheets'!$S$2:$Z$119,$A33,'11-12 Teamsheets'!$C$2:$C$119,AZ$1)+MINS_AS_SUB('12-13 Teamsheets'!$S$2:$Z$126,$A33,'12-13 Teamsheets'!$C$2:$C$126,AZ$1)+MINS_AS_SUB('13-14 Teamsheets'!$S$2:$Z$132,$A33,'13-14 Teamsheets'!$C$2:$C$132,AZ$1)+MINS_AS_SUB('14-15 Teamsheets'!$S$2:$Z$136,$A33,'14-15 Teamsheets'!$C$2:$C$136,AZ$1)</f>
        <v>0</v>
      </c>
      <c r="BE33" s="27" t="str">
        <f>(APPS('08-09 Teamsheets'!$H$2:$R$92,$A33,'08-09 Teamsheets'!$C$2:$C$92,BE$1)+APPS('09-10 Teamsheets'!$H$2:$R$98,$A33,'09-10 Teamsheets'!$C$2:$C$98,BE$1)+APPS('10-11 Teamsheets'!$H$2:$R$107,$A33,'10-11 Teamsheets'!$C$2:$C$107,BE$1)+APPS('11-12 Teamsheets'!$H$2:$R$119,$A33,'11-12 Teamsheets'!$C$2:$C$119,BE$1)+APPS('12-13 Teamsheets'!$H$2:$R$126,$A33,'12-13 Teamsheets'!$C$2:$C$126,BE$1)+APPS('13-14 Teamsheets'!$H$2:$R$132,$A33,'13-14 Teamsheets'!$C$2:$C$132,BE$1)+APPS('14-15 Teamsheets'!$H$2:$R$136,$A33,'14-15 Teamsheets'!$C$2:$C$136,BE$1)) &amp; "(" &amp; (SUBS('08-09 Teamsheets'!$S$2:$Z$92,$A33,'08-09 Teamsheets'!$C$2:$C$92,BE$1)+SUBS('09-10 Teamsheets'!$S$2:$Z$98,$A33,'09-10 Teamsheets'!$C$2:$C$98,BE$1)+SUBS('10-11 Teamsheets'!$S$2:$Z$107,$A33,'10-11 Teamsheets'!$C$2:$C$107,BE$1)+SUBS('11-12 Teamsheets'!$S$2:$Z$119,$A33,'11-12 Teamsheets'!$C$2:$C$119,BE$1)+SUBS('12-13 Teamsheets'!$S$2:$Z$126,$A33,'12-13 Teamsheets'!$C$2:$C$126,BE$1)+SUBS('13-14 Teamsheets'!$S$2:$Z$132,$A33,'13-14 Teamsheets'!$C$2:$C$132,BE$1)+SUBS('14-15 Teamsheets'!$S$2:$Z$136,$A33,'14-15 Teamsheets'!$C$2:$C$136,BE$1)) &amp; ")"</f>
        <v>0(0)</v>
      </c>
      <c r="BF33" s="27" t="str">
        <f>(GOALS('08-09 Teamsheets'!$H$2:$R$92,$A33,'08-09 Teamsheets'!$C$2:$C$92,BE$1)+GOALS('09-10 Teamsheets'!$H$2:$R$98,$A33,'09-10 Teamsheets'!$C$2:$C$98,BE$1)+GOALS('10-11 Teamsheets'!$H$2:$R$107,$A33,'10-11 Teamsheets'!$C$2:$C$107,BE$1)+GOALS('11-12 Teamsheets'!$H$2:$R$119,$A33,'11-12 Teamsheets'!$C$2:$C$119,BE$1)+GOALS('12-13 Teamsheets'!$H$2:$R$126,$A33,'12-13 Teamsheets'!$C$2:$C$126,BE$1)+GOALS('13-14 Teamsheets'!$H$2:$R$132,$A33,'13-14 Teamsheets'!$C$2:$C$132,BE$1)+GOALS('14-15 Teamsheets'!$H$2:$R$136,$A33,'14-15 Teamsheets'!$C$2:$C$136,BE$1)) &amp; "(" &amp; (GOALS('08-09 Teamsheets'!$S$2:$Z$92,$A33,'08-09 Teamsheets'!$C$2:$C$92,BE$1)+GOALS('09-10 Teamsheets'!$S$2:$Z$98,$A33,'09-10 Teamsheets'!$C$2:$C$98,BE$1)+GOALS('10-11 Teamsheets'!$S$2:$Z$107,$A33,'10-11 Teamsheets'!$C$2:$C$107,BE$1)+GOALS('11-12 Teamsheets'!$S$2:$Z$119,$A33,'11-12 Teamsheets'!$C$2:$C$119,BE$1)+GOALS('12-13 Teamsheets'!$S$2:$Z$126,$A33,'12-13 Teamsheets'!$C$2:$C$126,BE$1)+GOALS('13-14 Teamsheets'!$S$2:$Z$132,$A33,'13-14 Teamsheets'!$C$2:$C$132,BE$1)+GOALS('14-15 Teamsheets'!$S$2:$Z$136,$A33,'14-15 Teamsheets'!$C$2:$C$136,BE$1)) &amp; ")"</f>
        <v>0(0)</v>
      </c>
      <c r="BG33" s="27">
        <f>Clean_sheet('08-09 Teamsheets'!$C$2:$H$92,$A33,BE$1)+Clean_sheet('09-10 Teamsheets'!$C$2:$H$98,$A33,BE$1)+Clean_sheet('10-11 Teamsheets'!$C$2:$H$107,$A33,BE$1)+Clean_sheet('11-12 Teamsheets'!$C$2:$H$119,$A33,BE$1)+Clean_sheet('12-13 Teamsheets'!$C$2:$H$126,$A33,BE$1)+Clean_sheet('13-14 Teamsheets'!$C$2:$H$132,$A33,BE$1)+Clean_sheet('14-15 Teamsheets'!$C$2:$H$136,$A33,BE$1)</f>
        <v>0</v>
      </c>
      <c r="BH33" s="27" t="str">
        <f>(CARDS('08-09 Teamsheets'!$H$2:$Z$92,$A33,$CX$2,'08-09 Teamsheets'!$C$2:$C$92,BE$1)+CARDS('09-10 Teamsheets'!$H$2:$Z$98,$A33,$CX$2,'09-10 Teamsheets'!$C$2:$C$98,BE$1)+CARDS('10-11 Teamsheets'!$H$2:$Z$107,$A33,$CX$2,'10-11 Teamsheets'!$C$2:$C$107,BE$1)+CARDS('11-12 Teamsheets'!$H$2:$Z$119,$A33,$CX$2,'11-12 Teamsheets'!$C$2:$C$119,BE$1)+CARDS('12-13 Teamsheets'!$H$2:$Z$126,$A33,$CX$2,'12-13 Teamsheets'!$C$2:$C$126,BE$1)+CARDS('13-14 Teamsheets'!$H$2:$Z$132,$A33,$CX$2,'13-14 Teamsheets'!$C$2:$C$132,BE$1)+CARDS('14-15 Teamsheets'!$H$2:$Z$136,$A33,$CX$2,'14-15 Teamsheets'!$C$2:$C$136,BE$1)) &amp; "(" &amp; (CARDS('08-09 Teamsheets'!$H$2:$Z$92,$A33,$CX$3,'08-09 Teamsheets'!$C$2:$C$92,BE$1)+CARDS('09-10 Teamsheets'!$H$2:$Z$98,$A33,$CX$3,'09-10 Teamsheets'!$C$2:$C$98,BE$1)+CARDS('10-11 Teamsheets'!$H$2:$Z$107,$A33,$CX$3,'10-11 Teamsheets'!$C$2:$C$107,BE$1)+CARDS('11-12 Teamsheets'!$H$2:$Z$119,$A33,$CX$3,'11-12 Teamsheets'!$C$2:$C$119,BE$1)+CARDS('12-13 Teamsheets'!$H$2:$Z$126,$A33,$CX$3,'12-13 Teamsheets'!$C$2:$C$126,BE$1)+CARDS('13-14 Teamsheets'!$H$2:$Z$132,$A33,$CX$3,'13-14 Teamsheets'!$C$2:$C$132,BE$1)+CARDS('14-15 Teamsheets'!$H$2:$Z$136,$A33,$CX$3,'14-15 Teamsheets'!$C$2:$C$136,BE$1)) &amp; ")"</f>
        <v>0(0)</v>
      </c>
      <c r="BI33" s="82">
        <f>MINS_PLAYED('08-09 Teamsheets'!$H$2:$R$92,$A33,'08-09 Teamsheets'!$C$2:$C$92,BE$1)+MINS_PLAYED('09-10 Teamsheets'!$H$2:$R$98,$A33,'09-10 Teamsheets'!$C$2:$C$98,BE$1)+ MINS_AS_SUB('08-09 Teamsheets'!$S$2:$Z$92,$A33,'08-09 Teamsheets'!$C$2:$C$92,BE$1)+ MINS_AS_SUB('09-10 Teamsheets'!$S$2:$Z$98,$A33,'09-10 Teamsheets'!$C$2:$C$98,BE$1)+MINS_PLAYED('10-11 Teamsheets'!$H$2:$R$107,$A33,'10-11 Teamsheets'!$C$2:$C$107,BE$1)+MINS_AS_SUB('10-11 Teamsheets'!$S$2:$Z$107,$A33,'10-11 Teamsheets'!$C$2:$C$107,BE$1)+MINS_PLAYED('11-12 Teamsheets'!$H$2:$R$119,$A33,'11-12 Teamsheets'!$C$2:$C$119,BE$1)+MINS_AS_SUB('11-12 Teamsheets'!$S$2:$Z$119,$A33,'11-12 Teamsheets'!$C$2:$C$119,BE$1)+MINS_PLAYED('12-13 Teamsheets'!$H$2:$R$126,$A33,'12-13 Teamsheets'!$C$2:$C$126,BE$1)+MINS_AS_SUB('12-13 Teamsheets'!$S$2:$Z$126,$A33,'12-13 Teamsheets'!$C$2:$C$126,BE$1)+MINS_PLAYED('13-14 Teamsheets'!$H$2:$R$132,$A33,'13-14 Teamsheets'!$C$2:$C$132,BE$1)+MINS_AS_SUB('13-14 Teamsheets'!$S$2:$Z$132,$A33,'13-14 Teamsheets'!$C$2:$C$132,BE$1)+MINS_PLAYED('14-15 Teamsheets'!$H$2:$R$136,$A33,'14-15 Teamsheets'!$C$2:$C$136,BE$1)+MINS_AS_SUB('14-15 Teamsheets'!$S$2:$Z$136,$A33,'14-15 Teamsheets'!$C$2:$C$136,BE$1)</f>
        <v>0</v>
      </c>
      <c r="BJ33" s="27" t="str">
        <f>(APPS('07-08 Teamsheets'!$H$2:$R$88,$A33,'07-08 Teamsheets'!$C$2:$C$88,BJ$1)+APPS('08-09 Teamsheets'!$H$2:$R$92,$A33,'08-09 Teamsheets'!$C$2:$C$92,BJ$1)+APPS('09-10 Teamsheets'!$H$2:$R$98,$A33,'09-10 Teamsheets'!$C$2:$C$98,BJ$1)+APPS('10-11 Teamsheets'!$H$2:$R$106,$A33,'10-11 Teamsheets'!$C$2:$C$106,BJ$1)+APPS('11-12 Teamsheets'!$H$2:$R$119,$A33,'11-12 Teamsheets'!$C$2:$C$119,BJ$1)+APPS('12-13 Teamsheets'!$H$2:$R$126,$A33,'12-13 Teamsheets'!$C$2:$C$126,BJ$1)+APPS('13-14 Teamsheets'!$H$2:$R$132,$A33,'13-14 Teamsheets'!$C$2:$C$132,BJ$1)+APPS('14-15 Teamsheets'!$H$2:$R$136,$A33,'14-15 Teamsheets'!$C$2:$C$136,BJ$1)) &amp; "(" &amp; (SUBS('07-08 Teamsheets'!$S$2:$Z$88,$A33,'07-08 Teamsheets'!$C$2:$C$88,BJ$1)+SUBS('08-09 Teamsheets'!$S$2:$Z$92,$A33,'08-09 Teamsheets'!$C$2:$C$92,BJ$1)+SUBS('09-10 Teamsheets'!$S$2:$Z$98,$A33,'09-10 Teamsheets'!$C$2:$C$98,BJ$1)+SUBS('10-11 Teamsheets'!$S$2:$Z$106,$A33,'10-11 Teamsheets'!$C$2:$C$106,BJ$1)+SUBS('11-12 Teamsheets'!$S$2:$Z$119,$A33,'11-12 Teamsheets'!$C$2:$C$119,BJ$1)+SUBS('12-13 Teamsheets'!$S$2:$Z$126,$A33,'12-13 Teamsheets'!$C$2:$C$126,BJ$1)+SUBS('13-14 Teamsheets'!$S$2:$Z$132,$A33,'13-14 Teamsheets'!$C$2:$C$132,BJ$1)+SUBS('14-15 Teamsheets'!$S$2:$Z$136,$A33,'14-15 Teamsheets'!$C$2:$C$136,BJ$1)) &amp; ")"</f>
        <v>2(1)</v>
      </c>
      <c r="BK33" s="27" t="str">
        <f>(GOALS('07-08 Teamsheets'!$H$2:$R$88,$A33,'07-08 Teamsheets'!$C$2:$C$88,BJ$1)+GOALS('08-09 Teamsheets'!$H$2:$R$92,$A33,'08-09 Teamsheets'!$C$2:$C$92,BJ$1)+GOALS('09-10 Teamsheets'!$H$2:$R$98,$A33,'09-10 Teamsheets'!$C$2:$C$98,BJ$1)+GOALS('10-11 Teamsheets'!$H$2:$R$106,$A33,'10-11 Teamsheets'!$C$2:$C$106,BJ$1)+GOALS('11-12 Teamsheets'!$H$2:$R$119,$A33,'11-12 Teamsheets'!$C$2:$C$119,BJ$1)+GOALS('12-13 Teamsheets'!$H$2:$R$126,$A33,'12-13 Teamsheets'!$C$2:$C$126,BJ$1)+GOALS('13-14 Teamsheets'!$H$2:$R$132,$A33,'13-14 Teamsheets'!$C$2:$C$132,BJ$1)+GOALS('14-15 Teamsheets'!$H$2:$R$136,$A33,'14-15 Teamsheets'!$C$2:$C$136,BJ$1)) &amp; "(" &amp; (GOALS('07-08 Teamsheets'!$S$2:$Z$88,$A33,'07-08 Teamsheets'!$C$2:$C$88,BJ$1)+GOALS('08-09 Teamsheets'!$S$2:$Z$92,$A33,'08-09 Teamsheets'!$C$2:$C$92,BJ$1)+GOALS('09-10 Teamsheets'!$S$2:$Z$98,$A33,'09-10 Teamsheets'!$C$2:$C$98,BJ$1)+GOALS('10-11 Teamsheets'!$S$2:$Z$106,$A33,'10-11 Teamsheets'!$C$2:$C$106,BJ$1)+GOALS('11-12 Teamsheets'!$S$2:$Z$119,$A33,'11-12 Teamsheets'!$C$2:$C$119,BJ$1)+GOALS('12-13 Teamsheets'!$S$2:$Z$126,$A33,'12-13 Teamsheets'!$C$2:$C$126,BJ$1)+GOALS('13-14 Teamsheets'!$S$2:$Z$132,$A33,'13-14 Teamsheets'!$C$2:$C$132,BJ$1)+GOALS('14-15 Teamsheets'!$S$2:$Z$136,$A33,'14-15 Teamsheets'!$C$2:$C$136,BJ$1)) &amp; ")"</f>
        <v>2(0)</v>
      </c>
      <c r="BL33" s="27">
        <f>Clean_sheet('07-08 Teamsheets'!$C$2:$H$92,$A33,BJ$1)+Clean_sheet('08-09 Teamsheets'!$C$2:$H$92,$A33,BJ$1)+Clean_sheet('09-10 Teamsheets'!$C$2:$H$98,$A33,BJ$1)+Clean_sheet('10-11 Teamsheets'!$C$2:$H$106,$A33,BJ$1)+Clean_sheet('11-12 Teamsheets'!$C$2:$H$119,$A33,BJ$1)+Clean_sheet('12-13 Teamsheets'!$C$2:$H$126,$A33,BJ$1)+Clean_sheet('13-14 Teamsheets'!$C$2:$H$132,$A33,BJ$1)+Clean_sheet('14-15 Teamsheets'!$C$2:$H$136,$A33,BJ$1)</f>
        <v>0</v>
      </c>
      <c r="BM33" s="27" t="str">
        <f>(CARDS('07-08 Teamsheets'!$H$2:$Z$88,$A33,$CX$2,'07-08 Teamsheets'!$C$2:$C$88,BJ$1)+CARDS('08-09 Teamsheets'!$H$2:$Z$92,$A33,$CX$2,'08-09 Teamsheets'!$C$2:$C$92,BJ$1)+CARDS('09-10 Teamsheets'!$H$2:$Z$98,$A33,$CX$2,'09-10 Teamsheets'!$C$2:$C$98,BJ$1)+CARDS('10-11 Teamsheets'!$H$2:$Z$106,$A33,$CX$2,'10-11 Teamsheets'!$C$2:$C$106,BJ$1)+CARDS('11-12 Teamsheets'!$H$2:$Z$119,$A33,$CX$2,'11-12 Teamsheets'!$C$2:$C$119,BJ$1)+CARDS('12-13 Teamsheets'!$H$2:$Z$126,$A33,$CX$2,'12-13 Teamsheets'!$C$2:$C$126,BJ$1)+CARDS('13-14 Teamsheets'!$H$2:$Z$132,$A33,$CX$2,'13-14 Teamsheets'!$C$2:$C$132,BJ$1)+CARDS('14-15 Teamsheets'!$H$2:$Z$136,$A33,$CX$2,'14-15 Teamsheets'!$C$2:$C$136,BJ$1)) &amp; "(" &amp; (CARDS('07-08 Teamsheets'!$H$2:$Z$88,$A33,$CX$3,'07-08 Teamsheets'!$C$2:$C$88,BJ$1)+CARDS('08-09 Teamsheets'!$H$2:$Z$92,$A33,$CX$3,'08-09 Teamsheets'!$C$2:$C$92,BJ$1)+CARDS('09-10 Teamsheets'!$H$2:$Z$98,$A33,$CX$3,'09-10 Teamsheets'!$C$2:$C$98,BJ$1)+CARDS('10-11 Teamsheets'!$H$2:$Z$106,$A33,$CX$3,'10-11 Teamsheets'!$C$2:$C$106,BJ$1)+CARDS('11-12 Teamsheets'!$H$2:$Z$119,$A33,$CX$3,'11-12 Teamsheets'!$C$2:$C$119,BJ$1)+CARDS('12-13 Teamsheets'!$H$2:$Z$126,$A33,$CX$3,'12-13 Teamsheets'!$C$2:$C$126,BJ$1)+CARDS('13-14 Teamsheets'!$H$2:$Z$132,$A33,$CX$3,'13-14 Teamsheets'!$C$2:$C$132,BJ$1)+CARDS('14-15 Teamsheets'!$H$2:$Z$136,$A33,$CX$3,'14-15 Teamsheets'!$C$2:$C$136,BJ$1)) &amp; ")"</f>
        <v>0(0)</v>
      </c>
      <c r="BN33" s="82">
        <f>MINS_PLAYED('07-08 Teamsheets'!$H$2:$R$88,$A33,'07-08 Teamsheets'!$C$2:$C$88,BJ$1)+MINS_PLAYED('08-09 Teamsheets'!$H$2:$R$92,$A33,'08-09 Teamsheets'!$C$2:$C$92,BJ$1)+MINS_PLAYED('09-10 Teamsheets'!$H$2:$R$98,$A33,'09-10 Teamsheets'!$C$2:$C$98,BJ$1)+MINS_PLAYED('10-11 Teamsheets'!$H$2:$R$106,$A33,'10-11 Teamsheets'!$C$2:$C$106,BJ$1)+MINS_PLAYED('11-12 Teamsheets'!$H$2:$R$119,$A33,'11-12 Teamsheets'!$C$2:$C$119,BJ$1)+MINS_PLAYED('12-13 Teamsheets'!$H$2:$R$126,$A33,'12-13 Teamsheets'!$C$2:$C$126,BJ$1)+MINS_PLAYED('13-14 Teamsheets'!$H$2:$R$132,$A33,'13-14 Teamsheets'!$C$2:$C$132,BJ$1)+MINS_PLAYED('14-15 Teamsheets'!$H$2:$R$136,$A33,'14-15 Teamsheets'!$C$2:$C$136,BJ$1)+MINS_AS_SUB('07-08 Teamsheets'!$S$2:$Z$88,$A33,'07-08 Teamsheets'!$C$2:$C$88,BJ$1)+MINS_AS_SUB('08-09 Teamsheets'!$S$2:$Z$92,$A33,'08-09 Teamsheets'!$C$2:$C$92,BJ$1)+MINS_AS_SUB('09-10 Teamsheets'!$S$2:$Z$98,$A33,'09-10 Teamsheets'!$C$2:$C$98,BJ$1)+MINS_AS_SUB('10-11 Teamsheets'!$S$2:$Z$106,$A33,'10-11 Teamsheets'!$C$2:$C$106,BJ$1)+MINS_AS_SUB('11-12 Teamsheets'!$S$2:$Z$119,$A33,'11-12 Teamsheets'!$C$2:$C$119,BJ$1)+MINS_AS_SUB('12-13 Teamsheets'!$S$2:$Z$126,$A33,'12-13 Teamsheets'!$C$2:$C$126,BJ$1)+MINS_AS_SUB('13-14 Teamsheets'!$S$2:$Z$132,$A33,'13-14 Teamsheets'!$C$2:$C$132,BJ$1)+MINS_AS_SUB('14-15 Teamsheets'!$S$2:$Z$136,$A33,'14-15 Teamsheets'!$C$2:$C$136,BJ$1)</f>
        <v>189</v>
      </c>
      <c r="BO33" s="27" t="str">
        <f>(APPS('07-08 Teamsheets'!$H$2:$R$88,$A33,'07-08 Teamsheets'!$C$2:$C$88,BO$1)+APPS('08-09 Teamsheets'!$H$2:$R$92,$A33,'08-09 Teamsheets'!$C$2:$C$92,BO$1)+APPS('09-10 Teamsheets'!$H$2:$R$98,$A33,'09-10 Teamsheets'!$C$2:$C$98,BO$1)+APPS('10-11 Teamsheets'!$H$2:$R$106,$A33,'10-11 Teamsheets'!$C$2:$C$106,BO$1)+APPS('11-12 Teamsheets'!$H$2:$R$119,$A33,'11-12 Teamsheets'!$C$2:$C$119,BO$1)+APPS('12-13 Teamsheets'!$H$2:$R$126,$A33,'12-13 Teamsheets'!$C$2:$C$126,BO$1)+APPS('13-14 Teamsheets'!$H$2:$R$132,$A33,'13-14 Teamsheets'!$C$2:$C$132,BO$1)+APPS('14-15 Teamsheets'!$H$2:$R$136,$A33,'14-15 Teamsheets'!$C$2:$C$136,BO$1)) &amp; "(" &amp; (SUBS('07-08 Teamsheets'!$S$2:$Z$88,$A33,'07-08 Teamsheets'!$C$2:$C$88,BO$1)+SUBS('08-09 Teamsheets'!$S$2:$Z$92,$A33,'08-09 Teamsheets'!$C$2:$C$92,BO$1)+SUBS('09-10 Teamsheets'!$S$2:$Z$98,$A33,'09-10 Teamsheets'!$C$2:$C$98,BO$1)+SUBS('10-11 Teamsheets'!$S$2:$Z$106,$A33,'10-11 Teamsheets'!$C$2:$C$106,BO$1)+SUBS('11-12 Teamsheets'!$S$2:$Z$119,$A33,'11-12 Teamsheets'!$C$2:$C$119,BO$1)+SUBS('12-13 Teamsheets'!$S$2:$Z$126,$A33,'12-13 Teamsheets'!$C$2:$C$126,BO$1)+SUBS('13-14 Teamsheets'!$S$2:$Z$132,$A33,'13-14 Teamsheets'!$C$2:$C$132,BO$1)+SUBS('14-15 Teamsheets'!$S$2:$Z$136,$A33,'14-15 Teamsheets'!$C$2:$C$136,BO$1)) &amp; ")"</f>
        <v>2(1)</v>
      </c>
      <c r="BP33" s="27" t="str">
        <f>(GOALS('07-08 Teamsheets'!$H$2:$R$88,$A33,'07-08 Teamsheets'!$C$2:$C$88,BO$1)+GOALS('08-09 Teamsheets'!$H$2:$R$92,$A33,'08-09 Teamsheets'!$C$2:$C$92,BO$1)+GOALS('09-10 Teamsheets'!$H$2:$R$98,$A33,'09-10 Teamsheets'!$C$2:$C$98,BO$1)+GOALS('10-11 Teamsheets'!$H$2:$R$106,$A33,'10-11 Teamsheets'!$C$2:$C$106,BO$1)+GOALS('11-12 Teamsheets'!$H$2:$R$119,$A33,'11-12 Teamsheets'!$C$2:$C$119,BO$1)+GOALS('12-13 Teamsheets'!$H$2:$R$126,$A33,'12-13 Teamsheets'!$C$2:$C$126,BO$1)+GOALS('13-14 Teamsheets'!$H$2:$R$132,$A33,'13-14 Teamsheets'!$C$2:$C$132,BO$1)+GOALS('14-15 Teamsheets'!$H$2:$R$136,$A33,'14-15 Teamsheets'!$C$2:$C$136,BO$1)) &amp; "(" &amp; (GOALS('07-08 Teamsheets'!$S$2:$Z$88,$A33,'07-08 Teamsheets'!$C$2:$C$88,BO$1)+GOALS('08-09 Teamsheets'!$S$2:$Z$92,$A33,'08-09 Teamsheets'!$C$2:$C$92,BO$1)+GOALS('09-10 Teamsheets'!$S$2:$Z$98,$A33,'09-10 Teamsheets'!$C$2:$C$98,BO$1)+GOALS('10-11 Teamsheets'!$S$2:$Z$106,$A33,'10-11 Teamsheets'!$C$2:$C$106,BO$1)+GOALS('11-12 Teamsheets'!$S$2:$Z$119,$A33,'11-12 Teamsheets'!$C$2:$C$119,BO$1)+GOALS('12-13 Teamsheets'!$S$2:$Z$126,$A33,'12-13 Teamsheets'!$C$2:$C$126,BO$1)+GOALS('13-14 Teamsheets'!$S$2:$Z$132,$A33,'13-14 Teamsheets'!$C$2:$C$132,BO$1)+GOALS('14-15 Teamsheets'!$S$2:$Z$136,$A33,'14-15 Teamsheets'!$C$2:$C$136,BO$1)) &amp; ")"</f>
        <v>0(0)</v>
      </c>
      <c r="BQ33" s="27">
        <f>Clean_sheet('07-08 Teamsheets'!$C$2:$H$92,$A33,BO$1)+Clean_sheet('08-09 Teamsheets'!$C$2:$H$92,$A33,BO$1)+Clean_sheet('09-10 Teamsheets'!$C$2:$H$98,$A33,BO$1)+Clean_sheet('10-11 Teamsheets'!$C$2:$H$106,$A33,BO$1)+Clean_sheet('11-12 Teamsheets'!$C$2:$H$119,$A33,BO$1)+Clean_sheet('12-13 Teamsheets'!$C$2:$H$126,$A33,BO$1)+Clean_sheet('13-14 Teamsheets'!$C$2:$H$132,$A33,BO$1)+Clean_sheet('14-15 Teamsheets'!$C$2:$H$136,$A33,BO$1)</f>
        <v>0</v>
      </c>
      <c r="BR33" s="27" t="str">
        <f>(CARDS('07-08 Teamsheets'!$H$2:$Z$88,$A33,$CX$2,'07-08 Teamsheets'!$C$2:$C$88,BO$1)+CARDS('08-09 Teamsheets'!$H$2:$Z$92,$A33,$CX$2,'08-09 Teamsheets'!$C$2:$C$92,BO$1)+CARDS('09-10 Teamsheets'!$H$2:$Z$98,$A33,$CX$2,'09-10 Teamsheets'!$C$2:$C$98,BO$1)+CARDS('10-11 Teamsheets'!$H$2:$Z$106,$A33,$CX$2,'10-11 Teamsheets'!$C$2:$C$106,BO$1)+CARDS('11-12 Teamsheets'!$H$2:$Z$119,$A33,$CX$2,'11-12 Teamsheets'!$C$2:$C$119,BO$1)+CARDS('12-13 Teamsheets'!$H$2:$Z$126,$A33,$CX$2,'12-13 Teamsheets'!$C$2:$C$126,BO$1)+CARDS('13-14 Teamsheets'!$H$2:$Z$132,$A33,$CX$2,'13-14 Teamsheets'!$C$2:$C$132,BO$1)+CARDS('14-15 Teamsheets'!$H$2:$Z$136,$A33,$CX$2,'14-15 Teamsheets'!$C$2:$C$136,BO$1)) &amp; "(" &amp; (CARDS('07-08 Teamsheets'!$H$2:$Z$88,$A33,$CX$3,'07-08 Teamsheets'!$C$2:$C$88,BO$1)+CARDS('08-09 Teamsheets'!$H$2:$Z$92,$A33,$CX$3,'08-09 Teamsheets'!$C$2:$C$92,BO$1)+CARDS('09-10 Teamsheets'!$H$2:$Z$98,$A33,$CX$3,'09-10 Teamsheets'!$C$2:$C$98,BO$1)+CARDS('10-11 Teamsheets'!$H$2:$Z$106,$A33,$CX$3,'10-11 Teamsheets'!$C$2:$C$106,BO$1)+CARDS('11-12 Teamsheets'!$H$2:$Z$119,$A33,$CX$3,'11-12 Teamsheets'!$C$2:$C$119,BO$1)+CARDS('12-13 Teamsheets'!$H$2:$Z$126,$A33,$CX$3,'12-13 Teamsheets'!$C$2:$C$126,BO$1)+CARDS('13-14 Teamsheets'!$H$2:$Z$132,$A33,$CX$3,'13-14 Teamsheets'!$C$2:$C$132,BO$1)+CARDS('14-15 Teamsheets'!$H$2:$Z$136,$A33,$CX$3,'14-15 Teamsheets'!$C$2:$C$136,BO$1)) &amp; ")"</f>
        <v>1(0)</v>
      </c>
      <c r="BS33" s="82">
        <f>MINS_PLAYED('07-08 Teamsheets'!$H$2:$R$88,$A33,'07-08 Teamsheets'!$C$2:$C$88,BO$1)+MINS_PLAYED('08-09 Teamsheets'!$H$2:$R$92,$A33,'08-09 Teamsheets'!$C$2:$C$92,BO$1)+MINS_PLAYED('09-10 Teamsheets'!$H$2:$R$98,$A33,'09-10 Teamsheets'!$C$2:$C$98,BO$1)+MINS_PLAYED('10-11 Teamsheets'!$H$2:$R$106,$A33,'10-11 Teamsheets'!$C$2:$C$106,BO$1)+MINS_PLAYED('11-12 Teamsheets'!$H$2:$R$119,$A33,'11-12 Teamsheets'!$C$2:$C$119,BO$1)+MINS_PLAYED('12-13 Teamsheets'!$H$2:$R$126,$A33,'12-13 Teamsheets'!$C$2:$C$126,BO$1)+MINS_PLAYED('13-14 Teamsheets'!$H$2:$R$132,$A33,'13-14 Teamsheets'!$C$2:$C$132,BO$1)+MINS_PLAYED('14-15 Teamsheets'!$H$2:$R$136,$A33,'14-15 Teamsheets'!$C$2:$C$136,BO$1)+MINS_AS_SUB('07-08 Teamsheets'!$S$2:$Z$88,$A33,'07-08 Teamsheets'!$C$2:$C$88,BO$1)+MINS_AS_SUB('08-09 Teamsheets'!$S$2:$Z$92,$A33,'08-09 Teamsheets'!$C$2:$C$92,BO$1)+MINS_AS_SUB('09-10 Teamsheets'!$S$2:$Z$98,$A33,'09-10 Teamsheets'!$C$2:$C$98,BO$1)+MINS_AS_SUB('10-11 Teamsheets'!$S$2:$Z$106,$A33,'10-11 Teamsheets'!$C$2:$C$106,BO$1)+MINS_AS_SUB('11-12 Teamsheets'!$S$2:$Z$119,$A33,'11-12 Teamsheets'!$C$2:$C$119,BO$1)+MINS_AS_SUB('12-13 Teamsheets'!$S$2:$Z$126,$A33,'12-13 Teamsheets'!$C$2:$C$126,BO$1)+MINS_AS_SUB('13-14 Teamsheets'!$S$2:$Z$132,$A33,'13-14 Teamsheets'!$C$2:$C$132,BO$1)+MINS_AS_SUB('14-15 Teamsheets'!$S$2:$Z$136,$A33,'14-15 Teamsheets'!$C$2:$C$136,BO$1)</f>
        <v>213</v>
      </c>
      <c r="BT33" s="71">
        <f>APPS('05-06 Teamsheets'!$H$2:$R$71,$A33,'05-06 Teamsheets'!$C$2:$C$71,B$1)+SUBS('05-06 Teamsheets'!$S$2:$W$71,$A33,'05-06 Teamsheets'!$C$2:$C$71,B$1)+APPS('06-07 Teamsheets'!$H$2:$R$83,$A33,'06-07 Teamsheets'!$C$2:$C$83,G$1)+SUBS('06-07 Teamsheets'!$S$2:$Z$83,$A33,'06-07 Teamsheets'!$C$2:$C$83,G$1)+APPS('07-08 Teamsheets'!$H$2:$R$88,$A33,'07-08 Teamsheets'!$C$2:$C$88,L$1)+SUBS('07-08 Teamsheets'!$S$2:$Z$88,$A33,'07-08 Teamsheets'!$C$2:$C$88,L$1)+APPS('08-09 Teamsheets'!$H$2:$R$92,$A33,'08-09 Teamsheets'!$C$2:$C$92,Q$1)+SUBS('08-09 Teamsheets'!$S$2:$Z$92,$A33,'08-09 Teamsheets'!$C$2:$C$92,Q$1)+APPS('09-10 Teamsheets'!$H$2:$R$98,$A33,'09-10 Teamsheets'!$C$2:$C$98,Q$1)+SUBS('09-10 Teamsheets'!$S$2:$Z$98,$A33,'09-10 Teamsheets'!$C$2:$C$98,Q$1)+APPS('10-11 Teamsheets'!$H$2:$R$107,$A33,'10-11 Teamsheets'!$C$2:$C$107,Q$1)+SUBS('10-11 Teamsheets'!$S$2:$Z$107,$A33,'10-11 Teamsheets'!$C$2:$C$107,Q$1)+APPS('11-12 Teamsheets'!$H$2:$R$119,$A33,'11-12 Teamsheets'!$C$2:$C$119,Q$1)+SUBS('11-12 Teamsheets'!$S$2:$Z$119,$A33,'11-12 Teamsheets'!$C$2:$C$119,Q$1)+APPS('12-13 Teamsheets'!$H$2:$R$126,$A33,'12-13 Teamsheets'!$C$2:$C$126,Q$1)+SUBS('12-13 Teamsheets'!$S$2:$Z$126,$A33,'12-13 Teamsheets'!$C$2:$C$126,Q$1)+APPS('13-14 Teamsheets'!$H$2:$R$132,$A33,'13-14 Teamsheets'!$C$2:$C$132,Q$1)+SUBS('13-14 Teamsheets'!$S$2:$Z$132,$A33,'13-14 Teamsheets'!$C$2:$C$132,Q$1)+APPS('14-15 Teamsheets'!$H$2:$R$136,$A33,'14-15 Teamsheets'!$C$2:$C$136,Q$1)+SUBS('14-15 Teamsheets'!$S$2:$Z$136,$A33,'14-15 Teamsheets'!$C$2:$C$136,Q$1)</f>
        <v>19</v>
      </c>
      <c r="BU33" s="132">
        <v>0</v>
      </c>
      <c r="BV33" s="27">
        <f>APPS('07-08 Teamsheets'!$H$2:$R$88,$A33,'07-08 Teamsheets'!$C$2:$C$88,AZ$1)+SUBS('07-08 Teamsheets'!$S$2:$Z$88,$A33,'07-08 Teamsheets'!$C$2:$C$88,AZ$1)+APPS('11-12 Teamsheets'!$H$2:$R$119,$A33,'11-12 Teamsheets'!$C$2:$C$119,AZ$1)+SUBS('11-12 Teamsheets'!$S$2:$Z$119,$A33,'11-12 Teamsheets'!$C$2:$C$119,AZ$1)+APPS('12-13 Teamsheets'!$H$2:$R$126,$A33,'12-13 Teamsheets'!$C$2:$C$126,AZ$1)+SUBS('12-13 Teamsheets'!$S$2:$Z$126,$A33,'12-13 Teamsheets'!$C$2:$C$126,AZ$1)+APPS('13-14 Teamsheets'!$H$2:$R$132,$A33,'13-14 Teamsheets'!$C$2:$C$132,AZ$1)+SUBS('13-14 Teamsheets'!$S$2:$Z$132,$A33,'13-14 Teamsheets'!$C$2:$C$132,AZ$1)+APPS('14-15 Teamsheets'!$H$2:$R$136,$A33,'14-15 Teamsheets'!$C$2:$C$136,AZ$1)+SUBS('14-15 Teamsheets'!$S$2:$Z$136,$A33,'14-15 Teamsheets'!$C$2:$C$136,AZ$1)+APPS('08-09 Teamsheets'!$H$2:$R$92,$A33,'08-09 Teamsheets'!$C$2:$C$92,BE$1)+APPS('09-10 Teamsheets'!$H$2:$R$98,$A33,'09-10 Teamsheets'!$C$2:$C$98,BE$1)+SUBS('08-09 Teamsheets'!$S$2:$Z$92,$A33,'08-09 Teamsheets'!$C$2:$C$92,BE$1)+SUBS('09-10 Teamsheets'!$S$2:$Z$98,$A33,'09-10 Teamsheets'!$C$2:$C$98,BE$1)+APPS('10-11 Teamsheets'!$H$2:$R$107,$A33,'10-11 Teamsheets'!$C$2:$C$107,BE$1)+SUBS('10-11 Teamsheets'!$S$2:$Z$107,$A33,'10-11 Teamsheets'!$C$2:$C$107,BE$1)+APPS('11-12 Teamsheets'!$H$2:$R$119,$A33,'11-12 Teamsheets'!$C$2:$C$119,BE$1)+SUBS('11-12 Teamsheets'!$S$2:$Z$119,$A33,'11-12 Teamsheets'!$C$2:$C$119,BE$1)+APPS('12-13 Teamsheets'!$H$2:$R$126,$A33,'12-13 Teamsheets'!$C$2:$C$126,BE$1)+SUBS('12-13 Teamsheets'!$S$2:$Z$126,$A33,'12-13 Teamsheets'!$C$2:$C$126,BE$1)+APPS('13-14 Teamsheets'!$H$2:$R$132,$A33,'13-14 Teamsheets'!$C$2:$C$132,BE$1)+SUBS('13-14 Teamsheets'!$S$2:$Z$132,$A33,'13-14 Teamsheets'!$C$2:$C$132,BE$1)+APPS('14-15 Teamsheets'!$H$2:$R$136,$A33,'14-15 Teamsheets'!$C$2:$C$136,BE$1)+SUBS('14-15 Teamsheets'!$S$2:$Z$136,$A33,'14-15 Teamsheets'!$C$2:$C$136,BE$1)</f>
        <v>0</v>
      </c>
      <c r="BW33" s="27">
        <f>APPS('07-08 Teamsheets'!$H$2:$R$88,$A33,'07-08 Teamsheets'!$C$2:$C$88,BJ$1)+APPS('08-09 Teamsheets'!$H$2:$R$92,$A33,'08-09 Teamsheets'!$C$2:$C$92,BJ$1)+APPS('09-10 Teamsheets'!$H$2:$R$98,$A33,'09-10 Teamsheets'!$C$2:$C$98,BJ$1)+SUBS('07-08 Teamsheets'!$S$2:$Z$88,$A33,'07-08 Teamsheets'!$C$2:$C$88,BJ$1)+SUBS('08-09 Teamsheets'!$S$2:$Z$92,$A33,'08-09 Teamsheets'!$C$2:$C$92,BJ$1)+SUBS('09-10 Teamsheets'!$S$2:$Z$98,$A33,'09-10 Teamsheets'!$C$2:$C$98,BJ$1)+APPS('10-11 Teamsheets'!$H$2:$R$107,$A33,'10-11 Teamsheets'!$C$2:$C$107,BJ$1)+SUBS('10-11 Teamsheets'!$S$2:$Z$107,$A33,'10-11 Teamsheets'!$C$2:$C$107,BJ$1)+APPS('11-12 Teamsheets'!$H$2:$R$119,$A33,'11-12 Teamsheets'!$C$2:$C$119,BJ$1)+SUBS('11-12 Teamsheets'!$S$2:$Z$111,$A33,'11-12 Teamsheets'!$C$2:$C$119,BJ$1)+APPS('12-13 Teamsheets'!$H$2:$R$126,$A33,'12-13 Teamsheets'!$C$2:$C$126,BJ$1)+SUBS('12-13 Teamsheets'!$S$2:$Z$118,$A33,'12-13 Teamsheets'!$C$2:$C$126,BJ$1)+APPS('13-14 Teamsheets'!$H$2:$R$132,$A33,'13-14 Teamsheets'!$C$2:$C$132,BJ$1)+SUBS('13-14 Teamsheets'!$S$2:$Z$124,$A33,'13-14 Teamsheets'!$C$2:$C$132,BJ$1)+APPS('14-15 Teamsheets'!$H$2:$R$136,$A33,'14-15 Teamsheets'!$C$2:$C$136,BJ$1)+SUBS('14-15 Teamsheets'!$S$2:$Z$128,$A33,'14-15 Teamsheets'!$C$2:$C$136,BJ$1)</f>
        <v>3</v>
      </c>
      <c r="BX33" s="27">
        <f>APPS('07-08 Teamsheets'!$H$2:$R$88,$A33,'07-08 Teamsheets'!$C$2:$C$88,BO$1)+APPS('08-09 Teamsheets'!$H$2:$R$92,$A33,'08-09 Teamsheets'!$C$2:$C$92,BO$1)+APPS('09-10 Teamsheets'!$H$2:$R$98,$A33,'09-10 Teamsheets'!$C$2:$C$98,BO$1)+SUBS('07-08 Teamsheets'!$S$2:$Z$88,$A33,'07-08 Teamsheets'!$C$2:$C$88,BO$1)+SUBS('08-09 Teamsheets'!$S$2:$Z$92,$A33,'08-09 Teamsheets'!$C$2:$C$92,BO$1)+SUBS('09-10 Teamsheets'!$S$2:$Z$98,$A33,'09-10 Teamsheets'!$C$2:$C$98,BO$1)+APPS('10-11 Teamsheets'!$H$2:$R$107,$A33,'10-11 Teamsheets'!$C$2:$C$107,BO$1)+SUBS('10-11 Teamsheets'!$S$2:$Z$107,$A33,'10-11 Teamsheets'!$C$2:$C$107,BO$1)+APPS('11-12 Teamsheets'!$H$2:$R$119,$A33,'11-12 Teamsheets'!$C$2:$C$119,BO$1)+SUBS('11-12 Teamsheets'!$S$2:$Z$119,$A33,'11-12 Teamsheets'!$C$2:$C$119,BO$1)+APPS('12-13 Teamsheets'!$H$2:$R$126,$A33,'12-13 Teamsheets'!$C$2:$C$126,BO$1)+SUBS('12-13 Teamsheets'!$S$2:$Z$126,$A33,'12-13 Teamsheets'!$C$2:$C$126,BO$1)+APPS('13-14 Teamsheets'!$H$2:$R$132,$A33,'13-14 Teamsheets'!$C$2:$C$132,BO$1)+SUBS('13-14 Teamsheets'!$S$2:$Z$132,$A33,'13-14 Teamsheets'!$C$2:$C$132,BO$1)+APPS('14-15 Teamsheets'!$H$2:$R$136,$A33,'14-15 Teamsheets'!$C$2:$C$136,BO$1)+SUBS('14-15 Teamsheets'!$S$2:$Z$136,$A33,'14-15 Teamsheets'!$C$2:$C$136,BO$1)</f>
        <v>3</v>
      </c>
      <c r="BY33" s="28">
        <f t="shared" si="3"/>
        <v>6</v>
      </c>
      <c r="BZ33" s="27" t="str">
        <f>(APPS('05-06 Teamsheets'!$H$2:$R$71,$A33) + APPS('06-07 Teamsheets'!$H$2:$R$83,$A33) +APPS('07-08 Teamsheets'!$H$2:$R$88,$A33) + APPS('08-09 Teamsheets'!$H$2:$R$92,$A33)+APPS('09-10 Teamsheets'!$H$2:$R$98,$A33)+APPS('10-11 Teamsheets'!$H$2:$R$107,$A33)+APPS('11-12 Teamsheets'!$H$2:$R$119,$A33)+APPS('12-13 Teamsheets'!$H$2:$R$126,$A33)+APPS('13-14 Teamsheets'!$H$2:$R$132,$A33)+APPS('14-15 Teamsheets'!$H$2:$R$136,$A33)) &amp; "(" &amp; (SUBS('05-06 Teamsheets'!$S$2:$W$71,$A33)+SUBS('06-07 Teamsheets'!$S$2:$Z$83,$A33)+SUBS('07-08 Teamsheets'!$S$2:$Z$88,$A33) +SUBS('08-09 Teamsheets'!$S$2:$Z$92,$A33)+SUBS('09-10 Teamsheets'!$S$2:$Z$98,$A33)+SUBS('10-11 Teamsheets'!$S$2:$Z$107,$A33)+SUBS('11-12 Teamsheets'!$S$2:$Z$119,$A33)+SUBS('12-13 Teamsheets'!$S$2:$Z$126,$A33)+SUBS('13-14 Teamsheets'!$S$2:$Z$132,$A33)+SUBS('14-15 Teamsheets'!$S$2:$Z$136,$A33)) &amp; ")"</f>
        <v>16(9)</v>
      </c>
      <c r="CA33" s="28">
        <f t="shared" si="4"/>
        <v>25</v>
      </c>
      <c r="CB33" s="71">
        <f>GOALS('05-06 Teamsheets'!$H$2:$W$71,$A33,'05-06 Teamsheets'!$C$2:$C$71,B$1)+GOALS('06-07 Teamsheets'!$H$2:$Z$83,$A33,'06-07 Teamsheets'!$C$2:$C$83,G$1)+GOALS('07-08 Teamsheets'!$H$2:$Z$88,$A33,'07-08 Teamsheets'!$C$2:$C$88,L$1)+GOALS('08-09 Teamsheets'!$H$2:$Z$92,$A33,'08-09 Teamsheets'!$C$2:$C$92,Q$1)+GOALS('09-10 Teamsheets'!$H$2:$Z$98,$A33,'09-10 Teamsheets'!$C$2:$C$98,Q$1)+GOALS('10-11 Teamsheets'!$H$2:$Z$107,$A33,'10-11 Teamsheets'!$C$2:$C$107,Q$1)+GOALS('11-12 Teamsheets'!$H$2:$Z$119,$A33,'11-12 Teamsheets'!$C$2:$C$119,Q$1)+GOALS('12-13 Teamsheets'!$H$2:$Z$126,$A33,'12-13 Teamsheets'!$C$2:$C$126,Q$1)+GOALS('13-14 Teamsheets'!$H$2:$Z$132,$A33,'13-14 Teamsheets'!$C$2:$C$132,Q$1)+GOALS('14-15 Teamsheets'!$H$2:$Z$136,$A33,'14-15 Teamsheets'!$C$2:$C$136,Q$1)</f>
        <v>1</v>
      </c>
      <c r="CC33" s="27">
        <f>GOALS('05-06 Teamsheets'!$H$2:$W$71,$A33,'05-06 Teamsheets'!$C$2:$C$71,V$1)+GOALS('05-06 Teamsheets'!$H$2:$W$71,$A33,'05-06 Teamsheets'!$C$2:$C$71,AA$1)+GOALS('06-07 Teamsheets'!$H$2:$Z$83,$A33,'06-07 Teamsheets'!$C$2:$C$83,AF$1)+GOALS('06-07 Teamsheets'!$H$2:$Z$83,$A33,'06-07 Teamsheets'!$C$2:$C$83,AK$1)+GOALS('07-08 Teamsheets'!$H$2:$Z$88,$A33,'07-08 Teamsheets'!$C$2:$C$88,AP$1)+GOALS('07-08 Teamsheets'!$H$2:$Z$88,$A33,'07-08 Teamsheets'!$C$2:$C$88,AU$1)+GOALS('07-08 Teamsheets'!$H$2:$Z$88,$A33,'07-08 Teamsheets'!$C$2:$C$88,AZ$1)+GOALS('11-12 Teamsheets'!$H$2:$Z$119,$A33,'11-12 Teamsheets'!$C$2:$C$119,AZ$1)+GOALS('12-13 Teamsheets'!$H$2:$Z$120,$A33,'12-13 Teamsheets'!$C$2:$C$120,AZ$1)+GOALS('13-14 Teamsheets'!$H$2:$Z$126,$A33,'13-14 Teamsheets'!$C$2:$C$126,AZ$1)+GOALS('14-15 Teamsheets'!$H$2:$Z$130,$A33,'14-15 Teamsheets'!$C$2:$C$130,AZ$1)+GOALS('08-09 Teamsheets'!$H$2:$Z$92,$A33,'08-09 Teamsheets'!$C$2:$C$92,BE$1)+GOALS('09-10 Teamsheets'!$H$2:$Z$98,$A33,'09-10 Teamsheets'!$C$2:$C$98,BE$1)+GOALS('10-11 Teamsheets'!$H$2:$Z$107,$A33,'10-11 Teamsheets'!$C$2:$C$107,BE$1)+GOALS('11-12 Teamsheets'!$H$2:$Z$119,$A33,'11-12 Teamsheets'!$C$2:$C$119,BE$1)+GOALS('12-13 Teamsheets'!$H$2:$Z$126,$A33,'12-13 Teamsheets'!$C$2:$C$126,BE$1)+GOALS('13-14 Teamsheets'!$H$2:$Z$132,$A33,'13-14 Teamsheets'!$C$2:$C$132,BE$1)+GOALS('14-15 Teamsheets'!$H$2:$Z$136,$A33,'14-15 Teamsheets'!$C$2:$C$136,BE$1)</f>
        <v>0</v>
      </c>
      <c r="CD33" s="27">
        <f>GOALS('07-08 Teamsheets'!$H$2:$Z$88,$A33,'07-08 Teamsheets'!$C$2:$C$88,BJ$1)
+GOALS('08-09 Teamsheets'!$H$2:$Z$92,$A33,'08-09 Teamsheets'!$C$2:$C$92,BJ$1)
+GOALS('09-10 Teamsheets'!$H$2:$Z$98,$A33,'09-10 Teamsheets'!$C$2:$C$98,BJ$1)
+GOALS('10-11 Teamsheets'!$H$2:$Z$107,$A33,'10-11 Teamsheets'!$C$2:$C$107,BJ$1)
+GOALS('11-12 Teamsheets'!$H$2:$Z$119,$A33,'11-12 Teamsheets'!$C$2:$C$119,BJ$1)
+GOALS('12-13 Teamsheets'!$H$2:$Z$124,$A33,'12-13 Teamsheets'!$C$2:$C$124,BJ$1)+GOALS('13-14 Teamsheets'!$H$2:$Z$130,$A33,'13-14 Teamsheets'!$C$2:$C$130,BJ$1)+GOALS('14-15 Teamsheets'!$H$2:$Z$134,$A33,'14-15 Teamsheets'!$C$2:$C$134,BJ$1)
+GOALS('07-08 Teamsheets'!$H$2:$Z$88,$A33,'07-08 Teamsheets'!$C$2:$C$88,BO$1)
+GOALS('08-09 Teamsheets'!$H$2:$Z$92,$A33,'08-09 Teamsheets'!$C$2:$C$92,BO$1)
+GOALS('09-10 Teamsheets'!$H$2:$Z$98,$A33,'09-10 Teamsheets'!$C$2:$C$98,BO$1)
+GOALS('10-11 Teamsheets'!$H$2:$Z$107,$A33,'10-11 Teamsheets'!$C$2:$C$107,BO$1)
+GOALS('11-12 Teamsheets'!$H$2:$Z$119,$A33,'11-12 Teamsheets'!$C$2:$C$119,BO$1)
+GOALS('12-13 Teamsheets'!$H$2:$Z$126,$A33,'12-13 Teamsheets'!$C$2:$C$126,BO$1)+GOALS('13-14 Teamsheets'!$H$2:$Z$132,$A33,'13-14 Teamsheets'!$C$2:$C$132,BO$1)+GOALS('14-15 Teamsheets'!$H$2:$Z$136,$A33,'14-15 Teamsheets'!$C$2:$C$136,BO$1)</f>
        <v>2</v>
      </c>
      <c r="CE33" s="28">
        <f t="shared" si="5"/>
        <v>2</v>
      </c>
      <c r="CF33" s="27" t="str">
        <f>(GOALS('05-06 Teamsheets'!$H$2:$R$71,$A33) +GOALS('06-07 Teamsheets'!$H$2:$R$83,$A33) +  GOALS('07-08 Teamsheets'!$H$2:$R$88,$A33) + GOALS('08-09 Teamsheets'!$H$2:$R$92,$A33)+GOALS('09-10 Teamsheets'!$H$2:$R$98,$A33)+GOALS('10-11 Teamsheets'!$H$2:$R$107,$A33)+GOALS('11-12 Teamsheets'!$H$2:$R$119,$A33)+GOALS('12-13 Teamsheets'!$H$2:$R$126,$A33)+GOALS('13-14 Teamsheets'!$H$2:$R$132,$A33)+GOALS('14-15 Teamsheets'!$H$2:$R$136,$A33)) &amp; "(" &amp; (GOALS('05-06 Teamsheets'!$S$2:$W$71,$A33)+GOALS('06-07 Teamsheets'!$S$2:$Z$83,$A33)+GOALS('07-08 Teamsheets'!$S$2:$Z$88,$A33)+GOALS('08-09 Teamsheets'!$S$2:$Z$92,$A33)+GOALS('09-10 Teamsheets'!$S$2:$Z$98,$A33)+GOALS('10-11 Teamsheets'!$S$2:$Z$107,$A33)+GOALS('11-12 Teamsheets'!$S$2:$Z$119,$A33)+GOALS('12-13 Teamsheets'!$S$2:$Z$126,$A33)+GOALS('13-14 Teamsheets'!$S$2:$Z$132,$A33)+GOALS('14-15 Teamsheets'!$S$2:$Z$136,$A33)) &amp; ")"</f>
        <v>2(1)</v>
      </c>
      <c r="CG33" s="28">
        <f t="shared" si="6"/>
        <v>3</v>
      </c>
      <c r="CH33" s="71">
        <f t="shared" si="7"/>
        <v>0</v>
      </c>
      <c r="CI33" s="83">
        <f t="shared" si="8"/>
        <v>0</v>
      </c>
      <c r="CJ33" s="77">
        <f t="shared" si="9"/>
        <v>0</v>
      </c>
      <c r="CK33" s="74" t="str">
        <f>(CARDS('05-06 Teamsheets'!$H$2:$W$71,$A33,$CX$2)+CARDS('06-07 Teamsheets'!$H$2:$Z$83,$A33,$CX$2)+CARDS('07-08 Teamsheets'!$H$2:$Z$88,$A33,$CX$2)+CARDS('08-09 Teamsheets'!$H$2:$Z$92,$A33,$CX$2)+CARDS('09-10 Teamsheets'!$H$2:$Z$98,$A33,$CX$2)+CARDS('10-11 Teamsheets'!$H$2:$Z$107,$A33,$CX$2)+CARDS('11-12 Teamsheets'!$H$2:$Z$119,$A33,$CX$2)+CARDS('12-13 Teamsheets'!$H$2:$Z$126,$A33,$CX$2)+CARDS('13-14 Teamsheets'!$H$2:$Z$130,$A33,$CX$2)) &amp; "(" &amp; (CARDS('05-06 Teamsheets'!$H$2:$W$71,$A33,$CX$3)+CARDS('06-07 Teamsheets'!$H$2:$Z$83,$A33,$CX$3)+CARDS('07-08 Teamsheets'!$H$2:$Z$88,$A33,$CX$3)+CARDS('08-09 Teamsheets'!$H$2:$Z$92,$A33,$CX$3)+CARDS('09-10 Teamsheets'!$H$2:$Z$98,$A33,$CX$3)+CARDS('10-11 Teamsheets'!$H$2:$Z$107,$A33,$CX$3)+CARDS('11-12 Teamsheets'!$H$2:$Z$119,$A33,$CX$3)+CARDS('13-14 Teamsheets'!$H$2:$Z$130,$A33,$CX$3)) &amp; ")"</f>
        <v>5(0)</v>
      </c>
      <c r="CL33" s="28">
        <f>SUM(F33,K33,P33,U33)</f>
        <v>1070</v>
      </c>
      <c r="CM33" s="28">
        <f t="shared" si="11"/>
        <v>402</v>
      </c>
      <c r="CN33" s="77">
        <f>SUM(CL33:CM33)</f>
        <v>1472</v>
      </c>
      <c r="CO33" s="28">
        <f>IF(AND(CN33&lt;&gt;0, CA33&lt;&gt;0),CN33/CA33,0)</f>
        <v>58.88</v>
      </c>
      <c r="CP33" s="28">
        <f>IF(CG33&lt;&gt;0,CG33/CA33,0)</f>
        <v>0.12</v>
      </c>
      <c r="CQ33" s="77">
        <f>IF(CG33&lt;&gt;0,CN33/CG33,0)</f>
        <v>490.66666666666669</v>
      </c>
      <c r="CS33" s="71">
        <f t="shared" si="0"/>
        <v>73</v>
      </c>
      <c r="CT33" s="83">
        <f t="shared" si="1"/>
        <v>72</v>
      </c>
      <c r="CU33" s="77">
        <f t="shared" si="2"/>
        <v>44</v>
      </c>
      <c r="CW33"/>
      <c r="CX33" s="30"/>
    </row>
    <row r="34" spans="1:102" x14ac:dyDescent="0.2">
      <c r="A34" s="26" t="s">
        <v>2258</v>
      </c>
      <c r="B34" s="27" t="s">
        <v>1645</v>
      </c>
      <c r="C34" s="27" t="s">
        <v>1646</v>
      </c>
      <c r="D34" s="27">
        <v>0</v>
      </c>
      <c r="E34" s="27" t="s">
        <v>1647</v>
      </c>
      <c r="F34" s="82">
        <v>2313</v>
      </c>
      <c r="G34" s="27" t="s">
        <v>1723</v>
      </c>
      <c r="H34" s="27" t="s">
        <v>1688</v>
      </c>
      <c r="I34" s="27">
        <v>0</v>
      </c>
      <c r="J34" s="27" t="s">
        <v>1651</v>
      </c>
      <c r="K34" s="82">
        <v>2937</v>
      </c>
      <c r="L34" s="27" t="s">
        <v>1657</v>
      </c>
      <c r="M34" s="27" t="s">
        <v>1651</v>
      </c>
      <c r="N34" s="27">
        <v>0</v>
      </c>
      <c r="O34" s="27" t="s">
        <v>1636</v>
      </c>
      <c r="P34" s="82">
        <v>2383</v>
      </c>
      <c r="Q34" s="27" t="str">
        <f>(APPS('08-09 Teamsheets'!$H$2:$R$92,$A34,'08-09 Teamsheets'!$C$2:$C$92,Q$1)+APPS('09-10 Teamsheets'!$H$2:$R$98,$A34,'09-10 Teamsheets'!$C$2:$C$98,Q$1)+APPS('10-11 Teamsheets'!$H$2:$R$107,$A34,'10-11 Teamsheets'!$C$2:$C$107,Q$1)+APPS('11-12 Teamsheets'!$H$2:$R$119,$A34,'11-12 Teamsheets'!$C$2:$C$119,Q$1)+APPS('12-13 Teamsheets'!$H$2:$R$126,$A34,'12-13 Teamsheets'!$C$2:$C$126,Q$1)+APPS('13-14 Teamsheets'!$H$2:$R$132,$A34,'13-14 Teamsheets'!$C$2:$C$132,Q$1)+APPS('14-15 Teamsheets'!$H$2:$R$136,$A34,'14-15 Teamsheets'!$C$2:$C$136,Q$1)) &amp; "(" &amp; (SUBS('08-09 Teamsheets'!$S$2:$Z$92,$A34,'08-09 Teamsheets'!$C$2:$C$92,Q$1)+SUBS('09-10 Teamsheets'!$S$2:$Z$98,$A34,'09-10 Teamsheets'!$C$2:$C$98,Q$1)+SUBS('10-11 Teamsheets'!$S$2:$Z$107,$A34,'10-11 Teamsheets'!$C$2:$C$107,Q$1)+SUBS('11-12 Teamsheets'!$S$2:$Z$119,$A34,'11-12 Teamsheets'!$C$2:$C$119,Q$1)+SUBS('12-13 Teamsheets'!$S$2:$Z$126,$A34,'12-13 Teamsheets'!$C$2:$C$126,Q$1)+SUBS('13-14 Teamsheets'!$S$2:$Z$132,$A34,'13-14 Teamsheets'!$C$2:$C$132,Q$1)+SUBS('14-15 Teamsheets'!$S$2:$Z$136,$A34,'14-15 Teamsheets'!$C$2:$C$136,Q$1)) &amp; ")"</f>
        <v>71(14)</v>
      </c>
      <c r="R34" s="27" t="str">
        <f>(GOALS('08-09 Teamsheets'!$H$2:$R$92,$A34,'08-09 Teamsheets'!$C$2:$C$92,Q$1)+GOALS('09-10 Teamsheets'!$H$2:$R$98,$A34,'09-10 Teamsheets'!$C$2:$C$98,Q$1)+GOALS('10-11 Teamsheets'!$H$2:$R$107,$A34,'10-11 Teamsheets'!$C$2:$C$107,Q$1)+GOALS('11-12 Teamsheets'!$H$2:$R$119,$A34,'11-12 Teamsheets'!$C$2:$C$119,Q$1)+GOALS('12-13 Teamsheets'!$H$2:$R$126,$A34,'12-13 Teamsheets'!$C$2:$C$126,Q$1)+GOALS('13-14 Teamsheets'!$H$2:$R$132,$A34,'13-14 Teamsheets'!$C$2:$C$132,Q$1)+GOALS('14-15 Teamsheets'!$H$2:$R$136,$A34,'14-15 Teamsheets'!$C$2:$C$136,Q$1)) &amp; "(" &amp; (GOALS('08-09 Teamsheets'!$S$2:$Z$92,$A34,'08-09 Teamsheets'!$C$2:$C$92,Q$1)+GOALS('09-10 Teamsheets'!$S$2:$Z$98,$A34,'09-10 Teamsheets'!$C$2:$C$98,Q$1)+GOALS('10-11 Teamsheets'!$S$2:$Z$107,$A34,'10-11 Teamsheets'!$C$2:$C$107,Q$1)+GOALS('11-12 Teamsheets'!$S$2:$Z$119,$A34,'11-12 Teamsheets'!$C$2:$C$119,Q$1)+GOALS('12-13 Teamsheets'!$S$2:$Z$126,$A34,'12-13 Teamsheets'!$C$2:$C$126,Q$1)+GOALS('13-14 Teamsheets'!$S$2:$Z$132,$A34,'13-14 Teamsheets'!$C$2:$C$132,Q$1)+GOALS('14-15 Teamsheets'!$S$2:$Z$136,$A34,'14-15 Teamsheets'!$C$2:$C$136,Q$1)) &amp; ")"</f>
        <v>6(0)</v>
      </c>
      <c r="S34" s="27">
        <f>Clean_sheet('08-09 Teamsheets'!$C$2:$H$92,$A34,Q$1)+Clean_sheet('09-10 Teamsheets'!$C$2:$H$98,$A34,Q$1)+Clean_sheet('10-11 Teamsheets'!$C$2:$H$107,$A34,Q$1)+Clean_sheet('11-12 Teamsheets'!$C$2:$H$119,$A34,Q$1)+Clean_sheet('12-13 Teamsheets'!$C$2:$H$126,$A34,Q$1)+Clean_sheet('13-14 Teamsheets'!$C$2:$H$132,$A34,Q$1)+Clean_sheet('14-15 Teamsheets'!$C$2:$H$136,$A34,Q$1)</f>
        <v>0</v>
      </c>
      <c r="T34" s="27" t="str">
        <f>(CARDS('08-09 Teamsheets'!$H$2:$Z$92,$A34,$CX$2,'08-09 Teamsheets'!$C$2:$C$92,Q$1)+CARDS('09-10 Teamsheets'!$H$2:$Z$98,$A34,$CX$2,'09-10 Teamsheets'!$C$2:$C$98,Q$1)+CARDS('10-11 Teamsheets'!$H$2:$Z$107,$A34,$CX$2,'10-11 Teamsheets'!$C$2:$C$107,Q$1)+CARDS('11-12 Teamsheets'!$H$2:$Z$119,$A34,$CX$2,'11-12 Teamsheets'!$C$2:$C$119,Q$1)+CARDS('12-13 Teamsheets'!$H$2:$Z$126,$A34,$CX$2,'12-13 Teamsheets'!$C$2:$C$126,Q$1)+CARDS('13-14 Teamsheets'!$H$2:$Z$132,$A34,$CX$2,'13-14 Teamsheets'!$C$2:$C$132,Q$1)+CARDS('14-15 Teamsheets'!$H$2:$Z$136,$A34,$CX$2,'14-15 Teamsheets'!$C$2:$C$136,Q$1)) &amp; "(" &amp; (CARDS('08-09 Teamsheets'!$H$2:$Z$92,$A34,$CX$3,'08-09 Teamsheets'!$C$2:$C$92,Q$1)+CARDS('09-10 Teamsheets'!$H$2:$Z$98,$A34,$CX$3,'09-10 Teamsheets'!$C$2:$C$98,Q$1)+CARDS('10-11 Teamsheets'!$H$2:$Z$107,$A34,$CX$3,'10-11 Teamsheets'!$C$2:$C$107,Q$1)+CARDS('11-12 Teamsheets'!$H$2:$Z$119,$A34,$CX$3,'11-12 Teamsheets'!$C$2:$C$119,Q$1)+CARDS('12-13 Teamsheets'!$H$2:$Z$126,$A34,$CX$3,'12-13 Teamsheets'!$C$2:$C$126,Q$1)+CARDS('13-14 Teamsheets'!$H$2:$Z$132,$A34,$CX$3,'13-14 Teamsheets'!$C$2:$C$132,Q$1)+CARDS('14-15 Teamsheets'!$H$2:$Z$136,$A34,$CX$3,'14-15 Teamsheets'!$C$2:$C$136,Q$1)) &amp; ")"</f>
        <v>17(0)</v>
      </c>
      <c r="U34" s="82">
        <f>MINS_PLAYED('08-09 Teamsheets'!$H$2:$R$92,$A34,'08-09 Teamsheets'!$C$2:$C$92,Q$1)+MINS_PLAYED('09-10 Teamsheets'!$H$2:$R$98,$A34,'09-10 Teamsheets'!$C$2:$C$98,Q$1)+ MINS_AS_SUB('08-09 Teamsheets'!$S$2:$Z$92,$A34,'08-09 Teamsheets'!$C$2:$C$92,Q$1)+ MINS_AS_SUB('09-10 Teamsheets'!$S$2:$Z$98,$A34,'09-10 Teamsheets'!$C$2:$C$98,Q$1)+MINS_PLAYED('10-11 Teamsheets'!$H$2:$R$107,$A34,'10-11 Teamsheets'!$C$2:$C$107,Q$1)+MINS_AS_SUB('10-11 Teamsheets'!$S$2:$Z$107,$A34,'10-11 Teamsheets'!$C$2:$C$107,Q$1)+MINS_PLAYED('11-12 Teamsheets'!$H$2:$R$119,$A34,'11-12 Teamsheets'!$C$2:$C$119,Q$1)+MINS_AS_SUB('11-12 Teamsheets'!$S$2:$Z$119,$A34,'11-12 Teamsheets'!$C$2:$C$119,Q$1)+MINS_PLAYED('12-13 Teamsheets'!$H$2:$R$126,$A34,'12-13 Teamsheets'!$C$2:$C$126,Q$1)+MINS_AS_SUB('12-13 Teamsheets'!$S$2:$Z$126,$A34,'12-13 Teamsheets'!$C$2:$C$126,Q$1)+MINS_PLAYED('13-14 Teamsheets'!$H$2:$R$132,$A34,'13-14 Teamsheets'!$C$2:$C$132,Q$1)+MINS_AS_SUB('13-14 Teamsheets'!$S$2:$Z$132,$A34,'13-14 Teamsheets'!$C$2:$C$132,Q$1)+MINS_PLAYED('14-15 Teamsheets'!$H$2:$R$136,$A34,'14-15 Teamsheets'!$C$2:$C$136,Q$1)+MINS_AS_SUB('14-15 Teamsheets'!$S$2:$Z$136,$A34,'14-15 Teamsheets'!$C$2:$C$136,Q$1)</f>
        <v>6649</v>
      </c>
      <c r="V34" s="27" t="s">
        <v>1636</v>
      </c>
      <c r="W34" s="27" t="s">
        <v>1635</v>
      </c>
      <c r="X34" s="27">
        <v>0</v>
      </c>
      <c r="Y34" s="27" t="s">
        <v>1635</v>
      </c>
      <c r="Z34" s="82">
        <v>90</v>
      </c>
      <c r="AA34" s="27" t="s">
        <v>1638</v>
      </c>
      <c r="AB34" s="27" t="s">
        <v>1635</v>
      </c>
      <c r="AC34" s="27">
        <v>0</v>
      </c>
      <c r="AD34" s="27" t="s">
        <v>1635</v>
      </c>
      <c r="AE34" s="82">
        <v>180</v>
      </c>
      <c r="AF34" s="27" t="s">
        <v>1638</v>
      </c>
      <c r="AG34" s="27" t="s">
        <v>1636</v>
      </c>
      <c r="AH34" s="27">
        <v>0</v>
      </c>
      <c r="AI34" s="27" t="s">
        <v>1638</v>
      </c>
      <c r="AJ34" s="82">
        <v>180</v>
      </c>
      <c r="AK34" s="27" t="s">
        <v>1646</v>
      </c>
      <c r="AL34" s="27" t="s">
        <v>1636</v>
      </c>
      <c r="AM34" s="27">
        <v>0</v>
      </c>
      <c r="AN34" s="27" t="s">
        <v>1635</v>
      </c>
      <c r="AO34" s="82">
        <v>540</v>
      </c>
      <c r="AP34" s="27" t="s">
        <v>1635</v>
      </c>
      <c r="AQ34" s="27" t="s">
        <v>1635</v>
      </c>
      <c r="AR34" s="27">
        <v>0</v>
      </c>
      <c r="AS34" s="27" t="s">
        <v>1635</v>
      </c>
      <c r="AT34" s="82">
        <v>0</v>
      </c>
      <c r="AU34" s="27" t="s">
        <v>1638</v>
      </c>
      <c r="AV34" s="27" t="s">
        <v>1635</v>
      </c>
      <c r="AW34" s="27">
        <v>0</v>
      </c>
      <c r="AX34" s="27" t="s">
        <v>1635</v>
      </c>
      <c r="AY34" s="82">
        <v>180</v>
      </c>
      <c r="AZ34" s="27" t="str">
        <f>(APPS('07-08 Teamsheets'!$H$2:$R$88,$A34,'07-08 Teamsheets'!$C$2:$C$88,AZ$1)+APPS('11-12 Teamsheets'!$H$2:$R$119,$A34,'11-12 Teamsheets'!$C$2:$C$119,AZ$1)+APPS('12-13 Teamsheets'!$H$2:$R$126,$A34,'12-13 Teamsheets'!$C$2:$C$126,AZ$1)+APPS('13-14 Teamsheets'!$H$2:$R$132,$A34,'13-14 Teamsheets'!$C$2:$C$132,AZ$1)+APPS('14-15 Teamsheets'!$H$2:$R$136,$A34,'14-15 Teamsheets'!$C$2:$C$136,AZ$1)) &amp; "(" &amp; (SUBS('07-08 Teamsheets'!$S$2:$Z$88,$A34,'07-08 Teamsheets'!$C$2:$C$88,AZ$1)+SUBS('11-12 Teamsheets'!$S$2:$Z$119,$A34,'11-12 Teamsheets'!$C$2:$C$119,AZ$1)+SUBS('12-13 Teamsheets'!$S$2:$Z$126,$A34,'12-13 Teamsheets'!$C$2:$C$126,AZ$1)+SUBS('13-14 Teamsheets'!$S$2:$Z$132,$A34,'13-14 Teamsheets'!$C$2:$C$132,AZ$1)+SUBS('14-15 Teamsheets'!$S$2:$Z$136,$A34,'14-15 Teamsheets'!$C$2:$C$136,AZ$1)) &amp; ")"</f>
        <v>1(0)</v>
      </c>
      <c r="BA34" s="27" t="str">
        <f>(GOALS('07-08 Teamsheets'!$H$2:$R$88,$A34,'07-08 Teamsheets'!$C$2:$C$88,AZ$1)+GOALS('11-12 Teamsheets'!$H$2:$R$119,$A34,'11-12 Teamsheets'!$C$2:$C$119,AZ$1)+GOALS('12-13 Teamsheets'!$H$2:$R$126,$A34,'12-13 Teamsheets'!$C$2:$C$126,AZ$1)+GOALS('13-14 Teamsheets'!$H$2:$R$132,$A34,'13-14 Teamsheets'!$C$2:$C$132,AZ$1)+GOALS('14-15 Teamsheets'!$H$2:$R$136,$A34,'14-15 Teamsheets'!$C$2:$C$136,AZ$1)) &amp; "(" &amp; (GOALS('07-08 Teamsheets'!$S$2:$Z$88,$A34,'07-08 Teamsheets'!$C$2:$C$88,AZ$1)+GOALS('11-12 Teamsheets'!$S$2:$Z$119,$A34,'11-12 Teamsheets'!$C$2:$C$119,AZ$1)+GOALS('12-13 Teamsheets'!$S$2:$Z$126,$A34,'12-13 Teamsheets'!$C$2:$C$126,AZ$1)+GOALS('13-14 Teamsheets'!$S$2:$Z$132,$A34,'13-14 Teamsheets'!$C$2:$C$132,AZ$1)+GOALS('14-15 Teamsheets'!$S$2:$Z$136,$A34,'14-15 Teamsheets'!$C$2:$C$136,AZ$1)) &amp; ")"</f>
        <v>0(0)</v>
      </c>
      <c r="BB34" s="27">
        <f>Clean_sheet('07-08 Teamsheets'!$C$2:$H$92,$A34,AZ$1)+Clean_sheet('11-12 Teamsheets'!$C$2:$H$119,$A34,AZ$1)+Clean_sheet('12-13 Teamsheets'!$C$2:$H$126,$A34,AZ$1)+Clean_sheet('13-14 Teamsheets'!$C$2:$H$132,$A34,AZ$1)+Clean_sheet('14-15 Teamsheets'!$C$2:$H$136,$A34,AZ$1)</f>
        <v>0</v>
      </c>
      <c r="BC34" s="27" t="str">
        <f>(CARDS('07-08 Teamsheets'!$H$2:$Z$88,$A34,$CX$2,'07-08 Teamsheets'!$C$2:$C$88,AZ$1)+CARDS('11-12 Teamsheets'!$H$2:$Z$119,$A34,$CX$2,'11-12 Teamsheets'!$C$2:$C$119,AZ$1)+CARDS('12-13 Teamsheets'!$H$2:$Z$126,$A34,$CX$2,'12-13 Teamsheets'!$C$2:$C$126,AZ$1)+CARDS('13-14 Teamsheets'!$H$2:$Z$132,$A34,$CX$2,'13-14 Teamsheets'!$C$2:$C$132,AZ$1)+CARDS('14-15 Teamsheets'!$H$2:$Z$136,$A34,$CX$2,'14-15 Teamsheets'!$C$2:$C$136,AZ$1)) &amp; "(" &amp; (CARDS('07-08 Teamsheets'!$H$2:$Z$88,$A34,$CX$3,'07-08 Teamsheets'!$C$2:$C$88,AZ$1)+CARDS('11-12 Teamsheets'!$H$2:$Z$119,$A34,$CX$3,'11-12 Teamsheets'!$C$2:$C$119,AZ$1)+CARDS('12-13 Teamsheets'!$H$2:$Z$126,$A34,$CX$3,'12-13 Teamsheets'!$C$2:$C$126,AZ$1)+CARDS('13-14 Teamsheets'!$H$2:$Z$132,$A34,$CX$3,'13-14 Teamsheets'!$C$2:$C$132,AZ$1)+CARDS('14-15 Teamsheets'!$H$2:$Z$136,$A34,$CX$3,'14-15 Teamsheets'!$C$2:$C$136,AZ$1)) &amp; ")"</f>
        <v>0(0)</v>
      </c>
      <c r="BD34" s="82">
        <f>MINS_PLAYED('07-08 Teamsheets'!$H$2:$R$88,$A34,'07-08 Teamsheets'!$C$2:$C$88,AZ$1)+MINS_PLAYED('11-12 Teamsheets'!$H$2:$R$119,$A34,'11-12 Teamsheets'!$C$2:$C$119,AZ$1)+MINS_PLAYED('12-13 Teamsheets'!$H$2:$R$126,$A34,'12-13 Teamsheets'!$C$2:$C$126,AZ$1)+MINS_PLAYED('13-14 Teamsheets'!$H$2:$R$132,$A34,'13-14 Teamsheets'!$C$2:$C$132,AZ$1)+MINS_PLAYED('14-15 Teamsheets'!$H$2:$R$136,$A34,'14-15 Teamsheets'!$C$2:$C$136,AZ$1)+MINS_AS_SUB('07-08 Teamsheets'!$S$2:$Z$88,$A34,'07-08 Teamsheets'!$C$2:$C$88,AZ$1)+MINS_AS_SUB('11-12 Teamsheets'!$S$2:$Z$119,$A34,'11-12 Teamsheets'!$C$2:$C$119,AZ$1)+MINS_AS_SUB('12-13 Teamsheets'!$S$2:$Z$126,$A34,'12-13 Teamsheets'!$C$2:$C$126,AZ$1)+MINS_AS_SUB('13-14 Teamsheets'!$S$2:$Z$132,$A34,'13-14 Teamsheets'!$C$2:$C$132,AZ$1)+MINS_AS_SUB('14-15 Teamsheets'!$S$2:$Z$136,$A34,'14-15 Teamsheets'!$C$2:$C$136,AZ$1)</f>
        <v>90</v>
      </c>
      <c r="BE34" s="27" t="str">
        <f>(APPS('08-09 Teamsheets'!$H$2:$R$92,$A34,'08-09 Teamsheets'!$C$2:$C$92,BE$1)+APPS('09-10 Teamsheets'!$H$2:$R$98,$A34,'09-10 Teamsheets'!$C$2:$C$98,BE$1)+APPS('10-11 Teamsheets'!$H$2:$R$107,$A34,'10-11 Teamsheets'!$C$2:$C$107,BE$1)+APPS('11-12 Teamsheets'!$H$2:$R$119,$A34,'11-12 Teamsheets'!$C$2:$C$119,BE$1)+APPS('12-13 Teamsheets'!$H$2:$R$126,$A34,'12-13 Teamsheets'!$C$2:$C$126,BE$1)+APPS('13-14 Teamsheets'!$H$2:$R$132,$A34,'13-14 Teamsheets'!$C$2:$C$132,BE$1)+APPS('14-15 Teamsheets'!$H$2:$R$136,$A34,'14-15 Teamsheets'!$C$2:$C$136,BE$1)) &amp; "(" &amp; (SUBS('08-09 Teamsheets'!$S$2:$Z$92,$A34,'08-09 Teamsheets'!$C$2:$C$92,BE$1)+SUBS('09-10 Teamsheets'!$S$2:$Z$98,$A34,'09-10 Teamsheets'!$C$2:$C$98,BE$1)+SUBS('10-11 Teamsheets'!$S$2:$Z$107,$A34,'10-11 Teamsheets'!$C$2:$C$107,BE$1)+SUBS('11-12 Teamsheets'!$S$2:$Z$119,$A34,'11-12 Teamsheets'!$C$2:$C$119,BE$1)+SUBS('12-13 Teamsheets'!$S$2:$Z$126,$A34,'12-13 Teamsheets'!$C$2:$C$126,BE$1)+SUBS('13-14 Teamsheets'!$S$2:$Z$132,$A34,'13-14 Teamsheets'!$C$2:$C$132,BE$1)+SUBS('14-15 Teamsheets'!$S$2:$Z$136,$A34,'14-15 Teamsheets'!$C$2:$C$136,BE$1)) &amp; ")"</f>
        <v>1(0)</v>
      </c>
      <c r="BF34" s="27" t="str">
        <f>(GOALS('08-09 Teamsheets'!$H$2:$R$92,$A34,'08-09 Teamsheets'!$C$2:$C$92,BE$1)+GOALS('09-10 Teamsheets'!$H$2:$R$98,$A34,'09-10 Teamsheets'!$C$2:$C$98,BE$1)+GOALS('10-11 Teamsheets'!$H$2:$R$107,$A34,'10-11 Teamsheets'!$C$2:$C$107,BE$1)+GOALS('11-12 Teamsheets'!$H$2:$R$119,$A34,'11-12 Teamsheets'!$C$2:$C$119,BE$1)+GOALS('12-13 Teamsheets'!$H$2:$R$126,$A34,'12-13 Teamsheets'!$C$2:$C$126,BE$1)+GOALS('13-14 Teamsheets'!$H$2:$R$132,$A34,'13-14 Teamsheets'!$C$2:$C$132,BE$1)+GOALS('14-15 Teamsheets'!$H$2:$R$136,$A34,'14-15 Teamsheets'!$C$2:$C$136,BE$1)) &amp; "(" &amp; (GOALS('08-09 Teamsheets'!$S$2:$Z$92,$A34,'08-09 Teamsheets'!$C$2:$C$92,BE$1)+GOALS('09-10 Teamsheets'!$S$2:$Z$98,$A34,'09-10 Teamsheets'!$C$2:$C$98,BE$1)+GOALS('10-11 Teamsheets'!$S$2:$Z$107,$A34,'10-11 Teamsheets'!$C$2:$C$107,BE$1)+GOALS('11-12 Teamsheets'!$S$2:$Z$119,$A34,'11-12 Teamsheets'!$C$2:$C$119,BE$1)+GOALS('12-13 Teamsheets'!$S$2:$Z$126,$A34,'12-13 Teamsheets'!$C$2:$C$126,BE$1)+GOALS('13-14 Teamsheets'!$S$2:$Z$132,$A34,'13-14 Teamsheets'!$C$2:$C$132,BE$1)+GOALS('14-15 Teamsheets'!$S$2:$Z$136,$A34,'14-15 Teamsheets'!$C$2:$C$136,BE$1)) &amp; ")"</f>
        <v>0(0)</v>
      </c>
      <c r="BG34" s="27">
        <f>Clean_sheet('08-09 Teamsheets'!$C$2:$H$92,$A34,BE$1)+Clean_sheet('09-10 Teamsheets'!$C$2:$H$98,$A34,BE$1)+Clean_sheet('10-11 Teamsheets'!$C$2:$H$107,$A34,BE$1)+Clean_sheet('11-12 Teamsheets'!$C$2:$H$119,$A34,BE$1)+Clean_sheet('12-13 Teamsheets'!$C$2:$H$126,$A34,BE$1)+Clean_sheet('13-14 Teamsheets'!$C$2:$H$132,$A34,BE$1)+Clean_sheet('14-15 Teamsheets'!$C$2:$H$136,$A34,BE$1)</f>
        <v>0</v>
      </c>
      <c r="BH34" s="27" t="str">
        <f>(CARDS('08-09 Teamsheets'!$H$2:$Z$92,$A34,$CX$2,'08-09 Teamsheets'!$C$2:$C$92,BE$1)+CARDS('09-10 Teamsheets'!$H$2:$Z$98,$A34,$CX$2,'09-10 Teamsheets'!$C$2:$C$98,BE$1)+CARDS('10-11 Teamsheets'!$H$2:$Z$107,$A34,$CX$2,'10-11 Teamsheets'!$C$2:$C$107,BE$1)+CARDS('11-12 Teamsheets'!$H$2:$Z$119,$A34,$CX$2,'11-12 Teamsheets'!$C$2:$C$119,BE$1)+CARDS('12-13 Teamsheets'!$H$2:$Z$126,$A34,$CX$2,'12-13 Teamsheets'!$C$2:$C$126,BE$1)+CARDS('13-14 Teamsheets'!$H$2:$Z$132,$A34,$CX$2,'13-14 Teamsheets'!$C$2:$C$132,BE$1)+CARDS('14-15 Teamsheets'!$H$2:$Z$136,$A34,$CX$2,'14-15 Teamsheets'!$C$2:$C$136,BE$1)) &amp; "(" &amp; (CARDS('08-09 Teamsheets'!$H$2:$Z$92,$A34,$CX$3,'08-09 Teamsheets'!$C$2:$C$92,BE$1)+CARDS('09-10 Teamsheets'!$H$2:$Z$98,$A34,$CX$3,'09-10 Teamsheets'!$C$2:$C$98,BE$1)+CARDS('10-11 Teamsheets'!$H$2:$Z$107,$A34,$CX$3,'10-11 Teamsheets'!$C$2:$C$107,BE$1)+CARDS('11-12 Teamsheets'!$H$2:$Z$119,$A34,$CX$3,'11-12 Teamsheets'!$C$2:$C$119,BE$1)+CARDS('12-13 Teamsheets'!$H$2:$Z$126,$A34,$CX$3,'12-13 Teamsheets'!$C$2:$C$126,BE$1)+CARDS('13-14 Teamsheets'!$H$2:$Z$132,$A34,$CX$3,'13-14 Teamsheets'!$C$2:$C$132,BE$1)+CARDS('14-15 Teamsheets'!$H$2:$Z$136,$A34,$CX$3,'14-15 Teamsheets'!$C$2:$C$136,BE$1)) &amp; ")"</f>
        <v>0(0)</v>
      </c>
      <c r="BI34" s="82">
        <f>MINS_PLAYED('08-09 Teamsheets'!$H$2:$R$92,$A34,'08-09 Teamsheets'!$C$2:$C$92,BE$1)+MINS_PLAYED('09-10 Teamsheets'!$H$2:$R$98,$A34,'09-10 Teamsheets'!$C$2:$C$98,BE$1)+ MINS_AS_SUB('08-09 Teamsheets'!$S$2:$Z$92,$A34,'08-09 Teamsheets'!$C$2:$C$92,BE$1)+ MINS_AS_SUB('09-10 Teamsheets'!$S$2:$Z$98,$A34,'09-10 Teamsheets'!$C$2:$C$98,BE$1)+MINS_PLAYED('10-11 Teamsheets'!$H$2:$R$107,$A34,'10-11 Teamsheets'!$C$2:$C$107,BE$1)+MINS_AS_SUB('10-11 Teamsheets'!$S$2:$Z$107,$A34,'10-11 Teamsheets'!$C$2:$C$107,BE$1)+MINS_PLAYED('11-12 Teamsheets'!$H$2:$R$119,$A34,'11-12 Teamsheets'!$C$2:$C$119,BE$1)+MINS_AS_SUB('11-12 Teamsheets'!$S$2:$Z$119,$A34,'11-12 Teamsheets'!$C$2:$C$119,BE$1)+MINS_PLAYED('12-13 Teamsheets'!$H$2:$R$126,$A34,'12-13 Teamsheets'!$C$2:$C$126,BE$1)+MINS_AS_SUB('12-13 Teamsheets'!$S$2:$Z$126,$A34,'12-13 Teamsheets'!$C$2:$C$126,BE$1)+MINS_PLAYED('13-14 Teamsheets'!$H$2:$R$132,$A34,'13-14 Teamsheets'!$C$2:$C$132,BE$1)+MINS_AS_SUB('13-14 Teamsheets'!$S$2:$Z$132,$A34,'13-14 Teamsheets'!$C$2:$C$132,BE$1)+MINS_PLAYED('14-15 Teamsheets'!$H$2:$R$136,$A34,'14-15 Teamsheets'!$C$2:$C$136,BE$1)+MINS_AS_SUB('14-15 Teamsheets'!$S$2:$Z$136,$A34,'14-15 Teamsheets'!$C$2:$C$136,BE$1)</f>
        <v>90</v>
      </c>
      <c r="BJ34" s="27" t="str">
        <f>(APPS('07-08 Teamsheets'!$H$2:$R$88,$A34,'07-08 Teamsheets'!$C$2:$C$88,BJ$1)+APPS('08-09 Teamsheets'!$H$2:$R$92,$A34,'08-09 Teamsheets'!$C$2:$C$92,BJ$1)+APPS('09-10 Teamsheets'!$H$2:$R$98,$A34,'09-10 Teamsheets'!$C$2:$C$98,BJ$1)+APPS('10-11 Teamsheets'!$H$2:$R$106,$A34,'10-11 Teamsheets'!$C$2:$C$106,BJ$1)+APPS('11-12 Teamsheets'!$H$2:$R$119,$A34,'11-12 Teamsheets'!$C$2:$C$119,BJ$1)+APPS('12-13 Teamsheets'!$H$2:$R$126,$A34,'12-13 Teamsheets'!$C$2:$C$126,BJ$1)+APPS('13-14 Teamsheets'!$H$2:$R$132,$A34,'13-14 Teamsheets'!$C$2:$C$132,BJ$1)+APPS('14-15 Teamsheets'!$H$2:$R$136,$A34,'14-15 Teamsheets'!$C$2:$C$136,BJ$1)) &amp; "(" &amp; (SUBS('07-08 Teamsheets'!$S$2:$Z$88,$A34,'07-08 Teamsheets'!$C$2:$C$88,BJ$1)+SUBS('08-09 Teamsheets'!$S$2:$Z$92,$A34,'08-09 Teamsheets'!$C$2:$C$92,BJ$1)+SUBS('09-10 Teamsheets'!$S$2:$Z$98,$A34,'09-10 Teamsheets'!$C$2:$C$98,BJ$1)+SUBS('10-11 Teamsheets'!$S$2:$Z$106,$A34,'10-11 Teamsheets'!$C$2:$C$106,BJ$1)+SUBS('11-12 Teamsheets'!$S$2:$Z$119,$A34,'11-12 Teamsheets'!$C$2:$C$119,BJ$1)+SUBS('12-13 Teamsheets'!$S$2:$Z$126,$A34,'12-13 Teamsheets'!$C$2:$C$126,BJ$1)+SUBS('13-14 Teamsheets'!$S$2:$Z$132,$A34,'13-14 Teamsheets'!$C$2:$C$132,BJ$1)+SUBS('14-15 Teamsheets'!$S$2:$Z$136,$A34,'14-15 Teamsheets'!$C$2:$C$136,BJ$1)) &amp; ")"</f>
        <v>5(2)</v>
      </c>
      <c r="BK34" s="27" t="str">
        <f>(GOALS('07-08 Teamsheets'!$H$2:$R$88,$A34,'07-08 Teamsheets'!$C$2:$C$88,BJ$1)+GOALS('08-09 Teamsheets'!$H$2:$R$92,$A34,'08-09 Teamsheets'!$C$2:$C$92,BJ$1)+GOALS('09-10 Teamsheets'!$H$2:$R$98,$A34,'09-10 Teamsheets'!$C$2:$C$98,BJ$1)+GOALS('10-11 Teamsheets'!$H$2:$R$106,$A34,'10-11 Teamsheets'!$C$2:$C$106,BJ$1)+GOALS('11-12 Teamsheets'!$H$2:$R$119,$A34,'11-12 Teamsheets'!$C$2:$C$119,BJ$1)+GOALS('12-13 Teamsheets'!$H$2:$R$126,$A34,'12-13 Teamsheets'!$C$2:$C$126,BJ$1)+GOALS('13-14 Teamsheets'!$H$2:$R$132,$A34,'13-14 Teamsheets'!$C$2:$C$132,BJ$1)+GOALS('14-15 Teamsheets'!$H$2:$R$136,$A34,'14-15 Teamsheets'!$C$2:$C$136,BJ$1)) &amp; "(" &amp; (GOALS('07-08 Teamsheets'!$S$2:$Z$88,$A34,'07-08 Teamsheets'!$C$2:$C$88,BJ$1)+GOALS('08-09 Teamsheets'!$S$2:$Z$92,$A34,'08-09 Teamsheets'!$C$2:$C$92,BJ$1)+GOALS('09-10 Teamsheets'!$S$2:$Z$98,$A34,'09-10 Teamsheets'!$C$2:$C$98,BJ$1)+GOALS('10-11 Teamsheets'!$S$2:$Z$106,$A34,'10-11 Teamsheets'!$C$2:$C$106,BJ$1)+GOALS('11-12 Teamsheets'!$S$2:$Z$119,$A34,'11-12 Teamsheets'!$C$2:$C$119,BJ$1)+GOALS('12-13 Teamsheets'!$S$2:$Z$126,$A34,'12-13 Teamsheets'!$C$2:$C$126,BJ$1)+GOALS('13-14 Teamsheets'!$S$2:$Z$132,$A34,'13-14 Teamsheets'!$C$2:$C$132,BJ$1)+GOALS('14-15 Teamsheets'!$S$2:$Z$136,$A34,'14-15 Teamsheets'!$C$2:$C$136,BJ$1)) &amp; ")"</f>
        <v>1(0)</v>
      </c>
      <c r="BL34" s="27">
        <f>Clean_sheet('07-08 Teamsheets'!$C$2:$H$92,$A34,BJ$1)+Clean_sheet('08-09 Teamsheets'!$C$2:$H$92,$A34,BJ$1)+Clean_sheet('09-10 Teamsheets'!$C$2:$H$98,$A34,BJ$1)+Clean_sheet('10-11 Teamsheets'!$C$2:$H$106,$A34,BJ$1)+Clean_sheet('11-12 Teamsheets'!$C$2:$H$119,$A34,BJ$1)+Clean_sheet('12-13 Teamsheets'!$C$2:$H$126,$A34,BJ$1)+Clean_sheet('13-14 Teamsheets'!$C$2:$H$132,$A34,BJ$1)+Clean_sheet('14-15 Teamsheets'!$C$2:$H$136,$A34,BJ$1)</f>
        <v>0</v>
      </c>
      <c r="BM34" s="27" t="str">
        <f>(CARDS('07-08 Teamsheets'!$H$2:$Z$88,$A34,$CX$2,'07-08 Teamsheets'!$C$2:$C$88,BJ$1)+CARDS('08-09 Teamsheets'!$H$2:$Z$92,$A34,$CX$2,'08-09 Teamsheets'!$C$2:$C$92,BJ$1)+CARDS('09-10 Teamsheets'!$H$2:$Z$98,$A34,$CX$2,'09-10 Teamsheets'!$C$2:$C$98,BJ$1)+CARDS('10-11 Teamsheets'!$H$2:$Z$106,$A34,$CX$2,'10-11 Teamsheets'!$C$2:$C$106,BJ$1)+CARDS('11-12 Teamsheets'!$H$2:$Z$119,$A34,$CX$2,'11-12 Teamsheets'!$C$2:$C$119,BJ$1)+CARDS('12-13 Teamsheets'!$H$2:$Z$126,$A34,$CX$2,'12-13 Teamsheets'!$C$2:$C$126,BJ$1)+CARDS('13-14 Teamsheets'!$H$2:$Z$132,$A34,$CX$2,'13-14 Teamsheets'!$C$2:$C$132,BJ$1)+CARDS('14-15 Teamsheets'!$H$2:$Z$136,$A34,$CX$2,'14-15 Teamsheets'!$C$2:$C$136,BJ$1)) &amp; "(" &amp; (CARDS('07-08 Teamsheets'!$H$2:$Z$88,$A34,$CX$3,'07-08 Teamsheets'!$C$2:$C$88,BJ$1)+CARDS('08-09 Teamsheets'!$H$2:$Z$92,$A34,$CX$3,'08-09 Teamsheets'!$C$2:$C$92,BJ$1)+CARDS('09-10 Teamsheets'!$H$2:$Z$98,$A34,$CX$3,'09-10 Teamsheets'!$C$2:$C$98,BJ$1)+CARDS('10-11 Teamsheets'!$H$2:$Z$106,$A34,$CX$3,'10-11 Teamsheets'!$C$2:$C$106,BJ$1)+CARDS('11-12 Teamsheets'!$H$2:$Z$119,$A34,$CX$3,'11-12 Teamsheets'!$C$2:$C$119,BJ$1)+CARDS('12-13 Teamsheets'!$H$2:$Z$126,$A34,$CX$3,'12-13 Teamsheets'!$C$2:$C$126,BJ$1)+CARDS('13-14 Teamsheets'!$H$2:$Z$132,$A34,$CX$3,'13-14 Teamsheets'!$C$2:$C$132,BJ$1)+CARDS('14-15 Teamsheets'!$H$2:$Z$136,$A34,$CX$3,'14-15 Teamsheets'!$C$2:$C$136,BJ$1)) &amp; ")"</f>
        <v>1(0)</v>
      </c>
      <c r="BN34" s="82">
        <f>MINS_PLAYED('07-08 Teamsheets'!$H$2:$R$88,$A34,'07-08 Teamsheets'!$C$2:$C$88,BJ$1)+MINS_PLAYED('08-09 Teamsheets'!$H$2:$R$92,$A34,'08-09 Teamsheets'!$C$2:$C$92,BJ$1)+MINS_PLAYED('09-10 Teamsheets'!$H$2:$R$98,$A34,'09-10 Teamsheets'!$C$2:$C$98,BJ$1)+MINS_PLAYED('10-11 Teamsheets'!$H$2:$R$106,$A34,'10-11 Teamsheets'!$C$2:$C$106,BJ$1)+MINS_PLAYED('11-12 Teamsheets'!$H$2:$R$119,$A34,'11-12 Teamsheets'!$C$2:$C$119,BJ$1)+MINS_PLAYED('12-13 Teamsheets'!$H$2:$R$126,$A34,'12-13 Teamsheets'!$C$2:$C$126,BJ$1)+MINS_PLAYED('13-14 Teamsheets'!$H$2:$R$132,$A34,'13-14 Teamsheets'!$C$2:$C$132,BJ$1)+MINS_PLAYED('14-15 Teamsheets'!$H$2:$R$136,$A34,'14-15 Teamsheets'!$C$2:$C$136,BJ$1)+MINS_AS_SUB('07-08 Teamsheets'!$S$2:$Z$88,$A34,'07-08 Teamsheets'!$C$2:$C$88,BJ$1)+MINS_AS_SUB('08-09 Teamsheets'!$S$2:$Z$92,$A34,'08-09 Teamsheets'!$C$2:$C$92,BJ$1)+MINS_AS_SUB('09-10 Teamsheets'!$S$2:$Z$98,$A34,'09-10 Teamsheets'!$C$2:$C$98,BJ$1)+MINS_AS_SUB('10-11 Teamsheets'!$S$2:$Z$106,$A34,'10-11 Teamsheets'!$C$2:$C$106,BJ$1)+MINS_AS_SUB('11-12 Teamsheets'!$S$2:$Z$119,$A34,'11-12 Teamsheets'!$C$2:$C$119,BJ$1)+MINS_AS_SUB('12-13 Teamsheets'!$S$2:$Z$126,$A34,'12-13 Teamsheets'!$C$2:$C$126,BJ$1)+MINS_AS_SUB('13-14 Teamsheets'!$S$2:$Z$132,$A34,'13-14 Teamsheets'!$C$2:$C$132,BJ$1)+MINS_AS_SUB('14-15 Teamsheets'!$S$2:$Z$136,$A34,'14-15 Teamsheets'!$C$2:$C$136,BJ$1)</f>
        <v>466</v>
      </c>
      <c r="BO34" s="27" t="str">
        <f>(APPS('07-08 Teamsheets'!$H$2:$R$88,$A34,'07-08 Teamsheets'!$C$2:$C$88,BO$1)+APPS('08-09 Teamsheets'!$H$2:$R$92,$A34,'08-09 Teamsheets'!$C$2:$C$92,BO$1)+APPS('09-10 Teamsheets'!$H$2:$R$98,$A34,'09-10 Teamsheets'!$C$2:$C$98,BO$1)+APPS('10-11 Teamsheets'!$H$2:$R$106,$A34,'10-11 Teamsheets'!$C$2:$C$106,BO$1)+APPS('11-12 Teamsheets'!$H$2:$R$119,$A34,'11-12 Teamsheets'!$C$2:$C$119,BO$1)+APPS('12-13 Teamsheets'!$H$2:$R$126,$A34,'12-13 Teamsheets'!$C$2:$C$126,BO$1)+APPS('13-14 Teamsheets'!$H$2:$R$132,$A34,'13-14 Teamsheets'!$C$2:$C$132,BO$1)+APPS('14-15 Teamsheets'!$H$2:$R$136,$A34,'14-15 Teamsheets'!$C$2:$C$136,BO$1)) &amp; "(" &amp; (SUBS('07-08 Teamsheets'!$S$2:$Z$88,$A34,'07-08 Teamsheets'!$C$2:$C$88,BO$1)+SUBS('08-09 Teamsheets'!$S$2:$Z$92,$A34,'08-09 Teamsheets'!$C$2:$C$92,BO$1)+SUBS('09-10 Teamsheets'!$S$2:$Z$98,$A34,'09-10 Teamsheets'!$C$2:$C$98,BO$1)+SUBS('10-11 Teamsheets'!$S$2:$Z$106,$A34,'10-11 Teamsheets'!$C$2:$C$106,BO$1)+SUBS('11-12 Teamsheets'!$S$2:$Z$119,$A34,'11-12 Teamsheets'!$C$2:$C$119,BO$1)+SUBS('12-13 Teamsheets'!$S$2:$Z$126,$A34,'12-13 Teamsheets'!$C$2:$C$126,BO$1)+SUBS('13-14 Teamsheets'!$S$2:$Z$132,$A34,'13-14 Teamsheets'!$C$2:$C$132,BO$1)+SUBS('14-15 Teamsheets'!$S$2:$Z$136,$A34,'14-15 Teamsheets'!$C$2:$C$136,BO$1)) &amp; ")"</f>
        <v>9(1)</v>
      </c>
      <c r="BP34" s="27" t="str">
        <f>(GOALS('07-08 Teamsheets'!$H$2:$R$88,$A34,'07-08 Teamsheets'!$C$2:$C$88,BO$1)+GOALS('08-09 Teamsheets'!$H$2:$R$92,$A34,'08-09 Teamsheets'!$C$2:$C$92,BO$1)+GOALS('09-10 Teamsheets'!$H$2:$R$98,$A34,'09-10 Teamsheets'!$C$2:$C$98,BO$1)+GOALS('10-11 Teamsheets'!$H$2:$R$106,$A34,'10-11 Teamsheets'!$C$2:$C$106,BO$1)+GOALS('11-12 Teamsheets'!$H$2:$R$119,$A34,'11-12 Teamsheets'!$C$2:$C$119,BO$1)+GOALS('12-13 Teamsheets'!$H$2:$R$126,$A34,'12-13 Teamsheets'!$C$2:$C$126,BO$1)+GOALS('13-14 Teamsheets'!$H$2:$R$132,$A34,'13-14 Teamsheets'!$C$2:$C$132,BO$1)+GOALS('14-15 Teamsheets'!$H$2:$R$136,$A34,'14-15 Teamsheets'!$C$2:$C$136,BO$1)) &amp; "(" &amp; (GOALS('07-08 Teamsheets'!$S$2:$Z$88,$A34,'07-08 Teamsheets'!$C$2:$C$88,BO$1)+GOALS('08-09 Teamsheets'!$S$2:$Z$92,$A34,'08-09 Teamsheets'!$C$2:$C$92,BO$1)+GOALS('09-10 Teamsheets'!$S$2:$Z$98,$A34,'09-10 Teamsheets'!$C$2:$C$98,BO$1)+GOALS('10-11 Teamsheets'!$S$2:$Z$106,$A34,'10-11 Teamsheets'!$C$2:$C$106,BO$1)+GOALS('11-12 Teamsheets'!$S$2:$Z$119,$A34,'11-12 Teamsheets'!$C$2:$C$119,BO$1)+GOALS('12-13 Teamsheets'!$S$2:$Z$126,$A34,'12-13 Teamsheets'!$C$2:$C$126,BO$1)+GOALS('13-14 Teamsheets'!$S$2:$Z$132,$A34,'13-14 Teamsheets'!$C$2:$C$132,BO$1)+GOALS('14-15 Teamsheets'!$S$2:$Z$136,$A34,'14-15 Teamsheets'!$C$2:$C$136,BO$1)) &amp; ")"</f>
        <v>1(0)</v>
      </c>
      <c r="BQ34" s="27">
        <f>Clean_sheet('07-08 Teamsheets'!$C$2:$H$92,$A34,BO$1)+Clean_sheet('08-09 Teamsheets'!$C$2:$H$92,$A34,BO$1)+Clean_sheet('09-10 Teamsheets'!$C$2:$H$98,$A34,BO$1)+Clean_sheet('10-11 Teamsheets'!$C$2:$H$106,$A34,BO$1)+Clean_sheet('11-12 Teamsheets'!$C$2:$H$119,$A34,BO$1)+Clean_sheet('12-13 Teamsheets'!$C$2:$H$126,$A34,BO$1)+Clean_sheet('13-14 Teamsheets'!$C$2:$H$132,$A34,BO$1)+Clean_sheet('14-15 Teamsheets'!$C$2:$H$136,$A34,BO$1)</f>
        <v>0</v>
      </c>
      <c r="BR34" s="27" t="str">
        <f>(CARDS('07-08 Teamsheets'!$H$2:$Z$88,$A34,$CX$2,'07-08 Teamsheets'!$C$2:$C$88,BO$1)+CARDS('08-09 Teamsheets'!$H$2:$Z$92,$A34,$CX$2,'08-09 Teamsheets'!$C$2:$C$92,BO$1)+CARDS('09-10 Teamsheets'!$H$2:$Z$98,$A34,$CX$2,'09-10 Teamsheets'!$C$2:$C$98,BO$1)+CARDS('10-11 Teamsheets'!$H$2:$Z$106,$A34,$CX$2,'10-11 Teamsheets'!$C$2:$C$106,BO$1)+CARDS('11-12 Teamsheets'!$H$2:$Z$119,$A34,$CX$2,'11-12 Teamsheets'!$C$2:$C$119,BO$1)+CARDS('12-13 Teamsheets'!$H$2:$Z$126,$A34,$CX$2,'12-13 Teamsheets'!$C$2:$C$126,BO$1)+CARDS('13-14 Teamsheets'!$H$2:$Z$132,$A34,$CX$2,'13-14 Teamsheets'!$C$2:$C$132,BO$1)+CARDS('14-15 Teamsheets'!$H$2:$Z$136,$A34,$CX$2,'14-15 Teamsheets'!$C$2:$C$136,BO$1)) &amp; "(" &amp; (CARDS('07-08 Teamsheets'!$H$2:$Z$88,$A34,$CX$3,'07-08 Teamsheets'!$C$2:$C$88,BO$1)+CARDS('08-09 Teamsheets'!$H$2:$Z$92,$A34,$CX$3,'08-09 Teamsheets'!$C$2:$C$92,BO$1)+CARDS('09-10 Teamsheets'!$H$2:$Z$98,$A34,$CX$3,'09-10 Teamsheets'!$C$2:$C$98,BO$1)+CARDS('10-11 Teamsheets'!$H$2:$Z$106,$A34,$CX$3,'10-11 Teamsheets'!$C$2:$C$106,BO$1)+CARDS('11-12 Teamsheets'!$H$2:$Z$119,$A34,$CX$3,'11-12 Teamsheets'!$C$2:$C$119,BO$1)+CARDS('12-13 Teamsheets'!$H$2:$Z$126,$A34,$CX$3,'12-13 Teamsheets'!$C$2:$C$126,BO$1)+CARDS('13-14 Teamsheets'!$H$2:$Z$132,$A34,$CX$3,'13-14 Teamsheets'!$C$2:$C$132,BO$1)+CARDS('14-15 Teamsheets'!$H$2:$Z$136,$A34,$CX$3,'14-15 Teamsheets'!$C$2:$C$136,BO$1)) &amp; ")"</f>
        <v>3(0)</v>
      </c>
      <c r="BS34" s="82">
        <f>MINS_PLAYED('07-08 Teamsheets'!$H$2:$R$88,$A34,'07-08 Teamsheets'!$C$2:$C$88,BO$1)+MINS_PLAYED('08-09 Teamsheets'!$H$2:$R$92,$A34,'08-09 Teamsheets'!$C$2:$C$92,BO$1)+MINS_PLAYED('09-10 Teamsheets'!$H$2:$R$98,$A34,'09-10 Teamsheets'!$C$2:$C$98,BO$1)+MINS_PLAYED('10-11 Teamsheets'!$H$2:$R$106,$A34,'10-11 Teamsheets'!$C$2:$C$106,BO$1)+MINS_PLAYED('11-12 Teamsheets'!$H$2:$R$119,$A34,'11-12 Teamsheets'!$C$2:$C$119,BO$1)+MINS_PLAYED('12-13 Teamsheets'!$H$2:$R$126,$A34,'12-13 Teamsheets'!$C$2:$C$126,BO$1)+MINS_PLAYED('13-14 Teamsheets'!$H$2:$R$132,$A34,'13-14 Teamsheets'!$C$2:$C$132,BO$1)+MINS_PLAYED('14-15 Teamsheets'!$H$2:$R$136,$A34,'14-15 Teamsheets'!$C$2:$C$136,BO$1)+MINS_AS_SUB('07-08 Teamsheets'!$S$2:$Z$88,$A34,'07-08 Teamsheets'!$C$2:$C$88,BO$1)+MINS_AS_SUB('08-09 Teamsheets'!$S$2:$Z$92,$A34,'08-09 Teamsheets'!$C$2:$C$92,BO$1)+MINS_AS_SUB('09-10 Teamsheets'!$S$2:$Z$98,$A34,'09-10 Teamsheets'!$C$2:$C$98,BO$1)+MINS_AS_SUB('10-11 Teamsheets'!$S$2:$Z$106,$A34,'10-11 Teamsheets'!$C$2:$C$106,BO$1)+MINS_AS_SUB('11-12 Teamsheets'!$S$2:$Z$119,$A34,'11-12 Teamsheets'!$C$2:$C$119,BO$1)+MINS_AS_SUB('12-13 Teamsheets'!$S$2:$Z$126,$A34,'12-13 Teamsheets'!$C$2:$C$126,BO$1)+MINS_AS_SUB('13-14 Teamsheets'!$S$2:$Z$132,$A34,'13-14 Teamsheets'!$C$2:$C$132,BO$1)+MINS_AS_SUB('14-15 Teamsheets'!$S$2:$Z$136,$A34,'14-15 Teamsheets'!$C$2:$C$136,BO$1)</f>
        <v>778</v>
      </c>
      <c r="BT34" s="71">
        <f>APPS('05-06 Teamsheets'!$H$2:$R$71,$A34,'05-06 Teamsheets'!$C$2:$C$71,B$1)+SUBS('05-06 Teamsheets'!$S$2:$W$71,$A34,'05-06 Teamsheets'!$C$2:$C$71,B$1)+APPS('06-07 Teamsheets'!$H$2:$R$83,$A34,'06-07 Teamsheets'!$C$2:$C$83,G$1)+SUBS('06-07 Teamsheets'!$S$2:$Z$83,$A34,'06-07 Teamsheets'!$C$2:$C$83,G$1)+APPS('07-08 Teamsheets'!$H$2:$R$88,$A34,'07-08 Teamsheets'!$C$2:$C$88,L$1)+SUBS('07-08 Teamsheets'!$S$2:$Z$88,$A34,'07-08 Teamsheets'!$C$2:$C$88,L$1)+APPS('08-09 Teamsheets'!$H$2:$R$92,$A34,'08-09 Teamsheets'!$C$2:$C$92,Q$1)+SUBS('08-09 Teamsheets'!$S$2:$Z$92,$A34,'08-09 Teamsheets'!$C$2:$C$92,Q$1)+APPS('09-10 Teamsheets'!$H$2:$R$98,$A34,'09-10 Teamsheets'!$C$2:$C$98,Q$1)+SUBS('09-10 Teamsheets'!$S$2:$Z$98,$A34,'09-10 Teamsheets'!$C$2:$C$98,Q$1)+APPS('10-11 Teamsheets'!$H$2:$R$107,$A34,'10-11 Teamsheets'!$C$2:$C$107,Q$1)+SUBS('10-11 Teamsheets'!$S$2:$Z$107,$A34,'10-11 Teamsheets'!$C$2:$C$107,Q$1)+APPS('11-12 Teamsheets'!$H$2:$R$119,$A34,'11-12 Teamsheets'!$C$2:$C$119,Q$1)+SUBS('11-12 Teamsheets'!$S$2:$Z$119,$A34,'11-12 Teamsheets'!$C$2:$C$119,Q$1)+APPS('12-13 Teamsheets'!$H$2:$R$126,$A34,'12-13 Teamsheets'!$C$2:$C$126,Q$1)+SUBS('12-13 Teamsheets'!$S$2:$Z$126,$A34,'12-13 Teamsheets'!$C$2:$C$126,Q$1)+APPS('13-14 Teamsheets'!$H$2:$R$132,$A34,'13-14 Teamsheets'!$C$2:$C$132,Q$1)+SUBS('13-14 Teamsheets'!$S$2:$Z$132,$A34,'13-14 Teamsheets'!$C$2:$C$132,Q$1)+APPS('14-15 Teamsheets'!$H$2:$R$136,$A34,'14-15 Teamsheets'!$C$2:$C$136,Q$1)+SUBS('14-15 Teamsheets'!$S$2:$Z$136,$A34,'14-15 Teamsheets'!$C$2:$C$136,Q$1)</f>
        <v>177</v>
      </c>
      <c r="BU34" s="132">
        <v>13</v>
      </c>
      <c r="BV34" s="27">
        <f>APPS('07-08 Teamsheets'!$H$2:$R$88,$A34,'07-08 Teamsheets'!$C$2:$C$88,AZ$1)+SUBS('07-08 Teamsheets'!$S$2:$Z$88,$A34,'07-08 Teamsheets'!$C$2:$C$88,AZ$1)+APPS('11-12 Teamsheets'!$H$2:$R$119,$A34,'11-12 Teamsheets'!$C$2:$C$119,AZ$1)+SUBS('11-12 Teamsheets'!$S$2:$Z$119,$A34,'11-12 Teamsheets'!$C$2:$C$119,AZ$1)+APPS('12-13 Teamsheets'!$H$2:$R$126,$A34,'12-13 Teamsheets'!$C$2:$C$126,AZ$1)+SUBS('12-13 Teamsheets'!$S$2:$Z$126,$A34,'12-13 Teamsheets'!$C$2:$C$126,AZ$1)+APPS('13-14 Teamsheets'!$H$2:$R$132,$A34,'13-14 Teamsheets'!$C$2:$C$132,AZ$1)+SUBS('13-14 Teamsheets'!$S$2:$Z$132,$A34,'13-14 Teamsheets'!$C$2:$C$132,AZ$1)+APPS('14-15 Teamsheets'!$H$2:$R$136,$A34,'14-15 Teamsheets'!$C$2:$C$136,AZ$1)+SUBS('14-15 Teamsheets'!$S$2:$Z$136,$A34,'14-15 Teamsheets'!$C$2:$C$136,AZ$1)+APPS('08-09 Teamsheets'!$H$2:$R$92,$A34,'08-09 Teamsheets'!$C$2:$C$92,BE$1)+APPS('09-10 Teamsheets'!$H$2:$R$98,$A34,'09-10 Teamsheets'!$C$2:$C$98,BE$1)+SUBS('08-09 Teamsheets'!$S$2:$Z$92,$A34,'08-09 Teamsheets'!$C$2:$C$92,BE$1)+SUBS('09-10 Teamsheets'!$S$2:$Z$98,$A34,'09-10 Teamsheets'!$C$2:$C$98,BE$1)+APPS('10-11 Teamsheets'!$H$2:$R$107,$A34,'10-11 Teamsheets'!$C$2:$C$107,BE$1)+SUBS('10-11 Teamsheets'!$S$2:$Z$107,$A34,'10-11 Teamsheets'!$C$2:$C$107,BE$1)+APPS('11-12 Teamsheets'!$H$2:$R$119,$A34,'11-12 Teamsheets'!$C$2:$C$119,BE$1)+SUBS('11-12 Teamsheets'!$S$2:$Z$119,$A34,'11-12 Teamsheets'!$C$2:$C$119,BE$1)+APPS('12-13 Teamsheets'!$H$2:$R$126,$A34,'12-13 Teamsheets'!$C$2:$C$126,BE$1)+SUBS('12-13 Teamsheets'!$S$2:$Z$126,$A34,'12-13 Teamsheets'!$C$2:$C$126,BE$1)+APPS('13-14 Teamsheets'!$H$2:$R$132,$A34,'13-14 Teamsheets'!$C$2:$C$132,BE$1)+SUBS('13-14 Teamsheets'!$S$2:$Z$132,$A34,'13-14 Teamsheets'!$C$2:$C$132,BE$1)+APPS('14-15 Teamsheets'!$H$2:$R$136,$A34,'14-15 Teamsheets'!$C$2:$C$136,BE$1)+SUBS('14-15 Teamsheets'!$S$2:$Z$136,$A34,'14-15 Teamsheets'!$C$2:$C$136,BE$1)</f>
        <v>2</v>
      </c>
      <c r="BW34" s="27">
        <f>APPS('07-08 Teamsheets'!$H$2:$R$88,$A34,'07-08 Teamsheets'!$C$2:$C$88,BJ$1)+APPS('08-09 Teamsheets'!$H$2:$R$92,$A34,'08-09 Teamsheets'!$C$2:$C$92,BJ$1)+APPS('09-10 Teamsheets'!$H$2:$R$98,$A34,'09-10 Teamsheets'!$C$2:$C$98,BJ$1)+SUBS('07-08 Teamsheets'!$S$2:$Z$88,$A34,'07-08 Teamsheets'!$C$2:$C$88,BJ$1)+SUBS('08-09 Teamsheets'!$S$2:$Z$92,$A34,'08-09 Teamsheets'!$C$2:$C$92,BJ$1)+SUBS('09-10 Teamsheets'!$S$2:$Z$98,$A34,'09-10 Teamsheets'!$C$2:$C$98,BJ$1)+APPS('10-11 Teamsheets'!$H$2:$R$107,$A34,'10-11 Teamsheets'!$C$2:$C$107,BJ$1)+SUBS('10-11 Teamsheets'!$S$2:$Z$107,$A34,'10-11 Teamsheets'!$C$2:$C$107,BJ$1)+APPS('11-12 Teamsheets'!$H$2:$R$119,$A34,'11-12 Teamsheets'!$C$2:$C$119,BJ$1)+SUBS('11-12 Teamsheets'!$S$2:$Z$111,$A34,'11-12 Teamsheets'!$C$2:$C$119,BJ$1)+APPS('12-13 Teamsheets'!$H$2:$R$126,$A34,'12-13 Teamsheets'!$C$2:$C$126,BJ$1)+SUBS('12-13 Teamsheets'!$S$2:$Z$118,$A34,'12-13 Teamsheets'!$C$2:$C$126,BJ$1)+APPS('13-14 Teamsheets'!$H$2:$R$132,$A34,'13-14 Teamsheets'!$C$2:$C$132,BJ$1)+SUBS('13-14 Teamsheets'!$S$2:$Z$124,$A34,'13-14 Teamsheets'!$C$2:$C$132,BJ$1)+APPS('14-15 Teamsheets'!$H$2:$R$136,$A34,'14-15 Teamsheets'!$C$2:$C$136,BJ$1)+SUBS('14-15 Teamsheets'!$S$2:$Z$128,$A34,'14-15 Teamsheets'!$C$2:$C$136,BJ$1)</f>
        <v>7</v>
      </c>
      <c r="BX34" s="27">
        <f>APPS('07-08 Teamsheets'!$H$2:$R$88,$A34,'07-08 Teamsheets'!$C$2:$C$88,BO$1)+APPS('08-09 Teamsheets'!$H$2:$R$92,$A34,'08-09 Teamsheets'!$C$2:$C$92,BO$1)+APPS('09-10 Teamsheets'!$H$2:$R$98,$A34,'09-10 Teamsheets'!$C$2:$C$98,BO$1)+SUBS('07-08 Teamsheets'!$S$2:$Z$88,$A34,'07-08 Teamsheets'!$C$2:$C$88,BO$1)+SUBS('08-09 Teamsheets'!$S$2:$Z$92,$A34,'08-09 Teamsheets'!$C$2:$C$92,BO$1)+SUBS('09-10 Teamsheets'!$S$2:$Z$98,$A34,'09-10 Teamsheets'!$C$2:$C$98,BO$1)+APPS('10-11 Teamsheets'!$H$2:$R$107,$A34,'10-11 Teamsheets'!$C$2:$C$107,BO$1)+SUBS('10-11 Teamsheets'!$S$2:$Z$107,$A34,'10-11 Teamsheets'!$C$2:$C$107,BO$1)+APPS('11-12 Teamsheets'!$H$2:$R$119,$A34,'11-12 Teamsheets'!$C$2:$C$119,BO$1)+SUBS('11-12 Teamsheets'!$S$2:$Z$119,$A34,'11-12 Teamsheets'!$C$2:$C$119,BO$1)+APPS('12-13 Teamsheets'!$H$2:$R$126,$A34,'12-13 Teamsheets'!$C$2:$C$126,BO$1)+SUBS('12-13 Teamsheets'!$S$2:$Z$126,$A34,'12-13 Teamsheets'!$C$2:$C$126,BO$1)+APPS('13-14 Teamsheets'!$H$2:$R$132,$A34,'13-14 Teamsheets'!$C$2:$C$132,BO$1)+SUBS('13-14 Teamsheets'!$S$2:$Z$132,$A34,'13-14 Teamsheets'!$C$2:$C$132,BO$1)+APPS('14-15 Teamsheets'!$H$2:$R$136,$A34,'14-15 Teamsheets'!$C$2:$C$136,BO$1)+SUBS('14-15 Teamsheets'!$S$2:$Z$136,$A34,'14-15 Teamsheets'!$C$2:$C$136,BO$1)</f>
        <v>10</v>
      </c>
      <c r="BY34" s="28">
        <f t="shared" si="3"/>
        <v>32</v>
      </c>
      <c r="BZ34" s="27" t="str">
        <f>(APPS('05-06 Teamsheets'!$H$2:$R$71,$A34) + APPS('06-07 Teamsheets'!$H$2:$R$83,$A34) +APPS('07-08 Teamsheets'!$H$2:$R$88,$A34) + APPS('08-09 Teamsheets'!$H$2:$R$92,$A34)+APPS('09-10 Teamsheets'!$H$2:$R$98,$A34)+APPS('10-11 Teamsheets'!$H$2:$R$107,$A34)+APPS('11-12 Teamsheets'!$H$2:$R$119,$A34)+APPS('12-13 Teamsheets'!$H$2:$R$126,$A34)+APPS('13-14 Teamsheets'!$H$2:$R$132,$A34)+APPS('14-15 Teamsheets'!$H$2:$R$136,$A34)) &amp; "(" &amp; (SUBS('05-06 Teamsheets'!$S$2:$W$71,$A34)+SUBS('06-07 Teamsheets'!$S$2:$Z$83,$A34)+SUBS('07-08 Teamsheets'!$S$2:$Z$88,$A34) +SUBS('08-09 Teamsheets'!$S$2:$Z$92,$A34)+SUBS('09-10 Teamsheets'!$S$2:$Z$98,$A34)+SUBS('10-11 Teamsheets'!$S$2:$Z$107,$A34)+SUBS('11-12 Teamsheets'!$S$2:$Z$119,$A34)+SUBS('12-13 Teamsheets'!$S$2:$Z$126,$A34)+SUBS('13-14 Teamsheets'!$S$2:$Z$132,$A34)+SUBS('14-15 Teamsheets'!$S$2:$Z$136,$A34)) &amp; ")"</f>
        <v>188(21)</v>
      </c>
      <c r="CA34" s="28">
        <f t="shared" si="4"/>
        <v>209</v>
      </c>
      <c r="CB34" s="71">
        <f>GOALS('05-06 Teamsheets'!$H$2:$W$71,$A34,'05-06 Teamsheets'!$C$2:$C$71,B$1)+GOALS('06-07 Teamsheets'!$H$2:$Z$83,$A34,'06-07 Teamsheets'!$C$2:$C$83,G$1)+GOALS('07-08 Teamsheets'!$H$2:$Z$88,$A34,'07-08 Teamsheets'!$C$2:$C$88,L$1)+GOALS('08-09 Teamsheets'!$H$2:$Z$92,$A34,'08-09 Teamsheets'!$C$2:$C$92,Q$1)+GOALS('09-10 Teamsheets'!$H$2:$Z$98,$A34,'09-10 Teamsheets'!$C$2:$C$98,Q$1)+GOALS('10-11 Teamsheets'!$H$2:$Z$107,$A34,'10-11 Teamsheets'!$C$2:$C$107,Q$1)+GOALS('11-12 Teamsheets'!$H$2:$Z$119,$A34,'11-12 Teamsheets'!$C$2:$C$119,Q$1)+GOALS('12-13 Teamsheets'!$H$2:$Z$126,$A34,'12-13 Teamsheets'!$C$2:$C$126,Q$1)+GOALS('13-14 Teamsheets'!$H$2:$Z$132,$A34,'13-14 Teamsheets'!$C$2:$C$132,Q$1)+GOALS('14-15 Teamsheets'!$H$2:$Z$136,$A34,'14-15 Teamsheets'!$C$2:$C$136,Q$1)</f>
        <v>20</v>
      </c>
      <c r="CC34" s="27">
        <f>GOALS('05-06 Teamsheets'!$H$2:$W$71,$A34,'05-06 Teamsheets'!$C$2:$C$71,V$1)+GOALS('05-06 Teamsheets'!$H$2:$W$71,$A34,'05-06 Teamsheets'!$C$2:$C$71,AA$1)+GOALS('06-07 Teamsheets'!$H$2:$Z$83,$A34,'06-07 Teamsheets'!$C$2:$C$83,AF$1)+GOALS('06-07 Teamsheets'!$H$2:$Z$83,$A34,'06-07 Teamsheets'!$C$2:$C$83,AK$1)+GOALS('07-08 Teamsheets'!$H$2:$Z$88,$A34,'07-08 Teamsheets'!$C$2:$C$88,AP$1)+GOALS('07-08 Teamsheets'!$H$2:$Z$88,$A34,'07-08 Teamsheets'!$C$2:$C$88,AU$1)+GOALS('07-08 Teamsheets'!$H$2:$Z$88,$A34,'07-08 Teamsheets'!$C$2:$C$88,AZ$1)+GOALS('11-12 Teamsheets'!$H$2:$Z$119,$A34,'11-12 Teamsheets'!$C$2:$C$119,AZ$1)+GOALS('12-13 Teamsheets'!$H$2:$Z$120,$A34,'12-13 Teamsheets'!$C$2:$C$120,AZ$1)+GOALS('13-14 Teamsheets'!$H$2:$Z$126,$A34,'13-14 Teamsheets'!$C$2:$C$126,AZ$1)+GOALS('14-15 Teamsheets'!$H$2:$Z$130,$A34,'14-15 Teamsheets'!$C$2:$C$130,AZ$1)+GOALS('08-09 Teamsheets'!$H$2:$Z$92,$A34,'08-09 Teamsheets'!$C$2:$C$92,BE$1)+GOALS('09-10 Teamsheets'!$H$2:$Z$98,$A34,'09-10 Teamsheets'!$C$2:$C$98,BE$1)+GOALS('10-11 Teamsheets'!$H$2:$Z$107,$A34,'10-11 Teamsheets'!$C$2:$C$107,BE$1)+GOALS('11-12 Teamsheets'!$H$2:$Z$119,$A34,'11-12 Teamsheets'!$C$2:$C$119,BE$1)+GOALS('12-13 Teamsheets'!$H$2:$Z$126,$A34,'12-13 Teamsheets'!$C$2:$C$126,BE$1)+GOALS('13-14 Teamsheets'!$H$2:$Z$132,$A34,'13-14 Teamsheets'!$C$2:$C$132,BE$1)+GOALS('14-15 Teamsheets'!$H$2:$Z$136,$A34,'14-15 Teamsheets'!$C$2:$C$136,BE$1)</f>
        <v>2</v>
      </c>
      <c r="CD34" s="27">
        <f>GOALS('07-08 Teamsheets'!$H$2:$Z$88,$A34,'07-08 Teamsheets'!$C$2:$C$88,BJ$1)
+GOALS('08-09 Teamsheets'!$H$2:$Z$92,$A34,'08-09 Teamsheets'!$C$2:$C$92,BJ$1)
+GOALS('09-10 Teamsheets'!$H$2:$Z$98,$A34,'09-10 Teamsheets'!$C$2:$C$98,BJ$1)
+GOALS('10-11 Teamsheets'!$H$2:$Z$107,$A34,'10-11 Teamsheets'!$C$2:$C$107,BJ$1)
+GOALS('11-12 Teamsheets'!$H$2:$Z$119,$A34,'11-12 Teamsheets'!$C$2:$C$119,BJ$1)
+GOALS('12-13 Teamsheets'!$H$2:$Z$124,$A34,'12-13 Teamsheets'!$C$2:$C$124,BJ$1)+GOALS('13-14 Teamsheets'!$H$2:$Z$130,$A34,'13-14 Teamsheets'!$C$2:$C$130,BJ$1)+GOALS('14-15 Teamsheets'!$H$2:$Z$134,$A34,'14-15 Teamsheets'!$C$2:$C$134,BJ$1)
+GOALS('07-08 Teamsheets'!$H$2:$Z$88,$A34,'07-08 Teamsheets'!$C$2:$C$88,BO$1)
+GOALS('08-09 Teamsheets'!$H$2:$Z$92,$A34,'08-09 Teamsheets'!$C$2:$C$92,BO$1)
+GOALS('09-10 Teamsheets'!$H$2:$Z$98,$A34,'09-10 Teamsheets'!$C$2:$C$98,BO$1)
+GOALS('10-11 Teamsheets'!$H$2:$Z$107,$A34,'10-11 Teamsheets'!$C$2:$C$107,BO$1)
+GOALS('11-12 Teamsheets'!$H$2:$Z$119,$A34,'11-12 Teamsheets'!$C$2:$C$119,BO$1)
+GOALS('12-13 Teamsheets'!$H$2:$Z$126,$A34,'12-13 Teamsheets'!$C$2:$C$126,BO$1)+GOALS('13-14 Teamsheets'!$H$2:$Z$132,$A34,'13-14 Teamsheets'!$C$2:$C$132,BO$1)+GOALS('14-15 Teamsheets'!$H$2:$Z$136,$A34,'14-15 Teamsheets'!$C$2:$C$136,BO$1)</f>
        <v>2</v>
      </c>
      <c r="CE34" s="28">
        <f t="shared" si="5"/>
        <v>4</v>
      </c>
      <c r="CF34" s="27" t="str">
        <f>(GOALS('05-06 Teamsheets'!$H$2:$R$71,$A34) +GOALS('06-07 Teamsheets'!$H$2:$R$83,$A34) +  GOALS('07-08 Teamsheets'!$H$2:$R$88,$A34) + GOALS('08-09 Teamsheets'!$H$2:$R$92,$A34)+GOALS('09-10 Teamsheets'!$H$2:$R$98,$A34)+GOALS('10-11 Teamsheets'!$H$2:$R$107,$A34)+GOALS('11-12 Teamsheets'!$H$2:$R$119,$A34)+GOALS('12-13 Teamsheets'!$H$2:$R$126,$A34)+GOALS('13-14 Teamsheets'!$H$2:$R$132,$A34)+GOALS('14-15 Teamsheets'!$H$2:$R$136,$A34)) &amp; "(" &amp; (GOALS('05-06 Teamsheets'!$S$2:$W$71,$A34)+GOALS('06-07 Teamsheets'!$S$2:$Z$83,$A34)+GOALS('07-08 Teamsheets'!$S$2:$Z$88,$A34)+GOALS('08-09 Teamsheets'!$S$2:$Z$92,$A34)+GOALS('09-10 Teamsheets'!$S$2:$Z$98,$A34)+GOALS('10-11 Teamsheets'!$S$2:$Z$107,$A34)+GOALS('11-12 Teamsheets'!$S$2:$Z$119,$A34)+GOALS('12-13 Teamsheets'!$S$2:$Z$126,$A34)+GOALS('13-14 Teamsheets'!$S$2:$Z$132,$A34)+GOALS('14-15 Teamsheets'!$S$2:$Z$136,$A34)) &amp; ")"</f>
        <v>23(1)</v>
      </c>
      <c r="CG34" s="28">
        <f t="shared" si="6"/>
        <v>24</v>
      </c>
      <c r="CH34" s="71">
        <f t="shared" si="7"/>
        <v>0</v>
      </c>
      <c r="CI34" s="83">
        <f t="shared" si="8"/>
        <v>0</v>
      </c>
      <c r="CJ34" s="77">
        <f t="shared" si="9"/>
        <v>0</v>
      </c>
      <c r="CK34" s="74" t="str">
        <f>(CARDS('05-06 Teamsheets'!$H$2:$W$71,$A34,$CX$2)+CARDS('06-07 Teamsheets'!$H$2:$Z$83,$A34,$CX$2)+CARDS('07-08 Teamsheets'!$H$2:$Z$88,$A34,$CX$2)+CARDS('08-09 Teamsheets'!$H$2:$Z$92,$A34,$CX$2)+CARDS('09-10 Teamsheets'!$H$2:$Z$98,$A34,$CX$2)+CARDS('10-11 Teamsheets'!$H$2:$Z$107,$A34,$CX$2)+CARDS('11-12 Teamsheets'!$H$2:$Z$119,$A34,$CX$2)+CARDS('12-13 Teamsheets'!$H$2:$Z$126,$A34,$CX$2)+CARDS('13-14 Teamsheets'!$H$2:$Z$130,$A34,$CX$2)) &amp; "(" &amp; (CARDS('05-06 Teamsheets'!$H$2:$W$71,$A34,$CX$3)+CARDS('06-07 Teamsheets'!$H$2:$Z$83,$A34,$CX$3)+CARDS('07-08 Teamsheets'!$H$2:$Z$88,$A34,$CX$3)+CARDS('08-09 Teamsheets'!$H$2:$Z$92,$A34,$CX$3)+CARDS('09-10 Teamsheets'!$H$2:$Z$98,$A34,$CX$3)+CARDS('10-11 Teamsheets'!$H$2:$Z$107,$A34,$CX$3)+CARDS('11-12 Teamsheets'!$H$2:$Z$119,$A34,$CX$3)+CARDS('13-14 Teamsheets'!$H$2:$Z$130,$A34,$CX$3)) &amp; ")"</f>
        <v>31(0)</v>
      </c>
      <c r="CL34" s="28">
        <f t="shared" si="10"/>
        <v>14282</v>
      </c>
      <c r="CM34" s="28">
        <f t="shared" si="11"/>
        <v>2594</v>
      </c>
      <c r="CN34" s="77">
        <f t="shared" si="12"/>
        <v>16876</v>
      </c>
      <c r="CO34" s="28">
        <f t="shared" si="13"/>
        <v>80.746411483253596</v>
      </c>
      <c r="CP34" s="28">
        <f t="shared" si="14"/>
        <v>0.11483253588516747</v>
      </c>
      <c r="CQ34" s="77">
        <f t="shared" si="15"/>
        <v>703.16666666666663</v>
      </c>
      <c r="CS34" s="71">
        <f t="shared" si="0"/>
        <v>5</v>
      </c>
      <c r="CT34" s="83">
        <f t="shared" si="1"/>
        <v>4</v>
      </c>
      <c r="CU34" s="77">
        <f t="shared" si="2"/>
        <v>12</v>
      </c>
    </row>
    <row r="35" spans="1:102" x14ac:dyDescent="0.2">
      <c r="A35" s="112" t="s">
        <v>3183</v>
      </c>
      <c r="B35" s="27" t="s">
        <v>1635</v>
      </c>
      <c r="C35" s="27" t="s">
        <v>1635</v>
      </c>
      <c r="D35" s="27">
        <v>0</v>
      </c>
      <c r="E35" s="27" t="s">
        <v>1635</v>
      </c>
      <c r="F35" s="82">
        <v>0</v>
      </c>
      <c r="G35" s="27" t="s">
        <v>1635</v>
      </c>
      <c r="H35" s="27" t="s">
        <v>1635</v>
      </c>
      <c r="I35" s="27">
        <v>0</v>
      </c>
      <c r="J35" s="27" t="s">
        <v>1635</v>
      </c>
      <c r="K35" s="82">
        <v>0</v>
      </c>
      <c r="L35" s="27" t="s">
        <v>1635</v>
      </c>
      <c r="M35" s="27" t="s">
        <v>1635</v>
      </c>
      <c r="N35" s="27">
        <v>0</v>
      </c>
      <c r="O35" s="27" t="s">
        <v>1635</v>
      </c>
      <c r="P35" s="82">
        <v>0</v>
      </c>
      <c r="Q35" s="27" t="str">
        <f>(APPS('08-09 Teamsheets'!$H$2:$R$92,$A35,'08-09 Teamsheets'!$C$2:$C$92,Q$1)+APPS('09-10 Teamsheets'!$H$2:$R$98,$A35,'09-10 Teamsheets'!$C$2:$C$98,Q$1)+APPS('10-11 Teamsheets'!$H$2:$R$107,$A35,'10-11 Teamsheets'!$C$2:$C$107,Q$1)+APPS('11-12 Teamsheets'!$H$2:$R$119,$A35,'11-12 Teamsheets'!$C$2:$C$119,Q$1)+APPS('12-13 Teamsheets'!$H$2:$R$126,$A35,'12-13 Teamsheets'!$C$2:$C$126,Q$1)+APPS('13-14 Teamsheets'!$H$2:$R$132,$A35,'13-14 Teamsheets'!$C$2:$C$132,Q$1)+APPS('14-15 Teamsheets'!$H$2:$R$136,$A35,'14-15 Teamsheets'!$C$2:$C$136,Q$1)) &amp; "(" &amp; (SUBS('08-09 Teamsheets'!$S$2:$Z$92,$A35,'08-09 Teamsheets'!$C$2:$C$92,Q$1)+SUBS('09-10 Teamsheets'!$S$2:$Z$98,$A35,'09-10 Teamsheets'!$C$2:$C$98,Q$1)+SUBS('10-11 Teamsheets'!$S$2:$Z$107,$A35,'10-11 Teamsheets'!$C$2:$C$107,Q$1)+SUBS('11-12 Teamsheets'!$S$2:$Z$119,$A35,'11-12 Teamsheets'!$C$2:$C$119,Q$1)+SUBS('12-13 Teamsheets'!$S$2:$Z$126,$A35,'12-13 Teamsheets'!$C$2:$C$126,Q$1)+SUBS('13-14 Teamsheets'!$S$2:$Z$132,$A35,'13-14 Teamsheets'!$C$2:$C$132,Q$1)+SUBS('14-15 Teamsheets'!$S$2:$Z$136,$A35,'14-15 Teamsheets'!$C$2:$C$136,Q$1)) &amp; ")"</f>
        <v>2(1)</v>
      </c>
      <c r="R35" s="27" t="str">
        <f>(GOALS('08-09 Teamsheets'!$H$2:$R$92,$A35,'08-09 Teamsheets'!$C$2:$C$92,Q$1)+GOALS('09-10 Teamsheets'!$H$2:$R$98,$A35,'09-10 Teamsheets'!$C$2:$C$98,Q$1)+GOALS('10-11 Teamsheets'!$H$2:$R$107,$A35,'10-11 Teamsheets'!$C$2:$C$107,Q$1)+GOALS('11-12 Teamsheets'!$H$2:$R$119,$A35,'11-12 Teamsheets'!$C$2:$C$119,Q$1)+GOALS('12-13 Teamsheets'!$H$2:$R$126,$A35,'12-13 Teamsheets'!$C$2:$C$126,Q$1)+GOALS('13-14 Teamsheets'!$H$2:$R$132,$A35,'13-14 Teamsheets'!$C$2:$C$132,Q$1)+GOALS('14-15 Teamsheets'!$H$2:$R$136,$A35,'14-15 Teamsheets'!$C$2:$C$136,Q$1)) &amp; "(" &amp; (GOALS('08-09 Teamsheets'!$S$2:$Z$92,$A35,'08-09 Teamsheets'!$C$2:$C$92,Q$1)+GOALS('09-10 Teamsheets'!$S$2:$Z$98,$A35,'09-10 Teamsheets'!$C$2:$C$98,Q$1)+GOALS('10-11 Teamsheets'!$S$2:$Z$107,$A35,'10-11 Teamsheets'!$C$2:$C$107,Q$1)+GOALS('11-12 Teamsheets'!$S$2:$Z$119,$A35,'11-12 Teamsheets'!$C$2:$C$119,Q$1)+GOALS('12-13 Teamsheets'!$S$2:$Z$126,$A35,'12-13 Teamsheets'!$C$2:$C$126,Q$1)+GOALS('13-14 Teamsheets'!$S$2:$Z$132,$A35,'13-14 Teamsheets'!$C$2:$C$132,Q$1)+GOALS('14-15 Teamsheets'!$S$2:$Z$136,$A35,'14-15 Teamsheets'!$C$2:$C$136,Q$1)) &amp; ")"</f>
        <v>0(0)</v>
      </c>
      <c r="S35" s="27">
        <f>Clean_sheet('08-09 Teamsheets'!$C$2:$H$92,$A35,Q$1)+Clean_sheet('09-10 Teamsheets'!$C$2:$H$98,$A35,Q$1)+Clean_sheet('10-11 Teamsheets'!$C$2:$H$107,$A35,Q$1)+Clean_sheet('11-12 Teamsheets'!$C$2:$H$119,$A35,Q$1)+Clean_sheet('12-13 Teamsheets'!$C$2:$H$126,$A35,Q$1)+Clean_sheet('13-14 Teamsheets'!$C$2:$H$132,$A35,Q$1)+Clean_sheet('14-15 Teamsheets'!$C$2:$H$136,$A35,Q$1)</f>
        <v>0</v>
      </c>
      <c r="T35" s="27" t="str">
        <f>(CARDS('08-09 Teamsheets'!$H$2:$Z$92,$A35,$CX$2,'08-09 Teamsheets'!$C$2:$C$92,Q$1)+CARDS('09-10 Teamsheets'!$H$2:$Z$98,$A35,$CX$2,'09-10 Teamsheets'!$C$2:$C$98,Q$1)+CARDS('10-11 Teamsheets'!$H$2:$Z$107,$A35,$CX$2,'10-11 Teamsheets'!$C$2:$C$107,Q$1)+CARDS('11-12 Teamsheets'!$H$2:$Z$119,$A35,$CX$2,'11-12 Teamsheets'!$C$2:$C$119,Q$1)+CARDS('12-13 Teamsheets'!$H$2:$Z$126,$A35,$CX$2,'12-13 Teamsheets'!$C$2:$C$126,Q$1)+CARDS('13-14 Teamsheets'!$H$2:$Z$132,$A35,$CX$2,'13-14 Teamsheets'!$C$2:$C$132,Q$1)+CARDS('14-15 Teamsheets'!$H$2:$Z$136,$A35,$CX$2,'14-15 Teamsheets'!$C$2:$C$136,Q$1)) &amp; "(" &amp; (CARDS('08-09 Teamsheets'!$H$2:$Z$92,$A35,$CX$3,'08-09 Teamsheets'!$C$2:$C$92,Q$1)+CARDS('09-10 Teamsheets'!$H$2:$Z$98,$A35,$CX$3,'09-10 Teamsheets'!$C$2:$C$98,Q$1)+CARDS('10-11 Teamsheets'!$H$2:$Z$107,$A35,$CX$3,'10-11 Teamsheets'!$C$2:$C$107,Q$1)+CARDS('11-12 Teamsheets'!$H$2:$Z$119,$A35,$CX$3,'11-12 Teamsheets'!$C$2:$C$119,Q$1)+CARDS('12-13 Teamsheets'!$H$2:$Z$126,$A35,$CX$3,'12-13 Teamsheets'!$C$2:$C$126,Q$1)+CARDS('13-14 Teamsheets'!$H$2:$Z$132,$A35,$CX$3,'13-14 Teamsheets'!$C$2:$C$132,Q$1)+CARDS('14-15 Teamsheets'!$H$2:$Z$136,$A35,$CX$3,'14-15 Teamsheets'!$C$2:$C$136,Q$1)) &amp; ")"</f>
        <v>1(0)</v>
      </c>
      <c r="U35" s="82">
        <f>MINS_PLAYED('08-09 Teamsheets'!$H$2:$R$92,$A35,'08-09 Teamsheets'!$C$2:$C$92,Q$1)+MINS_PLAYED('09-10 Teamsheets'!$H$2:$R$98,$A35,'09-10 Teamsheets'!$C$2:$C$98,Q$1)+ MINS_AS_SUB('08-09 Teamsheets'!$S$2:$Z$92,$A35,'08-09 Teamsheets'!$C$2:$C$92,Q$1)+ MINS_AS_SUB('09-10 Teamsheets'!$S$2:$Z$98,$A35,'09-10 Teamsheets'!$C$2:$C$98,Q$1)+MINS_PLAYED('10-11 Teamsheets'!$H$2:$R$107,$A35,'10-11 Teamsheets'!$C$2:$C$107,Q$1)+MINS_AS_SUB('10-11 Teamsheets'!$S$2:$Z$107,$A35,'10-11 Teamsheets'!$C$2:$C$107,Q$1)+MINS_PLAYED('11-12 Teamsheets'!$H$2:$R$119,$A35,'11-12 Teamsheets'!$C$2:$C$119,Q$1)+MINS_AS_SUB('11-12 Teamsheets'!$S$2:$Z$119,$A35,'11-12 Teamsheets'!$C$2:$C$119,Q$1)+MINS_PLAYED('12-13 Teamsheets'!$H$2:$R$126,$A35,'12-13 Teamsheets'!$C$2:$C$126,Q$1)+MINS_AS_SUB('12-13 Teamsheets'!$S$2:$Z$126,$A35,'12-13 Teamsheets'!$C$2:$C$126,Q$1)+MINS_PLAYED('13-14 Teamsheets'!$H$2:$R$132,$A35,'13-14 Teamsheets'!$C$2:$C$132,Q$1)+MINS_AS_SUB('13-14 Teamsheets'!$S$2:$Z$132,$A35,'13-14 Teamsheets'!$C$2:$C$132,Q$1)+MINS_PLAYED('14-15 Teamsheets'!$H$2:$R$136,$A35,'14-15 Teamsheets'!$C$2:$C$136,Q$1)+MINS_AS_SUB('14-15 Teamsheets'!$S$2:$Z$136,$A35,'14-15 Teamsheets'!$C$2:$C$136,Q$1)</f>
        <v>177</v>
      </c>
      <c r="V35" s="27" t="s">
        <v>1635</v>
      </c>
      <c r="W35" s="27" t="s">
        <v>1635</v>
      </c>
      <c r="X35" s="27">
        <v>0</v>
      </c>
      <c r="Y35" s="27" t="s">
        <v>1635</v>
      </c>
      <c r="Z35" s="82">
        <v>0</v>
      </c>
      <c r="AA35" s="27" t="s">
        <v>1635</v>
      </c>
      <c r="AB35" s="27" t="s">
        <v>1635</v>
      </c>
      <c r="AC35" s="27">
        <v>0</v>
      </c>
      <c r="AD35" s="27" t="s">
        <v>1635</v>
      </c>
      <c r="AE35" s="82">
        <v>0</v>
      </c>
      <c r="AF35" s="27" t="s">
        <v>1635</v>
      </c>
      <c r="AG35" s="27" t="s">
        <v>1635</v>
      </c>
      <c r="AH35" s="27">
        <v>0</v>
      </c>
      <c r="AI35" s="27" t="s">
        <v>1635</v>
      </c>
      <c r="AJ35" s="82">
        <v>0</v>
      </c>
      <c r="AK35" s="27" t="s">
        <v>1635</v>
      </c>
      <c r="AL35" s="27" t="s">
        <v>1635</v>
      </c>
      <c r="AM35" s="27">
        <v>0</v>
      </c>
      <c r="AN35" s="27" t="s">
        <v>1635</v>
      </c>
      <c r="AO35" s="82">
        <v>0</v>
      </c>
      <c r="AP35" s="27" t="s">
        <v>1635</v>
      </c>
      <c r="AQ35" s="27" t="s">
        <v>1635</v>
      </c>
      <c r="AR35" s="27">
        <v>0</v>
      </c>
      <c r="AS35" s="27" t="s">
        <v>1635</v>
      </c>
      <c r="AT35" s="82">
        <v>0</v>
      </c>
      <c r="AU35" s="27" t="s">
        <v>1635</v>
      </c>
      <c r="AV35" s="27" t="s">
        <v>1635</v>
      </c>
      <c r="AW35" s="27">
        <v>0</v>
      </c>
      <c r="AX35" s="27" t="s">
        <v>1635</v>
      </c>
      <c r="AY35" s="82">
        <v>0</v>
      </c>
      <c r="AZ35" s="27" t="str">
        <f>(APPS('07-08 Teamsheets'!$H$2:$R$88,$A35,'07-08 Teamsheets'!$C$2:$C$88,AZ$1)+APPS('11-12 Teamsheets'!$H$2:$R$119,$A35,'11-12 Teamsheets'!$C$2:$C$119,AZ$1)+APPS('12-13 Teamsheets'!$H$2:$R$126,$A35,'12-13 Teamsheets'!$C$2:$C$126,AZ$1)+APPS('13-14 Teamsheets'!$H$2:$R$132,$A35,'13-14 Teamsheets'!$C$2:$C$132,AZ$1)+APPS('14-15 Teamsheets'!$H$2:$R$136,$A35,'14-15 Teamsheets'!$C$2:$C$136,AZ$1)) &amp; "(" &amp; (SUBS('07-08 Teamsheets'!$S$2:$Z$88,$A35,'07-08 Teamsheets'!$C$2:$C$88,AZ$1)+SUBS('11-12 Teamsheets'!$S$2:$Z$119,$A35,'11-12 Teamsheets'!$C$2:$C$119,AZ$1)+SUBS('12-13 Teamsheets'!$S$2:$Z$126,$A35,'12-13 Teamsheets'!$C$2:$C$126,AZ$1)+SUBS('13-14 Teamsheets'!$S$2:$Z$132,$A35,'13-14 Teamsheets'!$C$2:$C$132,AZ$1)+SUBS('14-15 Teamsheets'!$S$2:$Z$136,$A35,'14-15 Teamsheets'!$C$2:$C$136,AZ$1)) &amp; ")"</f>
        <v>0(0)</v>
      </c>
      <c r="BA35" s="27" t="str">
        <f>(GOALS('07-08 Teamsheets'!$H$2:$R$88,$A35,'07-08 Teamsheets'!$C$2:$C$88,AZ$1)+GOALS('11-12 Teamsheets'!$H$2:$R$119,$A35,'11-12 Teamsheets'!$C$2:$C$119,AZ$1)+GOALS('12-13 Teamsheets'!$H$2:$R$126,$A35,'12-13 Teamsheets'!$C$2:$C$126,AZ$1)+GOALS('13-14 Teamsheets'!$H$2:$R$132,$A35,'13-14 Teamsheets'!$C$2:$C$132,AZ$1)+GOALS('14-15 Teamsheets'!$H$2:$R$136,$A35,'14-15 Teamsheets'!$C$2:$C$136,AZ$1)) &amp; "(" &amp; (GOALS('07-08 Teamsheets'!$S$2:$Z$88,$A35,'07-08 Teamsheets'!$C$2:$C$88,AZ$1)+GOALS('11-12 Teamsheets'!$S$2:$Z$119,$A35,'11-12 Teamsheets'!$C$2:$C$119,AZ$1)+GOALS('12-13 Teamsheets'!$S$2:$Z$126,$A35,'12-13 Teamsheets'!$C$2:$C$126,AZ$1)+GOALS('13-14 Teamsheets'!$S$2:$Z$132,$A35,'13-14 Teamsheets'!$C$2:$C$132,AZ$1)+GOALS('14-15 Teamsheets'!$S$2:$Z$136,$A35,'14-15 Teamsheets'!$C$2:$C$136,AZ$1)) &amp; ")"</f>
        <v>0(0)</v>
      </c>
      <c r="BB35" s="27">
        <f>Clean_sheet('07-08 Teamsheets'!$C$2:$H$92,$A35,AZ$1)+Clean_sheet('11-12 Teamsheets'!$C$2:$H$119,$A35,AZ$1)+Clean_sheet('12-13 Teamsheets'!$C$2:$H$126,$A35,AZ$1)+Clean_sheet('13-14 Teamsheets'!$C$2:$H$132,$A35,AZ$1)+Clean_sheet('14-15 Teamsheets'!$C$2:$H$136,$A35,AZ$1)</f>
        <v>0</v>
      </c>
      <c r="BC35" s="27" t="str">
        <f>(CARDS('07-08 Teamsheets'!$H$2:$Z$88,$A35,$CX$2,'07-08 Teamsheets'!$C$2:$C$88,AZ$1)+CARDS('11-12 Teamsheets'!$H$2:$Z$119,$A35,$CX$2,'11-12 Teamsheets'!$C$2:$C$119,AZ$1)+CARDS('12-13 Teamsheets'!$H$2:$Z$126,$A35,$CX$2,'12-13 Teamsheets'!$C$2:$C$126,AZ$1)+CARDS('13-14 Teamsheets'!$H$2:$Z$132,$A35,$CX$2,'13-14 Teamsheets'!$C$2:$C$132,AZ$1)+CARDS('14-15 Teamsheets'!$H$2:$Z$136,$A35,$CX$2,'14-15 Teamsheets'!$C$2:$C$136,AZ$1)) &amp; "(" &amp; (CARDS('07-08 Teamsheets'!$H$2:$Z$88,$A35,$CX$3,'07-08 Teamsheets'!$C$2:$C$88,AZ$1)+CARDS('11-12 Teamsheets'!$H$2:$Z$119,$A35,$CX$3,'11-12 Teamsheets'!$C$2:$C$119,AZ$1)+CARDS('12-13 Teamsheets'!$H$2:$Z$126,$A35,$CX$3,'12-13 Teamsheets'!$C$2:$C$126,AZ$1)+CARDS('13-14 Teamsheets'!$H$2:$Z$132,$A35,$CX$3,'13-14 Teamsheets'!$C$2:$C$132,AZ$1)+CARDS('14-15 Teamsheets'!$H$2:$Z$136,$A35,$CX$3,'14-15 Teamsheets'!$C$2:$C$136,AZ$1)) &amp; ")"</f>
        <v>0(0)</v>
      </c>
      <c r="BD35" s="82">
        <f>MINS_PLAYED('07-08 Teamsheets'!$H$2:$R$88,$A35,'07-08 Teamsheets'!$C$2:$C$88,AZ$1)+MINS_PLAYED('11-12 Teamsheets'!$H$2:$R$119,$A35,'11-12 Teamsheets'!$C$2:$C$119,AZ$1)+MINS_PLAYED('12-13 Teamsheets'!$H$2:$R$126,$A35,'12-13 Teamsheets'!$C$2:$C$126,AZ$1)+MINS_PLAYED('13-14 Teamsheets'!$H$2:$R$132,$A35,'13-14 Teamsheets'!$C$2:$C$132,AZ$1)+MINS_PLAYED('14-15 Teamsheets'!$H$2:$R$136,$A35,'14-15 Teamsheets'!$C$2:$C$136,AZ$1)+MINS_AS_SUB('07-08 Teamsheets'!$S$2:$Z$88,$A35,'07-08 Teamsheets'!$C$2:$C$88,AZ$1)+MINS_AS_SUB('11-12 Teamsheets'!$S$2:$Z$119,$A35,'11-12 Teamsheets'!$C$2:$C$119,AZ$1)+MINS_AS_SUB('12-13 Teamsheets'!$S$2:$Z$126,$A35,'12-13 Teamsheets'!$C$2:$C$126,AZ$1)+MINS_AS_SUB('13-14 Teamsheets'!$S$2:$Z$132,$A35,'13-14 Teamsheets'!$C$2:$C$132,AZ$1)+MINS_AS_SUB('14-15 Teamsheets'!$S$2:$Z$136,$A35,'14-15 Teamsheets'!$C$2:$C$136,AZ$1)</f>
        <v>0</v>
      </c>
      <c r="BE35" s="27" t="str">
        <f>(APPS('08-09 Teamsheets'!$H$2:$R$92,$A35,'08-09 Teamsheets'!$C$2:$C$92,BE$1)+APPS('09-10 Teamsheets'!$H$2:$R$98,$A35,'09-10 Teamsheets'!$C$2:$C$98,BE$1)+APPS('10-11 Teamsheets'!$H$2:$R$107,$A35,'10-11 Teamsheets'!$C$2:$C$107,BE$1)+APPS('11-12 Teamsheets'!$H$2:$R$119,$A35,'11-12 Teamsheets'!$C$2:$C$119,BE$1)+APPS('12-13 Teamsheets'!$H$2:$R$126,$A35,'12-13 Teamsheets'!$C$2:$C$126,BE$1)+APPS('13-14 Teamsheets'!$H$2:$R$132,$A35,'13-14 Teamsheets'!$C$2:$C$132,BE$1)+APPS('14-15 Teamsheets'!$H$2:$R$136,$A35,'14-15 Teamsheets'!$C$2:$C$136,BE$1)) &amp; "(" &amp; (SUBS('08-09 Teamsheets'!$S$2:$Z$92,$A35,'08-09 Teamsheets'!$C$2:$C$92,BE$1)+SUBS('09-10 Teamsheets'!$S$2:$Z$98,$A35,'09-10 Teamsheets'!$C$2:$C$98,BE$1)+SUBS('10-11 Teamsheets'!$S$2:$Z$107,$A35,'10-11 Teamsheets'!$C$2:$C$107,BE$1)+SUBS('11-12 Teamsheets'!$S$2:$Z$119,$A35,'11-12 Teamsheets'!$C$2:$C$119,BE$1)+SUBS('12-13 Teamsheets'!$S$2:$Z$126,$A35,'12-13 Teamsheets'!$C$2:$C$126,BE$1)+SUBS('13-14 Teamsheets'!$S$2:$Z$132,$A35,'13-14 Teamsheets'!$C$2:$C$132,BE$1)+SUBS('14-15 Teamsheets'!$S$2:$Z$136,$A35,'14-15 Teamsheets'!$C$2:$C$136,BE$1)) &amp; ")"</f>
        <v>0(0)</v>
      </c>
      <c r="BF35" s="27" t="str">
        <f>(GOALS('08-09 Teamsheets'!$H$2:$R$92,$A35,'08-09 Teamsheets'!$C$2:$C$92,BE$1)+GOALS('09-10 Teamsheets'!$H$2:$R$98,$A35,'09-10 Teamsheets'!$C$2:$C$98,BE$1)+GOALS('10-11 Teamsheets'!$H$2:$R$107,$A35,'10-11 Teamsheets'!$C$2:$C$107,BE$1)+GOALS('11-12 Teamsheets'!$H$2:$R$119,$A35,'11-12 Teamsheets'!$C$2:$C$119,BE$1)+GOALS('12-13 Teamsheets'!$H$2:$R$126,$A35,'12-13 Teamsheets'!$C$2:$C$126,BE$1)+GOALS('13-14 Teamsheets'!$H$2:$R$132,$A35,'13-14 Teamsheets'!$C$2:$C$132,BE$1)+GOALS('14-15 Teamsheets'!$H$2:$R$136,$A35,'14-15 Teamsheets'!$C$2:$C$136,BE$1)) &amp; "(" &amp; (GOALS('08-09 Teamsheets'!$S$2:$Z$92,$A35,'08-09 Teamsheets'!$C$2:$C$92,BE$1)+GOALS('09-10 Teamsheets'!$S$2:$Z$98,$A35,'09-10 Teamsheets'!$C$2:$C$98,BE$1)+GOALS('10-11 Teamsheets'!$S$2:$Z$107,$A35,'10-11 Teamsheets'!$C$2:$C$107,BE$1)+GOALS('11-12 Teamsheets'!$S$2:$Z$119,$A35,'11-12 Teamsheets'!$C$2:$C$119,BE$1)+GOALS('12-13 Teamsheets'!$S$2:$Z$126,$A35,'12-13 Teamsheets'!$C$2:$C$126,BE$1)+GOALS('13-14 Teamsheets'!$S$2:$Z$132,$A35,'13-14 Teamsheets'!$C$2:$C$132,BE$1)+GOALS('14-15 Teamsheets'!$S$2:$Z$136,$A35,'14-15 Teamsheets'!$C$2:$C$136,BE$1)) &amp; ")"</f>
        <v>0(0)</v>
      </c>
      <c r="BG35" s="27">
        <f>Clean_sheet('08-09 Teamsheets'!$C$2:$H$92,$A35,BE$1)+Clean_sheet('09-10 Teamsheets'!$C$2:$H$98,$A35,BE$1)+Clean_sheet('10-11 Teamsheets'!$C$2:$H$107,$A35,BE$1)+Clean_sheet('11-12 Teamsheets'!$C$2:$H$119,$A35,BE$1)+Clean_sheet('12-13 Teamsheets'!$C$2:$H$126,$A35,BE$1)+Clean_sheet('13-14 Teamsheets'!$C$2:$H$132,$A35,BE$1)+Clean_sheet('14-15 Teamsheets'!$C$2:$H$136,$A35,BE$1)</f>
        <v>0</v>
      </c>
      <c r="BH35" s="27" t="str">
        <f>(CARDS('08-09 Teamsheets'!$H$2:$Z$92,$A35,$CX$2,'08-09 Teamsheets'!$C$2:$C$92,BE$1)+CARDS('09-10 Teamsheets'!$H$2:$Z$98,$A35,$CX$2,'09-10 Teamsheets'!$C$2:$C$98,BE$1)+CARDS('10-11 Teamsheets'!$H$2:$Z$107,$A35,$CX$2,'10-11 Teamsheets'!$C$2:$C$107,BE$1)+CARDS('11-12 Teamsheets'!$H$2:$Z$119,$A35,$CX$2,'11-12 Teamsheets'!$C$2:$C$119,BE$1)+CARDS('12-13 Teamsheets'!$H$2:$Z$126,$A35,$CX$2,'12-13 Teamsheets'!$C$2:$C$126,BE$1)+CARDS('13-14 Teamsheets'!$H$2:$Z$132,$A35,$CX$2,'13-14 Teamsheets'!$C$2:$C$132,BE$1)+CARDS('14-15 Teamsheets'!$H$2:$Z$136,$A35,$CX$2,'14-15 Teamsheets'!$C$2:$C$136,BE$1)) &amp; "(" &amp; (CARDS('08-09 Teamsheets'!$H$2:$Z$92,$A35,$CX$3,'08-09 Teamsheets'!$C$2:$C$92,BE$1)+CARDS('09-10 Teamsheets'!$H$2:$Z$98,$A35,$CX$3,'09-10 Teamsheets'!$C$2:$C$98,BE$1)+CARDS('10-11 Teamsheets'!$H$2:$Z$107,$A35,$CX$3,'10-11 Teamsheets'!$C$2:$C$107,BE$1)+CARDS('11-12 Teamsheets'!$H$2:$Z$119,$A35,$CX$3,'11-12 Teamsheets'!$C$2:$C$119,BE$1)+CARDS('12-13 Teamsheets'!$H$2:$Z$126,$A35,$CX$3,'12-13 Teamsheets'!$C$2:$C$126,BE$1)+CARDS('13-14 Teamsheets'!$H$2:$Z$132,$A35,$CX$3,'13-14 Teamsheets'!$C$2:$C$132,BE$1)+CARDS('14-15 Teamsheets'!$H$2:$Z$136,$A35,$CX$3,'14-15 Teamsheets'!$C$2:$C$136,BE$1)) &amp; ")"</f>
        <v>0(0)</v>
      </c>
      <c r="BI35" s="82">
        <f>MINS_PLAYED('08-09 Teamsheets'!$H$2:$R$92,$A35,'08-09 Teamsheets'!$C$2:$C$92,BE$1)+MINS_PLAYED('09-10 Teamsheets'!$H$2:$R$98,$A35,'09-10 Teamsheets'!$C$2:$C$98,BE$1)+ MINS_AS_SUB('08-09 Teamsheets'!$S$2:$Z$92,$A35,'08-09 Teamsheets'!$C$2:$C$92,BE$1)+ MINS_AS_SUB('09-10 Teamsheets'!$S$2:$Z$98,$A35,'09-10 Teamsheets'!$C$2:$C$98,BE$1)+MINS_PLAYED('10-11 Teamsheets'!$H$2:$R$107,$A35,'10-11 Teamsheets'!$C$2:$C$107,BE$1)+MINS_AS_SUB('10-11 Teamsheets'!$S$2:$Z$107,$A35,'10-11 Teamsheets'!$C$2:$C$107,BE$1)+MINS_PLAYED('11-12 Teamsheets'!$H$2:$R$119,$A35,'11-12 Teamsheets'!$C$2:$C$119,BE$1)+MINS_AS_SUB('11-12 Teamsheets'!$S$2:$Z$119,$A35,'11-12 Teamsheets'!$C$2:$C$119,BE$1)+MINS_PLAYED('12-13 Teamsheets'!$H$2:$R$126,$A35,'12-13 Teamsheets'!$C$2:$C$126,BE$1)+MINS_AS_SUB('12-13 Teamsheets'!$S$2:$Z$126,$A35,'12-13 Teamsheets'!$C$2:$C$126,BE$1)+MINS_PLAYED('13-14 Teamsheets'!$H$2:$R$132,$A35,'13-14 Teamsheets'!$C$2:$C$132,BE$1)+MINS_AS_SUB('13-14 Teamsheets'!$S$2:$Z$132,$A35,'13-14 Teamsheets'!$C$2:$C$132,BE$1)+MINS_PLAYED('14-15 Teamsheets'!$H$2:$R$136,$A35,'14-15 Teamsheets'!$C$2:$C$136,BE$1)+MINS_AS_SUB('14-15 Teamsheets'!$S$2:$Z$136,$A35,'14-15 Teamsheets'!$C$2:$C$136,BE$1)</f>
        <v>0</v>
      </c>
      <c r="BJ35" s="27" t="str">
        <f>(APPS('07-08 Teamsheets'!$H$2:$R$88,$A35,'07-08 Teamsheets'!$C$2:$C$88,BJ$1)+APPS('08-09 Teamsheets'!$H$2:$R$92,$A35,'08-09 Teamsheets'!$C$2:$C$92,BJ$1)+APPS('09-10 Teamsheets'!$H$2:$R$98,$A35,'09-10 Teamsheets'!$C$2:$C$98,BJ$1)+APPS('10-11 Teamsheets'!$H$2:$R$106,$A35,'10-11 Teamsheets'!$C$2:$C$106,BJ$1)+APPS('11-12 Teamsheets'!$H$2:$R$119,$A35,'11-12 Teamsheets'!$C$2:$C$119,BJ$1)+APPS('12-13 Teamsheets'!$H$2:$R$126,$A35,'12-13 Teamsheets'!$C$2:$C$126,BJ$1)+APPS('13-14 Teamsheets'!$H$2:$R$132,$A35,'13-14 Teamsheets'!$C$2:$C$132,BJ$1)+APPS('14-15 Teamsheets'!$H$2:$R$136,$A35,'14-15 Teamsheets'!$C$2:$C$136,BJ$1)) &amp; "(" &amp; (SUBS('07-08 Teamsheets'!$S$2:$Z$88,$A35,'07-08 Teamsheets'!$C$2:$C$88,BJ$1)+SUBS('08-09 Teamsheets'!$S$2:$Z$92,$A35,'08-09 Teamsheets'!$C$2:$C$92,BJ$1)+SUBS('09-10 Teamsheets'!$S$2:$Z$98,$A35,'09-10 Teamsheets'!$C$2:$C$98,BJ$1)+SUBS('10-11 Teamsheets'!$S$2:$Z$106,$A35,'10-11 Teamsheets'!$C$2:$C$106,BJ$1)+SUBS('11-12 Teamsheets'!$S$2:$Z$119,$A35,'11-12 Teamsheets'!$C$2:$C$119,BJ$1)+SUBS('12-13 Teamsheets'!$S$2:$Z$126,$A35,'12-13 Teamsheets'!$C$2:$C$126,BJ$1)+SUBS('13-14 Teamsheets'!$S$2:$Z$132,$A35,'13-14 Teamsheets'!$C$2:$C$132,BJ$1)+SUBS('14-15 Teamsheets'!$S$2:$Z$136,$A35,'14-15 Teamsheets'!$C$2:$C$136,BJ$1)) &amp; ")"</f>
        <v>0(0)</v>
      </c>
      <c r="BK35" s="27" t="str">
        <f>(GOALS('07-08 Teamsheets'!$H$2:$R$88,$A35,'07-08 Teamsheets'!$C$2:$C$88,BJ$1)+GOALS('08-09 Teamsheets'!$H$2:$R$92,$A35,'08-09 Teamsheets'!$C$2:$C$92,BJ$1)+GOALS('09-10 Teamsheets'!$H$2:$R$98,$A35,'09-10 Teamsheets'!$C$2:$C$98,BJ$1)+GOALS('10-11 Teamsheets'!$H$2:$R$106,$A35,'10-11 Teamsheets'!$C$2:$C$106,BJ$1)+GOALS('11-12 Teamsheets'!$H$2:$R$119,$A35,'11-12 Teamsheets'!$C$2:$C$119,BJ$1)+GOALS('12-13 Teamsheets'!$H$2:$R$126,$A35,'12-13 Teamsheets'!$C$2:$C$126,BJ$1)+GOALS('13-14 Teamsheets'!$H$2:$R$132,$A35,'13-14 Teamsheets'!$C$2:$C$132,BJ$1)+GOALS('14-15 Teamsheets'!$H$2:$R$136,$A35,'14-15 Teamsheets'!$C$2:$C$136,BJ$1)) &amp; "(" &amp; (GOALS('07-08 Teamsheets'!$S$2:$Z$88,$A35,'07-08 Teamsheets'!$C$2:$C$88,BJ$1)+GOALS('08-09 Teamsheets'!$S$2:$Z$92,$A35,'08-09 Teamsheets'!$C$2:$C$92,BJ$1)+GOALS('09-10 Teamsheets'!$S$2:$Z$98,$A35,'09-10 Teamsheets'!$C$2:$C$98,BJ$1)+GOALS('10-11 Teamsheets'!$S$2:$Z$106,$A35,'10-11 Teamsheets'!$C$2:$C$106,BJ$1)+GOALS('11-12 Teamsheets'!$S$2:$Z$119,$A35,'11-12 Teamsheets'!$C$2:$C$119,BJ$1)+GOALS('12-13 Teamsheets'!$S$2:$Z$126,$A35,'12-13 Teamsheets'!$C$2:$C$126,BJ$1)+GOALS('13-14 Teamsheets'!$S$2:$Z$132,$A35,'13-14 Teamsheets'!$C$2:$C$132,BJ$1)+GOALS('14-15 Teamsheets'!$S$2:$Z$136,$A35,'14-15 Teamsheets'!$C$2:$C$136,BJ$1)) &amp; ")"</f>
        <v>0(0)</v>
      </c>
      <c r="BL35" s="27">
        <f>Clean_sheet('07-08 Teamsheets'!$C$2:$H$92,$A35,BJ$1)+Clean_sheet('08-09 Teamsheets'!$C$2:$H$92,$A35,BJ$1)+Clean_sheet('09-10 Teamsheets'!$C$2:$H$98,$A35,BJ$1)+Clean_sheet('10-11 Teamsheets'!$C$2:$H$106,$A35,BJ$1)+Clean_sheet('11-12 Teamsheets'!$C$2:$H$119,$A35,BJ$1)+Clean_sheet('12-13 Teamsheets'!$C$2:$H$126,$A35,BJ$1)+Clean_sheet('13-14 Teamsheets'!$C$2:$H$132,$A35,BJ$1)+Clean_sheet('14-15 Teamsheets'!$C$2:$H$136,$A35,BJ$1)</f>
        <v>0</v>
      </c>
      <c r="BM35" s="27" t="str">
        <f>(CARDS('07-08 Teamsheets'!$H$2:$Z$88,$A35,$CX$2,'07-08 Teamsheets'!$C$2:$C$88,BJ$1)+CARDS('08-09 Teamsheets'!$H$2:$Z$92,$A35,$CX$2,'08-09 Teamsheets'!$C$2:$C$92,BJ$1)+CARDS('09-10 Teamsheets'!$H$2:$Z$98,$A35,$CX$2,'09-10 Teamsheets'!$C$2:$C$98,BJ$1)+CARDS('10-11 Teamsheets'!$H$2:$Z$106,$A35,$CX$2,'10-11 Teamsheets'!$C$2:$C$106,BJ$1)+CARDS('11-12 Teamsheets'!$H$2:$Z$119,$A35,$CX$2,'11-12 Teamsheets'!$C$2:$C$119,BJ$1)+CARDS('12-13 Teamsheets'!$H$2:$Z$126,$A35,$CX$2,'12-13 Teamsheets'!$C$2:$C$126,BJ$1)+CARDS('13-14 Teamsheets'!$H$2:$Z$132,$A35,$CX$2,'13-14 Teamsheets'!$C$2:$C$132,BJ$1)+CARDS('14-15 Teamsheets'!$H$2:$Z$136,$A35,$CX$2,'14-15 Teamsheets'!$C$2:$C$136,BJ$1)) &amp; "(" &amp; (CARDS('07-08 Teamsheets'!$H$2:$Z$88,$A35,$CX$3,'07-08 Teamsheets'!$C$2:$C$88,BJ$1)+CARDS('08-09 Teamsheets'!$H$2:$Z$92,$A35,$CX$3,'08-09 Teamsheets'!$C$2:$C$92,BJ$1)+CARDS('09-10 Teamsheets'!$H$2:$Z$98,$A35,$CX$3,'09-10 Teamsheets'!$C$2:$C$98,BJ$1)+CARDS('10-11 Teamsheets'!$H$2:$Z$106,$A35,$CX$3,'10-11 Teamsheets'!$C$2:$C$106,BJ$1)+CARDS('11-12 Teamsheets'!$H$2:$Z$119,$A35,$CX$3,'11-12 Teamsheets'!$C$2:$C$119,BJ$1)+CARDS('12-13 Teamsheets'!$H$2:$Z$126,$A35,$CX$3,'12-13 Teamsheets'!$C$2:$C$126,BJ$1)+CARDS('13-14 Teamsheets'!$H$2:$Z$132,$A35,$CX$3,'13-14 Teamsheets'!$C$2:$C$132,BJ$1)+CARDS('14-15 Teamsheets'!$H$2:$Z$136,$A35,$CX$3,'14-15 Teamsheets'!$C$2:$C$136,BJ$1)) &amp; ")"</f>
        <v>0(0)</v>
      </c>
      <c r="BN35" s="82">
        <f>MINS_PLAYED('07-08 Teamsheets'!$H$2:$R$88,$A35,'07-08 Teamsheets'!$C$2:$C$88,BJ$1)+MINS_PLAYED('08-09 Teamsheets'!$H$2:$R$92,$A35,'08-09 Teamsheets'!$C$2:$C$92,BJ$1)+MINS_PLAYED('09-10 Teamsheets'!$H$2:$R$98,$A35,'09-10 Teamsheets'!$C$2:$C$98,BJ$1)+MINS_PLAYED('10-11 Teamsheets'!$H$2:$R$106,$A35,'10-11 Teamsheets'!$C$2:$C$106,BJ$1)+MINS_PLAYED('11-12 Teamsheets'!$H$2:$R$119,$A35,'11-12 Teamsheets'!$C$2:$C$119,BJ$1)+MINS_PLAYED('12-13 Teamsheets'!$H$2:$R$126,$A35,'12-13 Teamsheets'!$C$2:$C$126,BJ$1)+MINS_PLAYED('13-14 Teamsheets'!$H$2:$R$132,$A35,'13-14 Teamsheets'!$C$2:$C$132,BJ$1)+MINS_PLAYED('14-15 Teamsheets'!$H$2:$R$136,$A35,'14-15 Teamsheets'!$C$2:$C$136,BJ$1)+MINS_AS_SUB('07-08 Teamsheets'!$S$2:$Z$88,$A35,'07-08 Teamsheets'!$C$2:$C$88,BJ$1)+MINS_AS_SUB('08-09 Teamsheets'!$S$2:$Z$92,$A35,'08-09 Teamsheets'!$C$2:$C$92,BJ$1)+MINS_AS_SUB('09-10 Teamsheets'!$S$2:$Z$98,$A35,'09-10 Teamsheets'!$C$2:$C$98,BJ$1)+MINS_AS_SUB('10-11 Teamsheets'!$S$2:$Z$106,$A35,'10-11 Teamsheets'!$C$2:$C$106,BJ$1)+MINS_AS_SUB('11-12 Teamsheets'!$S$2:$Z$119,$A35,'11-12 Teamsheets'!$C$2:$C$119,BJ$1)+MINS_AS_SUB('12-13 Teamsheets'!$S$2:$Z$126,$A35,'12-13 Teamsheets'!$C$2:$C$126,BJ$1)+MINS_AS_SUB('13-14 Teamsheets'!$S$2:$Z$132,$A35,'13-14 Teamsheets'!$C$2:$C$132,BJ$1)+MINS_AS_SUB('14-15 Teamsheets'!$S$2:$Z$136,$A35,'14-15 Teamsheets'!$C$2:$C$136,BJ$1)</f>
        <v>0</v>
      </c>
      <c r="BO35" s="27" t="str">
        <f>(APPS('07-08 Teamsheets'!$H$2:$R$88,$A35,'07-08 Teamsheets'!$C$2:$C$88,BO$1)+APPS('08-09 Teamsheets'!$H$2:$R$92,$A35,'08-09 Teamsheets'!$C$2:$C$92,BO$1)+APPS('09-10 Teamsheets'!$H$2:$R$98,$A35,'09-10 Teamsheets'!$C$2:$C$98,BO$1)+APPS('10-11 Teamsheets'!$H$2:$R$106,$A35,'10-11 Teamsheets'!$C$2:$C$106,BO$1)+APPS('11-12 Teamsheets'!$H$2:$R$119,$A35,'11-12 Teamsheets'!$C$2:$C$119,BO$1)+APPS('12-13 Teamsheets'!$H$2:$R$126,$A35,'12-13 Teamsheets'!$C$2:$C$126,BO$1)+APPS('13-14 Teamsheets'!$H$2:$R$132,$A35,'13-14 Teamsheets'!$C$2:$C$132,BO$1)+APPS('14-15 Teamsheets'!$H$2:$R$136,$A35,'14-15 Teamsheets'!$C$2:$C$136,BO$1)) &amp; "(" &amp; (SUBS('07-08 Teamsheets'!$S$2:$Z$88,$A35,'07-08 Teamsheets'!$C$2:$C$88,BO$1)+SUBS('08-09 Teamsheets'!$S$2:$Z$92,$A35,'08-09 Teamsheets'!$C$2:$C$92,BO$1)+SUBS('09-10 Teamsheets'!$S$2:$Z$98,$A35,'09-10 Teamsheets'!$C$2:$C$98,BO$1)+SUBS('10-11 Teamsheets'!$S$2:$Z$106,$A35,'10-11 Teamsheets'!$C$2:$C$106,BO$1)+SUBS('11-12 Teamsheets'!$S$2:$Z$119,$A35,'11-12 Teamsheets'!$C$2:$C$119,BO$1)+SUBS('12-13 Teamsheets'!$S$2:$Z$126,$A35,'12-13 Teamsheets'!$C$2:$C$126,BO$1)+SUBS('13-14 Teamsheets'!$S$2:$Z$132,$A35,'13-14 Teamsheets'!$C$2:$C$132,BO$1)+SUBS('14-15 Teamsheets'!$S$2:$Z$136,$A35,'14-15 Teamsheets'!$C$2:$C$136,BO$1)) &amp; ")"</f>
        <v>0(0)</v>
      </c>
      <c r="BP35" s="27" t="str">
        <f>(GOALS('07-08 Teamsheets'!$H$2:$R$88,$A35,'07-08 Teamsheets'!$C$2:$C$88,BO$1)+GOALS('08-09 Teamsheets'!$H$2:$R$92,$A35,'08-09 Teamsheets'!$C$2:$C$92,BO$1)+GOALS('09-10 Teamsheets'!$H$2:$R$98,$A35,'09-10 Teamsheets'!$C$2:$C$98,BO$1)+GOALS('10-11 Teamsheets'!$H$2:$R$106,$A35,'10-11 Teamsheets'!$C$2:$C$106,BO$1)+GOALS('11-12 Teamsheets'!$H$2:$R$119,$A35,'11-12 Teamsheets'!$C$2:$C$119,BO$1)+GOALS('12-13 Teamsheets'!$H$2:$R$126,$A35,'12-13 Teamsheets'!$C$2:$C$126,BO$1)+GOALS('13-14 Teamsheets'!$H$2:$R$132,$A35,'13-14 Teamsheets'!$C$2:$C$132,BO$1)+GOALS('14-15 Teamsheets'!$H$2:$R$136,$A35,'14-15 Teamsheets'!$C$2:$C$136,BO$1)) &amp; "(" &amp; (GOALS('07-08 Teamsheets'!$S$2:$Z$88,$A35,'07-08 Teamsheets'!$C$2:$C$88,BO$1)+GOALS('08-09 Teamsheets'!$S$2:$Z$92,$A35,'08-09 Teamsheets'!$C$2:$C$92,BO$1)+GOALS('09-10 Teamsheets'!$S$2:$Z$98,$A35,'09-10 Teamsheets'!$C$2:$C$98,BO$1)+GOALS('10-11 Teamsheets'!$S$2:$Z$106,$A35,'10-11 Teamsheets'!$C$2:$C$106,BO$1)+GOALS('11-12 Teamsheets'!$S$2:$Z$119,$A35,'11-12 Teamsheets'!$C$2:$C$119,BO$1)+GOALS('12-13 Teamsheets'!$S$2:$Z$126,$A35,'12-13 Teamsheets'!$C$2:$C$126,BO$1)+GOALS('13-14 Teamsheets'!$S$2:$Z$132,$A35,'13-14 Teamsheets'!$C$2:$C$132,BO$1)+GOALS('14-15 Teamsheets'!$S$2:$Z$136,$A35,'14-15 Teamsheets'!$C$2:$C$136,BO$1)) &amp; ")"</f>
        <v>0(0)</v>
      </c>
      <c r="BQ35" s="27">
        <f>Clean_sheet('07-08 Teamsheets'!$C$2:$H$92,$A35,BO$1)+Clean_sheet('08-09 Teamsheets'!$C$2:$H$92,$A35,BO$1)+Clean_sheet('09-10 Teamsheets'!$C$2:$H$98,$A35,BO$1)+Clean_sheet('10-11 Teamsheets'!$C$2:$H$106,$A35,BO$1)+Clean_sheet('11-12 Teamsheets'!$C$2:$H$119,$A35,BO$1)+Clean_sheet('12-13 Teamsheets'!$C$2:$H$126,$A35,BO$1)+Clean_sheet('13-14 Teamsheets'!$C$2:$H$132,$A35,BO$1)+Clean_sheet('14-15 Teamsheets'!$C$2:$H$136,$A35,BO$1)</f>
        <v>0</v>
      </c>
      <c r="BR35" s="27" t="str">
        <f>(CARDS('07-08 Teamsheets'!$H$2:$Z$88,$A35,$CX$2,'07-08 Teamsheets'!$C$2:$C$88,BO$1)+CARDS('08-09 Teamsheets'!$H$2:$Z$92,$A35,$CX$2,'08-09 Teamsheets'!$C$2:$C$92,BO$1)+CARDS('09-10 Teamsheets'!$H$2:$Z$98,$A35,$CX$2,'09-10 Teamsheets'!$C$2:$C$98,BO$1)+CARDS('10-11 Teamsheets'!$H$2:$Z$106,$A35,$CX$2,'10-11 Teamsheets'!$C$2:$C$106,BO$1)+CARDS('11-12 Teamsheets'!$H$2:$Z$119,$A35,$CX$2,'11-12 Teamsheets'!$C$2:$C$119,BO$1)+CARDS('12-13 Teamsheets'!$H$2:$Z$126,$A35,$CX$2,'12-13 Teamsheets'!$C$2:$C$126,BO$1)+CARDS('13-14 Teamsheets'!$H$2:$Z$132,$A35,$CX$2,'13-14 Teamsheets'!$C$2:$C$132,BO$1)+CARDS('14-15 Teamsheets'!$H$2:$Z$136,$A35,$CX$2,'14-15 Teamsheets'!$C$2:$C$136,BO$1)) &amp; "(" &amp; (CARDS('07-08 Teamsheets'!$H$2:$Z$88,$A35,$CX$3,'07-08 Teamsheets'!$C$2:$C$88,BO$1)+CARDS('08-09 Teamsheets'!$H$2:$Z$92,$A35,$CX$3,'08-09 Teamsheets'!$C$2:$C$92,BO$1)+CARDS('09-10 Teamsheets'!$H$2:$Z$98,$A35,$CX$3,'09-10 Teamsheets'!$C$2:$C$98,BO$1)+CARDS('10-11 Teamsheets'!$H$2:$Z$106,$A35,$CX$3,'10-11 Teamsheets'!$C$2:$C$106,BO$1)+CARDS('11-12 Teamsheets'!$H$2:$Z$119,$A35,$CX$3,'11-12 Teamsheets'!$C$2:$C$119,BO$1)+CARDS('12-13 Teamsheets'!$H$2:$Z$126,$A35,$CX$3,'12-13 Teamsheets'!$C$2:$C$126,BO$1)+CARDS('13-14 Teamsheets'!$H$2:$Z$132,$A35,$CX$3,'13-14 Teamsheets'!$C$2:$C$132,BO$1)+CARDS('14-15 Teamsheets'!$H$2:$Z$136,$A35,$CX$3,'14-15 Teamsheets'!$C$2:$C$136,BO$1)) &amp; ")"</f>
        <v>0(0)</v>
      </c>
      <c r="BS35" s="82">
        <f>MINS_PLAYED('07-08 Teamsheets'!$H$2:$R$88,$A35,'07-08 Teamsheets'!$C$2:$C$88,BO$1)+MINS_PLAYED('08-09 Teamsheets'!$H$2:$R$92,$A35,'08-09 Teamsheets'!$C$2:$C$92,BO$1)+MINS_PLAYED('09-10 Teamsheets'!$H$2:$R$98,$A35,'09-10 Teamsheets'!$C$2:$C$98,BO$1)+MINS_PLAYED('10-11 Teamsheets'!$H$2:$R$106,$A35,'10-11 Teamsheets'!$C$2:$C$106,BO$1)+MINS_PLAYED('11-12 Teamsheets'!$H$2:$R$119,$A35,'11-12 Teamsheets'!$C$2:$C$119,BO$1)+MINS_PLAYED('12-13 Teamsheets'!$H$2:$R$126,$A35,'12-13 Teamsheets'!$C$2:$C$126,BO$1)+MINS_PLAYED('13-14 Teamsheets'!$H$2:$R$132,$A35,'13-14 Teamsheets'!$C$2:$C$132,BO$1)+MINS_PLAYED('14-15 Teamsheets'!$H$2:$R$136,$A35,'14-15 Teamsheets'!$C$2:$C$136,BO$1)+MINS_AS_SUB('07-08 Teamsheets'!$S$2:$Z$88,$A35,'07-08 Teamsheets'!$C$2:$C$88,BO$1)+MINS_AS_SUB('08-09 Teamsheets'!$S$2:$Z$92,$A35,'08-09 Teamsheets'!$C$2:$C$92,BO$1)+MINS_AS_SUB('09-10 Teamsheets'!$S$2:$Z$98,$A35,'09-10 Teamsheets'!$C$2:$C$98,BO$1)+MINS_AS_SUB('10-11 Teamsheets'!$S$2:$Z$106,$A35,'10-11 Teamsheets'!$C$2:$C$106,BO$1)+MINS_AS_SUB('11-12 Teamsheets'!$S$2:$Z$119,$A35,'11-12 Teamsheets'!$C$2:$C$119,BO$1)+MINS_AS_SUB('12-13 Teamsheets'!$S$2:$Z$126,$A35,'12-13 Teamsheets'!$C$2:$C$126,BO$1)+MINS_AS_SUB('13-14 Teamsheets'!$S$2:$Z$132,$A35,'13-14 Teamsheets'!$C$2:$C$132,BO$1)+MINS_AS_SUB('14-15 Teamsheets'!$S$2:$Z$136,$A35,'14-15 Teamsheets'!$C$2:$C$136,BO$1)</f>
        <v>0</v>
      </c>
      <c r="BT35" s="71">
        <f>APPS('05-06 Teamsheets'!$H$2:$R$71,$A35,'05-06 Teamsheets'!$C$2:$C$71,B$1)+SUBS('05-06 Teamsheets'!$S$2:$W$71,$A35,'05-06 Teamsheets'!$C$2:$C$71,B$1)+APPS('06-07 Teamsheets'!$H$2:$R$83,$A35,'06-07 Teamsheets'!$C$2:$C$83,G$1)+SUBS('06-07 Teamsheets'!$S$2:$Z$83,$A35,'06-07 Teamsheets'!$C$2:$C$83,G$1)+APPS('07-08 Teamsheets'!$H$2:$R$88,$A35,'07-08 Teamsheets'!$C$2:$C$88,L$1)+SUBS('07-08 Teamsheets'!$S$2:$Z$88,$A35,'07-08 Teamsheets'!$C$2:$C$88,L$1)+APPS('08-09 Teamsheets'!$H$2:$R$92,$A35,'08-09 Teamsheets'!$C$2:$C$92,Q$1)+SUBS('08-09 Teamsheets'!$S$2:$Z$92,$A35,'08-09 Teamsheets'!$C$2:$C$92,Q$1)+APPS('09-10 Teamsheets'!$H$2:$R$98,$A35,'09-10 Teamsheets'!$C$2:$C$98,Q$1)+SUBS('09-10 Teamsheets'!$S$2:$Z$98,$A35,'09-10 Teamsheets'!$C$2:$C$98,Q$1)+APPS('10-11 Teamsheets'!$H$2:$R$107,$A35,'10-11 Teamsheets'!$C$2:$C$107,Q$1)+SUBS('10-11 Teamsheets'!$S$2:$Z$107,$A35,'10-11 Teamsheets'!$C$2:$C$107,Q$1)+APPS('11-12 Teamsheets'!$H$2:$R$119,$A35,'11-12 Teamsheets'!$C$2:$C$119,Q$1)+SUBS('11-12 Teamsheets'!$S$2:$Z$119,$A35,'11-12 Teamsheets'!$C$2:$C$119,Q$1)+APPS('12-13 Teamsheets'!$H$2:$R$126,$A35,'12-13 Teamsheets'!$C$2:$C$126,Q$1)+SUBS('12-13 Teamsheets'!$S$2:$Z$126,$A35,'12-13 Teamsheets'!$C$2:$C$126,Q$1)+APPS('13-14 Teamsheets'!$H$2:$R$132,$A35,'13-14 Teamsheets'!$C$2:$C$132,Q$1)+SUBS('13-14 Teamsheets'!$S$2:$Z$132,$A35,'13-14 Teamsheets'!$C$2:$C$132,Q$1)+APPS('14-15 Teamsheets'!$H$2:$R$136,$A35,'14-15 Teamsheets'!$C$2:$C$136,Q$1)+SUBS('14-15 Teamsheets'!$S$2:$Z$136,$A35,'14-15 Teamsheets'!$C$2:$C$136,Q$1)</f>
        <v>3</v>
      </c>
      <c r="BU35" s="132">
        <v>0</v>
      </c>
      <c r="BV35" s="27">
        <f>APPS('07-08 Teamsheets'!$H$2:$R$88,$A35,'07-08 Teamsheets'!$C$2:$C$88,AZ$1)+SUBS('07-08 Teamsheets'!$S$2:$Z$88,$A35,'07-08 Teamsheets'!$C$2:$C$88,AZ$1)+APPS('11-12 Teamsheets'!$H$2:$R$119,$A35,'11-12 Teamsheets'!$C$2:$C$119,AZ$1)+SUBS('11-12 Teamsheets'!$S$2:$Z$119,$A35,'11-12 Teamsheets'!$C$2:$C$119,AZ$1)+APPS('12-13 Teamsheets'!$H$2:$R$126,$A35,'12-13 Teamsheets'!$C$2:$C$126,AZ$1)+SUBS('12-13 Teamsheets'!$S$2:$Z$126,$A35,'12-13 Teamsheets'!$C$2:$C$126,AZ$1)+APPS('13-14 Teamsheets'!$H$2:$R$132,$A35,'13-14 Teamsheets'!$C$2:$C$132,AZ$1)+SUBS('13-14 Teamsheets'!$S$2:$Z$132,$A35,'13-14 Teamsheets'!$C$2:$C$132,AZ$1)+APPS('14-15 Teamsheets'!$H$2:$R$136,$A35,'14-15 Teamsheets'!$C$2:$C$136,AZ$1)+SUBS('14-15 Teamsheets'!$S$2:$Z$136,$A35,'14-15 Teamsheets'!$C$2:$C$136,AZ$1)+APPS('08-09 Teamsheets'!$H$2:$R$92,$A35,'08-09 Teamsheets'!$C$2:$C$92,BE$1)+APPS('09-10 Teamsheets'!$H$2:$R$98,$A35,'09-10 Teamsheets'!$C$2:$C$98,BE$1)+SUBS('08-09 Teamsheets'!$S$2:$Z$92,$A35,'08-09 Teamsheets'!$C$2:$C$92,BE$1)+SUBS('09-10 Teamsheets'!$S$2:$Z$98,$A35,'09-10 Teamsheets'!$C$2:$C$98,BE$1)+APPS('10-11 Teamsheets'!$H$2:$R$107,$A35,'10-11 Teamsheets'!$C$2:$C$107,BE$1)+SUBS('10-11 Teamsheets'!$S$2:$Z$107,$A35,'10-11 Teamsheets'!$C$2:$C$107,BE$1)+APPS('11-12 Teamsheets'!$H$2:$R$119,$A35,'11-12 Teamsheets'!$C$2:$C$119,BE$1)+SUBS('11-12 Teamsheets'!$S$2:$Z$119,$A35,'11-12 Teamsheets'!$C$2:$C$119,BE$1)+APPS('12-13 Teamsheets'!$H$2:$R$126,$A35,'12-13 Teamsheets'!$C$2:$C$126,BE$1)+SUBS('12-13 Teamsheets'!$S$2:$Z$126,$A35,'12-13 Teamsheets'!$C$2:$C$126,BE$1)+APPS('13-14 Teamsheets'!$H$2:$R$132,$A35,'13-14 Teamsheets'!$C$2:$C$132,BE$1)+SUBS('13-14 Teamsheets'!$S$2:$Z$132,$A35,'13-14 Teamsheets'!$C$2:$C$132,BE$1)+APPS('14-15 Teamsheets'!$H$2:$R$136,$A35,'14-15 Teamsheets'!$C$2:$C$136,BE$1)+SUBS('14-15 Teamsheets'!$S$2:$Z$136,$A35,'14-15 Teamsheets'!$C$2:$C$136,BE$1)</f>
        <v>0</v>
      </c>
      <c r="BW35" s="27">
        <f>APPS('07-08 Teamsheets'!$H$2:$R$88,$A35,'07-08 Teamsheets'!$C$2:$C$88,BJ$1)+APPS('08-09 Teamsheets'!$H$2:$R$92,$A35,'08-09 Teamsheets'!$C$2:$C$92,BJ$1)+APPS('09-10 Teamsheets'!$H$2:$R$98,$A35,'09-10 Teamsheets'!$C$2:$C$98,BJ$1)+SUBS('07-08 Teamsheets'!$S$2:$Z$88,$A35,'07-08 Teamsheets'!$C$2:$C$88,BJ$1)+SUBS('08-09 Teamsheets'!$S$2:$Z$92,$A35,'08-09 Teamsheets'!$C$2:$C$92,BJ$1)+SUBS('09-10 Teamsheets'!$S$2:$Z$98,$A35,'09-10 Teamsheets'!$C$2:$C$98,BJ$1)+APPS('10-11 Teamsheets'!$H$2:$R$107,$A35,'10-11 Teamsheets'!$C$2:$C$107,BJ$1)+SUBS('10-11 Teamsheets'!$S$2:$Z$107,$A35,'10-11 Teamsheets'!$C$2:$C$107,BJ$1)+APPS('11-12 Teamsheets'!$H$2:$R$119,$A35,'11-12 Teamsheets'!$C$2:$C$119,BJ$1)+SUBS('11-12 Teamsheets'!$S$2:$Z$111,$A35,'11-12 Teamsheets'!$C$2:$C$119,BJ$1)+APPS('12-13 Teamsheets'!$H$2:$R$126,$A35,'12-13 Teamsheets'!$C$2:$C$126,BJ$1)+SUBS('12-13 Teamsheets'!$S$2:$Z$118,$A35,'12-13 Teamsheets'!$C$2:$C$126,BJ$1)+APPS('13-14 Teamsheets'!$H$2:$R$132,$A35,'13-14 Teamsheets'!$C$2:$C$132,BJ$1)+SUBS('13-14 Teamsheets'!$S$2:$Z$124,$A35,'13-14 Teamsheets'!$C$2:$C$132,BJ$1)+APPS('14-15 Teamsheets'!$H$2:$R$136,$A35,'14-15 Teamsheets'!$C$2:$C$136,BJ$1)+SUBS('14-15 Teamsheets'!$S$2:$Z$128,$A35,'14-15 Teamsheets'!$C$2:$C$136,BJ$1)</f>
        <v>0</v>
      </c>
      <c r="BX35" s="27">
        <f>APPS('07-08 Teamsheets'!$H$2:$R$88,$A35,'07-08 Teamsheets'!$C$2:$C$88,BO$1)+APPS('08-09 Teamsheets'!$H$2:$R$92,$A35,'08-09 Teamsheets'!$C$2:$C$92,BO$1)+APPS('09-10 Teamsheets'!$H$2:$R$98,$A35,'09-10 Teamsheets'!$C$2:$C$98,BO$1)+SUBS('07-08 Teamsheets'!$S$2:$Z$88,$A35,'07-08 Teamsheets'!$C$2:$C$88,BO$1)+SUBS('08-09 Teamsheets'!$S$2:$Z$92,$A35,'08-09 Teamsheets'!$C$2:$C$92,BO$1)+SUBS('09-10 Teamsheets'!$S$2:$Z$98,$A35,'09-10 Teamsheets'!$C$2:$C$98,BO$1)+APPS('10-11 Teamsheets'!$H$2:$R$107,$A35,'10-11 Teamsheets'!$C$2:$C$107,BO$1)+SUBS('10-11 Teamsheets'!$S$2:$Z$107,$A35,'10-11 Teamsheets'!$C$2:$C$107,BO$1)+APPS('11-12 Teamsheets'!$H$2:$R$119,$A35,'11-12 Teamsheets'!$C$2:$C$119,BO$1)+SUBS('11-12 Teamsheets'!$S$2:$Z$119,$A35,'11-12 Teamsheets'!$C$2:$C$119,BO$1)+APPS('12-13 Teamsheets'!$H$2:$R$126,$A35,'12-13 Teamsheets'!$C$2:$C$126,BO$1)+SUBS('12-13 Teamsheets'!$S$2:$Z$126,$A35,'12-13 Teamsheets'!$C$2:$C$126,BO$1)+APPS('13-14 Teamsheets'!$H$2:$R$132,$A35,'13-14 Teamsheets'!$C$2:$C$132,BO$1)+SUBS('13-14 Teamsheets'!$S$2:$Z$132,$A35,'13-14 Teamsheets'!$C$2:$C$132,BO$1)+APPS('14-15 Teamsheets'!$H$2:$R$136,$A35,'14-15 Teamsheets'!$C$2:$C$136,BO$1)+SUBS('14-15 Teamsheets'!$S$2:$Z$136,$A35,'14-15 Teamsheets'!$C$2:$C$136,BO$1)</f>
        <v>0</v>
      </c>
      <c r="BY35" s="28">
        <f t="shared" si="3"/>
        <v>0</v>
      </c>
      <c r="BZ35" s="27" t="str">
        <f>(APPS('05-06 Teamsheets'!$H$2:$R$71,$A35) + APPS('06-07 Teamsheets'!$H$2:$R$83,$A35) +APPS('07-08 Teamsheets'!$H$2:$R$88,$A35) + APPS('08-09 Teamsheets'!$H$2:$R$92,$A35)+APPS('09-10 Teamsheets'!$H$2:$R$98,$A35)+APPS('10-11 Teamsheets'!$H$2:$R$107,$A35)+APPS('11-12 Teamsheets'!$H$2:$R$119,$A35)+APPS('12-13 Teamsheets'!$H$2:$R$126,$A35)+APPS('13-14 Teamsheets'!$H$2:$R$132,$A35)+APPS('14-15 Teamsheets'!$H$2:$R$136,$A35)) &amp; "(" &amp; (SUBS('05-06 Teamsheets'!$S$2:$W$71,$A35)+SUBS('06-07 Teamsheets'!$S$2:$Z$83,$A35)+SUBS('07-08 Teamsheets'!$S$2:$Z$88,$A35) +SUBS('08-09 Teamsheets'!$S$2:$Z$92,$A35)+SUBS('09-10 Teamsheets'!$S$2:$Z$98,$A35)+SUBS('10-11 Teamsheets'!$S$2:$Z$107,$A35)+SUBS('11-12 Teamsheets'!$S$2:$Z$119,$A35)+SUBS('12-13 Teamsheets'!$S$2:$Z$126,$A35)+SUBS('13-14 Teamsheets'!$S$2:$Z$132,$A35)+SUBS('14-15 Teamsheets'!$S$2:$Z$136,$A35)) &amp; ")"</f>
        <v>2(1)</v>
      </c>
      <c r="CA35" s="28">
        <f t="shared" si="4"/>
        <v>3</v>
      </c>
      <c r="CB35" s="71">
        <f>GOALS('05-06 Teamsheets'!$H$2:$W$71,$A35,'05-06 Teamsheets'!$C$2:$C$71,B$1)+GOALS('06-07 Teamsheets'!$H$2:$Z$83,$A35,'06-07 Teamsheets'!$C$2:$C$83,G$1)+GOALS('07-08 Teamsheets'!$H$2:$Z$88,$A35,'07-08 Teamsheets'!$C$2:$C$88,L$1)+GOALS('08-09 Teamsheets'!$H$2:$Z$92,$A35,'08-09 Teamsheets'!$C$2:$C$92,Q$1)+GOALS('09-10 Teamsheets'!$H$2:$Z$98,$A35,'09-10 Teamsheets'!$C$2:$C$98,Q$1)+GOALS('10-11 Teamsheets'!$H$2:$Z$107,$A35,'10-11 Teamsheets'!$C$2:$C$107,Q$1)+GOALS('11-12 Teamsheets'!$H$2:$Z$119,$A35,'11-12 Teamsheets'!$C$2:$C$119,Q$1)+GOALS('12-13 Teamsheets'!$H$2:$Z$126,$A35,'12-13 Teamsheets'!$C$2:$C$126,Q$1)+GOALS('13-14 Teamsheets'!$H$2:$Z$132,$A35,'13-14 Teamsheets'!$C$2:$C$132,Q$1)+GOALS('14-15 Teamsheets'!$H$2:$Z$136,$A35,'14-15 Teamsheets'!$C$2:$C$136,Q$1)</f>
        <v>0</v>
      </c>
      <c r="CC35" s="27">
        <f>GOALS('05-06 Teamsheets'!$H$2:$W$71,$A35,'05-06 Teamsheets'!$C$2:$C$71,V$1)+GOALS('05-06 Teamsheets'!$H$2:$W$71,$A35,'05-06 Teamsheets'!$C$2:$C$71,AA$1)+GOALS('06-07 Teamsheets'!$H$2:$Z$83,$A35,'06-07 Teamsheets'!$C$2:$C$83,AF$1)+GOALS('06-07 Teamsheets'!$H$2:$Z$83,$A35,'06-07 Teamsheets'!$C$2:$C$83,AK$1)+GOALS('07-08 Teamsheets'!$H$2:$Z$88,$A35,'07-08 Teamsheets'!$C$2:$C$88,AP$1)+GOALS('07-08 Teamsheets'!$H$2:$Z$88,$A35,'07-08 Teamsheets'!$C$2:$C$88,AU$1)+GOALS('07-08 Teamsheets'!$H$2:$Z$88,$A35,'07-08 Teamsheets'!$C$2:$C$88,AZ$1)+GOALS('11-12 Teamsheets'!$H$2:$Z$119,$A35,'11-12 Teamsheets'!$C$2:$C$119,AZ$1)+GOALS('12-13 Teamsheets'!$H$2:$Z$120,$A35,'12-13 Teamsheets'!$C$2:$C$120,AZ$1)+GOALS('13-14 Teamsheets'!$H$2:$Z$126,$A35,'13-14 Teamsheets'!$C$2:$C$126,AZ$1)+GOALS('14-15 Teamsheets'!$H$2:$Z$130,$A35,'14-15 Teamsheets'!$C$2:$C$130,AZ$1)+GOALS('08-09 Teamsheets'!$H$2:$Z$92,$A35,'08-09 Teamsheets'!$C$2:$C$92,BE$1)+GOALS('09-10 Teamsheets'!$H$2:$Z$98,$A35,'09-10 Teamsheets'!$C$2:$C$98,BE$1)+GOALS('10-11 Teamsheets'!$H$2:$Z$107,$A35,'10-11 Teamsheets'!$C$2:$C$107,BE$1)+GOALS('11-12 Teamsheets'!$H$2:$Z$119,$A35,'11-12 Teamsheets'!$C$2:$C$119,BE$1)+GOALS('12-13 Teamsheets'!$H$2:$Z$126,$A35,'12-13 Teamsheets'!$C$2:$C$126,BE$1)+GOALS('13-14 Teamsheets'!$H$2:$Z$132,$A35,'13-14 Teamsheets'!$C$2:$C$132,BE$1)+GOALS('14-15 Teamsheets'!$H$2:$Z$136,$A35,'14-15 Teamsheets'!$C$2:$C$136,BE$1)</f>
        <v>0</v>
      </c>
      <c r="CD35" s="27">
        <f>GOALS('07-08 Teamsheets'!$H$2:$Z$88,$A35,'07-08 Teamsheets'!$C$2:$C$88,BJ$1)
+GOALS('08-09 Teamsheets'!$H$2:$Z$92,$A35,'08-09 Teamsheets'!$C$2:$C$92,BJ$1)
+GOALS('09-10 Teamsheets'!$H$2:$Z$98,$A35,'09-10 Teamsheets'!$C$2:$C$98,BJ$1)
+GOALS('10-11 Teamsheets'!$H$2:$Z$107,$A35,'10-11 Teamsheets'!$C$2:$C$107,BJ$1)
+GOALS('11-12 Teamsheets'!$H$2:$Z$119,$A35,'11-12 Teamsheets'!$C$2:$C$119,BJ$1)
+GOALS('12-13 Teamsheets'!$H$2:$Z$124,$A35,'12-13 Teamsheets'!$C$2:$C$124,BJ$1)+GOALS('13-14 Teamsheets'!$H$2:$Z$130,$A35,'13-14 Teamsheets'!$C$2:$C$130,BJ$1)+GOALS('14-15 Teamsheets'!$H$2:$Z$134,$A35,'14-15 Teamsheets'!$C$2:$C$134,BJ$1)
+GOALS('07-08 Teamsheets'!$H$2:$Z$88,$A35,'07-08 Teamsheets'!$C$2:$C$88,BO$1)
+GOALS('08-09 Teamsheets'!$H$2:$Z$92,$A35,'08-09 Teamsheets'!$C$2:$C$92,BO$1)
+GOALS('09-10 Teamsheets'!$H$2:$Z$98,$A35,'09-10 Teamsheets'!$C$2:$C$98,BO$1)
+GOALS('10-11 Teamsheets'!$H$2:$Z$107,$A35,'10-11 Teamsheets'!$C$2:$C$107,BO$1)
+GOALS('11-12 Teamsheets'!$H$2:$Z$119,$A35,'11-12 Teamsheets'!$C$2:$C$119,BO$1)
+GOALS('12-13 Teamsheets'!$H$2:$Z$126,$A35,'12-13 Teamsheets'!$C$2:$C$126,BO$1)+GOALS('13-14 Teamsheets'!$H$2:$Z$132,$A35,'13-14 Teamsheets'!$C$2:$C$132,BO$1)+GOALS('14-15 Teamsheets'!$H$2:$Z$136,$A35,'14-15 Teamsheets'!$C$2:$C$136,BO$1)</f>
        <v>0</v>
      </c>
      <c r="CE35" s="28">
        <f t="shared" si="5"/>
        <v>0</v>
      </c>
      <c r="CF35" s="27" t="str">
        <f>(GOALS('05-06 Teamsheets'!$H$2:$R$71,$A35) +GOALS('06-07 Teamsheets'!$H$2:$R$83,$A35) +  GOALS('07-08 Teamsheets'!$H$2:$R$88,$A35) + GOALS('08-09 Teamsheets'!$H$2:$R$92,$A35)+GOALS('09-10 Teamsheets'!$H$2:$R$98,$A35)+GOALS('10-11 Teamsheets'!$H$2:$R$107,$A35)+GOALS('11-12 Teamsheets'!$H$2:$R$119,$A35)+GOALS('12-13 Teamsheets'!$H$2:$R$126,$A35)+GOALS('13-14 Teamsheets'!$H$2:$R$132,$A35)+GOALS('14-15 Teamsheets'!$H$2:$R$136,$A35)) &amp; "(" &amp; (GOALS('05-06 Teamsheets'!$S$2:$W$71,$A35)+GOALS('06-07 Teamsheets'!$S$2:$Z$83,$A35)+GOALS('07-08 Teamsheets'!$S$2:$Z$88,$A35)+GOALS('08-09 Teamsheets'!$S$2:$Z$92,$A35)+GOALS('09-10 Teamsheets'!$S$2:$Z$98,$A35)+GOALS('10-11 Teamsheets'!$S$2:$Z$107,$A35)+GOALS('11-12 Teamsheets'!$S$2:$Z$119,$A35)+GOALS('12-13 Teamsheets'!$S$2:$Z$126,$A35)+GOALS('13-14 Teamsheets'!$S$2:$Z$132,$A35)+GOALS('14-15 Teamsheets'!$S$2:$Z$136,$A35)) &amp; ")"</f>
        <v>0(0)</v>
      </c>
      <c r="CG35" s="28">
        <f t="shared" si="6"/>
        <v>0</v>
      </c>
      <c r="CH35" s="71">
        <f>SUM(D35,I35,N35,S35)</f>
        <v>0</v>
      </c>
      <c r="CI35" s="83">
        <f>SUM(X35,AC35,AH35,AM35,AR35,BG35,AW35,BL35,BQ35,BB35)</f>
        <v>0</v>
      </c>
      <c r="CJ35" s="77">
        <f>SUM(CH35:CI35)</f>
        <v>0</v>
      </c>
      <c r="CK35" s="74" t="str">
        <f>(CARDS('05-06 Teamsheets'!$H$2:$W$71,$A35,$CX$2)+CARDS('06-07 Teamsheets'!$H$2:$Z$83,$A35,$CX$2)+CARDS('07-08 Teamsheets'!$H$2:$Z$88,$A35,$CX$2)+CARDS('08-09 Teamsheets'!$H$2:$Z$92,$A35,$CX$2)+CARDS('09-10 Teamsheets'!$H$2:$Z$98,$A35,$CX$2)+CARDS('10-11 Teamsheets'!$H$2:$Z$107,$A35,$CX$2)+CARDS('11-12 Teamsheets'!$H$2:$Z$119,$A35,$CX$2)+CARDS('12-13 Teamsheets'!$H$2:$Z$126,$A35,$CX$2)+CARDS('13-14 Teamsheets'!$H$2:$Z$130,$A35,$CX$2)) &amp; "(" &amp; (CARDS('05-06 Teamsheets'!$H$2:$W$71,$A35,$CX$3)+CARDS('06-07 Teamsheets'!$H$2:$Z$83,$A35,$CX$3)+CARDS('07-08 Teamsheets'!$H$2:$Z$88,$A35,$CX$3)+CARDS('08-09 Teamsheets'!$H$2:$Z$92,$A35,$CX$3)+CARDS('09-10 Teamsheets'!$H$2:$Z$98,$A35,$CX$3)+CARDS('10-11 Teamsheets'!$H$2:$Z$107,$A35,$CX$3)+CARDS('11-12 Teamsheets'!$H$2:$Z$119,$A35,$CX$3)+CARDS('13-14 Teamsheets'!$H$2:$Z$130,$A35,$CX$3)) &amp; ")"</f>
        <v>1(0)</v>
      </c>
      <c r="CL35" s="28">
        <f>SUM(F35,K35,P35,U35)</f>
        <v>177</v>
      </c>
      <c r="CM35" s="28">
        <f>SUM(Z35,AE35,AJ35,AO35,AT35,BI35,AY35,BN35,BS35,BD35)</f>
        <v>0</v>
      </c>
      <c r="CN35" s="77">
        <f>SUM(CL35:CM35)</f>
        <v>177</v>
      </c>
      <c r="CO35" s="28">
        <f>IF(AND(CN35&lt;&gt;0, CA35&lt;&gt;0),CN35/CA35,0)</f>
        <v>59</v>
      </c>
      <c r="CP35" s="28">
        <f>IF(CG35&lt;&gt;0,CG35/CA35,0)</f>
        <v>0</v>
      </c>
      <c r="CQ35" s="77">
        <f>IF(CG35&lt;&gt;0,CN35/CG35,0)</f>
        <v>0</v>
      </c>
      <c r="CS35" s="71">
        <f t="shared" si="0"/>
        <v>148</v>
      </c>
      <c r="CT35" s="83">
        <f t="shared" si="1"/>
        <v>146</v>
      </c>
      <c r="CU35" s="77">
        <f t="shared" si="2"/>
        <v>101</v>
      </c>
      <c r="CW35"/>
      <c r="CX35" s="30"/>
    </row>
    <row r="36" spans="1:102" x14ac:dyDescent="0.2">
      <c r="A36" s="25" t="s">
        <v>1948</v>
      </c>
      <c r="B36" s="27" t="s">
        <v>1635</v>
      </c>
      <c r="C36" s="27" t="s">
        <v>1635</v>
      </c>
      <c r="D36" s="27">
        <v>0</v>
      </c>
      <c r="E36" s="27" t="s">
        <v>1635</v>
      </c>
      <c r="F36" s="82">
        <v>0</v>
      </c>
      <c r="G36" s="27" t="s">
        <v>1635</v>
      </c>
      <c r="H36" s="27" t="s">
        <v>1635</v>
      </c>
      <c r="I36" s="27">
        <v>0</v>
      </c>
      <c r="J36" s="27" t="s">
        <v>1635</v>
      </c>
      <c r="K36" s="82">
        <v>0</v>
      </c>
      <c r="L36" s="27" t="s">
        <v>1635</v>
      </c>
      <c r="M36" s="27" t="s">
        <v>1635</v>
      </c>
      <c r="N36" s="27">
        <v>0</v>
      </c>
      <c r="O36" s="27" t="s">
        <v>1635</v>
      </c>
      <c r="P36" s="82">
        <v>0</v>
      </c>
      <c r="Q36" s="27" t="str">
        <f>(APPS('08-09 Teamsheets'!$H$2:$R$92,$A36,'08-09 Teamsheets'!$C$2:$C$92,Q$1)+APPS('09-10 Teamsheets'!$H$2:$R$98,$A36,'09-10 Teamsheets'!$C$2:$C$98,Q$1)+APPS('10-11 Teamsheets'!$H$2:$R$107,$A36,'10-11 Teamsheets'!$C$2:$C$107,Q$1)+APPS('11-12 Teamsheets'!$H$2:$R$119,$A36,'11-12 Teamsheets'!$C$2:$C$119,Q$1)+APPS('12-13 Teamsheets'!$H$2:$R$126,$A36,'12-13 Teamsheets'!$C$2:$C$126,Q$1)+APPS('13-14 Teamsheets'!$H$2:$R$132,$A36,'13-14 Teamsheets'!$C$2:$C$132,Q$1)+APPS('14-15 Teamsheets'!$H$2:$R$136,$A36,'14-15 Teamsheets'!$C$2:$C$136,Q$1)) &amp; "(" &amp; (SUBS('08-09 Teamsheets'!$S$2:$Z$92,$A36,'08-09 Teamsheets'!$C$2:$C$92,Q$1)+SUBS('09-10 Teamsheets'!$S$2:$Z$98,$A36,'09-10 Teamsheets'!$C$2:$C$98,Q$1)+SUBS('10-11 Teamsheets'!$S$2:$Z$107,$A36,'10-11 Teamsheets'!$C$2:$C$107,Q$1)+SUBS('11-12 Teamsheets'!$S$2:$Z$119,$A36,'11-12 Teamsheets'!$C$2:$C$119,Q$1)+SUBS('12-13 Teamsheets'!$S$2:$Z$126,$A36,'12-13 Teamsheets'!$C$2:$C$126,Q$1)+SUBS('13-14 Teamsheets'!$S$2:$Z$132,$A36,'13-14 Teamsheets'!$C$2:$C$132,Q$1)+SUBS('14-15 Teamsheets'!$S$2:$Z$136,$A36,'14-15 Teamsheets'!$C$2:$C$136,Q$1)) &amp; ")"</f>
        <v>4(6)</v>
      </c>
      <c r="R36" s="27" t="str">
        <f>(GOALS('08-09 Teamsheets'!$H$2:$R$92,$A36,'08-09 Teamsheets'!$C$2:$C$92,Q$1)+GOALS('09-10 Teamsheets'!$H$2:$R$98,$A36,'09-10 Teamsheets'!$C$2:$C$98,Q$1)+GOALS('10-11 Teamsheets'!$H$2:$R$107,$A36,'10-11 Teamsheets'!$C$2:$C$107,Q$1)+GOALS('11-12 Teamsheets'!$H$2:$R$119,$A36,'11-12 Teamsheets'!$C$2:$C$119,Q$1)+GOALS('12-13 Teamsheets'!$H$2:$R$126,$A36,'12-13 Teamsheets'!$C$2:$C$126,Q$1)+GOALS('13-14 Teamsheets'!$H$2:$R$132,$A36,'13-14 Teamsheets'!$C$2:$C$132,Q$1)+GOALS('14-15 Teamsheets'!$H$2:$R$136,$A36,'14-15 Teamsheets'!$C$2:$C$136,Q$1)) &amp; "(" &amp; (GOALS('08-09 Teamsheets'!$S$2:$Z$92,$A36,'08-09 Teamsheets'!$C$2:$C$92,Q$1)+GOALS('09-10 Teamsheets'!$S$2:$Z$98,$A36,'09-10 Teamsheets'!$C$2:$C$98,Q$1)+GOALS('10-11 Teamsheets'!$S$2:$Z$107,$A36,'10-11 Teamsheets'!$C$2:$C$107,Q$1)+GOALS('11-12 Teamsheets'!$S$2:$Z$119,$A36,'11-12 Teamsheets'!$C$2:$C$119,Q$1)+GOALS('12-13 Teamsheets'!$S$2:$Z$126,$A36,'12-13 Teamsheets'!$C$2:$C$126,Q$1)+GOALS('13-14 Teamsheets'!$S$2:$Z$132,$A36,'13-14 Teamsheets'!$C$2:$C$132,Q$1)+GOALS('14-15 Teamsheets'!$S$2:$Z$136,$A36,'14-15 Teamsheets'!$C$2:$C$136,Q$1)) &amp; ")"</f>
        <v>1(0)</v>
      </c>
      <c r="S36" s="27">
        <f>Clean_sheet('08-09 Teamsheets'!$C$2:$H$92,$A36,Q$1)+Clean_sheet('09-10 Teamsheets'!$C$2:$H$98,$A36,Q$1)+Clean_sheet('10-11 Teamsheets'!$C$2:$H$107,$A36,Q$1)+Clean_sheet('11-12 Teamsheets'!$C$2:$H$119,$A36,Q$1)+Clean_sheet('12-13 Teamsheets'!$C$2:$H$126,$A36,Q$1)+Clean_sheet('13-14 Teamsheets'!$C$2:$H$132,$A36,Q$1)+Clean_sheet('14-15 Teamsheets'!$C$2:$H$136,$A36,Q$1)</f>
        <v>0</v>
      </c>
      <c r="T36" s="27" t="str">
        <f>(CARDS('08-09 Teamsheets'!$H$2:$Z$92,$A36,$CX$2,'08-09 Teamsheets'!$C$2:$C$92,Q$1)+CARDS('09-10 Teamsheets'!$H$2:$Z$98,$A36,$CX$2,'09-10 Teamsheets'!$C$2:$C$98,Q$1)+CARDS('10-11 Teamsheets'!$H$2:$Z$107,$A36,$CX$2,'10-11 Teamsheets'!$C$2:$C$107,Q$1)+CARDS('11-12 Teamsheets'!$H$2:$Z$119,$A36,$CX$2,'11-12 Teamsheets'!$C$2:$C$119,Q$1)+CARDS('12-13 Teamsheets'!$H$2:$Z$126,$A36,$CX$2,'12-13 Teamsheets'!$C$2:$C$126,Q$1)+CARDS('13-14 Teamsheets'!$H$2:$Z$132,$A36,$CX$2,'13-14 Teamsheets'!$C$2:$C$132,Q$1)+CARDS('14-15 Teamsheets'!$H$2:$Z$136,$A36,$CX$2,'14-15 Teamsheets'!$C$2:$C$136,Q$1)) &amp; "(" &amp; (CARDS('08-09 Teamsheets'!$H$2:$Z$92,$A36,$CX$3,'08-09 Teamsheets'!$C$2:$C$92,Q$1)+CARDS('09-10 Teamsheets'!$H$2:$Z$98,$A36,$CX$3,'09-10 Teamsheets'!$C$2:$C$98,Q$1)+CARDS('10-11 Teamsheets'!$H$2:$Z$107,$A36,$CX$3,'10-11 Teamsheets'!$C$2:$C$107,Q$1)+CARDS('11-12 Teamsheets'!$H$2:$Z$119,$A36,$CX$3,'11-12 Teamsheets'!$C$2:$C$119,Q$1)+CARDS('12-13 Teamsheets'!$H$2:$Z$126,$A36,$CX$3,'12-13 Teamsheets'!$C$2:$C$126,Q$1)+CARDS('13-14 Teamsheets'!$H$2:$Z$132,$A36,$CX$3,'13-14 Teamsheets'!$C$2:$C$132,Q$1)+CARDS('14-15 Teamsheets'!$H$2:$Z$136,$A36,$CX$3,'14-15 Teamsheets'!$C$2:$C$136,Q$1)) &amp; ")"</f>
        <v>1(0)</v>
      </c>
      <c r="U36" s="82">
        <f>MINS_PLAYED('08-09 Teamsheets'!$H$2:$R$92,$A36,'08-09 Teamsheets'!$C$2:$C$92,Q$1)+MINS_PLAYED('09-10 Teamsheets'!$H$2:$R$98,$A36,'09-10 Teamsheets'!$C$2:$C$98,Q$1)+ MINS_AS_SUB('08-09 Teamsheets'!$S$2:$Z$92,$A36,'08-09 Teamsheets'!$C$2:$C$92,Q$1)+ MINS_AS_SUB('09-10 Teamsheets'!$S$2:$Z$98,$A36,'09-10 Teamsheets'!$C$2:$C$98,Q$1)+MINS_PLAYED('10-11 Teamsheets'!$H$2:$R$107,$A36,'10-11 Teamsheets'!$C$2:$C$107,Q$1)+MINS_AS_SUB('10-11 Teamsheets'!$S$2:$Z$107,$A36,'10-11 Teamsheets'!$C$2:$C$107,Q$1)+MINS_PLAYED('11-12 Teamsheets'!$H$2:$R$119,$A36,'11-12 Teamsheets'!$C$2:$C$119,Q$1)+MINS_AS_SUB('11-12 Teamsheets'!$S$2:$Z$119,$A36,'11-12 Teamsheets'!$C$2:$C$119,Q$1)+MINS_PLAYED('12-13 Teamsheets'!$H$2:$R$126,$A36,'12-13 Teamsheets'!$C$2:$C$126,Q$1)+MINS_AS_SUB('12-13 Teamsheets'!$S$2:$Z$126,$A36,'12-13 Teamsheets'!$C$2:$C$126,Q$1)+MINS_PLAYED('13-14 Teamsheets'!$H$2:$R$132,$A36,'13-14 Teamsheets'!$C$2:$C$132,Q$1)+MINS_AS_SUB('13-14 Teamsheets'!$S$2:$Z$132,$A36,'13-14 Teamsheets'!$C$2:$C$132,Q$1)+MINS_PLAYED('14-15 Teamsheets'!$H$2:$R$136,$A36,'14-15 Teamsheets'!$C$2:$C$136,Q$1)+MINS_AS_SUB('14-15 Teamsheets'!$S$2:$Z$136,$A36,'14-15 Teamsheets'!$C$2:$C$136,Q$1)</f>
        <v>400</v>
      </c>
      <c r="V36" s="27" t="s">
        <v>1635</v>
      </c>
      <c r="W36" s="27" t="s">
        <v>1635</v>
      </c>
      <c r="X36" s="27">
        <v>0</v>
      </c>
      <c r="Y36" s="27" t="s">
        <v>1635</v>
      </c>
      <c r="Z36" s="82">
        <v>0</v>
      </c>
      <c r="AA36" s="27" t="s">
        <v>1635</v>
      </c>
      <c r="AB36" s="27" t="s">
        <v>1635</v>
      </c>
      <c r="AC36" s="27">
        <v>0</v>
      </c>
      <c r="AD36" s="27" t="s">
        <v>1635</v>
      </c>
      <c r="AE36" s="82">
        <v>0</v>
      </c>
      <c r="AF36" s="27" t="s">
        <v>1635</v>
      </c>
      <c r="AG36" s="27" t="s">
        <v>1635</v>
      </c>
      <c r="AH36" s="27">
        <v>0</v>
      </c>
      <c r="AI36" s="27" t="s">
        <v>1635</v>
      </c>
      <c r="AJ36" s="82">
        <v>0</v>
      </c>
      <c r="AK36" s="27" t="s">
        <v>1635</v>
      </c>
      <c r="AL36" s="27" t="s">
        <v>1635</v>
      </c>
      <c r="AM36" s="27">
        <v>0</v>
      </c>
      <c r="AN36" s="27" t="s">
        <v>1635</v>
      </c>
      <c r="AO36" s="82">
        <v>0</v>
      </c>
      <c r="AP36" s="27" t="s">
        <v>1635</v>
      </c>
      <c r="AQ36" s="27" t="s">
        <v>1635</v>
      </c>
      <c r="AR36" s="27">
        <v>0</v>
      </c>
      <c r="AS36" s="27" t="s">
        <v>1635</v>
      </c>
      <c r="AT36" s="82">
        <v>0</v>
      </c>
      <c r="AU36" s="27" t="s">
        <v>1635</v>
      </c>
      <c r="AV36" s="27" t="s">
        <v>1635</v>
      </c>
      <c r="AW36" s="27">
        <v>0</v>
      </c>
      <c r="AX36" s="27" t="s">
        <v>1635</v>
      </c>
      <c r="AY36" s="82">
        <v>0</v>
      </c>
      <c r="AZ36" s="27" t="str">
        <f>(APPS('07-08 Teamsheets'!$H$2:$R$88,$A36,'07-08 Teamsheets'!$C$2:$C$88,AZ$1)+APPS('11-12 Teamsheets'!$H$2:$R$119,$A36,'11-12 Teamsheets'!$C$2:$C$119,AZ$1)+APPS('12-13 Teamsheets'!$H$2:$R$126,$A36,'12-13 Teamsheets'!$C$2:$C$126,AZ$1)+APPS('13-14 Teamsheets'!$H$2:$R$132,$A36,'13-14 Teamsheets'!$C$2:$C$132,AZ$1)+APPS('14-15 Teamsheets'!$H$2:$R$136,$A36,'14-15 Teamsheets'!$C$2:$C$136,AZ$1)) &amp; "(" &amp; (SUBS('07-08 Teamsheets'!$S$2:$Z$88,$A36,'07-08 Teamsheets'!$C$2:$C$88,AZ$1)+SUBS('11-12 Teamsheets'!$S$2:$Z$119,$A36,'11-12 Teamsheets'!$C$2:$C$119,AZ$1)+SUBS('12-13 Teamsheets'!$S$2:$Z$126,$A36,'12-13 Teamsheets'!$C$2:$C$126,AZ$1)+SUBS('13-14 Teamsheets'!$S$2:$Z$132,$A36,'13-14 Teamsheets'!$C$2:$C$132,AZ$1)+SUBS('14-15 Teamsheets'!$S$2:$Z$136,$A36,'14-15 Teamsheets'!$C$2:$C$136,AZ$1)) &amp; ")"</f>
        <v>0(0)</v>
      </c>
      <c r="BA36" s="27" t="str">
        <f>(GOALS('07-08 Teamsheets'!$H$2:$R$88,$A36,'07-08 Teamsheets'!$C$2:$C$88,AZ$1)+GOALS('11-12 Teamsheets'!$H$2:$R$119,$A36,'11-12 Teamsheets'!$C$2:$C$119,AZ$1)+GOALS('12-13 Teamsheets'!$H$2:$R$126,$A36,'12-13 Teamsheets'!$C$2:$C$126,AZ$1)+GOALS('13-14 Teamsheets'!$H$2:$R$132,$A36,'13-14 Teamsheets'!$C$2:$C$132,AZ$1)+GOALS('14-15 Teamsheets'!$H$2:$R$136,$A36,'14-15 Teamsheets'!$C$2:$C$136,AZ$1)) &amp; "(" &amp; (GOALS('07-08 Teamsheets'!$S$2:$Z$88,$A36,'07-08 Teamsheets'!$C$2:$C$88,AZ$1)+GOALS('11-12 Teamsheets'!$S$2:$Z$119,$A36,'11-12 Teamsheets'!$C$2:$C$119,AZ$1)+GOALS('12-13 Teamsheets'!$S$2:$Z$126,$A36,'12-13 Teamsheets'!$C$2:$C$126,AZ$1)+GOALS('13-14 Teamsheets'!$S$2:$Z$132,$A36,'13-14 Teamsheets'!$C$2:$C$132,AZ$1)+GOALS('14-15 Teamsheets'!$S$2:$Z$136,$A36,'14-15 Teamsheets'!$C$2:$C$136,AZ$1)) &amp; ")"</f>
        <v>0(0)</v>
      </c>
      <c r="BB36" s="27">
        <f>Clean_sheet('07-08 Teamsheets'!$C$2:$H$92,$A36,AZ$1)+Clean_sheet('11-12 Teamsheets'!$C$2:$H$119,$A36,AZ$1)+Clean_sheet('12-13 Teamsheets'!$C$2:$H$126,$A36,AZ$1)+Clean_sheet('13-14 Teamsheets'!$C$2:$H$132,$A36,AZ$1)+Clean_sheet('14-15 Teamsheets'!$C$2:$H$136,$A36,AZ$1)</f>
        <v>0</v>
      </c>
      <c r="BC36" s="27" t="str">
        <f>(CARDS('07-08 Teamsheets'!$H$2:$Z$88,$A36,$CX$2,'07-08 Teamsheets'!$C$2:$C$88,AZ$1)+CARDS('11-12 Teamsheets'!$H$2:$Z$119,$A36,$CX$2,'11-12 Teamsheets'!$C$2:$C$119,AZ$1)+CARDS('12-13 Teamsheets'!$H$2:$Z$126,$A36,$CX$2,'12-13 Teamsheets'!$C$2:$C$126,AZ$1)+CARDS('13-14 Teamsheets'!$H$2:$Z$132,$A36,$CX$2,'13-14 Teamsheets'!$C$2:$C$132,AZ$1)+CARDS('14-15 Teamsheets'!$H$2:$Z$136,$A36,$CX$2,'14-15 Teamsheets'!$C$2:$C$136,AZ$1)) &amp; "(" &amp; (CARDS('07-08 Teamsheets'!$H$2:$Z$88,$A36,$CX$3,'07-08 Teamsheets'!$C$2:$C$88,AZ$1)+CARDS('11-12 Teamsheets'!$H$2:$Z$119,$A36,$CX$3,'11-12 Teamsheets'!$C$2:$C$119,AZ$1)+CARDS('12-13 Teamsheets'!$H$2:$Z$126,$A36,$CX$3,'12-13 Teamsheets'!$C$2:$C$126,AZ$1)+CARDS('13-14 Teamsheets'!$H$2:$Z$132,$A36,$CX$3,'13-14 Teamsheets'!$C$2:$C$132,AZ$1)+CARDS('14-15 Teamsheets'!$H$2:$Z$136,$A36,$CX$3,'14-15 Teamsheets'!$C$2:$C$136,AZ$1)) &amp; ")"</f>
        <v>0(0)</v>
      </c>
      <c r="BD36" s="82">
        <f>MINS_PLAYED('07-08 Teamsheets'!$H$2:$R$88,$A36,'07-08 Teamsheets'!$C$2:$C$88,AZ$1)+MINS_PLAYED('11-12 Teamsheets'!$H$2:$R$119,$A36,'11-12 Teamsheets'!$C$2:$C$119,AZ$1)+MINS_PLAYED('12-13 Teamsheets'!$H$2:$R$126,$A36,'12-13 Teamsheets'!$C$2:$C$126,AZ$1)+MINS_PLAYED('13-14 Teamsheets'!$H$2:$R$132,$A36,'13-14 Teamsheets'!$C$2:$C$132,AZ$1)+MINS_PLAYED('14-15 Teamsheets'!$H$2:$R$136,$A36,'14-15 Teamsheets'!$C$2:$C$136,AZ$1)+MINS_AS_SUB('07-08 Teamsheets'!$S$2:$Z$88,$A36,'07-08 Teamsheets'!$C$2:$C$88,AZ$1)+MINS_AS_SUB('11-12 Teamsheets'!$S$2:$Z$119,$A36,'11-12 Teamsheets'!$C$2:$C$119,AZ$1)+MINS_AS_SUB('12-13 Teamsheets'!$S$2:$Z$126,$A36,'12-13 Teamsheets'!$C$2:$C$126,AZ$1)+MINS_AS_SUB('13-14 Teamsheets'!$S$2:$Z$132,$A36,'13-14 Teamsheets'!$C$2:$C$132,AZ$1)+MINS_AS_SUB('14-15 Teamsheets'!$S$2:$Z$136,$A36,'14-15 Teamsheets'!$C$2:$C$136,AZ$1)</f>
        <v>0</v>
      </c>
      <c r="BE36" s="27" t="str">
        <f>(APPS('08-09 Teamsheets'!$H$2:$R$92,$A36,'08-09 Teamsheets'!$C$2:$C$92,BE$1)+APPS('09-10 Teamsheets'!$H$2:$R$98,$A36,'09-10 Teamsheets'!$C$2:$C$98,BE$1)+APPS('10-11 Teamsheets'!$H$2:$R$107,$A36,'10-11 Teamsheets'!$C$2:$C$107,BE$1)+APPS('11-12 Teamsheets'!$H$2:$R$119,$A36,'11-12 Teamsheets'!$C$2:$C$119,BE$1)+APPS('12-13 Teamsheets'!$H$2:$R$126,$A36,'12-13 Teamsheets'!$C$2:$C$126,BE$1)+APPS('13-14 Teamsheets'!$H$2:$R$132,$A36,'13-14 Teamsheets'!$C$2:$C$132,BE$1)+APPS('14-15 Teamsheets'!$H$2:$R$136,$A36,'14-15 Teamsheets'!$C$2:$C$136,BE$1)) &amp; "(" &amp; (SUBS('08-09 Teamsheets'!$S$2:$Z$92,$A36,'08-09 Teamsheets'!$C$2:$C$92,BE$1)+SUBS('09-10 Teamsheets'!$S$2:$Z$98,$A36,'09-10 Teamsheets'!$C$2:$C$98,BE$1)+SUBS('10-11 Teamsheets'!$S$2:$Z$107,$A36,'10-11 Teamsheets'!$C$2:$C$107,BE$1)+SUBS('11-12 Teamsheets'!$S$2:$Z$119,$A36,'11-12 Teamsheets'!$C$2:$C$119,BE$1)+SUBS('12-13 Teamsheets'!$S$2:$Z$126,$A36,'12-13 Teamsheets'!$C$2:$C$126,BE$1)+SUBS('13-14 Teamsheets'!$S$2:$Z$132,$A36,'13-14 Teamsheets'!$C$2:$C$132,BE$1)+SUBS('14-15 Teamsheets'!$S$2:$Z$136,$A36,'14-15 Teamsheets'!$C$2:$C$136,BE$1)) &amp; ")"</f>
        <v>0(0)</v>
      </c>
      <c r="BF36" s="27" t="str">
        <f>(GOALS('08-09 Teamsheets'!$H$2:$R$92,$A36,'08-09 Teamsheets'!$C$2:$C$92,BE$1)+GOALS('09-10 Teamsheets'!$H$2:$R$98,$A36,'09-10 Teamsheets'!$C$2:$C$98,BE$1)+GOALS('10-11 Teamsheets'!$H$2:$R$107,$A36,'10-11 Teamsheets'!$C$2:$C$107,BE$1)+GOALS('11-12 Teamsheets'!$H$2:$R$119,$A36,'11-12 Teamsheets'!$C$2:$C$119,BE$1)+GOALS('12-13 Teamsheets'!$H$2:$R$126,$A36,'12-13 Teamsheets'!$C$2:$C$126,BE$1)+GOALS('13-14 Teamsheets'!$H$2:$R$132,$A36,'13-14 Teamsheets'!$C$2:$C$132,BE$1)+GOALS('14-15 Teamsheets'!$H$2:$R$136,$A36,'14-15 Teamsheets'!$C$2:$C$136,BE$1)) &amp; "(" &amp; (GOALS('08-09 Teamsheets'!$S$2:$Z$92,$A36,'08-09 Teamsheets'!$C$2:$C$92,BE$1)+GOALS('09-10 Teamsheets'!$S$2:$Z$98,$A36,'09-10 Teamsheets'!$C$2:$C$98,BE$1)+GOALS('10-11 Teamsheets'!$S$2:$Z$107,$A36,'10-11 Teamsheets'!$C$2:$C$107,BE$1)+GOALS('11-12 Teamsheets'!$S$2:$Z$119,$A36,'11-12 Teamsheets'!$C$2:$C$119,BE$1)+GOALS('12-13 Teamsheets'!$S$2:$Z$126,$A36,'12-13 Teamsheets'!$C$2:$C$126,BE$1)+GOALS('13-14 Teamsheets'!$S$2:$Z$132,$A36,'13-14 Teamsheets'!$C$2:$C$132,BE$1)+GOALS('14-15 Teamsheets'!$S$2:$Z$136,$A36,'14-15 Teamsheets'!$C$2:$C$136,BE$1)) &amp; ")"</f>
        <v>0(0)</v>
      </c>
      <c r="BG36" s="27">
        <f>Clean_sheet('08-09 Teamsheets'!$C$2:$H$92,$A36,BE$1)+Clean_sheet('09-10 Teamsheets'!$C$2:$H$98,$A36,BE$1)+Clean_sheet('10-11 Teamsheets'!$C$2:$H$107,$A36,BE$1)+Clean_sheet('11-12 Teamsheets'!$C$2:$H$119,$A36,BE$1)+Clean_sheet('12-13 Teamsheets'!$C$2:$H$126,$A36,BE$1)+Clean_sheet('13-14 Teamsheets'!$C$2:$H$132,$A36,BE$1)+Clean_sheet('14-15 Teamsheets'!$C$2:$H$136,$A36,BE$1)</f>
        <v>0</v>
      </c>
      <c r="BH36" s="27" t="str">
        <f>(CARDS('08-09 Teamsheets'!$H$2:$Z$92,$A36,$CX$2,'08-09 Teamsheets'!$C$2:$C$92,BE$1)+CARDS('09-10 Teamsheets'!$H$2:$Z$98,$A36,$CX$2,'09-10 Teamsheets'!$C$2:$C$98,BE$1)+CARDS('10-11 Teamsheets'!$H$2:$Z$107,$A36,$CX$2,'10-11 Teamsheets'!$C$2:$C$107,BE$1)+CARDS('11-12 Teamsheets'!$H$2:$Z$119,$A36,$CX$2,'11-12 Teamsheets'!$C$2:$C$119,BE$1)+CARDS('12-13 Teamsheets'!$H$2:$Z$126,$A36,$CX$2,'12-13 Teamsheets'!$C$2:$C$126,BE$1)+CARDS('13-14 Teamsheets'!$H$2:$Z$132,$A36,$CX$2,'13-14 Teamsheets'!$C$2:$C$132,BE$1)+CARDS('14-15 Teamsheets'!$H$2:$Z$136,$A36,$CX$2,'14-15 Teamsheets'!$C$2:$C$136,BE$1)) &amp; "(" &amp; (CARDS('08-09 Teamsheets'!$H$2:$Z$92,$A36,$CX$3,'08-09 Teamsheets'!$C$2:$C$92,BE$1)+CARDS('09-10 Teamsheets'!$H$2:$Z$98,$A36,$CX$3,'09-10 Teamsheets'!$C$2:$C$98,BE$1)+CARDS('10-11 Teamsheets'!$H$2:$Z$107,$A36,$CX$3,'10-11 Teamsheets'!$C$2:$C$107,BE$1)+CARDS('11-12 Teamsheets'!$H$2:$Z$119,$A36,$CX$3,'11-12 Teamsheets'!$C$2:$C$119,BE$1)+CARDS('12-13 Teamsheets'!$H$2:$Z$126,$A36,$CX$3,'12-13 Teamsheets'!$C$2:$C$126,BE$1)+CARDS('13-14 Teamsheets'!$H$2:$Z$132,$A36,$CX$3,'13-14 Teamsheets'!$C$2:$C$132,BE$1)+CARDS('14-15 Teamsheets'!$H$2:$Z$136,$A36,$CX$3,'14-15 Teamsheets'!$C$2:$C$136,BE$1)) &amp; ")"</f>
        <v>0(0)</v>
      </c>
      <c r="BI36" s="82">
        <f>MINS_PLAYED('08-09 Teamsheets'!$H$2:$R$92,$A36,'08-09 Teamsheets'!$C$2:$C$92,BE$1)+MINS_PLAYED('09-10 Teamsheets'!$H$2:$R$98,$A36,'09-10 Teamsheets'!$C$2:$C$98,BE$1)+ MINS_AS_SUB('08-09 Teamsheets'!$S$2:$Z$92,$A36,'08-09 Teamsheets'!$C$2:$C$92,BE$1)+ MINS_AS_SUB('09-10 Teamsheets'!$S$2:$Z$98,$A36,'09-10 Teamsheets'!$C$2:$C$98,BE$1)+MINS_PLAYED('10-11 Teamsheets'!$H$2:$R$107,$A36,'10-11 Teamsheets'!$C$2:$C$107,BE$1)+MINS_AS_SUB('10-11 Teamsheets'!$S$2:$Z$107,$A36,'10-11 Teamsheets'!$C$2:$C$107,BE$1)+MINS_PLAYED('11-12 Teamsheets'!$H$2:$R$119,$A36,'11-12 Teamsheets'!$C$2:$C$119,BE$1)+MINS_AS_SUB('11-12 Teamsheets'!$S$2:$Z$119,$A36,'11-12 Teamsheets'!$C$2:$C$119,BE$1)+MINS_PLAYED('12-13 Teamsheets'!$H$2:$R$126,$A36,'12-13 Teamsheets'!$C$2:$C$126,BE$1)+MINS_AS_SUB('12-13 Teamsheets'!$S$2:$Z$126,$A36,'12-13 Teamsheets'!$C$2:$C$126,BE$1)+MINS_PLAYED('13-14 Teamsheets'!$H$2:$R$132,$A36,'13-14 Teamsheets'!$C$2:$C$132,BE$1)+MINS_AS_SUB('13-14 Teamsheets'!$S$2:$Z$132,$A36,'13-14 Teamsheets'!$C$2:$C$132,BE$1)+MINS_PLAYED('14-15 Teamsheets'!$H$2:$R$136,$A36,'14-15 Teamsheets'!$C$2:$C$136,BE$1)+MINS_AS_SUB('14-15 Teamsheets'!$S$2:$Z$136,$A36,'14-15 Teamsheets'!$C$2:$C$136,BE$1)</f>
        <v>0</v>
      </c>
      <c r="BJ36" s="27" t="str">
        <f>(APPS('07-08 Teamsheets'!$H$2:$R$88,$A36,'07-08 Teamsheets'!$C$2:$C$88,BJ$1)+APPS('08-09 Teamsheets'!$H$2:$R$92,$A36,'08-09 Teamsheets'!$C$2:$C$92,BJ$1)+APPS('09-10 Teamsheets'!$H$2:$R$98,$A36,'09-10 Teamsheets'!$C$2:$C$98,BJ$1)+APPS('10-11 Teamsheets'!$H$2:$R$106,$A36,'10-11 Teamsheets'!$C$2:$C$106,BJ$1)+APPS('11-12 Teamsheets'!$H$2:$R$119,$A36,'11-12 Teamsheets'!$C$2:$C$119,BJ$1)+APPS('12-13 Teamsheets'!$H$2:$R$126,$A36,'12-13 Teamsheets'!$C$2:$C$126,BJ$1)+APPS('13-14 Teamsheets'!$H$2:$R$132,$A36,'13-14 Teamsheets'!$C$2:$C$132,BJ$1)+APPS('14-15 Teamsheets'!$H$2:$R$136,$A36,'14-15 Teamsheets'!$C$2:$C$136,BJ$1)) &amp; "(" &amp; (SUBS('07-08 Teamsheets'!$S$2:$Z$88,$A36,'07-08 Teamsheets'!$C$2:$C$88,BJ$1)+SUBS('08-09 Teamsheets'!$S$2:$Z$92,$A36,'08-09 Teamsheets'!$C$2:$C$92,BJ$1)+SUBS('09-10 Teamsheets'!$S$2:$Z$98,$A36,'09-10 Teamsheets'!$C$2:$C$98,BJ$1)+SUBS('10-11 Teamsheets'!$S$2:$Z$106,$A36,'10-11 Teamsheets'!$C$2:$C$106,BJ$1)+SUBS('11-12 Teamsheets'!$S$2:$Z$119,$A36,'11-12 Teamsheets'!$C$2:$C$119,BJ$1)+SUBS('12-13 Teamsheets'!$S$2:$Z$126,$A36,'12-13 Teamsheets'!$C$2:$C$126,BJ$1)+SUBS('13-14 Teamsheets'!$S$2:$Z$132,$A36,'13-14 Teamsheets'!$C$2:$C$132,BJ$1)+SUBS('14-15 Teamsheets'!$S$2:$Z$136,$A36,'14-15 Teamsheets'!$C$2:$C$136,BJ$1)) &amp; ")"</f>
        <v>0(0)</v>
      </c>
      <c r="BK36" s="27" t="str">
        <f>(GOALS('07-08 Teamsheets'!$H$2:$R$88,$A36,'07-08 Teamsheets'!$C$2:$C$88,BJ$1)+GOALS('08-09 Teamsheets'!$H$2:$R$92,$A36,'08-09 Teamsheets'!$C$2:$C$92,BJ$1)+GOALS('09-10 Teamsheets'!$H$2:$R$98,$A36,'09-10 Teamsheets'!$C$2:$C$98,BJ$1)+GOALS('10-11 Teamsheets'!$H$2:$R$106,$A36,'10-11 Teamsheets'!$C$2:$C$106,BJ$1)+GOALS('11-12 Teamsheets'!$H$2:$R$119,$A36,'11-12 Teamsheets'!$C$2:$C$119,BJ$1)+GOALS('12-13 Teamsheets'!$H$2:$R$126,$A36,'12-13 Teamsheets'!$C$2:$C$126,BJ$1)+GOALS('13-14 Teamsheets'!$H$2:$R$132,$A36,'13-14 Teamsheets'!$C$2:$C$132,BJ$1)+GOALS('14-15 Teamsheets'!$H$2:$R$136,$A36,'14-15 Teamsheets'!$C$2:$C$136,BJ$1)) &amp; "(" &amp; (GOALS('07-08 Teamsheets'!$S$2:$Z$88,$A36,'07-08 Teamsheets'!$C$2:$C$88,BJ$1)+GOALS('08-09 Teamsheets'!$S$2:$Z$92,$A36,'08-09 Teamsheets'!$C$2:$C$92,BJ$1)+GOALS('09-10 Teamsheets'!$S$2:$Z$98,$A36,'09-10 Teamsheets'!$C$2:$C$98,BJ$1)+GOALS('10-11 Teamsheets'!$S$2:$Z$106,$A36,'10-11 Teamsheets'!$C$2:$C$106,BJ$1)+GOALS('11-12 Teamsheets'!$S$2:$Z$119,$A36,'11-12 Teamsheets'!$C$2:$C$119,BJ$1)+GOALS('12-13 Teamsheets'!$S$2:$Z$126,$A36,'12-13 Teamsheets'!$C$2:$C$126,BJ$1)+GOALS('13-14 Teamsheets'!$S$2:$Z$132,$A36,'13-14 Teamsheets'!$C$2:$C$132,BJ$1)+GOALS('14-15 Teamsheets'!$S$2:$Z$136,$A36,'14-15 Teamsheets'!$C$2:$C$136,BJ$1)) &amp; ")"</f>
        <v>0(0)</v>
      </c>
      <c r="BL36" s="27">
        <f>Clean_sheet('07-08 Teamsheets'!$C$2:$H$92,$A36,BJ$1)+Clean_sheet('08-09 Teamsheets'!$C$2:$H$92,$A36,BJ$1)+Clean_sheet('09-10 Teamsheets'!$C$2:$H$98,$A36,BJ$1)+Clean_sheet('10-11 Teamsheets'!$C$2:$H$106,$A36,BJ$1)+Clean_sheet('11-12 Teamsheets'!$C$2:$H$119,$A36,BJ$1)+Clean_sheet('12-13 Teamsheets'!$C$2:$H$126,$A36,BJ$1)+Clean_sheet('13-14 Teamsheets'!$C$2:$H$132,$A36,BJ$1)+Clean_sheet('14-15 Teamsheets'!$C$2:$H$136,$A36,BJ$1)</f>
        <v>0</v>
      </c>
      <c r="BM36" s="27" t="str">
        <f>(CARDS('07-08 Teamsheets'!$H$2:$Z$88,$A36,$CX$2,'07-08 Teamsheets'!$C$2:$C$88,BJ$1)+CARDS('08-09 Teamsheets'!$H$2:$Z$92,$A36,$CX$2,'08-09 Teamsheets'!$C$2:$C$92,BJ$1)+CARDS('09-10 Teamsheets'!$H$2:$Z$98,$A36,$CX$2,'09-10 Teamsheets'!$C$2:$C$98,BJ$1)+CARDS('10-11 Teamsheets'!$H$2:$Z$106,$A36,$CX$2,'10-11 Teamsheets'!$C$2:$C$106,BJ$1)+CARDS('11-12 Teamsheets'!$H$2:$Z$119,$A36,$CX$2,'11-12 Teamsheets'!$C$2:$C$119,BJ$1)+CARDS('12-13 Teamsheets'!$H$2:$Z$126,$A36,$CX$2,'12-13 Teamsheets'!$C$2:$C$126,BJ$1)+CARDS('13-14 Teamsheets'!$H$2:$Z$132,$A36,$CX$2,'13-14 Teamsheets'!$C$2:$C$132,BJ$1)+CARDS('14-15 Teamsheets'!$H$2:$Z$136,$A36,$CX$2,'14-15 Teamsheets'!$C$2:$C$136,BJ$1)) &amp; "(" &amp; (CARDS('07-08 Teamsheets'!$H$2:$Z$88,$A36,$CX$3,'07-08 Teamsheets'!$C$2:$C$88,BJ$1)+CARDS('08-09 Teamsheets'!$H$2:$Z$92,$A36,$CX$3,'08-09 Teamsheets'!$C$2:$C$92,BJ$1)+CARDS('09-10 Teamsheets'!$H$2:$Z$98,$A36,$CX$3,'09-10 Teamsheets'!$C$2:$C$98,BJ$1)+CARDS('10-11 Teamsheets'!$H$2:$Z$106,$A36,$CX$3,'10-11 Teamsheets'!$C$2:$C$106,BJ$1)+CARDS('11-12 Teamsheets'!$H$2:$Z$119,$A36,$CX$3,'11-12 Teamsheets'!$C$2:$C$119,BJ$1)+CARDS('12-13 Teamsheets'!$H$2:$Z$126,$A36,$CX$3,'12-13 Teamsheets'!$C$2:$C$126,BJ$1)+CARDS('13-14 Teamsheets'!$H$2:$Z$132,$A36,$CX$3,'13-14 Teamsheets'!$C$2:$C$132,BJ$1)+CARDS('14-15 Teamsheets'!$H$2:$Z$136,$A36,$CX$3,'14-15 Teamsheets'!$C$2:$C$136,BJ$1)) &amp; ")"</f>
        <v>0(0)</v>
      </c>
      <c r="BN36" s="82">
        <f>MINS_PLAYED('07-08 Teamsheets'!$H$2:$R$88,$A36,'07-08 Teamsheets'!$C$2:$C$88,BJ$1)+MINS_PLAYED('08-09 Teamsheets'!$H$2:$R$92,$A36,'08-09 Teamsheets'!$C$2:$C$92,BJ$1)+MINS_PLAYED('09-10 Teamsheets'!$H$2:$R$98,$A36,'09-10 Teamsheets'!$C$2:$C$98,BJ$1)+MINS_PLAYED('10-11 Teamsheets'!$H$2:$R$106,$A36,'10-11 Teamsheets'!$C$2:$C$106,BJ$1)+MINS_PLAYED('11-12 Teamsheets'!$H$2:$R$119,$A36,'11-12 Teamsheets'!$C$2:$C$119,BJ$1)+MINS_PLAYED('12-13 Teamsheets'!$H$2:$R$126,$A36,'12-13 Teamsheets'!$C$2:$C$126,BJ$1)+MINS_PLAYED('13-14 Teamsheets'!$H$2:$R$132,$A36,'13-14 Teamsheets'!$C$2:$C$132,BJ$1)+MINS_PLAYED('14-15 Teamsheets'!$H$2:$R$136,$A36,'14-15 Teamsheets'!$C$2:$C$136,BJ$1)+MINS_AS_SUB('07-08 Teamsheets'!$S$2:$Z$88,$A36,'07-08 Teamsheets'!$C$2:$C$88,BJ$1)+MINS_AS_SUB('08-09 Teamsheets'!$S$2:$Z$92,$A36,'08-09 Teamsheets'!$C$2:$C$92,BJ$1)+MINS_AS_SUB('09-10 Teamsheets'!$S$2:$Z$98,$A36,'09-10 Teamsheets'!$C$2:$C$98,BJ$1)+MINS_AS_SUB('10-11 Teamsheets'!$S$2:$Z$106,$A36,'10-11 Teamsheets'!$C$2:$C$106,BJ$1)+MINS_AS_SUB('11-12 Teamsheets'!$S$2:$Z$119,$A36,'11-12 Teamsheets'!$C$2:$C$119,BJ$1)+MINS_AS_SUB('12-13 Teamsheets'!$S$2:$Z$126,$A36,'12-13 Teamsheets'!$C$2:$C$126,BJ$1)+MINS_AS_SUB('13-14 Teamsheets'!$S$2:$Z$132,$A36,'13-14 Teamsheets'!$C$2:$C$132,BJ$1)+MINS_AS_SUB('14-15 Teamsheets'!$S$2:$Z$136,$A36,'14-15 Teamsheets'!$C$2:$C$136,BJ$1)</f>
        <v>0</v>
      </c>
      <c r="BO36" s="27" t="str">
        <f>(APPS('07-08 Teamsheets'!$H$2:$R$88,$A36,'07-08 Teamsheets'!$C$2:$C$88,BO$1)+APPS('08-09 Teamsheets'!$H$2:$R$92,$A36,'08-09 Teamsheets'!$C$2:$C$92,BO$1)+APPS('09-10 Teamsheets'!$H$2:$R$98,$A36,'09-10 Teamsheets'!$C$2:$C$98,BO$1)+APPS('10-11 Teamsheets'!$H$2:$R$106,$A36,'10-11 Teamsheets'!$C$2:$C$106,BO$1)+APPS('11-12 Teamsheets'!$H$2:$R$119,$A36,'11-12 Teamsheets'!$C$2:$C$119,BO$1)+APPS('12-13 Teamsheets'!$H$2:$R$126,$A36,'12-13 Teamsheets'!$C$2:$C$126,BO$1)+APPS('13-14 Teamsheets'!$H$2:$R$132,$A36,'13-14 Teamsheets'!$C$2:$C$132,BO$1)+APPS('14-15 Teamsheets'!$H$2:$R$136,$A36,'14-15 Teamsheets'!$C$2:$C$136,BO$1)) &amp; "(" &amp; (SUBS('07-08 Teamsheets'!$S$2:$Z$88,$A36,'07-08 Teamsheets'!$C$2:$C$88,BO$1)+SUBS('08-09 Teamsheets'!$S$2:$Z$92,$A36,'08-09 Teamsheets'!$C$2:$C$92,BO$1)+SUBS('09-10 Teamsheets'!$S$2:$Z$98,$A36,'09-10 Teamsheets'!$C$2:$C$98,BO$1)+SUBS('10-11 Teamsheets'!$S$2:$Z$106,$A36,'10-11 Teamsheets'!$C$2:$C$106,BO$1)+SUBS('11-12 Teamsheets'!$S$2:$Z$119,$A36,'11-12 Teamsheets'!$C$2:$C$119,BO$1)+SUBS('12-13 Teamsheets'!$S$2:$Z$126,$A36,'12-13 Teamsheets'!$C$2:$C$126,BO$1)+SUBS('13-14 Teamsheets'!$S$2:$Z$132,$A36,'13-14 Teamsheets'!$C$2:$C$132,BO$1)+SUBS('14-15 Teamsheets'!$S$2:$Z$136,$A36,'14-15 Teamsheets'!$C$2:$C$136,BO$1)) &amp; ")"</f>
        <v>0(0)</v>
      </c>
      <c r="BP36" s="27" t="str">
        <f>(GOALS('07-08 Teamsheets'!$H$2:$R$88,$A36,'07-08 Teamsheets'!$C$2:$C$88,BO$1)+GOALS('08-09 Teamsheets'!$H$2:$R$92,$A36,'08-09 Teamsheets'!$C$2:$C$92,BO$1)+GOALS('09-10 Teamsheets'!$H$2:$R$98,$A36,'09-10 Teamsheets'!$C$2:$C$98,BO$1)+GOALS('10-11 Teamsheets'!$H$2:$R$106,$A36,'10-11 Teamsheets'!$C$2:$C$106,BO$1)+GOALS('11-12 Teamsheets'!$H$2:$R$119,$A36,'11-12 Teamsheets'!$C$2:$C$119,BO$1)+GOALS('12-13 Teamsheets'!$H$2:$R$126,$A36,'12-13 Teamsheets'!$C$2:$C$126,BO$1)+GOALS('13-14 Teamsheets'!$H$2:$R$132,$A36,'13-14 Teamsheets'!$C$2:$C$132,BO$1)+GOALS('14-15 Teamsheets'!$H$2:$R$136,$A36,'14-15 Teamsheets'!$C$2:$C$136,BO$1)) &amp; "(" &amp; (GOALS('07-08 Teamsheets'!$S$2:$Z$88,$A36,'07-08 Teamsheets'!$C$2:$C$88,BO$1)+GOALS('08-09 Teamsheets'!$S$2:$Z$92,$A36,'08-09 Teamsheets'!$C$2:$C$92,BO$1)+GOALS('09-10 Teamsheets'!$S$2:$Z$98,$A36,'09-10 Teamsheets'!$C$2:$C$98,BO$1)+GOALS('10-11 Teamsheets'!$S$2:$Z$106,$A36,'10-11 Teamsheets'!$C$2:$C$106,BO$1)+GOALS('11-12 Teamsheets'!$S$2:$Z$119,$A36,'11-12 Teamsheets'!$C$2:$C$119,BO$1)+GOALS('12-13 Teamsheets'!$S$2:$Z$126,$A36,'12-13 Teamsheets'!$C$2:$C$126,BO$1)+GOALS('13-14 Teamsheets'!$S$2:$Z$132,$A36,'13-14 Teamsheets'!$C$2:$C$132,BO$1)+GOALS('14-15 Teamsheets'!$S$2:$Z$136,$A36,'14-15 Teamsheets'!$C$2:$C$136,BO$1)) &amp; ")"</f>
        <v>0(0)</v>
      </c>
      <c r="BQ36" s="27">
        <f>Clean_sheet('07-08 Teamsheets'!$C$2:$H$92,$A36,BO$1)+Clean_sheet('08-09 Teamsheets'!$C$2:$H$92,$A36,BO$1)+Clean_sheet('09-10 Teamsheets'!$C$2:$H$98,$A36,BO$1)+Clean_sheet('10-11 Teamsheets'!$C$2:$H$106,$A36,BO$1)+Clean_sheet('11-12 Teamsheets'!$C$2:$H$119,$A36,BO$1)+Clean_sheet('12-13 Teamsheets'!$C$2:$H$126,$A36,BO$1)+Clean_sheet('13-14 Teamsheets'!$C$2:$H$132,$A36,BO$1)+Clean_sheet('14-15 Teamsheets'!$C$2:$H$136,$A36,BO$1)</f>
        <v>0</v>
      </c>
      <c r="BR36" s="27" t="str">
        <f>(CARDS('07-08 Teamsheets'!$H$2:$Z$88,$A36,$CX$2,'07-08 Teamsheets'!$C$2:$C$88,BO$1)+CARDS('08-09 Teamsheets'!$H$2:$Z$92,$A36,$CX$2,'08-09 Teamsheets'!$C$2:$C$92,BO$1)+CARDS('09-10 Teamsheets'!$H$2:$Z$98,$A36,$CX$2,'09-10 Teamsheets'!$C$2:$C$98,BO$1)+CARDS('10-11 Teamsheets'!$H$2:$Z$106,$A36,$CX$2,'10-11 Teamsheets'!$C$2:$C$106,BO$1)+CARDS('11-12 Teamsheets'!$H$2:$Z$119,$A36,$CX$2,'11-12 Teamsheets'!$C$2:$C$119,BO$1)+CARDS('12-13 Teamsheets'!$H$2:$Z$126,$A36,$CX$2,'12-13 Teamsheets'!$C$2:$C$126,BO$1)+CARDS('13-14 Teamsheets'!$H$2:$Z$132,$A36,$CX$2,'13-14 Teamsheets'!$C$2:$C$132,BO$1)+CARDS('14-15 Teamsheets'!$H$2:$Z$136,$A36,$CX$2,'14-15 Teamsheets'!$C$2:$C$136,BO$1)) &amp; "(" &amp; (CARDS('07-08 Teamsheets'!$H$2:$Z$88,$A36,$CX$3,'07-08 Teamsheets'!$C$2:$C$88,BO$1)+CARDS('08-09 Teamsheets'!$H$2:$Z$92,$A36,$CX$3,'08-09 Teamsheets'!$C$2:$C$92,BO$1)+CARDS('09-10 Teamsheets'!$H$2:$Z$98,$A36,$CX$3,'09-10 Teamsheets'!$C$2:$C$98,BO$1)+CARDS('10-11 Teamsheets'!$H$2:$Z$106,$A36,$CX$3,'10-11 Teamsheets'!$C$2:$C$106,BO$1)+CARDS('11-12 Teamsheets'!$H$2:$Z$119,$A36,$CX$3,'11-12 Teamsheets'!$C$2:$C$119,BO$1)+CARDS('12-13 Teamsheets'!$H$2:$Z$126,$A36,$CX$3,'12-13 Teamsheets'!$C$2:$C$126,BO$1)+CARDS('13-14 Teamsheets'!$H$2:$Z$132,$A36,$CX$3,'13-14 Teamsheets'!$C$2:$C$132,BO$1)+CARDS('14-15 Teamsheets'!$H$2:$Z$136,$A36,$CX$3,'14-15 Teamsheets'!$C$2:$C$136,BO$1)) &amp; ")"</f>
        <v>0(0)</v>
      </c>
      <c r="BS36" s="82">
        <f>MINS_PLAYED('07-08 Teamsheets'!$H$2:$R$88,$A36,'07-08 Teamsheets'!$C$2:$C$88,BO$1)+MINS_PLAYED('08-09 Teamsheets'!$H$2:$R$92,$A36,'08-09 Teamsheets'!$C$2:$C$92,BO$1)+MINS_PLAYED('09-10 Teamsheets'!$H$2:$R$98,$A36,'09-10 Teamsheets'!$C$2:$C$98,BO$1)+MINS_PLAYED('10-11 Teamsheets'!$H$2:$R$106,$A36,'10-11 Teamsheets'!$C$2:$C$106,BO$1)+MINS_PLAYED('11-12 Teamsheets'!$H$2:$R$119,$A36,'11-12 Teamsheets'!$C$2:$C$119,BO$1)+MINS_PLAYED('12-13 Teamsheets'!$H$2:$R$126,$A36,'12-13 Teamsheets'!$C$2:$C$126,BO$1)+MINS_PLAYED('13-14 Teamsheets'!$H$2:$R$132,$A36,'13-14 Teamsheets'!$C$2:$C$132,BO$1)+MINS_PLAYED('14-15 Teamsheets'!$H$2:$R$136,$A36,'14-15 Teamsheets'!$C$2:$C$136,BO$1)+MINS_AS_SUB('07-08 Teamsheets'!$S$2:$Z$88,$A36,'07-08 Teamsheets'!$C$2:$C$88,BO$1)+MINS_AS_SUB('08-09 Teamsheets'!$S$2:$Z$92,$A36,'08-09 Teamsheets'!$C$2:$C$92,BO$1)+MINS_AS_SUB('09-10 Teamsheets'!$S$2:$Z$98,$A36,'09-10 Teamsheets'!$C$2:$C$98,BO$1)+MINS_AS_SUB('10-11 Teamsheets'!$S$2:$Z$106,$A36,'10-11 Teamsheets'!$C$2:$C$106,BO$1)+MINS_AS_SUB('11-12 Teamsheets'!$S$2:$Z$119,$A36,'11-12 Teamsheets'!$C$2:$C$119,BO$1)+MINS_AS_SUB('12-13 Teamsheets'!$S$2:$Z$126,$A36,'12-13 Teamsheets'!$C$2:$C$126,BO$1)+MINS_AS_SUB('13-14 Teamsheets'!$S$2:$Z$132,$A36,'13-14 Teamsheets'!$C$2:$C$132,BO$1)+MINS_AS_SUB('14-15 Teamsheets'!$S$2:$Z$136,$A36,'14-15 Teamsheets'!$C$2:$C$136,BO$1)</f>
        <v>0</v>
      </c>
      <c r="BT36" s="71">
        <f>APPS('05-06 Teamsheets'!$H$2:$R$71,$A36,'05-06 Teamsheets'!$C$2:$C$71,B$1)+SUBS('05-06 Teamsheets'!$S$2:$W$71,$A36,'05-06 Teamsheets'!$C$2:$C$71,B$1)+APPS('06-07 Teamsheets'!$H$2:$R$83,$A36,'06-07 Teamsheets'!$C$2:$C$83,G$1)+SUBS('06-07 Teamsheets'!$S$2:$Z$83,$A36,'06-07 Teamsheets'!$C$2:$C$83,G$1)+APPS('07-08 Teamsheets'!$H$2:$R$88,$A36,'07-08 Teamsheets'!$C$2:$C$88,L$1)+SUBS('07-08 Teamsheets'!$S$2:$Z$88,$A36,'07-08 Teamsheets'!$C$2:$C$88,L$1)+APPS('08-09 Teamsheets'!$H$2:$R$92,$A36,'08-09 Teamsheets'!$C$2:$C$92,Q$1)+SUBS('08-09 Teamsheets'!$S$2:$Z$92,$A36,'08-09 Teamsheets'!$C$2:$C$92,Q$1)+APPS('09-10 Teamsheets'!$H$2:$R$98,$A36,'09-10 Teamsheets'!$C$2:$C$98,Q$1)+SUBS('09-10 Teamsheets'!$S$2:$Z$98,$A36,'09-10 Teamsheets'!$C$2:$C$98,Q$1)+APPS('10-11 Teamsheets'!$H$2:$R$107,$A36,'10-11 Teamsheets'!$C$2:$C$107,Q$1)+SUBS('10-11 Teamsheets'!$S$2:$Z$107,$A36,'10-11 Teamsheets'!$C$2:$C$107,Q$1)+APPS('11-12 Teamsheets'!$H$2:$R$119,$A36,'11-12 Teamsheets'!$C$2:$C$119,Q$1)+SUBS('11-12 Teamsheets'!$S$2:$Z$119,$A36,'11-12 Teamsheets'!$C$2:$C$119,Q$1)+APPS('12-13 Teamsheets'!$H$2:$R$126,$A36,'12-13 Teamsheets'!$C$2:$C$126,Q$1)+SUBS('12-13 Teamsheets'!$S$2:$Z$126,$A36,'12-13 Teamsheets'!$C$2:$C$126,Q$1)+APPS('13-14 Teamsheets'!$H$2:$R$132,$A36,'13-14 Teamsheets'!$C$2:$C$132,Q$1)+SUBS('13-14 Teamsheets'!$S$2:$Z$132,$A36,'13-14 Teamsheets'!$C$2:$C$132,Q$1)+APPS('14-15 Teamsheets'!$H$2:$R$136,$A36,'14-15 Teamsheets'!$C$2:$C$136,Q$1)+SUBS('14-15 Teamsheets'!$S$2:$Z$136,$A36,'14-15 Teamsheets'!$C$2:$C$136,Q$1)</f>
        <v>10</v>
      </c>
      <c r="BU36" s="132">
        <v>0</v>
      </c>
      <c r="BV36" s="27">
        <f>APPS('07-08 Teamsheets'!$H$2:$R$88,$A36,'07-08 Teamsheets'!$C$2:$C$88,AZ$1)+SUBS('07-08 Teamsheets'!$S$2:$Z$88,$A36,'07-08 Teamsheets'!$C$2:$C$88,AZ$1)+APPS('11-12 Teamsheets'!$H$2:$R$119,$A36,'11-12 Teamsheets'!$C$2:$C$119,AZ$1)+SUBS('11-12 Teamsheets'!$S$2:$Z$119,$A36,'11-12 Teamsheets'!$C$2:$C$119,AZ$1)+APPS('12-13 Teamsheets'!$H$2:$R$126,$A36,'12-13 Teamsheets'!$C$2:$C$126,AZ$1)+SUBS('12-13 Teamsheets'!$S$2:$Z$126,$A36,'12-13 Teamsheets'!$C$2:$C$126,AZ$1)+APPS('13-14 Teamsheets'!$H$2:$R$132,$A36,'13-14 Teamsheets'!$C$2:$C$132,AZ$1)+SUBS('13-14 Teamsheets'!$S$2:$Z$132,$A36,'13-14 Teamsheets'!$C$2:$C$132,AZ$1)+APPS('14-15 Teamsheets'!$H$2:$R$136,$A36,'14-15 Teamsheets'!$C$2:$C$136,AZ$1)+SUBS('14-15 Teamsheets'!$S$2:$Z$136,$A36,'14-15 Teamsheets'!$C$2:$C$136,AZ$1)+APPS('08-09 Teamsheets'!$H$2:$R$92,$A36,'08-09 Teamsheets'!$C$2:$C$92,BE$1)+APPS('09-10 Teamsheets'!$H$2:$R$98,$A36,'09-10 Teamsheets'!$C$2:$C$98,BE$1)+SUBS('08-09 Teamsheets'!$S$2:$Z$92,$A36,'08-09 Teamsheets'!$C$2:$C$92,BE$1)+SUBS('09-10 Teamsheets'!$S$2:$Z$98,$A36,'09-10 Teamsheets'!$C$2:$C$98,BE$1)+APPS('10-11 Teamsheets'!$H$2:$R$107,$A36,'10-11 Teamsheets'!$C$2:$C$107,BE$1)+SUBS('10-11 Teamsheets'!$S$2:$Z$107,$A36,'10-11 Teamsheets'!$C$2:$C$107,BE$1)+APPS('11-12 Teamsheets'!$H$2:$R$119,$A36,'11-12 Teamsheets'!$C$2:$C$119,BE$1)+SUBS('11-12 Teamsheets'!$S$2:$Z$119,$A36,'11-12 Teamsheets'!$C$2:$C$119,BE$1)+APPS('12-13 Teamsheets'!$H$2:$R$126,$A36,'12-13 Teamsheets'!$C$2:$C$126,BE$1)+SUBS('12-13 Teamsheets'!$S$2:$Z$126,$A36,'12-13 Teamsheets'!$C$2:$C$126,BE$1)+APPS('13-14 Teamsheets'!$H$2:$R$132,$A36,'13-14 Teamsheets'!$C$2:$C$132,BE$1)+SUBS('13-14 Teamsheets'!$S$2:$Z$132,$A36,'13-14 Teamsheets'!$C$2:$C$132,BE$1)+APPS('14-15 Teamsheets'!$H$2:$R$136,$A36,'14-15 Teamsheets'!$C$2:$C$136,BE$1)+SUBS('14-15 Teamsheets'!$S$2:$Z$136,$A36,'14-15 Teamsheets'!$C$2:$C$136,BE$1)</f>
        <v>0</v>
      </c>
      <c r="BW36" s="27">
        <f>APPS('07-08 Teamsheets'!$H$2:$R$88,$A36,'07-08 Teamsheets'!$C$2:$C$88,BJ$1)+APPS('08-09 Teamsheets'!$H$2:$R$92,$A36,'08-09 Teamsheets'!$C$2:$C$92,BJ$1)+APPS('09-10 Teamsheets'!$H$2:$R$98,$A36,'09-10 Teamsheets'!$C$2:$C$98,BJ$1)+SUBS('07-08 Teamsheets'!$S$2:$Z$88,$A36,'07-08 Teamsheets'!$C$2:$C$88,BJ$1)+SUBS('08-09 Teamsheets'!$S$2:$Z$92,$A36,'08-09 Teamsheets'!$C$2:$C$92,BJ$1)+SUBS('09-10 Teamsheets'!$S$2:$Z$98,$A36,'09-10 Teamsheets'!$C$2:$C$98,BJ$1)+APPS('10-11 Teamsheets'!$H$2:$R$107,$A36,'10-11 Teamsheets'!$C$2:$C$107,BJ$1)+SUBS('10-11 Teamsheets'!$S$2:$Z$107,$A36,'10-11 Teamsheets'!$C$2:$C$107,BJ$1)+APPS('11-12 Teamsheets'!$H$2:$R$119,$A36,'11-12 Teamsheets'!$C$2:$C$119,BJ$1)+SUBS('11-12 Teamsheets'!$S$2:$Z$111,$A36,'11-12 Teamsheets'!$C$2:$C$119,BJ$1)+APPS('12-13 Teamsheets'!$H$2:$R$126,$A36,'12-13 Teamsheets'!$C$2:$C$126,BJ$1)+SUBS('12-13 Teamsheets'!$S$2:$Z$118,$A36,'12-13 Teamsheets'!$C$2:$C$126,BJ$1)+APPS('13-14 Teamsheets'!$H$2:$R$132,$A36,'13-14 Teamsheets'!$C$2:$C$132,BJ$1)+SUBS('13-14 Teamsheets'!$S$2:$Z$124,$A36,'13-14 Teamsheets'!$C$2:$C$132,BJ$1)+APPS('14-15 Teamsheets'!$H$2:$R$136,$A36,'14-15 Teamsheets'!$C$2:$C$136,BJ$1)+SUBS('14-15 Teamsheets'!$S$2:$Z$128,$A36,'14-15 Teamsheets'!$C$2:$C$136,BJ$1)</f>
        <v>0</v>
      </c>
      <c r="BX36" s="27">
        <f>APPS('07-08 Teamsheets'!$H$2:$R$88,$A36,'07-08 Teamsheets'!$C$2:$C$88,BO$1)+APPS('08-09 Teamsheets'!$H$2:$R$92,$A36,'08-09 Teamsheets'!$C$2:$C$92,BO$1)+APPS('09-10 Teamsheets'!$H$2:$R$98,$A36,'09-10 Teamsheets'!$C$2:$C$98,BO$1)+SUBS('07-08 Teamsheets'!$S$2:$Z$88,$A36,'07-08 Teamsheets'!$C$2:$C$88,BO$1)+SUBS('08-09 Teamsheets'!$S$2:$Z$92,$A36,'08-09 Teamsheets'!$C$2:$C$92,BO$1)+SUBS('09-10 Teamsheets'!$S$2:$Z$98,$A36,'09-10 Teamsheets'!$C$2:$C$98,BO$1)+APPS('10-11 Teamsheets'!$H$2:$R$107,$A36,'10-11 Teamsheets'!$C$2:$C$107,BO$1)+SUBS('10-11 Teamsheets'!$S$2:$Z$107,$A36,'10-11 Teamsheets'!$C$2:$C$107,BO$1)+APPS('11-12 Teamsheets'!$H$2:$R$119,$A36,'11-12 Teamsheets'!$C$2:$C$119,BO$1)+SUBS('11-12 Teamsheets'!$S$2:$Z$119,$A36,'11-12 Teamsheets'!$C$2:$C$119,BO$1)+APPS('12-13 Teamsheets'!$H$2:$R$126,$A36,'12-13 Teamsheets'!$C$2:$C$126,BO$1)+SUBS('12-13 Teamsheets'!$S$2:$Z$126,$A36,'12-13 Teamsheets'!$C$2:$C$126,BO$1)+APPS('13-14 Teamsheets'!$H$2:$R$132,$A36,'13-14 Teamsheets'!$C$2:$C$132,BO$1)+SUBS('13-14 Teamsheets'!$S$2:$Z$132,$A36,'13-14 Teamsheets'!$C$2:$C$132,BO$1)+APPS('14-15 Teamsheets'!$H$2:$R$136,$A36,'14-15 Teamsheets'!$C$2:$C$136,BO$1)+SUBS('14-15 Teamsheets'!$S$2:$Z$136,$A36,'14-15 Teamsheets'!$C$2:$C$136,BO$1)</f>
        <v>0</v>
      </c>
      <c r="BY36" s="28">
        <f t="shared" si="3"/>
        <v>0</v>
      </c>
      <c r="BZ36" s="27" t="str">
        <f>(APPS('05-06 Teamsheets'!$H$2:$R$71,$A36) + APPS('06-07 Teamsheets'!$H$2:$R$83,$A36) +APPS('07-08 Teamsheets'!$H$2:$R$88,$A36) + APPS('08-09 Teamsheets'!$H$2:$R$92,$A36)+APPS('09-10 Teamsheets'!$H$2:$R$98,$A36)+APPS('10-11 Teamsheets'!$H$2:$R$107,$A36)+APPS('11-12 Teamsheets'!$H$2:$R$119,$A36)+APPS('12-13 Teamsheets'!$H$2:$R$126,$A36)+APPS('13-14 Teamsheets'!$H$2:$R$132,$A36)+APPS('14-15 Teamsheets'!$H$2:$R$136,$A36)) &amp; "(" &amp; (SUBS('05-06 Teamsheets'!$S$2:$W$71,$A36)+SUBS('06-07 Teamsheets'!$S$2:$Z$83,$A36)+SUBS('07-08 Teamsheets'!$S$2:$Z$88,$A36) +SUBS('08-09 Teamsheets'!$S$2:$Z$92,$A36)+SUBS('09-10 Teamsheets'!$S$2:$Z$98,$A36)+SUBS('10-11 Teamsheets'!$S$2:$Z$107,$A36)+SUBS('11-12 Teamsheets'!$S$2:$Z$119,$A36)+SUBS('12-13 Teamsheets'!$S$2:$Z$126,$A36)+SUBS('13-14 Teamsheets'!$S$2:$Z$132,$A36)+SUBS('14-15 Teamsheets'!$S$2:$Z$136,$A36)) &amp; ")"</f>
        <v>4(6)</v>
      </c>
      <c r="CA36" s="28">
        <f t="shared" si="4"/>
        <v>10</v>
      </c>
      <c r="CB36" s="71">
        <f>GOALS('05-06 Teamsheets'!$H$2:$W$71,$A36,'05-06 Teamsheets'!$C$2:$C$71,B$1)+GOALS('06-07 Teamsheets'!$H$2:$Z$83,$A36,'06-07 Teamsheets'!$C$2:$C$83,G$1)+GOALS('07-08 Teamsheets'!$H$2:$Z$88,$A36,'07-08 Teamsheets'!$C$2:$C$88,L$1)+GOALS('08-09 Teamsheets'!$H$2:$Z$92,$A36,'08-09 Teamsheets'!$C$2:$C$92,Q$1)+GOALS('09-10 Teamsheets'!$H$2:$Z$98,$A36,'09-10 Teamsheets'!$C$2:$C$98,Q$1)+GOALS('10-11 Teamsheets'!$H$2:$Z$107,$A36,'10-11 Teamsheets'!$C$2:$C$107,Q$1)+GOALS('11-12 Teamsheets'!$H$2:$Z$119,$A36,'11-12 Teamsheets'!$C$2:$C$119,Q$1)+GOALS('12-13 Teamsheets'!$H$2:$Z$126,$A36,'12-13 Teamsheets'!$C$2:$C$126,Q$1)+GOALS('13-14 Teamsheets'!$H$2:$Z$132,$A36,'13-14 Teamsheets'!$C$2:$C$132,Q$1)+GOALS('14-15 Teamsheets'!$H$2:$Z$136,$A36,'14-15 Teamsheets'!$C$2:$C$136,Q$1)</f>
        <v>1</v>
      </c>
      <c r="CC36" s="27">
        <f>GOALS('05-06 Teamsheets'!$H$2:$W$71,$A36,'05-06 Teamsheets'!$C$2:$C$71,V$1)+GOALS('05-06 Teamsheets'!$H$2:$W$71,$A36,'05-06 Teamsheets'!$C$2:$C$71,AA$1)+GOALS('06-07 Teamsheets'!$H$2:$Z$83,$A36,'06-07 Teamsheets'!$C$2:$C$83,AF$1)+GOALS('06-07 Teamsheets'!$H$2:$Z$83,$A36,'06-07 Teamsheets'!$C$2:$C$83,AK$1)+GOALS('07-08 Teamsheets'!$H$2:$Z$88,$A36,'07-08 Teamsheets'!$C$2:$C$88,AP$1)+GOALS('07-08 Teamsheets'!$H$2:$Z$88,$A36,'07-08 Teamsheets'!$C$2:$C$88,AU$1)+GOALS('07-08 Teamsheets'!$H$2:$Z$88,$A36,'07-08 Teamsheets'!$C$2:$C$88,AZ$1)+GOALS('11-12 Teamsheets'!$H$2:$Z$119,$A36,'11-12 Teamsheets'!$C$2:$C$119,AZ$1)+GOALS('12-13 Teamsheets'!$H$2:$Z$120,$A36,'12-13 Teamsheets'!$C$2:$C$120,AZ$1)+GOALS('13-14 Teamsheets'!$H$2:$Z$126,$A36,'13-14 Teamsheets'!$C$2:$C$126,AZ$1)+GOALS('14-15 Teamsheets'!$H$2:$Z$130,$A36,'14-15 Teamsheets'!$C$2:$C$130,AZ$1)+GOALS('08-09 Teamsheets'!$H$2:$Z$92,$A36,'08-09 Teamsheets'!$C$2:$C$92,BE$1)+GOALS('09-10 Teamsheets'!$H$2:$Z$98,$A36,'09-10 Teamsheets'!$C$2:$C$98,BE$1)+GOALS('10-11 Teamsheets'!$H$2:$Z$107,$A36,'10-11 Teamsheets'!$C$2:$C$107,BE$1)+GOALS('11-12 Teamsheets'!$H$2:$Z$119,$A36,'11-12 Teamsheets'!$C$2:$C$119,BE$1)+GOALS('12-13 Teamsheets'!$H$2:$Z$126,$A36,'12-13 Teamsheets'!$C$2:$C$126,BE$1)+GOALS('13-14 Teamsheets'!$H$2:$Z$132,$A36,'13-14 Teamsheets'!$C$2:$C$132,BE$1)+GOALS('14-15 Teamsheets'!$H$2:$Z$136,$A36,'14-15 Teamsheets'!$C$2:$C$136,BE$1)</f>
        <v>0</v>
      </c>
      <c r="CD36" s="27">
        <f>GOALS('07-08 Teamsheets'!$H$2:$Z$88,$A36,'07-08 Teamsheets'!$C$2:$C$88,BJ$1)
+GOALS('08-09 Teamsheets'!$H$2:$Z$92,$A36,'08-09 Teamsheets'!$C$2:$C$92,BJ$1)
+GOALS('09-10 Teamsheets'!$H$2:$Z$98,$A36,'09-10 Teamsheets'!$C$2:$C$98,BJ$1)
+GOALS('10-11 Teamsheets'!$H$2:$Z$107,$A36,'10-11 Teamsheets'!$C$2:$C$107,BJ$1)
+GOALS('11-12 Teamsheets'!$H$2:$Z$119,$A36,'11-12 Teamsheets'!$C$2:$C$119,BJ$1)
+GOALS('12-13 Teamsheets'!$H$2:$Z$124,$A36,'12-13 Teamsheets'!$C$2:$C$124,BJ$1)+GOALS('13-14 Teamsheets'!$H$2:$Z$130,$A36,'13-14 Teamsheets'!$C$2:$C$130,BJ$1)+GOALS('14-15 Teamsheets'!$H$2:$Z$134,$A36,'14-15 Teamsheets'!$C$2:$C$134,BJ$1)
+GOALS('07-08 Teamsheets'!$H$2:$Z$88,$A36,'07-08 Teamsheets'!$C$2:$C$88,BO$1)
+GOALS('08-09 Teamsheets'!$H$2:$Z$92,$A36,'08-09 Teamsheets'!$C$2:$C$92,BO$1)
+GOALS('09-10 Teamsheets'!$H$2:$Z$98,$A36,'09-10 Teamsheets'!$C$2:$C$98,BO$1)
+GOALS('10-11 Teamsheets'!$H$2:$Z$107,$A36,'10-11 Teamsheets'!$C$2:$C$107,BO$1)
+GOALS('11-12 Teamsheets'!$H$2:$Z$119,$A36,'11-12 Teamsheets'!$C$2:$C$119,BO$1)
+GOALS('12-13 Teamsheets'!$H$2:$Z$126,$A36,'12-13 Teamsheets'!$C$2:$C$126,BO$1)+GOALS('13-14 Teamsheets'!$H$2:$Z$132,$A36,'13-14 Teamsheets'!$C$2:$C$132,BO$1)+GOALS('14-15 Teamsheets'!$H$2:$Z$136,$A36,'14-15 Teamsheets'!$C$2:$C$136,BO$1)</f>
        <v>0</v>
      </c>
      <c r="CE36" s="28">
        <f t="shared" si="5"/>
        <v>0</v>
      </c>
      <c r="CF36" s="27" t="str">
        <f>(GOALS('05-06 Teamsheets'!$H$2:$R$71,$A36) +GOALS('06-07 Teamsheets'!$H$2:$R$83,$A36) +  GOALS('07-08 Teamsheets'!$H$2:$R$88,$A36) + GOALS('08-09 Teamsheets'!$H$2:$R$92,$A36)+GOALS('09-10 Teamsheets'!$H$2:$R$98,$A36)+GOALS('10-11 Teamsheets'!$H$2:$R$107,$A36)+GOALS('11-12 Teamsheets'!$H$2:$R$119,$A36)+GOALS('12-13 Teamsheets'!$H$2:$R$126,$A36)+GOALS('13-14 Teamsheets'!$H$2:$R$132,$A36)+GOALS('14-15 Teamsheets'!$H$2:$R$136,$A36)) &amp; "(" &amp; (GOALS('05-06 Teamsheets'!$S$2:$W$71,$A36)+GOALS('06-07 Teamsheets'!$S$2:$Z$83,$A36)+GOALS('07-08 Teamsheets'!$S$2:$Z$88,$A36)+GOALS('08-09 Teamsheets'!$S$2:$Z$92,$A36)+GOALS('09-10 Teamsheets'!$S$2:$Z$98,$A36)+GOALS('10-11 Teamsheets'!$S$2:$Z$107,$A36)+GOALS('11-12 Teamsheets'!$S$2:$Z$119,$A36)+GOALS('12-13 Teamsheets'!$S$2:$Z$126,$A36)+GOALS('13-14 Teamsheets'!$S$2:$Z$132,$A36)+GOALS('14-15 Teamsheets'!$S$2:$Z$136,$A36)) &amp; ")"</f>
        <v>1(0)</v>
      </c>
      <c r="CG36" s="28">
        <f t="shared" si="6"/>
        <v>1</v>
      </c>
      <c r="CH36" s="71">
        <f t="shared" si="7"/>
        <v>0</v>
      </c>
      <c r="CI36" s="83">
        <f t="shared" si="8"/>
        <v>0</v>
      </c>
      <c r="CJ36" s="77">
        <f t="shared" si="9"/>
        <v>0</v>
      </c>
      <c r="CK36" s="74" t="str">
        <f>(CARDS('05-06 Teamsheets'!$H$2:$W$71,$A36,$CX$2)+CARDS('06-07 Teamsheets'!$H$2:$Z$83,$A36,$CX$2)+CARDS('07-08 Teamsheets'!$H$2:$Z$88,$A36,$CX$2)+CARDS('08-09 Teamsheets'!$H$2:$Z$92,$A36,$CX$2)+CARDS('09-10 Teamsheets'!$H$2:$Z$98,$A36,$CX$2)+CARDS('10-11 Teamsheets'!$H$2:$Z$107,$A36,$CX$2)+CARDS('11-12 Teamsheets'!$H$2:$Z$119,$A36,$CX$2)+CARDS('12-13 Teamsheets'!$H$2:$Z$126,$A36,$CX$2)+CARDS('13-14 Teamsheets'!$H$2:$Z$130,$A36,$CX$2)) &amp; "(" &amp; (CARDS('05-06 Teamsheets'!$H$2:$W$71,$A36,$CX$3)+CARDS('06-07 Teamsheets'!$H$2:$Z$83,$A36,$CX$3)+CARDS('07-08 Teamsheets'!$H$2:$Z$88,$A36,$CX$3)+CARDS('08-09 Teamsheets'!$H$2:$Z$92,$A36,$CX$3)+CARDS('09-10 Teamsheets'!$H$2:$Z$98,$A36,$CX$3)+CARDS('10-11 Teamsheets'!$H$2:$Z$107,$A36,$CX$3)+CARDS('11-12 Teamsheets'!$H$2:$Z$119,$A36,$CX$3)+CARDS('13-14 Teamsheets'!$H$2:$Z$130,$A36,$CX$3)) &amp; ")"</f>
        <v>1(0)</v>
      </c>
      <c r="CL36" s="28">
        <f t="shared" si="10"/>
        <v>400</v>
      </c>
      <c r="CM36" s="28">
        <f t="shared" si="11"/>
        <v>0</v>
      </c>
      <c r="CN36" s="77">
        <f t="shared" si="12"/>
        <v>400</v>
      </c>
      <c r="CO36" s="28">
        <f t="shared" si="13"/>
        <v>40</v>
      </c>
      <c r="CP36" s="28">
        <f t="shared" si="14"/>
        <v>0.1</v>
      </c>
      <c r="CQ36" s="77">
        <f t="shared" si="15"/>
        <v>400</v>
      </c>
      <c r="CS36" s="71">
        <f t="shared" si="0"/>
        <v>105</v>
      </c>
      <c r="CT36" s="83">
        <f t="shared" si="1"/>
        <v>114</v>
      </c>
      <c r="CU36" s="77">
        <f t="shared" si="2"/>
        <v>74</v>
      </c>
    </row>
    <row r="37" spans="1:102" x14ac:dyDescent="0.2">
      <c r="A37" s="25" t="s">
        <v>1915</v>
      </c>
      <c r="B37" s="27" t="s">
        <v>1635</v>
      </c>
      <c r="C37" s="27" t="s">
        <v>1635</v>
      </c>
      <c r="D37" s="27">
        <v>0</v>
      </c>
      <c r="E37" s="27" t="s">
        <v>1635</v>
      </c>
      <c r="F37" s="82">
        <v>0</v>
      </c>
      <c r="G37" s="27" t="s">
        <v>1635</v>
      </c>
      <c r="H37" s="27" t="s">
        <v>1635</v>
      </c>
      <c r="I37" s="27">
        <v>0</v>
      </c>
      <c r="J37" s="27" t="s">
        <v>1635</v>
      </c>
      <c r="K37" s="82">
        <v>0</v>
      </c>
      <c r="L37" s="27" t="s">
        <v>1635</v>
      </c>
      <c r="M37" s="27" t="s">
        <v>1635</v>
      </c>
      <c r="N37" s="27">
        <v>0</v>
      </c>
      <c r="O37" s="27" t="s">
        <v>1635</v>
      </c>
      <c r="P37" s="82">
        <v>0</v>
      </c>
      <c r="Q37" s="27" t="str">
        <f>(APPS('08-09 Teamsheets'!$H$2:$R$92,$A37,'08-09 Teamsheets'!$C$2:$C$92,Q$1)+APPS('09-10 Teamsheets'!$H$2:$R$98,$A37,'09-10 Teamsheets'!$C$2:$C$98,Q$1)+APPS('10-11 Teamsheets'!$H$2:$R$107,$A37,'10-11 Teamsheets'!$C$2:$C$107,Q$1)+APPS('11-12 Teamsheets'!$H$2:$R$119,$A37,'11-12 Teamsheets'!$C$2:$C$119,Q$1)+APPS('12-13 Teamsheets'!$H$2:$R$126,$A37,'12-13 Teamsheets'!$C$2:$C$126,Q$1)+APPS('13-14 Teamsheets'!$H$2:$R$132,$A37,'13-14 Teamsheets'!$C$2:$C$132,Q$1)+APPS('14-15 Teamsheets'!$H$2:$R$136,$A37,'14-15 Teamsheets'!$C$2:$C$136,Q$1)) &amp; "(" &amp; (SUBS('08-09 Teamsheets'!$S$2:$Z$92,$A37,'08-09 Teamsheets'!$C$2:$C$92,Q$1)+SUBS('09-10 Teamsheets'!$S$2:$Z$98,$A37,'09-10 Teamsheets'!$C$2:$C$98,Q$1)+SUBS('10-11 Teamsheets'!$S$2:$Z$107,$A37,'10-11 Teamsheets'!$C$2:$C$107,Q$1)+SUBS('11-12 Teamsheets'!$S$2:$Z$119,$A37,'11-12 Teamsheets'!$C$2:$C$119,Q$1)+SUBS('12-13 Teamsheets'!$S$2:$Z$126,$A37,'12-13 Teamsheets'!$C$2:$C$126,Q$1)+SUBS('13-14 Teamsheets'!$S$2:$Z$132,$A37,'13-14 Teamsheets'!$C$2:$C$132,Q$1)+SUBS('14-15 Teamsheets'!$S$2:$Z$136,$A37,'14-15 Teamsheets'!$C$2:$C$136,Q$1)) &amp; ")"</f>
        <v>8(5)</v>
      </c>
      <c r="R37" s="27" t="str">
        <f>(GOALS('08-09 Teamsheets'!$H$2:$R$92,$A37,'08-09 Teamsheets'!$C$2:$C$92,Q$1)+GOALS('09-10 Teamsheets'!$H$2:$R$98,$A37,'09-10 Teamsheets'!$C$2:$C$98,Q$1)+GOALS('10-11 Teamsheets'!$H$2:$R$107,$A37,'10-11 Teamsheets'!$C$2:$C$107,Q$1)+GOALS('11-12 Teamsheets'!$H$2:$R$119,$A37,'11-12 Teamsheets'!$C$2:$C$119,Q$1)+GOALS('12-13 Teamsheets'!$H$2:$R$126,$A37,'12-13 Teamsheets'!$C$2:$C$126,Q$1)+GOALS('13-14 Teamsheets'!$H$2:$R$132,$A37,'13-14 Teamsheets'!$C$2:$C$132,Q$1)+GOALS('14-15 Teamsheets'!$H$2:$R$136,$A37,'14-15 Teamsheets'!$C$2:$C$136,Q$1)) &amp; "(" &amp; (GOALS('08-09 Teamsheets'!$S$2:$Z$92,$A37,'08-09 Teamsheets'!$C$2:$C$92,Q$1)+GOALS('09-10 Teamsheets'!$S$2:$Z$98,$A37,'09-10 Teamsheets'!$C$2:$C$98,Q$1)+GOALS('10-11 Teamsheets'!$S$2:$Z$107,$A37,'10-11 Teamsheets'!$C$2:$C$107,Q$1)+GOALS('11-12 Teamsheets'!$S$2:$Z$119,$A37,'11-12 Teamsheets'!$C$2:$C$119,Q$1)+GOALS('12-13 Teamsheets'!$S$2:$Z$126,$A37,'12-13 Teamsheets'!$C$2:$C$126,Q$1)+GOALS('13-14 Teamsheets'!$S$2:$Z$132,$A37,'13-14 Teamsheets'!$C$2:$C$132,Q$1)+GOALS('14-15 Teamsheets'!$S$2:$Z$136,$A37,'14-15 Teamsheets'!$C$2:$C$136,Q$1)) &amp; ")"</f>
        <v>0(0)</v>
      </c>
      <c r="S37" s="27">
        <f>Clean_sheet('08-09 Teamsheets'!$C$2:$H$92,$A37,Q$1)+Clean_sheet('09-10 Teamsheets'!$C$2:$H$98,$A37,Q$1)+Clean_sheet('10-11 Teamsheets'!$C$2:$H$107,$A37,Q$1)+Clean_sheet('11-12 Teamsheets'!$C$2:$H$119,$A37,Q$1)+Clean_sheet('12-13 Teamsheets'!$C$2:$H$126,$A37,Q$1)+Clean_sheet('13-14 Teamsheets'!$C$2:$H$132,$A37,Q$1)+Clean_sheet('14-15 Teamsheets'!$C$2:$H$136,$A37,Q$1)</f>
        <v>0</v>
      </c>
      <c r="T37" s="27" t="str">
        <f>(CARDS('08-09 Teamsheets'!$H$2:$Z$92,$A37,$CX$2,'08-09 Teamsheets'!$C$2:$C$92,Q$1)+CARDS('09-10 Teamsheets'!$H$2:$Z$98,$A37,$CX$2,'09-10 Teamsheets'!$C$2:$C$98,Q$1)+CARDS('10-11 Teamsheets'!$H$2:$Z$107,$A37,$CX$2,'10-11 Teamsheets'!$C$2:$C$107,Q$1)+CARDS('11-12 Teamsheets'!$H$2:$Z$119,$A37,$CX$2,'11-12 Teamsheets'!$C$2:$C$119,Q$1)+CARDS('12-13 Teamsheets'!$H$2:$Z$126,$A37,$CX$2,'12-13 Teamsheets'!$C$2:$C$126,Q$1)+CARDS('13-14 Teamsheets'!$H$2:$Z$132,$A37,$CX$2,'13-14 Teamsheets'!$C$2:$C$132,Q$1)+CARDS('14-15 Teamsheets'!$H$2:$Z$136,$A37,$CX$2,'14-15 Teamsheets'!$C$2:$C$136,Q$1)) &amp; "(" &amp; (CARDS('08-09 Teamsheets'!$H$2:$Z$92,$A37,$CX$3,'08-09 Teamsheets'!$C$2:$C$92,Q$1)+CARDS('09-10 Teamsheets'!$H$2:$Z$98,$A37,$CX$3,'09-10 Teamsheets'!$C$2:$C$98,Q$1)+CARDS('10-11 Teamsheets'!$H$2:$Z$107,$A37,$CX$3,'10-11 Teamsheets'!$C$2:$C$107,Q$1)+CARDS('11-12 Teamsheets'!$H$2:$Z$119,$A37,$CX$3,'11-12 Teamsheets'!$C$2:$C$119,Q$1)+CARDS('12-13 Teamsheets'!$H$2:$Z$126,$A37,$CX$3,'12-13 Teamsheets'!$C$2:$C$126,Q$1)+CARDS('13-14 Teamsheets'!$H$2:$Z$132,$A37,$CX$3,'13-14 Teamsheets'!$C$2:$C$132,Q$1)+CARDS('14-15 Teamsheets'!$H$2:$Z$136,$A37,$CX$3,'14-15 Teamsheets'!$C$2:$C$136,Q$1)) &amp; ")"</f>
        <v>0(1)</v>
      </c>
      <c r="U37" s="82">
        <f>MINS_PLAYED('08-09 Teamsheets'!$H$2:$R$92,$A37,'08-09 Teamsheets'!$C$2:$C$92,Q$1)+MINS_PLAYED('09-10 Teamsheets'!$H$2:$R$98,$A37,'09-10 Teamsheets'!$C$2:$C$98,Q$1)+ MINS_AS_SUB('08-09 Teamsheets'!$S$2:$Z$92,$A37,'08-09 Teamsheets'!$C$2:$C$92,Q$1)+ MINS_AS_SUB('09-10 Teamsheets'!$S$2:$Z$98,$A37,'09-10 Teamsheets'!$C$2:$C$98,Q$1)+MINS_PLAYED('10-11 Teamsheets'!$H$2:$R$107,$A37,'10-11 Teamsheets'!$C$2:$C$107,Q$1)+MINS_AS_SUB('10-11 Teamsheets'!$S$2:$Z$107,$A37,'10-11 Teamsheets'!$C$2:$C$107,Q$1)+MINS_PLAYED('11-12 Teamsheets'!$H$2:$R$119,$A37,'11-12 Teamsheets'!$C$2:$C$119,Q$1)+MINS_AS_SUB('11-12 Teamsheets'!$S$2:$Z$119,$A37,'11-12 Teamsheets'!$C$2:$C$119,Q$1)+MINS_PLAYED('12-13 Teamsheets'!$H$2:$R$126,$A37,'12-13 Teamsheets'!$C$2:$C$126,Q$1)+MINS_AS_SUB('12-13 Teamsheets'!$S$2:$Z$126,$A37,'12-13 Teamsheets'!$C$2:$C$126,Q$1)+MINS_PLAYED('13-14 Teamsheets'!$H$2:$R$132,$A37,'13-14 Teamsheets'!$C$2:$C$132,Q$1)+MINS_AS_SUB('13-14 Teamsheets'!$S$2:$Z$132,$A37,'13-14 Teamsheets'!$C$2:$C$132,Q$1)+MINS_PLAYED('14-15 Teamsheets'!$H$2:$R$136,$A37,'14-15 Teamsheets'!$C$2:$C$136,Q$1)+MINS_AS_SUB('14-15 Teamsheets'!$S$2:$Z$136,$A37,'14-15 Teamsheets'!$C$2:$C$136,Q$1)</f>
        <v>723</v>
      </c>
      <c r="V37" s="27" t="s">
        <v>1635</v>
      </c>
      <c r="W37" s="27" t="s">
        <v>1635</v>
      </c>
      <c r="X37" s="27">
        <v>0</v>
      </c>
      <c r="Y37" s="27" t="s">
        <v>1635</v>
      </c>
      <c r="Z37" s="82">
        <v>0</v>
      </c>
      <c r="AA37" s="27" t="s">
        <v>1635</v>
      </c>
      <c r="AB37" s="27" t="s">
        <v>1635</v>
      </c>
      <c r="AC37" s="27">
        <v>0</v>
      </c>
      <c r="AD37" s="27" t="s">
        <v>1635</v>
      </c>
      <c r="AE37" s="82">
        <v>0</v>
      </c>
      <c r="AF37" s="27" t="s">
        <v>1635</v>
      </c>
      <c r="AG37" s="27" t="s">
        <v>1635</v>
      </c>
      <c r="AH37" s="27">
        <v>0</v>
      </c>
      <c r="AI37" s="27" t="s">
        <v>1635</v>
      </c>
      <c r="AJ37" s="82">
        <v>0</v>
      </c>
      <c r="AK37" s="27" t="s">
        <v>1635</v>
      </c>
      <c r="AL37" s="27" t="s">
        <v>1635</v>
      </c>
      <c r="AM37" s="27">
        <v>0</v>
      </c>
      <c r="AN37" s="27" t="s">
        <v>1635</v>
      </c>
      <c r="AO37" s="82">
        <v>0</v>
      </c>
      <c r="AP37" s="27" t="s">
        <v>1635</v>
      </c>
      <c r="AQ37" s="27" t="s">
        <v>1635</v>
      </c>
      <c r="AR37" s="27">
        <v>0</v>
      </c>
      <c r="AS37" s="27" t="s">
        <v>1635</v>
      </c>
      <c r="AT37" s="82">
        <v>0</v>
      </c>
      <c r="AU37" s="27" t="s">
        <v>1635</v>
      </c>
      <c r="AV37" s="27" t="s">
        <v>1635</v>
      </c>
      <c r="AW37" s="27">
        <v>0</v>
      </c>
      <c r="AX37" s="27" t="s">
        <v>1635</v>
      </c>
      <c r="AY37" s="82">
        <v>0</v>
      </c>
      <c r="AZ37" s="27" t="str">
        <f>(APPS('07-08 Teamsheets'!$H$2:$R$88,$A37,'07-08 Teamsheets'!$C$2:$C$88,AZ$1)+APPS('11-12 Teamsheets'!$H$2:$R$119,$A37,'11-12 Teamsheets'!$C$2:$C$119,AZ$1)+APPS('12-13 Teamsheets'!$H$2:$R$126,$A37,'12-13 Teamsheets'!$C$2:$C$126,AZ$1)+APPS('13-14 Teamsheets'!$H$2:$R$132,$A37,'13-14 Teamsheets'!$C$2:$C$132,AZ$1)+APPS('14-15 Teamsheets'!$H$2:$R$136,$A37,'14-15 Teamsheets'!$C$2:$C$136,AZ$1)) &amp; "(" &amp; (SUBS('07-08 Teamsheets'!$S$2:$Z$88,$A37,'07-08 Teamsheets'!$C$2:$C$88,AZ$1)+SUBS('11-12 Teamsheets'!$S$2:$Z$119,$A37,'11-12 Teamsheets'!$C$2:$C$119,AZ$1)+SUBS('12-13 Teamsheets'!$S$2:$Z$126,$A37,'12-13 Teamsheets'!$C$2:$C$126,AZ$1)+SUBS('13-14 Teamsheets'!$S$2:$Z$132,$A37,'13-14 Teamsheets'!$C$2:$C$132,AZ$1)+SUBS('14-15 Teamsheets'!$S$2:$Z$136,$A37,'14-15 Teamsheets'!$C$2:$C$136,AZ$1)) &amp; ")"</f>
        <v>2(0)</v>
      </c>
      <c r="BA37" s="27" t="str">
        <f>(GOALS('07-08 Teamsheets'!$H$2:$R$88,$A37,'07-08 Teamsheets'!$C$2:$C$88,AZ$1)+GOALS('11-12 Teamsheets'!$H$2:$R$119,$A37,'11-12 Teamsheets'!$C$2:$C$119,AZ$1)+GOALS('12-13 Teamsheets'!$H$2:$R$126,$A37,'12-13 Teamsheets'!$C$2:$C$126,AZ$1)+GOALS('13-14 Teamsheets'!$H$2:$R$132,$A37,'13-14 Teamsheets'!$C$2:$C$132,AZ$1)+GOALS('14-15 Teamsheets'!$H$2:$R$136,$A37,'14-15 Teamsheets'!$C$2:$C$136,AZ$1)) &amp; "(" &amp; (GOALS('07-08 Teamsheets'!$S$2:$Z$88,$A37,'07-08 Teamsheets'!$C$2:$C$88,AZ$1)+GOALS('11-12 Teamsheets'!$S$2:$Z$119,$A37,'11-12 Teamsheets'!$C$2:$C$119,AZ$1)+GOALS('12-13 Teamsheets'!$S$2:$Z$126,$A37,'12-13 Teamsheets'!$C$2:$C$126,AZ$1)+GOALS('13-14 Teamsheets'!$S$2:$Z$132,$A37,'13-14 Teamsheets'!$C$2:$C$132,AZ$1)+GOALS('14-15 Teamsheets'!$S$2:$Z$136,$A37,'14-15 Teamsheets'!$C$2:$C$136,AZ$1)) &amp; ")"</f>
        <v>0(0)</v>
      </c>
      <c r="BB37" s="27">
        <f>Clean_sheet('07-08 Teamsheets'!$C$2:$H$92,$A37,AZ$1)+Clean_sheet('11-12 Teamsheets'!$C$2:$H$119,$A37,AZ$1)+Clean_sheet('12-13 Teamsheets'!$C$2:$H$126,$A37,AZ$1)+Clean_sheet('13-14 Teamsheets'!$C$2:$H$132,$A37,AZ$1)+Clean_sheet('14-15 Teamsheets'!$C$2:$H$136,$A37,AZ$1)</f>
        <v>0</v>
      </c>
      <c r="BC37" s="27" t="str">
        <f>(CARDS('07-08 Teamsheets'!$H$2:$Z$88,$A37,$CX$2,'07-08 Teamsheets'!$C$2:$C$88,AZ$1)+CARDS('11-12 Teamsheets'!$H$2:$Z$119,$A37,$CX$2,'11-12 Teamsheets'!$C$2:$C$119,AZ$1)+CARDS('12-13 Teamsheets'!$H$2:$Z$126,$A37,$CX$2,'12-13 Teamsheets'!$C$2:$C$126,AZ$1)+CARDS('13-14 Teamsheets'!$H$2:$Z$132,$A37,$CX$2,'13-14 Teamsheets'!$C$2:$C$132,AZ$1)+CARDS('14-15 Teamsheets'!$H$2:$Z$136,$A37,$CX$2,'14-15 Teamsheets'!$C$2:$C$136,AZ$1)) &amp; "(" &amp; (CARDS('07-08 Teamsheets'!$H$2:$Z$88,$A37,$CX$3,'07-08 Teamsheets'!$C$2:$C$88,AZ$1)+CARDS('11-12 Teamsheets'!$H$2:$Z$119,$A37,$CX$3,'11-12 Teamsheets'!$C$2:$C$119,AZ$1)+CARDS('12-13 Teamsheets'!$H$2:$Z$126,$A37,$CX$3,'12-13 Teamsheets'!$C$2:$C$126,AZ$1)+CARDS('13-14 Teamsheets'!$H$2:$Z$132,$A37,$CX$3,'13-14 Teamsheets'!$C$2:$C$132,AZ$1)+CARDS('14-15 Teamsheets'!$H$2:$Z$136,$A37,$CX$3,'14-15 Teamsheets'!$C$2:$C$136,AZ$1)) &amp; ")"</f>
        <v>0(0)</v>
      </c>
      <c r="BD37" s="82">
        <f>MINS_PLAYED('07-08 Teamsheets'!$H$2:$R$88,$A37,'07-08 Teamsheets'!$C$2:$C$88,AZ$1)+MINS_PLAYED('11-12 Teamsheets'!$H$2:$R$119,$A37,'11-12 Teamsheets'!$C$2:$C$119,AZ$1)+MINS_PLAYED('12-13 Teamsheets'!$H$2:$R$126,$A37,'12-13 Teamsheets'!$C$2:$C$126,AZ$1)+MINS_PLAYED('13-14 Teamsheets'!$H$2:$R$132,$A37,'13-14 Teamsheets'!$C$2:$C$132,AZ$1)+MINS_PLAYED('14-15 Teamsheets'!$H$2:$R$136,$A37,'14-15 Teamsheets'!$C$2:$C$136,AZ$1)+MINS_AS_SUB('07-08 Teamsheets'!$S$2:$Z$88,$A37,'07-08 Teamsheets'!$C$2:$C$88,AZ$1)+MINS_AS_SUB('11-12 Teamsheets'!$S$2:$Z$119,$A37,'11-12 Teamsheets'!$C$2:$C$119,AZ$1)+MINS_AS_SUB('12-13 Teamsheets'!$S$2:$Z$126,$A37,'12-13 Teamsheets'!$C$2:$C$126,AZ$1)+MINS_AS_SUB('13-14 Teamsheets'!$S$2:$Z$132,$A37,'13-14 Teamsheets'!$C$2:$C$132,AZ$1)+MINS_AS_SUB('14-15 Teamsheets'!$S$2:$Z$136,$A37,'14-15 Teamsheets'!$C$2:$C$136,AZ$1)</f>
        <v>180</v>
      </c>
      <c r="BE37" s="27" t="str">
        <f>(APPS('08-09 Teamsheets'!$H$2:$R$92,$A37,'08-09 Teamsheets'!$C$2:$C$92,BE$1)+APPS('09-10 Teamsheets'!$H$2:$R$98,$A37,'09-10 Teamsheets'!$C$2:$C$98,BE$1)+APPS('10-11 Teamsheets'!$H$2:$R$107,$A37,'10-11 Teamsheets'!$C$2:$C$107,BE$1)+APPS('11-12 Teamsheets'!$H$2:$R$119,$A37,'11-12 Teamsheets'!$C$2:$C$119,BE$1)+APPS('12-13 Teamsheets'!$H$2:$R$126,$A37,'12-13 Teamsheets'!$C$2:$C$126,BE$1)+APPS('13-14 Teamsheets'!$H$2:$R$132,$A37,'13-14 Teamsheets'!$C$2:$C$132,BE$1)+APPS('14-15 Teamsheets'!$H$2:$R$136,$A37,'14-15 Teamsheets'!$C$2:$C$136,BE$1)) &amp; "(" &amp; (SUBS('08-09 Teamsheets'!$S$2:$Z$92,$A37,'08-09 Teamsheets'!$C$2:$C$92,BE$1)+SUBS('09-10 Teamsheets'!$S$2:$Z$98,$A37,'09-10 Teamsheets'!$C$2:$C$98,BE$1)+SUBS('10-11 Teamsheets'!$S$2:$Z$107,$A37,'10-11 Teamsheets'!$C$2:$C$107,BE$1)+SUBS('11-12 Teamsheets'!$S$2:$Z$119,$A37,'11-12 Teamsheets'!$C$2:$C$119,BE$1)+SUBS('12-13 Teamsheets'!$S$2:$Z$126,$A37,'12-13 Teamsheets'!$C$2:$C$126,BE$1)+SUBS('13-14 Teamsheets'!$S$2:$Z$132,$A37,'13-14 Teamsheets'!$C$2:$C$132,BE$1)+SUBS('14-15 Teamsheets'!$S$2:$Z$136,$A37,'14-15 Teamsheets'!$C$2:$C$136,BE$1)) &amp; ")"</f>
        <v>4(0)</v>
      </c>
      <c r="BF37" s="27" t="str">
        <f>(GOALS('08-09 Teamsheets'!$H$2:$R$92,$A37,'08-09 Teamsheets'!$C$2:$C$92,BE$1)+GOALS('09-10 Teamsheets'!$H$2:$R$98,$A37,'09-10 Teamsheets'!$C$2:$C$98,BE$1)+GOALS('10-11 Teamsheets'!$H$2:$R$107,$A37,'10-11 Teamsheets'!$C$2:$C$107,BE$1)+GOALS('11-12 Teamsheets'!$H$2:$R$119,$A37,'11-12 Teamsheets'!$C$2:$C$119,BE$1)+GOALS('12-13 Teamsheets'!$H$2:$R$126,$A37,'12-13 Teamsheets'!$C$2:$C$126,BE$1)+GOALS('13-14 Teamsheets'!$H$2:$R$132,$A37,'13-14 Teamsheets'!$C$2:$C$132,BE$1)+GOALS('14-15 Teamsheets'!$H$2:$R$136,$A37,'14-15 Teamsheets'!$C$2:$C$136,BE$1)) &amp; "(" &amp; (GOALS('08-09 Teamsheets'!$S$2:$Z$92,$A37,'08-09 Teamsheets'!$C$2:$C$92,BE$1)+GOALS('09-10 Teamsheets'!$S$2:$Z$98,$A37,'09-10 Teamsheets'!$C$2:$C$98,BE$1)+GOALS('10-11 Teamsheets'!$S$2:$Z$107,$A37,'10-11 Teamsheets'!$C$2:$C$107,BE$1)+GOALS('11-12 Teamsheets'!$S$2:$Z$119,$A37,'11-12 Teamsheets'!$C$2:$C$119,BE$1)+GOALS('12-13 Teamsheets'!$S$2:$Z$126,$A37,'12-13 Teamsheets'!$C$2:$C$126,BE$1)+GOALS('13-14 Teamsheets'!$S$2:$Z$132,$A37,'13-14 Teamsheets'!$C$2:$C$132,BE$1)+GOALS('14-15 Teamsheets'!$S$2:$Z$136,$A37,'14-15 Teamsheets'!$C$2:$C$136,BE$1)) &amp; ")"</f>
        <v>0(0)</v>
      </c>
      <c r="BG37" s="27">
        <f>Clean_sheet('08-09 Teamsheets'!$C$2:$H$92,$A37,BE$1)+Clean_sheet('09-10 Teamsheets'!$C$2:$H$98,$A37,BE$1)+Clean_sheet('10-11 Teamsheets'!$C$2:$H$107,$A37,BE$1)+Clean_sheet('11-12 Teamsheets'!$C$2:$H$119,$A37,BE$1)+Clean_sheet('12-13 Teamsheets'!$C$2:$H$126,$A37,BE$1)+Clean_sheet('13-14 Teamsheets'!$C$2:$H$132,$A37,BE$1)+Clean_sheet('14-15 Teamsheets'!$C$2:$H$136,$A37,BE$1)</f>
        <v>0</v>
      </c>
      <c r="BH37" s="27" t="str">
        <f>(CARDS('08-09 Teamsheets'!$H$2:$Z$92,$A37,$CX$2,'08-09 Teamsheets'!$C$2:$C$92,BE$1)+CARDS('09-10 Teamsheets'!$H$2:$Z$98,$A37,$CX$2,'09-10 Teamsheets'!$C$2:$C$98,BE$1)+CARDS('10-11 Teamsheets'!$H$2:$Z$107,$A37,$CX$2,'10-11 Teamsheets'!$C$2:$C$107,BE$1)+CARDS('11-12 Teamsheets'!$H$2:$Z$119,$A37,$CX$2,'11-12 Teamsheets'!$C$2:$C$119,BE$1)+CARDS('12-13 Teamsheets'!$H$2:$Z$126,$A37,$CX$2,'12-13 Teamsheets'!$C$2:$C$126,BE$1)+CARDS('13-14 Teamsheets'!$H$2:$Z$132,$A37,$CX$2,'13-14 Teamsheets'!$C$2:$C$132,BE$1)+CARDS('14-15 Teamsheets'!$H$2:$Z$136,$A37,$CX$2,'14-15 Teamsheets'!$C$2:$C$136,BE$1)) &amp; "(" &amp; (CARDS('08-09 Teamsheets'!$H$2:$Z$92,$A37,$CX$3,'08-09 Teamsheets'!$C$2:$C$92,BE$1)+CARDS('09-10 Teamsheets'!$H$2:$Z$98,$A37,$CX$3,'09-10 Teamsheets'!$C$2:$C$98,BE$1)+CARDS('10-11 Teamsheets'!$H$2:$Z$107,$A37,$CX$3,'10-11 Teamsheets'!$C$2:$C$107,BE$1)+CARDS('11-12 Teamsheets'!$H$2:$Z$119,$A37,$CX$3,'11-12 Teamsheets'!$C$2:$C$119,BE$1)+CARDS('12-13 Teamsheets'!$H$2:$Z$126,$A37,$CX$3,'12-13 Teamsheets'!$C$2:$C$126,BE$1)+CARDS('13-14 Teamsheets'!$H$2:$Z$132,$A37,$CX$3,'13-14 Teamsheets'!$C$2:$C$132,BE$1)+CARDS('14-15 Teamsheets'!$H$2:$Z$136,$A37,$CX$3,'14-15 Teamsheets'!$C$2:$C$136,BE$1)) &amp; ")"</f>
        <v>1(0)</v>
      </c>
      <c r="BI37" s="82">
        <f>MINS_PLAYED('08-09 Teamsheets'!$H$2:$R$92,$A37,'08-09 Teamsheets'!$C$2:$C$92,BE$1)+MINS_PLAYED('09-10 Teamsheets'!$H$2:$R$98,$A37,'09-10 Teamsheets'!$C$2:$C$98,BE$1)+ MINS_AS_SUB('08-09 Teamsheets'!$S$2:$Z$92,$A37,'08-09 Teamsheets'!$C$2:$C$92,BE$1)+ MINS_AS_SUB('09-10 Teamsheets'!$S$2:$Z$98,$A37,'09-10 Teamsheets'!$C$2:$C$98,BE$1)+MINS_PLAYED('10-11 Teamsheets'!$H$2:$R$107,$A37,'10-11 Teamsheets'!$C$2:$C$107,BE$1)+MINS_AS_SUB('10-11 Teamsheets'!$S$2:$Z$107,$A37,'10-11 Teamsheets'!$C$2:$C$107,BE$1)+MINS_PLAYED('11-12 Teamsheets'!$H$2:$R$119,$A37,'11-12 Teamsheets'!$C$2:$C$119,BE$1)+MINS_AS_SUB('11-12 Teamsheets'!$S$2:$Z$119,$A37,'11-12 Teamsheets'!$C$2:$C$119,BE$1)+MINS_PLAYED('12-13 Teamsheets'!$H$2:$R$126,$A37,'12-13 Teamsheets'!$C$2:$C$126,BE$1)+MINS_AS_SUB('12-13 Teamsheets'!$S$2:$Z$126,$A37,'12-13 Teamsheets'!$C$2:$C$126,BE$1)+MINS_PLAYED('13-14 Teamsheets'!$H$2:$R$132,$A37,'13-14 Teamsheets'!$C$2:$C$132,BE$1)+MINS_AS_SUB('13-14 Teamsheets'!$S$2:$Z$132,$A37,'13-14 Teamsheets'!$C$2:$C$132,BE$1)+MINS_PLAYED('14-15 Teamsheets'!$H$2:$R$136,$A37,'14-15 Teamsheets'!$C$2:$C$136,BE$1)+MINS_AS_SUB('14-15 Teamsheets'!$S$2:$Z$136,$A37,'14-15 Teamsheets'!$C$2:$C$136,BE$1)</f>
        <v>328</v>
      </c>
      <c r="BJ37" s="27" t="str">
        <f>(APPS('07-08 Teamsheets'!$H$2:$R$88,$A37,'07-08 Teamsheets'!$C$2:$C$88,BJ$1)+APPS('08-09 Teamsheets'!$H$2:$R$92,$A37,'08-09 Teamsheets'!$C$2:$C$92,BJ$1)+APPS('09-10 Teamsheets'!$H$2:$R$98,$A37,'09-10 Teamsheets'!$C$2:$C$98,BJ$1)+APPS('10-11 Teamsheets'!$H$2:$R$106,$A37,'10-11 Teamsheets'!$C$2:$C$106,BJ$1)+APPS('11-12 Teamsheets'!$H$2:$R$119,$A37,'11-12 Teamsheets'!$C$2:$C$119,BJ$1)+APPS('12-13 Teamsheets'!$H$2:$R$126,$A37,'12-13 Teamsheets'!$C$2:$C$126,BJ$1)+APPS('13-14 Teamsheets'!$H$2:$R$132,$A37,'13-14 Teamsheets'!$C$2:$C$132,BJ$1)+APPS('14-15 Teamsheets'!$H$2:$R$136,$A37,'14-15 Teamsheets'!$C$2:$C$136,BJ$1)) &amp; "(" &amp; (SUBS('07-08 Teamsheets'!$S$2:$Z$88,$A37,'07-08 Teamsheets'!$C$2:$C$88,BJ$1)+SUBS('08-09 Teamsheets'!$S$2:$Z$92,$A37,'08-09 Teamsheets'!$C$2:$C$92,BJ$1)+SUBS('09-10 Teamsheets'!$S$2:$Z$98,$A37,'09-10 Teamsheets'!$C$2:$C$98,BJ$1)+SUBS('10-11 Teamsheets'!$S$2:$Z$106,$A37,'10-11 Teamsheets'!$C$2:$C$106,BJ$1)+SUBS('11-12 Teamsheets'!$S$2:$Z$119,$A37,'11-12 Teamsheets'!$C$2:$C$119,BJ$1)+SUBS('12-13 Teamsheets'!$S$2:$Z$126,$A37,'12-13 Teamsheets'!$C$2:$C$126,BJ$1)+SUBS('13-14 Teamsheets'!$S$2:$Z$132,$A37,'13-14 Teamsheets'!$C$2:$C$132,BJ$1)+SUBS('14-15 Teamsheets'!$S$2:$Z$136,$A37,'14-15 Teamsheets'!$C$2:$C$136,BJ$1)) &amp; ")"</f>
        <v>2(2)</v>
      </c>
      <c r="BK37" s="27" t="str">
        <f>(GOALS('07-08 Teamsheets'!$H$2:$R$88,$A37,'07-08 Teamsheets'!$C$2:$C$88,BJ$1)+GOALS('08-09 Teamsheets'!$H$2:$R$92,$A37,'08-09 Teamsheets'!$C$2:$C$92,BJ$1)+GOALS('09-10 Teamsheets'!$H$2:$R$98,$A37,'09-10 Teamsheets'!$C$2:$C$98,BJ$1)+GOALS('10-11 Teamsheets'!$H$2:$R$106,$A37,'10-11 Teamsheets'!$C$2:$C$106,BJ$1)+GOALS('11-12 Teamsheets'!$H$2:$R$119,$A37,'11-12 Teamsheets'!$C$2:$C$119,BJ$1)+GOALS('12-13 Teamsheets'!$H$2:$R$126,$A37,'12-13 Teamsheets'!$C$2:$C$126,BJ$1)+GOALS('13-14 Teamsheets'!$H$2:$R$132,$A37,'13-14 Teamsheets'!$C$2:$C$132,BJ$1)+GOALS('14-15 Teamsheets'!$H$2:$R$136,$A37,'14-15 Teamsheets'!$C$2:$C$136,BJ$1)) &amp; "(" &amp; (GOALS('07-08 Teamsheets'!$S$2:$Z$88,$A37,'07-08 Teamsheets'!$C$2:$C$88,BJ$1)+GOALS('08-09 Teamsheets'!$S$2:$Z$92,$A37,'08-09 Teamsheets'!$C$2:$C$92,BJ$1)+GOALS('09-10 Teamsheets'!$S$2:$Z$98,$A37,'09-10 Teamsheets'!$C$2:$C$98,BJ$1)+GOALS('10-11 Teamsheets'!$S$2:$Z$106,$A37,'10-11 Teamsheets'!$C$2:$C$106,BJ$1)+GOALS('11-12 Teamsheets'!$S$2:$Z$119,$A37,'11-12 Teamsheets'!$C$2:$C$119,BJ$1)+GOALS('12-13 Teamsheets'!$S$2:$Z$126,$A37,'12-13 Teamsheets'!$C$2:$C$126,BJ$1)+GOALS('13-14 Teamsheets'!$S$2:$Z$132,$A37,'13-14 Teamsheets'!$C$2:$C$132,BJ$1)+GOALS('14-15 Teamsheets'!$S$2:$Z$136,$A37,'14-15 Teamsheets'!$C$2:$C$136,BJ$1)) &amp; ")"</f>
        <v>0(0)</v>
      </c>
      <c r="BL37" s="27">
        <f>Clean_sheet('07-08 Teamsheets'!$C$2:$H$92,$A37,BJ$1)+Clean_sheet('08-09 Teamsheets'!$C$2:$H$92,$A37,BJ$1)+Clean_sheet('09-10 Teamsheets'!$C$2:$H$98,$A37,BJ$1)+Clean_sheet('10-11 Teamsheets'!$C$2:$H$106,$A37,BJ$1)+Clean_sheet('11-12 Teamsheets'!$C$2:$H$119,$A37,BJ$1)+Clean_sheet('12-13 Teamsheets'!$C$2:$H$126,$A37,BJ$1)+Clean_sheet('13-14 Teamsheets'!$C$2:$H$132,$A37,BJ$1)+Clean_sheet('14-15 Teamsheets'!$C$2:$H$136,$A37,BJ$1)</f>
        <v>0</v>
      </c>
      <c r="BM37" s="27" t="str">
        <f>(CARDS('07-08 Teamsheets'!$H$2:$Z$88,$A37,$CX$2,'07-08 Teamsheets'!$C$2:$C$88,BJ$1)+CARDS('08-09 Teamsheets'!$H$2:$Z$92,$A37,$CX$2,'08-09 Teamsheets'!$C$2:$C$92,BJ$1)+CARDS('09-10 Teamsheets'!$H$2:$Z$98,$A37,$CX$2,'09-10 Teamsheets'!$C$2:$C$98,BJ$1)+CARDS('10-11 Teamsheets'!$H$2:$Z$106,$A37,$CX$2,'10-11 Teamsheets'!$C$2:$C$106,BJ$1)+CARDS('11-12 Teamsheets'!$H$2:$Z$119,$A37,$CX$2,'11-12 Teamsheets'!$C$2:$C$119,BJ$1)+CARDS('12-13 Teamsheets'!$H$2:$Z$126,$A37,$CX$2,'12-13 Teamsheets'!$C$2:$C$126,BJ$1)+CARDS('13-14 Teamsheets'!$H$2:$Z$132,$A37,$CX$2,'13-14 Teamsheets'!$C$2:$C$132,BJ$1)+CARDS('14-15 Teamsheets'!$H$2:$Z$136,$A37,$CX$2,'14-15 Teamsheets'!$C$2:$C$136,BJ$1)) &amp; "(" &amp; (CARDS('07-08 Teamsheets'!$H$2:$Z$88,$A37,$CX$3,'07-08 Teamsheets'!$C$2:$C$88,BJ$1)+CARDS('08-09 Teamsheets'!$H$2:$Z$92,$A37,$CX$3,'08-09 Teamsheets'!$C$2:$C$92,BJ$1)+CARDS('09-10 Teamsheets'!$H$2:$Z$98,$A37,$CX$3,'09-10 Teamsheets'!$C$2:$C$98,BJ$1)+CARDS('10-11 Teamsheets'!$H$2:$Z$106,$A37,$CX$3,'10-11 Teamsheets'!$C$2:$C$106,BJ$1)+CARDS('11-12 Teamsheets'!$H$2:$Z$119,$A37,$CX$3,'11-12 Teamsheets'!$C$2:$C$119,BJ$1)+CARDS('12-13 Teamsheets'!$H$2:$Z$126,$A37,$CX$3,'12-13 Teamsheets'!$C$2:$C$126,BJ$1)+CARDS('13-14 Teamsheets'!$H$2:$Z$132,$A37,$CX$3,'13-14 Teamsheets'!$C$2:$C$132,BJ$1)+CARDS('14-15 Teamsheets'!$H$2:$Z$136,$A37,$CX$3,'14-15 Teamsheets'!$C$2:$C$136,BJ$1)) &amp; ")"</f>
        <v>0(0)</v>
      </c>
      <c r="BN37" s="82">
        <f>MINS_PLAYED('07-08 Teamsheets'!$H$2:$R$88,$A37,'07-08 Teamsheets'!$C$2:$C$88,BJ$1)+MINS_PLAYED('08-09 Teamsheets'!$H$2:$R$92,$A37,'08-09 Teamsheets'!$C$2:$C$92,BJ$1)+MINS_PLAYED('09-10 Teamsheets'!$H$2:$R$98,$A37,'09-10 Teamsheets'!$C$2:$C$98,BJ$1)+MINS_PLAYED('10-11 Teamsheets'!$H$2:$R$106,$A37,'10-11 Teamsheets'!$C$2:$C$106,BJ$1)+MINS_PLAYED('11-12 Teamsheets'!$H$2:$R$119,$A37,'11-12 Teamsheets'!$C$2:$C$119,BJ$1)+MINS_PLAYED('12-13 Teamsheets'!$H$2:$R$126,$A37,'12-13 Teamsheets'!$C$2:$C$126,BJ$1)+MINS_PLAYED('13-14 Teamsheets'!$H$2:$R$132,$A37,'13-14 Teamsheets'!$C$2:$C$132,BJ$1)+MINS_PLAYED('14-15 Teamsheets'!$H$2:$R$136,$A37,'14-15 Teamsheets'!$C$2:$C$136,BJ$1)+MINS_AS_SUB('07-08 Teamsheets'!$S$2:$Z$88,$A37,'07-08 Teamsheets'!$C$2:$C$88,BJ$1)+MINS_AS_SUB('08-09 Teamsheets'!$S$2:$Z$92,$A37,'08-09 Teamsheets'!$C$2:$C$92,BJ$1)+MINS_AS_SUB('09-10 Teamsheets'!$S$2:$Z$98,$A37,'09-10 Teamsheets'!$C$2:$C$98,BJ$1)+MINS_AS_SUB('10-11 Teamsheets'!$S$2:$Z$106,$A37,'10-11 Teamsheets'!$C$2:$C$106,BJ$1)+MINS_AS_SUB('11-12 Teamsheets'!$S$2:$Z$119,$A37,'11-12 Teamsheets'!$C$2:$C$119,BJ$1)+MINS_AS_SUB('12-13 Teamsheets'!$S$2:$Z$126,$A37,'12-13 Teamsheets'!$C$2:$C$126,BJ$1)+MINS_AS_SUB('13-14 Teamsheets'!$S$2:$Z$132,$A37,'13-14 Teamsheets'!$C$2:$C$132,BJ$1)+MINS_AS_SUB('14-15 Teamsheets'!$S$2:$Z$136,$A37,'14-15 Teamsheets'!$C$2:$C$136,BJ$1)</f>
        <v>187</v>
      </c>
      <c r="BO37" s="27" t="str">
        <f>(APPS('07-08 Teamsheets'!$H$2:$R$88,$A37,'07-08 Teamsheets'!$C$2:$C$88,BO$1)+APPS('08-09 Teamsheets'!$H$2:$R$92,$A37,'08-09 Teamsheets'!$C$2:$C$92,BO$1)+APPS('09-10 Teamsheets'!$H$2:$R$98,$A37,'09-10 Teamsheets'!$C$2:$C$98,BO$1)+APPS('10-11 Teamsheets'!$H$2:$R$106,$A37,'10-11 Teamsheets'!$C$2:$C$106,BO$1)+APPS('11-12 Teamsheets'!$H$2:$R$119,$A37,'11-12 Teamsheets'!$C$2:$C$119,BO$1)+APPS('12-13 Teamsheets'!$H$2:$R$126,$A37,'12-13 Teamsheets'!$C$2:$C$126,BO$1)+APPS('13-14 Teamsheets'!$H$2:$R$132,$A37,'13-14 Teamsheets'!$C$2:$C$132,BO$1)+APPS('14-15 Teamsheets'!$H$2:$R$136,$A37,'14-15 Teamsheets'!$C$2:$C$136,BO$1)) &amp; "(" &amp; (SUBS('07-08 Teamsheets'!$S$2:$Z$88,$A37,'07-08 Teamsheets'!$C$2:$C$88,BO$1)+SUBS('08-09 Teamsheets'!$S$2:$Z$92,$A37,'08-09 Teamsheets'!$C$2:$C$92,BO$1)+SUBS('09-10 Teamsheets'!$S$2:$Z$98,$A37,'09-10 Teamsheets'!$C$2:$C$98,BO$1)+SUBS('10-11 Teamsheets'!$S$2:$Z$106,$A37,'10-11 Teamsheets'!$C$2:$C$106,BO$1)+SUBS('11-12 Teamsheets'!$S$2:$Z$119,$A37,'11-12 Teamsheets'!$C$2:$C$119,BO$1)+SUBS('12-13 Teamsheets'!$S$2:$Z$126,$A37,'12-13 Teamsheets'!$C$2:$C$126,BO$1)+SUBS('13-14 Teamsheets'!$S$2:$Z$132,$A37,'13-14 Teamsheets'!$C$2:$C$132,BO$1)+SUBS('14-15 Teamsheets'!$S$2:$Z$136,$A37,'14-15 Teamsheets'!$C$2:$C$136,BO$1)) &amp; ")"</f>
        <v>2(1)</v>
      </c>
      <c r="BP37" s="27" t="str">
        <f>(GOALS('07-08 Teamsheets'!$H$2:$R$88,$A37,'07-08 Teamsheets'!$C$2:$C$88,BO$1)+GOALS('08-09 Teamsheets'!$H$2:$R$92,$A37,'08-09 Teamsheets'!$C$2:$C$92,BO$1)+GOALS('09-10 Teamsheets'!$H$2:$R$98,$A37,'09-10 Teamsheets'!$C$2:$C$98,BO$1)+GOALS('10-11 Teamsheets'!$H$2:$R$106,$A37,'10-11 Teamsheets'!$C$2:$C$106,BO$1)+GOALS('11-12 Teamsheets'!$H$2:$R$119,$A37,'11-12 Teamsheets'!$C$2:$C$119,BO$1)+GOALS('12-13 Teamsheets'!$H$2:$R$126,$A37,'12-13 Teamsheets'!$C$2:$C$126,BO$1)+GOALS('13-14 Teamsheets'!$H$2:$R$132,$A37,'13-14 Teamsheets'!$C$2:$C$132,BO$1)+GOALS('14-15 Teamsheets'!$H$2:$R$136,$A37,'14-15 Teamsheets'!$C$2:$C$136,BO$1)) &amp; "(" &amp; (GOALS('07-08 Teamsheets'!$S$2:$Z$88,$A37,'07-08 Teamsheets'!$C$2:$C$88,BO$1)+GOALS('08-09 Teamsheets'!$S$2:$Z$92,$A37,'08-09 Teamsheets'!$C$2:$C$92,BO$1)+GOALS('09-10 Teamsheets'!$S$2:$Z$98,$A37,'09-10 Teamsheets'!$C$2:$C$98,BO$1)+GOALS('10-11 Teamsheets'!$S$2:$Z$106,$A37,'10-11 Teamsheets'!$C$2:$C$106,BO$1)+GOALS('11-12 Teamsheets'!$S$2:$Z$119,$A37,'11-12 Teamsheets'!$C$2:$C$119,BO$1)+GOALS('12-13 Teamsheets'!$S$2:$Z$126,$A37,'12-13 Teamsheets'!$C$2:$C$126,BO$1)+GOALS('13-14 Teamsheets'!$S$2:$Z$132,$A37,'13-14 Teamsheets'!$C$2:$C$132,BO$1)+GOALS('14-15 Teamsheets'!$S$2:$Z$136,$A37,'14-15 Teamsheets'!$C$2:$C$136,BO$1)) &amp; ")"</f>
        <v>0(0)</v>
      </c>
      <c r="BQ37" s="27">
        <f>Clean_sheet('07-08 Teamsheets'!$C$2:$H$92,$A37,BO$1)+Clean_sheet('08-09 Teamsheets'!$C$2:$H$92,$A37,BO$1)+Clean_sheet('09-10 Teamsheets'!$C$2:$H$98,$A37,BO$1)+Clean_sheet('10-11 Teamsheets'!$C$2:$H$106,$A37,BO$1)+Clean_sheet('11-12 Teamsheets'!$C$2:$H$119,$A37,BO$1)+Clean_sheet('12-13 Teamsheets'!$C$2:$H$126,$A37,BO$1)+Clean_sheet('13-14 Teamsheets'!$C$2:$H$132,$A37,BO$1)+Clean_sheet('14-15 Teamsheets'!$C$2:$H$136,$A37,BO$1)</f>
        <v>0</v>
      </c>
      <c r="BR37" s="27" t="str">
        <f>(CARDS('07-08 Teamsheets'!$H$2:$Z$88,$A37,$CX$2,'07-08 Teamsheets'!$C$2:$C$88,BO$1)+CARDS('08-09 Teamsheets'!$H$2:$Z$92,$A37,$CX$2,'08-09 Teamsheets'!$C$2:$C$92,BO$1)+CARDS('09-10 Teamsheets'!$H$2:$Z$98,$A37,$CX$2,'09-10 Teamsheets'!$C$2:$C$98,BO$1)+CARDS('10-11 Teamsheets'!$H$2:$Z$106,$A37,$CX$2,'10-11 Teamsheets'!$C$2:$C$106,BO$1)+CARDS('11-12 Teamsheets'!$H$2:$Z$119,$A37,$CX$2,'11-12 Teamsheets'!$C$2:$C$119,BO$1)+CARDS('12-13 Teamsheets'!$H$2:$Z$126,$A37,$CX$2,'12-13 Teamsheets'!$C$2:$C$126,BO$1)+CARDS('13-14 Teamsheets'!$H$2:$Z$132,$A37,$CX$2,'13-14 Teamsheets'!$C$2:$C$132,BO$1)+CARDS('14-15 Teamsheets'!$H$2:$Z$136,$A37,$CX$2,'14-15 Teamsheets'!$C$2:$C$136,BO$1)) &amp; "(" &amp; (CARDS('07-08 Teamsheets'!$H$2:$Z$88,$A37,$CX$3,'07-08 Teamsheets'!$C$2:$C$88,BO$1)+CARDS('08-09 Teamsheets'!$H$2:$Z$92,$A37,$CX$3,'08-09 Teamsheets'!$C$2:$C$92,BO$1)+CARDS('09-10 Teamsheets'!$H$2:$Z$98,$A37,$CX$3,'09-10 Teamsheets'!$C$2:$C$98,BO$1)+CARDS('10-11 Teamsheets'!$H$2:$Z$106,$A37,$CX$3,'10-11 Teamsheets'!$C$2:$C$106,BO$1)+CARDS('11-12 Teamsheets'!$H$2:$Z$119,$A37,$CX$3,'11-12 Teamsheets'!$C$2:$C$119,BO$1)+CARDS('12-13 Teamsheets'!$H$2:$Z$126,$A37,$CX$3,'12-13 Teamsheets'!$C$2:$C$126,BO$1)+CARDS('13-14 Teamsheets'!$H$2:$Z$132,$A37,$CX$3,'13-14 Teamsheets'!$C$2:$C$132,BO$1)+CARDS('14-15 Teamsheets'!$H$2:$Z$136,$A37,$CX$3,'14-15 Teamsheets'!$C$2:$C$136,BO$1)) &amp; ")"</f>
        <v>0(0)</v>
      </c>
      <c r="BS37" s="82">
        <f>MINS_PLAYED('07-08 Teamsheets'!$H$2:$R$88,$A37,'07-08 Teamsheets'!$C$2:$C$88,BO$1)+MINS_PLAYED('08-09 Teamsheets'!$H$2:$R$92,$A37,'08-09 Teamsheets'!$C$2:$C$92,BO$1)+MINS_PLAYED('09-10 Teamsheets'!$H$2:$R$98,$A37,'09-10 Teamsheets'!$C$2:$C$98,BO$1)+MINS_PLAYED('10-11 Teamsheets'!$H$2:$R$106,$A37,'10-11 Teamsheets'!$C$2:$C$106,BO$1)+MINS_PLAYED('11-12 Teamsheets'!$H$2:$R$119,$A37,'11-12 Teamsheets'!$C$2:$C$119,BO$1)+MINS_PLAYED('12-13 Teamsheets'!$H$2:$R$126,$A37,'12-13 Teamsheets'!$C$2:$C$126,BO$1)+MINS_PLAYED('13-14 Teamsheets'!$H$2:$R$132,$A37,'13-14 Teamsheets'!$C$2:$C$132,BO$1)+MINS_PLAYED('14-15 Teamsheets'!$H$2:$R$136,$A37,'14-15 Teamsheets'!$C$2:$C$136,BO$1)+MINS_AS_SUB('07-08 Teamsheets'!$S$2:$Z$88,$A37,'07-08 Teamsheets'!$C$2:$C$88,BO$1)+MINS_AS_SUB('08-09 Teamsheets'!$S$2:$Z$92,$A37,'08-09 Teamsheets'!$C$2:$C$92,BO$1)+MINS_AS_SUB('09-10 Teamsheets'!$S$2:$Z$98,$A37,'09-10 Teamsheets'!$C$2:$C$98,BO$1)+MINS_AS_SUB('10-11 Teamsheets'!$S$2:$Z$106,$A37,'10-11 Teamsheets'!$C$2:$C$106,BO$1)+MINS_AS_SUB('11-12 Teamsheets'!$S$2:$Z$119,$A37,'11-12 Teamsheets'!$C$2:$C$119,BO$1)+MINS_AS_SUB('12-13 Teamsheets'!$S$2:$Z$126,$A37,'12-13 Teamsheets'!$C$2:$C$126,BO$1)+MINS_AS_SUB('13-14 Teamsheets'!$S$2:$Z$132,$A37,'13-14 Teamsheets'!$C$2:$C$132,BO$1)+MINS_AS_SUB('14-15 Teamsheets'!$S$2:$Z$136,$A37,'14-15 Teamsheets'!$C$2:$C$136,BO$1)</f>
        <v>224</v>
      </c>
      <c r="BT37" s="71">
        <f>APPS('05-06 Teamsheets'!$H$2:$R$71,$A37,'05-06 Teamsheets'!$C$2:$C$71,B$1)+SUBS('05-06 Teamsheets'!$S$2:$W$71,$A37,'05-06 Teamsheets'!$C$2:$C$71,B$1)+APPS('06-07 Teamsheets'!$H$2:$R$83,$A37,'06-07 Teamsheets'!$C$2:$C$83,G$1)+SUBS('06-07 Teamsheets'!$S$2:$Z$83,$A37,'06-07 Teamsheets'!$C$2:$C$83,G$1)+APPS('07-08 Teamsheets'!$H$2:$R$88,$A37,'07-08 Teamsheets'!$C$2:$C$88,L$1)+SUBS('07-08 Teamsheets'!$S$2:$Z$88,$A37,'07-08 Teamsheets'!$C$2:$C$88,L$1)+APPS('08-09 Teamsheets'!$H$2:$R$92,$A37,'08-09 Teamsheets'!$C$2:$C$92,Q$1)+SUBS('08-09 Teamsheets'!$S$2:$Z$92,$A37,'08-09 Teamsheets'!$C$2:$C$92,Q$1)+APPS('09-10 Teamsheets'!$H$2:$R$98,$A37,'09-10 Teamsheets'!$C$2:$C$98,Q$1)+SUBS('09-10 Teamsheets'!$S$2:$Z$98,$A37,'09-10 Teamsheets'!$C$2:$C$98,Q$1)+APPS('10-11 Teamsheets'!$H$2:$R$107,$A37,'10-11 Teamsheets'!$C$2:$C$107,Q$1)+SUBS('10-11 Teamsheets'!$S$2:$Z$107,$A37,'10-11 Teamsheets'!$C$2:$C$107,Q$1)+APPS('11-12 Teamsheets'!$H$2:$R$119,$A37,'11-12 Teamsheets'!$C$2:$C$119,Q$1)+SUBS('11-12 Teamsheets'!$S$2:$Z$119,$A37,'11-12 Teamsheets'!$C$2:$C$119,Q$1)+APPS('12-13 Teamsheets'!$H$2:$R$126,$A37,'12-13 Teamsheets'!$C$2:$C$126,Q$1)+SUBS('12-13 Teamsheets'!$S$2:$Z$126,$A37,'12-13 Teamsheets'!$C$2:$C$126,Q$1)+APPS('13-14 Teamsheets'!$H$2:$R$132,$A37,'13-14 Teamsheets'!$C$2:$C$132,Q$1)+SUBS('13-14 Teamsheets'!$S$2:$Z$132,$A37,'13-14 Teamsheets'!$C$2:$C$132,Q$1)+APPS('14-15 Teamsheets'!$H$2:$R$136,$A37,'14-15 Teamsheets'!$C$2:$C$136,Q$1)+SUBS('14-15 Teamsheets'!$S$2:$Z$136,$A37,'14-15 Teamsheets'!$C$2:$C$136,Q$1)</f>
        <v>13</v>
      </c>
      <c r="BU37" s="27">
        <v>0</v>
      </c>
      <c r="BV37" s="27">
        <f>APPS('07-08 Teamsheets'!$H$2:$R$88,$A37,'07-08 Teamsheets'!$C$2:$C$88,AZ$1)+SUBS('07-08 Teamsheets'!$S$2:$Z$88,$A37,'07-08 Teamsheets'!$C$2:$C$88,AZ$1)+APPS('11-12 Teamsheets'!$H$2:$R$119,$A37,'11-12 Teamsheets'!$C$2:$C$119,AZ$1)+SUBS('11-12 Teamsheets'!$S$2:$Z$119,$A37,'11-12 Teamsheets'!$C$2:$C$119,AZ$1)+APPS('12-13 Teamsheets'!$H$2:$R$126,$A37,'12-13 Teamsheets'!$C$2:$C$126,AZ$1)+SUBS('12-13 Teamsheets'!$S$2:$Z$126,$A37,'12-13 Teamsheets'!$C$2:$C$126,AZ$1)+APPS('13-14 Teamsheets'!$H$2:$R$132,$A37,'13-14 Teamsheets'!$C$2:$C$132,AZ$1)+SUBS('13-14 Teamsheets'!$S$2:$Z$132,$A37,'13-14 Teamsheets'!$C$2:$C$132,AZ$1)+APPS('14-15 Teamsheets'!$H$2:$R$136,$A37,'14-15 Teamsheets'!$C$2:$C$136,AZ$1)+SUBS('14-15 Teamsheets'!$S$2:$Z$136,$A37,'14-15 Teamsheets'!$C$2:$C$136,AZ$1)+APPS('08-09 Teamsheets'!$H$2:$R$92,$A37,'08-09 Teamsheets'!$C$2:$C$92,BE$1)+APPS('09-10 Teamsheets'!$H$2:$R$98,$A37,'09-10 Teamsheets'!$C$2:$C$98,BE$1)+SUBS('08-09 Teamsheets'!$S$2:$Z$92,$A37,'08-09 Teamsheets'!$C$2:$C$92,BE$1)+SUBS('09-10 Teamsheets'!$S$2:$Z$98,$A37,'09-10 Teamsheets'!$C$2:$C$98,BE$1)+APPS('10-11 Teamsheets'!$H$2:$R$107,$A37,'10-11 Teamsheets'!$C$2:$C$107,BE$1)+SUBS('10-11 Teamsheets'!$S$2:$Z$107,$A37,'10-11 Teamsheets'!$C$2:$C$107,BE$1)+APPS('11-12 Teamsheets'!$H$2:$R$119,$A37,'11-12 Teamsheets'!$C$2:$C$119,BE$1)+SUBS('11-12 Teamsheets'!$S$2:$Z$119,$A37,'11-12 Teamsheets'!$C$2:$C$119,BE$1)+APPS('12-13 Teamsheets'!$H$2:$R$126,$A37,'12-13 Teamsheets'!$C$2:$C$126,BE$1)+SUBS('12-13 Teamsheets'!$S$2:$Z$126,$A37,'12-13 Teamsheets'!$C$2:$C$126,BE$1)+APPS('13-14 Teamsheets'!$H$2:$R$132,$A37,'13-14 Teamsheets'!$C$2:$C$132,BE$1)+SUBS('13-14 Teamsheets'!$S$2:$Z$132,$A37,'13-14 Teamsheets'!$C$2:$C$132,BE$1)+APPS('14-15 Teamsheets'!$H$2:$R$136,$A37,'14-15 Teamsheets'!$C$2:$C$136,BE$1)+SUBS('14-15 Teamsheets'!$S$2:$Z$136,$A37,'14-15 Teamsheets'!$C$2:$C$136,BE$1)</f>
        <v>6</v>
      </c>
      <c r="BW37" s="27">
        <f>APPS('07-08 Teamsheets'!$H$2:$R$88,$A37,'07-08 Teamsheets'!$C$2:$C$88,BJ$1)+APPS('08-09 Teamsheets'!$H$2:$R$92,$A37,'08-09 Teamsheets'!$C$2:$C$92,BJ$1)+APPS('09-10 Teamsheets'!$H$2:$R$98,$A37,'09-10 Teamsheets'!$C$2:$C$98,BJ$1)+SUBS('07-08 Teamsheets'!$S$2:$Z$88,$A37,'07-08 Teamsheets'!$C$2:$C$88,BJ$1)+SUBS('08-09 Teamsheets'!$S$2:$Z$92,$A37,'08-09 Teamsheets'!$C$2:$C$92,BJ$1)+SUBS('09-10 Teamsheets'!$S$2:$Z$98,$A37,'09-10 Teamsheets'!$C$2:$C$98,BJ$1)+APPS('10-11 Teamsheets'!$H$2:$R$107,$A37,'10-11 Teamsheets'!$C$2:$C$107,BJ$1)+SUBS('10-11 Teamsheets'!$S$2:$Z$107,$A37,'10-11 Teamsheets'!$C$2:$C$107,BJ$1)+APPS('11-12 Teamsheets'!$H$2:$R$119,$A37,'11-12 Teamsheets'!$C$2:$C$119,BJ$1)+SUBS('11-12 Teamsheets'!$S$2:$Z$111,$A37,'11-12 Teamsheets'!$C$2:$C$119,BJ$1)+APPS('12-13 Teamsheets'!$H$2:$R$126,$A37,'12-13 Teamsheets'!$C$2:$C$126,BJ$1)+SUBS('12-13 Teamsheets'!$S$2:$Z$118,$A37,'12-13 Teamsheets'!$C$2:$C$126,BJ$1)+APPS('13-14 Teamsheets'!$H$2:$R$132,$A37,'13-14 Teamsheets'!$C$2:$C$132,BJ$1)+SUBS('13-14 Teamsheets'!$S$2:$Z$124,$A37,'13-14 Teamsheets'!$C$2:$C$132,BJ$1)+APPS('14-15 Teamsheets'!$H$2:$R$136,$A37,'14-15 Teamsheets'!$C$2:$C$136,BJ$1)+SUBS('14-15 Teamsheets'!$S$2:$Z$128,$A37,'14-15 Teamsheets'!$C$2:$C$136,BJ$1)</f>
        <v>4</v>
      </c>
      <c r="BX37" s="27">
        <f>APPS('07-08 Teamsheets'!$H$2:$R$88,$A37,'07-08 Teamsheets'!$C$2:$C$88,BO$1)+APPS('08-09 Teamsheets'!$H$2:$R$92,$A37,'08-09 Teamsheets'!$C$2:$C$92,BO$1)+APPS('09-10 Teamsheets'!$H$2:$R$98,$A37,'09-10 Teamsheets'!$C$2:$C$98,BO$1)+SUBS('07-08 Teamsheets'!$S$2:$Z$88,$A37,'07-08 Teamsheets'!$C$2:$C$88,BO$1)+SUBS('08-09 Teamsheets'!$S$2:$Z$92,$A37,'08-09 Teamsheets'!$C$2:$C$92,BO$1)+SUBS('09-10 Teamsheets'!$S$2:$Z$98,$A37,'09-10 Teamsheets'!$C$2:$C$98,BO$1)+APPS('10-11 Teamsheets'!$H$2:$R$107,$A37,'10-11 Teamsheets'!$C$2:$C$107,BO$1)+SUBS('10-11 Teamsheets'!$S$2:$Z$107,$A37,'10-11 Teamsheets'!$C$2:$C$107,BO$1)+APPS('11-12 Teamsheets'!$H$2:$R$119,$A37,'11-12 Teamsheets'!$C$2:$C$119,BO$1)+SUBS('11-12 Teamsheets'!$S$2:$Z$119,$A37,'11-12 Teamsheets'!$C$2:$C$119,BO$1)+APPS('12-13 Teamsheets'!$H$2:$R$126,$A37,'12-13 Teamsheets'!$C$2:$C$126,BO$1)+SUBS('12-13 Teamsheets'!$S$2:$Z$126,$A37,'12-13 Teamsheets'!$C$2:$C$126,BO$1)+APPS('13-14 Teamsheets'!$H$2:$R$132,$A37,'13-14 Teamsheets'!$C$2:$C$132,BO$1)+SUBS('13-14 Teamsheets'!$S$2:$Z$132,$A37,'13-14 Teamsheets'!$C$2:$C$132,BO$1)+APPS('14-15 Teamsheets'!$H$2:$R$136,$A37,'14-15 Teamsheets'!$C$2:$C$136,BO$1)+SUBS('14-15 Teamsheets'!$S$2:$Z$136,$A37,'14-15 Teamsheets'!$C$2:$C$136,BO$1)</f>
        <v>3</v>
      </c>
      <c r="BY37" s="28">
        <f t="shared" si="3"/>
        <v>13</v>
      </c>
      <c r="BZ37" s="27" t="str">
        <f>(APPS('05-06 Teamsheets'!$H$2:$R$71,$A37) + APPS('06-07 Teamsheets'!$H$2:$R$83,$A37) +APPS('07-08 Teamsheets'!$H$2:$R$88,$A37) + APPS('08-09 Teamsheets'!$H$2:$R$92,$A37)+APPS('09-10 Teamsheets'!$H$2:$R$98,$A37)+APPS('10-11 Teamsheets'!$H$2:$R$107,$A37)+APPS('11-12 Teamsheets'!$H$2:$R$119,$A37)+APPS('12-13 Teamsheets'!$H$2:$R$126,$A37)+APPS('13-14 Teamsheets'!$H$2:$R$132,$A37)+APPS('14-15 Teamsheets'!$H$2:$R$136,$A37)) &amp; "(" &amp; (SUBS('05-06 Teamsheets'!$S$2:$W$71,$A37)+SUBS('06-07 Teamsheets'!$S$2:$Z$83,$A37)+SUBS('07-08 Teamsheets'!$S$2:$Z$88,$A37) +SUBS('08-09 Teamsheets'!$S$2:$Z$92,$A37)+SUBS('09-10 Teamsheets'!$S$2:$Z$98,$A37)+SUBS('10-11 Teamsheets'!$S$2:$Z$107,$A37)+SUBS('11-12 Teamsheets'!$S$2:$Z$119,$A37)+SUBS('12-13 Teamsheets'!$S$2:$Z$126,$A37)+SUBS('13-14 Teamsheets'!$S$2:$Z$132,$A37)+SUBS('14-15 Teamsheets'!$S$2:$Z$136,$A37)) &amp; ")"</f>
        <v>18(8)</v>
      </c>
      <c r="CA37" s="28">
        <f t="shared" si="4"/>
        <v>26</v>
      </c>
      <c r="CB37" s="71">
        <f>GOALS('05-06 Teamsheets'!$H$2:$W$71,$A37,'05-06 Teamsheets'!$C$2:$C$71,B$1)+GOALS('06-07 Teamsheets'!$H$2:$Z$83,$A37,'06-07 Teamsheets'!$C$2:$C$83,G$1)+GOALS('07-08 Teamsheets'!$H$2:$Z$88,$A37,'07-08 Teamsheets'!$C$2:$C$88,L$1)+GOALS('08-09 Teamsheets'!$H$2:$Z$92,$A37,'08-09 Teamsheets'!$C$2:$C$92,Q$1)+GOALS('09-10 Teamsheets'!$H$2:$Z$98,$A37,'09-10 Teamsheets'!$C$2:$C$98,Q$1)+GOALS('10-11 Teamsheets'!$H$2:$Z$107,$A37,'10-11 Teamsheets'!$C$2:$C$107,Q$1)+GOALS('11-12 Teamsheets'!$H$2:$Z$119,$A37,'11-12 Teamsheets'!$C$2:$C$119,Q$1)+GOALS('12-13 Teamsheets'!$H$2:$Z$126,$A37,'12-13 Teamsheets'!$C$2:$C$126,Q$1)+GOALS('13-14 Teamsheets'!$H$2:$Z$132,$A37,'13-14 Teamsheets'!$C$2:$C$132,Q$1)+GOALS('14-15 Teamsheets'!$H$2:$Z$136,$A37,'14-15 Teamsheets'!$C$2:$C$136,Q$1)</f>
        <v>0</v>
      </c>
      <c r="CC37" s="27">
        <f>GOALS('05-06 Teamsheets'!$H$2:$W$71,$A37,'05-06 Teamsheets'!$C$2:$C$71,V$1)+GOALS('05-06 Teamsheets'!$H$2:$W$71,$A37,'05-06 Teamsheets'!$C$2:$C$71,AA$1)+GOALS('06-07 Teamsheets'!$H$2:$Z$83,$A37,'06-07 Teamsheets'!$C$2:$C$83,AF$1)+GOALS('06-07 Teamsheets'!$H$2:$Z$83,$A37,'06-07 Teamsheets'!$C$2:$C$83,AK$1)+GOALS('07-08 Teamsheets'!$H$2:$Z$88,$A37,'07-08 Teamsheets'!$C$2:$C$88,AP$1)+GOALS('07-08 Teamsheets'!$H$2:$Z$88,$A37,'07-08 Teamsheets'!$C$2:$C$88,AU$1)+GOALS('07-08 Teamsheets'!$H$2:$Z$88,$A37,'07-08 Teamsheets'!$C$2:$C$88,AZ$1)+GOALS('11-12 Teamsheets'!$H$2:$Z$119,$A37,'11-12 Teamsheets'!$C$2:$C$119,AZ$1)+GOALS('12-13 Teamsheets'!$H$2:$Z$120,$A37,'12-13 Teamsheets'!$C$2:$C$120,AZ$1)+GOALS('13-14 Teamsheets'!$H$2:$Z$126,$A37,'13-14 Teamsheets'!$C$2:$C$126,AZ$1)+GOALS('14-15 Teamsheets'!$H$2:$Z$130,$A37,'14-15 Teamsheets'!$C$2:$C$130,AZ$1)+GOALS('08-09 Teamsheets'!$H$2:$Z$92,$A37,'08-09 Teamsheets'!$C$2:$C$92,BE$1)+GOALS('09-10 Teamsheets'!$H$2:$Z$98,$A37,'09-10 Teamsheets'!$C$2:$C$98,BE$1)+GOALS('10-11 Teamsheets'!$H$2:$Z$107,$A37,'10-11 Teamsheets'!$C$2:$C$107,BE$1)+GOALS('11-12 Teamsheets'!$H$2:$Z$119,$A37,'11-12 Teamsheets'!$C$2:$C$119,BE$1)+GOALS('12-13 Teamsheets'!$H$2:$Z$126,$A37,'12-13 Teamsheets'!$C$2:$C$126,BE$1)+GOALS('13-14 Teamsheets'!$H$2:$Z$132,$A37,'13-14 Teamsheets'!$C$2:$C$132,BE$1)+GOALS('14-15 Teamsheets'!$H$2:$Z$136,$A37,'14-15 Teamsheets'!$C$2:$C$136,BE$1)</f>
        <v>0</v>
      </c>
      <c r="CD37" s="27">
        <f>GOALS('07-08 Teamsheets'!$H$2:$Z$88,$A37,'07-08 Teamsheets'!$C$2:$C$88,BJ$1)
+GOALS('08-09 Teamsheets'!$H$2:$Z$92,$A37,'08-09 Teamsheets'!$C$2:$C$92,BJ$1)
+GOALS('09-10 Teamsheets'!$H$2:$Z$98,$A37,'09-10 Teamsheets'!$C$2:$C$98,BJ$1)
+GOALS('10-11 Teamsheets'!$H$2:$Z$107,$A37,'10-11 Teamsheets'!$C$2:$C$107,BJ$1)
+GOALS('11-12 Teamsheets'!$H$2:$Z$119,$A37,'11-12 Teamsheets'!$C$2:$C$119,BJ$1)
+GOALS('12-13 Teamsheets'!$H$2:$Z$124,$A37,'12-13 Teamsheets'!$C$2:$C$124,BJ$1)+GOALS('13-14 Teamsheets'!$H$2:$Z$130,$A37,'13-14 Teamsheets'!$C$2:$C$130,BJ$1)+GOALS('14-15 Teamsheets'!$H$2:$Z$134,$A37,'14-15 Teamsheets'!$C$2:$C$134,BJ$1)
+GOALS('07-08 Teamsheets'!$H$2:$Z$88,$A37,'07-08 Teamsheets'!$C$2:$C$88,BO$1)
+GOALS('08-09 Teamsheets'!$H$2:$Z$92,$A37,'08-09 Teamsheets'!$C$2:$C$92,BO$1)
+GOALS('09-10 Teamsheets'!$H$2:$Z$98,$A37,'09-10 Teamsheets'!$C$2:$C$98,BO$1)
+GOALS('10-11 Teamsheets'!$H$2:$Z$107,$A37,'10-11 Teamsheets'!$C$2:$C$107,BO$1)
+GOALS('11-12 Teamsheets'!$H$2:$Z$119,$A37,'11-12 Teamsheets'!$C$2:$C$119,BO$1)
+GOALS('12-13 Teamsheets'!$H$2:$Z$126,$A37,'12-13 Teamsheets'!$C$2:$C$126,BO$1)+GOALS('13-14 Teamsheets'!$H$2:$Z$132,$A37,'13-14 Teamsheets'!$C$2:$C$132,BO$1)+GOALS('14-15 Teamsheets'!$H$2:$Z$136,$A37,'14-15 Teamsheets'!$C$2:$C$136,BO$1)</f>
        <v>0</v>
      </c>
      <c r="CE37" s="28">
        <f t="shared" si="5"/>
        <v>0</v>
      </c>
      <c r="CF37" s="27" t="str">
        <f>(GOALS('05-06 Teamsheets'!$H$2:$R$71,$A37) +GOALS('06-07 Teamsheets'!$H$2:$R$83,$A37) +  GOALS('07-08 Teamsheets'!$H$2:$R$88,$A37) + GOALS('08-09 Teamsheets'!$H$2:$R$92,$A37)+GOALS('09-10 Teamsheets'!$H$2:$R$98,$A37)+GOALS('10-11 Teamsheets'!$H$2:$R$107,$A37)+GOALS('11-12 Teamsheets'!$H$2:$R$119,$A37)+GOALS('12-13 Teamsheets'!$H$2:$R$126,$A37)+GOALS('13-14 Teamsheets'!$H$2:$R$132,$A37)+GOALS('14-15 Teamsheets'!$H$2:$R$136,$A37)) &amp; "(" &amp; (GOALS('05-06 Teamsheets'!$S$2:$W$71,$A37)+GOALS('06-07 Teamsheets'!$S$2:$Z$83,$A37)+GOALS('07-08 Teamsheets'!$S$2:$Z$88,$A37)+GOALS('08-09 Teamsheets'!$S$2:$Z$92,$A37)+GOALS('09-10 Teamsheets'!$S$2:$Z$98,$A37)+GOALS('10-11 Teamsheets'!$S$2:$Z$107,$A37)+GOALS('11-12 Teamsheets'!$S$2:$Z$119,$A37)+GOALS('12-13 Teamsheets'!$S$2:$Z$126,$A37)+GOALS('13-14 Teamsheets'!$S$2:$Z$132,$A37)+GOALS('14-15 Teamsheets'!$S$2:$Z$136,$A37)) &amp; ")"</f>
        <v>0(0)</v>
      </c>
      <c r="CG37" s="28">
        <f t="shared" si="6"/>
        <v>0</v>
      </c>
      <c r="CH37" s="71">
        <f t="shared" si="7"/>
        <v>0</v>
      </c>
      <c r="CI37" s="83">
        <f t="shared" si="8"/>
        <v>0</v>
      </c>
      <c r="CJ37" s="77">
        <f t="shared" si="9"/>
        <v>0</v>
      </c>
      <c r="CK37" s="74" t="str">
        <f>(CARDS('05-06 Teamsheets'!$H$2:$W$71,$A37,$CX$2)+CARDS('06-07 Teamsheets'!$H$2:$Z$83,$A37,$CX$2)+CARDS('07-08 Teamsheets'!$H$2:$Z$88,$A37,$CX$2)+CARDS('08-09 Teamsheets'!$H$2:$Z$92,$A37,$CX$2)+CARDS('09-10 Teamsheets'!$H$2:$Z$98,$A37,$CX$2)+CARDS('10-11 Teamsheets'!$H$2:$Z$107,$A37,$CX$2)+CARDS('11-12 Teamsheets'!$H$2:$Z$119,$A37,$CX$2)+CARDS('12-13 Teamsheets'!$H$2:$Z$126,$A37,$CX$2)+CARDS('13-14 Teamsheets'!$H$2:$Z$130,$A37,$CX$2)) &amp; "(" &amp; (CARDS('05-06 Teamsheets'!$H$2:$W$71,$A37,$CX$3)+CARDS('06-07 Teamsheets'!$H$2:$Z$83,$A37,$CX$3)+CARDS('07-08 Teamsheets'!$H$2:$Z$88,$A37,$CX$3)+CARDS('08-09 Teamsheets'!$H$2:$Z$92,$A37,$CX$3)+CARDS('09-10 Teamsheets'!$H$2:$Z$98,$A37,$CX$3)+CARDS('10-11 Teamsheets'!$H$2:$Z$107,$A37,$CX$3)+CARDS('11-12 Teamsheets'!$H$2:$Z$119,$A37,$CX$3)+CARDS('13-14 Teamsheets'!$H$2:$Z$130,$A37,$CX$3)) &amp; ")"</f>
        <v>1(0)</v>
      </c>
      <c r="CL37" s="28">
        <f>SUM(F37,K37,P37,U37)</f>
        <v>723</v>
      </c>
      <c r="CM37" s="28">
        <f t="shared" si="11"/>
        <v>919</v>
      </c>
      <c r="CN37" s="77">
        <f>SUM(CL37:CM37)</f>
        <v>1642</v>
      </c>
      <c r="CO37" s="28">
        <f>IF(AND(CN37&lt;&gt;0, CA37&lt;&gt;0),CN37/CA37,0)</f>
        <v>63.153846153846153</v>
      </c>
      <c r="CP37" s="28">
        <f>IF(CG37&lt;&gt;0,CG37/CA37,0)</f>
        <v>0</v>
      </c>
      <c r="CQ37" s="77">
        <f>IF(CG37&lt;&gt;0,CN37/CG37,0)</f>
        <v>0</v>
      </c>
      <c r="CS37" s="71">
        <f t="shared" si="0"/>
        <v>68</v>
      </c>
      <c r="CT37" s="83">
        <f t="shared" si="1"/>
        <v>67</v>
      </c>
      <c r="CU37" s="77">
        <f t="shared" si="2"/>
        <v>101</v>
      </c>
    </row>
    <row r="38" spans="1:102" x14ac:dyDescent="0.2">
      <c r="A38" s="25" t="s">
        <v>909</v>
      </c>
      <c r="B38" s="27" t="s">
        <v>1635</v>
      </c>
      <c r="C38" s="27" t="s">
        <v>1635</v>
      </c>
      <c r="D38" s="27">
        <v>0</v>
      </c>
      <c r="E38" s="27" t="s">
        <v>1635</v>
      </c>
      <c r="F38" s="82">
        <v>0</v>
      </c>
      <c r="G38" s="27" t="s">
        <v>1635</v>
      </c>
      <c r="H38" s="27" t="s">
        <v>1635</v>
      </c>
      <c r="I38" s="27">
        <v>0</v>
      </c>
      <c r="J38" s="27" t="s">
        <v>1635</v>
      </c>
      <c r="K38" s="82">
        <v>0</v>
      </c>
      <c r="L38" s="27" t="s">
        <v>1635</v>
      </c>
      <c r="M38" s="27" t="s">
        <v>1635</v>
      </c>
      <c r="N38" s="27">
        <v>0</v>
      </c>
      <c r="O38" s="27" t="s">
        <v>1635</v>
      </c>
      <c r="P38" s="82">
        <v>0</v>
      </c>
      <c r="Q38" s="27" t="str">
        <f>(APPS('08-09 Teamsheets'!$H$2:$R$92,$A38,'08-09 Teamsheets'!$C$2:$C$92,Q$1)+APPS('09-10 Teamsheets'!$H$2:$R$98,$A38,'09-10 Teamsheets'!$C$2:$C$98,Q$1)+APPS('10-11 Teamsheets'!$H$2:$R$107,$A38,'10-11 Teamsheets'!$C$2:$C$107,Q$1)+APPS('11-12 Teamsheets'!$H$2:$R$119,$A38,'11-12 Teamsheets'!$C$2:$C$119,Q$1)+APPS('12-13 Teamsheets'!$H$2:$R$126,$A38,'12-13 Teamsheets'!$C$2:$C$126,Q$1)+APPS('13-14 Teamsheets'!$H$2:$R$132,$A38,'13-14 Teamsheets'!$C$2:$C$132,Q$1)+APPS('14-15 Teamsheets'!$H$2:$R$136,$A38,'14-15 Teamsheets'!$C$2:$C$136,Q$1)) &amp; "(" &amp; (SUBS('08-09 Teamsheets'!$S$2:$Z$92,$A38,'08-09 Teamsheets'!$C$2:$C$92,Q$1)+SUBS('09-10 Teamsheets'!$S$2:$Z$98,$A38,'09-10 Teamsheets'!$C$2:$C$98,Q$1)+SUBS('10-11 Teamsheets'!$S$2:$Z$107,$A38,'10-11 Teamsheets'!$C$2:$C$107,Q$1)+SUBS('11-12 Teamsheets'!$S$2:$Z$119,$A38,'11-12 Teamsheets'!$C$2:$C$119,Q$1)+SUBS('12-13 Teamsheets'!$S$2:$Z$126,$A38,'12-13 Teamsheets'!$C$2:$C$126,Q$1)+SUBS('13-14 Teamsheets'!$S$2:$Z$132,$A38,'13-14 Teamsheets'!$C$2:$C$132,Q$1)+SUBS('14-15 Teamsheets'!$S$2:$Z$136,$A38,'14-15 Teamsheets'!$C$2:$C$136,Q$1)) &amp; ")"</f>
        <v>0(0)</v>
      </c>
      <c r="R38" s="27" t="str">
        <f>(GOALS('08-09 Teamsheets'!$H$2:$R$92,$A38,'08-09 Teamsheets'!$C$2:$C$92,Q$1)+GOALS('09-10 Teamsheets'!$H$2:$R$98,$A38,'09-10 Teamsheets'!$C$2:$C$98,Q$1)+GOALS('10-11 Teamsheets'!$H$2:$R$107,$A38,'10-11 Teamsheets'!$C$2:$C$107,Q$1)+GOALS('11-12 Teamsheets'!$H$2:$R$119,$A38,'11-12 Teamsheets'!$C$2:$C$119,Q$1)+GOALS('12-13 Teamsheets'!$H$2:$R$126,$A38,'12-13 Teamsheets'!$C$2:$C$126,Q$1)+GOALS('13-14 Teamsheets'!$H$2:$R$132,$A38,'13-14 Teamsheets'!$C$2:$C$132,Q$1)+GOALS('14-15 Teamsheets'!$H$2:$R$136,$A38,'14-15 Teamsheets'!$C$2:$C$136,Q$1)) &amp; "(" &amp; (GOALS('08-09 Teamsheets'!$S$2:$Z$92,$A38,'08-09 Teamsheets'!$C$2:$C$92,Q$1)+GOALS('09-10 Teamsheets'!$S$2:$Z$98,$A38,'09-10 Teamsheets'!$C$2:$C$98,Q$1)+GOALS('10-11 Teamsheets'!$S$2:$Z$107,$A38,'10-11 Teamsheets'!$C$2:$C$107,Q$1)+GOALS('11-12 Teamsheets'!$S$2:$Z$119,$A38,'11-12 Teamsheets'!$C$2:$C$119,Q$1)+GOALS('12-13 Teamsheets'!$S$2:$Z$126,$A38,'12-13 Teamsheets'!$C$2:$C$126,Q$1)+GOALS('13-14 Teamsheets'!$S$2:$Z$132,$A38,'13-14 Teamsheets'!$C$2:$C$132,Q$1)+GOALS('14-15 Teamsheets'!$S$2:$Z$136,$A38,'14-15 Teamsheets'!$C$2:$C$136,Q$1)) &amp; ")"</f>
        <v>0(0)</v>
      </c>
      <c r="S38" s="27">
        <f>Clean_sheet('08-09 Teamsheets'!$C$2:$H$92,$A38,Q$1)+Clean_sheet('09-10 Teamsheets'!$C$2:$H$98,$A38,Q$1)+Clean_sheet('10-11 Teamsheets'!$C$2:$H$107,$A38,Q$1)+Clean_sheet('11-12 Teamsheets'!$C$2:$H$119,$A38,Q$1)+Clean_sheet('12-13 Teamsheets'!$C$2:$H$126,$A38,Q$1)+Clean_sheet('13-14 Teamsheets'!$C$2:$H$132,$A38,Q$1)+Clean_sheet('14-15 Teamsheets'!$C$2:$H$136,$A38,Q$1)</f>
        <v>0</v>
      </c>
      <c r="T38" s="27" t="str">
        <f>(CARDS('08-09 Teamsheets'!$H$2:$Z$92,$A38,$CX$2,'08-09 Teamsheets'!$C$2:$C$92,Q$1)+CARDS('09-10 Teamsheets'!$H$2:$Z$98,$A38,$CX$2,'09-10 Teamsheets'!$C$2:$C$98,Q$1)+CARDS('10-11 Teamsheets'!$H$2:$Z$107,$A38,$CX$2,'10-11 Teamsheets'!$C$2:$C$107,Q$1)+CARDS('11-12 Teamsheets'!$H$2:$Z$119,$A38,$CX$2,'11-12 Teamsheets'!$C$2:$C$119,Q$1)+CARDS('12-13 Teamsheets'!$H$2:$Z$126,$A38,$CX$2,'12-13 Teamsheets'!$C$2:$C$126,Q$1)+CARDS('13-14 Teamsheets'!$H$2:$Z$132,$A38,$CX$2,'13-14 Teamsheets'!$C$2:$C$132,Q$1)+CARDS('14-15 Teamsheets'!$H$2:$Z$136,$A38,$CX$2,'14-15 Teamsheets'!$C$2:$C$136,Q$1)) &amp; "(" &amp; (CARDS('08-09 Teamsheets'!$H$2:$Z$92,$A38,$CX$3,'08-09 Teamsheets'!$C$2:$C$92,Q$1)+CARDS('09-10 Teamsheets'!$H$2:$Z$98,$A38,$CX$3,'09-10 Teamsheets'!$C$2:$C$98,Q$1)+CARDS('10-11 Teamsheets'!$H$2:$Z$107,$A38,$CX$3,'10-11 Teamsheets'!$C$2:$C$107,Q$1)+CARDS('11-12 Teamsheets'!$H$2:$Z$119,$A38,$CX$3,'11-12 Teamsheets'!$C$2:$C$119,Q$1)+CARDS('12-13 Teamsheets'!$H$2:$Z$126,$A38,$CX$3,'12-13 Teamsheets'!$C$2:$C$126,Q$1)+CARDS('13-14 Teamsheets'!$H$2:$Z$132,$A38,$CX$3,'13-14 Teamsheets'!$C$2:$C$132,Q$1)+CARDS('14-15 Teamsheets'!$H$2:$Z$136,$A38,$CX$3,'14-15 Teamsheets'!$C$2:$C$136,Q$1)) &amp; ")"</f>
        <v>0(0)</v>
      </c>
      <c r="U38" s="82">
        <f>MINS_PLAYED('08-09 Teamsheets'!$H$2:$R$92,$A38,'08-09 Teamsheets'!$C$2:$C$92,Q$1)+MINS_PLAYED('09-10 Teamsheets'!$H$2:$R$98,$A38,'09-10 Teamsheets'!$C$2:$C$98,Q$1)+ MINS_AS_SUB('08-09 Teamsheets'!$S$2:$Z$92,$A38,'08-09 Teamsheets'!$C$2:$C$92,Q$1)+ MINS_AS_SUB('09-10 Teamsheets'!$S$2:$Z$98,$A38,'09-10 Teamsheets'!$C$2:$C$98,Q$1)+MINS_PLAYED('10-11 Teamsheets'!$H$2:$R$107,$A38,'10-11 Teamsheets'!$C$2:$C$107,Q$1)+MINS_AS_SUB('10-11 Teamsheets'!$S$2:$Z$107,$A38,'10-11 Teamsheets'!$C$2:$C$107,Q$1)+MINS_PLAYED('11-12 Teamsheets'!$H$2:$R$119,$A38,'11-12 Teamsheets'!$C$2:$C$119,Q$1)+MINS_AS_SUB('11-12 Teamsheets'!$S$2:$Z$119,$A38,'11-12 Teamsheets'!$C$2:$C$119,Q$1)+MINS_PLAYED('12-13 Teamsheets'!$H$2:$R$126,$A38,'12-13 Teamsheets'!$C$2:$C$126,Q$1)+MINS_AS_SUB('12-13 Teamsheets'!$S$2:$Z$126,$A38,'12-13 Teamsheets'!$C$2:$C$126,Q$1)+MINS_PLAYED('13-14 Teamsheets'!$H$2:$R$132,$A38,'13-14 Teamsheets'!$C$2:$C$132,Q$1)+MINS_AS_SUB('13-14 Teamsheets'!$S$2:$Z$132,$A38,'13-14 Teamsheets'!$C$2:$C$132,Q$1)+MINS_PLAYED('14-15 Teamsheets'!$H$2:$R$136,$A38,'14-15 Teamsheets'!$C$2:$C$136,Q$1)+MINS_AS_SUB('14-15 Teamsheets'!$S$2:$Z$136,$A38,'14-15 Teamsheets'!$C$2:$C$136,Q$1)</f>
        <v>0</v>
      </c>
      <c r="V38" s="27" t="s">
        <v>1635</v>
      </c>
      <c r="W38" s="27" t="s">
        <v>1635</v>
      </c>
      <c r="X38" s="27">
        <v>0</v>
      </c>
      <c r="Y38" s="27" t="s">
        <v>1635</v>
      </c>
      <c r="Z38" s="82">
        <v>0</v>
      </c>
      <c r="AA38" s="27" t="s">
        <v>1635</v>
      </c>
      <c r="AB38" s="27" t="s">
        <v>1635</v>
      </c>
      <c r="AC38" s="27">
        <v>0</v>
      </c>
      <c r="AD38" s="27" t="s">
        <v>1635</v>
      </c>
      <c r="AE38" s="82">
        <v>0</v>
      </c>
      <c r="AF38" s="27" t="s">
        <v>1635</v>
      </c>
      <c r="AG38" s="27" t="s">
        <v>1635</v>
      </c>
      <c r="AH38" s="27">
        <v>0</v>
      </c>
      <c r="AI38" s="27" t="s">
        <v>1635</v>
      </c>
      <c r="AJ38" s="82">
        <v>0</v>
      </c>
      <c r="AK38" s="27" t="s">
        <v>1635</v>
      </c>
      <c r="AL38" s="27" t="s">
        <v>1635</v>
      </c>
      <c r="AM38" s="27">
        <v>0</v>
      </c>
      <c r="AN38" s="27" t="s">
        <v>1635</v>
      </c>
      <c r="AO38" s="82">
        <v>0</v>
      </c>
      <c r="AP38" s="27" t="s">
        <v>1635</v>
      </c>
      <c r="AQ38" s="27" t="s">
        <v>1635</v>
      </c>
      <c r="AR38" s="27">
        <v>0</v>
      </c>
      <c r="AS38" s="27" t="s">
        <v>1635</v>
      </c>
      <c r="AT38" s="82">
        <v>0</v>
      </c>
      <c r="AU38" s="27" t="s">
        <v>1635</v>
      </c>
      <c r="AV38" s="27" t="s">
        <v>1635</v>
      </c>
      <c r="AW38" s="27">
        <v>0</v>
      </c>
      <c r="AX38" s="27" t="s">
        <v>1635</v>
      </c>
      <c r="AY38" s="82">
        <v>0</v>
      </c>
      <c r="AZ38" s="27" t="str">
        <f>(APPS('07-08 Teamsheets'!$H$2:$R$88,$A38,'07-08 Teamsheets'!$C$2:$C$88,AZ$1)+APPS('11-12 Teamsheets'!$H$2:$R$119,$A38,'11-12 Teamsheets'!$C$2:$C$119,AZ$1)+APPS('12-13 Teamsheets'!$H$2:$R$126,$A38,'12-13 Teamsheets'!$C$2:$C$126,AZ$1)+APPS('13-14 Teamsheets'!$H$2:$R$132,$A38,'13-14 Teamsheets'!$C$2:$C$132,AZ$1)+APPS('14-15 Teamsheets'!$H$2:$R$136,$A38,'14-15 Teamsheets'!$C$2:$C$136,AZ$1)) &amp; "(" &amp; (SUBS('07-08 Teamsheets'!$S$2:$Z$88,$A38,'07-08 Teamsheets'!$C$2:$C$88,AZ$1)+SUBS('11-12 Teamsheets'!$S$2:$Z$119,$A38,'11-12 Teamsheets'!$C$2:$C$119,AZ$1)+SUBS('12-13 Teamsheets'!$S$2:$Z$126,$A38,'12-13 Teamsheets'!$C$2:$C$126,AZ$1)+SUBS('13-14 Teamsheets'!$S$2:$Z$132,$A38,'13-14 Teamsheets'!$C$2:$C$132,AZ$1)+SUBS('14-15 Teamsheets'!$S$2:$Z$136,$A38,'14-15 Teamsheets'!$C$2:$C$136,AZ$1)) &amp; ")"</f>
        <v>0(0)</v>
      </c>
      <c r="BA38" s="27" t="str">
        <f>(GOALS('07-08 Teamsheets'!$H$2:$R$88,$A38,'07-08 Teamsheets'!$C$2:$C$88,AZ$1)+GOALS('11-12 Teamsheets'!$H$2:$R$119,$A38,'11-12 Teamsheets'!$C$2:$C$119,AZ$1)+GOALS('12-13 Teamsheets'!$H$2:$R$126,$A38,'12-13 Teamsheets'!$C$2:$C$126,AZ$1)+GOALS('13-14 Teamsheets'!$H$2:$R$132,$A38,'13-14 Teamsheets'!$C$2:$C$132,AZ$1)+GOALS('14-15 Teamsheets'!$H$2:$R$136,$A38,'14-15 Teamsheets'!$C$2:$C$136,AZ$1)) &amp; "(" &amp; (GOALS('07-08 Teamsheets'!$S$2:$Z$88,$A38,'07-08 Teamsheets'!$C$2:$C$88,AZ$1)+GOALS('11-12 Teamsheets'!$S$2:$Z$119,$A38,'11-12 Teamsheets'!$C$2:$C$119,AZ$1)+GOALS('12-13 Teamsheets'!$S$2:$Z$126,$A38,'12-13 Teamsheets'!$C$2:$C$126,AZ$1)+GOALS('13-14 Teamsheets'!$S$2:$Z$132,$A38,'13-14 Teamsheets'!$C$2:$C$132,AZ$1)+GOALS('14-15 Teamsheets'!$S$2:$Z$136,$A38,'14-15 Teamsheets'!$C$2:$C$136,AZ$1)) &amp; ")"</f>
        <v>0(0)</v>
      </c>
      <c r="BB38" s="27">
        <f>Clean_sheet('07-08 Teamsheets'!$C$2:$H$92,$A38,AZ$1)+Clean_sheet('11-12 Teamsheets'!$C$2:$H$119,$A38,AZ$1)+Clean_sheet('12-13 Teamsheets'!$C$2:$H$126,$A38,AZ$1)+Clean_sheet('13-14 Teamsheets'!$C$2:$H$132,$A38,AZ$1)+Clean_sheet('14-15 Teamsheets'!$C$2:$H$136,$A38,AZ$1)</f>
        <v>0</v>
      </c>
      <c r="BC38" s="27" t="str">
        <f>(CARDS('07-08 Teamsheets'!$H$2:$Z$88,$A38,$CX$2,'07-08 Teamsheets'!$C$2:$C$88,AZ$1)+CARDS('11-12 Teamsheets'!$H$2:$Z$119,$A38,$CX$2,'11-12 Teamsheets'!$C$2:$C$119,AZ$1)+CARDS('12-13 Teamsheets'!$H$2:$Z$126,$A38,$CX$2,'12-13 Teamsheets'!$C$2:$C$126,AZ$1)+CARDS('13-14 Teamsheets'!$H$2:$Z$132,$A38,$CX$2,'13-14 Teamsheets'!$C$2:$C$132,AZ$1)+CARDS('14-15 Teamsheets'!$H$2:$Z$136,$A38,$CX$2,'14-15 Teamsheets'!$C$2:$C$136,AZ$1)) &amp; "(" &amp; (CARDS('07-08 Teamsheets'!$H$2:$Z$88,$A38,$CX$3,'07-08 Teamsheets'!$C$2:$C$88,AZ$1)+CARDS('11-12 Teamsheets'!$H$2:$Z$119,$A38,$CX$3,'11-12 Teamsheets'!$C$2:$C$119,AZ$1)+CARDS('12-13 Teamsheets'!$H$2:$Z$126,$A38,$CX$3,'12-13 Teamsheets'!$C$2:$C$126,AZ$1)+CARDS('13-14 Teamsheets'!$H$2:$Z$132,$A38,$CX$3,'13-14 Teamsheets'!$C$2:$C$132,AZ$1)+CARDS('14-15 Teamsheets'!$H$2:$Z$136,$A38,$CX$3,'14-15 Teamsheets'!$C$2:$C$136,AZ$1)) &amp; ")"</f>
        <v>0(0)</v>
      </c>
      <c r="BD38" s="82">
        <f>MINS_PLAYED('07-08 Teamsheets'!$H$2:$R$88,$A38,'07-08 Teamsheets'!$C$2:$C$88,AZ$1)+MINS_PLAYED('11-12 Teamsheets'!$H$2:$R$119,$A38,'11-12 Teamsheets'!$C$2:$C$119,AZ$1)+MINS_PLAYED('12-13 Teamsheets'!$H$2:$R$126,$A38,'12-13 Teamsheets'!$C$2:$C$126,AZ$1)+MINS_PLAYED('13-14 Teamsheets'!$H$2:$R$132,$A38,'13-14 Teamsheets'!$C$2:$C$132,AZ$1)+MINS_PLAYED('14-15 Teamsheets'!$H$2:$R$136,$A38,'14-15 Teamsheets'!$C$2:$C$136,AZ$1)+MINS_AS_SUB('07-08 Teamsheets'!$S$2:$Z$88,$A38,'07-08 Teamsheets'!$C$2:$C$88,AZ$1)+MINS_AS_SUB('11-12 Teamsheets'!$S$2:$Z$119,$A38,'11-12 Teamsheets'!$C$2:$C$119,AZ$1)+MINS_AS_SUB('12-13 Teamsheets'!$S$2:$Z$126,$A38,'12-13 Teamsheets'!$C$2:$C$126,AZ$1)+MINS_AS_SUB('13-14 Teamsheets'!$S$2:$Z$132,$A38,'13-14 Teamsheets'!$C$2:$C$132,AZ$1)+MINS_AS_SUB('14-15 Teamsheets'!$S$2:$Z$136,$A38,'14-15 Teamsheets'!$C$2:$C$136,AZ$1)</f>
        <v>0</v>
      </c>
      <c r="BE38" s="27" t="str">
        <f>(APPS('08-09 Teamsheets'!$H$2:$R$92,$A38,'08-09 Teamsheets'!$C$2:$C$92,BE$1)+APPS('09-10 Teamsheets'!$H$2:$R$98,$A38,'09-10 Teamsheets'!$C$2:$C$98,BE$1)+APPS('10-11 Teamsheets'!$H$2:$R$107,$A38,'10-11 Teamsheets'!$C$2:$C$107,BE$1)+APPS('11-12 Teamsheets'!$H$2:$R$119,$A38,'11-12 Teamsheets'!$C$2:$C$119,BE$1)+APPS('12-13 Teamsheets'!$H$2:$R$126,$A38,'12-13 Teamsheets'!$C$2:$C$126,BE$1)+APPS('13-14 Teamsheets'!$H$2:$R$132,$A38,'13-14 Teamsheets'!$C$2:$C$132,BE$1)+APPS('14-15 Teamsheets'!$H$2:$R$136,$A38,'14-15 Teamsheets'!$C$2:$C$136,BE$1)) &amp; "(" &amp; (SUBS('08-09 Teamsheets'!$S$2:$Z$92,$A38,'08-09 Teamsheets'!$C$2:$C$92,BE$1)+SUBS('09-10 Teamsheets'!$S$2:$Z$98,$A38,'09-10 Teamsheets'!$C$2:$C$98,BE$1)+SUBS('10-11 Teamsheets'!$S$2:$Z$107,$A38,'10-11 Teamsheets'!$C$2:$C$107,BE$1)+SUBS('11-12 Teamsheets'!$S$2:$Z$119,$A38,'11-12 Teamsheets'!$C$2:$C$119,BE$1)+SUBS('12-13 Teamsheets'!$S$2:$Z$126,$A38,'12-13 Teamsheets'!$C$2:$C$126,BE$1)+SUBS('13-14 Teamsheets'!$S$2:$Z$132,$A38,'13-14 Teamsheets'!$C$2:$C$132,BE$1)+SUBS('14-15 Teamsheets'!$S$2:$Z$136,$A38,'14-15 Teamsheets'!$C$2:$C$136,BE$1)) &amp; ")"</f>
        <v>0(0)</v>
      </c>
      <c r="BF38" s="27" t="str">
        <f>(GOALS('08-09 Teamsheets'!$H$2:$R$92,$A38,'08-09 Teamsheets'!$C$2:$C$92,BE$1)+GOALS('09-10 Teamsheets'!$H$2:$R$98,$A38,'09-10 Teamsheets'!$C$2:$C$98,BE$1)+GOALS('10-11 Teamsheets'!$H$2:$R$107,$A38,'10-11 Teamsheets'!$C$2:$C$107,BE$1)+GOALS('11-12 Teamsheets'!$H$2:$R$119,$A38,'11-12 Teamsheets'!$C$2:$C$119,BE$1)+GOALS('12-13 Teamsheets'!$H$2:$R$126,$A38,'12-13 Teamsheets'!$C$2:$C$126,BE$1)+GOALS('13-14 Teamsheets'!$H$2:$R$132,$A38,'13-14 Teamsheets'!$C$2:$C$132,BE$1)+GOALS('14-15 Teamsheets'!$H$2:$R$136,$A38,'14-15 Teamsheets'!$C$2:$C$136,BE$1)) &amp; "(" &amp; (GOALS('08-09 Teamsheets'!$S$2:$Z$92,$A38,'08-09 Teamsheets'!$C$2:$C$92,BE$1)+GOALS('09-10 Teamsheets'!$S$2:$Z$98,$A38,'09-10 Teamsheets'!$C$2:$C$98,BE$1)+GOALS('10-11 Teamsheets'!$S$2:$Z$107,$A38,'10-11 Teamsheets'!$C$2:$C$107,BE$1)+GOALS('11-12 Teamsheets'!$S$2:$Z$119,$A38,'11-12 Teamsheets'!$C$2:$C$119,BE$1)+GOALS('12-13 Teamsheets'!$S$2:$Z$126,$A38,'12-13 Teamsheets'!$C$2:$C$126,BE$1)+GOALS('13-14 Teamsheets'!$S$2:$Z$132,$A38,'13-14 Teamsheets'!$C$2:$C$132,BE$1)+GOALS('14-15 Teamsheets'!$S$2:$Z$136,$A38,'14-15 Teamsheets'!$C$2:$C$136,BE$1)) &amp; ")"</f>
        <v>0(0)</v>
      </c>
      <c r="BG38" s="27">
        <f>Clean_sheet('08-09 Teamsheets'!$C$2:$H$92,$A38,BE$1)+Clean_sheet('09-10 Teamsheets'!$C$2:$H$98,$A38,BE$1)+Clean_sheet('10-11 Teamsheets'!$C$2:$H$107,$A38,BE$1)+Clean_sheet('11-12 Teamsheets'!$C$2:$H$119,$A38,BE$1)+Clean_sheet('12-13 Teamsheets'!$C$2:$H$126,$A38,BE$1)+Clean_sheet('13-14 Teamsheets'!$C$2:$H$132,$A38,BE$1)+Clean_sheet('14-15 Teamsheets'!$C$2:$H$136,$A38,BE$1)</f>
        <v>0</v>
      </c>
      <c r="BH38" s="27" t="str">
        <f>(CARDS('08-09 Teamsheets'!$H$2:$Z$92,$A38,$CX$2,'08-09 Teamsheets'!$C$2:$C$92,BE$1)+CARDS('09-10 Teamsheets'!$H$2:$Z$98,$A38,$CX$2,'09-10 Teamsheets'!$C$2:$C$98,BE$1)+CARDS('10-11 Teamsheets'!$H$2:$Z$107,$A38,$CX$2,'10-11 Teamsheets'!$C$2:$C$107,BE$1)+CARDS('11-12 Teamsheets'!$H$2:$Z$119,$A38,$CX$2,'11-12 Teamsheets'!$C$2:$C$119,BE$1)+CARDS('12-13 Teamsheets'!$H$2:$Z$126,$A38,$CX$2,'12-13 Teamsheets'!$C$2:$C$126,BE$1)+CARDS('13-14 Teamsheets'!$H$2:$Z$132,$A38,$CX$2,'13-14 Teamsheets'!$C$2:$C$132,BE$1)+CARDS('14-15 Teamsheets'!$H$2:$Z$136,$A38,$CX$2,'14-15 Teamsheets'!$C$2:$C$136,BE$1)) &amp; "(" &amp; (CARDS('08-09 Teamsheets'!$H$2:$Z$92,$A38,$CX$3,'08-09 Teamsheets'!$C$2:$C$92,BE$1)+CARDS('09-10 Teamsheets'!$H$2:$Z$98,$A38,$CX$3,'09-10 Teamsheets'!$C$2:$C$98,BE$1)+CARDS('10-11 Teamsheets'!$H$2:$Z$107,$A38,$CX$3,'10-11 Teamsheets'!$C$2:$C$107,BE$1)+CARDS('11-12 Teamsheets'!$H$2:$Z$119,$A38,$CX$3,'11-12 Teamsheets'!$C$2:$C$119,BE$1)+CARDS('12-13 Teamsheets'!$H$2:$Z$126,$A38,$CX$3,'12-13 Teamsheets'!$C$2:$C$126,BE$1)+CARDS('13-14 Teamsheets'!$H$2:$Z$132,$A38,$CX$3,'13-14 Teamsheets'!$C$2:$C$132,BE$1)+CARDS('14-15 Teamsheets'!$H$2:$Z$136,$A38,$CX$3,'14-15 Teamsheets'!$C$2:$C$136,BE$1)) &amp; ")"</f>
        <v>0(0)</v>
      </c>
      <c r="BI38" s="82">
        <f>MINS_PLAYED('08-09 Teamsheets'!$H$2:$R$92,$A38,'08-09 Teamsheets'!$C$2:$C$92,BE$1)+MINS_PLAYED('09-10 Teamsheets'!$H$2:$R$98,$A38,'09-10 Teamsheets'!$C$2:$C$98,BE$1)+ MINS_AS_SUB('08-09 Teamsheets'!$S$2:$Z$92,$A38,'08-09 Teamsheets'!$C$2:$C$92,BE$1)+ MINS_AS_SUB('09-10 Teamsheets'!$S$2:$Z$98,$A38,'09-10 Teamsheets'!$C$2:$C$98,BE$1)+MINS_PLAYED('10-11 Teamsheets'!$H$2:$R$107,$A38,'10-11 Teamsheets'!$C$2:$C$107,BE$1)+MINS_AS_SUB('10-11 Teamsheets'!$S$2:$Z$107,$A38,'10-11 Teamsheets'!$C$2:$C$107,BE$1)+MINS_PLAYED('11-12 Teamsheets'!$H$2:$R$119,$A38,'11-12 Teamsheets'!$C$2:$C$119,BE$1)+MINS_AS_SUB('11-12 Teamsheets'!$S$2:$Z$119,$A38,'11-12 Teamsheets'!$C$2:$C$119,BE$1)+MINS_PLAYED('12-13 Teamsheets'!$H$2:$R$126,$A38,'12-13 Teamsheets'!$C$2:$C$126,BE$1)+MINS_AS_SUB('12-13 Teamsheets'!$S$2:$Z$126,$A38,'12-13 Teamsheets'!$C$2:$C$126,BE$1)+MINS_PLAYED('13-14 Teamsheets'!$H$2:$R$132,$A38,'13-14 Teamsheets'!$C$2:$C$132,BE$1)+MINS_AS_SUB('13-14 Teamsheets'!$S$2:$Z$132,$A38,'13-14 Teamsheets'!$C$2:$C$132,BE$1)+MINS_PLAYED('14-15 Teamsheets'!$H$2:$R$136,$A38,'14-15 Teamsheets'!$C$2:$C$136,BE$1)+MINS_AS_SUB('14-15 Teamsheets'!$S$2:$Z$136,$A38,'14-15 Teamsheets'!$C$2:$C$136,BE$1)</f>
        <v>0</v>
      </c>
      <c r="BJ38" s="27" t="str">
        <f>(APPS('07-08 Teamsheets'!$H$2:$R$88,$A38,'07-08 Teamsheets'!$C$2:$C$88,BJ$1)+APPS('08-09 Teamsheets'!$H$2:$R$92,$A38,'08-09 Teamsheets'!$C$2:$C$92,BJ$1)+APPS('09-10 Teamsheets'!$H$2:$R$98,$A38,'09-10 Teamsheets'!$C$2:$C$98,BJ$1)+APPS('10-11 Teamsheets'!$H$2:$R$106,$A38,'10-11 Teamsheets'!$C$2:$C$106,BJ$1)+APPS('11-12 Teamsheets'!$H$2:$R$119,$A38,'11-12 Teamsheets'!$C$2:$C$119,BJ$1)+APPS('12-13 Teamsheets'!$H$2:$R$126,$A38,'12-13 Teamsheets'!$C$2:$C$126,BJ$1)+APPS('13-14 Teamsheets'!$H$2:$R$132,$A38,'13-14 Teamsheets'!$C$2:$C$132,BJ$1)+APPS('14-15 Teamsheets'!$H$2:$R$136,$A38,'14-15 Teamsheets'!$C$2:$C$136,BJ$1)) &amp; "(" &amp; (SUBS('07-08 Teamsheets'!$S$2:$Z$88,$A38,'07-08 Teamsheets'!$C$2:$C$88,BJ$1)+SUBS('08-09 Teamsheets'!$S$2:$Z$92,$A38,'08-09 Teamsheets'!$C$2:$C$92,BJ$1)+SUBS('09-10 Teamsheets'!$S$2:$Z$98,$A38,'09-10 Teamsheets'!$C$2:$C$98,BJ$1)+SUBS('10-11 Teamsheets'!$S$2:$Z$106,$A38,'10-11 Teamsheets'!$C$2:$C$106,BJ$1)+SUBS('11-12 Teamsheets'!$S$2:$Z$119,$A38,'11-12 Teamsheets'!$C$2:$C$119,BJ$1)+SUBS('12-13 Teamsheets'!$S$2:$Z$126,$A38,'12-13 Teamsheets'!$C$2:$C$126,BJ$1)+SUBS('13-14 Teamsheets'!$S$2:$Z$132,$A38,'13-14 Teamsheets'!$C$2:$C$132,BJ$1)+SUBS('14-15 Teamsheets'!$S$2:$Z$136,$A38,'14-15 Teamsheets'!$C$2:$C$136,BJ$1)) &amp; ")"</f>
        <v>0(1)</v>
      </c>
      <c r="BK38" s="27" t="str">
        <f>(GOALS('07-08 Teamsheets'!$H$2:$R$88,$A38,'07-08 Teamsheets'!$C$2:$C$88,BJ$1)+GOALS('08-09 Teamsheets'!$H$2:$R$92,$A38,'08-09 Teamsheets'!$C$2:$C$92,BJ$1)+GOALS('09-10 Teamsheets'!$H$2:$R$98,$A38,'09-10 Teamsheets'!$C$2:$C$98,BJ$1)+GOALS('10-11 Teamsheets'!$H$2:$R$106,$A38,'10-11 Teamsheets'!$C$2:$C$106,BJ$1)+GOALS('11-12 Teamsheets'!$H$2:$R$119,$A38,'11-12 Teamsheets'!$C$2:$C$119,BJ$1)+GOALS('12-13 Teamsheets'!$H$2:$R$126,$A38,'12-13 Teamsheets'!$C$2:$C$126,BJ$1)+GOALS('13-14 Teamsheets'!$H$2:$R$132,$A38,'13-14 Teamsheets'!$C$2:$C$132,BJ$1)+GOALS('14-15 Teamsheets'!$H$2:$R$136,$A38,'14-15 Teamsheets'!$C$2:$C$136,BJ$1)) &amp; "(" &amp; (GOALS('07-08 Teamsheets'!$S$2:$Z$88,$A38,'07-08 Teamsheets'!$C$2:$C$88,BJ$1)+GOALS('08-09 Teamsheets'!$S$2:$Z$92,$A38,'08-09 Teamsheets'!$C$2:$C$92,BJ$1)+GOALS('09-10 Teamsheets'!$S$2:$Z$98,$A38,'09-10 Teamsheets'!$C$2:$C$98,BJ$1)+GOALS('10-11 Teamsheets'!$S$2:$Z$106,$A38,'10-11 Teamsheets'!$C$2:$C$106,BJ$1)+GOALS('11-12 Teamsheets'!$S$2:$Z$119,$A38,'11-12 Teamsheets'!$C$2:$C$119,BJ$1)+GOALS('12-13 Teamsheets'!$S$2:$Z$126,$A38,'12-13 Teamsheets'!$C$2:$C$126,BJ$1)+GOALS('13-14 Teamsheets'!$S$2:$Z$132,$A38,'13-14 Teamsheets'!$C$2:$C$132,BJ$1)+GOALS('14-15 Teamsheets'!$S$2:$Z$136,$A38,'14-15 Teamsheets'!$C$2:$C$136,BJ$1)) &amp; ")"</f>
        <v>0(0)</v>
      </c>
      <c r="BL38" s="27">
        <f>Clean_sheet('07-08 Teamsheets'!$C$2:$H$92,$A38,BJ$1)+Clean_sheet('08-09 Teamsheets'!$C$2:$H$92,$A38,BJ$1)+Clean_sheet('09-10 Teamsheets'!$C$2:$H$98,$A38,BJ$1)+Clean_sheet('10-11 Teamsheets'!$C$2:$H$106,$A38,BJ$1)+Clean_sheet('11-12 Teamsheets'!$C$2:$H$119,$A38,BJ$1)+Clean_sheet('12-13 Teamsheets'!$C$2:$H$126,$A38,BJ$1)+Clean_sheet('13-14 Teamsheets'!$C$2:$H$132,$A38,BJ$1)+Clean_sheet('14-15 Teamsheets'!$C$2:$H$136,$A38,BJ$1)</f>
        <v>0</v>
      </c>
      <c r="BM38" s="27" t="str">
        <f>(CARDS('07-08 Teamsheets'!$H$2:$Z$88,$A38,$CX$2,'07-08 Teamsheets'!$C$2:$C$88,BJ$1)+CARDS('08-09 Teamsheets'!$H$2:$Z$92,$A38,$CX$2,'08-09 Teamsheets'!$C$2:$C$92,BJ$1)+CARDS('09-10 Teamsheets'!$H$2:$Z$98,$A38,$CX$2,'09-10 Teamsheets'!$C$2:$C$98,BJ$1)+CARDS('10-11 Teamsheets'!$H$2:$Z$106,$A38,$CX$2,'10-11 Teamsheets'!$C$2:$C$106,BJ$1)+CARDS('11-12 Teamsheets'!$H$2:$Z$119,$A38,$CX$2,'11-12 Teamsheets'!$C$2:$C$119,BJ$1)+CARDS('12-13 Teamsheets'!$H$2:$Z$126,$A38,$CX$2,'12-13 Teamsheets'!$C$2:$C$126,BJ$1)+CARDS('13-14 Teamsheets'!$H$2:$Z$132,$A38,$CX$2,'13-14 Teamsheets'!$C$2:$C$132,BJ$1)+CARDS('14-15 Teamsheets'!$H$2:$Z$136,$A38,$CX$2,'14-15 Teamsheets'!$C$2:$C$136,BJ$1)) &amp; "(" &amp; (CARDS('07-08 Teamsheets'!$H$2:$Z$88,$A38,$CX$3,'07-08 Teamsheets'!$C$2:$C$88,BJ$1)+CARDS('08-09 Teamsheets'!$H$2:$Z$92,$A38,$CX$3,'08-09 Teamsheets'!$C$2:$C$92,BJ$1)+CARDS('09-10 Teamsheets'!$H$2:$Z$98,$A38,$CX$3,'09-10 Teamsheets'!$C$2:$C$98,BJ$1)+CARDS('10-11 Teamsheets'!$H$2:$Z$106,$A38,$CX$3,'10-11 Teamsheets'!$C$2:$C$106,BJ$1)+CARDS('11-12 Teamsheets'!$H$2:$Z$119,$A38,$CX$3,'11-12 Teamsheets'!$C$2:$C$119,BJ$1)+CARDS('12-13 Teamsheets'!$H$2:$Z$126,$A38,$CX$3,'12-13 Teamsheets'!$C$2:$C$126,BJ$1)+CARDS('13-14 Teamsheets'!$H$2:$Z$132,$A38,$CX$3,'13-14 Teamsheets'!$C$2:$C$132,BJ$1)+CARDS('14-15 Teamsheets'!$H$2:$Z$136,$A38,$CX$3,'14-15 Teamsheets'!$C$2:$C$136,BJ$1)) &amp; ")"</f>
        <v>0(0)</v>
      </c>
      <c r="BN38" s="82">
        <f>MINS_PLAYED('07-08 Teamsheets'!$H$2:$R$88,$A38,'07-08 Teamsheets'!$C$2:$C$88,BJ$1)+MINS_PLAYED('08-09 Teamsheets'!$H$2:$R$92,$A38,'08-09 Teamsheets'!$C$2:$C$92,BJ$1)+MINS_PLAYED('09-10 Teamsheets'!$H$2:$R$98,$A38,'09-10 Teamsheets'!$C$2:$C$98,BJ$1)+MINS_PLAYED('10-11 Teamsheets'!$H$2:$R$106,$A38,'10-11 Teamsheets'!$C$2:$C$106,BJ$1)+MINS_PLAYED('11-12 Teamsheets'!$H$2:$R$119,$A38,'11-12 Teamsheets'!$C$2:$C$119,BJ$1)+MINS_PLAYED('12-13 Teamsheets'!$H$2:$R$126,$A38,'12-13 Teamsheets'!$C$2:$C$126,BJ$1)+MINS_PLAYED('13-14 Teamsheets'!$H$2:$R$132,$A38,'13-14 Teamsheets'!$C$2:$C$132,BJ$1)+MINS_PLAYED('14-15 Teamsheets'!$H$2:$R$136,$A38,'14-15 Teamsheets'!$C$2:$C$136,BJ$1)+MINS_AS_SUB('07-08 Teamsheets'!$S$2:$Z$88,$A38,'07-08 Teamsheets'!$C$2:$C$88,BJ$1)+MINS_AS_SUB('08-09 Teamsheets'!$S$2:$Z$92,$A38,'08-09 Teamsheets'!$C$2:$C$92,BJ$1)+MINS_AS_SUB('09-10 Teamsheets'!$S$2:$Z$98,$A38,'09-10 Teamsheets'!$C$2:$C$98,BJ$1)+MINS_AS_SUB('10-11 Teamsheets'!$S$2:$Z$106,$A38,'10-11 Teamsheets'!$C$2:$C$106,BJ$1)+MINS_AS_SUB('11-12 Teamsheets'!$S$2:$Z$119,$A38,'11-12 Teamsheets'!$C$2:$C$119,BJ$1)+MINS_AS_SUB('12-13 Teamsheets'!$S$2:$Z$126,$A38,'12-13 Teamsheets'!$C$2:$C$126,BJ$1)+MINS_AS_SUB('13-14 Teamsheets'!$S$2:$Z$132,$A38,'13-14 Teamsheets'!$C$2:$C$132,BJ$1)+MINS_AS_SUB('14-15 Teamsheets'!$S$2:$Z$136,$A38,'14-15 Teamsheets'!$C$2:$C$136,BJ$1)</f>
        <v>33</v>
      </c>
      <c r="BO38" s="27" t="str">
        <f>(APPS('07-08 Teamsheets'!$H$2:$R$88,$A38,'07-08 Teamsheets'!$C$2:$C$88,BO$1)+APPS('08-09 Teamsheets'!$H$2:$R$92,$A38,'08-09 Teamsheets'!$C$2:$C$92,BO$1)+APPS('09-10 Teamsheets'!$H$2:$R$98,$A38,'09-10 Teamsheets'!$C$2:$C$98,BO$1)+APPS('10-11 Teamsheets'!$H$2:$R$106,$A38,'10-11 Teamsheets'!$C$2:$C$106,BO$1)+APPS('11-12 Teamsheets'!$H$2:$R$119,$A38,'11-12 Teamsheets'!$C$2:$C$119,BO$1)+APPS('12-13 Teamsheets'!$H$2:$R$126,$A38,'12-13 Teamsheets'!$C$2:$C$126,BO$1)+APPS('13-14 Teamsheets'!$H$2:$R$132,$A38,'13-14 Teamsheets'!$C$2:$C$132,BO$1)+APPS('14-15 Teamsheets'!$H$2:$R$136,$A38,'14-15 Teamsheets'!$C$2:$C$136,BO$1)) &amp; "(" &amp; (SUBS('07-08 Teamsheets'!$S$2:$Z$88,$A38,'07-08 Teamsheets'!$C$2:$C$88,BO$1)+SUBS('08-09 Teamsheets'!$S$2:$Z$92,$A38,'08-09 Teamsheets'!$C$2:$C$92,BO$1)+SUBS('09-10 Teamsheets'!$S$2:$Z$98,$A38,'09-10 Teamsheets'!$C$2:$C$98,BO$1)+SUBS('10-11 Teamsheets'!$S$2:$Z$106,$A38,'10-11 Teamsheets'!$C$2:$C$106,BO$1)+SUBS('11-12 Teamsheets'!$S$2:$Z$119,$A38,'11-12 Teamsheets'!$C$2:$C$119,BO$1)+SUBS('12-13 Teamsheets'!$S$2:$Z$126,$A38,'12-13 Teamsheets'!$C$2:$C$126,BO$1)+SUBS('13-14 Teamsheets'!$S$2:$Z$132,$A38,'13-14 Teamsheets'!$C$2:$C$132,BO$1)+SUBS('14-15 Teamsheets'!$S$2:$Z$136,$A38,'14-15 Teamsheets'!$C$2:$C$136,BO$1)) &amp; ")"</f>
        <v>0(0)</v>
      </c>
      <c r="BP38" s="27" t="str">
        <f>(GOALS('07-08 Teamsheets'!$H$2:$R$88,$A38,'07-08 Teamsheets'!$C$2:$C$88,BO$1)+GOALS('08-09 Teamsheets'!$H$2:$R$92,$A38,'08-09 Teamsheets'!$C$2:$C$92,BO$1)+GOALS('09-10 Teamsheets'!$H$2:$R$98,$A38,'09-10 Teamsheets'!$C$2:$C$98,BO$1)+GOALS('10-11 Teamsheets'!$H$2:$R$106,$A38,'10-11 Teamsheets'!$C$2:$C$106,BO$1)+GOALS('11-12 Teamsheets'!$H$2:$R$119,$A38,'11-12 Teamsheets'!$C$2:$C$119,BO$1)+GOALS('12-13 Teamsheets'!$H$2:$R$126,$A38,'12-13 Teamsheets'!$C$2:$C$126,BO$1)+GOALS('13-14 Teamsheets'!$H$2:$R$132,$A38,'13-14 Teamsheets'!$C$2:$C$132,BO$1)+GOALS('14-15 Teamsheets'!$H$2:$R$136,$A38,'14-15 Teamsheets'!$C$2:$C$136,BO$1)) &amp; "(" &amp; (GOALS('07-08 Teamsheets'!$S$2:$Z$88,$A38,'07-08 Teamsheets'!$C$2:$C$88,BO$1)+GOALS('08-09 Teamsheets'!$S$2:$Z$92,$A38,'08-09 Teamsheets'!$C$2:$C$92,BO$1)+GOALS('09-10 Teamsheets'!$S$2:$Z$98,$A38,'09-10 Teamsheets'!$C$2:$C$98,BO$1)+GOALS('10-11 Teamsheets'!$S$2:$Z$106,$A38,'10-11 Teamsheets'!$C$2:$C$106,BO$1)+GOALS('11-12 Teamsheets'!$S$2:$Z$119,$A38,'11-12 Teamsheets'!$C$2:$C$119,BO$1)+GOALS('12-13 Teamsheets'!$S$2:$Z$126,$A38,'12-13 Teamsheets'!$C$2:$C$126,BO$1)+GOALS('13-14 Teamsheets'!$S$2:$Z$132,$A38,'13-14 Teamsheets'!$C$2:$C$132,BO$1)+GOALS('14-15 Teamsheets'!$S$2:$Z$136,$A38,'14-15 Teamsheets'!$C$2:$C$136,BO$1)) &amp; ")"</f>
        <v>0(0)</v>
      </c>
      <c r="BQ38" s="27">
        <f>Clean_sheet('07-08 Teamsheets'!$C$2:$H$92,$A38,BO$1)+Clean_sheet('08-09 Teamsheets'!$C$2:$H$92,$A38,BO$1)+Clean_sheet('09-10 Teamsheets'!$C$2:$H$98,$A38,BO$1)+Clean_sheet('10-11 Teamsheets'!$C$2:$H$106,$A38,BO$1)+Clean_sheet('11-12 Teamsheets'!$C$2:$H$119,$A38,BO$1)+Clean_sheet('12-13 Teamsheets'!$C$2:$H$126,$A38,BO$1)+Clean_sheet('13-14 Teamsheets'!$C$2:$H$132,$A38,BO$1)+Clean_sheet('14-15 Teamsheets'!$C$2:$H$136,$A38,BO$1)</f>
        <v>0</v>
      </c>
      <c r="BR38" s="27" t="str">
        <f>(CARDS('07-08 Teamsheets'!$H$2:$Z$88,$A38,$CX$2,'07-08 Teamsheets'!$C$2:$C$88,BO$1)+CARDS('08-09 Teamsheets'!$H$2:$Z$92,$A38,$CX$2,'08-09 Teamsheets'!$C$2:$C$92,BO$1)+CARDS('09-10 Teamsheets'!$H$2:$Z$98,$A38,$CX$2,'09-10 Teamsheets'!$C$2:$C$98,BO$1)+CARDS('10-11 Teamsheets'!$H$2:$Z$106,$A38,$CX$2,'10-11 Teamsheets'!$C$2:$C$106,BO$1)+CARDS('11-12 Teamsheets'!$H$2:$Z$119,$A38,$CX$2,'11-12 Teamsheets'!$C$2:$C$119,BO$1)+CARDS('12-13 Teamsheets'!$H$2:$Z$126,$A38,$CX$2,'12-13 Teamsheets'!$C$2:$C$126,BO$1)+CARDS('13-14 Teamsheets'!$H$2:$Z$132,$A38,$CX$2,'13-14 Teamsheets'!$C$2:$C$132,BO$1)+CARDS('14-15 Teamsheets'!$H$2:$Z$136,$A38,$CX$2,'14-15 Teamsheets'!$C$2:$C$136,BO$1)) &amp; "(" &amp; (CARDS('07-08 Teamsheets'!$H$2:$Z$88,$A38,$CX$3,'07-08 Teamsheets'!$C$2:$C$88,BO$1)+CARDS('08-09 Teamsheets'!$H$2:$Z$92,$A38,$CX$3,'08-09 Teamsheets'!$C$2:$C$92,BO$1)+CARDS('09-10 Teamsheets'!$H$2:$Z$98,$A38,$CX$3,'09-10 Teamsheets'!$C$2:$C$98,BO$1)+CARDS('10-11 Teamsheets'!$H$2:$Z$106,$A38,$CX$3,'10-11 Teamsheets'!$C$2:$C$106,BO$1)+CARDS('11-12 Teamsheets'!$H$2:$Z$119,$A38,$CX$3,'11-12 Teamsheets'!$C$2:$C$119,BO$1)+CARDS('12-13 Teamsheets'!$H$2:$Z$126,$A38,$CX$3,'12-13 Teamsheets'!$C$2:$C$126,BO$1)+CARDS('13-14 Teamsheets'!$H$2:$Z$132,$A38,$CX$3,'13-14 Teamsheets'!$C$2:$C$132,BO$1)+CARDS('14-15 Teamsheets'!$H$2:$Z$136,$A38,$CX$3,'14-15 Teamsheets'!$C$2:$C$136,BO$1)) &amp; ")"</f>
        <v>0(0)</v>
      </c>
      <c r="BS38" s="82">
        <f>MINS_PLAYED('07-08 Teamsheets'!$H$2:$R$88,$A38,'07-08 Teamsheets'!$C$2:$C$88,BO$1)+MINS_PLAYED('08-09 Teamsheets'!$H$2:$R$92,$A38,'08-09 Teamsheets'!$C$2:$C$92,BO$1)+MINS_PLAYED('09-10 Teamsheets'!$H$2:$R$98,$A38,'09-10 Teamsheets'!$C$2:$C$98,BO$1)+MINS_PLAYED('10-11 Teamsheets'!$H$2:$R$106,$A38,'10-11 Teamsheets'!$C$2:$C$106,BO$1)+MINS_PLAYED('11-12 Teamsheets'!$H$2:$R$119,$A38,'11-12 Teamsheets'!$C$2:$C$119,BO$1)+MINS_PLAYED('12-13 Teamsheets'!$H$2:$R$126,$A38,'12-13 Teamsheets'!$C$2:$C$126,BO$1)+MINS_PLAYED('13-14 Teamsheets'!$H$2:$R$132,$A38,'13-14 Teamsheets'!$C$2:$C$132,BO$1)+MINS_PLAYED('14-15 Teamsheets'!$H$2:$R$136,$A38,'14-15 Teamsheets'!$C$2:$C$136,BO$1)+MINS_AS_SUB('07-08 Teamsheets'!$S$2:$Z$88,$A38,'07-08 Teamsheets'!$C$2:$C$88,BO$1)+MINS_AS_SUB('08-09 Teamsheets'!$S$2:$Z$92,$A38,'08-09 Teamsheets'!$C$2:$C$92,BO$1)+MINS_AS_SUB('09-10 Teamsheets'!$S$2:$Z$98,$A38,'09-10 Teamsheets'!$C$2:$C$98,BO$1)+MINS_AS_SUB('10-11 Teamsheets'!$S$2:$Z$106,$A38,'10-11 Teamsheets'!$C$2:$C$106,BO$1)+MINS_AS_SUB('11-12 Teamsheets'!$S$2:$Z$119,$A38,'11-12 Teamsheets'!$C$2:$C$119,BO$1)+MINS_AS_SUB('12-13 Teamsheets'!$S$2:$Z$126,$A38,'12-13 Teamsheets'!$C$2:$C$126,BO$1)+MINS_AS_SUB('13-14 Teamsheets'!$S$2:$Z$132,$A38,'13-14 Teamsheets'!$C$2:$C$132,BO$1)+MINS_AS_SUB('14-15 Teamsheets'!$S$2:$Z$136,$A38,'14-15 Teamsheets'!$C$2:$C$136,BO$1)</f>
        <v>0</v>
      </c>
      <c r="BT38" s="71">
        <f>APPS('05-06 Teamsheets'!$H$2:$R$71,$A38,'05-06 Teamsheets'!$C$2:$C$71,B$1)+SUBS('05-06 Teamsheets'!$S$2:$W$71,$A38,'05-06 Teamsheets'!$C$2:$C$71,B$1)+APPS('06-07 Teamsheets'!$H$2:$R$83,$A38,'06-07 Teamsheets'!$C$2:$C$83,G$1)+SUBS('06-07 Teamsheets'!$S$2:$Z$83,$A38,'06-07 Teamsheets'!$C$2:$C$83,G$1)+APPS('07-08 Teamsheets'!$H$2:$R$88,$A38,'07-08 Teamsheets'!$C$2:$C$88,L$1)+SUBS('07-08 Teamsheets'!$S$2:$Z$88,$A38,'07-08 Teamsheets'!$C$2:$C$88,L$1)+APPS('08-09 Teamsheets'!$H$2:$R$92,$A38,'08-09 Teamsheets'!$C$2:$C$92,Q$1)+SUBS('08-09 Teamsheets'!$S$2:$Z$92,$A38,'08-09 Teamsheets'!$C$2:$C$92,Q$1)+APPS('09-10 Teamsheets'!$H$2:$R$98,$A38,'09-10 Teamsheets'!$C$2:$C$98,Q$1)+SUBS('09-10 Teamsheets'!$S$2:$Z$98,$A38,'09-10 Teamsheets'!$C$2:$C$98,Q$1)+APPS('10-11 Teamsheets'!$H$2:$R$107,$A38,'10-11 Teamsheets'!$C$2:$C$107,Q$1)+SUBS('10-11 Teamsheets'!$S$2:$Z$107,$A38,'10-11 Teamsheets'!$C$2:$C$107,Q$1)+APPS('11-12 Teamsheets'!$H$2:$R$119,$A38,'11-12 Teamsheets'!$C$2:$C$119,Q$1)+SUBS('11-12 Teamsheets'!$S$2:$Z$119,$A38,'11-12 Teamsheets'!$C$2:$C$119,Q$1)+APPS('12-13 Teamsheets'!$H$2:$R$126,$A38,'12-13 Teamsheets'!$C$2:$C$126,Q$1)+SUBS('12-13 Teamsheets'!$S$2:$Z$126,$A38,'12-13 Teamsheets'!$C$2:$C$126,Q$1)+APPS('13-14 Teamsheets'!$H$2:$R$132,$A38,'13-14 Teamsheets'!$C$2:$C$132,Q$1)+SUBS('13-14 Teamsheets'!$S$2:$Z$132,$A38,'13-14 Teamsheets'!$C$2:$C$132,Q$1)+APPS('14-15 Teamsheets'!$H$2:$R$136,$A38,'14-15 Teamsheets'!$C$2:$C$136,Q$1)+SUBS('14-15 Teamsheets'!$S$2:$Z$136,$A38,'14-15 Teamsheets'!$C$2:$C$136,Q$1)</f>
        <v>0</v>
      </c>
      <c r="BU38" s="132">
        <v>0</v>
      </c>
      <c r="BV38" s="27">
        <f>APPS('07-08 Teamsheets'!$H$2:$R$88,$A38,'07-08 Teamsheets'!$C$2:$C$88,AZ$1)+SUBS('07-08 Teamsheets'!$S$2:$Z$88,$A38,'07-08 Teamsheets'!$C$2:$C$88,AZ$1)+APPS('11-12 Teamsheets'!$H$2:$R$119,$A38,'11-12 Teamsheets'!$C$2:$C$119,AZ$1)+SUBS('11-12 Teamsheets'!$S$2:$Z$119,$A38,'11-12 Teamsheets'!$C$2:$C$119,AZ$1)+APPS('12-13 Teamsheets'!$H$2:$R$126,$A38,'12-13 Teamsheets'!$C$2:$C$126,AZ$1)+SUBS('12-13 Teamsheets'!$S$2:$Z$126,$A38,'12-13 Teamsheets'!$C$2:$C$126,AZ$1)+APPS('13-14 Teamsheets'!$H$2:$R$132,$A38,'13-14 Teamsheets'!$C$2:$C$132,AZ$1)+SUBS('13-14 Teamsheets'!$S$2:$Z$132,$A38,'13-14 Teamsheets'!$C$2:$C$132,AZ$1)+APPS('14-15 Teamsheets'!$H$2:$R$136,$A38,'14-15 Teamsheets'!$C$2:$C$136,AZ$1)+SUBS('14-15 Teamsheets'!$S$2:$Z$136,$A38,'14-15 Teamsheets'!$C$2:$C$136,AZ$1)+APPS('08-09 Teamsheets'!$H$2:$R$92,$A38,'08-09 Teamsheets'!$C$2:$C$92,BE$1)+APPS('09-10 Teamsheets'!$H$2:$R$98,$A38,'09-10 Teamsheets'!$C$2:$C$98,BE$1)+SUBS('08-09 Teamsheets'!$S$2:$Z$92,$A38,'08-09 Teamsheets'!$C$2:$C$92,BE$1)+SUBS('09-10 Teamsheets'!$S$2:$Z$98,$A38,'09-10 Teamsheets'!$C$2:$C$98,BE$1)+APPS('10-11 Teamsheets'!$H$2:$R$107,$A38,'10-11 Teamsheets'!$C$2:$C$107,BE$1)+SUBS('10-11 Teamsheets'!$S$2:$Z$107,$A38,'10-11 Teamsheets'!$C$2:$C$107,BE$1)+APPS('11-12 Teamsheets'!$H$2:$R$119,$A38,'11-12 Teamsheets'!$C$2:$C$119,BE$1)+SUBS('11-12 Teamsheets'!$S$2:$Z$119,$A38,'11-12 Teamsheets'!$C$2:$C$119,BE$1)+APPS('12-13 Teamsheets'!$H$2:$R$126,$A38,'12-13 Teamsheets'!$C$2:$C$126,BE$1)+SUBS('12-13 Teamsheets'!$S$2:$Z$126,$A38,'12-13 Teamsheets'!$C$2:$C$126,BE$1)+APPS('13-14 Teamsheets'!$H$2:$R$132,$A38,'13-14 Teamsheets'!$C$2:$C$132,BE$1)+SUBS('13-14 Teamsheets'!$S$2:$Z$132,$A38,'13-14 Teamsheets'!$C$2:$C$132,BE$1)+APPS('14-15 Teamsheets'!$H$2:$R$136,$A38,'14-15 Teamsheets'!$C$2:$C$136,BE$1)+SUBS('14-15 Teamsheets'!$S$2:$Z$136,$A38,'14-15 Teamsheets'!$C$2:$C$136,BE$1)</f>
        <v>0</v>
      </c>
      <c r="BW38" s="27">
        <f>APPS('07-08 Teamsheets'!$H$2:$R$88,$A38,'07-08 Teamsheets'!$C$2:$C$88,BJ$1)+APPS('08-09 Teamsheets'!$H$2:$R$92,$A38,'08-09 Teamsheets'!$C$2:$C$92,BJ$1)+APPS('09-10 Teamsheets'!$H$2:$R$98,$A38,'09-10 Teamsheets'!$C$2:$C$98,BJ$1)+SUBS('07-08 Teamsheets'!$S$2:$Z$88,$A38,'07-08 Teamsheets'!$C$2:$C$88,BJ$1)+SUBS('08-09 Teamsheets'!$S$2:$Z$92,$A38,'08-09 Teamsheets'!$C$2:$C$92,BJ$1)+SUBS('09-10 Teamsheets'!$S$2:$Z$98,$A38,'09-10 Teamsheets'!$C$2:$C$98,BJ$1)+APPS('10-11 Teamsheets'!$H$2:$R$107,$A38,'10-11 Teamsheets'!$C$2:$C$107,BJ$1)+SUBS('10-11 Teamsheets'!$S$2:$Z$107,$A38,'10-11 Teamsheets'!$C$2:$C$107,BJ$1)+APPS('11-12 Teamsheets'!$H$2:$R$119,$A38,'11-12 Teamsheets'!$C$2:$C$119,BJ$1)+SUBS('11-12 Teamsheets'!$S$2:$Z$111,$A38,'11-12 Teamsheets'!$C$2:$C$119,BJ$1)+APPS('12-13 Teamsheets'!$H$2:$R$126,$A38,'12-13 Teamsheets'!$C$2:$C$126,BJ$1)+SUBS('12-13 Teamsheets'!$S$2:$Z$118,$A38,'12-13 Teamsheets'!$C$2:$C$126,BJ$1)+APPS('13-14 Teamsheets'!$H$2:$R$132,$A38,'13-14 Teamsheets'!$C$2:$C$132,BJ$1)+SUBS('13-14 Teamsheets'!$S$2:$Z$124,$A38,'13-14 Teamsheets'!$C$2:$C$132,BJ$1)+APPS('14-15 Teamsheets'!$H$2:$R$136,$A38,'14-15 Teamsheets'!$C$2:$C$136,BJ$1)+SUBS('14-15 Teamsheets'!$S$2:$Z$128,$A38,'14-15 Teamsheets'!$C$2:$C$136,BJ$1)</f>
        <v>1</v>
      </c>
      <c r="BX38" s="27">
        <f>APPS('07-08 Teamsheets'!$H$2:$R$88,$A38,'07-08 Teamsheets'!$C$2:$C$88,BO$1)+APPS('08-09 Teamsheets'!$H$2:$R$92,$A38,'08-09 Teamsheets'!$C$2:$C$92,BO$1)+APPS('09-10 Teamsheets'!$H$2:$R$98,$A38,'09-10 Teamsheets'!$C$2:$C$98,BO$1)+SUBS('07-08 Teamsheets'!$S$2:$Z$88,$A38,'07-08 Teamsheets'!$C$2:$C$88,BO$1)+SUBS('08-09 Teamsheets'!$S$2:$Z$92,$A38,'08-09 Teamsheets'!$C$2:$C$92,BO$1)+SUBS('09-10 Teamsheets'!$S$2:$Z$98,$A38,'09-10 Teamsheets'!$C$2:$C$98,BO$1)+APPS('10-11 Teamsheets'!$H$2:$R$107,$A38,'10-11 Teamsheets'!$C$2:$C$107,BO$1)+SUBS('10-11 Teamsheets'!$S$2:$Z$107,$A38,'10-11 Teamsheets'!$C$2:$C$107,BO$1)+APPS('11-12 Teamsheets'!$H$2:$R$119,$A38,'11-12 Teamsheets'!$C$2:$C$119,BO$1)+SUBS('11-12 Teamsheets'!$S$2:$Z$119,$A38,'11-12 Teamsheets'!$C$2:$C$119,BO$1)+APPS('12-13 Teamsheets'!$H$2:$R$126,$A38,'12-13 Teamsheets'!$C$2:$C$126,BO$1)+SUBS('12-13 Teamsheets'!$S$2:$Z$126,$A38,'12-13 Teamsheets'!$C$2:$C$126,BO$1)+APPS('13-14 Teamsheets'!$H$2:$R$132,$A38,'13-14 Teamsheets'!$C$2:$C$132,BO$1)+SUBS('13-14 Teamsheets'!$S$2:$Z$132,$A38,'13-14 Teamsheets'!$C$2:$C$132,BO$1)+APPS('14-15 Teamsheets'!$H$2:$R$136,$A38,'14-15 Teamsheets'!$C$2:$C$136,BO$1)+SUBS('14-15 Teamsheets'!$S$2:$Z$136,$A38,'14-15 Teamsheets'!$C$2:$C$136,BO$1)</f>
        <v>0</v>
      </c>
      <c r="BY38" s="28">
        <f t="shared" si="3"/>
        <v>1</v>
      </c>
      <c r="BZ38" s="27" t="str">
        <f>(APPS('05-06 Teamsheets'!$H$2:$R$71,$A38) + APPS('06-07 Teamsheets'!$H$2:$R$83,$A38) +APPS('07-08 Teamsheets'!$H$2:$R$88,$A38) + APPS('08-09 Teamsheets'!$H$2:$R$92,$A38)+APPS('09-10 Teamsheets'!$H$2:$R$98,$A38)+APPS('10-11 Teamsheets'!$H$2:$R$107,$A38)+APPS('11-12 Teamsheets'!$H$2:$R$119,$A38)+APPS('12-13 Teamsheets'!$H$2:$R$126,$A38)+APPS('13-14 Teamsheets'!$H$2:$R$132,$A38)+APPS('14-15 Teamsheets'!$H$2:$R$136,$A38)) &amp; "(" &amp; (SUBS('05-06 Teamsheets'!$S$2:$W$71,$A38)+SUBS('06-07 Teamsheets'!$S$2:$Z$83,$A38)+SUBS('07-08 Teamsheets'!$S$2:$Z$88,$A38) +SUBS('08-09 Teamsheets'!$S$2:$Z$92,$A38)+SUBS('09-10 Teamsheets'!$S$2:$Z$98,$A38)+SUBS('10-11 Teamsheets'!$S$2:$Z$107,$A38)+SUBS('11-12 Teamsheets'!$S$2:$Z$119,$A38)+SUBS('12-13 Teamsheets'!$S$2:$Z$126,$A38)+SUBS('13-14 Teamsheets'!$S$2:$Z$132,$A38)+SUBS('14-15 Teamsheets'!$S$2:$Z$136,$A38)) &amp; ")"</f>
        <v>0(1)</v>
      </c>
      <c r="CA38" s="28">
        <f t="shared" si="4"/>
        <v>1</v>
      </c>
      <c r="CB38" s="71">
        <f>GOALS('05-06 Teamsheets'!$H$2:$W$71,$A38,'05-06 Teamsheets'!$C$2:$C$71,B$1)+GOALS('06-07 Teamsheets'!$H$2:$Z$83,$A38,'06-07 Teamsheets'!$C$2:$C$83,G$1)+GOALS('07-08 Teamsheets'!$H$2:$Z$88,$A38,'07-08 Teamsheets'!$C$2:$C$88,L$1)+GOALS('08-09 Teamsheets'!$H$2:$Z$92,$A38,'08-09 Teamsheets'!$C$2:$C$92,Q$1)+GOALS('09-10 Teamsheets'!$H$2:$Z$98,$A38,'09-10 Teamsheets'!$C$2:$C$98,Q$1)+GOALS('10-11 Teamsheets'!$H$2:$Z$107,$A38,'10-11 Teamsheets'!$C$2:$C$107,Q$1)+GOALS('11-12 Teamsheets'!$H$2:$Z$119,$A38,'11-12 Teamsheets'!$C$2:$C$119,Q$1)+GOALS('12-13 Teamsheets'!$H$2:$Z$126,$A38,'12-13 Teamsheets'!$C$2:$C$126,Q$1)+GOALS('13-14 Teamsheets'!$H$2:$Z$132,$A38,'13-14 Teamsheets'!$C$2:$C$132,Q$1)+GOALS('14-15 Teamsheets'!$H$2:$Z$136,$A38,'14-15 Teamsheets'!$C$2:$C$136,Q$1)</f>
        <v>0</v>
      </c>
      <c r="CC38" s="27">
        <f>GOALS('05-06 Teamsheets'!$H$2:$W$71,$A38,'05-06 Teamsheets'!$C$2:$C$71,V$1)+GOALS('05-06 Teamsheets'!$H$2:$W$71,$A38,'05-06 Teamsheets'!$C$2:$C$71,AA$1)+GOALS('06-07 Teamsheets'!$H$2:$Z$83,$A38,'06-07 Teamsheets'!$C$2:$C$83,AF$1)+GOALS('06-07 Teamsheets'!$H$2:$Z$83,$A38,'06-07 Teamsheets'!$C$2:$C$83,AK$1)+GOALS('07-08 Teamsheets'!$H$2:$Z$88,$A38,'07-08 Teamsheets'!$C$2:$C$88,AP$1)+GOALS('07-08 Teamsheets'!$H$2:$Z$88,$A38,'07-08 Teamsheets'!$C$2:$C$88,AU$1)+GOALS('07-08 Teamsheets'!$H$2:$Z$88,$A38,'07-08 Teamsheets'!$C$2:$C$88,AZ$1)+GOALS('11-12 Teamsheets'!$H$2:$Z$119,$A38,'11-12 Teamsheets'!$C$2:$C$119,AZ$1)+GOALS('12-13 Teamsheets'!$H$2:$Z$120,$A38,'12-13 Teamsheets'!$C$2:$C$120,AZ$1)+GOALS('13-14 Teamsheets'!$H$2:$Z$126,$A38,'13-14 Teamsheets'!$C$2:$C$126,AZ$1)+GOALS('14-15 Teamsheets'!$H$2:$Z$130,$A38,'14-15 Teamsheets'!$C$2:$C$130,AZ$1)+GOALS('08-09 Teamsheets'!$H$2:$Z$92,$A38,'08-09 Teamsheets'!$C$2:$C$92,BE$1)+GOALS('09-10 Teamsheets'!$H$2:$Z$98,$A38,'09-10 Teamsheets'!$C$2:$C$98,BE$1)+GOALS('10-11 Teamsheets'!$H$2:$Z$107,$A38,'10-11 Teamsheets'!$C$2:$C$107,BE$1)+GOALS('11-12 Teamsheets'!$H$2:$Z$119,$A38,'11-12 Teamsheets'!$C$2:$C$119,BE$1)+GOALS('12-13 Teamsheets'!$H$2:$Z$126,$A38,'12-13 Teamsheets'!$C$2:$C$126,BE$1)+GOALS('13-14 Teamsheets'!$H$2:$Z$132,$A38,'13-14 Teamsheets'!$C$2:$C$132,BE$1)+GOALS('14-15 Teamsheets'!$H$2:$Z$136,$A38,'14-15 Teamsheets'!$C$2:$C$136,BE$1)</f>
        <v>0</v>
      </c>
      <c r="CD38" s="27">
        <f>GOALS('07-08 Teamsheets'!$H$2:$Z$88,$A38,'07-08 Teamsheets'!$C$2:$C$88,BJ$1)
+GOALS('08-09 Teamsheets'!$H$2:$Z$92,$A38,'08-09 Teamsheets'!$C$2:$C$92,BJ$1)
+GOALS('09-10 Teamsheets'!$H$2:$Z$98,$A38,'09-10 Teamsheets'!$C$2:$C$98,BJ$1)
+GOALS('10-11 Teamsheets'!$H$2:$Z$107,$A38,'10-11 Teamsheets'!$C$2:$C$107,BJ$1)
+GOALS('11-12 Teamsheets'!$H$2:$Z$119,$A38,'11-12 Teamsheets'!$C$2:$C$119,BJ$1)
+GOALS('12-13 Teamsheets'!$H$2:$Z$124,$A38,'12-13 Teamsheets'!$C$2:$C$124,BJ$1)+GOALS('13-14 Teamsheets'!$H$2:$Z$130,$A38,'13-14 Teamsheets'!$C$2:$C$130,BJ$1)+GOALS('14-15 Teamsheets'!$H$2:$Z$134,$A38,'14-15 Teamsheets'!$C$2:$C$134,BJ$1)
+GOALS('07-08 Teamsheets'!$H$2:$Z$88,$A38,'07-08 Teamsheets'!$C$2:$C$88,BO$1)
+GOALS('08-09 Teamsheets'!$H$2:$Z$92,$A38,'08-09 Teamsheets'!$C$2:$C$92,BO$1)
+GOALS('09-10 Teamsheets'!$H$2:$Z$98,$A38,'09-10 Teamsheets'!$C$2:$C$98,BO$1)
+GOALS('10-11 Teamsheets'!$H$2:$Z$107,$A38,'10-11 Teamsheets'!$C$2:$C$107,BO$1)
+GOALS('11-12 Teamsheets'!$H$2:$Z$119,$A38,'11-12 Teamsheets'!$C$2:$C$119,BO$1)
+GOALS('12-13 Teamsheets'!$H$2:$Z$126,$A38,'12-13 Teamsheets'!$C$2:$C$126,BO$1)+GOALS('13-14 Teamsheets'!$H$2:$Z$132,$A38,'13-14 Teamsheets'!$C$2:$C$132,BO$1)+GOALS('14-15 Teamsheets'!$H$2:$Z$136,$A38,'14-15 Teamsheets'!$C$2:$C$136,BO$1)</f>
        <v>0</v>
      </c>
      <c r="CE38" s="28">
        <f t="shared" si="5"/>
        <v>0</v>
      </c>
      <c r="CF38" s="27" t="str">
        <f>(GOALS('05-06 Teamsheets'!$H$2:$R$71,$A38) +GOALS('06-07 Teamsheets'!$H$2:$R$83,$A38) +  GOALS('07-08 Teamsheets'!$H$2:$R$88,$A38) + GOALS('08-09 Teamsheets'!$H$2:$R$92,$A38)+GOALS('09-10 Teamsheets'!$H$2:$R$98,$A38)+GOALS('10-11 Teamsheets'!$H$2:$R$107,$A38)+GOALS('11-12 Teamsheets'!$H$2:$R$119,$A38)+GOALS('12-13 Teamsheets'!$H$2:$R$126,$A38)+GOALS('13-14 Teamsheets'!$H$2:$R$132,$A38)+GOALS('14-15 Teamsheets'!$H$2:$R$136,$A38)) &amp; "(" &amp; (GOALS('05-06 Teamsheets'!$S$2:$W$71,$A38)+GOALS('06-07 Teamsheets'!$S$2:$Z$83,$A38)+GOALS('07-08 Teamsheets'!$S$2:$Z$88,$A38)+GOALS('08-09 Teamsheets'!$S$2:$Z$92,$A38)+GOALS('09-10 Teamsheets'!$S$2:$Z$98,$A38)+GOALS('10-11 Teamsheets'!$S$2:$Z$107,$A38)+GOALS('11-12 Teamsheets'!$S$2:$Z$119,$A38)+GOALS('12-13 Teamsheets'!$S$2:$Z$126,$A38)+GOALS('13-14 Teamsheets'!$S$2:$Z$132,$A38)+GOALS('14-15 Teamsheets'!$S$2:$Z$136,$A38)) &amp; ")"</f>
        <v>0(0)</v>
      </c>
      <c r="CG38" s="28">
        <f t="shared" si="6"/>
        <v>0</v>
      </c>
      <c r="CH38" s="71">
        <f t="shared" si="7"/>
        <v>0</v>
      </c>
      <c r="CI38" s="83">
        <f t="shared" si="8"/>
        <v>0</v>
      </c>
      <c r="CJ38" s="77">
        <f t="shared" si="9"/>
        <v>0</v>
      </c>
      <c r="CK38" s="74" t="str">
        <f>(CARDS('05-06 Teamsheets'!$H$2:$W$71,$A38,$CX$2)+CARDS('06-07 Teamsheets'!$H$2:$Z$83,$A38,$CX$2)+CARDS('07-08 Teamsheets'!$H$2:$Z$88,$A38,$CX$2)+CARDS('08-09 Teamsheets'!$H$2:$Z$92,$A38,$CX$2)+CARDS('09-10 Teamsheets'!$H$2:$Z$98,$A38,$CX$2)+CARDS('10-11 Teamsheets'!$H$2:$Z$107,$A38,$CX$2)+CARDS('11-12 Teamsheets'!$H$2:$Z$119,$A38,$CX$2)+CARDS('12-13 Teamsheets'!$H$2:$Z$126,$A38,$CX$2)+CARDS('13-14 Teamsheets'!$H$2:$Z$130,$A38,$CX$2)) &amp; "(" &amp; (CARDS('05-06 Teamsheets'!$H$2:$W$71,$A38,$CX$3)+CARDS('06-07 Teamsheets'!$H$2:$Z$83,$A38,$CX$3)+CARDS('07-08 Teamsheets'!$H$2:$Z$88,$A38,$CX$3)+CARDS('08-09 Teamsheets'!$H$2:$Z$92,$A38,$CX$3)+CARDS('09-10 Teamsheets'!$H$2:$Z$98,$A38,$CX$3)+CARDS('10-11 Teamsheets'!$H$2:$Z$107,$A38,$CX$3)+CARDS('11-12 Teamsheets'!$H$2:$Z$119,$A38,$CX$3)+CARDS('13-14 Teamsheets'!$H$2:$Z$130,$A38,$CX$3)) &amp; ")"</f>
        <v>0(0)</v>
      </c>
      <c r="CL38" s="28">
        <f t="shared" si="10"/>
        <v>0</v>
      </c>
      <c r="CM38" s="28">
        <f t="shared" si="11"/>
        <v>33</v>
      </c>
      <c r="CN38" s="77">
        <f t="shared" si="12"/>
        <v>33</v>
      </c>
      <c r="CO38" s="28">
        <f t="shared" si="13"/>
        <v>33</v>
      </c>
      <c r="CP38" s="28">
        <f t="shared" si="14"/>
        <v>0</v>
      </c>
      <c r="CQ38" s="77">
        <f t="shared" si="15"/>
        <v>0</v>
      </c>
      <c r="CS38" s="71">
        <f t="shared" si="0"/>
        <v>174</v>
      </c>
      <c r="CT38" s="83">
        <f t="shared" si="1"/>
        <v>186</v>
      </c>
      <c r="CU38" s="77">
        <f t="shared" si="2"/>
        <v>101</v>
      </c>
    </row>
    <row r="39" spans="1:102" x14ac:dyDescent="0.2">
      <c r="A39" s="25" t="s">
        <v>174</v>
      </c>
      <c r="B39" s="27" t="s">
        <v>1636</v>
      </c>
      <c r="C39" s="27" t="s">
        <v>1635</v>
      </c>
      <c r="D39" s="27">
        <v>0</v>
      </c>
      <c r="E39" s="27" t="s">
        <v>1635</v>
      </c>
      <c r="F39" s="82">
        <v>63</v>
      </c>
      <c r="G39" s="27" t="s">
        <v>1635</v>
      </c>
      <c r="H39" s="27" t="s">
        <v>1635</v>
      </c>
      <c r="I39" s="27">
        <v>0</v>
      </c>
      <c r="J39" s="27" t="s">
        <v>1635</v>
      </c>
      <c r="K39" s="82">
        <v>0</v>
      </c>
      <c r="L39" s="27" t="s">
        <v>1691</v>
      </c>
      <c r="M39" s="27" t="s">
        <v>1635</v>
      </c>
      <c r="N39" s="27">
        <v>0</v>
      </c>
      <c r="O39" s="27" t="s">
        <v>1635</v>
      </c>
      <c r="P39" s="82">
        <v>30</v>
      </c>
      <c r="Q39" s="27" t="str">
        <f>(APPS('08-09 Teamsheets'!$H$2:$R$92,$A39,'08-09 Teamsheets'!$C$2:$C$92,Q$1)+APPS('09-10 Teamsheets'!$H$2:$R$98,$A39,'09-10 Teamsheets'!$C$2:$C$98,Q$1)+APPS('10-11 Teamsheets'!$H$2:$R$107,$A39,'10-11 Teamsheets'!$C$2:$C$107,Q$1)+APPS('11-12 Teamsheets'!$H$2:$R$119,$A39,'11-12 Teamsheets'!$C$2:$C$119,Q$1)+APPS('12-13 Teamsheets'!$H$2:$R$126,$A39,'12-13 Teamsheets'!$C$2:$C$126,Q$1)+APPS('13-14 Teamsheets'!$H$2:$R$132,$A39,'13-14 Teamsheets'!$C$2:$C$132,Q$1)+APPS('14-15 Teamsheets'!$H$2:$R$136,$A39,'14-15 Teamsheets'!$C$2:$C$136,Q$1)) &amp; "(" &amp; (SUBS('08-09 Teamsheets'!$S$2:$Z$92,$A39,'08-09 Teamsheets'!$C$2:$C$92,Q$1)+SUBS('09-10 Teamsheets'!$S$2:$Z$98,$A39,'09-10 Teamsheets'!$C$2:$C$98,Q$1)+SUBS('10-11 Teamsheets'!$S$2:$Z$107,$A39,'10-11 Teamsheets'!$C$2:$C$107,Q$1)+SUBS('11-12 Teamsheets'!$S$2:$Z$119,$A39,'11-12 Teamsheets'!$C$2:$C$119,Q$1)+SUBS('12-13 Teamsheets'!$S$2:$Z$126,$A39,'12-13 Teamsheets'!$C$2:$C$126,Q$1)+SUBS('13-14 Teamsheets'!$S$2:$Z$132,$A39,'13-14 Teamsheets'!$C$2:$C$132,Q$1)+SUBS('14-15 Teamsheets'!$S$2:$Z$136,$A39,'14-15 Teamsheets'!$C$2:$C$136,Q$1)) &amp; ")"</f>
        <v>0(0)</v>
      </c>
      <c r="R39" s="27" t="str">
        <f>(GOALS('08-09 Teamsheets'!$H$2:$R$92,$A39,'08-09 Teamsheets'!$C$2:$C$92,Q$1)+GOALS('09-10 Teamsheets'!$H$2:$R$98,$A39,'09-10 Teamsheets'!$C$2:$C$98,Q$1)+GOALS('10-11 Teamsheets'!$H$2:$R$107,$A39,'10-11 Teamsheets'!$C$2:$C$107,Q$1)+GOALS('11-12 Teamsheets'!$H$2:$R$119,$A39,'11-12 Teamsheets'!$C$2:$C$119,Q$1)+GOALS('12-13 Teamsheets'!$H$2:$R$126,$A39,'12-13 Teamsheets'!$C$2:$C$126,Q$1)+GOALS('13-14 Teamsheets'!$H$2:$R$132,$A39,'13-14 Teamsheets'!$C$2:$C$132,Q$1)+GOALS('14-15 Teamsheets'!$H$2:$R$136,$A39,'14-15 Teamsheets'!$C$2:$C$136,Q$1)) &amp; "(" &amp; (GOALS('08-09 Teamsheets'!$S$2:$Z$92,$A39,'08-09 Teamsheets'!$C$2:$C$92,Q$1)+GOALS('09-10 Teamsheets'!$S$2:$Z$98,$A39,'09-10 Teamsheets'!$C$2:$C$98,Q$1)+GOALS('10-11 Teamsheets'!$S$2:$Z$107,$A39,'10-11 Teamsheets'!$C$2:$C$107,Q$1)+GOALS('11-12 Teamsheets'!$S$2:$Z$119,$A39,'11-12 Teamsheets'!$C$2:$C$119,Q$1)+GOALS('12-13 Teamsheets'!$S$2:$Z$126,$A39,'12-13 Teamsheets'!$C$2:$C$126,Q$1)+GOALS('13-14 Teamsheets'!$S$2:$Z$132,$A39,'13-14 Teamsheets'!$C$2:$C$132,Q$1)+GOALS('14-15 Teamsheets'!$S$2:$Z$136,$A39,'14-15 Teamsheets'!$C$2:$C$136,Q$1)) &amp; ")"</f>
        <v>0(0)</v>
      </c>
      <c r="S39" s="27">
        <f>Clean_sheet('08-09 Teamsheets'!$C$2:$H$92,$A39,Q$1)+Clean_sheet('09-10 Teamsheets'!$C$2:$H$98,$A39,Q$1)+Clean_sheet('10-11 Teamsheets'!$C$2:$H$107,$A39,Q$1)+Clean_sheet('11-12 Teamsheets'!$C$2:$H$119,$A39,Q$1)+Clean_sheet('12-13 Teamsheets'!$C$2:$H$126,$A39,Q$1)+Clean_sheet('13-14 Teamsheets'!$C$2:$H$132,$A39,Q$1)+Clean_sheet('14-15 Teamsheets'!$C$2:$H$136,$A39,Q$1)</f>
        <v>0</v>
      </c>
      <c r="T39" s="27" t="str">
        <f>(CARDS('08-09 Teamsheets'!$H$2:$Z$92,$A39,$CX$2,'08-09 Teamsheets'!$C$2:$C$92,Q$1)+CARDS('09-10 Teamsheets'!$H$2:$Z$98,$A39,$CX$2,'09-10 Teamsheets'!$C$2:$C$98,Q$1)+CARDS('10-11 Teamsheets'!$H$2:$Z$107,$A39,$CX$2,'10-11 Teamsheets'!$C$2:$C$107,Q$1)+CARDS('11-12 Teamsheets'!$H$2:$Z$119,$A39,$CX$2,'11-12 Teamsheets'!$C$2:$C$119,Q$1)+CARDS('12-13 Teamsheets'!$H$2:$Z$126,$A39,$CX$2,'12-13 Teamsheets'!$C$2:$C$126,Q$1)+CARDS('13-14 Teamsheets'!$H$2:$Z$132,$A39,$CX$2,'13-14 Teamsheets'!$C$2:$C$132,Q$1)+CARDS('14-15 Teamsheets'!$H$2:$Z$136,$A39,$CX$2,'14-15 Teamsheets'!$C$2:$C$136,Q$1)) &amp; "(" &amp; (CARDS('08-09 Teamsheets'!$H$2:$Z$92,$A39,$CX$3,'08-09 Teamsheets'!$C$2:$C$92,Q$1)+CARDS('09-10 Teamsheets'!$H$2:$Z$98,$A39,$CX$3,'09-10 Teamsheets'!$C$2:$C$98,Q$1)+CARDS('10-11 Teamsheets'!$H$2:$Z$107,$A39,$CX$3,'10-11 Teamsheets'!$C$2:$C$107,Q$1)+CARDS('11-12 Teamsheets'!$H$2:$Z$119,$A39,$CX$3,'11-12 Teamsheets'!$C$2:$C$119,Q$1)+CARDS('12-13 Teamsheets'!$H$2:$Z$126,$A39,$CX$3,'12-13 Teamsheets'!$C$2:$C$126,Q$1)+CARDS('13-14 Teamsheets'!$H$2:$Z$132,$A39,$CX$3,'13-14 Teamsheets'!$C$2:$C$132,Q$1)+CARDS('14-15 Teamsheets'!$H$2:$Z$136,$A39,$CX$3,'14-15 Teamsheets'!$C$2:$C$136,Q$1)) &amp; ")"</f>
        <v>0(0)</v>
      </c>
      <c r="U39" s="82">
        <f>MINS_PLAYED('08-09 Teamsheets'!$H$2:$R$92,$A39,'08-09 Teamsheets'!$C$2:$C$92,Q$1)+MINS_PLAYED('09-10 Teamsheets'!$H$2:$R$98,$A39,'09-10 Teamsheets'!$C$2:$C$98,Q$1)+ MINS_AS_SUB('08-09 Teamsheets'!$S$2:$Z$92,$A39,'08-09 Teamsheets'!$C$2:$C$92,Q$1)+ MINS_AS_SUB('09-10 Teamsheets'!$S$2:$Z$98,$A39,'09-10 Teamsheets'!$C$2:$C$98,Q$1)+MINS_PLAYED('10-11 Teamsheets'!$H$2:$R$107,$A39,'10-11 Teamsheets'!$C$2:$C$107,Q$1)+MINS_AS_SUB('10-11 Teamsheets'!$S$2:$Z$107,$A39,'10-11 Teamsheets'!$C$2:$C$107,Q$1)+MINS_PLAYED('11-12 Teamsheets'!$H$2:$R$119,$A39,'11-12 Teamsheets'!$C$2:$C$119,Q$1)+MINS_AS_SUB('11-12 Teamsheets'!$S$2:$Z$119,$A39,'11-12 Teamsheets'!$C$2:$C$119,Q$1)+MINS_PLAYED('12-13 Teamsheets'!$H$2:$R$126,$A39,'12-13 Teamsheets'!$C$2:$C$126,Q$1)+MINS_AS_SUB('12-13 Teamsheets'!$S$2:$Z$126,$A39,'12-13 Teamsheets'!$C$2:$C$126,Q$1)+MINS_PLAYED('13-14 Teamsheets'!$H$2:$R$132,$A39,'13-14 Teamsheets'!$C$2:$C$132,Q$1)+MINS_AS_SUB('13-14 Teamsheets'!$S$2:$Z$132,$A39,'13-14 Teamsheets'!$C$2:$C$132,Q$1)+MINS_PLAYED('14-15 Teamsheets'!$H$2:$R$136,$A39,'14-15 Teamsheets'!$C$2:$C$136,Q$1)+MINS_AS_SUB('14-15 Teamsheets'!$S$2:$Z$136,$A39,'14-15 Teamsheets'!$C$2:$C$136,Q$1)</f>
        <v>0</v>
      </c>
      <c r="V39" s="27" t="s">
        <v>1635</v>
      </c>
      <c r="W39" s="27" t="s">
        <v>1635</v>
      </c>
      <c r="X39" s="27">
        <v>0</v>
      </c>
      <c r="Y39" s="27" t="s">
        <v>1635</v>
      </c>
      <c r="Z39" s="82">
        <v>0</v>
      </c>
      <c r="AA39" s="27" t="s">
        <v>1635</v>
      </c>
      <c r="AB39" s="27" t="s">
        <v>1635</v>
      </c>
      <c r="AC39" s="27">
        <v>0</v>
      </c>
      <c r="AD39" s="27" t="s">
        <v>1635</v>
      </c>
      <c r="AE39" s="82">
        <v>0</v>
      </c>
      <c r="AF39" s="27" t="s">
        <v>1635</v>
      </c>
      <c r="AG39" s="27" t="s">
        <v>1635</v>
      </c>
      <c r="AH39" s="27">
        <v>0</v>
      </c>
      <c r="AI39" s="27" t="s">
        <v>1635</v>
      </c>
      <c r="AJ39" s="82">
        <v>0</v>
      </c>
      <c r="AK39" s="27" t="s">
        <v>1635</v>
      </c>
      <c r="AL39" s="27" t="s">
        <v>1635</v>
      </c>
      <c r="AM39" s="27">
        <v>0</v>
      </c>
      <c r="AN39" s="27" t="s">
        <v>1635</v>
      </c>
      <c r="AO39" s="82">
        <v>0</v>
      </c>
      <c r="AP39" s="27" t="s">
        <v>1635</v>
      </c>
      <c r="AQ39" s="27" t="s">
        <v>1635</v>
      </c>
      <c r="AR39" s="27">
        <v>0</v>
      </c>
      <c r="AS39" s="27" t="s">
        <v>1635</v>
      </c>
      <c r="AT39" s="82">
        <v>0</v>
      </c>
      <c r="AU39" s="27" t="s">
        <v>1635</v>
      </c>
      <c r="AV39" s="27" t="s">
        <v>1635</v>
      </c>
      <c r="AW39" s="27">
        <v>0</v>
      </c>
      <c r="AX39" s="27" t="s">
        <v>1635</v>
      </c>
      <c r="AY39" s="82">
        <v>0</v>
      </c>
      <c r="AZ39" s="27" t="str">
        <f>(APPS('07-08 Teamsheets'!$H$2:$R$88,$A39,'07-08 Teamsheets'!$C$2:$C$88,AZ$1)+APPS('11-12 Teamsheets'!$H$2:$R$119,$A39,'11-12 Teamsheets'!$C$2:$C$119,AZ$1)+APPS('12-13 Teamsheets'!$H$2:$R$126,$A39,'12-13 Teamsheets'!$C$2:$C$126,AZ$1)+APPS('13-14 Teamsheets'!$H$2:$R$132,$A39,'13-14 Teamsheets'!$C$2:$C$132,AZ$1)+APPS('14-15 Teamsheets'!$H$2:$R$136,$A39,'14-15 Teamsheets'!$C$2:$C$136,AZ$1)) &amp; "(" &amp; (SUBS('07-08 Teamsheets'!$S$2:$Z$88,$A39,'07-08 Teamsheets'!$C$2:$C$88,AZ$1)+SUBS('11-12 Teamsheets'!$S$2:$Z$119,$A39,'11-12 Teamsheets'!$C$2:$C$119,AZ$1)+SUBS('12-13 Teamsheets'!$S$2:$Z$126,$A39,'12-13 Teamsheets'!$C$2:$C$126,AZ$1)+SUBS('13-14 Teamsheets'!$S$2:$Z$132,$A39,'13-14 Teamsheets'!$C$2:$C$132,AZ$1)+SUBS('14-15 Teamsheets'!$S$2:$Z$136,$A39,'14-15 Teamsheets'!$C$2:$C$136,AZ$1)) &amp; ")"</f>
        <v>0(0)</v>
      </c>
      <c r="BA39" s="27" t="str">
        <f>(GOALS('07-08 Teamsheets'!$H$2:$R$88,$A39,'07-08 Teamsheets'!$C$2:$C$88,AZ$1)+GOALS('11-12 Teamsheets'!$H$2:$R$119,$A39,'11-12 Teamsheets'!$C$2:$C$119,AZ$1)+GOALS('12-13 Teamsheets'!$H$2:$R$126,$A39,'12-13 Teamsheets'!$C$2:$C$126,AZ$1)+GOALS('13-14 Teamsheets'!$H$2:$R$132,$A39,'13-14 Teamsheets'!$C$2:$C$132,AZ$1)+GOALS('14-15 Teamsheets'!$H$2:$R$136,$A39,'14-15 Teamsheets'!$C$2:$C$136,AZ$1)) &amp; "(" &amp; (GOALS('07-08 Teamsheets'!$S$2:$Z$88,$A39,'07-08 Teamsheets'!$C$2:$C$88,AZ$1)+GOALS('11-12 Teamsheets'!$S$2:$Z$119,$A39,'11-12 Teamsheets'!$C$2:$C$119,AZ$1)+GOALS('12-13 Teamsheets'!$S$2:$Z$126,$A39,'12-13 Teamsheets'!$C$2:$C$126,AZ$1)+GOALS('13-14 Teamsheets'!$S$2:$Z$132,$A39,'13-14 Teamsheets'!$C$2:$C$132,AZ$1)+GOALS('14-15 Teamsheets'!$S$2:$Z$136,$A39,'14-15 Teamsheets'!$C$2:$C$136,AZ$1)) &amp; ")"</f>
        <v>0(0)</v>
      </c>
      <c r="BB39" s="27">
        <f>Clean_sheet('07-08 Teamsheets'!$C$2:$H$92,$A39,AZ$1)+Clean_sheet('11-12 Teamsheets'!$C$2:$H$119,$A39,AZ$1)+Clean_sheet('12-13 Teamsheets'!$C$2:$H$126,$A39,AZ$1)+Clean_sheet('13-14 Teamsheets'!$C$2:$H$132,$A39,AZ$1)+Clean_sheet('14-15 Teamsheets'!$C$2:$H$136,$A39,AZ$1)</f>
        <v>0</v>
      </c>
      <c r="BC39" s="27" t="str">
        <f>(CARDS('07-08 Teamsheets'!$H$2:$Z$88,$A39,$CX$2,'07-08 Teamsheets'!$C$2:$C$88,AZ$1)+CARDS('11-12 Teamsheets'!$H$2:$Z$119,$A39,$CX$2,'11-12 Teamsheets'!$C$2:$C$119,AZ$1)+CARDS('12-13 Teamsheets'!$H$2:$Z$126,$A39,$CX$2,'12-13 Teamsheets'!$C$2:$C$126,AZ$1)+CARDS('13-14 Teamsheets'!$H$2:$Z$132,$A39,$CX$2,'13-14 Teamsheets'!$C$2:$C$132,AZ$1)+CARDS('14-15 Teamsheets'!$H$2:$Z$136,$A39,$CX$2,'14-15 Teamsheets'!$C$2:$C$136,AZ$1)) &amp; "(" &amp; (CARDS('07-08 Teamsheets'!$H$2:$Z$88,$A39,$CX$3,'07-08 Teamsheets'!$C$2:$C$88,AZ$1)+CARDS('11-12 Teamsheets'!$H$2:$Z$119,$A39,$CX$3,'11-12 Teamsheets'!$C$2:$C$119,AZ$1)+CARDS('12-13 Teamsheets'!$H$2:$Z$126,$A39,$CX$3,'12-13 Teamsheets'!$C$2:$C$126,AZ$1)+CARDS('13-14 Teamsheets'!$H$2:$Z$132,$A39,$CX$3,'13-14 Teamsheets'!$C$2:$C$132,AZ$1)+CARDS('14-15 Teamsheets'!$H$2:$Z$136,$A39,$CX$3,'14-15 Teamsheets'!$C$2:$C$136,AZ$1)) &amp; ")"</f>
        <v>0(0)</v>
      </c>
      <c r="BD39" s="82">
        <f>MINS_PLAYED('07-08 Teamsheets'!$H$2:$R$88,$A39,'07-08 Teamsheets'!$C$2:$C$88,AZ$1)+MINS_PLAYED('11-12 Teamsheets'!$H$2:$R$119,$A39,'11-12 Teamsheets'!$C$2:$C$119,AZ$1)+MINS_PLAYED('12-13 Teamsheets'!$H$2:$R$126,$A39,'12-13 Teamsheets'!$C$2:$C$126,AZ$1)+MINS_PLAYED('13-14 Teamsheets'!$H$2:$R$132,$A39,'13-14 Teamsheets'!$C$2:$C$132,AZ$1)+MINS_PLAYED('14-15 Teamsheets'!$H$2:$R$136,$A39,'14-15 Teamsheets'!$C$2:$C$136,AZ$1)+MINS_AS_SUB('07-08 Teamsheets'!$S$2:$Z$88,$A39,'07-08 Teamsheets'!$C$2:$C$88,AZ$1)+MINS_AS_SUB('11-12 Teamsheets'!$S$2:$Z$119,$A39,'11-12 Teamsheets'!$C$2:$C$119,AZ$1)+MINS_AS_SUB('12-13 Teamsheets'!$S$2:$Z$126,$A39,'12-13 Teamsheets'!$C$2:$C$126,AZ$1)+MINS_AS_SUB('13-14 Teamsheets'!$S$2:$Z$132,$A39,'13-14 Teamsheets'!$C$2:$C$132,AZ$1)+MINS_AS_SUB('14-15 Teamsheets'!$S$2:$Z$136,$A39,'14-15 Teamsheets'!$C$2:$C$136,AZ$1)</f>
        <v>0</v>
      </c>
      <c r="BE39" s="27" t="str">
        <f>(APPS('08-09 Teamsheets'!$H$2:$R$92,$A39,'08-09 Teamsheets'!$C$2:$C$92,BE$1)+APPS('09-10 Teamsheets'!$H$2:$R$98,$A39,'09-10 Teamsheets'!$C$2:$C$98,BE$1)+APPS('10-11 Teamsheets'!$H$2:$R$107,$A39,'10-11 Teamsheets'!$C$2:$C$107,BE$1)+APPS('11-12 Teamsheets'!$H$2:$R$119,$A39,'11-12 Teamsheets'!$C$2:$C$119,BE$1)+APPS('12-13 Teamsheets'!$H$2:$R$126,$A39,'12-13 Teamsheets'!$C$2:$C$126,BE$1)+APPS('13-14 Teamsheets'!$H$2:$R$132,$A39,'13-14 Teamsheets'!$C$2:$C$132,BE$1)+APPS('14-15 Teamsheets'!$H$2:$R$136,$A39,'14-15 Teamsheets'!$C$2:$C$136,BE$1)) &amp; "(" &amp; (SUBS('08-09 Teamsheets'!$S$2:$Z$92,$A39,'08-09 Teamsheets'!$C$2:$C$92,BE$1)+SUBS('09-10 Teamsheets'!$S$2:$Z$98,$A39,'09-10 Teamsheets'!$C$2:$C$98,BE$1)+SUBS('10-11 Teamsheets'!$S$2:$Z$107,$A39,'10-11 Teamsheets'!$C$2:$C$107,BE$1)+SUBS('11-12 Teamsheets'!$S$2:$Z$119,$A39,'11-12 Teamsheets'!$C$2:$C$119,BE$1)+SUBS('12-13 Teamsheets'!$S$2:$Z$126,$A39,'12-13 Teamsheets'!$C$2:$C$126,BE$1)+SUBS('13-14 Teamsheets'!$S$2:$Z$132,$A39,'13-14 Teamsheets'!$C$2:$C$132,BE$1)+SUBS('14-15 Teamsheets'!$S$2:$Z$136,$A39,'14-15 Teamsheets'!$C$2:$C$136,BE$1)) &amp; ")"</f>
        <v>0(0)</v>
      </c>
      <c r="BF39" s="27" t="str">
        <f>(GOALS('08-09 Teamsheets'!$H$2:$R$92,$A39,'08-09 Teamsheets'!$C$2:$C$92,BE$1)+GOALS('09-10 Teamsheets'!$H$2:$R$98,$A39,'09-10 Teamsheets'!$C$2:$C$98,BE$1)+GOALS('10-11 Teamsheets'!$H$2:$R$107,$A39,'10-11 Teamsheets'!$C$2:$C$107,BE$1)+GOALS('11-12 Teamsheets'!$H$2:$R$119,$A39,'11-12 Teamsheets'!$C$2:$C$119,BE$1)+GOALS('12-13 Teamsheets'!$H$2:$R$126,$A39,'12-13 Teamsheets'!$C$2:$C$126,BE$1)+GOALS('13-14 Teamsheets'!$H$2:$R$132,$A39,'13-14 Teamsheets'!$C$2:$C$132,BE$1)+GOALS('14-15 Teamsheets'!$H$2:$R$136,$A39,'14-15 Teamsheets'!$C$2:$C$136,BE$1)) &amp; "(" &amp; (GOALS('08-09 Teamsheets'!$S$2:$Z$92,$A39,'08-09 Teamsheets'!$C$2:$C$92,BE$1)+GOALS('09-10 Teamsheets'!$S$2:$Z$98,$A39,'09-10 Teamsheets'!$C$2:$C$98,BE$1)+GOALS('10-11 Teamsheets'!$S$2:$Z$107,$A39,'10-11 Teamsheets'!$C$2:$C$107,BE$1)+GOALS('11-12 Teamsheets'!$S$2:$Z$119,$A39,'11-12 Teamsheets'!$C$2:$C$119,BE$1)+GOALS('12-13 Teamsheets'!$S$2:$Z$126,$A39,'12-13 Teamsheets'!$C$2:$C$126,BE$1)+GOALS('13-14 Teamsheets'!$S$2:$Z$132,$A39,'13-14 Teamsheets'!$C$2:$C$132,BE$1)+GOALS('14-15 Teamsheets'!$S$2:$Z$136,$A39,'14-15 Teamsheets'!$C$2:$C$136,BE$1)) &amp; ")"</f>
        <v>0(0)</v>
      </c>
      <c r="BG39" s="27">
        <f>Clean_sheet('08-09 Teamsheets'!$C$2:$H$92,$A39,BE$1)+Clean_sheet('09-10 Teamsheets'!$C$2:$H$98,$A39,BE$1)+Clean_sheet('10-11 Teamsheets'!$C$2:$H$107,$A39,BE$1)+Clean_sheet('11-12 Teamsheets'!$C$2:$H$119,$A39,BE$1)+Clean_sheet('12-13 Teamsheets'!$C$2:$H$126,$A39,BE$1)+Clean_sheet('13-14 Teamsheets'!$C$2:$H$132,$A39,BE$1)+Clean_sheet('14-15 Teamsheets'!$C$2:$H$136,$A39,BE$1)</f>
        <v>0</v>
      </c>
      <c r="BH39" s="27" t="str">
        <f>(CARDS('08-09 Teamsheets'!$H$2:$Z$92,$A39,$CX$2,'08-09 Teamsheets'!$C$2:$C$92,BE$1)+CARDS('09-10 Teamsheets'!$H$2:$Z$98,$A39,$CX$2,'09-10 Teamsheets'!$C$2:$C$98,BE$1)+CARDS('10-11 Teamsheets'!$H$2:$Z$107,$A39,$CX$2,'10-11 Teamsheets'!$C$2:$C$107,BE$1)+CARDS('11-12 Teamsheets'!$H$2:$Z$119,$A39,$CX$2,'11-12 Teamsheets'!$C$2:$C$119,BE$1)+CARDS('12-13 Teamsheets'!$H$2:$Z$126,$A39,$CX$2,'12-13 Teamsheets'!$C$2:$C$126,BE$1)+CARDS('13-14 Teamsheets'!$H$2:$Z$132,$A39,$CX$2,'13-14 Teamsheets'!$C$2:$C$132,BE$1)+CARDS('14-15 Teamsheets'!$H$2:$Z$136,$A39,$CX$2,'14-15 Teamsheets'!$C$2:$C$136,BE$1)) &amp; "(" &amp; (CARDS('08-09 Teamsheets'!$H$2:$Z$92,$A39,$CX$3,'08-09 Teamsheets'!$C$2:$C$92,BE$1)+CARDS('09-10 Teamsheets'!$H$2:$Z$98,$A39,$CX$3,'09-10 Teamsheets'!$C$2:$C$98,BE$1)+CARDS('10-11 Teamsheets'!$H$2:$Z$107,$A39,$CX$3,'10-11 Teamsheets'!$C$2:$C$107,BE$1)+CARDS('11-12 Teamsheets'!$H$2:$Z$119,$A39,$CX$3,'11-12 Teamsheets'!$C$2:$C$119,BE$1)+CARDS('12-13 Teamsheets'!$H$2:$Z$126,$A39,$CX$3,'12-13 Teamsheets'!$C$2:$C$126,BE$1)+CARDS('13-14 Teamsheets'!$H$2:$Z$132,$A39,$CX$3,'13-14 Teamsheets'!$C$2:$C$132,BE$1)+CARDS('14-15 Teamsheets'!$H$2:$Z$136,$A39,$CX$3,'14-15 Teamsheets'!$C$2:$C$136,BE$1)) &amp; ")"</f>
        <v>0(0)</v>
      </c>
      <c r="BI39" s="82">
        <f>MINS_PLAYED('08-09 Teamsheets'!$H$2:$R$92,$A39,'08-09 Teamsheets'!$C$2:$C$92,BE$1)+MINS_PLAYED('09-10 Teamsheets'!$H$2:$R$98,$A39,'09-10 Teamsheets'!$C$2:$C$98,BE$1)+ MINS_AS_SUB('08-09 Teamsheets'!$S$2:$Z$92,$A39,'08-09 Teamsheets'!$C$2:$C$92,BE$1)+ MINS_AS_SUB('09-10 Teamsheets'!$S$2:$Z$98,$A39,'09-10 Teamsheets'!$C$2:$C$98,BE$1)+MINS_PLAYED('10-11 Teamsheets'!$H$2:$R$107,$A39,'10-11 Teamsheets'!$C$2:$C$107,BE$1)+MINS_AS_SUB('10-11 Teamsheets'!$S$2:$Z$107,$A39,'10-11 Teamsheets'!$C$2:$C$107,BE$1)+MINS_PLAYED('11-12 Teamsheets'!$H$2:$R$119,$A39,'11-12 Teamsheets'!$C$2:$C$119,BE$1)+MINS_AS_SUB('11-12 Teamsheets'!$S$2:$Z$119,$A39,'11-12 Teamsheets'!$C$2:$C$119,BE$1)+MINS_PLAYED('12-13 Teamsheets'!$H$2:$R$126,$A39,'12-13 Teamsheets'!$C$2:$C$126,BE$1)+MINS_AS_SUB('12-13 Teamsheets'!$S$2:$Z$126,$A39,'12-13 Teamsheets'!$C$2:$C$126,BE$1)+MINS_PLAYED('13-14 Teamsheets'!$H$2:$R$132,$A39,'13-14 Teamsheets'!$C$2:$C$132,BE$1)+MINS_AS_SUB('13-14 Teamsheets'!$S$2:$Z$132,$A39,'13-14 Teamsheets'!$C$2:$C$132,BE$1)+MINS_PLAYED('14-15 Teamsheets'!$H$2:$R$136,$A39,'14-15 Teamsheets'!$C$2:$C$136,BE$1)+MINS_AS_SUB('14-15 Teamsheets'!$S$2:$Z$136,$A39,'14-15 Teamsheets'!$C$2:$C$136,BE$1)</f>
        <v>0</v>
      </c>
      <c r="BJ39" s="27" t="str">
        <f>(APPS('07-08 Teamsheets'!$H$2:$R$88,$A39,'07-08 Teamsheets'!$C$2:$C$88,BJ$1)+APPS('08-09 Teamsheets'!$H$2:$R$92,$A39,'08-09 Teamsheets'!$C$2:$C$92,BJ$1)+APPS('09-10 Teamsheets'!$H$2:$R$98,$A39,'09-10 Teamsheets'!$C$2:$C$98,BJ$1)+APPS('10-11 Teamsheets'!$H$2:$R$106,$A39,'10-11 Teamsheets'!$C$2:$C$106,BJ$1)+APPS('11-12 Teamsheets'!$H$2:$R$119,$A39,'11-12 Teamsheets'!$C$2:$C$119,BJ$1)+APPS('12-13 Teamsheets'!$H$2:$R$126,$A39,'12-13 Teamsheets'!$C$2:$C$126,BJ$1)+APPS('13-14 Teamsheets'!$H$2:$R$132,$A39,'13-14 Teamsheets'!$C$2:$C$132,BJ$1)+APPS('14-15 Teamsheets'!$H$2:$R$136,$A39,'14-15 Teamsheets'!$C$2:$C$136,BJ$1)) &amp; "(" &amp; (SUBS('07-08 Teamsheets'!$S$2:$Z$88,$A39,'07-08 Teamsheets'!$C$2:$C$88,BJ$1)+SUBS('08-09 Teamsheets'!$S$2:$Z$92,$A39,'08-09 Teamsheets'!$C$2:$C$92,BJ$1)+SUBS('09-10 Teamsheets'!$S$2:$Z$98,$A39,'09-10 Teamsheets'!$C$2:$C$98,BJ$1)+SUBS('10-11 Teamsheets'!$S$2:$Z$106,$A39,'10-11 Teamsheets'!$C$2:$C$106,BJ$1)+SUBS('11-12 Teamsheets'!$S$2:$Z$119,$A39,'11-12 Teamsheets'!$C$2:$C$119,BJ$1)+SUBS('12-13 Teamsheets'!$S$2:$Z$126,$A39,'12-13 Teamsheets'!$C$2:$C$126,BJ$1)+SUBS('13-14 Teamsheets'!$S$2:$Z$132,$A39,'13-14 Teamsheets'!$C$2:$C$132,BJ$1)+SUBS('14-15 Teamsheets'!$S$2:$Z$136,$A39,'14-15 Teamsheets'!$C$2:$C$136,BJ$1)) &amp; ")"</f>
        <v>0(0)</v>
      </c>
      <c r="BK39" s="27" t="str">
        <f>(GOALS('07-08 Teamsheets'!$H$2:$R$88,$A39,'07-08 Teamsheets'!$C$2:$C$88,BJ$1)+GOALS('08-09 Teamsheets'!$H$2:$R$92,$A39,'08-09 Teamsheets'!$C$2:$C$92,BJ$1)+GOALS('09-10 Teamsheets'!$H$2:$R$98,$A39,'09-10 Teamsheets'!$C$2:$C$98,BJ$1)+GOALS('10-11 Teamsheets'!$H$2:$R$106,$A39,'10-11 Teamsheets'!$C$2:$C$106,BJ$1)+GOALS('11-12 Teamsheets'!$H$2:$R$119,$A39,'11-12 Teamsheets'!$C$2:$C$119,BJ$1)+GOALS('12-13 Teamsheets'!$H$2:$R$126,$A39,'12-13 Teamsheets'!$C$2:$C$126,BJ$1)+GOALS('13-14 Teamsheets'!$H$2:$R$132,$A39,'13-14 Teamsheets'!$C$2:$C$132,BJ$1)+GOALS('14-15 Teamsheets'!$H$2:$R$136,$A39,'14-15 Teamsheets'!$C$2:$C$136,BJ$1)) &amp; "(" &amp; (GOALS('07-08 Teamsheets'!$S$2:$Z$88,$A39,'07-08 Teamsheets'!$C$2:$C$88,BJ$1)+GOALS('08-09 Teamsheets'!$S$2:$Z$92,$A39,'08-09 Teamsheets'!$C$2:$C$92,BJ$1)+GOALS('09-10 Teamsheets'!$S$2:$Z$98,$A39,'09-10 Teamsheets'!$C$2:$C$98,BJ$1)+GOALS('10-11 Teamsheets'!$S$2:$Z$106,$A39,'10-11 Teamsheets'!$C$2:$C$106,BJ$1)+GOALS('11-12 Teamsheets'!$S$2:$Z$119,$A39,'11-12 Teamsheets'!$C$2:$C$119,BJ$1)+GOALS('12-13 Teamsheets'!$S$2:$Z$126,$A39,'12-13 Teamsheets'!$C$2:$C$126,BJ$1)+GOALS('13-14 Teamsheets'!$S$2:$Z$132,$A39,'13-14 Teamsheets'!$C$2:$C$132,BJ$1)+GOALS('14-15 Teamsheets'!$S$2:$Z$136,$A39,'14-15 Teamsheets'!$C$2:$C$136,BJ$1)) &amp; ")"</f>
        <v>0(0)</v>
      </c>
      <c r="BL39" s="27">
        <f>Clean_sheet('07-08 Teamsheets'!$C$2:$H$92,$A39,BJ$1)+Clean_sheet('08-09 Teamsheets'!$C$2:$H$92,$A39,BJ$1)+Clean_sheet('09-10 Teamsheets'!$C$2:$H$98,$A39,BJ$1)+Clean_sheet('10-11 Teamsheets'!$C$2:$H$106,$A39,BJ$1)+Clean_sheet('11-12 Teamsheets'!$C$2:$H$119,$A39,BJ$1)+Clean_sheet('12-13 Teamsheets'!$C$2:$H$126,$A39,BJ$1)+Clean_sheet('13-14 Teamsheets'!$C$2:$H$132,$A39,BJ$1)+Clean_sheet('14-15 Teamsheets'!$C$2:$H$136,$A39,BJ$1)</f>
        <v>0</v>
      </c>
      <c r="BM39" s="27" t="str">
        <f>(CARDS('07-08 Teamsheets'!$H$2:$Z$88,$A39,$CX$2,'07-08 Teamsheets'!$C$2:$C$88,BJ$1)+CARDS('08-09 Teamsheets'!$H$2:$Z$92,$A39,$CX$2,'08-09 Teamsheets'!$C$2:$C$92,BJ$1)+CARDS('09-10 Teamsheets'!$H$2:$Z$98,$A39,$CX$2,'09-10 Teamsheets'!$C$2:$C$98,BJ$1)+CARDS('10-11 Teamsheets'!$H$2:$Z$106,$A39,$CX$2,'10-11 Teamsheets'!$C$2:$C$106,BJ$1)+CARDS('11-12 Teamsheets'!$H$2:$Z$119,$A39,$CX$2,'11-12 Teamsheets'!$C$2:$C$119,BJ$1)+CARDS('12-13 Teamsheets'!$H$2:$Z$126,$A39,$CX$2,'12-13 Teamsheets'!$C$2:$C$126,BJ$1)+CARDS('13-14 Teamsheets'!$H$2:$Z$132,$A39,$CX$2,'13-14 Teamsheets'!$C$2:$C$132,BJ$1)+CARDS('14-15 Teamsheets'!$H$2:$Z$136,$A39,$CX$2,'14-15 Teamsheets'!$C$2:$C$136,BJ$1)) &amp; "(" &amp; (CARDS('07-08 Teamsheets'!$H$2:$Z$88,$A39,$CX$3,'07-08 Teamsheets'!$C$2:$C$88,BJ$1)+CARDS('08-09 Teamsheets'!$H$2:$Z$92,$A39,$CX$3,'08-09 Teamsheets'!$C$2:$C$92,BJ$1)+CARDS('09-10 Teamsheets'!$H$2:$Z$98,$A39,$CX$3,'09-10 Teamsheets'!$C$2:$C$98,BJ$1)+CARDS('10-11 Teamsheets'!$H$2:$Z$106,$A39,$CX$3,'10-11 Teamsheets'!$C$2:$C$106,BJ$1)+CARDS('11-12 Teamsheets'!$H$2:$Z$119,$A39,$CX$3,'11-12 Teamsheets'!$C$2:$C$119,BJ$1)+CARDS('12-13 Teamsheets'!$H$2:$Z$126,$A39,$CX$3,'12-13 Teamsheets'!$C$2:$C$126,BJ$1)+CARDS('13-14 Teamsheets'!$H$2:$Z$132,$A39,$CX$3,'13-14 Teamsheets'!$C$2:$C$132,BJ$1)+CARDS('14-15 Teamsheets'!$H$2:$Z$136,$A39,$CX$3,'14-15 Teamsheets'!$C$2:$C$136,BJ$1)) &amp; ")"</f>
        <v>0(0)</v>
      </c>
      <c r="BN39" s="82">
        <f>MINS_PLAYED('07-08 Teamsheets'!$H$2:$R$88,$A39,'07-08 Teamsheets'!$C$2:$C$88,BJ$1)+MINS_PLAYED('08-09 Teamsheets'!$H$2:$R$92,$A39,'08-09 Teamsheets'!$C$2:$C$92,BJ$1)+MINS_PLAYED('09-10 Teamsheets'!$H$2:$R$98,$A39,'09-10 Teamsheets'!$C$2:$C$98,BJ$1)+MINS_PLAYED('10-11 Teamsheets'!$H$2:$R$106,$A39,'10-11 Teamsheets'!$C$2:$C$106,BJ$1)+MINS_PLAYED('11-12 Teamsheets'!$H$2:$R$119,$A39,'11-12 Teamsheets'!$C$2:$C$119,BJ$1)+MINS_PLAYED('12-13 Teamsheets'!$H$2:$R$126,$A39,'12-13 Teamsheets'!$C$2:$C$126,BJ$1)+MINS_PLAYED('13-14 Teamsheets'!$H$2:$R$132,$A39,'13-14 Teamsheets'!$C$2:$C$132,BJ$1)+MINS_PLAYED('14-15 Teamsheets'!$H$2:$R$136,$A39,'14-15 Teamsheets'!$C$2:$C$136,BJ$1)+MINS_AS_SUB('07-08 Teamsheets'!$S$2:$Z$88,$A39,'07-08 Teamsheets'!$C$2:$C$88,BJ$1)+MINS_AS_SUB('08-09 Teamsheets'!$S$2:$Z$92,$A39,'08-09 Teamsheets'!$C$2:$C$92,BJ$1)+MINS_AS_SUB('09-10 Teamsheets'!$S$2:$Z$98,$A39,'09-10 Teamsheets'!$C$2:$C$98,BJ$1)+MINS_AS_SUB('10-11 Teamsheets'!$S$2:$Z$106,$A39,'10-11 Teamsheets'!$C$2:$C$106,BJ$1)+MINS_AS_SUB('11-12 Teamsheets'!$S$2:$Z$119,$A39,'11-12 Teamsheets'!$C$2:$C$119,BJ$1)+MINS_AS_SUB('12-13 Teamsheets'!$S$2:$Z$126,$A39,'12-13 Teamsheets'!$C$2:$C$126,BJ$1)+MINS_AS_SUB('13-14 Teamsheets'!$S$2:$Z$132,$A39,'13-14 Teamsheets'!$C$2:$C$132,BJ$1)+MINS_AS_SUB('14-15 Teamsheets'!$S$2:$Z$136,$A39,'14-15 Teamsheets'!$C$2:$C$136,BJ$1)</f>
        <v>0</v>
      </c>
      <c r="BO39" s="27" t="str">
        <f>(APPS('07-08 Teamsheets'!$H$2:$R$88,$A39,'07-08 Teamsheets'!$C$2:$C$88,BO$1)+APPS('08-09 Teamsheets'!$H$2:$R$92,$A39,'08-09 Teamsheets'!$C$2:$C$92,BO$1)+APPS('09-10 Teamsheets'!$H$2:$R$98,$A39,'09-10 Teamsheets'!$C$2:$C$98,BO$1)+APPS('10-11 Teamsheets'!$H$2:$R$106,$A39,'10-11 Teamsheets'!$C$2:$C$106,BO$1)+APPS('11-12 Teamsheets'!$H$2:$R$119,$A39,'11-12 Teamsheets'!$C$2:$C$119,BO$1)+APPS('12-13 Teamsheets'!$H$2:$R$126,$A39,'12-13 Teamsheets'!$C$2:$C$126,BO$1)+APPS('13-14 Teamsheets'!$H$2:$R$132,$A39,'13-14 Teamsheets'!$C$2:$C$132,BO$1)+APPS('14-15 Teamsheets'!$H$2:$R$136,$A39,'14-15 Teamsheets'!$C$2:$C$136,BO$1)) &amp; "(" &amp; (SUBS('07-08 Teamsheets'!$S$2:$Z$88,$A39,'07-08 Teamsheets'!$C$2:$C$88,BO$1)+SUBS('08-09 Teamsheets'!$S$2:$Z$92,$A39,'08-09 Teamsheets'!$C$2:$C$92,BO$1)+SUBS('09-10 Teamsheets'!$S$2:$Z$98,$A39,'09-10 Teamsheets'!$C$2:$C$98,BO$1)+SUBS('10-11 Teamsheets'!$S$2:$Z$106,$A39,'10-11 Teamsheets'!$C$2:$C$106,BO$1)+SUBS('11-12 Teamsheets'!$S$2:$Z$119,$A39,'11-12 Teamsheets'!$C$2:$C$119,BO$1)+SUBS('12-13 Teamsheets'!$S$2:$Z$126,$A39,'12-13 Teamsheets'!$C$2:$C$126,BO$1)+SUBS('13-14 Teamsheets'!$S$2:$Z$132,$A39,'13-14 Teamsheets'!$C$2:$C$132,BO$1)+SUBS('14-15 Teamsheets'!$S$2:$Z$136,$A39,'14-15 Teamsheets'!$C$2:$C$136,BO$1)) &amp; ")"</f>
        <v>0(0)</v>
      </c>
      <c r="BP39" s="27" t="str">
        <f>(GOALS('07-08 Teamsheets'!$H$2:$R$88,$A39,'07-08 Teamsheets'!$C$2:$C$88,BO$1)+GOALS('08-09 Teamsheets'!$H$2:$R$92,$A39,'08-09 Teamsheets'!$C$2:$C$92,BO$1)+GOALS('09-10 Teamsheets'!$H$2:$R$98,$A39,'09-10 Teamsheets'!$C$2:$C$98,BO$1)+GOALS('10-11 Teamsheets'!$H$2:$R$106,$A39,'10-11 Teamsheets'!$C$2:$C$106,BO$1)+GOALS('11-12 Teamsheets'!$H$2:$R$119,$A39,'11-12 Teamsheets'!$C$2:$C$119,BO$1)+GOALS('12-13 Teamsheets'!$H$2:$R$126,$A39,'12-13 Teamsheets'!$C$2:$C$126,BO$1)+GOALS('13-14 Teamsheets'!$H$2:$R$132,$A39,'13-14 Teamsheets'!$C$2:$C$132,BO$1)+GOALS('14-15 Teamsheets'!$H$2:$R$136,$A39,'14-15 Teamsheets'!$C$2:$C$136,BO$1)) &amp; "(" &amp; (GOALS('07-08 Teamsheets'!$S$2:$Z$88,$A39,'07-08 Teamsheets'!$C$2:$C$88,BO$1)+GOALS('08-09 Teamsheets'!$S$2:$Z$92,$A39,'08-09 Teamsheets'!$C$2:$C$92,BO$1)+GOALS('09-10 Teamsheets'!$S$2:$Z$98,$A39,'09-10 Teamsheets'!$C$2:$C$98,BO$1)+GOALS('10-11 Teamsheets'!$S$2:$Z$106,$A39,'10-11 Teamsheets'!$C$2:$C$106,BO$1)+GOALS('11-12 Teamsheets'!$S$2:$Z$119,$A39,'11-12 Teamsheets'!$C$2:$C$119,BO$1)+GOALS('12-13 Teamsheets'!$S$2:$Z$126,$A39,'12-13 Teamsheets'!$C$2:$C$126,BO$1)+GOALS('13-14 Teamsheets'!$S$2:$Z$132,$A39,'13-14 Teamsheets'!$C$2:$C$132,BO$1)+GOALS('14-15 Teamsheets'!$S$2:$Z$136,$A39,'14-15 Teamsheets'!$C$2:$C$136,BO$1)) &amp; ")"</f>
        <v>0(0)</v>
      </c>
      <c r="BQ39" s="27">
        <f>Clean_sheet('07-08 Teamsheets'!$C$2:$H$92,$A39,BO$1)+Clean_sheet('08-09 Teamsheets'!$C$2:$H$92,$A39,BO$1)+Clean_sheet('09-10 Teamsheets'!$C$2:$H$98,$A39,BO$1)+Clean_sheet('10-11 Teamsheets'!$C$2:$H$106,$A39,BO$1)+Clean_sheet('11-12 Teamsheets'!$C$2:$H$119,$A39,BO$1)+Clean_sheet('12-13 Teamsheets'!$C$2:$H$126,$A39,BO$1)+Clean_sheet('13-14 Teamsheets'!$C$2:$H$132,$A39,BO$1)+Clean_sheet('14-15 Teamsheets'!$C$2:$H$136,$A39,BO$1)</f>
        <v>0</v>
      </c>
      <c r="BR39" s="27" t="str">
        <f>(CARDS('07-08 Teamsheets'!$H$2:$Z$88,$A39,$CX$2,'07-08 Teamsheets'!$C$2:$C$88,BO$1)+CARDS('08-09 Teamsheets'!$H$2:$Z$92,$A39,$CX$2,'08-09 Teamsheets'!$C$2:$C$92,BO$1)+CARDS('09-10 Teamsheets'!$H$2:$Z$98,$A39,$CX$2,'09-10 Teamsheets'!$C$2:$C$98,BO$1)+CARDS('10-11 Teamsheets'!$H$2:$Z$106,$A39,$CX$2,'10-11 Teamsheets'!$C$2:$C$106,BO$1)+CARDS('11-12 Teamsheets'!$H$2:$Z$119,$A39,$CX$2,'11-12 Teamsheets'!$C$2:$C$119,BO$1)+CARDS('12-13 Teamsheets'!$H$2:$Z$126,$A39,$CX$2,'12-13 Teamsheets'!$C$2:$C$126,BO$1)+CARDS('13-14 Teamsheets'!$H$2:$Z$132,$A39,$CX$2,'13-14 Teamsheets'!$C$2:$C$132,BO$1)+CARDS('14-15 Teamsheets'!$H$2:$Z$136,$A39,$CX$2,'14-15 Teamsheets'!$C$2:$C$136,BO$1)) &amp; "(" &amp; (CARDS('07-08 Teamsheets'!$H$2:$Z$88,$A39,$CX$3,'07-08 Teamsheets'!$C$2:$C$88,BO$1)+CARDS('08-09 Teamsheets'!$H$2:$Z$92,$A39,$CX$3,'08-09 Teamsheets'!$C$2:$C$92,BO$1)+CARDS('09-10 Teamsheets'!$H$2:$Z$98,$A39,$CX$3,'09-10 Teamsheets'!$C$2:$C$98,BO$1)+CARDS('10-11 Teamsheets'!$H$2:$Z$106,$A39,$CX$3,'10-11 Teamsheets'!$C$2:$C$106,BO$1)+CARDS('11-12 Teamsheets'!$H$2:$Z$119,$A39,$CX$3,'11-12 Teamsheets'!$C$2:$C$119,BO$1)+CARDS('12-13 Teamsheets'!$H$2:$Z$126,$A39,$CX$3,'12-13 Teamsheets'!$C$2:$C$126,BO$1)+CARDS('13-14 Teamsheets'!$H$2:$Z$132,$A39,$CX$3,'13-14 Teamsheets'!$C$2:$C$132,BO$1)+CARDS('14-15 Teamsheets'!$H$2:$Z$136,$A39,$CX$3,'14-15 Teamsheets'!$C$2:$C$136,BO$1)) &amp; ")"</f>
        <v>0(0)</v>
      </c>
      <c r="BS39" s="82">
        <f>MINS_PLAYED('07-08 Teamsheets'!$H$2:$R$88,$A39,'07-08 Teamsheets'!$C$2:$C$88,BO$1)+MINS_PLAYED('08-09 Teamsheets'!$H$2:$R$92,$A39,'08-09 Teamsheets'!$C$2:$C$92,BO$1)+MINS_PLAYED('09-10 Teamsheets'!$H$2:$R$98,$A39,'09-10 Teamsheets'!$C$2:$C$98,BO$1)+MINS_PLAYED('10-11 Teamsheets'!$H$2:$R$106,$A39,'10-11 Teamsheets'!$C$2:$C$106,BO$1)+MINS_PLAYED('11-12 Teamsheets'!$H$2:$R$119,$A39,'11-12 Teamsheets'!$C$2:$C$119,BO$1)+MINS_PLAYED('12-13 Teamsheets'!$H$2:$R$126,$A39,'12-13 Teamsheets'!$C$2:$C$126,BO$1)+MINS_PLAYED('13-14 Teamsheets'!$H$2:$R$132,$A39,'13-14 Teamsheets'!$C$2:$C$132,BO$1)+MINS_PLAYED('14-15 Teamsheets'!$H$2:$R$136,$A39,'14-15 Teamsheets'!$C$2:$C$136,BO$1)+MINS_AS_SUB('07-08 Teamsheets'!$S$2:$Z$88,$A39,'07-08 Teamsheets'!$C$2:$C$88,BO$1)+MINS_AS_SUB('08-09 Teamsheets'!$S$2:$Z$92,$A39,'08-09 Teamsheets'!$C$2:$C$92,BO$1)+MINS_AS_SUB('09-10 Teamsheets'!$S$2:$Z$98,$A39,'09-10 Teamsheets'!$C$2:$C$98,BO$1)+MINS_AS_SUB('10-11 Teamsheets'!$S$2:$Z$106,$A39,'10-11 Teamsheets'!$C$2:$C$106,BO$1)+MINS_AS_SUB('11-12 Teamsheets'!$S$2:$Z$119,$A39,'11-12 Teamsheets'!$C$2:$C$119,BO$1)+MINS_AS_SUB('12-13 Teamsheets'!$S$2:$Z$126,$A39,'12-13 Teamsheets'!$C$2:$C$126,BO$1)+MINS_AS_SUB('13-14 Teamsheets'!$S$2:$Z$132,$A39,'13-14 Teamsheets'!$C$2:$C$132,BO$1)+MINS_AS_SUB('14-15 Teamsheets'!$S$2:$Z$136,$A39,'14-15 Teamsheets'!$C$2:$C$136,BO$1)</f>
        <v>0</v>
      </c>
      <c r="BT39" s="71">
        <f>APPS('05-06 Teamsheets'!$H$2:$R$71,$A39,'05-06 Teamsheets'!$C$2:$C$71,B$1)+SUBS('05-06 Teamsheets'!$S$2:$W$71,$A39,'05-06 Teamsheets'!$C$2:$C$71,B$1)+APPS('06-07 Teamsheets'!$H$2:$R$83,$A39,'06-07 Teamsheets'!$C$2:$C$83,G$1)+SUBS('06-07 Teamsheets'!$S$2:$Z$83,$A39,'06-07 Teamsheets'!$C$2:$C$83,G$1)+APPS('07-08 Teamsheets'!$H$2:$R$88,$A39,'07-08 Teamsheets'!$C$2:$C$88,L$1)+SUBS('07-08 Teamsheets'!$S$2:$Z$88,$A39,'07-08 Teamsheets'!$C$2:$C$88,L$1)+APPS('08-09 Teamsheets'!$H$2:$R$92,$A39,'08-09 Teamsheets'!$C$2:$C$92,Q$1)+SUBS('08-09 Teamsheets'!$S$2:$Z$92,$A39,'08-09 Teamsheets'!$C$2:$C$92,Q$1)+APPS('09-10 Teamsheets'!$H$2:$R$98,$A39,'09-10 Teamsheets'!$C$2:$C$98,Q$1)+SUBS('09-10 Teamsheets'!$S$2:$Z$98,$A39,'09-10 Teamsheets'!$C$2:$C$98,Q$1)+APPS('10-11 Teamsheets'!$H$2:$R$107,$A39,'10-11 Teamsheets'!$C$2:$C$107,Q$1)+SUBS('10-11 Teamsheets'!$S$2:$Z$107,$A39,'10-11 Teamsheets'!$C$2:$C$107,Q$1)+APPS('11-12 Teamsheets'!$H$2:$R$119,$A39,'11-12 Teamsheets'!$C$2:$C$119,Q$1)+SUBS('11-12 Teamsheets'!$S$2:$Z$119,$A39,'11-12 Teamsheets'!$C$2:$C$119,Q$1)+APPS('12-13 Teamsheets'!$H$2:$R$126,$A39,'12-13 Teamsheets'!$C$2:$C$126,Q$1)+SUBS('12-13 Teamsheets'!$S$2:$Z$126,$A39,'12-13 Teamsheets'!$C$2:$C$126,Q$1)+APPS('13-14 Teamsheets'!$H$2:$R$132,$A39,'13-14 Teamsheets'!$C$2:$C$132,Q$1)+SUBS('13-14 Teamsheets'!$S$2:$Z$132,$A39,'13-14 Teamsheets'!$C$2:$C$132,Q$1)+APPS('14-15 Teamsheets'!$H$2:$R$136,$A39,'14-15 Teamsheets'!$C$2:$C$136,Q$1)+SUBS('14-15 Teamsheets'!$S$2:$Z$136,$A39,'14-15 Teamsheets'!$C$2:$C$136,Q$1)</f>
        <v>2</v>
      </c>
      <c r="BU39" s="132">
        <v>0</v>
      </c>
      <c r="BV39" s="27">
        <f>APPS('07-08 Teamsheets'!$H$2:$R$88,$A39,'07-08 Teamsheets'!$C$2:$C$88,AZ$1)+SUBS('07-08 Teamsheets'!$S$2:$Z$88,$A39,'07-08 Teamsheets'!$C$2:$C$88,AZ$1)+APPS('11-12 Teamsheets'!$H$2:$R$119,$A39,'11-12 Teamsheets'!$C$2:$C$119,AZ$1)+SUBS('11-12 Teamsheets'!$S$2:$Z$119,$A39,'11-12 Teamsheets'!$C$2:$C$119,AZ$1)+APPS('12-13 Teamsheets'!$H$2:$R$126,$A39,'12-13 Teamsheets'!$C$2:$C$126,AZ$1)+SUBS('12-13 Teamsheets'!$S$2:$Z$126,$A39,'12-13 Teamsheets'!$C$2:$C$126,AZ$1)+APPS('13-14 Teamsheets'!$H$2:$R$132,$A39,'13-14 Teamsheets'!$C$2:$C$132,AZ$1)+SUBS('13-14 Teamsheets'!$S$2:$Z$132,$A39,'13-14 Teamsheets'!$C$2:$C$132,AZ$1)+APPS('14-15 Teamsheets'!$H$2:$R$136,$A39,'14-15 Teamsheets'!$C$2:$C$136,AZ$1)+SUBS('14-15 Teamsheets'!$S$2:$Z$136,$A39,'14-15 Teamsheets'!$C$2:$C$136,AZ$1)+APPS('08-09 Teamsheets'!$H$2:$R$92,$A39,'08-09 Teamsheets'!$C$2:$C$92,BE$1)+APPS('09-10 Teamsheets'!$H$2:$R$98,$A39,'09-10 Teamsheets'!$C$2:$C$98,BE$1)+SUBS('08-09 Teamsheets'!$S$2:$Z$92,$A39,'08-09 Teamsheets'!$C$2:$C$92,BE$1)+SUBS('09-10 Teamsheets'!$S$2:$Z$98,$A39,'09-10 Teamsheets'!$C$2:$C$98,BE$1)+APPS('10-11 Teamsheets'!$H$2:$R$107,$A39,'10-11 Teamsheets'!$C$2:$C$107,BE$1)+SUBS('10-11 Teamsheets'!$S$2:$Z$107,$A39,'10-11 Teamsheets'!$C$2:$C$107,BE$1)+APPS('11-12 Teamsheets'!$H$2:$R$119,$A39,'11-12 Teamsheets'!$C$2:$C$119,BE$1)+SUBS('11-12 Teamsheets'!$S$2:$Z$119,$A39,'11-12 Teamsheets'!$C$2:$C$119,BE$1)+APPS('12-13 Teamsheets'!$H$2:$R$126,$A39,'12-13 Teamsheets'!$C$2:$C$126,BE$1)+SUBS('12-13 Teamsheets'!$S$2:$Z$126,$A39,'12-13 Teamsheets'!$C$2:$C$126,BE$1)+APPS('13-14 Teamsheets'!$H$2:$R$132,$A39,'13-14 Teamsheets'!$C$2:$C$132,BE$1)+SUBS('13-14 Teamsheets'!$S$2:$Z$132,$A39,'13-14 Teamsheets'!$C$2:$C$132,BE$1)+APPS('14-15 Teamsheets'!$H$2:$R$136,$A39,'14-15 Teamsheets'!$C$2:$C$136,BE$1)+SUBS('14-15 Teamsheets'!$S$2:$Z$136,$A39,'14-15 Teamsheets'!$C$2:$C$136,BE$1)</f>
        <v>0</v>
      </c>
      <c r="BW39" s="27">
        <f>APPS('07-08 Teamsheets'!$H$2:$R$88,$A39,'07-08 Teamsheets'!$C$2:$C$88,BJ$1)+APPS('08-09 Teamsheets'!$H$2:$R$92,$A39,'08-09 Teamsheets'!$C$2:$C$92,BJ$1)+APPS('09-10 Teamsheets'!$H$2:$R$98,$A39,'09-10 Teamsheets'!$C$2:$C$98,BJ$1)+SUBS('07-08 Teamsheets'!$S$2:$Z$88,$A39,'07-08 Teamsheets'!$C$2:$C$88,BJ$1)+SUBS('08-09 Teamsheets'!$S$2:$Z$92,$A39,'08-09 Teamsheets'!$C$2:$C$92,BJ$1)+SUBS('09-10 Teamsheets'!$S$2:$Z$98,$A39,'09-10 Teamsheets'!$C$2:$C$98,BJ$1)+APPS('10-11 Teamsheets'!$H$2:$R$107,$A39,'10-11 Teamsheets'!$C$2:$C$107,BJ$1)+SUBS('10-11 Teamsheets'!$S$2:$Z$107,$A39,'10-11 Teamsheets'!$C$2:$C$107,BJ$1)+APPS('11-12 Teamsheets'!$H$2:$R$119,$A39,'11-12 Teamsheets'!$C$2:$C$119,BJ$1)+SUBS('11-12 Teamsheets'!$S$2:$Z$111,$A39,'11-12 Teamsheets'!$C$2:$C$119,BJ$1)+APPS('12-13 Teamsheets'!$H$2:$R$126,$A39,'12-13 Teamsheets'!$C$2:$C$126,BJ$1)+SUBS('12-13 Teamsheets'!$S$2:$Z$118,$A39,'12-13 Teamsheets'!$C$2:$C$126,BJ$1)+APPS('13-14 Teamsheets'!$H$2:$R$132,$A39,'13-14 Teamsheets'!$C$2:$C$132,BJ$1)+SUBS('13-14 Teamsheets'!$S$2:$Z$124,$A39,'13-14 Teamsheets'!$C$2:$C$132,BJ$1)+APPS('14-15 Teamsheets'!$H$2:$R$136,$A39,'14-15 Teamsheets'!$C$2:$C$136,BJ$1)+SUBS('14-15 Teamsheets'!$S$2:$Z$128,$A39,'14-15 Teamsheets'!$C$2:$C$136,BJ$1)</f>
        <v>0</v>
      </c>
      <c r="BX39" s="27">
        <f>APPS('07-08 Teamsheets'!$H$2:$R$88,$A39,'07-08 Teamsheets'!$C$2:$C$88,BO$1)+APPS('08-09 Teamsheets'!$H$2:$R$92,$A39,'08-09 Teamsheets'!$C$2:$C$92,BO$1)+APPS('09-10 Teamsheets'!$H$2:$R$98,$A39,'09-10 Teamsheets'!$C$2:$C$98,BO$1)+SUBS('07-08 Teamsheets'!$S$2:$Z$88,$A39,'07-08 Teamsheets'!$C$2:$C$88,BO$1)+SUBS('08-09 Teamsheets'!$S$2:$Z$92,$A39,'08-09 Teamsheets'!$C$2:$C$92,BO$1)+SUBS('09-10 Teamsheets'!$S$2:$Z$98,$A39,'09-10 Teamsheets'!$C$2:$C$98,BO$1)+APPS('10-11 Teamsheets'!$H$2:$R$107,$A39,'10-11 Teamsheets'!$C$2:$C$107,BO$1)+SUBS('10-11 Teamsheets'!$S$2:$Z$107,$A39,'10-11 Teamsheets'!$C$2:$C$107,BO$1)+APPS('11-12 Teamsheets'!$H$2:$R$119,$A39,'11-12 Teamsheets'!$C$2:$C$119,BO$1)+SUBS('11-12 Teamsheets'!$S$2:$Z$119,$A39,'11-12 Teamsheets'!$C$2:$C$119,BO$1)+APPS('12-13 Teamsheets'!$H$2:$R$126,$A39,'12-13 Teamsheets'!$C$2:$C$126,BO$1)+SUBS('12-13 Teamsheets'!$S$2:$Z$126,$A39,'12-13 Teamsheets'!$C$2:$C$126,BO$1)+APPS('13-14 Teamsheets'!$H$2:$R$132,$A39,'13-14 Teamsheets'!$C$2:$C$132,BO$1)+SUBS('13-14 Teamsheets'!$S$2:$Z$132,$A39,'13-14 Teamsheets'!$C$2:$C$132,BO$1)+APPS('14-15 Teamsheets'!$H$2:$R$136,$A39,'14-15 Teamsheets'!$C$2:$C$136,BO$1)+SUBS('14-15 Teamsheets'!$S$2:$Z$136,$A39,'14-15 Teamsheets'!$C$2:$C$136,BO$1)</f>
        <v>0</v>
      </c>
      <c r="BY39" s="28">
        <f t="shared" si="3"/>
        <v>0</v>
      </c>
      <c r="BZ39" s="27" t="str">
        <f>(APPS('05-06 Teamsheets'!$H$2:$R$71,$A39) + APPS('06-07 Teamsheets'!$H$2:$R$83,$A39) +APPS('07-08 Teamsheets'!$H$2:$R$88,$A39) + APPS('08-09 Teamsheets'!$H$2:$R$92,$A39)+APPS('09-10 Teamsheets'!$H$2:$R$98,$A39)+APPS('10-11 Teamsheets'!$H$2:$R$107,$A39)+APPS('11-12 Teamsheets'!$H$2:$R$119,$A39)+APPS('12-13 Teamsheets'!$H$2:$R$126,$A39)+APPS('13-14 Teamsheets'!$H$2:$R$132,$A39)+APPS('14-15 Teamsheets'!$H$2:$R$136,$A39)) &amp; "(" &amp; (SUBS('05-06 Teamsheets'!$S$2:$W$71,$A39)+SUBS('06-07 Teamsheets'!$S$2:$Z$83,$A39)+SUBS('07-08 Teamsheets'!$S$2:$Z$88,$A39) +SUBS('08-09 Teamsheets'!$S$2:$Z$92,$A39)+SUBS('09-10 Teamsheets'!$S$2:$Z$98,$A39)+SUBS('10-11 Teamsheets'!$S$2:$Z$107,$A39)+SUBS('11-12 Teamsheets'!$S$2:$Z$119,$A39)+SUBS('12-13 Teamsheets'!$S$2:$Z$126,$A39)+SUBS('13-14 Teamsheets'!$S$2:$Z$132,$A39)+SUBS('14-15 Teamsheets'!$S$2:$Z$136,$A39)) &amp; ")"</f>
        <v>1(1)</v>
      </c>
      <c r="CA39" s="28">
        <f t="shared" si="4"/>
        <v>2</v>
      </c>
      <c r="CB39" s="71">
        <f>GOALS('05-06 Teamsheets'!$H$2:$W$71,$A39,'05-06 Teamsheets'!$C$2:$C$71,B$1)+GOALS('06-07 Teamsheets'!$H$2:$Z$83,$A39,'06-07 Teamsheets'!$C$2:$C$83,G$1)+GOALS('07-08 Teamsheets'!$H$2:$Z$88,$A39,'07-08 Teamsheets'!$C$2:$C$88,L$1)+GOALS('08-09 Teamsheets'!$H$2:$Z$92,$A39,'08-09 Teamsheets'!$C$2:$C$92,Q$1)+GOALS('09-10 Teamsheets'!$H$2:$Z$98,$A39,'09-10 Teamsheets'!$C$2:$C$98,Q$1)+GOALS('10-11 Teamsheets'!$H$2:$Z$107,$A39,'10-11 Teamsheets'!$C$2:$C$107,Q$1)+GOALS('11-12 Teamsheets'!$H$2:$Z$119,$A39,'11-12 Teamsheets'!$C$2:$C$119,Q$1)+GOALS('12-13 Teamsheets'!$H$2:$Z$126,$A39,'12-13 Teamsheets'!$C$2:$C$126,Q$1)+GOALS('13-14 Teamsheets'!$H$2:$Z$132,$A39,'13-14 Teamsheets'!$C$2:$C$132,Q$1)+GOALS('14-15 Teamsheets'!$H$2:$Z$136,$A39,'14-15 Teamsheets'!$C$2:$C$136,Q$1)</f>
        <v>0</v>
      </c>
      <c r="CC39" s="27">
        <f>GOALS('05-06 Teamsheets'!$H$2:$W$71,$A39,'05-06 Teamsheets'!$C$2:$C$71,V$1)+GOALS('05-06 Teamsheets'!$H$2:$W$71,$A39,'05-06 Teamsheets'!$C$2:$C$71,AA$1)+GOALS('06-07 Teamsheets'!$H$2:$Z$83,$A39,'06-07 Teamsheets'!$C$2:$C$83,AF$1)+GOALS('06-07 Teamsheets'!$H$2:$Z$83,$A39,'06-07 Teamsheets'!$C$2:$C$83,AK$1)+GOALS('07-08 Teamsheets'!$H$2:$Z$88,$A39,'07-08 Teamsheets'!$C$2:$C$88,AP$1)+GOALS('07-08 Teamsheets'!$H$2:$Z$88,$A39,'07-08 Teamsheets'!$C$2:$C$88,AU$1)+GOALS('07-08 Teamsheets'!$H$2:$Z$88,$A39,'07-08 Teamsheets'!$C$2:$C$88,AZ$1)+GOALS('11-12 Teamsheets'!$H$2:$Z$119,$A39,'11-12 Teamsheets'!$C$2:$C$119,AZ$1)+GOALS('12-13 Teamsheets'!$H$2:$Z$120,$A39,'12-13 Teamsheets'!$C$2:$C$120,AZ$1)+GOALS('13-14 Teamsheets'!$H$2:$Z$126,$A39,'13-14 Teamsheets'!$C$2:$C$126,AZ$1)+GOALS('14-15 Teamsheets'!$H$2:$Z$130,$A39,'14-15 Teamsheets'!$C$2:$C$130,AZ$1)+GOALS('08-09 Teamsheets'!$H$2:$Z$92,$A39,'08-09 Teamsheets'!$C$2:$C$92,BE$1)+GOALS('09-10 Teamsheets'!$H$2:$Z$98,$A39,'09-10 Teamsheets'!$C$2:$C$98,BE$1)+GOALS('10-11 Teamsheets'!$H$2:$Z$107,$A39,'10-11 Teamsheets'!$C$2:$C$107,BE$1)+GOALS('11-12 Teamsheets'!$H$2:$Z$119,$A39,'11-12 Teamsheets'!$C$2:$C$119,BE$1)+GOALS('12-13 Teamsheets'!$H$2:$Z$126,$A39,'12-13 Teamsheets'!$C$2:$C$126,BE$1)+GOALS('13-14 Teamsheets'!$H$2:$Z$132,$A39,'13-14 Teamsheets'!$C$2:$C$132,BE$1)+GOALS('14-15 Teamsheets'!$H$2:$Z$136,$A39,'14-15 Teamsheets'!$C$2:$C$136,BE$1)</f>
        <v>0</v>
      </c>
      <c r="CD39" s="27">
        <f>GOALS('07-08 Teamsheets'!$H$2:$Z$88,$A39,'07-08 Teamsheets'!$C$2:$C$88,BJ$1)
+GOALS('08-09 Teamsheets'!$H$2:$Z$92,$A39,'08-09 Teamsheets'!$C$2:$C$92,BJ$1)
+GOALS('09-10 Teamsheets'!$H$2:$Z$98,$A39,'09-10 Teamsheets'!$C$2:$C$98,BJ$1)
+GOALS('10-11 Teamsheets'!$H$2:$Z$107,$A39,'10-11 Teamsheets'!$C$2:$C$107,BJ$1)
+GOALS('11-12 Teamsheets'!$H$2:$Z$119,$A39,'11-12 Teamsheets'!$C$2:$C$119,BJ$1)
+GOALS('12-13 Teamsheets'!$H$2:$Z$124,$A39,'12-13 Teamsheets'!$C$2:$C$124,BJ$1)+GOALS('13-14 Teamsheets'!$H$2:$Z$130,$A39,'13-14 Teamsheets'!$C$2:$C$130,BJ$1)+GOALS('14-15 Teamsheets'!$H$2:$Z$134,$A39,'14-15 Teamsheets'!$C$2:$C$134,BJ$1)
+GOALS('07-08 Teamsheets'!$H$2:$Z$88,$A39,'07-08 Teamsheets'!$C$2:$C$88,BO$1)
+GOALS('08-09 Teamsheets'!$H$2:$Z$92,$A39,'08-09 Teamsheets'!$C$2:$C$92,BO$1)
+GOALS('09-10 Teamsheets'!$H$2:$Z$98,$A39,'09-10 Teamsheets'!$C$2:$C$98,BO$1)
+GOALS('10-11 Teamsheets'!$H$2:$Z$107,$A39,'10-11 Teamsheets'!$C$2:$C$107,BO$1)
+GOALS('11-12 Teamsheets'!$H$2:$Z$119,$A39,'11-12 Teamsheets'!$C$2:$C$119,BO$1)
+GOALS('12-13 Teamsheets'!$H$2:$Z$126,$A39,'12-13 Teamsheets'!$C$2:$C$126,BO$1)+GOALS('13-14 Teamsheets'!$H$2:$Z$132,$A39,'13-14 Teamsheets'!$C$2:$C$132,BO$1)+GOALS('14-15 Teamsheets'!$H$2:$Z$136,$A39,'14-15 Teamsheets'!$C$2:$C$136,BO$1)</f>
        <v>0</v>
      </c>
      <c r="CE39" s="28">
        <f t="shared" si="5"/>
        <v>0</v>
      </c>
      <c r="CF39" s="27" t="str">
        <f>(GOALS('05-06 Teamsheets'!$H$2:$R$71,$A39) +GOALS('06-07 Teamsheets'!$H$2:$R$83,$A39) +  GOALS('07-08 Teamsheets'!$H$2:$R$88,$A39) + GOALS('08-09 Teamsheets'!$H$2:$R$92,$A39)+GOALS('09-10 Teamsheets'!$H$2:$R$98,$A39)+GOALS('10-11 Teamsheets'!$H$2:$R$107,$A39)+GOALS('11-12 Teamsheets'!$H$2:$R$119,$A39)+GOALS('12-13 Teamsheets'!$H$2:$R$126,$A39)+GOALS('13-14 Teamsheets'!$H$2:$R$132,$A39)+GOALS('14-15 Teamsheets'!$H$2:$R$136,$A39)) &amp; "(" &amp; (GOALS('05-06 Teamsheets'!$S$2:$W$71,$A39)+GOALS('06-07 Teamsheets'!$S$2:$Z$83,$A39)+GOALS('07-08 Teamsheets'!$S$2:$Z$88,$A39)+GOALS('08-09 Teamsheets'!$S$2:$Z$92,$A39)+GOALS('09-10 Teamsheets'!$S$2:$Z$98,$A39)+GOALS('10-11 Teamsheets'!$S$2:$Z$107,$A39)+GOALS('11-12 Teamsheets'!$S$2:$Z$119,$A39)+GOALS('12-13 Teamsheets'!$S$2:$Z$126,$A39)+GOALS('13-14 Teamsheets'!$S$2:$Z$132,$A39)+GOALS('14-15 Teamsheets'!$S$2:$Z$136,$A39)) &amp; ")"</f>
        <v>0(0)</v>
      </c>
      <c r="CG39" s="28">
        <f t="shared" si="6"/>
        <v>0</v>
      </c>
      <c r="CH39" s="71">
        <f t="shared" si="7"/>
        <v>0</v>
      </c>
      <c r="CI39" s="83">
        <f t="shared" si="8"/>
        <v>0</v>
      </c>
      <c r="CJ39" s="77">
        <f t="shared" si="9"/>
        <v>0</v>
      </c>
      <c r="CK39" s="74" t="str">
        <f>(CARDS('05-06 Teamsheets'!$H$2:$W$71,$A39,$CX$2)+CARDS('06-07 Teamsheets'!$H$2:$Z$83,$A39,$CX$2)+CARDS('07-08 Teamsheets'!$H$2:$Z$88,$A39,$CX$2)+CARDS('08-09 Teamsheets'!$H$2:$Z$92,$A39,$CX$2)+CARDS('09-10 Teamsheets'!$H$2:$Z$98,$A39,$CX$2)+CARDS('10-11 Teamsheets'!$H$2:$Z$107,$A39,$CX$2)+CARDS('11-12 Teamsheets'!$H$2:$Z$119,$A39,$CX$2)+CARDS('12-13 Teamsheets'!$H$2:$Z$126,$A39,$CX$2)+CARDS('13-14 Teamsheets'!$H$2:$Z$130,$A39,$CX$2)) &amp; "(" &amp; (CARDS('05-06 Teamsheets'!$H$2:$W$71,$A39,$CX$3)+CARDS('06-07 Teamsheets'!$H$2:$Z$83,$A39,$CX$3)+CARDS('07-08 Teamsheets'!$H$2:$Z$88,$A39,$CX$3)+CARDS('08-09 Teamsheets'!$H$2:$Z$92,$A39,$CX$3)+CARDS('09-10 Teamsheets'!$H$2:$Z$98,$A39,$CX$3)+CARDS('10-11 Teamsheets'!$H$2:$Z$107,$A39,$CX$3)+CARDS('11-12 Teamsheets'!$H$2:$Z$119,$A39,$CX$3)+CARDS('13-14 Teamsheets'!$H$2:$Z$130,$A39,$CX$3)) &amp; ")"</f>
        <v>0(0)</v>
      </c>
      <c r="CL39" s="28">
        <f t="shared" si="10"/>
        <v>93</v>
      </c>
      <c r="CM39" s="28">
        <f t="shared" si="11"/>
        <v>0</v>
      </c>
      <c r="CN39" s="77">
        <f t="shared" si="12"/>
        <v>93</v>
      </c>
      <c r="CO39" s="28">
        <f t="shared" si="13"/>
        <v>46.5</v>
      </c>
      <c r="CP39" s="28">
        <f t="shared" si="14"/>
        <v>0</v>
      </c>
      <c r="CQ39" s="77">
        <f t="shared" si="15"/>
        <v>0</v>
      </c>
      <c r="CS39" s="71">
        <f t="shared" si="0"/>
        <v>157</v>
      </c>
      <c r="CT39" s="83">
        <f t="shared" si="1"/>
        <v>158</v>
      </c>
      <c r="CU39" s="77">
        <f t="shared" si="2"/>
        <v>101</v>
      </c>
    </row>
    <row r="40" spans="1:102" x14ac:dyDescent="0.2">
      <c r="A40" s="25" t="s">
        <v>2075</v>
      </c>
      <c r="B40" s="27" t="s">
        <v>1635</v>
      </c>
      <c r="C40" s="27" t="s">
        <v>1635</v>
      </c>
      <c r="D40" s="27">
        <v>0</v>
      </c>
      <c r="E40" s="27" t="s">
        <v>1635</v>
      </c>
      <c r="F40" s="82">
        <v>0</v>
      </c>
      <c r="G40" s="27" t="s">
        <v>1635</v>
      </c>
      <c r="H40" s="27" t="s">
        <v>1635</v>
      </c>
      <c r="I40" s="27">
        <v>0</v>
      </c>
      <c r="J40" s="27" t="s">
        <v>1635</v>
      </c>
      <c r="K40" s="82">
        <v>0</v>
      </c>
      <c r="L40" s="27" t="s">
        <v>1635</v>
      </c>
      <c r="M40" s="27" t="s">
        <v>1635</v>
      </c>
      <c r="N40" s="27">
        <v>0</v>
      </c>
      <c r="O40" s="27" t="s">
        <v>1635</v>
      </c>
      <c r="P40" s="82">
        <v>0</v>
      </c>
      <c r="Q40" s="27" t="str">
        <f>(APPS('08-09 Teamsheets'!$H$2:$R$92,$A40,'08-09 Teamsheets'!$C$2:$C$92,Q$1)+APPS('09-10 Teamsheets'!$H$2:$R$98,$A40,'09-10 Teamsheets'!$C$2:$C$98,Q$1)+APPS('10-11 Teamsheets'!$H$2:$R$107,$A40,'10-11 Teamsheets'!$C$2:$C$107,Q$1)+APPS('11-12 Teamsheets'!$H$2:$R$119,$A40,'11-12 Teamsheets'!$C$2:$C$119,Q$1)+APPS('12-13 Teamsheets'!$H$2:$R$126,$A40,'12-13 Teamsheets'!$C$2:$C$126,Q$1)+APPS('13-14 Teamsheets'!$H$2:$R$132,$A40,'13-14 Teamsheets'!$C$2:$C$132,Q$1)+APPS('14-15 Teamsheets'!$H$2:$R$136,$A40,'14-15 Teamsheets'!$C$2:$C$136,Q$1)) &amp; "(" &amp; (SUBS('08-09 Teamsheets'!$S$2:$Z$92,$A40,'08-09 Teamsheets'!$C$2:$C$92,Q$1)+SUBS('09-10 Teamsheets'!$S$2:$Z$98,$A40,'09-10 Teamsheets'!$C$2:$C$98,Q$1)+SUBS('10-11 Teamsheets'!$S$2:$Z$107,$A40,'10-11 Teamsheets'!$C$2:$C$107,Q$1)+SUBS('11-12 Teamsheets'!$S$2:$Z$119,$A40,'11-12 Teamsheets'!$C$2:$C$119,Q$1)+SUBS('12-13 Teamsheets'!$S$2:$Z$126,$A40,'12-13 Teamsheets'!$C$2:$C$126,Q$1)+SUBS('13-14 Teamsheets'!$S$2:$Z$132,$A40,'13-14 Teamsheets'!$C$2:$C$132,Q$1)+SUBS('14-15 Teamsheets'!$S$2:$Z$136,$A40,'14-15 Teamsheets'!$C$2:$C$136,Q$1)) &amp; ")"</f>
        <v>1(0)</v>
      </c>
      <c r="R40" s="27" t="str">
        <f>(GOALS('08-09 Teamsheets'!$H$2:$R$92,$A40,'08-09 Teamsheets'!$C$2:$C$92,Q$1)+GOALS('09-10 Teamsheets'!$H$2:$R$98,$A40,'09-10 Teamsheets'!$C$2:$C$98,Q$1)+GOALS('10-11 Teamsheets'!$H$2:$R$107,$A40,'10-11 Teamsheets'!$C$2:$C$107,Q$1)+GOALS('11-12 Teamsheets'!$H$2:$R$119,$A40,'11-12 Teamsheets'!$C$2:$C$119,Q$1)+GOALS('12-13 Teamsheets'!$H$2:$R$126,$A40,'12-13 Teamsheets'!$C$2:$C$126,Q$1)+GOALS('13-14 Teamsheets'!$H$2:$R$132,$A40,'13-14 Teamsheets'!$C$2:$C$132,Q$1)+GOALS('14-15 Teamsheets'!$H$2:$R$136,$A40,'14-15 Teamsheets'!$C$2:$C$136,Q$1)) &amp; "(" &amp; (GOALS('08-09 Teamsheets'!$S$2:$Z$92,$A40,'08-09 Teamsheets'!$C$2:$C$92,Q$1)+GOALS('09-10 Teamsheets'!$S$2:$Z$98,$A40,'09-10 Teamsheets'!$C$2:$C$98,Q$1)+GOALS('10-11 Teamsheets'!$S$2:$Z$107,$A40,'10-11 Teamsheets'!$C$2:$C$107,Q$1)+GOALS('11-12 Teamsheets'!$S$2:$Z$119,$A40,'11-12 Teamsheets'!$C$2:$C$119,Q$1)+GOALS('12-13 Teamsheets'!$S$2:$Z$126,$A40,'12-13 Teamsheets'!$C$2:$C$126,Q$1)+GOALS('13-14 Teamsheets'!$S$2:$Z$132,$A40,'13-14 Teamsheets'!$C$2:$C$132,Q$1)+GOALS('14-15 Teamsheets'!$S$2:$Z$136,$A40,'14-15 Teamsheets'!$C$2:$C$136,Q$1)) &amp; ")"</f>
        <v>0(0)</v>
      </c>
      <c r="S40" s="27">
        <f>Clean_sheet('08-09 Teamsheets'!$C$2:$H$92,$A40,Q$1)+Clean_sheet('09-10 Teamsheets'!$C$2:$H$98,$A40,Q$1)+Clean_sheet('10-11 Teamsheets'!$C$2:$H$107,$A40,Q$1)+Clean_sheet('11-12 Teamsheets'!$C$2:$H$119,$A40,Q$1)+Clean_sheet('12-13 Teamsheets'!$C$2:$H$126,$A40,Q$1)+Clean_sheet('13-14 Teamsheets'!$C$2:$H$132,$A40,Q$1)+Clean_sheet('14-15 Teamsheets'!$C$2:$H$136,$A40,Q$1)</f>
        <v>0</v>
      </c>
      <c r="T40" s="27" t="str">
        <f>(CARDS('08-09 Teamsheets'!$H$2:$Z$92,$A40,$CX$2,'08-09 Teamsheets'!$C$2:$C$92,Q$1)+CARDS('09-10 Teamsheets'!$H$2:$Z$98,$A40,$CX$2,'09-10 Teamsheets'!$C$2:$C$98,Q$1)+CARDS('10-11 Teamsheets'!$H$2:$Z$107,$A40,$CX$2,'10-11 Teamsheets'!$C$2:$C$107,Q$1)+CARDS('11-12 Teamsheets'!$H$2:$Z$119,$A40,$CX$2,'11-12 Teamsheets'!$C$2:$C$119,Q$1)+CARDS('12-13 Teamsheets'!$H$2:$Z$126,$A40,$CX$2,'12-13 Teamsheets'!$C$2:$C$126,Q$1)+CARDS('13-14 Teamsheets'!$H$2:$Z$132,$A40,$CX$2,'13-14 Teamsheets'!$C$2:$C$132,Q$1)+CARDS('14-15 Teamsheets'!$H$2:$Z$136,$A40,$CX$2,'14-15 Teamsheets'!$C$2:$C$136,Q$1)) &amp; "(" &amp; (CARDS('08-09 Teamsheets'!$H$2:$Z$92,$A40,$CX$3,'08-09 Teamsheets'!$C$2:$C$92,Q$1)+CARDS('09-10 Teamsheets'!$H$2:$Z$98,$A40,$CX$3,'09-10 Teamsheets'!$C$2:$C$98,Q$1)+CARDS('10-11 Teamsheets'!$H$2:$Z$107,$A40,$CX$3,'10-11 Teamsheets'!$C$2:$C$107,Q$1)+CARDS('11-12 Teamsheets'!$H$2:$Z$119,$A40,$CX$3,'11-12 Teamsheets'!$C$2:$C$119,Q$1)+CARDS('12-13 Teamsheets'!$H$2:$Z$126,$A40,$CX$3,'12-13 Teamsheets'!$C$2:$C$126,Q$1)+CARDS('13-14 Teamsheets'!$H$2:$Z$132,$A40,$CX$3,'13-14 Teamsheets'!$C$2:$C$132,Q$1)+CARDS('14-15 Teamsheets'!$H$2:$Z$136,$A40,$CX$3,'14-15 Teamsheets'!$C$2:$C$136,Q$1)) &amp; ")"</f>
        <v>0(0)</v>
      </c>
      <c r="U40" s="82">
        <f>MINS_PLAYED('08-09 Teamsheets'!$H$2:$R$92,$A40,'08-09 Teamsheets'!$C$2:$C$92,Q$1)+MINS_PLAYED('09-10 Teamsheets'!$H$2:$R$98,$A40,'09-10 Teamsheets'!$C$2:$C$98,Q$1)+ MINS_AS_SUB('08-09 Teamsheets'!$S$2:$Z$92,$A40,'08-09 Teamsheets'!$C$2:$C$92,Q$1)+ MINS_AS_SUB('09-10 Teamsheets'!$S$2:$Z$98,$A40,'09-10 Teamsheets'!$C$2:$C$98,Q$1)+MINS_PLAYED('10-11 Teamsheets'!$H$2:$R$107,$A40,'10-11 Teamsheets'!$C$2:$C$107,Q$1)+MINS_AS_SUB('10-11 Teamsheets'!$S$2:$Z$107,$A40,'10-11 Teamsheets'!$C$2:$C$107,Q$1)+MINS_PLAYED('11-12 Teamsheets'!$H$2:$R$119,$A40,'11-12 Teamsheets'!$C$2:$C$119,Q$1)+MINS_AS_SUB('11-12 Teamsheets'!$S$2:$Z$119,$A40,'11-12 Teamsheets'!$C$2:$C$119,Q$1)+MINS_PLAYED('12-13 Teamsheets'!$H$2:$R$126,$A40,'12-13 Teamsheets'!$C$2:$C$126,Q$1)+MINS_AS_SUB('12-13 Teamsheets'!$S$2:$Z$126,$A40,'12-13 Teamsheets'!$C$2:$C$126,Q$1)+MINS_PLAYED('13-14 Teamsheets'!$H$2:$R$132,$A40,'13-14 Teamsheets'!$C$2:$C$132,Q$1)+MINS_AS_SUB('13-14 Teamsheets'!$S$2:$Z$132,$A40,'13-14 Teamsheets'!$C$2:$C$132,Q$1)+MINS_PLAYED('14-15 Teamsheets'!$H$2:$R$136,$A40,'14-15 Teamsheets'!$C$2:$C$136,Q$1)+MINS_AS_SUB('14-15 Teamsheets'!$S$2:$Z$136,$A40,'14-15 Teamsheets'!$C$2:$C$136,Q$1)</f>
        <v>13</v>
      </c>
      <c r="V40" s="27" t="s">
        <v>1635</v>
      </c>
      <c r="W40" s="27" t="s">
        <v>1635</v>
      </c>
      <c r="X40" s="27">
        <v>0</v>
      </c>
      <c r="Y40" s="27" t="s">
        <v>1635</v>
      </c>
      <c r="Z40" s="82">
        <v>0</v>
      </c>
      <c r="AA40" s="27" t="s">
        <v>1635</v>
      </c>
      <c r="AB40" s="27" t="s">
        <v>1635</v>
      </c>
      <c r="AC40" s="27">
        <v>0</v>
      </c>
      <c r="AD40" s="27" t="s">
        <v>1635</v>
      </c>
      <c r="AE40" s="82">
        <v>0</v>
      </c>
      <c r="AF40" s="27" t="s">
        <v>1635</v>
      </c>
      <c r="AG40" s="27" t="s">
        <v>1635</v>
      </c>
      <c r="AH40" s="27">
        <v>0</v>
      </c>
      <c r="AI40" s="27" t="s">
        <v>1635</v>
      </c>
      <c r="AJ40" s="82">
        <v>0</v>
      </c>
      <c r="AK40" s="27" t="s">
        <v>1635</v>
      </c>
      <c r="AL40" s="27" t="s">
        <v>1635</v>
      </c>
      <c r="AM40" s="27">
        <v>0</v>
      </c>
      <c r="AN40" s="27" t="s">
        <v>1635</v>
      </c>
      <c r="AO40" s="82">
        <v>0</v>
      </c>
      <c r="AP40" s="27" t="s">
        <v>1635</v>
      </c>
      <c r="AQ40" s="27" t="s">
        <v>1635</v>
      </c>
      <c r="AR40" s="27">
        <v>0</v>
      </c>
      <c r="AS40" s="27" t="s">
        <v>1635</v>
      </c>
      <c r="AT40" s="82">
        <v>0</v>
      </c>
      <c r="AU40" s="27" t="s">
        <v>1635</v>
      </c>
      <c r="AV40" s="27" t="s">
        <v>1635</v>
      </c>
      <c r="AW40" s="27">
        <v>0</v>
      </c>
      <c r="AX40" s="27" t="s">
        <v>1635</v>
      </c>
      <c r="AY40" s="82">
        <v>0</v>
      </c>
      <c r="AZ40" s="27" t="str">
        <f>(APPS('07-08 Teamsheets'!$H$2:$R$88,$A40,'07-08 Teamsheets'!$C$2:$C$88,AZ$1)+APPS('11-12 Teamsheets'!$H$2:$R$119,$A40,'11-12 Teamsheets'!$C$2:$C$119,AZ$1)+APPS('12-13 Teamsheets'!$H$2:$R$126,$A40,'12-13 Teamsheets'!$C$2:$C$126,AZ$1)+APPS('13-14 Teamsheets'!$H$2:$R$132,$A40,'13-14 Teamsheets'!$C$2:$C$132,AZ$1)+APPS('14-15 Teamsheets'!$H$2:$R$136,$A40,'14-15 Teamsheets'!$C$2:$C$136,AZ$1)) &amp; "(" &amp; (SUBS('07-08 Teamsheets'!$S$2:$Z$88,$A40,'07-08 Teamsheets'!$C$2:$C$88,AZ$1)+SUBS('11-12 Teamsheets'!$S$2:$Z$119,$A40,'11-12 Teamsheets'!$C$2:$C$119,AZ$1)+SUBS('12-13 Teamsheets'!$S$2:$Z$126,$A40,'12-13 Teamsheets'!$C$2:$C$126,AZ$1)+SUBS('13-14 Teamsheets'!$S$2:$Z$132,$A40,'13-14 Teamsheets'!$C$2:$C$132,AZ$1)+SUBS('14-15 Teamsheets'!$S$2:$Z$136,$A40,'14-15 Teamsheets'!$C$2:$C$136,AZ$1)) &amp; ")"</f>
        <v>0(0)</v>
      </c>
      <c r="BA40" s="27" t="str">
        <f>(GOALS('07-08 Teamsheets'!$H$2:$R$88,$A40,'07-08 Teamsheets'!$C$2:$C$88,AZ$1)+GOALS('11-12 Teamsheets'!$H$2:$R$119,$A40,'11-12 Teamsheets'!$C$2:$C$119,AZ$1)+GOALS('12-13 Teamsheets'!$H$2:$R$126,$A40,'12-13 Teamsheets'!$C$2:$C$126,AZ$1)+GOALS('13-14 Teamsheets'!$H$2:$R$132,$A40,'13-14 Teamsheets'!$C$2:$C$132,AZ$1)+GOALS('14-15 Teamsheets'!$H$2:$R$136,$A40,'14-15 Teamsheets'!$C$2:$C$136,AZ$1)) &amp; "(" &amp; (GOALS('07-08 Teamsheets'!$S$2:$Z$88,$A40,'07-08 Teamsheets'!$C$2:$C$88,AZ$1)+GOALS('11-12 Teamsheets'!$S$2:$Z$119,$A40,'11-12 Teamsheets'!$C$2:$C$119,AZ$1)+GOALS('12-13 Teamsheets'!$S$2:$Z$126,$A40,'12-13 Teamsheets'!$C$2:$C$126,AZ$1)+GOALS('13-14 Teamsheets'!$S$2:$Z$132,$A40,'13-14 Teamsheets'!$C$2:$C$132,AZ$1)+GOALS('14-15 Teamsheets'!$S$2:$Z$136,$A40,'14-15 Teamsheets'!$C$2:$C$136,AZ$1)) &amp; ")"</f>
        <v>0(0)</v>
      </c>
      <c r="BB40" s="27">
        <f>Clean_sheet('07-08 Teamsheets'!$C$2:$H$92,$A40,AZ$1)+Clean_sheet('11-12 Teamsheets'!$C$2:$H$119,$A40,AZ$1)+Clean_sheet('12-13 Teamsheets'!$C$2:$H$126,$A40,AZ$1)+Clean_sheet('13-14 Teamsheets'!$C$2:$H$132,$A40,AZ$1)+Clean_sheet('14-15 Teamsheets'!$C$2:$H$136,$A40,AZ$1)</f>
        <v>0</v>
      </c>
      <c r="BC40" s="27" t="str">
        <f>(CARDS('07-08 Teamsheets'!$H$2:$Z$88,$A40,$CX$2,'07-08 Teamsheets'!$C$2:$C$88,AZ$1)+CARDS('11-12 Teamsheets'!$H$2:$Z$119,$A40,$CX$2,'11-12 Teamsheets'!$C$2:$C$119,AZ$1)+CARDS('12-13 Teamsheets'!$H$2:$Z$126,$A40,$CX$2,'12-13 Teamsheets'!$C$2:$C$126,AZ$1)+CARDS('13-14 Teamsheets'!$H$2:$Z$132,$A40,$CX$2,'13-14 Teamsheets'!$C$2:$C$132,AZ$1)+CARDS('14-15 Teamsheets'!$H$2:$Z$136,$A40,$CX$2,'14-15 Teamsheets'!$C$2:$C$136,AZ$1)) &amp; "(" &amp; (CARDS('07-08 Teamsheets'!$H$2:$Z$88,$A40,$CX$3,'07-08 Teamsheets'!$C$2:$C$88,AZ$1)+CARDS('11-12 Teamsheets'!$H$2:$Z$119,$A40,$CX$3,'11-12 Teamsheets'!$C$2:$C$119,AZ$1)+CARDS('12-13 Teamsheets'!$H$2:$Z$126,$A40,$CX$3,'12-13 Teamsheets'!$C$2:$C$126,AZ$1)+CARDS('13-14 Teamsheets'!$H$2:$Z$132,$A40,$CX$3,'13-14 Teamsheets'!$C$2:$C$132,AZ$1)+CARDS('14-15 Teamsheets'!$H$2:$Z$136,$A40,$CX$3,'14-15 Teamsheets'!$C$2:$C$136,AZ$1)) &amp; ")"</f>
        <v>0(0)</v>
      </c>
      <c r="BD40" s="82">
        <f>MINS_PLAYED('07-08 Teamsheets'!$H$2:$R$88,$A40,'07-08 Teamsheets'!$C$2:$C$88,AZ$1)+MINS_PLAYED('11-12 Teamsheets'!$H$2:$R$119,$A40,'11-12 Teamsheets'!$C$2:$C$119,AZ$1)+MINS_PLAYED('12-13 Teamsheets'!$H$2:$R$126,$A40,'12-13 Teamsheets'!$C$2:$C$126,AZ$1)+MINS_PLAYED('13-14 Teamsheets'!$H$2:$R$132,$A40,'13-14 Teamsheets'!$C$2:$C$132,AZ$1)+MINS_PLAYED('14-15 Teamsheets'!$H$2:$R$136,$A40,'14-15 Teamsheets'!$C$2:$C$136,AZ$1)+MINS_AS_SUB('07-08 Teamsheets'!$S$2:$Z$88,$A40,'07-08 Teamsheets'!$C$2:$C$88,AZ$1)+MINS_AS_SUB('11-12 Teamsheets'!$S$2:$Z$119,$A40,'11-12 Teamsheets'!$C$2:$C$119,AZ$1)+MINS_AS_SUB('12-13 Teamsheets'!$S$2:$Z$126,$A40,'12-13 Teamsheets'!$C$2:$C$126,AZ$1)+MINS_AS_SUB('13-14 Teamsheets'!$S$2:$Z$132,$A40,'13-14 Teamsheets'!$C$2:$C$132,AZ$1)+MINS_AS_SUB('14-15 Teamsheets'!$S$2:$Z$136,$A40,'14-15 Teamsheets'!$C$2:$C$136,AZ$1)</f>
        <v>0</v>
      </c>
      <c r="BE40" s="27" t="str">
        <f>(APPS('08-09 Teamsheets'!$H$2:$R$92,$A40,'08-09 Teamsheets'!$C$2:$C$92,BE$1)+APPS('09-10 Teamsheets'!$H$2:$R$98,$A40,'09-10 Teamsheets'!$C$2:$C$98,BE$1)+APPS('10-11 Teamsheets'!$H$2:$R$107,$A40,'10-11 Teamsheets'!$C$2:$C$107,BE$1)+APPS('11-12 Teamsheets'!$H$2:$R$119,$A40,'11-12 Teamsheets'!$C$2:$C$119,BE$1)+APPS('12-13 Teamsheets'!$H$2:$R$126,$A40,'12-13 Teamsheets'!$C$2:$C$126,BE$1)+APPS('13-14 Teamsheets'!$H$2:$R$132,$A40,'13-14 Teamsheets'!$C$2:$C$132,BE$1)+APPS('14-15 Teamsheets'!$H$2:$R$136,$A40,'14-15 Teamsheets'!$C$2:$C$136,BE$1)) &amp; "(" &amp; (SUBS('08-09 Teamsheets'!$S$2:$Z$92,$A40,'08-09 Teamsheets'!$C$2:$C$92,BE$1)+SUBS('09-10 Teamsheets'!$S$2:$Z$98,$A40,'09-10 Teamsheets'!$C$2:$C$98,BE$1)+SUBS('10-11 Teamsheets'!$S$2:$Z$107,$A40,'10-11 Teamsheets'!$C$2:$C$107,BE$1)+SUBS('11-12 Teamsheets'!$S$2:$Z$119,$A40,'11-12 Teamsheets'!$C$2:$C$119,BE$1)+SUBS('12-13 Teamsheets'!$S$2:$Z$126,$A40,'12-13 Teamsheets'!$C$2:$C$126,BE$1)+SUBS('13-14 Teamsheets'!$S$2:$Z$132,$A40,'13-14 Teamsheets'!$C$2:$C$132,BE$1)+SUBS('14-15 Teamsheets'!$S$2:$Z$136,$A40,'14-15 Teamsheets'!$C$2:$C$136,BE$1)) &amp; ")"</f>
        <v>0(1)</v>
      </c>
      <c r="BF40" s="27" t="str">
        <f>(GOALS('08-09 Teamsheets'!$H$2:$R$92,$A40,'08-09 Teamsheets'!$C$2:$C$92,BE$1)+GOALS('09-10 Teamsheets'!$H$2:$R$98,$A40,'09-10 Teamsheets'!$C$2:$C$98,BE$1)+GOALS('10-11 Teamsheets'!$H$2:$R$107,$A40,'10-11 Teamsheets'!$C$2:$C$107,BE$1)+GOALS('11-12 Teamsheets'!$H$2:$R$119,$A40,'11-12 Teamsheets'!$C$2:$C$119,BE$1)+GOALS('12-13 Teamsheets'!$H$2:$R$126,$A40,'12-13 Teamsheets'!$C$2:$C$126,BE$1)+GOALS('13-14 Teamsheets'!$H$2:$R$132,$A40,'13-14 Teamsheets'!$C$2:$C$132,BE$1)+GOALS('14-15 Teamsheets'!$H$2:$R$136,$A40,'14-15 Teamsheets'!$C$2:$C$136,BE$1)) &amp; "(" &amp; (GOALS('08-09 Teamsheets'!$S$2:$Z$92,$A40,'08-09 Teamsheets'!$C$2:$C$92,BE$1)+GOALS('09-10 Teamsheets'!$S$2:$Z$98,$A40,'09-10 Teamsheets'!$C$2:$C$98,BE$1)+GOALS('10-11 Teamsheets'!$S$2:$Z$107,$A40,'10-11 Teamsheets'!$C$2:$C$107,BE$1)+GOALS('11-12 Teamsheets'!$S$2:$Z$119,$A40,'11-12 Teamsheets'!$C$2:$C$119,BE$1)+GOALS('12-13 Teamsheets'!$S$2:$Z$126,$A40,'12-13 Teamsheets'!$C$2:$C$126,BE$1)+GOALS('13-14 Teamsheets'!$S$2:$Z$132,$A40,'13-14 Teamsheets'!$C$2:$C$132,BE$1)+GOALS('14-15 Teamsheets'!$S$2:$Z$136,$A40,'14-15 Teamsheets'!$C$2:$C$136,BE$1)) &amp; ")"</f>
        <v>0(0)</v>
      </c>
      <c r="BG40" s="27">
        <f>Clean_sheet('08-09 Teamsheets'!$C$2:$H$92,$A40,BE$1)+Clean_sheet('09-10 Teamsheets'!$C$2:$H$98,$A40,BE$1)+Clean_sheet('10-11 Teamsheets'!$C$2:$H$107,$A40,BE$1)+Clean_sheet('11-12 Teamsheets'!$C$2:$H$119,$A40,BE$1)+Clean_sheet('12-13 Teamsheets'!$C$2:$H$126,$A40,BE$1)+Clean_sheet('13-14 Teamsheets'!$C$2:$H$132,$A40,BE$1)+Clean_sheet('14-15 Teamsheets'!$C$2:$H$136,$A40,BE$1)</f>
        <v>0</v>
      </c>
      <c r="BH40" s="27" t="str">
        <f>(CARDS('08-09 Teamsheets'!$H$2:$Z$92,$A40,$CX$2,'08-09 Teamsheets'!$C$2:$C$92,BE$1)+CARDS('09-10 Teamsheets'!$H$2:$Z$98,$A40,$CX$2,'09-10 Teamsheets'!$C$2:$C$98,BE$1)+CARDS('10-11 Teamsheets'!$H$2:$Z$107,$A40,$CX$2,'10-11 Teamsheets'!$C$2:$C$107,BE$1)+CARDS('11-12 Teamsheets'!$H$2:$Z$119,$A40,$CX$2,'11-12 Teamsheets'!$C$2:$C$119,BE$1)+CARDS('12-13 Teamsheets'!$H$2:$Z$126,$A40,$CX$2,'12-13 Teamsheets'!$C$2:$C$126,BE$1)+CARDS('13-14 Teamsheets'!$H$2:$Z$132,$A40,$CX$2,'13-14 Teamsheets'!$C$2:$C$132,BE$1)+CARDS('14-15 Teamsheets'!$H$2:$Z$136,$A40,$CX$2,'14-15 Teamsheets'!$C$2:$C$136,BE$1)) &amp; "(" &amp; (CARDS('08-09 Teamsheets'!$H$2:$Z$92,$A40,$CX$3,'08-09 Teamsheets'!$C$2:$C$92,BE$1)+CARDS('09-10 Teamsheets'!$H$2:$Z$98,$A40,$CX$3,'09-10 Teamsheets'!$C$2:$C$98,BE$1)+CARDS('10-11 Teamsheets'!$H$2:$Z$107,$A40,$CX$3,'10-11 Teamsheets'!$C$2:$C$107,BE$1)+CARDS('11-12 Teamsheets'!$H$2:$Z$119,$A40,$CX$3,'11-12 Teamsheets'!$C$2:$C$119,BE$1)+CARDS('12-13 Teamsheets'!$H$2:$Z$126,$A40,$CX$3,'12-13 Teamsheets'!$C$2:$C$126,BE$1)+CARDS('13-14 Teamsheets'!$H$2:$Z$132,$A40,$CX$3,'13-14 Teamsheets'!$C$2:$C$132,BE$1)+CARDS('14-15 Teamsheets'!$H$2:$Z$136,$A40,$CX$3,'14-15 Teamsheets'!$C$2:$C$136,BE$1)) &amp; ")"</f>
        <v>0(0)</v>
      </c>
      <c r="BI40" s="82">
        <f>MINS_PLAYED('08-09 Teamsheets'!$H$2:$R$92,$A40,'08-09 Teamsheets'!$C$2:$C$92,BE$1)+MINS_PLAYED('09-10 Teamsheets'!$H$2:$R$98,$A40,'09-10 Teamsheets'!$C$2:$C$98,BE$1)+ MINS_AS_SUB('08-09 Teamsheets'!$S$2:$Z$92,$A40,'08-09 Teamsheets'!$C$2:$C$92,BE$1)+ MINS_AS_SUB('09-10 Teamsheets'!$S$2:$Z$98,$A40,'09-10 Teamsheets'!$C$2:$C$98,BE$1)+MINS_PLAYED('10-11 Teamsheets'!$H$2:$R$107,$A40,'10-11 Teamsheets'!$C$2:$C$107,BE$1)+MINS_AS_SUB('10-11 Teamsheets'!$S$2:$Z$107,$A40,'10-11 Teamsheets'!$C$2:$C$107,BE$1)+MINS_PLAYED('11-12 Teamsheets'!$H$2:$R$119,$A40,'11-12 Teamsheets'!$C$2:$C$119,BE$1)+MINS_AS_SUB('11-12 Teamsheets'!$S$2:$Z$119,$A40,'11-12 Teamsheets'!$C$2:$C$119,BE$1)+MINS_PLAYED('12-13 Teamsheets'!$H$2:$R$126,$A40,'12-13 Teamsheets'!$C$2:$C$126,BE$1)+MINS_AS_SUB('12-13 Teamsheets'!$S$2:$Z$126,$A40,'12-13 Teamsheets'!$C$2:$C$126,BE$1)+MINS_PLAYED('13-14 Teamsheets'!$H$2:$R$132,$A40,'13-14 Teamsheets'!$C$2:$C$132,BE$1)+MINS_AS_SUB('13-14 Teamsheets'!$S$2:$Z$132,$A40,'13-14 Teamsheets'!$C$2:$C$132,BE$1)+MINS_PLAYED('14-15 Teamsheets'!$H$2:$R$136,$A40,'14-15 Teamsheets'!$C$2:$C$136,BE$1)+MINS_AS_SUB('14-15 Teamsheets'!$S$2:$Z$136,$A40,'14-15 Teamsheets'!$C$2:$C$136,BE$1)</f>
        <v>32</v>
      </c>
      <c r="BJ40" s="27" t="str">
        <f>(APPS('07-08 Teamsheets'!$H$2:$R$88,$A40,'07-08 Teamsheets'!$C$2:$C$88,BJ$1)+APPS('08-09 Teamsheets'!$H$2:$R$92,$A40,'08-09 Teamsheets'!$C$2:$C$92,BJ$1)+APPS('09-10 Teamsheets'!$H$2:$R$98,$A40,'09-10 Teamsheets'!$C$2:$C$98,BJ$1)+APPS('10-11 Teamsheets'!$H$2:$R$106,$A40,'10-11 Teamsheets'!$C$2:$C$106,BJ$1)+APPS('11-12 Teamsheets'!$H$2:$R$119,$A40,'11-12 Teamsheets'!$C$2:$C$119,BJ$1)+APPS('12-13 Teamsheets'!$H$2:$R$126,$A40,'12-13 Teamsheets'!$C$2:$C$126,BJ$1)+APPS('13-14 Teamsheets'!$H$2:$R$132,$A40,'13-14 Teamsheets'!$C$2:$C$132,BJ$1)+APPS('14-15 Teamsheets'!$H$2:$R$136,$A40,'14-15 Teamsheets'!$C$2:$C$136,BJ$1)) &amp; "(" &amp; (SUBS('07-08 Teamsheets'!$S$2:$Z$88,$A40,'07-08 Teamsheets'!$C$2:$C$88,BJ$1)+SUBS('08-09 Teamsheets'!$S$2:$Z$92,$A40,'08-09 Teamsheets'!$C$2:$C$92,BJ$1)+SUBS('09-10 Teamsheets'!$S$2:$Z$98,$A40,'09-10 Teamsheets'!$C$2:$C$98,BJ$1)+SUBS('10-11 Teamsheets'!$S$2:$Z$106,$A40,'10-11 Teamsheets'!$C$2:$C$106,BJ$1)+SUBS('11-12 Teamsheets'!$S$2:$Z$119,$A40,'11-12 Teamsheets'!$C$2:$C$119,BJ$1)+SUBS('12-13 Teamsheets'!$S$2:$Z$126,$A40,'12-13 Teamsheets'!$C$2:$C$126,BJ$1)+SUBS('13-14 Teamsheets'!$S$2:$Z$132,$A40,'13-14 Teamsheets'!$C$2:$C$132,BJ$1)+SUBS('14-15 Teamsheets'!$S$2:$Z$136,$A40,'14-15 Teamsheets'!$C$2:$C$136,BJ$1)) &amp; ")"</f>
        <v>0(0)</v>
      </c>
      <c r="BK40" s="27" t="str">
        <f>(GOALS('07-08 Teamsheets'!$H$2:$R$88,$A40,'07-08 Teamsheets'!$C$2:$C$88,BJ$1)+GOALS('08-09 Teamsheets'!$H$2:$R$92,$A40,'08-09 Teamsheets'!$C$2:$C$92,BJ$1)+GOALS('09-10 Teamsheets'!$H$2:$R$98,$A40,'09-10 Teamsheets'!$C$2:$C$98,BJ$1)+GOALS('10-11 Teamsheets'!$H$2:$R$106,$A40,'10-11 Teamsheets'!$C$2:$C$106,BJ$1)+GOALS('11-12 Teamsheets'!$H$2:$R$119,$A40,'11-12 Teamsheets'!$C$2:$C$119,BJ$1)+GOALS('12-13 Teamsheets'!$H$2:$R$126,$A40,'12-13 Teamsheets'!$C$2:$C$126,BJ$1)+GOALS('13-14 Teamsheets'!$H$2:$R$132,$A40,'13-14 Teamsheets'!$C$2:$C$132,BJ$1)+GOALS('14-15 Teamsheets'!$H$2:$R$136,$A40,'14-15 Teamsheets'!$C$2:$C$136,BJ$1)) &amp; "(" &amp; (GOALS('07-08 Teamsheets'!$S$2:$Z$88,$A40,'07-08 Teamsheets'!$C$2:$C$88,BJ$1)+GOALS('08-09 Teamsheets'!$S$2:$Z$92,$A40,'08-09 Teamsheets'!$C$2:$C$92,BJ$1)+GOALS('09-10 Teamsheets'!$S$2:$Z$98,$A40,'09-10 Teamsheets'!$C$2:$C$98,BJ$1)+GOALS('10-11 Teamsheets'!$S$2:$Z$106,$A40,'10-11 Teamsheets'!$C$2:$C$106,BJ$1)+GOALS('11-12 Teamsheets'!$S$2:$Z$119,$A40,'11-12 Teamsheets'!$C$2:$C$119,BJ$1)+GOALS('12-13 Teamsheets'!$S$2:$Z$126,$A40,'12-13 Teamsheets'!$C$2:$C$126,BJ$1)+GOALS('13-14 Teamsheets'!$S$2:$Z$132,$A40,'13-14 Teamsheets'!$C$2:$C$132,BJ$1)+GOALS('14-15 Teamsheets'!$S$2:$Z$136,$A40,'14-15 Teamsheets'!$C$2:$C$136,BJ$1)) &amp; ")"</f>
        <v>0(0)</v>
      </c>
      <c r="BL40" s="27">
        <f>Clean_sheet('07-08 Teamsheets'!$C$2:$H$92,$A40,BJ$1)+Clean_sheet('08-09 Teamsheets'!$C$2:$H$92,$A40,BJ$1)+Clean_sheet('09-10 Teamsheets'!$C$2:$H$98,$A40,BJ$1)+Clean_sheet('10-11 Teamsheets'!$C$2:$H$106,$A40,BJ$1)+Clean_sheet('11-12 Teamsheets'!$C$2:$H$119,$A40,BJ$1)+Clean_sheet('12-13 Teamsheets'!$C$2:$H$126,$A40,BJ$1)+Clean_sheet('13-14 Teamsheets'!$C$2:$H$132,$A40,BJ$1)+Clean_sheet('14-15 Teamsheets'!$C$2:$H$136,$A40,BJ$1)</f>
        <v>0</v>
      </c>
      <c r="BM40" s="27" t="str">
        <f>(CARDS('07-08 Teamsheets'!$H$2:$Z$88,$A40,$CX$2,'07-08 Teamsheets'!$C$2:$C$88,BJ$1)+CARDS('08-09 Teamsheets'!$H$2:$Z$92,$A40,$CX$2,'08-09 Teamsheets'!$C$2:$C$92,BJ$1)+CARDS('09-10 Teamsheets'!$H$2:$Z$98,$A40,$CX$2,'09-10 Teamsheets'!$C$2:$C$98,BJ$1)+CARDS('10-11 Teamsheets'!$H$2:$Z$106,$A40,$CX$2,'10-11 Teamsheets'!$C$2:$C$106,BJ$1)+CARDS('11-12 Teamsheets'!$H$2:$Z$119,$A40,$CX$2,'11-12 Teamsheets'!$C$2:$C$119,BJ$1)+CARDS('12-13 Teamsheets'!$H$2:$Z$126,$A40,$CX$2,'12-13 Teamsheets'!$C$2:$C$126,BJ$1)+CARDS('13-14 Teamsheets'!$H$2:$Z$132,$A40,$CX$2,'13-14 Teamsheets'!$C$2:$C$132,BJ$1)+CARDS('14-15 Teamsheets'!$H$2:$Z$136,$A40,$CX$2,'14-15 Teamsheets'!$C$2:$C$136,BJ$1)) &amp; "(" &amp; (CARDS('07-08 Teamsheets'!$H$2:$Z$88,$A40,$CX$3,'07-08 Teamsheets'!$C$2:$C$88,BJ$1)+CARDS('08-09 Teamsheets'!$H$2:$Z$92,$A40,$CX$3,'08-09 Teamsheets'!$C$2:$C$92,BJ$1)+CARDS('09-10 Teamsheets'!$H$2:$Z$98,$A40,$CX$3,'09-10 Teamsheets'!$C$2:$C$98,BJ$1)+CARDS('10-11 Teamsheets'!$H$2:$Z$106,$A40,$CX$3,'10-11 Teamsheets'!$C$2:$C$106,BJ$1)+CARDS('11-12 Teamsheets'!$H$2:$Z$119,$A40,$CX$3,'11-12 Teamsheets'!$C$2:$C$119,BJ$1)+CARDS('12-13 Teamsheets'!$H$2:$Z$126,$A40,$CX$3,'12-13 Teamsheets'!$C$2:$C$126,BJ$1)+CARDS('13-14 Teamsheets'!$H$2:$Z$132,$A40,$CX$3,'13-14 Teamsheets'!$C$2:$C$132,BJ$1)+CARDS('14-15 Teamsheets'!$H$2:$Z$136,$A40,$CX$3,'14-15 Teamsheets'!$C$2:$C$136,BJ$1)) &amp; ")"</f>
        <v>0(0)</v>
      </c>
      <c r="BN40" s="82">
        <f>MINS_PLAYED('07-08 Teamsheets'!$H$2:$R$88,$A40,'07-08 Teamsheets'!$C$2:$C$88,BJ$1)+MINS_PLAYED('08-09 Teamsheets'!$H$2:$R$92,$A40,'08-09 Teamsheets'!$C$2:$C$92,BJ$1)+MINS_PLAYED('09-10 Teamsheets'!$H$2:$R$98,$A40,'09-10 Teamsheets'!$C$2:$C$98,BJ$1)+MINS_PLAYED('10-11 Teamsheets'!$H$2:$R$106,$A40,'10-11 Teamsheets'!$C$2:$C$106,BJ$1)+MINS_PLAYED('11-12 Teamsheets'!$H$2:$R$119,$A40,'11-12 Teamsheets'!$C$2:$C$119,BJ$1)+MINS_PLAYED('12-13 Teamsheets'!$H$2:$R$126,$A40,'12-13 Teamsheets'!$C$2:$C$126,BJ$1)+MINS_PLAYED('13-14 Teamsheets'!$H$2:$R$132,$A40,'13-14 Teamsheets'!$C$2:$C$132,BJ$1)+MINS_PLAYED('14-15 Teamsheets'!$H$2:$R$136,$A40,'14-15 Teamsheets'!$C$2:$C$136,BJ$1)+MINS_AS_SUB('07-08 Teamsheets'!$S$2:$Z$88,$A40,'07-08 Teamsheets'!$C$2:$C$88,BJ$1)+MINS_AS_SUB('08-09 Teamsheets'!$S$2:$Z$92,$A40,'08-09 Teamsheets'!$C$2:$C$92,BJ$1)+MINS_AS_SUB('09-10 Teamsheets'!$S$2:$Z$98,$A40,'09-10 Teamsheets'!$C$2:$C$98,BJ$1)+MINS_AS_SUB('10-11 Teamsheets'!$S$2:$Z$106,$A40,'10-11 Teamsheets'!$C$2:$C$106,BJ$1)+MINS_AS_SUB('11-12 Teamsheets'!$S$2:$Z$119,$A40,'11-12 Teamsheets'!$C$2:$C$119,BJ$1)+MINS_AS_SUB('12-13 Teamsheets'!$S$2:$Z$126,$A40,'12-13 Teamsheets'!$C$2:$C$126,BJ$1)+MINS_AS_SUB('13-14 Teamsheets'!$S$2:$Z$132,$A40,'13-14 Teamsheets'!$C$2:$C$132,BJ$1)+MINS_AS_SUB('14-15 Teamsheets'!$S$2:$Z$136,$A40,'14-15 Teamsheets'!$C$2:$C$136,BJ$1)</f>
        <v>0</v>
      </c>
      <c r="BO40" s="27" t="str">
        <f>(APPS('07-08 Teamsheets'!$H$2:$R$88,$A40,'07-08 Teamsheets'!$C$2:$C$88,BO$1)+APPS('08-09 Teamsheets'!$H$2:$R$92,$A40,'08-09 Teamsheets'!$C$2:$C$92,BO$1)+APPS('09-10 Teamsheets'!$H$2:$R$98,$A40,'09-10 Teamsheets'!$C$2:$C$98,BO$1)+APPS('10-11 Teamsheets'!$H$2:$R$106,$A40,'10-11 Teamsheets'!$C$2:$C$106,BO$1)+APPS('11-12 Teamsheets'!$H$2:$R$119,$A40,'11-12 Teamsheets'!$C$2:$C$119,BO$1)+APPS('12-13 Teamsheets'!$H$2:$R$126,$A40,'12-13 Teamsheets'!$C$2:$C$126,BO$1)+APPS('13-14 Teamsheets'!$H$2:$R$132,$A40,'13-14 Teamsheets'!$C$2:$C$132,BO$1)+APPS('14-15 Teamsheets'!$H$2:$R$136,$A40,'14-15 Teamsheets'!$C$2:$C$136,BO$1)) &amp; "(" &amp; (SUBS('07-08 Teamsheets'!$S$2:$Z$88,$A40,'07-08 Teamsheets'!$C$2:$C$88,BO$1)+SUBS('08-09 Teamsheets'!$S$2:$Z$92,$A40,'08-09 Teamsheets'!$C$2:$C$92,BO$1)+SUBS('09-10 Teamsheets'!$S$2:$Z$98,$A40,'09-10 Teamsheets'!$C$2:$C$98,BO$1)+SUBS('10-11 Teamsheets'!$S$2:$Z$106,$A40,'10-11 Teamsheets'!$C$2:$C$106,BO$1)+SUBS('11-12 Teamsheets'!$S$2:$Z$119,$A40,'11-12 Teamsheets'!$C$2:$C$119,BO$1)+SUBS('12-13 Teamsheets'!$S$2:$Z$126,$A40,'12-13 Teamsheets'!$C$2:$C$126,BO$1)+SUBS('13-14 Teamsheets'!$S$2:$Z$132,$A40,'13-14 Teamsheets'!$C$2:$C$132,BO$1)+SUBS('14-15 Teamsheets'!$S$2:$Z$136,$A40,'14-15 Teamsheets'!$C$2:$C$136,BO$1)) &amp; ")"</f>
        <v>0(0)</v>
      </c>
      <c r="BP40" s="27" t="str">
        <f>(GOALS('07-08 Teamsheets'!$H$2:$R$88,$A40,'07-08 Teamsheets'!$C$2:$C$88,BO$1)+GOALS('08-09 Teamsheets'!$H$2:$R$92,$A40,'08-09 Teamsheets'!$C$2:$C$92,BO$1)+GOALS('09-10 Teamsheets'!$H$2:$R$98,$A40,'09-10 Teamsheets'!$C$2:$C$98,BO$1)+GOALS('10-11 Teamsheets'!$H$2:$R$106,$A40,'10-11 Teamsheets'!$C$2:$C$106,BO$1)+GOALS('11-12 Teamsheets'!$H$2:$R$119,$A40,'11-12 Teamsheets'!$C$2:$C$119,BO$1)+GOALS('12-13 Teamsheets'!$H$2:$R$126,$A40,'12-13 Teamsheets'!$C$2:$C$126,BO$1)+GOALS('13-14 Teamsheets'!$H$2:$R$132,$A40,'13-14 Teamsheets'!$C$2:$C$132,BO$1)+GOALS('14-15 Teamsheets'!$H$2:$R$136,$A40,'14-15 Teamsheets'!$C$2:$C$136,BO$1)) &amp; "(" &amp; (GOALS('07-08 Teamsheets'!$S$2:$Z$88,$A40,'07-08 Teamsheets'!$C$2:$C$88,BO$1)+GOALS('08-09 Teamsheets'!$S$2:$Z$92,$A40,'08-09 Teamsheets'!$C$2:$C$92,BO$1)+GOALS('09-10 Teamsheets'!$S$2:$Z$98,$A40,'09-10 Teamsheets'!$C$2:$C$98,BO$1)+GOALS('10-11 Teamsheets'!$S$2:$Z$106,$A40,'10-11 Teamsheets'!$C$2:$C$106,BO$1)+GOALS('11-12 Teamsheets'!$S$2:$Z$119,$A40,'11-12 Teamsheets'!$C$2:$C$119,BO$1)+GOALS('12-13 Teamsheets'!$S$2:$Z$126,$A40,'12-13 Teamsheets'!$C$2:$C$126,BO$1)+GOALS('13-14 Teamsheets'!$S$2:$Z$132,$A40,'13-14 Teamsheets'!$C$2:$C$132,BO$1)+GOALS('14-15 Teamsheets'!$S$2:$Z$136,$A40,'14-15 Teamsheets'!$C$2:$C$136,BO$1)) &amp; ")"</f>
        <v>0(0)</v>
      </c>
      <c r="BQ40" s="27">
        <f>Clean_sheet('07-08 Teamsheets'!$C$2:$H$92,$A40,BO$1)+Clean_sheet('08-09 Teamsheets'!$C$2:$H$92,$A40,BO$1)+Clean_sheet('09-10 Teamsheets'!$C$2:$H$98,$A40,BO$1)+Clean_sheet('10-11 Teamsheets'!$C$2:$H$106,$A40,BO$1)+Clean_sheet('11-12 Teamsheets'!$C$2:$H$119,$A40,BO$1)+Clean_sheet('12-13 Teamsheets'!$C$2:$H$126,$A40,BO$1)+Clean_sheet('13-14 Teamsheets'!$C$2:$H$132,$A40,BO$1)+Clean_sheet('14-15 Teamsheets'!$C$2:$H$136,$A40,BO$1)</f>
        <v>0</v>
      </c>
      <c r="BR40" s="27" t="str">
        <f>(CARDS('07-08 Teamsheets'!$H$2:$Z$88,$A40,$CX$2,'07-08 Teamsheets'!$C$2:$C$88,BO$1)+CARDS('08-09 Teamsheets'!$H$2:$Z$92,$A40,$CX$2,'08-09 Teamsheets'!$C$2:$C$92,BO$1)+CARDS('09-10 Teamsheets'!$H$2:$Z$98,$A40,$CX$2,'09-10 Teamsheets'!$C$2:$C$98,BO$1)+CARDS('10-11 Teamsheets'!$H$2:$Z$106,$A40,$CX$2,'10-11 Teamsheets'!$C$2:$C$106,BO$1)+CARDS('11-12 Teamsheets'!$H$2:$Z$119,$A40,$CX$2,'11-12 Teamsheets'!$C$2:$C$119,BO$1)+CARDS('12-13 Teamsheets'!$H$2:$Z$126,$A40,$CX$2,'12-13 Teamsheets'!$C$2:$C$126,BO$1)+CARDS('13-14 Teamsheets'!$H$2:$Z$132,$A40,$CX$2,'13-14 Teamsheets'!$C$2:$C$132,BO$1)+CARDS('14-15 Teamsheets'!$H$2:$Z$136,$A40,$CX$2,'14-15 Teamsheets'!$C$2:$C$136,BO$1)) &amp; "(" &amp; (CARDS('07-08 Teamsheets'!$H$2:$Z$88,$A40,$CX$3,'07-08 Teamsheets'!$C$2:$C$88,BO$1)+CARDS('08-09 Teamsheets'!$H$2:$Z$92,$A40,$CX$3,'08-09 Teamsheets'!$C$2:$C$92,BO$1)+CARDS('09-10 Teamsheets'!$H$2:$Z$98,$A40,$CX$3,'09-10 Teamsheets'!$C$2:$C$98,BO$1)+CARDS('10-11 Teamsheets'!$H$2:$Z$106,$A40,$CX$3,'10-11 Teamsheets'!$C$2:$C$106,BO$1)+CARDS('11-12 Teamsheets'!$H$2:$Z$119,$A40,$CX$3,'11-12 Teamsheets'!$C$2:$C$119,BO$1)+CARDS('12-13 Teamsheets'!$H$2:$Z$126,$A40,$CX$3,'12-13 Teamsheets'!$C$2:$C$126,BO$1)+CARDS('13-14 Teamsheets'!$H$2:$Z$132,$A40,$CX$3,'13-14 Teamsheets'!$C$2:$C$132,BO$1)+CARDS('14-15 Teamsheets'!$H$2:$Z$136,$A40,$CX$3,'14-15 Teamsheets'!$C$2:$C$136,BO$1)) &amp; ")"</f>
        <v>0(0)</v>
      </c>
      <c r="BS40" s="82">
        <f>MINS_PLAYED('07-08 Teamsheets'!$H$2:$R$88,$A40,'07-08 Teamsheets'!$C$2:$C$88,BO$1)+MINS_PLAYED('08-09 Teamsheets'!$H$2:$R$92,$A40,'08-09 Teamsheets'!$C$2:$C$92,BO$1)+MINS_PLAYED('09-10 Teamsheets'!$H$2:$R$98,$A40,'09-10 Teamsheets'!$C$2:$C$98,BO$1)+MINS_PLAYED('10-11 Teamsheets'!$H$2:$R$106,$A40,'10-11 Teamsheets'!$C$2:$C$106,BO$1)+MINS_PLAYED('11-12 Teamsheets'!$H$2:$R$119,$A40,'11-12 Teamsheets'!$C$2:$C$119,BO$1)+MINS_PLAYED('12-13 Teamsheets'!$H$2:$R$126,$A40,'12-13 Teamsheets'!$C$2:$C$126,BO$1)+MINS_PLAYED('13-14 Teamsheets'!$H$2:$R$132,$A40,'13-14 Teamsheets'!$C$2:$C$132,BO$1)+MINS_PLAYED('14-15 Teamsheets'!$H$2:$R$136,$A40,'14-15 Teamsheets'!$C$2:$C$136,BO$1)+MINS_AS_SUB('07-08 Teamsheets'!$S$2:$Z$88,$A40,'07-08 Teamsheets'!$C$2:$C$88,BO$1)+MINS_AS_SUB('08-09 Teamsheets'!$S$2:$Z$92,$A40,'08-09 Teamsheets'!$C$2:$C$92,BO$1)+MINS_AS_SUB('09-10 Teamsheets'!$S$2:$Z$98,$A40,'09-10 Teamsheets'!$C$2:$C$98,BO$1)+MINS_AS_SUB('10-11 Teamsheets'!$S$2:$Z$106,$A40,'10-11 Teamsheets'!$C$2:$C$106,BO$1)+MINS_AS_SUB('11-12 Teamsheets'!$S$2:$Z$119,$A40,'11-12 Teamsheets'!$C$2:$C$119,BO$1)+MINS_AS_SUB('12-13 Teamsheets'!$S$2:$Z$126,$A40,'12-13 Teamsheets'!$C$2:$C$126,BO$1)+MINS_AS_SUB('13-14 Teamsheets'!$S$2:$Z$132,$A40,'13-14 Teamsheets'!$C$2:$C$132,BO$1)+MINS_AS_SUB('14-15 Teamsheets'!$S$2:$Z$136,$A40,'14-15 Teamsheets'!$C$2:$C$136,BO$1)</f>
        <v>0</v>
      </c>
      <c r="BT40" s="71">
        <f>APPS('05-06 Teamsheets'!$H$2:$R$71,$A40,'05-06 Teamsheets'!$C$2:$C$71,B$1)+SUBS('05-06 Teamsheets'!$S$2:$W$71,$A40,'05-06 Teamsheets'!$C$2:$C$71,B$1)+APPS('06-07 Teamsheets'!$H$2:$R$83,$A40,'06-07 Teamsheets'!$C$2:$C$83,G$1)+SUBS('06-07 Teamsheets'!$S$2:$Z$83,$A40,'06-07 Teamsheets'!$C$2:$C$83,G$1)+APPS('07-08 Teamsheets'!$H$2:$R$88,$A40,'07-08 Teamsheets'!$C$2:$C$88,L$1)+SUBS('07-08 Teamsheets'!$S$2:$Z$88,$A40,'07-08 Teamsheets'!$C$2:$C$88,L$1)+APPS('08-09 Teamsheets'!$H$2:$R$92,$A40,'08-09 Teamsheets'!$C$2:$C$92,Q$1)+SUBS('08-09 Teamsheets'!$S$2:$Z$92,$A40,'08-09 Teamsheets'!$C$2:$C$92,Q$1)+APPS('09-10 Teamsheets'!$H$2:$R$98,$A40,'09-10 Teamsheets'!$C$2:$C$98,Q$1)+SUBS('09-10 Teamsheets'!$S$2:$Z$98,$A40,'09-10 Teamsheets'!$C$2:$C$98,Q$1)+APPS('10-11 Teamsheets'!$H$2:$R$107,$A40,'10-11 Teamsheets'!$C$2:$C$107,Q$1)+SUBS('10-11 Teamsheets'!$S$2:$Z$107,$A40,'10-11 Teamsheets'!$C$2:$C$107,Q$1)+APPS('11-12 Teamsheets'!$H$2:$R$119,$A40,'11-12 Teamsheets'!$C$2:$C$119,Q$1)+SUBS('11-12 Teamsheets'!$S$2:$Z$119,$A40,'11-12 Teamsheets'!$C$2:$C$119,Q$1)+APPS('12-13 Teamsheets'!$H$2:$R$126,$A40,'12-13 Teamsheets'!$C$2:$C$126,Q$1)+SUBS('12-13 Teamsheets'!$S$2:$Z$126,$A40,'12-13 Teamsheets'!$C$2:$C$126,Q$1)+APPS('13-14 Teamsheets'!$H$2:$R$132,$A40,'13-14 Teamsheets'!$C$2:$C$132,Q$1)+SUBS('13-14 Teamsheets'!$S$2:$Z$132,$A40,'13-14 Teamsheets'!$C$2:$C$132,Q$1)+APPS('14-15 Teamsheets'!$H$2:$R$136,$A40,'14-15 Teamsheets'!$C$2:$C$136,Q$1)+SUBS('14-15 Teamsheets'!$S$2:$Z$136,$A40,'14-15 Teamsheets'!$C$2:$C$136,Q$1)</f>
        <v>1</v>
      </c>
      <c r="BU40" s="132">
        <v>0</v>
      </c>
      <c r="BV40" s="27">
        <f>APPS('07-08 Teamsheets'!$H$2:$R$88,$A40,'07-08 Teamsheets'!$C$2:$C$88,AZ$1)+SUBS('07-08 Teamsheets'!$S$2:$Z$88,$A40,'07-08 Teamsheets'!$C$2:$C$88,AZ$1)+APPS('11-12 Teamsheets'!$H$2:$R$119,$A40,'11-12 Teamsheets'!$C$2:$C$119,AZ$1)+SUBS('11-12 Teamsheets'!$S$2:$Z$119,$A40,'11-12 Teamsheets'!$C$2:$C$119,AZ$1)+APPS('12-13 Teamsheets'!$H$2:$R$126,$A40,'12-13 Teamsheets'!$C$2:$C$126,AZ$1)+SUBS('12-13 Teamsheets'!$S$2:$Z$126,$A40,'12-13 Teamsheets'!$C$2:$C$126,AZ$1)+APPS('13-14 Teamsheets'!$H$2:$R$132,$A40,'13-14 Teamsheets'!$C$2:$C$132,AZ$1)+SUBS('13-14 Teamsheets'!$S$2:$Z$132,$A40,'13-14 Teamsheets'!$C$2:$C$132,AZ$1)+APPS('14-15 Teamsheets'!$H$2:$R$136,$A40,'14-15 Teamsheets'!$C$2:$C$136,AZ$1)+SUBS('14-15 Teamsheets'!$S$2:$Z$136,$A40,'14-15 Teamsheets'!$C$2:$C$136,AZ$1)+APPS('08-09 Teamsheets'!$H$2:$R$92,$A40,'08-09 Teamsheets'!$C$2:$C$92,BE$1)+APPS('09-10 Teamsheets'!$H$2:$R$98,$A40,'09-10 Teamsheets'!$C$2:$C$98,BE$1)+SUBS('08-09 Teamsheets'!$S$2:$Z$92,$A40,'08-09 Teamsheets'!$C$2:$C$92,BE$1)+SUBS('09-10 Teamsheets'!$S$2:$Z$98,$A40,'09-10 Teamsheets'!$C$2:$C$98,BE$1)+APPS('10-11 Teamsheets'!$H$2:$R$107,$A40,'10-11 Teamsheets'!$C$2:$C$107,BE$1)+SUBS('10-11 Teamsheets'!$S$2:$Z$107,$A40,'10-11 Teamsheets'!$C$2:$C$107,BE$1)+APPS('11-12 Teamsheets'!$H$2:$R$119,$A40,'11-12 Teamsheets'!$C$2:$C$119,BE$1)+SUBS('11-12 Teamsheets'!$S$2:$Z$119,$A40,'11-12 Teamsheets'!$C$2:$C$119,BE$1)+APPS('12-13 Teamsheets'!$H$2:$R$126,$A40,'12-13 Teamsheets'!$C$2:$C$126,BE$1)+SUBS('12-13 Teamsheets'!$S$2:$Z$126,$A40,'12-13 Teamsheets'!$C$2:$C$126,BE$1)+APPS('13-14 Teamsheets'!$H$2:$R$132,$A40,'13-14 Teamsheets'!$C$2:$C$132,BE$1)+SUBS('13-14 Teamsheets'!$S$2:$Z$132,$A40,'13-14 Teamsheets'!$C$2:$C$132,BE$1)+APPS('14-15 Teamsheets'!$H$2:$R$136,$A40,'14-15 Teamsheets'!$C$2:$C$136,BE$1)+SUBS('14-15 Teamsheets'!$S$2:$Z$136,$A40,'14-15 Teamsheets'!$C$2:$C$136,BE$1)</f>
        <v>1</v>
      </c>
      <c r="BW40" s="27">
        <f>APPS('07-08 Teamsheets'!$H$2:$R$88,$A40,'07-08 Teamsheets'!$C$2:$C$88,BJ$1)+APPS('08-09 Teamsheets'!$H$2:$R$92,$A40,'08-09 Teamsheets'!$C$2:$C$92,BJ$1)+APPS('09-10 Teamsheets'!$H$2:$R$98,$A40,'09-10 Teamsheets'!$C$2:$C$98,BJ$1)+SUBS('07-08 Teamsheets'!$S$2:$Z$88,$A40,'07-08 Teamsheets'!$C$2:$C$88,BJ$1)+SUBS('08-09 Teamsheets'!$S$2:$Z$92,$A40,'08-09 Teamsheets'!$C$2:$C$92,BJ$1)+SUBS('09-10 Teamsheets'!$S$2:$Z$98,$A40,'09-10 Teamsheets'!$C$2:$C$98,BJ$1)+APPS('10-11 Teamsheets'!$H$2:$R$107,$A40,'10-11 Teamsheets'!$C$2:$C$107,BJ$1)+SUBS('10-11 Teamsheets'!$S$2:$Z$107,$A40,'10-11 Teamsheets'!$C$2:$C$107,BJ$1)+APPS('11-12 Teamsheets'!$H$2:$R$119,$A40,'11-12 Teamsheets'!$C$2:$C$119,BJ$1)+SUBS('11-12 Teamsheets'!$S$2:$Z$111,$A40,'11-12 Teamsheets'!$C$2:$C$119,BJ$1)+APPS('12-13 Teamsheets'!$H$2:$R$126,$A40,'12-13 Teamsheets'!$C$2:$C$126,BJ$1)+SUBS('12-13 Teamsheets'!$S$2:$Z$118,$A40,'12-13 Teamsheets'!$C$2:$C$126,BJ$1)+APPS('13-14 Teamsheets'!$H$2:$R$132,$A40,'13-14 Teamsheets'!$C$2:$C$132,BJ$1)+SUBS('13-14 Teamsheets'!$S$2:$Z$124,$A40,'13-14 Teamsheets'!$C$2:$C$132,BJ$1)+APPS('14-15 Teamsheets'!$H$2:$R$136,$A40,'14-15 Teamsheets'!$C$2:$C$136,BJ$1)+SUBS('14-15 Teamsheets'!$S$2:$Z$128,$A40,'14-15 Teamsheets'!$C$2:$C$136,BJ$1)</f>
        <v>0</v>
      </c>
      <c r="BX40" s="27">
        <f>APPS('07-08 Teamsheets'!$H$2:$R$88,$A40,'07-08 Teamsheets'!$C$2:$C$88,BO$1)+APPS('08-09 Teamsheets'!$H$2:$R$92,$A40,'08-09 Teamsheets'!$C$2:$C$92,BO$1)+APPS('09-10 Teamsheets'!$H$2:$R$98,$A40,'09-10 Teamsheets'!$C$2:$C$98,BO$1)+SUBS('07-08 Teamsheets'!$S$2:$Z$88,$A40,'07-08 Teamsheets'!$C$2:$C$88,BO$1)+SUBS('08-09 Teamsheets'!$S$2:$Z$92,$A40,'08-09 Teamsheets'!$C$2:$C$92,BO$1)+SUBS('09-10 Teamsheets'!$S$2:$Z$98,$A40,'09-10 Teamsheets'!$C$2:$C$98,BO$1)+APPS('10-11 Teamsheets'!$H$2:$R$107,$A40,'10-11 Teamsheets'!$C$2:$C$107,BO$1)+SUBS('10-11 Teamsheets'!$S$2:$Z$107,$A40,'10-11 Teamsheets'!$C$2:$C$107,BO$1)+APPS('11-12 Teamsheets'!$H$2:$R$119,$A40,'11-12 Teamsheets'!$C$2:$C$119,BO$1)+SUBS('11-12 Teamsheets'!$S$2:$Z$119,$A40,'11-12 Teamsheets'!$C$2:$C$119,BO$1)+APPS('12-13 Teamsheets'!$H$2:$R$126,$A40,'12-13 Teamsheets'!$C$2:$C$126,BO$1)+SUBS('12-13 Teamsheets'!$S$2:$Z$126,$A40,'12-13 Teamsheets'!$C$2:$C$126,BO$1)+APPS('13-14 Teamsheets'!$H$2:$R$132,$A40,'13-14 Teamsheets'!$C$2:$C$132,BO$1)+SUBS('13-14 Teamsheets'!$S$2:$Z$132,$A40,'13-14 Teamsheets'!$C$2:$C$132,BO$1)+APPS('14-15 Teamsheets'!$H$2:$R$136,$A40,'14-15 Teamsheets'!$C$2:$C$136,BO$1)+SUBS('14-15 Teamsheets'!$S$2:$Z$136,$A40,'14-15 Teamsheets'!$C$2:$C$136,BO$1)</f>
        <v>0</v>
      </c>
      <c r="BY40" s="28">
        <f t="shared" si="3"/>
        <v>1</v>
      </c>
      <c r="BZ40" s="27" t="str">
        <f>(APPS('05-06 Teamsheets'!$H$2:$R$71,$A40) + APPS('06-07 Teamsheets'!$H$2:$R$83,$A40) +APPS('07-08 Teamsheets'!$H$2:$R$88,$A40) + APPS('08-09 Teamsheets'!$H$2:$R$92,$A40)+APPS('09-10 Teamsheets'!$H$2:$R$98,$A40)+APPS('10-11 Teamsheets'!$H$2:$R$107,$A40)+APPS('11-12 Teamsheets'!$H$2:$R$119,$A40)+APPS('12-13 Teamsheets'!$H$2:$R$126,$A40)+APPS('13-14 Teamsheets'!$H$2:$R$132,$A40)+APPS('14-15 Teamsheets'!$H$2:$R$136,$A40)) &amp; "(" &amp; (SUBS('05-06 Teamsheets'!$S$2:$W$71,$A40)+SUBS('06-07 Teamsheets'!$S$2:$Z$83,$A40)+SUBS('07-08 Teamsheets'!$S$2:$Z$88,$A40) +SUBS('08-09 Teamsheets'!$S$2:$Z$92,$A40)+SUBS('09-10 Teamsheets'!$S$2:$Z$98,$A40)+SUBS('10-11 Teamsheets'!$S$2:$Z$107,$A40)+SUBS('11-12 Teamsheets'!$S$2:$Z$119,$A40)+SUBS('12-13 Teamsheets'!$S$2:$Z$126,$A40)+SUBS('13-14 Teamsheets'!$S$2:$Z$132,$A40)+SUBS('14-15 Teamsheets'!$S$2:$Z$136,$A40)) &amp; ")"</f>
        <v>1(1)</v>
      </c>
      <c r="CA40" s="28">
        <f t="shared" si="4"/>
        <v>2</v>
      </c>
      <c r="CB40" s="71">
        <f>GOALS('05-06 Teamsheets'!$H$2:$W$71,$A40,'05-06 Teamsheets'!$C$2:$C$71,B$1)+GOALS('06-07 Teamsheets'!$H$2:$Z$83,$A40,'06-07 Teamsheets'!$C$2:$C$83,G$1)+GOALS('07-08 Teamsheets'!$H$2:$Z$88,$A40,'07-08 Teamsheets'!$C$2:$C$88,L$1)+GOALS('08-09 Teamsheets'!$H$2:$Z$92,$A40,'08-09 Teamsheets'!$C$2:$C$92,Q$1)+GOALS('09-10 Teamsheets'!$H$2:$Z$98,$A40,'09-10 Teamsheets'!$C$2:$C$98,Q$1)+GOALS('10-11 Teamsheets'!$H$2:$Z$107,$A40,'10-11 Teamsheets'!$C$2:$C$107,Q$1)+GOALS('11-12 Teamsheets'!$H$2:$Z$119,$A40,'11-12 Teamsheets'!$C$2:$C$119,Q$1)+GOALS('12-13 Teamsheets'!$H$2:$Z$126,$A40,'12-13 Teamsheets'!$C$2:$C$126,Q$1)+GOALS('13-14 Teamsheets'!$H$2:$Z$132,$A40,'13-14 Teamsheets'!$C$2:$C$132,Q$1)+GOALS('14-15 Teamsheets'!$H$2:$Z$136,$A40,'14-15 Teamsheets'!$C$2:$C$136,Q$1)</f>
        <v>0</v>
      </c>
      <c r="CC40" s="27">
        <f>GOALS('05-06 Teamsheets'!$H$2:$W$71,$A40,'05-06 Teamsheets'!$C$2:$C$71,V$1)+GOALS('05-06 Teamsheets'!$H$2:$W$71,$A40,'05-06 Teamsheets'!$C$2:$C$71,AA$1)+GOALS('06-07 Teamsheets'!$H$2:$Z$83,$A40,'06-07 Teamsheets'!$C$2:$C$83,AF$1)+GOALS('06-07 Teamsheets'!$H$2:$Z$83,$A40,'06-07 Teamsheets'!$C$2:$C$83,AK$1)+GOALS('07-08 Teamsheets'!$H$2:$Z$88,$A40,'07-08 Teamsheets'!$C$2:$C$88,AP$1)+GOALS('07-08 Teamsheets'!$H$2:$Z$88,$A40,'07-08 Teamsheets'!$C$2:$C$88,AU$1)+GOALS('07-08 Teamsheets'!$H$2:$Z$88,$A40,'07-08 Teamsheets'!$C$2:$C$88,AZ$1)+GOALS('11-12 Teamsheets'!$H$2:$Z$119,$A40,'11-12 Teamsheets'!$C$2:$C$119,AZ$1)+GOALS('12-13 Teamsheets'!$H$2:$Z$120,$A40,'12-13 Teamsheets'!$C$2:$C$120,AZ$1)+GOALS('13-14 Teamsheets'!$H$2:$Z$126,$A40,'13-14 Teamsheets'!$C$2:$C$126,AZ$1)+GOALS('14-15 Teamsheets'!$H$2:$Z$130,$A40,'14-15 Teamsheets'!$C$2:$C$130,AZ$1)+GOALS('08-09 Teamsheets'!$H$2:$Z$92,$A40,'08-09 Teamsheets'!$C$2:$C$92,BE$1)+GOALS('09-10 Teamsheets'!$H$2:$Z$98,$A40,'09-10 Teamsheets'!$C$2:$C$98,BE$1)+GOALS('10-11 Teamsheets'!$H$2:$Z$107,$A40,'10-11 Teamsheets'!$C$2:$C$107,BE$1)+GOALS('11-12 Teamsheets'!$H$2:$Z$119,$A40,'11-12 Teamsheets'!$C$2:$C$119,BE$1)+GOALS('12-13 Teamsheets'!$H$2:$Z$126,$A40,'12-13 Teamsheets'!$C$2:$C$126,BE$1)+GOALS('13-14 Teamsheets'!$H$2:$Z$132,$A40,'13-14 Teamsheets'!$C$2:$C$132,BE$1)+GOALS('14-15 Teamsheets'!$H$2:$Z$136,$A40,'14-15 Teamsheets'!$C$2:$C$136,BE$1)</f>
        <v>0</v>
      </c>
      <c r="CD40" s="27">
        <f>GOALS('07-08 Teamsheets'!$H$2:$Z$88,$A40,'07-08 Teamsheets'!$C$2:$C$88,BJ$1)
+GOALS('08-09 Teamsheets'!$H$2:$Z$92,$A40,'08-09 Teamsheets'!$C$2:$C$92,BJ$1)
+GOALS('09-10 Teamsheets'!$H$2:$Z$98,$A40,'09-10 Teamsheets'!$C$2:$C$98,BJ$1)
+GOALS('10-11 Teamsheets'!$H$2:$Z$107,$A40,'10-11 Teamsheets'!$C$2:$C$107,BJ$1)
+GOALS('11-12 Teamsheets'!$H$2:$Z$119,$A40,'11-12 Teamsheets'!$C$2:$C$119,BJ$1)
+GOALS('12-13 Teamsheets'!$H$2:$Z$124,$A40,'12-13 Teamsheets'!$C$2:$C$124,BJ$1)+GOALS('13-14 Teamsheets'!$H$2:$Z$130,$A40,'13-14 Teamsheets'!$C$2:$C$130,BJ$1)+GOALS('14-15 Teamsheets'!$H$2:$Z$134,$A40,'14-15 Teamsheets'!$C$2:$C$134,BJ$1)
+GOALS('07-08 Teamsheets'!$H$2:$Z$88,$A40,'07-08 Teamsheets'!$C$2:$C$88,BO$1)
+GOALS('08-09 Teamsheets'!$H$2:$Z$92,$A40,'08-09 Teamsheets'!$C$2:$C$92,BO$1)
+GOALS('09-10 Teamsheets'!$H$2:$Z$98,$A40,'09-10 Teamsheets'!$C$2:$C$98,BO$1)
+GOALS('10-11 Teamsheets'!$H$2:$Z$107,$A40,'10-11 Teamsheets'!$C$2:$C$107,BO$1)
+GOALS('11-12 Teamsheets'!$H$2:$Z$119,$A40,'11-12 Teamsheets'!$C$2:$C$119,BO$1)
+GOALS('12-13 Teamsheets'!$H$2:$Z$126,$A40,'12-13 Teamsheets'!$C$2:$C$126,BO$1)+GOALS('13-14 Teamsheets'!$H$2:$Z$132,$A40,'13-14 Teamsheets'!$C$2:$C$132,BO$1)+GOALS('14-15 Teamsheets'!$H$2:$Z$136,$A40,'14-15 Teamsheets'!$C$2:$C$136,BO$1)</f>
        <v>0</v>
      </c>
      <c r="CE40" s="28">
        <f t="shared" si="5"/>
        <v>0</v>
      </c>
      <c r="CF40" s="27" t="str">
        <f>(GOALS('05-06 Teamsheets'!$H$2:$R$71,$A40) +GOALS('06-07 Teamsheets'!$H$2:$R$83,$A40) +  GOALS('07-08 Teamsheets'!$H$2:$R$88,$A40) + GOALS('08-09 Teamsheets'!$H$2:$R$92,$A40)+GOALS('09-10 Teamsheets'!$H$2:$R$98,$A40)+GOALS('10-11 Teamsheets'!$H$2:$R$107,$A40)+GOALS('11-12 Teamsheets'!$H$2:$R$119,$A40)+GOALS('12-13 Teamsheets'!$H$2:$R$126,$A40)+GOALS('13-14 Teamsheets'!$H$2:$R$132,$A40)+GOALS('14-15 Teamsheets'!$H$2:$R$136,$A40)) &amp; "(" &amp; (GOALS('05-06 Teamsheets'!$S$2:$W$71,$A40)+GOALS('06-07 Teamsheets'!$S$2:$Z$83,$A40)+GOALS('07-08 Teamsheets'!$S$2:$Z$88,$A40)+GOALS('08-09 Teamsheets'!$S$2:$Z$92,$A40)+GOALS('09-10 Teamsheets'!$S$2:$Z$98,$A40)+GOALS('10-11 Teamsheets'!$S$2:$Z$107,$A40)+GOALS('11-12 Teamsheets'!$S$2:$Z$119,$A40)+GOALS('12-13 Teamsheets'!$S$2:$Z$126,$A40)+GOALS('13-14 Teamsheets'!$S$2:$Z$132,$A40)+GOALS('14-15 Teamsheets'!$S$2:$Z$136,$A40)) &amp; ")"</f>
        <v>0(0)</v>
      </c>
      <c r="CG40" s="28">
        <f t="shared" si="6"/>
        <v>0</v>
      </c>
      <c r="CH40" s="71">
        <f t="shared" si="7"/>
        <v>0</v>
      </c>
      <c r="CI40" s="83">
        <f t="shared" si="8"/>
        <v>0</v>
      </c>
      <c r="CJ40" s="77">
        <f t="shared" si="9"/>
        <v>0</v>
      </c>
      <c r="CK40" s="74" t="str">
        <f>(CARDS('05-06 Teamsheets'!$H$2:$W$71,$A40,$CX$2)+CARDS('06-07 Teamsheets'!$H$2:$Z$83,$A40,$CX$2)+CARDS('07-08 Teamsheets'!$H$2:$Z$88,$A40,$CX$2)+CARDS('08-09 Teamsheets'!$H$2:$Z$92,$A40,$CX$2)+CARDS('09-10 Teamsheets'!$H$2:$Z$98,$A40,$CX$2)+CARDS('10-11 Teamsheets'!$H$2:$Z$107,$A40,$CX$2)+CARDS('11-12 Teamsheets'!$H$2:$Z$119,$A40,$CX$2)+CARDS('12-13 Teamsheets'!$H$2:$Z$126,$A40,$CX$2)+CARDS('13-14 Teamsheets'!$H$2:$Z$130,$A40,$CX$2)) &amp; "(" &amp; (CARDS('05-06 Teamsheets'!$H$2:$W$71,$A40,$CX$3)+CARDS('06-07 Teamsheets'!$H$2:$Z$83,$A40,$CX$3)+CARDS('07-08 Teamsheets'!$H$2:$Z$88,$A40,$CX$3)+CARDS('08-09 Teamsheets'!$H$2:$Z$92,$A40,$CX$3)+CARDS('09-10 Teamsheets'!$H$2:$Z$98,$A40,$CX$3)+CARDS('10-11 Teamsheets'!$H$2:$Z$107,$A40,$CX$3)+CARDS('11-12 Teamsheets'!$H$2:$Z$119,$A40,$CX$3)+CARDS('13-14 Teamsheets'!$H$2:$Z$130,$A40,$CX$3)) &amp; ")"</f>
        <v>0(0)</v>
      </c>
      <c r="CL40" s="28">
        <f t="shared" si="10"/>
        <v>13</v>
      </c>
      <c r="CM40" s="28">
        <f t="shared" si="11"/>
        <v>32</v>
      </c>
      <c r="CN40" s="77">
        <f t="shared" si="12"/>
        <v>45</v>
      </c>
      <c r="CO40" s="28">
        <f t="shared" si="13"/>
        <v>22.5</v>
      </c>
      <c r="CP40" s="28">
        <f t="shared" si="14"/>
        <v>0</v>
      </c>
      <c r="CQ40" s="77">
        <f t="shared" si="15"/>
        <v>0</v>
      </c>
      <c r="CS40" s="71">
        <f t="shared" si="0"/>
        <v>157</v>
      </c>
      <c r="CT40" s="83">
        <f t="shared" si="1"/>
        <v>176</v>
      </c>
      <c r="CU40" s="77">
        <f t="shared" si="2"/>
        <v>101</v>
      </c>
    </row>
    <row r="41" spans="1:102" x14ac:dyDescent="0.2">
      <c r="A41" s="112" t="s">
        <v>3392</v>
      </c>
      <c r="B41" s="27" t="s">
        <v>1635</v>
      </c>
      <c r="C41" s="27" t="s">
        <v>1635</v>
      </c>
      <c r="D41" s="27">
        <v>0</v>
      </c>
      <c r="E41" s="27" t="s">
        <v>1635</v>
      </c>
      <c r="F41" s="82">
        <v>0</v>
      </c>
      <c r="G41" s="27" t="s">
        <v>1635</v>
      </c>
      <c r="H41" s="27" t="s">
        <v>1635</v>
      </c>
      <c r="I41" s="27">
        <v>0</v>
      </c>
      <c r="J41" s="27" t="s">
        <v>1635</v>
      </c>
      <c r="K41" s="82">
        <v>0</v>
      </c>
      <c r="L41" s="27" t="s">
        <v>1635</v>
      </c>
      <c r="M41" s="27" t="s">
        <v>1635</v>
      </c>
      <c r="N41" s="27">
        <v>0</v>
      </c>
      <c r="O41" s="27" t="s">
        <v>1635</v>
      </c>
      <c r="P41" s="82">
        <v>0</v>
      </c>
      <c r="Q41" s="27" t="str">
        <f>(APPS('08-09 Teamsheets'!$H$2:$R$92,$A41,'08-09 Teamsheets'!$C$2:$C$92,Q$1)+APPS('09-10 Teamsheets'!$H$2:$R$98,$A41,'09-10 Teamsheets'!$C$2:$C$98,Q$1)+APPS('10-11 Teamsheets'!$H$2:$R$107,$A41,'10-11 Teamsheets'!$C$2:$C$107,Q$1)+APPS('11-12 Teamsheets'!$H$2:$R$119,$A41,'11-12 Teamsheets'!$C$2:$C$119,Q$1)+APPS('12-13 Teamsheets'!$H$2:$R$126,$A41,'12-13 Teamsheets'!$C$2:$C$126,Q$1)+APPS('13-14 Teamsheets'!$H$2:$R$132,$A41,'13-14 Teamsheets'!$C$2:$C$132,Q$1)+APPS('14-15 Teamsheets'!$H$2:$R$136,$A41,'14-15 Teamsheets'!$C$2:$C$136,Q$1)) &amp; "(" &amp; (SUBS('08-09 Teamsheets'!$S$2:$Z$92,$A41,'08-09 Teamsheets'!$C$2:$C$92,Q$1)+SUBS('09-10 Teamsheets'!$S$2:$Z$98,$A41,'09-10 Teamsheets'!$C$2:$C$98,Q$1)+SUBS('10-11 Teamsheets'!$S$2:$Z$107,$A41,'10-11 Teamsheets'!$C$2:$C$107,Q$1)+SUBS('11-12 Teamsheets'!$S$2:$Z$119,$A41,'11-12 Teamsheets'!$C$2:$C$119,Q$1)+SUBS('12-13 Teamsheets'!$S$2:$Z$126,$A41,'12-13 Teamsheets'!$C$2:$C$126,Q$1)+SUBS('13-14 Teamsheets'!$S$2:$Z$132,$A41,'13-14 Teamsheets'!$C$2:$C$132,Q$1)+SUBS('14-15 Teamsheets'!$S$2:$Z$136,$A41,'14-15 Teamsheets'!$C$2:$C$136,Q$1)) &amp; ")"</f>
        <v>0(1)</v>
      </c>
      <c r="R41" s="27" t="str">
        <f>(GOALS('08-09 Teamsheets'!$H$2:$R$92,$A41,'08-09 Teamsheets'!$C$2:$C$92,Q$1)+GOALS('09-10 Teamsheets'!$H$2:$R$98,$A41,'09-10 Teamsheets'!$C$2:$C$98,Q$1)+GOALS('10-11 Teamsheets'!$H$2:$R$107,$A41,'10-11 Teamsheets'!$C$2:$C$107,Q$1)+GOALS('11-12 Teamsheets'!$H$2:$R$119,$A41,'11-12 Teamsheets'!$C$2:$C$119,Q$1)+GOALS('12-13 Teamsheets'!$H$2:$R$126,$A41,'12-13 Teamsheets'!$C$2:$C$126,Q$1)+GOALS('13-14 Teamsheets'!$H$2:$R$132,$A41,'13-14 Teamsheets'!$C$2:$C$132,Q$1)+GOALS('14-15 Teamsheets'!$H$2:$R$136,$A41,'14-15 Teamsheets'!$C$2:$C$136,Q$1)) &amp; "(" &amp; (GOALS('08-09 Teamsheets'!$S$2:$Z$92,$A41,'08-09 Teamsheets'!$C$2:$C$92,Q$1)+GOALS('09-10 Teamsheets'!$S$2:$Z$98,$A41,'09-10 Teamsheets'!$C$2:$C$98,Q$1)+GOALS('10-11 Teamsheets'!$S$2:$Z$107,$A41,'10-11 Teamsheets'!$C$2:$C$107,Q$1)+GOALS('11-12 Teamsheets'!$S$2:$Z$119,$A41,'11-12 Teamsheets'!$C$2:$C$119,Q$1)+GOALS('12-13 Teamsheets'!$S$2:$Z$126,$A41,'12-13 Teamsheets'!$C$2:$C$126,Q$1)+GOALS('13-14 Teamsheets'!$S$2:$Z$132,$A41,'13-14 Teamsheets'!$C$2:$C$132,Q$1)+GOALS('14-15 Teamsheets'!$S$2:$Z$136,$A41,'14-15 Teamsheets'!$C$2:$C$136,Q$1)) &amp; ")"</f>
        <v>0(0)</v>
      </c>
      <c r="S41" s="27">
        <f>Clean_sheet('08-09 Teamsheets'!$C$2:$H$92,$A41,Q$1)+Clean_sheet('09-10 Teamsheets'!$C$2:$H$98,$A41,Q$1)+Clean_sheet('10-11 Teamsheets'!$C$2:$H$107,$A41,Q$1)+Clean_sheet('11-12 Teamsheets'!$C$2:$H$119,$A41,Q$1)+Clean_sheet('12-13 Teamsheets'!$C$2:$H$126,$A41,Q$1)+Clean_sheet('13-14 Teamsheets'!$C$2:$H$132,$A41,Q$1)+Clean_sheet('14-15 Teamsheets'!$C$2:$H$136,$A41,Q$1)</f>
        <v>0</v>
      </c>
      <c r="T41" s="27" t="str">
        <f>(CARDS('08-09 Teamsheets'!$H$2:$Z$92,$A41,$CX$2,'08-09 Teamsheets'!$C$2:$C$92,Q$1)+CARDS('09-10 Teamsheets'!$H$2:$Z$98,$A41,$CX$2,'09-10 Teamsheets'!$C$2:$C$98,Q$1)+CARDS('10-11 Teamsheets'!$H$2:$Z$107,$A41,$CX$2,'10-11 Teamsheets'!$C$2:$C$107,Q$1)+CARDS('11-12 Teamsheets'!$H$2:$Z$119,$A41,$CX$2,'11-12 Teamsheets'!$C$2:$C$119,Q$1)+CARDS('12-13 Teamsheets'!$H$2:$Z$126,$A41,$CX$2,'12-13 Teamsheets'!$C$2:$C$126,Q$1)+CARDS('13-14 Teamsheets'!$H$2:$Z$132,$A41,$CX$2,'13-14 Teamsheets'!$C$2:$C$132,Q$1)+CARDS('14-15 Teamsheets'!$H$2:$Z$136,$A41,$CX$2,'14-15 Teamsheets'!$C$2:$C$136,Q$1)) &amp; "(" &amp; (CARDS('08-09 Teamsheets'!$H$2:$Z$92,$A41,$CX$3,'08-09 Teamsheets'!$C$2:$C$92,Q$1)+CARDS('09-10 Teamsheets'!$H$2:$Z$98,$A41,$CX$3,'09-10 Teamsheets'!$C$2:$C$98,Q$1)+CARDS('10-11 Teamsheets'!$H$2:$Z$107,$A41,$CX$3,'10-11 Teamsheets'!$C$2:$C$107,Q$1)+CARDS('11-12 Teamsheets'!$H$2:$Z$119,$A41,$CX$3,'11-12 Teamsheets'!$C$2:$C$119,Q$1)+CARDS('12-13 Teamsheets'!$H$2:$Z$126,$A41,$CX$3,'12-13 Teamsheets'!$C$2:$C$126,Q$1)+CARDS('13-14 Teamsheets'!$H$2:$Z$132,$A41,$CX$3,'13-14 Teamsheets'!$C$2:$C$132,Q$1)+CARDS('14-15 Teamsheets'!$H$2:$Z$136,$A41,$CX$3,'14-15 Teamsheets'!$C$2:$C$136,Q$1)) &amp; ")"</f>
        <v>0(0)</v>
      </c>
      <c r="U41" s="82">
        <f>MINS_PLAYED('08-09 Teamsheets'!$H$2:$R$92,$A41,'08-09 Teamsheets'!$C$2:$C$92,Q$1)+MINS_PLAYED('09-10 Teamsheets'!$H$2:$R$98,$A41,'09-10 Teamsheets'!$C$2:$C$98,Q$1)+ MINS_AS_SUB('08-09 Teamsheets'!$S$2:$Z$92,$A41,'08-09 Teamsheets'!$C$2:$C$92,Q$1)+ MINS_AS_SUB('09-10 Teamsheets'!$S$2:$Z$98,$A41,'09-10 Teamsheets'!$C$2:$C$98,Q$1)+MINS_PLAYED('10-11 Teamsheets'!$H$2:$R$107,$A41,'10-11 Teamsheets'!$C$2:$C$107,Q$1)+MINS_AS_SUB('10-11 Teamsheets'!$S$2:$Z$107,$A41,'10-11 Teamsheets'!$C$2:$C$107,Q$1)+MINS_PLAYED('11-12 Teamsheets'!$H$2:$R$119,$A41,'11-12 Teamsheets'!$C$2:$C$119,Q$1)+MINS_AS_SUB('11-12 Teamsheets'!$S$2:$Z$119,$A41,'11-12 Teamsheets'!$C$2:$C$119,Q$1)+MINS_PLAYED('12-13 Teamsheets'!$H$2:$R$126,$A41,'12-13 Teamsheets'!$C$2:$C$126,Q$1)+MINS_AS_SUB('12-13 Teamsheets'!$S$2:$Z$126,$A41,'12-13 Teamsheets'!$C$2:$C$126,Q$1)+MINS_PLAYED('13-14 Teamsheets'!$H$2:$R$132,$A41,'13-14 Teamsheets'!$C$2:$C$132,Q$1)+MINS_AS_SUB('13-14 Teamsheets'!$S$2:$Z$132,$A41,'13-14 Teamsheets'!$C$2:$C$132,Q$1)+MINS_PLAYED('14-15 Teamsheets'!$H$2:$R$136,$A41,'14-15 Teamsheets'!$C$2:$C$136,Q$1)+MINS_AS_SUB('14-15 Teamsheets'!$S$2:$Z$136,$A41,'14-15 Teamsheets'!$C$2:$C$136,Q$1)</f>
        <v>30</v>
      </c>
      <c r="V41" s="27" t="s">
        <v>1635</v>
      </c>
      <c r="W41" s="27" t="s">
        <v>1635</v>
      </c>
      <c r="X41" s="27">
        <v>0</v>
      </c>
      <c r="Y41" s="27" t="s">
        <v>1635</v>
      </c>
      <c r="Z41" s="82">
        <v>0</v>
      </c>
      <c r="AA41" s="27" t="s">
        <v>1635</v>
      </c>
      <c r="AB41" s="27" t="s">
        <v>1635</v>
      </c>
      <c r="AC41" s="27">
        <v>0</v>
      </c>
      <c r="AD41" s="27" t="s">
        <v>1635</v>
      </c>
      <c r="AE41" s="82">
        <v>0</v>
      </c>
      <c r="AF41" s="27" t="s">
        <v>1635</v>
      </c>
      <c r="AG41" s="27" t="s">
        <v>1635</v>
      </c>
      <c r="AH41" s="27">
        <v>0</v>
      </c>
      <c r="AI41" s="27" t="s">
        <v>1635</v>
      </c>
      <c r="AJ41" s="82">
        <v>0</v>
      </c>
      <c r="AK41" s="27" t="s">
        <v>1635</v>
      </c>
      <c r="AL41" s="27" t="s">
        <v>1635</v>
      </c>
      <c r="AM41" s="27">
        <v>0</v>
      </c>
      <c r="AN41" s="27" t="s">
        <v>1635</v>
      </c>
      <c r="AO41" s="82">
        <v>0</v>
      </c>
      <c r="AP41" s="27" t="s">
        <v>1635</v>
      </c>
      <c r="AQ41" s="27" t="s">
        <v>1635</v>
      </c>
      <c r="AR41" s="27">
        <v>0</v>
      </c>
      <c r="AS41" s="27" t="s">
        <v>1635</v>
      </c>
      <c r="AT41" s="82">
        <v>0</v>
      </c>
      <c r="AU41" s="27" t="s">
        <v>1635</v>
      </c>
      <c r="AV41" s="27" t="s">
        <v>1635</v>
      </c>
      <c r="AW41" s="27">
        <v>0</v>
      </c>
      <c r="AX41" s="27" t="s">
        <v>1635</v>
      </c>
      <c r="AY41" s="82">
        <v>0</v>
      </c>
      <c r="AZ41" s="27" t="str">
        <f>(APPS('07-08 Teamsheets'!$H$2:$R$88,$A41,'07-08 Teamsheets'!$C$2:$C$88,AZ$1)+APPS('11-12 Teamsheets'!$H$2:$R$119,$A41,'11-12 Teamsheets'!$C$2:$C$119,AZ$1)+APPS('12-13 Teamsheets'!$H$2:$R$126,$A41,'12-13 Teamsheets'!$C$2:$C$126,AZ$1)+APPS('13-14 Teamsheets'!$H$2:$R$132,$A41,'13-14 Teamsheets'!$C$2:$C$132,AZ$1)+APPS('14-15 Teamsheets'!$H$2:$R$136,$A41,'14-15 Teamsheets'!$C$2:$C$136,AZ$1)) &amp; "(" &amp; (SUBS('07-08 Teamsheets'!$S$2:$Z$88,$A41,'07-08 Teamsheets'!$C$2:$C$88,AZ$1)+SUBS('11-12 Teamsheets'!$S$2:$Z$119,$A41,'11-12 Teamsheets'!$C$2:$C$119,AZ$1)+SUBS('12-13 Teamsheets'!$S$2:$Z$126,$A41,'12-13 Teamsheets'!$C$2:$C$126,AZ$1)+SUBS('13-14 Teamsheets'!$S$2:$Z$132,$A41,'13-14 Teamsheets'!$C$2:$C$132,AZ$1)+SUBS('14-15 Teamsheets'!$S$2:$Z$136,$A41,'14-15 Teamsheets'!$C$2:$C$136,AZ$1)) &amp; ")"</f>
        <v>0(0)</v>
      </c>
      <c r="BA41" s="27" t="str">
        <f>(GOALS('07-08 Teamsheets'!$H$2:$R$88,$A41,'07-08 Teamsheets'!$C$2:$C$88,AZ$1)+GOALS('11-12 Teamsheets'!$H$2:$R$119,$A41,'11-12 Teamsheets'!$C$2:$C$119,AZ$1)+GOALS('12-13 Teamsheets'!$H$2:$R$126,$A41,'12-13 Teamsheets'!$C$2:$C$126,AZ$1)+GOALS('13-14 Teamsheets'!$H$2:$R$132,$A41,'13-14 Teamsheets'!$C$2:$C$132,AZ$1)+GOALS('14-15 Teamsheets'!$H$2:$R$136,$A41,'14-15 Teamsheets'!$C$2:$C$136,AZ$1)) &amp; "(" &amp; (GOALS('07-08 Teamsheets'!$S$2:$Z$88,$A41,'07-08 Teamsheets'!$C$2:$C$88,AZ$1)+GOALS('11-12 Teamsheets'!$S$2:$Z$119,$A41,'11-12 Teamsheets'!$C$2:$C$119,AZ$1)+GOALS('12-13 Teamsheets'!$S$2:$Z$126,$A41,'12-13 Teamsheets'!$C$2:$C$126,AZ$1)+GOALS('13-14 Teamsheets'!$S$2:$Z$132,$A41,'13-14 Teamsheets'!$C$2:$C$132,AZ$1)+GOALS('14-15 Teamsheets'!$S$2:$Z$136,$A41,'14-15 Teamsheets'!$C$2:$C$136,AZ$1)) &amp; ")"</f>
        <v>0(0)</v>
      </c>
      <c r="BB41" s="27">
        <f>Clean_sheet('07-08 Teamsheets'!$C$2:$H$92,$A41,AZ$1)+Clean_sheet('11-12 Teamsheets'!$C$2:$H$119,$A41,AZ$1)+Clean_sheet('12-13 Teamsheets'!$C$2:$H$126,$A41,AZ$1)+Clean_sheet('13-14 Teamsheets'!$C$2:$H$132,$A41,AZ$1)+Clean_sheet('14-15 Teamsheets'!$C$2:$H$136,$A41,AZ$1)</f>
        <v>0</v>
      </c>
      <c r="BC41" s="27" t="str">
        <f>(CARDS('07-08 Teamsheets'!$H$2:$Z$88,$A41,$CX$2,'07-08 Teamsheets'!$C$2:$C$88,AZ$1)+CARDS('11-12 Teamsheets'!$H$2:$Z$119,$A41,$CX$2,'11-12 Teamsheets'!$C$2:$C$119,AZ$1)+CARDS('12-13 Teamsheets'!$H$2:$Z$126,$A41,$CX$2,'12-13 Teamsheets'!$C$2:$C$126,AZ$1)+CARDS('13-14 Teamsheets'!$H$2:$Z$132,$A41,$CX$2,'13-14 Teamsheets'!$C$2:$C$132,AZ$1)+CARDS('14-15 Teamsheets'!$H$2:$Z$136,$A41,$CX$2,'14-15 Teamsheets'!$C$2:$C$136,AZ$1)) &amp; "(" &amp; (CARDS('07-08 Teamsheets'!$H$2:$Z$88,$A41,$CX$3,'07-08 Teamsheets'!$C$2:$C$88,AZ$1)+CARDS('11-12 Teamsheets'!$H$2:$Z$119,$A41,$CX$3,'11-12 Teamsheets'!$C$2:$C$119,AZ$1)+CARDS('12-13 Teamsheets'!$H$2:$Z$126,$A41,$CX$3,'12-13 Teamsheets'!$C$2:$C$126,AZ$1)+CARDS('13-14 Teamsheets'!$H$2:$Z$132,$A41,$CX$3,'13-14 Teamsheets'!$C$2:$C$132,AZ$1)+CARDS('14-15 Teamsheets'!$H$2:$Z$136,$A41,$CX$3,'14-15 Teamsheets'!$C$2:$C$136,AZ$1)) &amp; ")"</f>
        <v>0(0)</v>
      </c>
      <c r="BD41" s="82">
        <f>MINS_PLAYED('07-08 Teamsheets'!$H$2:$R$88,$A41,'07-08 Teamsheets'!$C$2:$C$88,AZ$1)+MINS_PLAYED('11-12 Teamsheets'!$H$2:$R$119,$A41,'11-12 Teamsheets'!$C$2:$C$119,AZ$1)+MINS_PLAYED('12-13 Teamsheets'!$H$2:$R$126,$A41,'12-13 Teamsheets'!$C$2:$C$126,AZ$1)+MINS_PLAYED('13-14 Teamsheets'!$H$2:$R$132,$A41,'13-14 Teamsheets'!$C$2:$C$132,AZ$1)+MINS_PLAYED('14-15 Teamsheets'!$H$2:$R$136,$A41,'14-15 Teamsheets'!$C$2:$C$136,AZ$1)+MINS_AS_SUB('07-08 Teamsheets'!$S$2:$Z$88,$A41,'07-08 Teamsheets'!$C$2:$C$88,AZ$1)+MINS_AS_SUB('11-12 Teamsheets'!$S$2:$Z$119,$A41,'11-12 Teamsheets'!$C$2:$C$119,AZ$1)+MINS_AS_SUB('12-13 Teamsheets'!$S$2:$Z$126,$A41,'12-13 Teamsheets'!$C$2:$C$126,AZ$1)+MINS_AS_SUB('13-14 Teamsheets'!$S$2:$Z$132,$A41,'13-14 Teamsheets'!$C$2:$C$132,AZ$1)+MINS_AS_SUB('14-15 Teamsheets'!$S$2:$Z$136,$A41,'14-15 Teamsheets'!$C$2:$C$136,AZ$1)</f>
        <v>0</v>
      </c>
      <c r="BE41" s="27" t="str">
        <f>(APPS('08-09 Teamsheets'!$H$2:$R$92,$A41,'08-09 Teamsheets'!$C$2:$C$92,BE$1)+APPS('09-10 Teamsheets'!$H$2:$R$98,$A41,'09-10 Teamsheets'!$C$2:$C$98,BE$1)+APPS('10-11 Teamsheets'!$H$2:$R$107,$A41,'10-11 Teamsheets'!$C$2:$C$107,BE$1)+APPS('11-12 Teamsheets'!$H$2:$R$119,$A41,'11-12 Teamsheets'!$C$2:$C$119,BE$1)+APPS('12-13 Teamsheets'!$H$2:$R$126,$A41,'12-13 Teamsheets'!$C$2:$C$126,BE$1)+APPS('13-14 Teamsheets'!$H$2:$R$132,$A41,'13-14 Teamsheets'!$C$2:$C$132,BE$1)+APPS('14-15 Teamsheets'!$H$2:$R$136,$A41,'14-15 Teamsheets'!$C$2:$C$136,BE$1)) &amp; "(" &amp; (SUBS('08-09 Teamsheets'!$S$2:$Z$92,$A41,'08-09 Teamsheets'!$C$2:$C$92,BE$1)+SUBS('09-10 Teamsheets'!$S$2:$Z$98,$A41,'09-10 Teamsheets'!$C$2:$C$98,BE$1)+SUBS('10-11 Teamsheets'!$S$2:$Z$107,$A41,'10-11 Teamsheets'!$C$2:$C$107,BE$1)+SUBS('11-12 Teamsheets'!$S$2:$Z$119,$A41,'11-12 Teamsheets'!$C$2:$C$119,BE$1)+SUBS('12-13 Teamsheets'!$S$2:$Z$126,$A41,'12-13 Teamsheets'!$C$2:$C$126,BE$1)+SUBS('13-14 Teamsheets'!$S$2:$Z$132,$A41,'13-14 Teamsheets'!$C$2:$C$132,BE$1)+SUBS('14-15 Teamsheets'!$S$2:$Z$136,$A41,'14-15 Teamsheets'!$C$2:$C$136,BE$1)) &amp; ")"</f>
        <v>0(0)</v>
      </c>
      <c r="BF41" s="27" t="str">
        <f>(GOALS('08-09 Teamsheets'!$H$2:$R$92,$A41,'08-09 Teamsheets'!$C$2:$C$92,BE$1)+GOALS('09-10 Teamsheets'!$H$2:$R$98,$A41,'09-10 Teamsheets'!$C$2:$C$98,BE$1)+GOALS('10-11 Teamsheets'!$H$2:$R$107,$A41,'10-11 Teamsheets'!$C$2:$C$107,BE$1)+GOALS('11-12 Teamsheets'!$H$2:$R$119,$A41,'11-12 Teamsheets'!$C$2:$C$119,BE$1)+GOALS('12-13 Teamsheets'!$H$2:$R$126,$A41,'12-13 Teamsheets'!$C$2:$C$126,BE$1)+GOALS('13-14 Teamsheets'!$H$2:$R$132,$A41,'13-14 Teamsheets'!$C$2:$C$132,BE$1)+GOALS('14-15 Teamsheets'!$H$2:$R$136,$A41,'14-15 Teamsheets'!$C$2:$C$136,BE$1)) &amp; "(" &amp; (GOALS('08-09 Teamsheets'!$S$2:$Z$92,$A41,'08-09 Teamsheets'!$C$2:$C$92,BE$1)+GOALS('09-10 Teamsheets'!$S$2:$Z$98,$A41,'09-10 Teamsheets'!$C$2:$C$98,BE$1)+GOALS('10-11 Teamsheets'!$S$2:$Z$107,$A41,'10-11 Teamsheets'!$C$2:$C$107,BE$1)+GOALS('11-12 Teamsheets'!$S$2:$Z$119,$A41,'11-12 Teamsheets'!$C$2:$C$119,BE$1)+GOALS('12-13 Teamsheets'!$S$2:$Z$126,$A41,'12-13 Teamsheets'!$C$2:$C$126,BE$1)+GOALS('13-14 Teamsheets'!$S$2:$Z$132,$A41,'13-14 Teamsheets'!$C$2:$C$132,BE$1)+GOALS('14-15 Teamsheets'!$S$2:$Z$136,$A41,'14-15 Teamsheets'!$C$2:$C$136,BE$1)) &amp; ")"</f>
        <v>0(0)</v>
      </c>
      <c r="BG41" s="27">
        <f>Clean_sheet('08-09 Teamsheets'!$C$2:$H$92,$A41,BE$1)+Clean_sheet('09-10 Teamsheets'!$C$2:$H$98,$A41,BE$1)+Clean_sheet('10-11 Teamsheets'!$C$2:$H$107,$A41,BE$1)+Clean_sheet('11-12 Teamsheets'!$C$2:$H$119,$A41,BE$1)+Clean_sheet('12-13 Teamsheets'!$C$2:$H$126,$A41,BE$1)+Clean_sheet('13-14 Teamsheets'!$C$2:$H$132,$A41,BE$1)+Clean_sheet('14-15 Teamsheets'!$C$2:$H$136,$A41,BE$1)</f>
        <v>0</v>
      </c>
      <c r="BH41" s="27" t="str">
        <f>(CARDS('08-09 Teamsheets'!$H$2:$Z$92,$A41,$CX$2,'08-09 Teamsheets'!$C$2:$C$92,BE$1)+CARDS('09-10 Teamsheets'!$H$2:$Z$98,$A41,$CX$2,'09-10 Teamsheets'!$C$2:$C$98,BE$1)+CARDS('10-11 Teamsheets'!$H$2:$Z$107,$A41,$CX$2,'10-11 Teamsheets'!$C$2:$C$107,BE$1)+CARDS('11-12 Teamsheets'!$H$2:$Z$119,$A41,$CX$2,'11-12 Teamsheets'!$C$2:$C$119,BE$1)+CARDS('12-13 Teamsheets'!$H$2:$Z$126,$A41,$CX$2,'12-13 Teamsheets'!$C$2:$C$126,BE$1)+CARDS('13-14 Teamsheets'!$H$2:$Z$132,$A41,$CX$2,'13-14 Teamsheets'!$C$2:$C$132,BE$1)+CARDS('14-15 Teamsheets'!$H$2:$Z$136,$A41,$CX$2,'14-15 Teamsheets'!$C$2:$C$136,BE$1)) &amp; "(" &amp; (CARDS('08-09 Teamsheets'!$H$2:$Z$92,$A41,$CX$3,'08-09 Teamsheets'!$C$2:$C$92,BE$1)+CARDS('09-10 Teamsheets'!$H$2:$Z$98,$A41,$CX$3,'09-10 Teamsheets'!$C$2:$C$98,BE$1)+CARDS('10-11 Teamsheets'!$H$2:$Z$107,$A41,$CX$3,'10-11 Teamsheets'!$C$2:$C$107,BE$1)+CARDS('11-12 Teamsheets'!$H$2:$Z$119,$A41,$CX$3,'11-12 Teamsheets'!$C$2:$C$119,BE$1)+CARDS('12-13 Teamsheets'!$H$2:$Z$126,$A41,$CX$3,'12-13 Teamsheets'!$C$2:$C$126,BE$1)+CARDS('13-14 Teamsheets'!$H$2:$Z$132,$A41,$CX$3,'13-14 Teamsheets'!$C$2:$C$132,BE$1)+CARDS('14-15 Teamsheets'!$H$2:$Z$136,$A41,$CX$3,'14-15 Teamsheets'!$C$2:$C$136,BE$1)) &amp; ")"</f>
        <v>0(0)</v>
      </c>
      <c r="BI41" s="82">
        <f>MINS_PLAYED('08-09 Teamsheets'!$H$2:$R$92,$A41,'08-09 Teamsheets'!$C$2:$C$92,BE$1)+MINS_PLAYED('09-10 Teamsheets'!$H$2:$R$98,$A41,'09-10 Teamsheets'!$C$2:$C$98,BE$1)+ MINS_AS_SUB('08-09 Teamsheets'!$S$2:$Z$92,$A41,'08-09 Teamsheets'!$C$2:$C$92,BE$1)+ MINS_AS_SUB('09-10 Teamsheets'!$S$2:$Z$98,$A41,'09-10 Teamsheets'!$C$2:$C$98,BE$1)+MINS_PLAYED('10-11 Teamsheets'!$H$2:$R$107,$A41,'10-11 Teamsheets'!$C$2:$C$107,BE$1)+MINS_AS_SUB('10-11 Teamsheets'!$S$2:$Z$107,$A41,'10-11 Teamsheets'!$C$2:$C$107,BE$1)+MINS_PLAYED('11-12 Teamsheets'!$H$2:$R$119,$A41,'11-12 Teamsheets'!$C$2:$C$119,BE$1)+MINS_AS_SUB('11-12 Teamsheets'!$S$2:$Z$119,$A41,'11-12 Teamsheets'!$C$2:$C$119,BE$1)+MINS_PLAYED('12-13 Teamsheets'!$H$2:$R$126,$A41,'12-13 Teamsheets'!$C$2:$C$126,BE$1)+MINS_AS_SUB('12-13 Teamsheets'!$S$2:$Z$126,$A41,'12-13 Teamsheets'!$C$2:$C$126,BE$1)+MINS_PLAYED('13-14 Teamsheets'!$H$2:$R$132,$A41,'13-14 Teamsheets'!$C$2:$C$132,BE$1)+MINS_AS_SUB('13-14 Teamsheets'!$S$2:$Z$132,$A41,'13-14 Teamsheets'!$C$2:$C$132,BE$1)+MINS_PLAYED('14-15 Teamsheets'!$H$2:$R$136,$A41,'14-15 Teamsheets'!$C$2:$C$136,BE$1)+MINS_AS_SUB('14-15 Teamsheets'!$S$2:$Z$136,$A41,'14-15 Teamsheets'!$C$2:$C$136,BE$1)</f>
        <v>0</v>
      </c>
      <c r="BJ41" s="27" t="str">
        <f>(APPS('07-08 Teamsheets'!$H$2:$R$88,$A41,'07-08 Teamsheets'!$C$2:$C$88,BJ$1)+APPS('08-09 Teamsheets'!$H$2:$R$92,$A41,'08-09 Teamsheets'!$C$2:$C$92,BJ$1)+APPS('09-10 Teamsheets'!$H$2:$R$98,$A41,'09-10 Teamsheets'!$C$2:$C$98,BJ$1)+APPS('10-11 Teamsheets'!$H$2:$R$106,$A41,'10-11 Teamsheets'!$C$2:$C$106,BJ$1)+APPS('11-12 Teamsheets'!$H$2:$R$119,$A41,'11-12 Teamsheets'!$C$2:$C$119,BJ$1)+APPS('12-13 Teamsheets'!$H$2:$R$126,$A41,'12-13 Teamsheets'!$C$2:$C$126,BJ$1)+APPS('13-14 Teamsheets'!$H$2:$R$132,$A41,'13-14 Teamsheets'!$C$2:$C$132,BJ$1)+APPS('14-15 Teamsheets'!$H$2:$R$136,$A41,'14-15 Teamsheets'!$C$2:$C$136,BJ$1)) &amp; "(" &amp; (SUBS('07-08 Teamsheets'!$S$2:$Z$88,$A41,'07-08 Teamsheets'!$C$2:$C$88,BJ$1)+SUBS('08-09 Teamsheets'!$S$2:$Z$92,$A41,'08-09 Teamsheets'!$C$2:$C$92,BJ$1)+SUBS('09-10 Teamsheets'!$S$2:$Z$98,$A41,'09-10 Teamsheets'!$C$2:$C$98,BJ$1)+SUBS('10-11 Teamsheets'!$S$2:$Z$106,$A41,'10-11 Teamsheets'!$C$2:$C$106,BJ$1)+SUBS('11-12 Teamsheets'!$S$2:$Z$119,$A41,'11-12 Teamsheets'!$C$2:$C$119,BJ$1)+SUBS('12-13 Teamsheets'!$S$2:$Z$126,$A41,'12-13 Teamsheets'!$C$2:$C$126,BJ$1)+SUBS('13-14 Teamsheets'!$S$2:$Z$132,$A41,'13-14 Teamsheets'!$C$2:$C$132,BJ$1)+SUBS('14-15 Teamsheets'!$S$2:$Z$136,$A41,'14-15 Teamsheets'!$C$2:$C$136,BJ$1)) &amp; ")"</f>
        <v>0(0)</v>
      </c>
      <c r="BK41" s="27" t="str">
        <f>(GOALS('07-08 Teamsheets'!$H$2:$R$88,$A41,'07-08 Teamsheets'!$C$2:$C$88,BJ$1)+GOALS('08-09 Teamsheets'!$H$2:$R$92,$A41,'08-09 Teamsheets'!$C$2:$C$92,BJ$1)+GOALS('09-10 Teamsheets'!$H$2:$R$98,$A41,'09-10 Teamsheets'!$C$2:$C$98,BJ$1)+GOALS('10-11 Teamsheets'!$H$2:$R$106,$A41,'10-11 Teamsheets'!$C$2:$C$106,BJ$1)+GOALS('11-12 Teamsheets'!$H$2:$R$119,$A41,'11-12 Teamsheets'!$C$2:$C$119,BJ$1)+GOALS('12-13 Teamsheets'!$H$2:$R$126,$A41,'12-13 Teamsheets'!$C$2:$C$126,BJ$1)+GOALS('13-14 Teamsheets'!$H$2:$R$132,$A41,'13-14 Teamsheets'!$C$2:$C$132,BJ$1)+GOALS('14-15 Teamsheets'!$H$2:$R$136,$A41,'14-15 Teamsheets'!$C$2:$C$136,BJ$1)) &amp; "(" &amp; (GOALS('07-08 Teamsheets'!$S$2:$Z$88,$A41,'07-08 Teamsheets'!$C$2:$C$88,BJ$1)+GOALS('08-09 Teamsheets'!$S$2:$Z$92,$A41,'08-09 Teamsheets'!$C$2:$C$92,BJ$1)+GOALS('09-10 Teamsheets'!$S$2:$Z$98,$A41,'09-10 Teamsheets'!$C$2:$C$98,BJ$1)+GOALS('10-11 Teamsheets'!$S$2:$Z$106,$A41,'10-11 Teamsheets'!$C$2:$C$106,BJ$1)+GOALS('11-12 Teamsheets'!$S$2:$Z$119,$A41,'11-12 Teamsheets'!$C$2:$C$119,BJ$1)+GOALS('12-13 Teamsheets'!$S$2:$Z$126,$A41,'12-13 Teamsheets'!$C$2:$C$126,BJ$1)+GOALS('13-14 Teamsheets'!$S$2:$Z$132,$A41,'13-14 Teamsheets'!$C$2:$C$132,BJ$1)+GOALS('14-15 Teamsheets'!$S$2:$Z$136,$A41,'14-15 Teamsheets'!$C$2:$C$136,BJ$1)) &amp; ")"</f>
        <v>0(0)</v>
      </c>
      <c r="BL41" s="27">
        <f>Clean_sheet('07-08 Teamsheets'!$C$2:$H$92,$A41,BJ$1)+Clean_sheet('08-09 Teamsheets'!$C$2:$H$92,$A41,BJ$1)+Clean_sheet('09-10 Teamsheets'!$C$2:$H$98,$A41,BJ$1)+Clean_sheet('10-11 Teamsheets'!$C$2:$H$106,$A41,BJ$1)+Clean_sheet('11-12 Teamsheets'!$C$2:$H$119,$A41,BJ$1)+Clean_sheet('12-13 Teamsheets'!$C$2:$H$126,$A41,BJ$1)+Clean_sheet('13-14 Teamsheets'!$C$2:$H$132,$A41,BJ$1)+Clean_sheet('14-15 Teamsheets'!$C$2:$H$136,$A41,BJ$1)</f>
        <v>0</v>
      </c>
      <c r="BM41" s="27" t="str">
        <f>(CARDS('07-08 Teamsheets'!$H$2:$Z$88,$A41,$CX$2,'07-08 Teamsheets'!$C$2:$C$88,BJ$1)+CARDS('08-09 Teamsheets'!$H$2:$Z$92,$A41,$CX$2,'08-09 Teamsheets'!$C$2:$C$92,BJ$1)+CARDS('09-10 Teamsheets'!$H$2:$Z$98,$A41,$CX$2,'09-10 Teamsheets'!$C$2:$C$98,BJ$1)+CARDS('10-11 Teamsheets'!$H$2:$Z$106,$A41,$CX$2,'10-11 Teamsheets'!$C$2:$C$106,BJ$1)+CARDS('11-12 Teamsheets'!$H$2:$Z$119,$A41,$CX$2,'11-12 Teamsheets'!$C$2:$C$119,BJ$1)+CARDS('12-13 Teamsheets'!$H$2:$Z$126,$A41,$CX$2,'12-13 Teamsheets'!$C$2:$C$126,BJ$1)+CARDS('13-14 Teamsheets'!$H$2:$Z$132,$A41,$CX$2,'13-14 Teamsheets'!$C$2:$C$132,BJ$1)+CARDS('14-15 Teamsheets'!$H$2:$Z$136,$A41,$CX$2,'14-15 Teamsheets'!$C$2:$C$136,BJ$1)) &amp; "(" &amp; (CARDS('07-08 Teamsheets'!$H$2:$Z$88,$A41,$CX$3,'07-08 Teamsheets'!$C$2:$C$88,BJ$1)+CARDS('08-09 Teamsheets'!$H$2:$Z$92,$A41,$CX$3,'08-09 Teamsheets'!$C$2:$C$92,BJ$1)+CARDS('09-10 Teamsheets'!$H$2:$Z$98,$A41,$CX$3,'09-10 Teamsheets'!$C$2:$C$98,BJ$1)+CARDS('10-11 Teamsheets'!$H$2:$Z$106,$A41,$CX$3,'10-11 Teamsheets'!$C$2:$C$106,BJ$1)+CARDS('11-12 Teamsheets'!$H$2:$Z$119,$A41,$CX$3,'11-12 Teamsheets'!$C$2:$C$119,BJ$1)+CARDS('12-13 Teamsheets'!$H$2:$Z$126,$A41,$CX$3,'12-13 Teamsheets'!$C$2:$C$126,BJ$1)+CARDS('13-14 Teamsheets'!$H$2:$Z$132,$A41,$CX$3,'13-14 Teamsheets'!$C$2:$C$132,BJ$1)+CARDS('14-15 Teamsheets'!$H$2:$Z$136,$A41,$CX$3,'14-15 Teamsheets'!$C$2:$C$136,BJ$1)) &amp; ")"</f>
        <v>0(0)</v>
      </c>
      <c r="BN41" s="82">
        <f>MINS_PLAYED('07-08 Teamsheets'!$H$2:$R$88,$A41,'07-08 Teamsheets'!$C$2:$C$88,BJ$1)+MINS_PLAYED('08-09 Teamsheets'!$H$2:$R$92,$A41,'08-09 Teamsheets'!$C$2:$C$92,BJ$1)+MINS_PLAYED('09-10 Teamsheets'!$H$2:$R$98,$A41,'09-10 Teamsheets'!$C$2:$C$98,BJ$1)+MINS_PLAYED('10-11 Teamsheets'!$H$2:$R$106,$A41,'10-11 Teamsheets'!$C$2:$C$106,BJ$1)+MINS_PLAYED('11-12 Teamsheets'!$H$2:$R$119,$A41,'11-12 Teamsheets'!$C$2:$C$119,BJ$1)+MINS_PLAYED('12-13 Teamsheets'!$H$2:$R$126,$A41,'12-13 Teamsheets'!$C$2:$C$126,BJ$1)+MINS_PLAYED('13-14 Teamsheets'!$H$2:$R$132,$A41,'13-14 Teamsheets'!$C$2:$C$132,BJ$1)+MINS_PLAYED('14-15 Teamsheets'!$H$2:$R$136,$A41,'14-15 Teamsheets'!$C$2:$C$136,BJ$1)+MINS_AS_SUB('07-08 Teamsheets'!$S$2:$Z$88,$A41,'07-08 Teamsheets'!$C$2:$C$88,BJ$1)+MINS_AS_SUB('08-09 Teamsheets'!$S$2:$Z$92,$A41,'08-09 Teamsheets'!$C$2:$C$92,BJ$1)+MINS_AS_SUB('09-10 Teamsheets'!$S$2:$Z$98,$A41,'09-10 Teamsheets'!$C$2:$C$98,BJ$1)+MINS_AS_SUB('10-11 Teamsheets'!$S$2:$Z$106,$A41,'10-11 Teamsheets'!$C$2:$C$106,BJ$1)+MINS_AS_SUB('11-12 Teamsheets'!$S$2:$Z$119,$A41,'11-12 Teamsheets'!$C$2:$C$119,BJ$1)+MINS_AS_SUB('12-13 Teamsheets'!$S$2:$Z$126,$A41,'12-13 Teamsheets'!$C$2:$C$126,BJ$1)+MINS_AS_SUB('13-14 Teamsheets'!$S$2:$Z$132,$A41,'13-14 Teamsheets'!$C$2:$C$132,BJ$1)+MINS_AS_SUB('14-15 Teamsheets'!$S$2:$Z$136,$A41,'14-15 Teamsheets'!$C$2:$C$136,BJ$1)</f>
        <v>0</v>
      </c>
      <c r="BO41" s="27" t="str">
        <f>(APPS('07-08 Teamsheets'!$H$2:$R$88,$A41,'07-08 Teamsheets'!$C$2:$C$88,BO$1)+APPS('08-09 Teamsheets'!$H$2:$R$92,$A41,'08-09 Teamsheets'!$C$2:$C$92,BO$1)+APPS('09-10 Teamsheets'!$H$2:$R$98,$A41,'09-10 Teamsheets'!$C$2:$C$98,BO$1)+APPS('10-11 Teamsheets'!$H$2:$R$106,$A41,'10-11 Teamsheets'!$C$2:$C$106,BO$1)+APPS('11-12 Teamsheets'!$H$2:$R$119,$A41,'11-12 Teamsheets'!$C$2:$C$119,BO$1)+APPS('12-13 Teamsheets'!$H$2:$R$126,$A41,'12-13 Teamsheets'!$C$2:$C$126,BO$1)+APPS('13-14 Teamsheets'!$H$2:$R$132,$A41,'13-14 Teamsheets'!$C$2:$C$132,BO$1)+APPS('14-15 Teamsheets'!$H$2:$R$136,$A41,'14-15 Teamsheets'!$C$2:$C$136,BO$1)) &amp; "(" &amp; (SUBS('07-08 Teamsheets'!$S$2:$Z$88,$A41,'07-08 Teamsheets'!$C$2:$C$88,BO$1)+SUBS('08-09 Teamsheets'!$S$2:$Z$92,$A41,'08-09 Teamsheets'!$C$2:$C$92,BO$1)+SUBS('09-10 Teamsheets'!$S$2:$Z$98,$A41,'09-10 Teamsheets'!$C$2:$C$98,BO$1)+SUBS('10-11 Teamsheets'!$S$2:$Z$106,$A41,'10-11 Teamsheets'!$C$2:$C$106,BO$1)+SUBS('11-12 Teamsheets'!$S$2:$Z$119,$A41,'11-12 Teamsheets'!$C$2:$C$119,BO$1)+SUBS('12-13 Teamsheets'!$S$2:$Z$126,$A41,'12-13 Teamsheets'!$C$2:$C$126,BO$1)+SUBS('13-14 Teamsheets'!$S$2:$Z$132,$A41,'13-14 Teamsheets'!$C$2:$C$132,BO$1)+SUBS('14-15 Teamsheets'!$S$2:$Z$136,$A41,'14-15 Teamsheets'!$C$2:$C$136,BO$1)) &amp; ")"</f>
        <v>0(0)</v>
      </c>
      <c r="BP41" s="27" t="str">
        <f>(GOALS('07-08 Teamsheets'!$H$2:$R$88,$A41,'07-08 Teamsheets'!$C$2:$C$88,BO$1)+GOALS('08-09 Teamsheets'!$H$2:$R$92,$A41,'08-09 Teamsheets'!$C$2:$C$92,BO$1)+GOALS('09-10 Teamsheets'!$H$2:$R$98,$A41,'09-10 Teamsheets'!$C$2:$C$98,BO$1)+GOALS('10-11 Teamsheets'!$H$2:$R$106,$A41,'10-11 Teamsheets'!$C$2:$C$106,BO$1)+GOALS('11-12 Teamsheets'!$H$2:$R$119,$A41,'11-12 Teamsheets'!$C$2:$C$119,BO$1)+GOALS('12-13 Teamsheets'!$H$2:$R$126,$A41,'12-13 Teamsheets'!$C$2:$C$126,BO$1)+GOALS('13-14 Teamsheets'!$H$2:$R$132,$A41,'13-14 Teamsheets'!$C$2:$C$132,BO$1)+GOALS('14-15 Teamsheets'!$H$2:$R$136,$A41,'14-15 Teamsheets'!$C$2:$C$136,BO$1)) &amp; "(" &amp; (GOALS('07-08 Teamsheets'!$S$2:$Z$88,$A41,'07-08 Teamsheets'!$C$2:$C$88,BO$1)+GOALS('08-09 Teamsheets'!$S$2:$Z$92,$A41,'08-09 Teamsheets'!$C$2:$C$92,BO$1)+GOALS('09-10 Teamsheets'!$S$2:$Z$98,$A41,'09-10 Teamsheets'!$C$2:$C$98,BO$1)+GOALS('10-11 Teamsheets'!$S$2:$Z$106,$A41,'10-11 Teamsheets'!$C$2:$C$106,BO$1)+GOALS('11-12 Teamsheets'!$S$2:$Z$119,$A41,'11-12 Teamsheets'!$C$2:$C$119,BO$1)+GOALS('12-13 Teamsheets'!$S$2:$Z$126,$A41,'12-13 Teamsheets'!$C$2:$C$126,BO$1)+GOALS('13-14 Teamsheets'!$S$2:$Z$132,$A41,'13-14 Teamsheets'!$C$2:$C$132,BO$1)+GOALS('14-15 Teamsheets'!$S$2:$Z$136,$A41,'14-15 Teamsheets'!$C$2:$C$136,BO$1)) &amp; ")"</f>
        <v>0(0)</v>
      </c>
      <c r="BQ41" s="27">
        <f>Clean_sheet('07-08 Teamsheets'!$C$2:$H$92,$A41,BO$1)+Clean_sheet('08-09 Teamsheets'!$C$2:$H$92,$A41,BO$1)+Clean_sheet('09-10 Teamsheets'!$C$2:$H$98,$A41,BO$1)+Clean_sheet('10-11 Teamsheets'!$C$2:$H$106,$A41,BO$1)+Clean_sheet('11-12 Teamsheets'!$C$2:$H$119,$A41,BO$1)+Clean_sheet('12-13 Teamsheets'!$C$2:$H$126,$A41,BO$1)+Clean_sheet('13-14 Teamsheets'!$C$2:$H$132,$A41,BO$1)+Clean_sheet('14-15 Teamsheets'!$C$2:$H$136,$A41,BO$1)</f>
        <v>0</v>
      </c>
      <c r="BR41" s="27" t="str">
        <f>(CARDS('07-08 Teamsheets'!$H$2:$Z$88,$A41,$CX$2,'07-08 Teamsheets'!$C$2:$C$88,BO$1)+CARDS('08-09 Teamsheets'!$H$2:$Z$92,$A41,$CX$2,'08-09 Teamsheets'!$C$2:$C$92,BO$1)+CARDS('09-10 Teamsheets'!$H$2:$Z$98,$A41,$CX$2,'09-10 Teamsheets'!$C$2:$C$98,BO$1)+CARDS('10-11 Teamsheets'!$H$2:$Z$106,$A41,$CX$2,'10-11 Teamsheets'!$C$2:$C$106,BO$1)+CARDS('11-12 Teamsheets'!$H$2:$Z$119,$A41,$CX$2,'11-12 Teamsheets'!$C$2:$C$119,BO$1)+CARDS('12-13 Teamsheets'!$H$2:$Z$126,$A41,$CX$2,'12-13 Teamsheets'!$C$2:$C$126,BO$1)+CARDS('13-14 Teamsheets'!$H$2:$Z$132,$A41,$CX$2,'13-14 Teamsheets'!$C$2:$C$132,BO$1)+CARDS('14-15 Teamsheets'!$H$2:$Z$136,$A41,$CX$2,'14-15 Teamsheets'!$C$2:$C$136,BO$1)) &amp; "(" &amp; (CARDS('07-08 Teamsheets'!$H$2:$Z$88,$A41,$CX$3,'07-08 Teamsheets'!$C$2:$C$88,BO$1)+CARDS('08-09 Teamsheets'!$H$2:$Z$92,$A41,$CX$3,'08-09 Teamsheets'!$C$2:$C$92,BO$1)+CARDS('09-10 Teamsheets'!$H$2:$Z$98,$A41,$CX$3,'09-10 Teamsheets'!$C$2:$C$98,BO$1)+CARDS('10-11 Teamsheets'!$H$2:$Z$106,$A41,$CX$3,'10-11 Teamsheets'!$C$2:$C$106,BO$1)+CARDS('11-12 Teamsheets'!$H$2:$Z$119,$A41,$CX$3,'11-12 Teamsheets'!$C$2:$C$119,BO$1)+CARDS('12-13 Teamsheets'!$H$2:$Z$126,$A41,$CX$3,'12-13 Teamsheets'!$C$2:$C$126,BO$1)+CARDS('13-14 Teamsheets'!$H$2:$Z$132,$A41,$CX$3,'13-14 Teamsheets'!$C$2:$C$132,BO$1)+CARDS('14-15 Teamsheets'!$H$2:$Z$136,$A41,$CX$3,'14-15 Teamsheets'!$C$2:$C$136,BO$1)) &amp; ")"</f>
        <v>0(0)</v>
      </c>
      <c r="BS41" s="82">
        <f>MINS_PLAYED('07-08 Teamsheets'!$H$2:$R$88,$A41,'07-08 Teamsheets'!$C$2:$C$88,BO$1)+MINS_PLAYED('08-09 Teamsheets'!$H$2:$R$92,$A41,'08-09 Teamsheets'!$C$2:$C$92,BO$1)+MINS_PLAYED('09-10 Teamsheets'!$H$2:$R$98,$A41,'09-10 Teamsheets'!$C$2:$C$98,BO$1)+MINS_PLAYED('10-11 Teamsheets'!$H$2:$R$106,$A41,'10-11 Teamsheets'!$C$2:$C$106,BO$1)+MINS_PLAYED('11-12 Teamsheets'!$H$2:$R$119,$A41,'11-12 Teamsheets'!$C$2:$C$119,BO$1)+MINS_PLAYED('12-13 Teamsheets'!$H$2:$R$126,$A41,'12-13 Teamsheets'!$C$2:$C$126,BO$1)+MINS_PLAYED('13-14 Teamsheets'!$H$2:$R$132,$A41,'13-14 Teamsheets'!$C$2:$C$132,BO$1)+MINS_PLAYED('14-15 Teamsheets'!$H$2:$R$136,$A41,'14-15 Teamsheets'!$C$2:$C$136,BO$1)+MINS_AS_SUB('07-08 Teamsheets'!$S$2:$Z$88,$A41,'07-08 Teamsheets'!$C$2:$C$88,BO$1)+MINS_AS_SUB('08-09 Teamsheets'!$S$2:$Z$92,$A41,'08-09 Teamsheets'!$C$2:$C$92,BO$1)+MINS_AS_SUB('09-10 Teamsheets'!$S$2:$Z$98,$A41,'09-10 Teamsheets'!$C$2:$C$98,BO$1)+MINS_AS_SUB('10-11 Teamsheets'!$S$2:$Z$106,$A41,'10-11 Teamsheets'!$C$2:$C$106,BO$1)+MINS_AS_SUB('11-12 Teamsheets'!$S$2:$Z$119,$A41,'11-12 Teamsheets'!$C$2:$C$119,BO$1)+MINS_AS_SUB('12-13 Teamsheets'!$S$2:$Z$126,$A41,'12-13 Teamsheets'!$C$2:$C$126,BO$1)+MINS_AS_SUB('13-14 Teamsheets'!$S$2:$Z$132,$A41,'13-14 Teamsheets'!$C$2:$C$132,BO$1)+MINS_AS_SUB('14-15 Teamsheets'!$S$2:$Z$136,$A41,'14-15 Teamsheets'!$C$2:$C$136,BO$1)</f>
        <v>0</v>
      </c>
      <c r="BT41" s="71">
        <f>APPS('05-06 Teamsheets'!$H$2:$R$71,$A41,'05-06 Teamsheets'!$C$2:$C$71,B$1)+SUBS('05-06 Teamsheets'!$S$2:$W$71,$A41,'05-06 Teamsheets'!$C$2:$C$71,B$1)+APPS('06-07 Teamsheets'!$H$2:$R$83,$A41,'06-07 Teamsheets'!$C$2:$C$83,G$1)+SUBS('06-07 Teamsheets'!$S$2:$Z$83,$A41,'06-07 Teamsheets'!$C$2:$C$83,G$1)+APPS('07-08 Teamsheets'!$H$2:$R$88,$A41,'07-08 Teamsheets'!$C$2:$C$88,L$1)+SUBS('07-08 Teamsheets'!$S$2:$Z$88,$A41,'07-08 Teamsheets'!$C$2:$C$88,L$1)+APPS('08-09 Teamsheets'!$H$2:$R$92,$A41,'08-09 Teamsheets'!$C$2:$C$92,Q$1)+SUBS('08-09 Teamsheets'!$S$2:$Z$92,$A41,'08-09 Teamsheets'!$C$2:$C$92,Q$1)+APPS('09-10 Teamsheets'!$H$2:$R$98,$A41,'09-10 Teamsheets'!$C$2:$C$98,Q$1)+SUBS('09-10 Teamsheets'!$S$2:$Z$98,$A41,'09-10 Teamsheets'!$C$2:$C$98,Q$1)+APPS('10-11 Teamsheets'!$H$2:$R$107,$A41,'10-11 Teamsheets'!$C$2:$C$107,Q$1)+SUBS('10-11 Teamsheets'!$S$2:$Z$107,$A41,'10-11 Teamsheets'!$C$2:$C$107,Q$1)+APPS('11-12 Teamsheets'!$H$2:$R$119,$A41,'11-12 Teamsheets'!$C$2:$C$119,Q$1)+SUBS('11-12 Teamsheets'!$S$2:$Z$119,$A41,'11-12 Teamsheets'!$C$2:$C$119,Q$1)+APPS('12-13 Teamsheets'!$H$2:$R$126,$A41,'12-13 Teamsheets'!$C$2:$C$126,Q$1)+SUBS('12-13 Teamsheets'!$S$2:$Z$126,$A41,'12-13 Teamsheets'!$C$2:$C$126,Q$1)+APPS('13-14 Teamsheets'!$H$2:$R$132,$A41,'13-14 Teamsheets'!$C$2:$C$132,Q$1)+SUBS('13-14 Teamsheets'!$S$2:$Z$132,$A41,'13-14 Teamsheets'!$C$2:$C$132,Q$1)+APPS('14-15 Teamsheets'!$H$2:$R$136,$A41,'14-15 Teamsheets'!$C$2:$C$136,Q$1)+SUBS('14-15 Teamsheets'!$S$2:$Z$136,$A41,'14-15 Teamsheets'!$C$2:$C$136,Q$1)</f>
        <v>1</v>
      </c>
      <c r="BU41" s="132">
        <v>0</v>
      </c>
      <c r="BV41" s="27">
        <f>APPS('07-08 Teamsheets'!$H$2:$R$88,$A41,'07-08 Teamsheets'!$C$2:$C$88,AZ$1)+SUBS('07-08 Teamsheets'!$S$2:$Z$88,$A41,'07-08 Teamsheets'!$C$2:$C$88,AZ$1)+APPS('11-12 Teamsheets'!$H$2:$R$119,$A41,'11-12 Teamsheets'!$C$2:$C$119,AZ$1)+SUBS('11-12 Teamsheets'!$S$2:$Z$119,$A41,'11-12 Teamsheets'!$C$2:$C$119,AZ$1)+APPS('12-13 Teamsheets'!$H$2:$R$126,$A41,'12-13 Teamsheets'!$C$2:$C$126,AZ$1)+SUBS('12-13 Teamsheets'!$S$2:$Z$126,$A41,'12-13 Teamsheets'!$C$2:$C$126,AZ$1)+APPS('13-14 Teamsheets'!$H$2:$R$132,$A41,'13-14 Teamsheets'!$C$2:$C$132,AZ$1)+SUBS('13-14 Teamsheets'!$S$2:$Z$132,$A41,'13-14 Teamsheets'!$C$2:$C$132,AZ$1)+APPS('14-15 Teamsheets'!$H$2:$R$136,$A41,'14-15 Teamsheets'!$C$2:$C$136,AZ$1)+SUBS('14-15 Teamsheets'!$S$2:$Z$136,$A41,'14-15 Teamsheets'!$C$2:$C$136,AZ$1)+APPS('08-09 Teamsheets'!$H$2:$R$92,$A41,'08-09 Teamsheets'!$C$2:$C$92,BE$1)+APPS('09-10 Teamsheets'!$H$2:$R$98,$A41,'09-10 Teamsheets'!$C$2:$C$98,BE$1)+SUBS('08-09 Teamsheets'!$S$2:$Z$92,$A41,'08-09 Teamsheets'!$C$2:$C$92,BE$1)+SUBS('09-10 Teamsheets'!$S$2:$Z$98,$A41,'09-10 Teamsheets'!$C$2:$C$98,BE$1)+APPS('10-11 Teamsheets'!$H$2:$R$107,$A41,'10-11 Teamsheets'!$C$2:$C$107,BE$1)+SUBS('10-11 Teamsheets'!$S$2:$Z$107,$A41,'10-11 Teamsheets'!$C$2:$C$107,BE$1)+APPS('11-12 Teamsheets'!$H$2:$R$119,$A41,'11-12 Teamsheets'!$C$2:$C$119,BE$1)+SUBS('11-12 Teamsheets'!$S$2:$Z$119,$A41,'11-12 Teamsheets'!$C$2:$C$119,BE$1)+APPS('12-13 Teamsheets'!$H$2:$R$126,$A41,'12-13 Teamsheets'!$C$2:$C$126,BE$1)+SUBS('12-13 Teamsheets'!$S$2:$Z$126,$A41,'12-13 Teamsheets'!$C$2:$C$126,BE$1)+APPS('13-14 Teamsheets'!$H$2:$R$132,$A41,'13-14 Teamsheets'!$C$2:$C$132,BE$1)+SUBS('13-14 Teamsheets'!$S$2:$Z$132,$A41,'13-14 Teamsheets'!$C$2:$C$132,BE$1)+APPS('14-15 Teamsheets'!$H$2:$R$136,$A41,'14-15 Teamsheets'!$C$2:$C$136,BE$1)+SUBS('14-15 Teamsheets'!$S$2:$Z$136,$A41,'14-15 Teamsheets'!$C$2:$C$136,BE$1)</f>
        <v>0</v>
      </c>
      <c r="BW41" s="27">
        <f>APPS('07-08 Teamsheets'!$H$2:$R$88,$A41,'07-08 Teamsheets'!$C$2:$C$88,BJ$1)+APPS('08-09 Teamsheets'!$H$2:$R$92,$A41,'08-09 Teamsheets'!$C$2:$C$92,BJ$1)+APPS('09-10 Teamsheets'!$H$2:$R$98,$A41,'09-10 Teamsheets'!$C$2:$C$98,BJ$1)+SUBS('07-08 Teamsheets'!$S$2:$Z$88,$A41,'07-08 Teamsheets'!$C$2:$C$88,BJ$1)+SUBS('08-09 Teamsheets'!$S$2:$Z$92,$A41,'08-09 Teamsheets'!$C$2:$C$92,BJ$1)+SUBS('09-10 Teamsheets'!$S$2:$Z$98,$A41,'09-10 Teamsheets'!$C$2:$C$98,BJ$1)+APPS('10-11 Teamsheets'!$H$2:$R$107,$A41,'10-11 Teamsheets'!$C$2:$C$107,BJ$1)+SUBS('10-11 Teamsheets'!$S$2:$Z$107,$A41,'10-11 Teamsheets'!$C$2:$C$107,BJ$1)+APPS('11-12 Teamsheets'!$H$2:$R$119,$A41,'11-12 Teamsheets'!$C$2:$C$119,BJ$1)+SUBS('11-12 Teamsheets'!$S$2:$Z$111,$A41,'11-12 Teamsheets'!$C$2:$C$119,BJ$1)+APPS('12-13 Teamsheets'!$H$2:$R$126,$A41,'12-13 Teamsheets'!$C$2:$C$126,BJ$1)+SUBS('12-13 Teamsheets'!$S$2:$Z$118,$A41,'12-13 Teamsheets'!$C$2:$C$126,BJ$1)+APPS('13-14 Teamsheets'!$H$2:$R$132,$A41,'13-14 Teamsheets'!$C$2:$C$132,BJ$1)+SUBS('13-14 Teamsheets'!$S$2:$Z$124,$A41,'13-14 Teamsheets'!$C$2:$C$132,BJ$1)+APPS('14-15 Teamsheets'!$H$2:$R$136,$A41,'14-15 Teamsheets'!$C$2:$C$136,BJ$1)+SUBS('14-15 Teamsheets'!$S$2:$Z$128,$A41,'14-15 Teamsheets'!$C$2:$C$136,BJ$1)</f>
        <v>0</v>
      </c>
      <c r="BX41" s="27">
        <f>APPS('07-08 Teamsheets'!$H$2:$R$88,$A41,'07-08 Teamsheets'!$C$2:$C$88,BO$1)+APPS('08-09 Teamsheets'!$H$2:$R$92,$A41,'08-09 Teamsheets'!$C$2:$C$92,BO$1)+APPS('09-10 Teamsheets'!$H$2:$R$98,$A41,'09-10 Teamsheets'!$C$2:$C$98,BO$1)+SUBS('07-08 Teamsheets'!$S$2:$Z$88,$A41,'07-08 Teamsheets'!$C$2:$C$88,BO$1)+SUBS('08-09 Teamsheets'!$S$2:$Z$92,$A41,'08-09 Teamsheets'!$C$2:$C$92,BO$1)+SUBS('09-10 Teamsheets'!$S$2:$Z$98,$A41,'09-10 Teamsheets'!$C$2:$C$98,BO$1)+APPS('10-11 Teamsheets'!$H$2:$R$107,$A41,'10-11 Teamsheets'!$C$2:$C$107,BO$1)+SUBS('10-11 Teamsheets'!$S$2:$Z$107,$A41,'10-11 Teamsheets'!$C$2:$C$107,BO$1)+APPS('11-12 Teamsheets'!$H$2:$R$119,$A41,'11-12 Teamsheets'!$C$2:$C$119,BO$1)+SUBS('11-12 Teamsheets'!$S$2:$Z$119,$A41,'11-12 Teamsheets'!$C$2:$C$119,BO$1)+APPS('12-13 Teamsheets'!$H$2:$R$126,$A41,'12-13 Teamsheets'!$C$2:$C$126,BO$1)+SUBS('12-13 Teamsheets'!$S$2:$Z$126,$A41,'12-13 Teamsheets'!$C$2:$C$126,BO$1)+APPS('13-14 Teamsheets'!$H$2:$R$132,$A41,'13-14 Teamsheets'!$C$2:$C$132,BO$1)+SUBS('13-14 Teamsheets'!$S$2:$Z$132,$A41,'13-14 Teamsheets'!$C$2:$C$132,BO$1)+APPS('14-15 Teamsheets'!$H$2:$R$136,$A41,'14-15 Teamsheets'!$C$2:$C$136,BO$1)+SUBS('14-15 Teamsheets'!$S$2:$Z$136,$A41,'14-15 Teamsheets'!$C$2:$C$136,BO$1)</f>
        <v>0</v>
      </c>
      <c r="BY41" s="28">
        <f t="shared" si="3"/>
        <v>0</v>
      </c>
      <c r="BZ41" s="27" t="str">
        <f>(APPS('05-06 Teamsheets'!$H$2:$R$71,$A41) + APPS('06-07 Teamsheets'!$H$2:$R$83,$A41) +APPS('07-08 Teamsheets'!$H$2:$R$88,$A41) + APPS('08-09 Teamsheets'!$H$2:$R$92,$A41)+APPS('09-10 Teamsheets'!$H$2:$R$98,$A41)+APPS('10-11 Teamsheets'!$H$2:$R$107,$A41)+APPS('11-12 Teamsheets'!$H$2:$R$119,$A41)+APPS('12-13 Teamsheets'!$H$2:$R$126,$A41)+APPS('13-14 Teamsheets'!$H$2:$R$132,$A41)+APPS('14-15 Teamsheets'!$H$2:$R$136,$A41)) &amp; "(" &amp; (SUBS('05-06 Teamsheets'!$S$2:$W$71,$A41)+SUBS('06-07 Teamsheets'!$S$2:$Z$83,$A41)+SUBS('07-08 Teamsheets'!$S$2:$Z$88,$A41) +SUBS('08-09 Teamsheets'!$S$2:$Z$92,$A41)+SUBS('09-10 Teamsheets'!$S$2:$Z$98,$A41)+SUBS('10-11 Teamsheets'!$S$2:$Z$107,$A41)+SUBS('11-12 Teamsheets'!$S$2:$Z$119,$A41)+SUBS('12-13 Teamsheets'!$S$2:$Z$126,$A41)+SUBS('13-14 Teamsheets'!$S$2:$Z$132,$A41)+SUBS('14-15 Teamsheets'!$S$2:$Z$136,$A41)) &amp; ")"</f>
        <v>0(1)</v>
      </c>
      <c r="CA41" s="28">
        <f t="shared" si="4"/>
        <v>1</v>
      </c>
      <c r="CB41" s="71">
        <f>GOALS('05-06 Teamsheets'!$H$2:$W$71,$A41,'05-06 Teamsheets'!$C$2:$C$71,B$1)+GOALS('06-07 Teamsheets'!$H$2:$Z$83,$A41,'06-07 Teamsheets'!$C$2:$C$83,G$1)+GOALS('07-08 Teamsheets'!$H$2:$Z$88,$A41,'07-08 Teamsheets'!$C$2:$C$88,L$1)+GOALS('08-09 Teamsheets'!$H$2:$Z$92,$A41,'08-09 Teamsheets'!$C$2:$C$92,Q$1)+GOALS('09-10 Teamsheets'!$H$2:$Z$98,$A41,'09-10 Teamsheets'!$C$2:$C$98,Q$1)+GOALS('10-11 Teamsheets'!$H$2:$Z$107,$A41,'10-11 Teamsheets'!$C$2:$C$107,Q$1)+GOALS('11-12 Teamsheets'!$H$2:$Z$119,$A41,'11-12 Teamsheets'!$C$2:$C$119,Q$1)+GOALS('12-13 Teamsheets'!$H$2:$Z$126,$A41,'12-13 Teamsheets'!$C$2:$C$126,Q$1)+GOALS('13-14 Teamsheets'!$H$2:$Z$132,$A41,'13-14 Teamsheets'!$C$2:$C$132,Q$1)+GOALS('14-15 Teamsheets'!$H$2:$Z$136,$A41,'14-15 Teamsheets'!$C$2:$C$136,Q$1)</f>
        <v>0</v>
      </c>
      <c r="CC41" s="27">
        <f>GOALS('05-06 Teamsheets'!$H$2:$W$71,$A41,'05-06 Teamsheets'!$C$2:$C$71,V$1)+GOALS('05-06 Teamsheets'!$H$2:$W$71,$A41,'05-06 Teamsheets'!$C$2:$C$71,AA$1)+GOALS('06-07 Teamsheets'!$H$2:$Z$83,$A41,'06-07 Teamsheets'!$C$2:$C$83,AF$1)+GOALS('06-07 Teamsheets'!$H$2:$Z$83,$A41,'06-07 Teamsheets'!$C$2:$C$83,AK$1)+GOALS('07-08 Teamsheets'!$H$2:$Z$88,$A41,'07-08 Teamsheets'!$C$2:$C$88,AP$1)+GOALS('07-08 Teamsheets'!$H$2:$Z$88,$A41,'07-08 Teamsheets'!$C$2:$C$88,AU$1)+GOALS('07-08 Teamsheets'!$H$2:$Z$88,$A41,'07-08 Teamsheets'!$C$2:$C$88,AZ$1)+GOALS('11-12 Teamsheets'!$H$2:$Z$119,$A41,'11-12 Teamsheets'!$C$2:$C$119,AZ$1)+GOALS('12-13 Teamsheets'!$H$2:$Z$120,$A41,'12-13 Teamsheets'!$C$2:$C$120,AZ$1)+GOALS('13-14 Teamsheets'!$H$2:$Z$126,$A41,'13-14 Teamsheets'!$C$2:$C$126,AZ$1)+GOALS('14-15 Teamsheets'!$H$2:$Z$130,$A41,'14-15 Teamsheets'!$C$2:$C$130,AZ$1)+GOALS('08-09 Teamsheets'!$H$2:$Z$92,$A41,'08-09 Teamsheets'!$C$2:$C$92,BE$1)+GOALS('09-10 Teamsheets'!$H$2:$Z$98,$A41,'09-10 Teamsheets'!$C$2:$C$98,BE$1)+GOALS('10-11 Teamsheets'!$H$2:$Z$107,$A41,'10-11 Teamsheets'!$C$2:$C$107,BE$1)+GOALS('11-12 Teamsheets'!$H$2:$Z$119,$A41,'11-12 Teamsheets'!$C$2:$C$119,BE$1)+GOALS('12-13 Teamsheets'!$H$2:$Z$126,$A41,'12-13 Teamsheets'!$C$2:$C$126,BE$1)+GOALS('13-14 Teamsheets'!$H$2:$Z$132,$A41,'13-14 Teamsheets'!$C$2:$C$132,BE$1)+GOALS('14-15 Teamsheets'!$H$2:$Z$136,$A41,'14-15 Teamsheets'!$C$2:$C$136,BE$1)</f>
        <v>0</v>
      </c>
      <c r="CD41" s="27">
        <f>GOALS('07-08 Teamsheets'!$H$2:$Z$88,$A41,'07-08 Teamsheets'!$C$2:$C$88,BJ$1)
+GOALS('08-09 Teamsheets'!$H$2:$Z$92,$A41,'08-09 Teamsheets'!$C$2:$C$92,BJ$1)
+GOALS('09-10 Teamsheets'!$H$2:$Z$98,$A41,'09-10 Teamsheets'!$C$2:$C$98,BJ$1)
+GOALS('10-11 Teamsheets'!$H$2:$Z$107,$A41,'10-11 Teamsheets'!$C$2:$C$107,BJ$1)
+GOALS('11-12 Teamsheets'!$H$2:$Z$119,$A41,'11-12 Teamsheets'!$C$2:$C$119,BJ$1)
+GOALS('12-13 Teamsheets'!$H$2:$Z$124,$A41,'12-13 Teamsheets'!$C$2:$C$124,BJ$1)+GOALS('13-14 Teamsheets'!$H$2:$Z$130,$A41,'13-14 Teamsheets'!$C$2:$C$130,BJ$1)+GOALS('14-15 Teamsheets'!$H$2:$Z$134,$A41,'14-15 Teamsheets'!$C$2:$C$134,BJ$1)
+GOALS('07-08 Teamsheets'!$H$2:$Z$88,$A41,'07-08 Teamsheets'!$C$2:$C$88,BO$1)
+GOALS('08-09 Teamsheets'!$H$2:$Z$92,$A41,'08-09 Teamsheets'!$C$2:$C$92,BO$1)
+GOALS('09-10 Teamsheets'!$H$2:$Z$98,$A41,'09-10 Teamsheets'!$C$2:$C$98,BO$1)
+GOALS('10-11 Teamsheets'!$H$2:$Z$107,$A41,'10-11 Teamsheets'!$C$2:$C$107,BO$1)
+GOALS('11-12 Teamsheets'!$H$2:$Z$119,$A41,'11-12 Teamsheets'!$C$2:$C$119,BO$1)
+GOALS('12-13 Teamsheets'!$H$2:$Z$126,$A41,'12-13 Teamsheets'!$C$2:$C$126,BO$1)+GOALS('13-14 Teamsheets'!$H$2:$Z$132,$A41,'13-14 Teamsheets'!$C$2:$C$132,BO$1)+GOALS('14-15 Teamsheets'!$H$2:$Z$136,$A41,'14-15 Teamsheets'!$C$2:$C$136,BO$1)</f>
        <v>0</v>
      </c>
      <c r="CE41" s="28">
        <f t="shared" si="5"/>
        <v>0</v>
      </c>
      <c r="CF41" s="27" t="str">
        <f>(GOALS('05-06 Teamsheets'!$H$2:$R$71,$A41) +GOALS('06-07 Teamsheets'!$H$2:$R$83,$A41) +  GOALS('07-08 Teamsheets'!$H$2:$R$88,$A41) + GOALS('08-09 Teamsheets'!$H$2:$R$92,$A41)+GOALS('09-10 Teamsheets'!$H$2:$R$98,$A41)+GOALS('10-11 Teamsheets'!$H$2:$R$107,$A41)+GOALS('11-12 Teamsheets'!$H$2:$R$119,$A41)+GOALS('12-13 Teamsheets'!$H$2:$R$126,$A41)+GOALS('13-14 Teamsheets'!$H$2:$R$132,$A41)+GOALS('14-15 Teamsheets'!$H$2:$R$136,$A41)) &amp; "(" &amp; (GOALS('05-06 Teamsheets'!$S$2:$W$71,$A41)+GOALS('06-07 Teamsheets'!$S$2:$Z$83,$A41)+GOALS('07-08 Teamsheets'!$S$2:$Z$88,$A41)+GOALS('08-09 Teamsheets'!$S$2:$Z$92,$A41)+GOALS('09-10 Teamsheets'!$S$2:$Z$98,$A41)+GOALS('10-11 Teamsheets'!$S$2:$Z$107,$A41)+GOALS('11-12 Teamsheets'!$S$2:$Z$119,$A41)+GOALS('12-13 Teamsheets'!$S$2:$Z$126,$A41)+GOALS('13-14 Teamsheets'!$S$2:$Z$132,$A41)+GOALS('14-15 Teamsheets'!$S$2:$Z$136,$A41)) &amp; ")"</f>
        <v>0(0)</v>
      </c>
      <c r="CG41" s="28">
        <f t="shared" si="6"/>
        <v>0</v>
      </c>
      <c r="CH41" s="71">
        <f>SUM(D41,I41,N41,S41)</f>
        <v>0</v>
      </c>
      <c r="CI41" s="83">
        <f>SUM(X41,AC41,AH41,AM41,AR41,BG41,AW41,BL41,BQ41,BB41)</f>
        <v>0</v>
      </c>
      <c r="CJ41" s="77">
        <f>SUM(CH41:CI41)</f>
        <v>0</v>
      </c>
      <c r="CK41" s="74" t="str">
        <f>(CARDS('05-06 Teamsheets'!$H$2:$W$71,$A41,$CX$2)+CARDS('06-07 Teamsheets'!$H$2:$Z$83,$A41,$CX$2)+CARDS('07-08 Teamsheets'!$H$2:$Z$88,$A41,$CX$2)+CARDS('08-09 Teamsheets'!$H$2:$Z$92,$A41,$CX$2)+CARDS('09-10 Teamsheets'!$H$2:$Z$98,$A41,$CX$2)+CARDS('10-11 Teamsheets'!$H$2:$Z$107,$A41,$CX$2)+CARDS('11-12 Teamsheets'!$H$2:$Z$119,$A41,$CX$2)+CARDS('12-13 Teamsheets'!$H$2:$Z$126,$A41,$CX$2)+CARDS('13-14 Teamsheets'!$H$2:$Z$130,$A41,$CX$2)) &amp; "(" &amp; (CARDS('05-06 Teamsheets'!$H$2:$W$71,$A41,$CX$3)+CARDS('06-07 Teamsheets'!$H$2:$Z$83,$A41,$CX$3)+CARDS('07-08 Teamsheets'!$H$2:$Z$88,$A41,$CX$3)+CARDS('08-09 Teamsheets'!$H$2:$Z$92,$A41,$CX$3)+CARDS('09-10 Teamsheets'!$H$2:$Z$98,$A41,$CX$3)+CARDS('10-11 Teamsheets'!$H$2:$Z$107,$A41,$CX$3)+CARDS('11-12 Teamsheets'!$H$2:$Z$119,$A41,$CX$3)+CARDS('13-14 Teamsheets'!$H$2:$Z$130,$A41,$CX$3)) &amp; ")"</f>
        <v>0(0)</v>
      </c>
      <c r="CL41" s="28">
        <f>SUM(F41,K41,P41,U41)</f>
        <v>30</v>
      </c>
      <c r="CM41" s="28">
        <f>SUM(Z41,AE41,AJ41,AO41,AT41,BI41,AY41,BN41,BS41,BD41)</f>
        <v>0</v>
      </c>
      <c r="CN41" s="77">
        <f>SUM(CL41:CM41)</f>
        <v>30</v>
      </c>
      <c r="CO41" s="28">
        <f>IF(AND(CN41&lt;&gt;0, CA41&lt;&gt;0),CN41/CA41,0)</f>
        <v>30</v>
      </c>
      <c r="CP41" s="28">
        <f>IF(CG41&lt;&gt;0,CG41/CA41,0)</f>
        <v>0</v>
      </c>
      <c r="CQ41" s="77">
        <f>IF(CG41&lt;&gt;0,CN41/CG41,0)</f>
        <v>0</v>
      </c>
      <c r="CS41" s="71">
        <f t="shared" si="0"/>
        <v>174</v>
      </c>
      <c r="CT41" s="83">
        <f t="shared" si="1"/>
        <v>189</v>
      </c>
      <c r="CU41" s="77">
        <f t="shared" si="2"/>
        <v>101</v>
      </c>
      <c r="CW41"/>
      <c r="CX41" s="30"/>
    </row>
    <row r="42" spans="1:102" x14ac:dyDescent="0.2">
      <c r="A42" s="25" t="s">
        <v>1428</v>
      </c>
      <c r="B42" s="27" t="s">
        <v>1635</v>
      </c>
      <c r="C42" s="27" t="s">
        <v>1635</v>
      </c>
      <c r="D42" s="27">
        <v>0</v>
      </c>
      <c r="E42" s="27" t="s">
        <v>1635</v>
      </c>
      <c r="F42" s="82">
        <v>0</v>
      </c>
      <c r="G42" s="27" t="s">
        <v>1635</v>
      </c>
      <c r="H42" s="27" t="s">
        <v>1635</v>
      </c>
      <c r="I42" s="27">
        <v>0</v>
      </c>
      <c r="J42" s="27" t="s">
        <v>1635</v>
      </c>
      <c r="K42" s="82">
        <v>0</v>
      </c>
      <c r="L42" s="27" t="s">
        <v>1635</v>
      </c>
      <c r="M42" s="27" t="s">
        <v>1635</v>
      </c>
      <c r="N42" s="27">
        <v>0</v>
      </c>
      <c r="O42" s="27" t="s">
        <v>1635</v>
      </c>
      <c r="P42" s="82">
        <v>0</v>
      </c>
      <c r="Q42" s="27" t="str">
        <f>(APPS('08-09 Teamsheets'!$H$2:$R$92,$A42,'08-09 Teamsheets'!$C$2:$C$92,Q$1)+APPS('09-10 Teamsheets'!$H$2:$R$98,$A42,'09-10 Teamsheets'!$C$2:$C$98,Q$1)+APPS('10-11 Teamsheets'!$H$2:$R$107,$A42,'10-11 Teamsheets'!$C$2:$C$107,Q$1)+APPS('11-12 Teamsheets'!$H$2:$R$119,$A42,'11-12 Teamsheets'!$C$2:$C$119,Q$1)+APPS('12-13 Teamsheets'!$H$2:$R$126,$A42,'12-13 Teamsheets'!$C$2:$C$126,Q$1)+APPS('13-14 Teamsheets'!$H$2:$R$132,$A42,'13-14 Teamsheets'!$C$2:$C$132,Q$1)+APPS('14-15 Teamsheets'!$H$2:$R$136,$A42,'14-15 Teamsheets'!$C$2:$C$136,Q$1)) &amp; "(" &amp; (SUBS('08-09 Teamsheets'!$S$2:$Z$92,$A42,'08-09 Teamsheets'!$C$2:$C$92,Q$1)+SUBS('09-10 Teamsheets'!$S$2:$Z$98,$A42,'09-10 Teamsheets'!$C$2:$C$98,Q$1)+SUBS('10-11 Teamsheets'!$S$2:$Z$107,$A42,'10-11 Teamsheets'!$C$2:$C$107,Q$1)+SUBS('11-12 Teamsheets'!$S$2:$Z$119,$A42,'11-12 Teamsheets'!$C$2:$C$119,Q$1)+SUBS('12-13 Teamsheets'!$S$2:$Z$126,$A42,'12-13 Teamsheets'!$C$2:$C$126,Q$1)+SUBS('13-14 Teamsheets'!$S$2:$Z$132,$A42,'13-14 Teamsheets'!$C$2:$C$132,Q$1)+SUBS('14-15 Teamsheets'!$S$2:$Z$136,$A42,'14-15 Teamsheets'!$C$2:$C$136,Q$1)) &amp; ")"</f>
        <v>0(0)</v>
      </c>
      <c r="R42" s="27" t="str">
        <f>(GOALS('08-09 Teamsheets'!$H$2:$R$92,$A42,'08-09 Teamsheets'!$C$2:$C$92,Q$1)+GOALS('09-10 Teamsheets'!$H$2:$R$98,$A42,'09-10 Teamsheets'!$C$2:$C$98,Q$1)+GOALS('10-11 Teamsheets'!$H$2:$R$107,$A42,'10-11 Teamsheets'!$C$2:$C$107,Q$1)+GOALS('11-12 Teamsheets'!$H$2:$R$119,$A42,'11-12 Teamsheets'!$C$2:$C$119,Q$1)+GOALS('12-13 Teamsheets'!$H$2:$R$126,$A42,'12-13 Teamsheets'!$C$2:$C$126,Q$1)+GOALS('13-14 Teamsheets'!$H$2:$R$132,$A42,'13-14 Teamsheets'!$C$2:$C$132,Q$1)+GOALS('14-15 Teamsheets'!$H$2:$R$136,$A42,'14-15 Teamsheets'!$C$2:$C$136,Q$1)) &amp; "(" &amp; (GOALS('08-09 Teamsheets'!$S$2:$Z$92,$A42,'08-09 Teamsheets'!$C$2:$C$92,Q$1)+GOALS('09-10 Teamsheets'!$S$2:$Z$98,$A42,'09-10 Teamsheets'!$C$2:$C$98,Q$1)+GOALS('10-11 Teamsheets'!$S$2:$Z$107,$A42,'10-11 Teamsheets'!$C$2:$C$107,Q$1)+GOALS('11-12 Teamsheets'!$S$2:$Z$119,$A42,'11-12 Teamsheets'!$C$2:$C$119,Q$1)+GOALS('12-13 Teamsheets'!$S$2:$Z$126,$A42,'12-13 Teamsheets'!$C$2:$C$126,Q$1)+GOALS('13-14 Teamsheets'!$S$2:$Z$132,$A42,'13-14 Teamsheets'!$C$2:$C$132,Q$1)+GOALS('14-15 Teamsheets'!$S$2:$Z$136,$A42,'14-15 Teamsheets'!$C$2:$C$136,Q$1)) &amp; ")"</f>
        <v>0(0)</v>
      </c>
      <c r="S42" s="27">
        <f>Clean_sheet('08-09 Teamsheets'!$C$2:$H$92,$A42,Q$1)+Clean_sheet('09-10 Teamsheets'!$C$2:$H$98,$A42,Q$1)+Clean_sheet('10-11 Teamsheets'!$C$2:$H$107,$A42,Q$1)+Clean_sheet('11-12 Teamsheets'!$C$2:$H$119,$A42,Q$1)+Clean_sheet('12-13 Teamsheets'!$C$2:$H$126,$A42,Q$1)+Clean_sheet('13-14 Teamsheets'!$C$2:$H$132,$A42,Q$1)+Clean_sheet('14-15 Teamsheets'!$C$2:$H$136,$A42,Q$1)</f>
        <v>0</v>
      </c>
      <c r="T42" s="27" t="str">
        <f>(CARDS('08-09 Teamsheets'!$H$2:$Z$92,$A42,$CX$2,'08-09 Teamsheets'!$C$2:$C$92,Q$1)+CARDS('09-10 Teamsheets'!$H$2:$Z$98,$A42,$CX$2,'09-10 Teamsheets'!$C$2:$C$98,Q$1)+CARDS('10-11 Teamsheets'!$H$2:$Z$107,$A42,$CX$2,'10-11 Teamsheets'!$C$2:$C$107,Q$1)+CARDS('11-12 Teamsheets'!$H$2:$Z$119,$A42,$CX$2,'11-12 Teamsheets'!$C$2:$C$119,Q$1)+CARDS('12-13 Teamsheets'!$H$2:$Z$126,$A42,$CX$2,'12-13 Teamsheets'!$C$2:$C$126,Q$1)+CARDS('13-14 Teamsheets'!$H$2:$Z$132,$A42,$CX$2,'13-14 Teamsheets'!$C$2:$C$132,Q$1)+CARDS('14-15 Teamsheets'!$H$2:$Z$136,$A42,$CX$2,'14-15 Teamsheets'!$C$2:$C$136,Q$1)) &amp; "(" &amp; (CARDS('08-09 Teamsheets'!$H$2:$Z$92,$A42,$CX$3,'08-09 Teamsheets'!$C$2:$C$92,Q$1)+CARDS('09-10 Teamsheets'!$H$2:$Z$98,$A42,$CX$3,'09-10 Teamsheets'!$C$2:$C$98,Q$1)+CARDS('10-11 Teamsheets'!$H$2:$Z$107,$A42,$CX$3,'10-11 Teamsheets'!$C$2:$C$107,Q$1)+CARDS('11-12 Teamsheets'!$H$2:$Z$119,$A42,$CX$3,'11-12 Teamsheets'!$C$2:$C$119,Q$1)+CARDS('12-13 Teamsheets'!$H$2:$Z$126,$A42,$CX$3,'12-13 Teamsheets'!$C$2:$C$126,Q$1)+CARDS('13-14 Teamsheets'!$H$2:$Z$132,$A42,$CX$3,'13-14 Teamsheets'!$C$2:$C$132,Q$1)+CARDS('14-15 Teamsheets'!$H$2:$Z$136,$A42,$CX$3,'14-15 Teamsheets'!$C$2:$C$136,Q$1)) &amp; ")"</f>
        <v>0(0)</v>
      </c>
      <c r="U42" s="82">
        <f>MINS_PLAYED('08-09 Teamsheets'!$H$2:$R$92,$A42,'08-09 Teamsheets'!$C$2:$C$92,Q$1)+MINS_PLAYED('09-10 Teamsheets'!$H$2:$R$98,$A42,'09-10 Teamsheets'!$C$2:$C$98,Q$1)+ MINS_AS_SUB('08-09 Teamsheets'!$S$2:$Z$92,$A42,'08-09 Teamsheets'!$C$2:$C$92,Q$1)+ MINS_AS_SUB('09-10 Teamsheets'!$S$2:$Z$98,$A42,'09-10 Teamsheets'!$C$2:$C$98,Q$1)+MINS_PLAYED('10-11 Teamsheets'!$H$2:$R$107,$A42,'10-11 Teamsheets'!$C$2:$C$107,Q$1)+MINS_AS_SUB('10-11 Teamsheets'!$S$2:$Z$107,$A42,'10-11 Teamsheets'!$C$2:$C$107,Q$1)+MINS_PLAYED('11-12 Teamsheets'!$H$2:$R$119,$A42,'11-12 Teamsheets'!$C$2:$C$119,Q$1)+MINS_AS_SUB('11-12 Teamsheets'!$S$2:$Z$119,$A42,'11-12 Teamsheets'!$C$2:$C$119,Q$1)+MINS_PLAYED('12-13 Teamsheets'!$H$2:$R$126,$A42,'12-13 Teamsheets'!$C$2:$C$126,Q$1)+MINS_AS_SUB('12-13 Teamsheets'!$S$2:$Z$126,$A42,'12-13 Teamsheets'!$C$2:$C$126,Q$1)+MINS_PLAYED('13-14 Teamsheets'!$H$2:$R$132,$A42,'13-14 Teamsheets'!$C$2:$C$132,Q$1)+MINS_AS_SUB('13-14 Teamsheets'!$S$2:$Z$132,$A42,'13-14 Teamsheets'!$C$2:$C$132,Q$1)+MINS_PLAYED('14-15 Teamsheets'!$H$2:$R$136,$A42,'14-15 Teamsheets'!$C$2:$C$136,Q$1)+MINS_AS_SUB('14-15 Teamsheets'!$S$2:$Z$136,$A42,'14-15 Teamsheets'!$C$2:$C$136,Q$1)</f>
        <v>0</v>
      </c>
      <c r="V42" s="27" t="s">
        <v>1635</v>
      </c>
      <c r="W42" s="27" t="s">
        <v>1635</v>
      </c>
      <c r="X42" s="27">
        <v>0</v>
      </c>
      <c r="Y42" s="27" t="s">
        <v>1635</v>
      </c>
      <c r="Z42" s="82">
        <v>0</v>
      </c>
      <c r="AA42" s="27" t="s">
        <v>1635</v>
      </c>
      <c r="AB42" s="27" t="s">
        <v>1635</v>
      </c>
      <c r="AC42" s="27">
        <v>0</v>
      </c>
      <c r="AD42" s="27" t="s">
        <v>1635</v>
      </c>
      <c r="AE42" s="82">
        <v>0</v>
      </c>
      <c r="AF42" s="27" t="s">
        <v>1635</v>
      </c>
      <c r="AG42" s="27" t="s">
        <v>1635</v>
      </c>
      <c r="AH42" s="27">
        <v>0</v>
      </c>
      <c r="AI42" s="27" t="s">
        <v>1635</v>
      </c>
      <c r="AJ42" s="82">
        <v>0</v>
      </c>
      <c r="AK42" s="27" t="s">
        <v>1635</v>
      </c>
      <c r="AL42" s="27" t="s">
        <v>1635</v>
      </c>
      <c r="AM42" s="27">
        <v>0</v>
      </c>
      <c r="AN42" s="27" t="s">
        <v>1635</v>
      </c>
      <c r="AO42" s="82">
        <v>0</v>
      </c>
      <c r="AP42" s="27" t="s">
        <v>1635</v>
      </c>
      <c r="AQ42" s="27" t="s">
        <v>1635</v>
      </c>
      <c r="AR42" s="27">
        <v>0</v>
      </c>
      <c r="AS42" s="27" t="s">
        <v>1635</v>
      </c>
      <c r="AT42" s="82">
        <v>0</v>
      </c>
      <c r="AU42" s="27" t="s">
        <v>1691</v>
      </c>
      <c r="AV42" s="27" t="s">
        <v>1635</v>
      </c>
      <c r="AW42" s="27">
        <v>0</v>
      </c>
      <c r="AX42" s="27" t="s">
        <v>1636</v>
      </c>
      <c r="AY42" s="82">
        <v>28</v>
      </c>
      <c r="AZ42" s="27" t="str">
        <f>(APPS('07-08 Teamsheets'!$H$2:$R$88,$A42,'07-08 Teamsheets'!$C$2:$C$88,AZ$1)+APPS('11-12 Teamsheets'!$H$2:$R$119,$A42,'11-12 Teamsheets'!$C$2:$C$119,AZ$1)+APPS('12-13 Teamsheets'!$H$2:$R$126,$A42,'12-13 Teamsheets'!$C$2:$C$126,AZ$1)+APPS('13-14 Teamsheets'!$H$2:$R$132,$A42,'13-14 Teamsheets'!$C$2:$C$132,AZ$1)+APPS('14-15 Teamsheets'!$H$2:$R$136,$A42,'14-15 Teamsheets'!$C$2:$C$136,AZ$1)) &amp; "(" &amp; (SUBS('07-08 Teamsheets'!$S$2:$Z$88,$A42,'07-08 Teamsheets'!$C$2:$C$88,AZ$1)+SUBS('11-12 Teamsheets'!$S$2:$Z$119,$A42,'11-12 Teamsheets'!$C$2:$C$119,AZ$1)+SUBS('12-13 Teamsheets'!$S$2:$Z$126,$A42,'12-13 Teamsheets'!$C$2:$C$126,AZ$1)+SUBS('13-14 Teamsheets'!$S$2:$Z$132,$A42,'13-14 Teamsheets'!$C$2:$C$132,AZ$1)+SUBS('14-15 Teamsheets'!$S$2:$Z$136,$A42,'14-15 Teamsheets'!$C$2:$C$136,AZ$1)) &amp; ")"</f>
        <v>0(1)</v>
      </c>
      <c r="BA42" s="27" t="str">
        <f>(GOALS('07-08 Teamsheets'!$H$2:$R$88,$A42,'07-08 Teamsheets'!$C$2:$C$88,AZ$1)+GOALS('11-12 Teamsheets'!$H$2:$R$119,$A42,'11-12 Teamsheets'!$C$2:$C$119,AZ$1)+GOALS('12-13 Teamsheets'!$H$2:$R$126,$A42,'12-13 Teamsheets'!$C$2:$C$126,AZ$1)+GOALS('13-14 Teamsheets'!$H$2:$R$132,$A42,'13-14 Teamsheets'!$C$2:$C$132,AZ$1)+GOALS('14-15 Teamsheets'!$H$2:$R$136,$A42,'14-15 Teamsheets'!$C$2:$C$136,AZ$1)) &amp; "(" &amp; (GOALS('07-08 Teamsheets'!$S$2:$Z$88,$A42,'07-08 Teamsheets'!$C$2:$C$88,AZ$1)+GOALS('11-12 Teamsheets'!$S$2:$Z$119,$A42,'11-12 Teamsheets'!$C$2:$C$119,AZ$1)+GOALS('12-13 Teamsheets'!$S$2:$Z$126,$A42,'12-13 Teamsheets'!$C$2:$C$126,AZ$1)+GOALS('13-14 Teamsheets'!$S$2:$Z$132,$A42,'13-14 Teamsheets'!$C$2:$C$132,AZ$1)+GOALS('14-15 Teamsheets'!$S$2:$Z$136,$A42,'14-15 Teamsheets'!$C$2:$C$136,AZ$1)) &amp; ")"</f>
        <v>0(0)</v>
      </c>
      <c r="BB42" s="27">
        <f>Clean_sheet('07-08 Teamsheets'!$C$2:$H$92,$A42,AZ$1)+Clean_sheet('11-12 Teamsheets'!$C$2:$H$119,$A42,AZ$1)+Clean_sheet('12-13 Teamsheets'!$C$2:$H$126,$A42,AZ$1)+Clean_sheet('13-14 Teamsheets'!$C$2:$H$132,$A42,AZ$1)+Clean_sheet('14-15 Teamsheets'!$C$2:$H$136,$A42,AZ$1)</f>
        <v>0</v>
      </c>
      <c r="BC42" s="27" t="str">
        <f>(CARDS('07-08 Teamsheets'!$H$2:$Z$88,$A42,$CX$2,'07-08 Teamsheets'!$C$2:$C$88,AZ$1)+CARDS('11-12 Teamsheets'!$H$2:$Z$119,$A42,$CX$2,'11-12 Teamsheets'!$C$2:$C$119,AZ$1)+CARDS('12-13 Teamsheets'!$H$2:$Z$126,$A42,$CX$2,'12-13 Teamsheets'!$C$2:$C$126,AZ$1)+CARDS('13-14 Teamsheets'!$H$2:$Z$132,$A42,$CX$2,'13-14 Teamsheets'!$C$2:$C$132,AZ$1)+CARDS('14-15 Teamsheets'!$H$2:$Z$136,$A42,$CX$2,'14-15 Teamsheets'!$C$2:$C$136,AZ$1)) &amp; "(" &amp; (CARDS('07-08 Teamsheets'!$H$2:$Z$88,$A42,$CX$3,'07-08 Teamsheets'!$C$2:$C$88,AZ$1)+CARDS('11-12 Teamsheets'!$H$2:$Z$119,$A42,$CX$3,'11-12 Teamsheets'!$C$2:$C$119,AZ$1)+CARDS('12-13 Teamsheets'!$H$2:$Z$126,$A42,$CX$3,'12-13 Teamsheets'!$C$2:$C$126,AZ$1)+CARDS('13-14 Teamsheets'!$H$2:$Z$132,$A42,$CX$3,'13-14 Teamsheets'!$C$2:$C$132,AZ$1)+CARDS('14-15 Teamsheets'!$H$2:$Z$136,$A42,$CX$3,'14-15 Teamsheets'!$C$2:$C$136,AZ$1)) &amp; ")"</f>
        <v>0(0)</v>
      </c>
      <c r="BD42" s="82">
        <f>MINS_PLAYED('07-08 Teamsheets'!$H$2:$R$88,$A42,'07-08 Teamsheets'!$C$2:$C$88,AZ$1)+MINS_PLAYED('11-12 Teamsheets'!$H$2:$R$119,$A42,'11-12 Teamsheets'!$C$2:$C$119,AZ$1)+MINS_PLAYED('12-13 Teamsheets'!$H$2:$R$126,$A42,'12-13 Teamsheets'!$C$2:$C$126,AZ$1)+MINS_PLAYED('13-14 Teamsheets'!$H$2:$R$132,$A42,'13-14 Teamsheets'!$C$2:$C$132,AZ$1)+MINS_PLAYED('14-15 Teamsheets'!$H$2:$R$136,$A42,'14-15 Teamsheets'!$C$2:$C$136,AZ$1)+MINS_AS_SUB('07-08 Teamsheets'!$S$2:$Z$88,$A42,'07-08 Teamsheets'!$C$2:$C$88,AZ$1)+MINS_AS_SUB('11-12 Teamsheets'!$S$2:$Z$119,$A42,'11-12 Teamsheets'!$C$2:$C$119,AZ$1)+MINS_AS_SUB('12-13 Teamsheets'!$S$2:$Z$126,$A42,'12-13 Teamsheets'!$C$2:$C$126,AZ$1)+MINS_AS_SUB('13-14 Teamsheets'!$S$2:$Z$132,$A42,'13-14 Teamsheets'!$C$2:$C$132,AZ$1)+MINS_AS_SUB('14-15 Teamsheets'!$S$2:$Z$136,$A42,'14-15 Teamsheets'!$C$2:$C$136,AZ$1)</f>
        <v>11</v>
      </c>
      <c r="BE42" s="27" t="str">
        <f>(APPS('08-09 Teamsheets'!$H$2:$R$92,$A42,'08-09 Teamsheets'!$C$2:$C$92,BE$1)+APPS('09-10 Teamsheets'!$H$2:$R$98,$A42,'09-10 Teamsheets'!$C$2:$C$98,BE$1)+APPS('10-11 Teamsheets'!$H$2:$R$107,$A42,'10-11 Teamsheets'!$C$2:$C$107,BE$1)+APPS('11-12 Teamsheets'!$H$2:$R$119,$A42,'11-12 Teamsheets'!$C$2:$C$119,BE$1)+APPS('12-13 Teamsheets'!$H$2:$R$126,$A42,'12-13 Teamsheets'!$C$2:$C$126,BE$1)+APPS('13-14 Teamsheets'!$H$2:$R$132,$A42,'13-14 Teamsheets'!$C$2:$C$132,BE$1)+APPS('14-15 Teamsheets'!$H$2:$R$136,$A42,'14-15 Teamsheets'!$C$2:$C$136,BE$1)) &amp; "(" &amp; (SUBS('08-09 Teamsheets'!$S$2:$Z$92,$A42,'08-09 Teamsheets'!$C$2:$C$92,BE$1)+SUBS('09-10 Teamsheets'!$S$2:$Z$98,$A42,'09-10 Teamsheets'!$C$2:$C$98,BE$1)+SUBS('10-11 Teamsheets'!$S$2:$Z$107,$A42,'10-11 Teamsheets'!$C$2:$C$107,BE$1)+SUBS('11-12 Teamsheets'!$S$2:$Z$119,$A42,'11-12 Teamsheets'!$C$2:$C$119,BE$1)+SUBS('12-13 Teamsheets'!$S$2:$Z$126,$A42,'12-13 Teamsheets'!$C$2:$C$126,BE$1)+SUBS('13-14 Teamsheets'!$S$2:$Z$132,$A42,'13-14 Teamsheets'!$C$2:$C$132,BE$1)+SUBS('14-15 Teamsheets'!$S$2:$Z$136,$A42,'14-15 Teamsheets'!$C$2:$C$136,BE$1)) &amp; ")"</f>
        <v>0(0)</v>
      </c>
      <c r="BF42" s="27" t="str">
        <f>(GOALS('08-09 Teamsheets'!$H$2:$R$92,$A42,'08-09 Teamsheets'!$C$2:$C$92,BE$1)+GOALS('09-10 Teamsheets'!$H$2:$R$98,$A42,'09-10 Teamsheets'!$C$2:$C$98,BE$1)+GOALS('10-11 Teamsheets'!$H$2:$R$107,$A42,'10-11 Teamsheets'!$C$2:$C$107,BE$1)+GOALS('11-12 Teamsheets'!$H$2:$R$119,$A42,'11-12 Teamsheets'!$C$2:$C$119,BE$1)+GOALS('12-13 Teamsheets'!$H$2:$R$126,$A42,'12-13 Teamsheets'!$C$2:$C$126,BE$1)+GOALS('13-14 Teamsheets'!$H$2:$R$132,$A42,'13-14 Teamsheets'!$C$2:$C$132,BE$1)+GOALS('14-15 Teamsheets'!$H$2:$R$136,$A42,'14-15 Teamsheets'!$C$2:$C$136,BE$1)) &amp; "(" &amp; (GOALS('08-09 Teamsheets'!$S$2:$Z$92,$A42,'08-09 Teamsheets'!$C$2:$C$92,BE$1)+GOALS('09-10 Teamsheets'!$S$2:$Z$98,$A42,'09-10 Teamsheets'!$C$2:$C$98,BE$1)+GOALS('10-11 Teamsheets'!$S$2:$Z$107,$A42,'10-11 Teamsheets'!$C$2:$C$107,BE$1)+GOALS('11-12 Teamsheets'!$S$2:$Z$119,$A42,'11-12 Teamsheets'!$C$2:$C$119,BE$1)+GOALS('12-13 Teamsheets'!$S$2:$Z$126,$A42,'12-13 Teamsheets'!$C$2:$C$126,BE$1)+GOALS('13-14 Teamsheets'!$S$2:$Z$132,$A42,'13-14 Teamsheets'!$C$2:$C$132,BE$1)+GOALS('14-15 Teamsheets'!$S$2:$Z$136,$A42,'14-15 Teamsheets'!$C$2:$C$136,BE$1)) &amp; ")"</f>
        <v>0(0)</v>
      </c>
      <c r="BG42" s="27">
        <f>Clean_sheet('08-09 Teamsheets'!$C$2:$H$92,$A42,BE$1)+Clean_sheet('09-10 Teamsheets'!$C$2:$H$98,$A42,BE$1)+Clean_sheet('10-11 Teamsheets'!$C$2:$H$107,$A42,BE$1)+Clean_sheet('11-12 Teamsheets'!$C$2:$H$119,$A42,BE$1)+Clean_sheet('12-13 Teamsheets'!$C$2:$H$126,$A42,BE$1)+Clean_sheet('13-14 Teamsheets'!$C$2:$H$132,$A42,BE$1)+Clean_sheet('14-15 Teamsheets'!$C$2:$H$136,$A42,BE$1)</f>
        <v>0</v>
      </c>
      <c r="BH42" s="27" t="str">
        <f>(CARDS('08-09 Teamsheets'!$H$2:$Z$92,$A42,$CX$2,'08-09 Teamsheets'!$C$2:$C$92,BE$1)+CARDS('09-10 Teamsheets'!$H$2:$Z$98,$A42,$CX$2,'09-10 Teamsheets'!$C$2:$C$98,BE$1)+CARDS('10-11 Teamsheets'!$H$2:$Z$107,$A42,$CX$2,'10-11 Teamsheets'!$C$2:$C$107,BE$1)+CARDS('11-12 Teamsheets'!$H$2:$Z$119,$A42,$CX$2,'11-12 Teamsheets'!$C$2:$C$119,BE$1)+CARDS('12-13 Teamsheets'!$H$2:$Z$126,$A42,$CX$2,'12-13 Teamsheets'!$C$2:$C$126,BE$1)+CARDS('13-14 Teamsheets'!$H$2:$Z$132,$A42,$CX$2,'13-14 Teamsheets'!$C$2:$C$132,BE$1)+CARDS('14-15 Teamsheets'!$H$2:$Z$136,$A42,$CX$2,'14-15 Teamsheets'!$C$2:$C$136,BE$1)) &amp; "(" &amp; (CARDS('08-09 Teamsheets'!$H$2:$Z$92,$A42,$CX$3,'08-09 Teamsheets'!$C$2:$C$92,BE$1)+CARDS('09-10 Teamsheets'!$H$2:$Z$98,$A42,$CX$3,'09-10 Teamsheets'!$C$2:$C$98,BE$1)+CARDS('10-11 Teamsheets'!$H$2:$Z$107,$A42,$CX$3,'10-11 Teamsheets'!$C$2:$C$107,BE$1)+CARDS('11-12 Teamsheets'!$H$2:$Z$119,$A42,$CX$3,'11-12 Teamsheets'!$C$2:$C$119,BE$1)+CARDS('12-13 Teamsheets'!$H$2:$Z$126,$A42,$CX$3,'12-13 Teamsheets'!$C$2:$C$126,BE$1)+CARDS('13-14 Teamsheets'!$H$2:$Z$132,$A42,$CX$3,'13-14 Teamsheets'!$C$2:$C$132,BE$1)+CARDS('14-15 Teamsheets'!$H$2:$Z$136,$A42,$CX$3,'14-15 Teamsheets'!$C$2:$C$136,BE$1)) &amp; ")"</f>
        <v>0(0)</v>
      </c>
      <c r="BI42" s="82">
        <f>MINS_PLAYED('08-09 Teamsheets'!$H$2:$R$92,$A42,'08-09 Teamsheets'!$C$2:$C$92,BE$1)+MINS_PLAYED('09-10 Teamsheets'!$H$2:$R$98,$A42,'09-10 Teamsheets'!$C$2:$C$98,BE$1)+ MINS_AS_SUB('08-09 Teamsheets'!$S$2:$Z$92,$A42,'08-09 Teamsheets'!$C$2:$C$92,BE$1)+ MINS_AS_SUB('09-10 Teamsheets'!$S$2:$Z$98,$A42,'09-10 Teamsheets'!$C$2:$C$98,BE$1)+MINS_PLAYED('10-11 Teamsheets'!$H$2:$R$107,$A42,'10-11 Teamsheets'!$C$2:$C$107,BE$1)+MINS_AS_SUB('10-11 Teamsheets'!$S$2:$Z$107,$A42,'10-11 Teamsheets'!$C$2:$C$107,BE$1)+MINS_PLAYED('11-12 Teamsheets'!$H$2:$R$119,$A42,'11-12 Teamsheets'!$C$2:$C$119,BE$1)+MINS_AS_SUB('11-12 Teamsheets'!$S$2:$Z$119,$A42,'11-12 Teamsheets'!$C$2:$C$119,BE$1)+MINS_PLAYED('12-13 Teamsheets'!$H$2:$R$126,$A42,'12-13 Teamsheets'!$C$2:$C$126,BE$1)+MINS_AS_SUB('12-13 Teamsheets'!$S$2:$Z$126,$A42,'12-13 Teamsheets'!$C$2:$C$126,BE$1)+MINS_PLAYED('13-14 Teamsheets'!$H$2:$R$132,$A42,'13-14 Teamsheets'!$C$2:$C$132,BE$1)+MINS_AS_SUB('13-14 Teamsheets'!$S$2:$Z$132,$A42,'13-14 Teamsheets'!$C$2:$C$132,BE$1)+MINS_PLAYED('14-15 Teamsheets'!$H$2:$R$136,$A42,'14-15 Teamsheets'!$C$2:$C$136,BE$1)+MINS_AS_SUB('14-15 Teamsheets'!$S$2:$Z$136,$A42,'14-15 Teamsheets'!$C$2:$C$136,BE$1)</f>
        <v>0</v>
      </c>
      <c r="BJ42" s="27" t="str">
        <f>(APPS('07-08 Teamsheets'!$H$2:$R$88,$A42,'07-08 Teamsheets'!$C$2:$C$88,BJ$1)+APPS('08-09 Teamsheets'!$H$2:$R$92,$A42,'08-09 Teamsheets'!$C$2:$C$92,BJ$1)+APPS('09-10 Teamsheets'!$H$2:$R$98,$A42,'09-10 Teamsheets'!$C$2:$C$98,BJ$1)+APPS('10-11 Teamsheets'!$H$2:$R$106,$A42,'10-11 Teamsheets'!$C$2:$C$106,BJ$1)+APPS('11-12 Teamsheets'!$H$2:$R$119,$A42,'11-12 Teamsheets'!$C$2:$C$119,BJ$1)+APPS('12-13 Teamsheets'!$H$2:$R$126,$A42,'12-13 Teamsheets'!$C$2:$C$126,BJ$1)+APPS('13-14 Teamsheets'!$H$2:$R$132,$A42,'13-14 Teamsheets'!$C$2:$C$132,BJ$1)+APPS('14-15 Teamsheets'!$H$2:$R$136,$A42,'14-15 Teamsheets'!$C$2:$C$136,BJ$1)) &amp; "(" &amp; (SUBS('07-08 Teamsheets'!$S$2:$Z$88,$A42,'07-08 Teamsheets'!$C$2:$C$88,BJ$1)+SUBS('08-09 Teamsheets'!$S$2:$Z$92,$A42,'08-09 Teamsheets'!$C$2:$C$92,BJ$1)+SUBS('09-10 Teamsheets'!$S$2:$Z$98,$A42,'09-10 Teamsheets'!$C$2:$C$98,BJ$1)+SUBS('10-11 Teamsheets'!$S$2:$Z$106,$A42,'10-11 Teamsheets'!$C$2:$C$106,BJ$1)+SUBS('11-12 Teamsheets'!$S$2:$Z$119,$A42,'11-12 Teamsheets'!$C$2:$C$119,BJ$1)+SUBS('12-13 Teamsheets'!$S$2:$Z$126,$A42,'12-13 Teamsheets'!$C$2:$C$126,BJ$1)+SUBS('13-14 Teamsheets'!$S$2:$Z$132,$A42,'13-14 Teamsheets'!$C$2:$C$132,BJ$1)+SUBS('14-15 Teamsheets'!$S$2:$Z$136,$A42,'14-15 Teamsheets'!$C$2:$C$136,BJ$1)) &amp; ")"</f>
        <v>0(0)</v>
      </c>
      <c r="BK42" s="27" t="str">
        <f>(GOALS('07-08 Teamsheets'!$H$2:$R$88,$A42,'07-08 Teamsheets'!$C$2:$C$88,BJ$1)+GOALS('08-09 Teamsheets'!$H$2:$R$92,$A42,'08-09 Teamsheets'!$C$2:$C$92,BJ$1)+GOALS('09-10 Teamsheets'!$H$2:$R$98,$A42,'09-10 Teamsheets'!$C$2:$C$98,BJ$1)+GOALS('10-11 Teamsheets'!$H$2:$R$106,$A42,'10-11 Teamsheets'!$C$2:$C$106,BJ$1)+GOALS('11-12 Teamsheets'!$H$2:$R$119,$A42,'11-12 Teamsheets'!$C$2:$C$119,BJ$1)+GOALS('12-13 Teamsheets'!$H$2:$R$126,$A42,'12-13 Teamsheets'!$C$2:$C$126,BJ$1)+GOALS('13-14 Teamsheets'!$H$2:$R$132,$A42,'13-14 Teamsheets'!$C$2:$C$132,BJ$1)+GOALS('14-15 Teamsheets'!$H$2:$R$136,$A42,'14-15 Teamsheets'!$C$2:$C$136,BJ$1)) &amp; "(" &amp; (GOALS('07-08 Teamsheets'!$S$2:$Z$88,$A42,'07-08 Teamsheets'!$C$2:$C$88,BJ$1)+GOALS('08-09 Teamsheets'!$S$2:$Z$92,$A42,'08-09 Teamsheets'!$C$2:$C$92,BJ$1)+GOALS('09-10 Teamsheets'!$S$2:$Z$98,$A42,'09-10 Teamsheets'!$C$2:$C$98,BJ$1)+GOALS('10-11 Teamsheets'!$S$2:$Z$106,$A42,'10-11 Teamsheets'!$C$2:$C$106,BJ$1)+GOALS('11-12 Teamsheets'!$S$2:$Z$119,$A42,'11-12 Teamsheets'!$C$2:$C$119,BJ$1)+GOALS('12-13 Teamsheets'!$S$2:$Z$126,$A42,'12-13 Teamsheets'!$C$2:$C$126,BJ$1)+GOALS('13-14 Teamsheets'!$S$2:$Z$132,$A42,'13-14 Teamsheets'!$C$2:$C$132,BJ$1)+GOALS('14-15 Teamsheets'!$S$2:$Z$136,$A42,'14-15 Teamsheets'!$C$2:$C$136,BJ$1)) &amp; ")"</f>
        <v>0(0)</v>
      </c>
      <c r="BL42" s="27">
        <f>Clean_sheet('07-08 Teamsheets'!$C$2:$H$92,$A42,BJ$1)+Clean_sheet('08-09 Teamsheets'!$C$2:$H$92,$A42,BJ$1)+Clean_sheet('09-10 Teamsheets'!$C$2:$H$98,$A42,BJ$1)+Clean_sheet('10-11 Teamsheets'!$C$2:$H$106,$A42,BJ$1)+Clean_sheet('11-12 Teamsheets'!$C$2:$H$119,$A42,BJ$1)+Clean_sheet('12-13 Teamsheets'!$C$2:$H$126,$A42,BJ$1)+Clean_sheet('13-14 Teamsheets'!$C$2:$H$132,$A42,BJ$1)+Clean_sheet('14-15 Teamsheets'!$C$2:$H$136,$A42,BJ$1)</f>
        <v>0</v>
      </c>
      <c r="BM42" s="27" t="str">
        <f>(CARDS('07-08 Teamsheets'!$H$2:$Z$88,$A42,$CX$2,'07-08 Teamsheets'!$C$2:$C$88,BJ$1)+CARDS('08-09 Teamsheets'!$H$2:$Z$92,$A42,$CX$2,'08-09 Teamsheets'!$C$2:$C$92,BJ$1)+CARDS('09-10 Teamsheets'!$H$2:$Z$98,$A42,$CX$2,'09-10 Teamsheets'!$C$2:$C$98,BJ$1)+CARDS('10-11 Teamsheets'!$H$2:$Z$106,$A42,$CX$2,'10-11 Teamsheets'!$C$2:$C$106,BJ$1)+CARDS('11-12 Teamsheets'!$H$2:$Z$119,$A42,$CX$2,'11-12 Teamsheets'!$C$2:$C$119,BJ$1)+CARDS('12-13 Teamsheets'!$H$2:$Z$126,$A42,$CX$2,'12-13 Teamsheets'!$C$2:$C$126,BJ$1)+CARDS('13-14 Teamsheets'!$H$2:$Z$132,$A42,$CX$2,'13-14 Teamsheets'!$C$2:$C$132,BJ$1)+CARDS('14-15 Teamsheets'!$H$2:$Z$136,$A42,$CX$2,'14-15 Teamsheets'!$C$2:$C$136,BJ$1)) &amp; "(" &amp; (CARDS('07-08 Teamsheets'!$H$2:$Z$88,$A42,$CX$3,'07-08 Teamsheets'!$C$2:$C$88,BJ$1)+CARDS('08-09 Teamsheets'!$H$2:$Z$92,$A42,$CX$3,'08-09 Teamsheets'!$C$2:$C$92,BJ$1)+CARDS('09-10 Teamsheets'!$H$2:$Z$98,$A42,$CX$3,'09-10 Teamsheets'!$C$2:$C$98,BJ$1)+CARDS('10-11 Teamsheets'!$H$2:$Z$106,$A42,$CX$3,'10-11 Teamsheets'!$C$2:$C$106,BJ$1)+CARDS('11-12 Teamsheets'!$H$2:$Z$119,$A42,$CX$3,'11-12 Teamsheets'!$C$2:$C$119,BJ$1)+CARDS('12-13 Teamsheets'!$H$2:$Z$126,$A42,$CX$3,'12-13 Teamsheets'!$C$2:$C$126,BJ$1)+CARDS('13-14 Teamsheets'!$H$2:$Z$132,$A42,$CX$3,'13-14 Teamsheets'!$C$2:$C$132,BJ$1)+CARDS('14-15 Teamsheets'!$H$2:$Z$136,$A42,$CX$3,'14-15 Teamsheets'!$C$2:$C$136,BJ$1)) &amp; ")"</f>
        <v>0(0)</v>
      </c>
      <c r="BN42" s="82">
        <f>MINS_PLAYED('07-08 Teamsheets'!$H$2:$R$88,$A42,'07-08 Teamsheets'!$C$2:$C$88,BJ$1)+MINS_PLAYED('08-09 Teamsheets'!$H$2:$R$92,$A42,'08-09 Teamsheets'!$C$2:$C$92,BJ$1)+MINS_PLAYED('09-10 Teamsheets'!$H$2:$R$98,$A42,'09-10 Teamsheets'!$C$2:$C$98,BJ$1)+MINS_PLAYED('10-11 Teamsheets'!$H$2:$R$106,$A42,'10-11 Teamsheets'!$C$2:$C$106,BJ$1)+MINS_PLAYED('11-12 Teamsheets'!$H$2:$R$119,$A42,'11-12 Teamsheets'!$C$2:$C$119,BJ$1)+MINS_PLAYED('12-13 Teamsheets'!$H$2:$R$126,$A42,'12-13 Teamsheets'!$C$2:$C$126,BJ$1)+MINS_PLAYED('13-14 Teamsheets'!$H$2:$R$132,$A42,'13-14 Teamsheets'!$C$2:$C$132,BJ$1)+MINS_PLAYED('14-15 Teamsheets'!$H$2:$R$136,$A42,'14-15 Teamsheets'!$C$2:$C$136,BJ$1)+MINS_AS_SUB('07-08 Teamsheets'!$S$2:$Z$88,$A42,'07-08 Teamsheets'!$C$2:$C$88,BJ$1)+MINS_AS_SUB('08-09 Teamsheets'!$S$2:$Z$92,$A42,'08-09 Teamsheets'!$C$2:$C$92,BJ$1)+MINS_AS_SUB('09-10 Teamsheets'!$S$2:$Z$98,$A42,'09-10 Teamsheets'!$C$2:$C$98,BJ$1)+MINS_AS_SUB('10-11 Teamsheets'!$S$2:$Z$106,$A42,'10-11 Teamsheets'!$C$2:$C$106,BJ$1)+MINS_AS_SUB('11-12 Teamsheets'!$S$2:$Z$119,$A42,'11-12 Teamsheets'!$C$2:$C$119,BJ$1)+MINS_AS_SUB('12-13 Teamsheets'!$S$2:$Z$126,$A42,'12-13 Teamsheets'!$C$2:$C$126,BJ$1)+MINS_AS_SUB('13-14 Teamsheets'!$S$2:$Z$132,$A42,'13-14 Teamsheets'!$C$2:$C$132,BJ$1)+MINS_AS_SUB('14-15 Teamsheets'!$S$2:$Z$136,$A42,'14-15 Teamsheets'!$C$2:$C$136,BJ$1)</f>
        <v>0</v>
      </c>
      <c r="BO42" s="27" t="str">
        <f>(APPS('07-08 Teamsheets'!$H$2:$R$88,$A42,'07-08 Teamsheets'!$C$2:$C$88,BO$1)+APPS('08-09 Teamsheets'!$H$2:$R$92,$A42,'08-09 Teamsheets'!$C$2:$C$92,BO$1)+APPS('09-10 Teamsheets'!$H$2:$R$98,$A42,'09-10 Teamsheets'!$C$2:$C$98,BO$1)+APPS('10-11 Teamsheets'!$H$2:$R$106,$A42,'10-11 Teamsheets'!$C$2:$C$106,BO$1)+APPS('11-12 Teamsheets'!$H$2:$R$119,$A42,'11-12 Teamsheets'!$C$2:$C$119,BO$1)+APPS('12-13 Teamsheets'!$H$2:$R$126,$A42,'12-13 Teamsheets'!$C$2:$C$126,BO$1)+APPS('13-14 Teamsheets'!$H$2:$R$132,$A42,'13-14 Teamsheets'!$C$2:$C$132,BO$1)+APPS('14-15 Teamsheets'!$H$2:$R$136,$A42,'14-15 Teamsheets'!$C$2:$C$136,BO$1)) &amp; "(" &amp; (SUBS('07-08 Teamsheets'!$S$2:$Z$88,$A42,'07-08 Teamsheets'!$C$2:$C$88,BO$1)+SUBS('08-09 Teamsheets'!$S$2:$Z$92,$A42,'08-09 Teamsheets'!$C$2:$C$92,BO$1)+SUBS('09-10 Teamsheets'!$S$2:$Z$98,$A42,'09-10 Teamsheets'!$C$2:$C$98,BO$1)+SUBS('10-11 Teamsheets'!$S$2:$Z$106,$A42,'10-11 Teamsheets'!$C$2:$C$106,BO$1)+SUBS('11-12 Teamsheets'!$S$2:$Z$119,$A42,'11-12 Teamsheets'!$C$2:$C$119,BO$1)+SUBS('12-13 Teamsheets'!$S$2:$Z$126,$A42,'12-13 Teamsheets'!$C$2:$C$126,BO$1)+SUBS('13-14 Teamsheets'!$S$2:$Z$132,$A42,'13-14 Teamsheets'!$C$2:$C$132,BO$1)+SUBS('14-15 Teamsheets'!$S$2:$Z$136,$A42,'14-15 Teamsheets'!$C$2:$C$136,BO$1)) &amp; ")"</f>
        <v>0(0)</v>
      </c>
      <c r="BP42" s="27" t="str">
        <f>(GOALS('07-08 Teamsheets'!$H$2:$R$88,$A42,'07-08 Teamsheets'!$C$2:$C$88,BO$1)+GOALS('08-09 Teamsheets'!$H$2:$R$92,$A42,'08-09 Teamsheets'!$C$2:$C$92,BO$1)+GOALS('09-10 Teamsheets'!$H$2:$R$98,$A42,'09-10 Teamsheets'!$C$2:$C$98,BO$1)+GOALS('10-11 Teamsheets'!$H$2:$R$106,$A42,'10-11 Teamsheets'!$C$2:$C$106,BO$1)+GOALS('11-12 Teamsheets'!$H$2:$R$119,$A42,'11-12 Teamsheets'!$C$2:$C$119,BO$1)+GOALS('12-13 Teamsheets'!$H$2:$R$126,$A42,'12-13 Teamsheets'!$C$2:$C$126,BO$1)+GOALS('13-14 Teamsheets'!$H$2:$R$132,$A42,'13-14 Teamsheets'!$C$2:$C$132,BO$1)+GOALS('14-15 Teamsheets'!$H$2:$R$136,$A42,'14-15 Teamsheets'!$C$2:$C$136,BO$1)) &amp; "(" &amp; (GOALS('07-08 Teamsheets'!$S$2:$Z$88,$A42,'07-08 Teamsheets'!$C$2:$C$88,BO$1)+GOALS('08-09 Teamsheets'!$S$2:$Z$92,$A42,'08-09 Teamsheets'!$C$2:$C$92,BO$1)+GOALS('09-10 Teamsheets'!$S$2:$Z$98,$A42,'09-10 Teamsheets'!$C$2:$C$98,BO$1)+GOALS('10-11 Teamsheets'!$S$2:$Z$106,$A42,'10-11 Teamsheets'!$C$2:$C$106,BO$1)+GOALS('11-12 Teamsheets'!$S$2:$Z$119,$A42,'11-12 Teamsheets'!$C$2:$C$119,BO$1)+GOALS('12-13 Teamsheets'!$S$2:$Z$126,$A42,'12-13 Teamsheets'!$C$2:$C$126,BO$1)+GOALS('13-14 Teamsheets'!$S$2:$Z$132,$A42,'13-14 Teamsheets'!$C$2:$C$132,BO$1)+GOALS('14-15 Teamsheets'!$S$2:$Z$136,$A42,'14-15 Teamsheets'!$C$2:$C$136,BO$1)) &amp; ")"</f>
        <v>0(0)</v>
      </c>
      <c r="BQ42" s="27">
        <f>Clean_sheet('07-08 Teamsheets'!$C$2:$H$92,$A42,BO$1)+Clean_sheet('08-09 Teamsheets'!$C$2:$H$92,$A42,BO$1)+Clean_sheet('09-10 Teamsheets'!$C$2:$H$98,$A42,BO$1)+Clean_sheet('10-11 Teamsheets'!$C$2:$H$106,$A42,BO$1)+Clean_sheet('11-12 Teamsheets'!$C$2:$H$119,$A42,BO$1)+Clean_sheet('12-13 Teamsheets'!$C$2:$H$126,$A42,BO$1)+Clean_sheet('13-14 Teamsheets'!$C$2:$H$132,$A42,BO$1)+Clean_sheet('14-15 Teamsheets'!$C$2:$H$136,$A42,BO$1)</f>
        <v>0</v>
      </c>
      <c r="BR42" s="27" t="str">
        <f>(CARDS('07-08 Teamsheets'!$H$2:$Z$88,$A42,$CX$2,'07-08 Teamsheets'!$C$2:$C$88,BO$1)+CARDS('08-09 Teamsheets'!$H$2:$Z$92,$A42,$CX$2,'08-09 Teamsheets'!$C$2:$C$92,BO$1)+CARDS('09-10 Teamsheets'!$H$2:$Z$98,$A42,$CX$2,'09-10 Teamsheets'!$C$2:$C$98,BO$1)+CARDS('10-11 Teamsheets'!$H$2:$Z$106,$A42,$CX$2,'10-11 Teamsheets'!$C$2:$C$106,BO$1)+CARDS('11-12 Teamsheets'!$H$2:$Z$119,$A42,$CX$2,'11-12 Teamsheets'!$C$2:$C$119,BO$1)+CARDS('12-13 Teamsheets'!$H$2:$Z$126,$A42,$CX$2,'12-13 Teamsheets'!$C$2:$C$126,BO$1)+CARDS('13-14 Teamsheets'!$H$2:$Z$132,$A42,$CX$2,'13-14 Teamsheets'!$C$2:$C$132,BO$1)+CARDS('14-15 Teamsheets'!$H$2:$Z$136,$A42,$CX$2,'14-15 Teamsheets'!$C$2:$C$136,BO$1)) &amp; "(" &amp; (CARDS('07-08 Teamsheets'!$H$2:$Z$88,$A42,$CX$3,'07-08 Teamsheets'!$C$2:$C$88,BO$1)+CARDS('08-09 Teamsheets'!$H$2:$Z$92,$A42,$CX$3,'08-09 Teamsheets'!$C$2:$C$92,BO$1)+CARDS('09-10 Teamsheets'!$H$2:$Z$98,$A42,$CX$3,'09-10 Teamsheets'!$C$2:$C$98,BO$1)+CARDS('10-11 Teamsheets'!$H$2:$Z$106,$A42,$CX$3,'10-11 Teamsheets'!$C$2:$C$106,BO$1)+CARDS('11-12 Teamsheets'!$H$2:$Z$119,$A42,$CX$3,'11-12 Teamsheets'!$C$2:$C$119,BO$1)+CARDS('12-13 Teamsheets'!$H$2:$Z$126,$A42,$CX$3,'12-13 Teamsheets'!$C$2:$C$126,BO$1)+CARDS('13-14 Teamsheets'!$H$2:$Z$132,$A42,$CX$3,'13-14 Teamsheets'!$C$2:$C$132,BO$1)+CARDS('14-15 Teamsheets'!$H$2:$Z$136,$A42,$CX$3,'14-15 Teamsheets'!$C$2:$C$136,BO$1)) &amp; ")"</f>
        <v>0(0)</v>
      </c>
      <c r="BS42" s="82">
        <f>MINS_PLAYED('07-08 Teamsheets'!$H$2:$R$88,$A42,'07-08 Teamsheets'!$C$2:$C$88,BO$1)+MINS_PLAYED('08-09 Teamsheets'!$H$2:$R$92,$A42,'08-09 Teamsheets'!$C$2:$C$92,BO$1)+MINS_PLAYED('09-10 Teamsheets'!$H$2:$R$98,$A42,'09-10 Teamsheets'!$C$2:$C$98,BO$1)+MINS_PLAYED('10-11 Teamsheets'!$H$2:$R$106,$A42,'10-11 Teamsheets'!$C$2:$C$106,BO$1)+MINS_PLAYED('11-12 Teamsheets'!$H$2:$R$119,$A42,'11-12 Teamsheets'!$C$2:$C$119,BO$1)+MINS_PLAYED('12-13 Teamsheets'!$H$2:$R$126,$A42,'12-13 Teamsheets'!$C$2:$C$126,BO$1)+MINS_PLAYED('13-14 Teamsheets'!$H$2:$R$132,$A42,'13-14 Teamsheets'!$C$2:$C$132,BO$1)+MINS_PLAYED('14-15 Teamsheets'!$H$2:$R$136,$A42,'14-15 Teamsheets'!$C$2:$C$136,BO$1)+MINS_AS_SUB('07-08 Teamsheets'!$S$2:$Z$88,$A42,'07-08 Teamsheets'!$C$2:$C$88,BO$1)+MINS_AS_SUB('08-09 Teamsheets'!$S$2:$Z$92,$A42,'08-09 Teamsheets'!$C$2:$C$92,BO$1)+MINS_AS_SUB('09-10 Teamsheets'!$S$2:$Z$98,$A42,'09-10 Teamsheets'!$C$2:$C$98,BO$1)+MINS_AS_SUB('10-11 Teamsheets'!$S$2:$Z$106,$A42,'10-11 Teamsheets'!$C$2:$C$106,BO$1)+MINS_AS_SUB('11-12 Teamsheets'!$S$2:$Z$119,$A42,'11-12 Teamsheets'!$C$2:$C$119,BO$1)+MINS_AS_SUB('12-13 Teamsheets'!$S$2:$Z$126,$A42,'12-13 Teamsheets'!$C$2:$C$126,BO$1)+MINS_AS_SUB('13-14 Teamsheets'!$S$2:$Z$132,$A42,'13-14 Teamsheets'!$C$2:$C$132,BO$1)+MINS_AS_SUB('14-15 Teamsheets'!$S$2:$Z$136,$A42,'14-15 Teamsheets'!$C$2:$C$136,BO$1)</f>
        <v>0</v>
      </c>
      <c r="BT42" s="71">
        <f>APPS('05-06 Teamsheets'!$H$2:$R$71,$A42,'05-06 Teamsheets'!$C$2:$C$71,B$1)+SUBS('05-06 Teamsheets'!$S$2:$W$71,$A42,'05-06 Teamsheets'!$C$2:$C$71,B$1)+APPS('06-07 Teamsheets'!$H$2:$R$83,$A42,'06-07 Teamsheets'!$C$2:$C$83,G$1)+SUBS('06-07 Teamsheets'!$S$2:$Z$83,$A42,'06-07 Teamsheets'!$C$2:$C$83,G$1)+APPS('07-08 Teamsheets'!$H$2:$R$88,$A42,'07-08 Teamsheets'!$C$2:$C$88,L$1)+SUBS('07-08 Teamsheets'!$S$2:$Z$88,$A42,'07-08 Teamsheets'!$C$2:$C$88,L$1)+APPS('08-09 Teamsheets'!$H$2:$R$92,$A42,'08-09 Teamsheets'!$C$2:$C$92,Q$1)+SUBS('08-09 Teamsheets'!$S$2:$Z$92,$A42,'08-09 Teamsheets'!$C$2:$C$92,Q$1)+APPS('09-10 Teamsheets'!$H$2:$R$98,$A42,'09-10 Teamsheets'!$C$2:$C$98,Q$1)+SUBS('09-10 Teamsheets'!$S$2:$Z$98,$A42,'09-10 Teamsheets'!$C$2:$C$98,Q$1)+APPS('10-11 Teamsheets'!$H$2:$R$107,$A42,'10-11 Teamsheets'!$C$2:$C$107,Q$1)+SUBS('10-11 Teamsheets'!$S$2:$Z$107,$A42,'10-11 Teamsheets'!$C$2:$C$107,Q$1)+APPS('11-12 Teamsheets'!$H$2:$R$119,$A42,'11-12 Teamsheets'!$C$2:$C$119,Q$1)+SUBS('11-12 Teamsheets'!$S$2:$Z$119,$A42,'11-12 Teamsheets'!$C$2:$C$119,Q$1)+APPS('12-13 Teamsheets'!$H$2:$R$126,$A42,'12-13 Teamsheets'!$C$2:$C$126,Q$1)+SUBS('12-13 Teamsheets'!$S$2:$Z$126,$A42,'12-13 Teamsheets'!$C$2:$C$126,Q$1)+APPS('13-14 Teamsheets'!$H$2:$R$132,$A42,'13-14 Teamsheets'!$C$2:$C$132,Q$1)+SUBS('13-14 Teamsheets'!$S$2:$Z$132,$A42,'13-14 Teamsheets'!$C$2:$C$132,Q$1)+APPS('14-15 Teamsheets'!$H$2:$R$136,$A42,'14-15 Teamsheets'!$C$2:$C$136,Q$1)+SUBS('14-15 Teamsheets'!$S$2:$Z$136,$A42,'14-15 Teamsheets'!$C$2:$C$136,Q$1)</f>
        <v>0</v>
      </c>
      <c r="BU42" s="132">
        <v>1</v>
      </c>
      <c r="BV42" s="27">
        <f>APPS('07-08 Teamsheets'!$H$2:$R$88,$A42,'07-08 Teamsheets'!$C$2:$C$88,AZ$1)+SUBS('07-08 Teamsheets'!$S$2:$Z$88,$A42,'07-08 Teamsheets'!$C$2:$C$88,AZ$1)+APPS('11-12 Teamsheets'!$H$2:$R$119,$A42,'11-12 Teamsheets'!$C$2:$C$119,AZ$1)+SUBS('11-12 Teamsheets'!$S$2:$Z$119,$A42,'11-12 Teamsheets'!$C$2:$C$119,AZ$1)+APPS('12-13 Teamsheets'!$H$2:$R$126,$A42,'12-13 Teamsheets'!$C$2:$C$126,AZ$1)+SUBS('12-13 Teamsheets'!$S$2:$Z$126,$A42,'12-13 Teamsheets'!$C$2:$C$126,AZ$1)+APPS('13-14 Teamsheets'!$H$2:$R$132,$A42,'13-14 Teamsheets'!$C$2:$C$132,AZ$1)+SUBS('13-14 Teamsheets'!$S$2:$Z$132,$A42,'13-14 Teamsheets'!$C$2:$C$132,AZ$1)+APPS('14-15 Teamsheets'!$H$2:$R$136,$A42,'14-15 Teamsheets'!$C$2:$C$136,AZ$1)+SUBS('14-15 Teamsheets'!$S$2:$Z$136,$A42,'14-15 Teamsheets'!$C$2:$C$136,AZ$1)+APPS('08-09 Teamsheets'!$H$2:$R$92,$A42,'08-09 Teamsheets'!$C$2:$C$92,BE$1)+APPS('09-10 Teamsheets'!$H$2:$R$98,$A42,'09-10 Teamsheets'!$C$2:$C$98,BE$1)+SUBS('08-09 Teamsheets'!$S$2:$Z$92,$A42,'08-09 Teamsheets'!$C$2:$C$92,BE$1)+SUBS('09-10 Teamsheets'!$S$2:$Z$98,$A42,'09-10 Teamsheets'!$C$2:$C$98,BE$1)+APPS('10-11 Teamsheets'!$H$2:$R$107,$A42,'10-11 Teamsheets'!$C$2:$C$107,BE$1)+SUBS('10-11 Teamsheets'!$S$2:$Z$107,$A42,'10-11 Teamsheets'!$C$2:$C$107,BE$1)+APPS('11-12 Teamsheets'!$H$2:$R$119,$A42,'11-12 Teamsheets'!$C$2:$C$119,BE$1)+SUBS('11-12 Teamsheets'!$S$2:$Z$119,$A42,'11-12 Teamsheets'!$C$2:$C$119,BE$1)+APPS('12-13 Teamsheets'!$H$2:$R$126,$A42,'12-13 Teamsheets'!$C$2:$C$126,BE$1)+SUBS('12-13 Teamsheets'!$S$2:$Z$126,$A42,'12-13 Teamsheets'!$C$2:$C$126,BE$1)+APPS('13-14 Teamsheets'!$H$2:$R$132,$A42,'13-14 Teamsheets'!$C$2:$C$132,BE$1)+SUBS('13-14 Teamsheets'!$S$2:$Z$132,$A42,'13-14 Teamsheets'!$C$2:$C$132,BE$1)+APPS('14-15 Teamsheets'!$H$2:$R$136,$A42,'14-15 Teamsheets'!$C$2:$C$136,BE$1)+SUBS('14-15 Teamsheets'!$S$2:$Z$136,$A42,'14-15 Teamsheets'!$C$2:$C$136,BE$1)</f>
        <v>1</v>
      </c>
      <c r="BW42" s="27">
        <f>APPS('07-08 Teamsheets'!$H$2:$R$88,$A42,'07-08 Teamsheets'!$C$2:$C$88,BJ$1)+APPS('08-09 Teamsheets'!$H$2:$R$92,$A42,'08-09 Teamsheets'!$C$2:$C$92,BJ$1)+APPS('09-10 Teamsheets'!$H$2:$R$98,$A42,'09-10 Teamsheets'!$C$2:$C$98,BJ$1)+SUBS('07-08 Teamsheets'!$S$2:$Z$88,$A42,'07-08 Teamsheets'!$C$2:$C$88,BJ$1)+SUBS('08-09 Teamsheets'!$S$2:$Z$92,$A42,'08-09 Teamsheets'!$C$2:$C$92,BJ$1)+SUBS('09-10 Teamsheets'!$S$2:$Z$98,$A42,'09-10 Teamsheets'!$C$2:$C$98,BJ$1)+APPS('10-11 Teamsheets'!$H$2:$R$107,$A42,'10-11 Teamsheets'!$C$2:$C$107,BJ$1)+SUBS('10-11 Teamsheets'!$S$2:$Z$107,$A42,'10-11 Teamsheets'!$C$2:$C$107,BJ$1)+APPS('11-12 Teamsheets'!$H$2:$R$119,$A42,'11-12 Teamsheets'!$C$2:$C$119,BJ$1)+SUBS('11-12 Teamsheets'!$S$2:$Z$111,$A42,'11-12 Teamsheets'!$C$2:$C$119,BJ$1)+APPS('12-13 Teamsheets'!$H$2:$R$126,$A42,'12-13 Teamsheets'!$C$2:$C$126,BJ$1)+SUBS('12-13 Teamsheets'!$S$2:$Z$118,$A42,'12-13 Teamsheets'!$C$2:$C$126,BJ$1)+APPS('13-14 Teamsheets'!$H$2:$R$132,$A42,'13-14 Teamsheets'!$C$2:$C$132,BJ$1)+SUBS('13-14 Teamsheets'!$S$2:$Z$124,$A42,'13-14 Teamsheets'!$C$2:$C$132,BJ$1)+APPS('14-15 Teamsheets'!$H$2:$R$136,$A42,'14-15 Teamsheets'!$C$2:$C$136,BJ$1)+SUBS('14-15 Teamsheets'!$S$2:$Z$128,$A42,'14-15 Teamsheets'!$C$2:$C$136,BJ$1)</f>
        <v>0</v>
      </c>
      <c r="BX42" s="27">
        <f>APPS('07-08 Teamsheets'!$H$2:$R$88,$A42,'07-08 Teamsheets'!$C$2:$C$88,BO$1)+APPS('08-09 Teamsheets'!$H$2:$R$92,$A42,'08-09 Teamsheets'!$C$2:$C$92,BO$1)+APPS('09-10 Teamsheets'!$H$2:$R$98,$A42,'09-10 Teamsheets'!$C$2:$C$98,BO$1)+SUBS('07-08 Teamsheets'!$S$2:$Z$88,$A42,'07-08 Teamsheets'!$C$2:$C$88,BO$1)+SUBS('08-09 Teamsheets'!$S$2:$Z$92,$A42,'08-09 Teamsheets'!$C$2:$C$92,BO$1)+SUBS('09-10 Teamsheets'!$S$2:$Z$98,$A42,'09-10 Teamsheets'!$C$2:$C$98,BO$1)+APPS('10-11 Teamsheets'!$H$2:$R$107,$A42,'10-11 Teamsheets'!$C$2:$C$107,BO$1)+SUBS('10-11 Teamsheets'!$S$2:$Z$107,$A42,'10-11 Teamsheets'!$C$2:$C$107,BO$1)+APPS('11-12 Teamsheets'!$H$2:$R$119,$A42,'11-12 Teamsheets'!$C$2:$C$119,BO$1)+SUBS('11-12 Teamsheets'!$S$2:$Z$119,$A42,'11-12 Teamsheets'!$C$2:$C$119,BO$1)+APPS('12-13 Teamsheets'!$H$2:$R$126,$A42,'12-13 Teamsheets'!$C$2:$C$126,BO$1)+SUBS('12-13 Teamsheets'!$S$2:$Z$126,$A42,'12-13 Teamsheets'!$C$2:$C$126,BO$1)+APPS('13-14 Teamsheets'!$H$2:$R$132,$A42,'13-14 Teamsheets'!$C$2:$C$132,BO$1)+SUBS('13-14 Teamsheets'!$S$2:$Z$132,$A42,'13-14 Teamsheets'!$C$2:$C$132,BO$1)+APPS('14-15 Teamsheets'!$H$2:$R$136,$A42,'14-15 Teamsheets'!$C$2:$C$136,BO$1)+SUBS('14-15 Teamsheets'!$S$2:$Z$136,$A42,'14-15 Teamsheets'!$C$2:$C$136,BO$1)</f>
        <v>0</v>
      </c>
      <c r="BY42" s="28">
        <f t="shared" si="3"/>
        <v>2</v>
      </c>
      <c r="BZ42" s="27" t="str">
        <f>(APPS('05-06 Teamsheets'!$H$2:$R$71,$A42) + APPS('06-07 Teamsheets'!$H$2:$R$83,$A42) +APPS('07-08 Teamsheets'!$H$2:$R$88,$A42) + APPS('08-09 Teamsheets'!$H$2:$R$92,$A42)+APPS('09-10 Teamsheets'!$H$2:$R$98,$A42)+APPS('10-11 Teamsheets'!$H$2:$R$107,$A42)+APPS('11-12 Teamsheets'!$H$2:$R$119,$A42)+APPS('12-13 Teamsheets'!$H$2:$R$126,$A42)+APPS('13-14 Teamsheets'!$H$2:$R$132,$A42)+APPS('14-15 Teamsheets'!$H$2:$R$136,$A42)) &amp; "(" &amp; (SUBS('05-06 Teamsheets'!$S$2:$W$71,$A42)+SUBS('06-07 Teamsheets'!$S$2:$Z$83,$A42)+SUBS('07-08 Teamsheets'!$S$2:$Z$88,$A42) +SUBS('08-09 Teamsheets'!$S$2:$Z$92,$A42)+SUBS('09-10 Teamsheets'!$S$2:$Z$98,$A42)+SUBS('10-11 Teamsheets'!$S$2:$Z$107,$A42)+SUBS('11-12 Teamsheets'!$S$2:$Z$119,$A42)+SUBS('12-13 Teamsheets'!$S$2:$Z$126,$A42)+SUBS('13-14 Teamsheets'!$S$2:$Z$132,$A42)+SUBS('14-15 Teamsheets'!$S$2:$Z$136,$A42)) &amp; ")"</f>
        <v>0(2)</v>
      </c>
      <c r="CA42" s="28">
        <f t="shared" si="4"/>
        <v>2</v>
      </c>
      <c r="CB42" s="71">
        <f>GOALS('05-06 Teamsheets'!$H$2:$W$71,$A42,'05-06 Teamsheets'!$C$2:$C$71,B$1)+GOALS('06-07 Teamsheets'!$H$2:$Z$83,$A42,'06-07 Teamsheets'!$C$2:$C$83,G$1)+GOALS('07-08 Teamsheets'!$H$2:$Z$88,$A42,'07-08 Teamsheets'!$C$2:$C$88,L$1)+GOALS('08-09 Teamsheets'!$H$2:$Z$92,$A42,'08-09 Teamsheets'!$C$2:$C$92,Q$1)+GOALS('09-10 Teamsheets'!$H$2:$Z$98,$A42,'09-10 Teamsheets'!$C$2:$C$98,Q$1)+GOALS('10-11 Teamsheets'!$H$2:$Z$107,$A42,'10-11 Teamsheets'!$C$2:$C$107,Q$1)+GOALS('11-12 Teamsheets'!$H$2:$Z$119,$A42,'11-12 Teamsheets'!$C$2:$C$119,Q$1)+GOALS('12-13 Teamsheets'!$H$2:$Z$126,$A42,'12-13 Teamsheets'!$C$2:$C$126,Q$1)+GOALS('13-14 Teamsheets'!$H$2:$Z$132,$A42,'13-14 Teamsheets'!$C$2:$C$132,Q$1)+GOALS('14-15 Teamsheets'!$H$2:$Z$136,$A42,'14-15 Teamsheets'!$C$2:$C$136,Q$1)</f>
        <v>0</v>
      </c>
      <c r="CC42" s="27">
        <f>GOALS('05-06 Teamsheets'!$H$2:$W$71,$A42,'05-06 Teamsheets'!$C$2:$C$71,V$1)+GOALS('05-06 Teamsheets'!$H$2:$W$71,$A42,'05-06 Teamsheets'!$C$2:$C$71,AA$1)+GOALS('06-07 Teamsheets'!$H$2:$Z$83,$A42,'06-07 Teamsheets'!$C$2:$C$83,AF$1)+GOALS('06-07 Teamsheets'!$H$2:$Z$83,$A42,'06-07 Teamsheets'!$C$2:$C$83,AK$1)+GOALS('07-08 Teamsheets'!$H$2:$Z$88,$A42,'07-08 Teamsheets'!$C$2:$C$88,AP$1)+GOALS('07-08 Teamsheets'!$H$2:$Z$88,$A42,'07-08 Teamsheets'!$C$2:$C$88,AU$1)+GOALS('07-08 Teamsheets'!$H$2:$Z$88,$A42,'07-08 Teamsheets'!$C$2:$C$88,AZ$1)+GOALS('11-12 Teamsheets'!$H$2:$Z$119,$A42,'11-12 Teamsheets'!$C$2:$C$119,AZ$1)+GOALS('12-13 Teamsheets'!$H$2:$Z$120,$A42,'12-13 Teamsheets'!$C$2:$C$120,AZ$1)+GOALS('13-14 Teamsheets'!$H$2:$Z$126,$A42,'13-14 Teamsheets'!$C$2:$C$126,AZ$1)+GOALS('14-15 Teamsheets'!$H$2:$Z$130,$A42,'14-15 Teamsheets'!$C$2:$C$130,AZ$1)+GOALS('08-09 Teamsheets'!$H$2:$Z$92,$A42,'08-09 Teamsheets'!$C$2:$C$92,BE$1)+GOALS('09-10 Teamsheets'!$H$2:$Z$98,$A42,'09-10 Teamsheets'!$C$2:$C$98,BE$1)+GOALS('10-11 Teamsheets'!$H$2:$Z$107,$A42,'10-11 Teamsheets'!$C$2:$C$107,BE$1)+GOALS('11-12 Teamsheets'!$H$2:$Z$119,$A42,'11-12 Teamsheets'!$C$2:$C$119,BE$1)+GOALS('12-13 Teamsheets'!$H$2:$Z$126,$A42,'12-13 Teamsheets'!$C$2:$C$126,BE$1)+GOALS('13-14 Teamsheets'!$H$2:$Z$132,$A42,'13-14 Teamsheets'!$C$2:$C$132,BE$1)+GOALS('14-15 Teamsheets'!$H$2:$Z$136,$A42,'14-15 Teamsheets'!$C$2:$C$136,BE$1)</f>
        <v>0</v>
      </c>
      <c r="CD42" s="27">
        <f>GOALS('07-08 Teamsheets'!$H$2:$Z$88,$A42,'07-08 Teamsheets'!$C$2:$C$88,BJ$1)
+GOALS('08-09 Teamsheets'!$H$2:$Z$92,$A42,'08-09 Teamsheets'!$C$2:$C$92,BJ$1)
+GOALS('09-10 Teamsheets'!$H$2:$Z$98,$A42,'09-10 Teamsheets'!$C$2:$C$98,BJ$1)
+GOALS('10-11 Teamsheets'!$H$2:$Z$107,$A42,'10-11 Teamsheets'!$C$2:$C$107,BJ$1)
+GOALS('11-12 Teamsheets'!$H$2:$Z$119,$A42,'11-12 Teamsheets'!$C$2:$C$119,BJ$1)
+GOALS('12-13 Teamsheets'!$H$2:$Z$124,$A42,'12-13 Teamsheets'!$C$2:$C$124,BJ$1)+GOALS('13-14 Teamsheets'!$H$2:$Z$130,$A42,'13-14 Teamsheets'!$C$2:$C$130,BJ$1)+GOALS('14-15 Teamsheets'!$H$2:$Z$134,$A42,'14-15 Teamsheets'!$C$2:$C$134,BJ$1)
+GOALS('07-08 Teamsheets'!$H$2:$Z$88,$A42,'07-08 Teamsheets'!$C$2:$C$88,BO$1)
+GOALS('08-09 Teamsheets'!$H$2:$Z$92,$A42,'08-09 Teamsheets'!$C$2:$C$92,BO$1)
+GOALS('09-10 Teamsheets'!$H$2:$Z$98,$A42,'09-10 Teamsheets'!$C$2:$C$98,BO$1)
+GOALS('10-11 Teamsheets'!$H$2:$Z$107,$A42,'10-11 Teamsheets'!$C$2:$C$107,BO$1)
+GOALS('11-12 Teamsheets'!$H$2:$Z$119,$A42,'11-12 Teamsheets'!$C$2:$C$119,BO$1)
+GOALS('12-13 Teamsheets'!$H$2:$Z$126,$A42,'12-13 Teamsheets'!$C$2:$C$126,BO$1)+GOALS('13-14 Teamsheets'!$H$2:$Z$132,$A42,'13-14 Teamsheets'!$C$2:$C$132,BO$1)+GOALS('14-15 Teamsheets'!$H$2:$Z$136,$A42,'14-15 Teamsheets'!$C$2:$C$136,BO$1)</f>
        <v>0</v>
      </c>
      <c r="CE42" s="28">
        <f t="shared" si="5"/>
        <v>0</v>
      </c>
      <c r="CF42" s="27" t="str">
        <f>(GOALS('05-06 Teamsheets'!$H$2:$R$71,$A42) +GOALS('06-07 Teamsheets'!$H$2:$R$83,$A42) +  GOALS('07-08 Teamsheets'!$H$2:$R$88,$A42) + GOALS('08-09 Teamsheets'!$H$2:$R$92,$A42)+GOALS('09-10 Teamsheets'!$H$2:$R$98,$A42)+GOALS('10-11 Teamsheets'!$H$2:$R$107,$A42)+GOALS('11-12 Teamsheets'!$H$2:$R$119,$A42)+GOALS('12-13 Teamsheets'!$H$2:$R$126,$A42)+GOALS('13-14 Teamsheets'!$H$2:$R$132,$A42)+GOALS('14-15 Teamsheets'!$H$2:$R$136,$A42)) &amp; "(" &amp; (GOALS('05-06 Teamsheets'!$S$2:$W$71,$A42)+GOALS('06-07 Teamsheets'!$S$2:$Z$83,$A42)+GOALS('07-08 Teamsheets'!$S$2:$Z$88,$A42)+GOALS('08-09 Teamsheets'!$S$2:$Z$92,$A42)+GOALS('09-10 Teamsheets'!$S$2:$Z$98,$A42)+GOALS('10-11 Teamsheets'!$S$2:$Z$107,$A42)+GOALS('11-12 Teamsheets'!$S$2:$Z$119,$A42)+GOALS('12-13 Teamsheets'!$S$2:$Z$126,$A42)+GOALS('13-14 Teamsheets'!$S$2:$Z$132,$A42)+GOALS('14-15 Teamsheets'!$S$2:$Z$136,$A42)) &amp; ")"</f>
        <v>0(0)</v>
      </c>
      <c r="CG42" s="28">
        <f t="shared" si="6"/>
        <v>0</v>
      </c>
      <c r="CH42" s="71">
        <f t="shared" si="7"/>
        <v>0</v>
      </c>
      <c r="CI42" s="83">
        <f t="shared" si="8"/>
        <v>0</v>
      </c>
      <c r="CJ42" s="77">
        <f t="shared" si="9"/>
        <v>0</v>
      </c>
      <c r="CK42" s="74" t="str">
        <f>(CARDS('05-06 Teamsheets'!$H$2:$W$71,$A42,$CX$2)+CARDS('06-07 Teamsheets'!$H$2:$Z$83,$A42,$CX$2)+CARDS('07-08 Teamsheets'!$H$2:$Z$88,$A42,$CX$2)+CARDS('08-09 Teamsheets'!$H$2:$Z$92,$A42,$CX$2)+CARDS('09-10 Teamsheets'!$H$2:$Z$98,$A42,$CX$2)+CARDS('10-11 Teamsheets'!$H$2:$Z$107,$A42,$CX$2)+CARDS('11-12 Teamsheets'!$H$2:$Z$119,$A42,$CX$2)+CARDS('12-13 Teamsheets'!$H$2:$Z$126,$A42,$CX$2)+CARDS('13-14 Teamsheets'!$H$2:$Z$130,$A42,$CX$2)) &amp; "(" &amp; (CARDS('05-06 Teamsheets'!$H$2:$W$71,$A42,$CX$3)+CARDS('06-07 Teamsheets'!$H$2:$Z$83,$A42,$CX$3)+CARDS('07-08 Teamsheets'!$H$2:$Z$88,$A42,$CX$3)+CARDS('08-09 Teamsheets'!$H$2:$Z$92,$A42,$CX$3)+CARDS('09-10 Teamsheets'!$H$2:$Z$98,$A42,$CX$3)+CARDS('10-11 Teamsheets'!$H$2:$Z$107,$A42,$CX$3)+CARDS('11-12 Teamsheets'!$H$2:$Z$119,$A42,$CX$3)+CARDS('13-14 Teamsheets'!$H$2:$Z$130,$A42,$CX$3)) &amp; ")"</f>
        <v>1(0)</v>
      </c>
      <c r="CL42" s="28">
        <f t="shared" si="10"/>
        <v>0</v>
      </c>
      <c r="CM42" s="28">
        <f t="shared" si="11"/>
        <v>39</v>
      </c>
      <c r="CN42" s="77">
        <f t="shared" si="12"/>
        <v>39</v>
      </c>
      <c r="CO42" s="28">
        <f t="shared" si="13"/>
        <v>19.5</v>
      </c>
      <c r="CP42" s="28">
        <f t="shared" si="14"/>
        <v>0</v>
      </c>
      <c r="CQ42" s="77">
        <f t="shared" si="15"/>
        <v>0</v>
      </c>
      <c r="CS42" s="71">
        <f t="shared" si="0"/>
        <v>157</v>
      </c>
      <c r="CT42" s="83">
        <f t="shared" si="1"/>
        <v>184</v>
      </c>
      <c r="CU42" s="77">
        <f t="shared" si="2"/>
        <v>101</v>
      </c>
    </row>
    <row r="43" spans="1:102" x14ac:dyDescent="0.2">
      <c r="A43" s="25" t="s">
        <v>2132</v>
      </c>
      <c r="B43" s="27" t="s">
        <v>1635</v>
      </c>
      <c r="C43" s="27" t="s">
        <v>1635</v>
      </c>
      <c r="D43" s="27">
        <v>0</v>
      </c>
      <c r="E43" s="27" t="s">
        <v>1635</v>
      </c>
      <c r="F43" s="82">
        <v>0</v>
      </c>
      <c r="G43" s="27" t="s">
        <v>1635</v>
      </c>
      <c r="H43" s="27" t="s">
        <v>1635</v>
      </c>
      <c r="I43" s="27">
        <v>0</v>
      </c>
      <c r="J43" s="27" t="s">
        <v>1635</v>
      </c>
      <c r="K43" s="82">
        <v>0</v>
      </c>
      <c r="L43" s="27" t="s">
        <v>1635</v>
      </c>
      <c r="M43" s="27" t="s">
        <v>1635</v>
      </c>
      <c r="N43" s="27">
        <v>0</v>
      </c>
      <c r="O43" s="27" t="s">
        <v>1635</v>
      </c>
      <c r="P43" s="82">
        <v>0</v>
      </c>
      <c r="Q43" s="27" t="str">
        <f>(APPS('08-09 Teamsheets'!$H$2:$R$92,$A43,'08-09 Teamsheets'!$C$2:$C$92,Q$1)+APPS('09-10 Teamsheets'!$H$2:$R$98,$A43,'09-10 Teamsheets'!$C$2:$C$98,Q$1)+APPS('10-11 Teamsheets'!$H$2:$R$107,$A43,'10-11 Teamsheets'!$C$2:$C$107,Q$1)+APPS('11-12 Teamsheets'!$H$2:$R$119,$A43,'11-12 Teamsheets'!$C$2:$C$119,Q$1)+APPS('12-13 Teamsheets'!$H$2:$R$126,$A43,'12-13 Teamsheets'!$C$2:$C$126,Q$1)+APPS('13-14 Teamsheets'!$H$2:$R$132,$A43,'13-14 Teamsheets'!$C$2:$C$132,Q$1)+APPS('14-15 Teamsheets'!$H$2:$R$136,$A43,'14-15 Teamsheets'!$C$2:$C$136,Q$1)) &amp; "(" &amp; (SUBS('08-09 Teamsheets'!$S$2:$Z$92,$A43,'08-09 Teamsheets'!$C$2:$C$92,Q$1)+SUBS('09-10 Teamsheets'!$S$2:$Z$98,$A43,'09-10 Teamsheets'!$C$2:$C$98,Q$1)+SUBS('10-11 Teamsheets'!$S$2:$Z$107,$A43,'10-11 Teamsheets'!$C$2:$C$107,Q$1)+SUBS('11-12 Teamsheets'!$S$2:$Z$119,$A43,'11-12 Teamsheets'!$C$2:$C$119,Q$1)+SUBS('12-13 Teamsheets'!$S$2:$Z$126,$A43,'12-13 Teamsheets'!$C$2:$C$126,Q$1)+SUBS('13-14 Teamsheets'!$S$2:$Z$132,$A43,'13-14 Teamsheets'!$C$2:$C$132,Q$1)+SUBS('14-15 Teamsheets'!$S$2:$Z$136,$A43,'14-15 Teamsheets'!$C$2:$C$136,Q$1)) &amp; ")"</f>
        <v>129(18)</v>
      </c>
      <c r="R43" s="27" t="str">
        <f>(GOALS('08-09 Teamsheets'!$H$2:$R$92,$A43,'08-09 Teamsheets'!$C$2:$C$92,Q$1)+GOALS('09-10 Teamsheets'!$H$2:$R$98,$A43,'09-10 Teamsheets'!$C$2:$C$98,Q$1)+GOALS('10-11 Teamsheets'!$H$2:$R$107,$A43,'10-11 Teamsheets'!$C$2:$C$107,Q$1)+GOALS('11-12 Teamsheets'!$H$2:$R$119,$A43,'11-12 Teamsheets'!$C$2:$C$119,Q$1)+GOALS('12-13 Teamsheets'!$H$2:$R$126,$A43,'12-13 Teamsheets'!$C$2:$C$126,Q$1)+GOALS('13-14 Teamsheets'!$H$2:$R$132,$A43,'13-14 Teamsheets'!$C$2:$C$132,Q$1)+GOALS('14-15 Teamsheets'!$H$2:$R$136,$A43,'14-15 Teamsheets'!$C$2:$C$136,Q$1)) &amp; "(" &amp; (GOALS('08-09 Teamsheets'!$S$2:$Z$92,$A43,'08-09 Teamsheets'!$C$2:$C$92,Q$1)+GOALS('09-10 Teamsheets'!$S$2:$Z$98,$A43,'09-10 Teamsheets'!$C$2:$C$98,Q$1)+GOALS('10-11 Teamsheets'!$S$2:$Z$107,$A43,'10-11 Teamsheets'!$C$2:$C$107,Q$1)+GOALS('11-12 Teamsheets'!$S$2:$Z$119,$A43,'11-12 Teamsheets'!$C$2:$C$119,Q$1)+GOALS('12-13 Teamsheets'!$S$2:$Z$126,$A43,'12-13 Teamsheets'!$C$2:$C$126,Q$1)+GOALS('13-14 Teamsheets'!$S$2:$Z$132,$A43,'13-14 Teamsheets'!$C$2:$C$132,Q$1)+GOALS('14-15 Teamsheets'!$S$2:$Z$136,$A43,'14-15 Teamsheets'!$C$2:$C$136,Q$1)) &amp; ")"</f>
        <v>7(0)</v>
      </c>
      <c r="S43" s="27">
        <f>Clean_sheet('08-09 Teamsheets'!$C$2:$H$92,$A43,Q$1)+Clean_sheet('09-10 Teamsheets'!$C$2:$H$98,$A43,Q$1)+Clean_sheet('10-11 Teamsheets'!$C$2:$H$107,$A43,Q$1)+Clean_sheet('11-12 Teamsheets'!$C$2:$H$119,$A43,Q$1)+Clean_sheet('12-13 Teamsheets'!$C$2:$H$126,$A43,Q$1)+Clean_sheet('13-14 Teamsheets'!$C$2:$H$132,$A43,Q$1)+Clean_sheet('14-15 Teamsheets'!$C$2:$H$136,$A43,Q$1)</f>
        <v>0</v>
      </c>
      <c r="T43" s="27" t="str">
        <f>(CARDS('08-09 Teamsheets'!$H$2:$Z$92,$A43,$CX$2,'08-09 Teamsheets'!$C$2:$C$92,Q$1)+CARDS('09-10 Teamsheets'!$H$2:$Z$98,$A43,$CX$2,'09-10 Teamsheets'!$C$2:$C$98,Q$1)+CARDS('10-11 Teamsheets'!$H$2:$Z$107,$A43,$CX$2,'10-11 Teamsheets'!$C$2:$C$107,Q$1)+CARDS('11-12 Teamsheets'!$H$2:$Z$119,$A43,$CX$2,'11-12 Teamsheets'!$C$2:$C$119,Q$1)+CARDS('12-13 Teamsheets'!$H$2:$Z$126,$A43,$CX$2,'12-13 Teamsheets'!$C$2:$C$126,Q$1)+CARDS('13-14 Teamsheets'!$H$2:$Z$132,$A43,$CX$2,'13-14 Teamsheets'!$C$2:$C$132,Q$1)+CARDS('14-15 Teamsheets'!$H$2:$Z$136,$A43,$CX$2,'14-15 Teamsheets'!$C$2:$C$136,Q$1)) &amp; "(" &amp; (CARDS('08-09 Teamsheets'!$H$2:$Z$92,$A43,$CX$3,'08-09 Teamsheets'!$C$2:$C$92,Q$1)+CARDS('09-10 Teamsheets'!$H$2:$Z$98,$A43,$CX$3,'09-10 Teamsheets'!$C$2:$C$98,Q$1)+CARDS('10-11 Teamsheets'!$H$2:$Z$107,$A43,$CX$3,'10-11 Teamsheets'!$C$2:$C$107,Q$1)+CARDS('11-12 Teamsheets'!$H$2:$Z$119,$A43,$CX$3,'11-12 Teamsheets'!$C$2:$C$119,Q$1)+CARDS('12-13 Teamsheets'!$H$2:$Z$126,$A43,$CX$3,'12-13 Teamsheets'!$C$2:$C$126,Q$1)+CARDS('13-14 Teamsheets'!$H$2:$Z$132,$A43,$CX$3,'13-14 Teamsheets'!$C$2:$C$132,Q$1)+CARDS('14-15 Teamsheets'!$H$2:$Z$136,$A43,$CX$3,'14-15 Teamsheets'!$C$2:$C$136,Q$1)) &amp; ")"</f>
        <v>25(0)</v>
      </c>
      <c r="U43" s="82">
        <f>MINS_PLAYED('08-09 Teamsheets'!$H$2:$R$92,$A43,'08-09 Teamsheets'!$C$2:$C$92,Q$1)+MINS_PLAYED('09-10 Teamsheets'!$H$2:$R$98,$A43,'09-10 Teamsheets'!$C$2:$C$98,Q$1)+ MINS_AS_SUB('08-09 Teamsheets'!$S$2:$Z$92,$A43,'08-09 Teamsheets'!$C$2:$C$92,Q$1)+ MINS_AS_SUB('09-10 Teamsheets'!$S$2:$Z$98,$A43,'09-10 Teamsheets'!$C$2:$C$98,Q$1)+MINS_PLAYED('10-11 Teamsheets'!$H$2:$R$107,$A43,'10-11 Teamsheets'!$C$2:$C$107,Q$1)+MINS_AS_SUB('10-11 Teamsheets'!$S$2:$Z$107,$A43,'10-11 Teamsheets'!$C$2:$C$107,Q$1)+MINS_PLAYED('11-12 Teamsheets'!$H$2:$R$119,$A43,'11-12 Teamsheets'!$C$2:$C$119,Q$1)+MINS_AS_SUB('11-12 Teamsheets'!$S$2:$Z$119,$A43,'11-12 Teamsheets'!$C$2:$C$119,Q$1)+MINS_PLAYED('12-13 Teamsheets'!$H$2:$R$126,$A43,'12-13 Teamsheets'!$C$2:$C$126,Q$1)+MINS_AS_SUB('12-13 Teamsheets'!$S$2:$Z$126,$A43,'12-13 Teamsheets'!$C$2:$C$126,Q$1)+MINS_PLAYED('13-14 Teamsheets'!$H$2:$R$132,$A43,'13-14 Teamsheets'!$C$2:$C$132,Q$1)+MINS_AS_SUB('13-14 Teamsheets'!$S$2:$Z$132,$A43,'13-14 Teamsheets'!$C$2:$C$132,Q$1)+MINS_PLAYED('14-15 Teamsheets'!$H$2:$R$136,$A43,'14-15 Teamsheets'!$C$2:$C$136,Q$1)+MINS_AS_SUB('14-15 Teamsheets'!$S$2:$Z$136,$A43,'14-15 Teamsheets'!$C$2:$C$136,Q$1)</f>
        <v>11849</v>
      </c>
      <c r="V43" s="27" t="s">
        <v>1635</v>
      </c>
      <c r="W43" s="27" t="s">
        <v>1635</v>
      </c>
      <c r="X43" s="27">
        <v>0</v>
      </c>
      <c r="Y43" s="27" t="s">
        <v>1635</v>
      </c>
      <c r="Z43" s="82">
        <v>0</v>
      </c>
      <c r="AA43" s="27" t="s">
        <v>1635</v>
      </c>
      <c r="AB43" s="27" t="s">
        <v>1635</v>
      </c>
      <c r="AC43" s="27">
        <v>0</v>
      </c>
      <c r="AD43" s="27" t="s">
        <v>1635</v>
      </c>
      <c r="AE43" s="82">
        <v>0</v>
      </c>
      <c r="AF43" s="27" t="s">
        <v>1635</v>
      </c>
      <c r="AG43" s="27" t="s">
        <v>1635</v>
      </c>
      <c r="AH43" s="27">
        <v>0</v>
      </c>
      <c r="AI43" s="27" t="s">
        <v>1635</v>
      </c>
      <c r="AJ43" s="82">
        <v>0</v>
      </c>
      <c r="AK43" s="27" t="s">
        <v>1635</v>
      </c>
      <c r="AL43" s="27" t="s">
        <v>1635</v>
      </c>
      <c r="AM43" s="27">
        <v>0</v>
      </c>
      <c r="AN43" s="27" t="s">
        <v>1635</v>
      </c>
      <c r="AO43" s="82">
        <v>0</v>
      </c>
      <c r="AP43" s="27" t="s">
        <v>1635</v>
      </c>
      <c r="AQ43" s="27" t="s">
        <v>1635</v>
      </c>
      <c r="AR43" s="27">
        <v>0</v>
      </c>
      <c r="AS43" s="27" t="s">
        <v>1635</v>
      </c>
      <c r="AT43" s="82">
        <v>0</v>
      </c>
      <c r="AU43" s="27" t="s">
        <v>1635</v>
      </c>
      <c r="AV43" s="27" t="s">
        <v>1635</v>
      </c>
      <c r="AW43" s="27">
        <v>0</v>
      </c>
      <c r="AX43" s="27" t="s">
        <v>1635</v>
      </c>
      <c r="AY43" s="82">
        <v>0</v>
      </c>
      <c r="AZ43" s="27" t="str">
        <f>(APPS('07-08 Teamsheets'!$H$2:$R$88,$A43,'07-08 Teamsheets'!$C$2:$C$88,AZ$1)+APPS('11-12 Teamsheets'!$H$2:$R$119,$A43,'11-12 Teamsheets'!$C$2:$C$119,AZ$1)+APPS('12-13 Teamsheets'!$H$2:$R$126,$A43,'12-13 Teamsheets'!$C$2:$C$126,AZ$1)+APPS('13-14 Teamsheets'!$H$2:$R$132,$A43,'13-14 Teamsheets'!$C$2:$C$132,AZ$1)+APPS('14-15 Teamsheets'!$H$2:$R$136,$A43,'14-15 Teamsheets'!$C$2:$C$136,AZ$1)) &amp; "(" &amp; (SUBS('07-08 Teamsheets'!$S$2:$Z$88,$A43,'07-08 Teamsheets'!$C$2:$C$88,AZ$1)+SUBS('11-12 Teamsheets'!$S$2:$Z$119,$A43,'11-12 Teamsheets'!$C$2:$C$119,AZ$1)+SUBS('12-13 Teamsheets'!$S$2:$Z$126,$A43,'12-13 Teamsheets'!$C$2:$C$126,AZ$1)+SUBS('13-14 Teamsheets'!$S$2:$Z$132,$A43,'13-14 Teamsheets'!$C$2:$C$132,AZ$1)+SUBS('14-15 Teamsheets'!$S$2:$Z$136,$A43,'14-15 Teamsheets'!$C$2:$C$136,AZ$1)) &amp; ")"</f>
        <v>0(0)</v>
      </c>
      <c r="BA43" s="27" t="str">
        <f>(GOALS('07-08 Teamsheets'!$H$2:$R$88,$A43,'07-08 Teamsheets'!$C$2:$C$88,AZ$1)+GOALS('11-12 Teamsheets'!$H$2:$R$119,$A43,'11-12 Teamsheets'!$C$2:$C$119,AZ$1)+GOALS('12-13 Teamsheets'!$H$2:$R$126,$A43,'12-13 Teamsheets'!$C$2:$C$126,AZ$1)+GOALS('13-14 Teamsheets'!$H$2:$R$132,$A43,'13-14 Teamsheets'!$C$2:$C$132,AZ$1)+GOALS('14-15 Teamsheets'!$H$2:$R$136,$A43,'14-15 Teamsheets'!$C$2:$C$136,AZ$1)) &amp; "(" &amp; (GOALS('07-08 Teamsheets'!$S$2:$Z$88,$A43,'07-08 Teamsheets'!$C$2:$C$88,AZ$1)+GOALS('11-12 Teamsheets'!$S$2:$Z$119,$A43,'11-12 Teamsheets'!$C$2:$C$119,AZ$1)+GOALS('12-13 Teamsheets'!$S$2:$Z$126,$A43,'12-13 Teamsheets'!$C$2:$C$126,AZ$1)+GOALS('13-14 Teamsheets'!$S$2:$Z$132,$A43,'13-14 Teamsheets'!$C$2:$C$132,AZ$1)+GOALS('14-15 Teamsheets'!$S$2:$Z$136,$A43,'14-15 Teamsheets'!$C$2:$C$136,AZ$1)) &amp; ")"</f>
        <v>0(0)</v>
      </c>
      <c r="BB43" s="27">
        <f>Clean_sheet('07-08 Teamsheets'!$C$2:$H$92,$A43,AZ$1)+Clean_sheet('11-12 Teamsheets'!$C$2:$H$119,$A43,AZ$1)+Clean_sheet('12-13 Teamsheets'!$C$2:$H$126,$A43,AZ$1)+Clean_sheet('13-14 Teamsheets'!$C$2:$H$132,$A43,AZ$1)+Clean_sheet('14-15 Teamsheets'!$C$2:$H$136,$A43,AZ$1)</f>
        <v>0</v>
      </c>
      <c r="BC43" s="27" t="str">
        <f>(CARDS('07-08 Teamsheets'!$H$2:$Z$88,$A43,$CX$2,'07-08 Teamsheets'!$C$2:$C$88,AZ$1)+CARDS('11-12 Teamsheets'!$H$2:$Z$119,$A43,$CX$2,'11-12 Teamsheets'!$C$2:$C$119,AZ$1)+CARDS('12-13 Teamsheets'!$H$2:$Z$126,$A43,$CX$2,'12-13 Teamsheets'!$C$2:$C$126,AZ$1)+CARDS('13-14 Teamsheets'!$H$2:$Z$132,$A43,$CX$2,'13-14 Teamsheets'!$C$2:$C$132,AZ$1)+CARDS('14-15 Teamsheets'!$H$2:$Z$136,$A43,$CX$2,'14-15 Teamsheets'!$C$2:$C$136,AZ$1)) &amp; "(" &amp; (CARDS('07-08 Teamsheets'!$H$2:$Z$88,$A43,$CX$3,'07-08 Teamsheets'!$C$2:$C$88,AZ$1)+CARDS('11-12 Teamsheets'!$H$2:$Z$119,$A43,$CX$3,'11-12 Teamsheets'!$C$2:$C$119,AZ$1)+CARDS('12-13 Teamsheets'!$H$2:$Z$126,$A43,$CX$3,'12-13 Teamsheets'!$C$2:$C$126,AZ$1)+CARDS('13-14 Teamsheets'!$H$2:$Z$132,$A43,$CX$3,'13-14 Teamsheets'!$C$2:$C$132,AZ$1)+CARDS('14-15 Teamsheets'!$H$2:$Z$136,$A43,$CX$3,'14-15 Teamsheets'!$C$2:$C$136,AZ$1)) &amp; ")"</f>
        <v>0(0)</v>
      </c>
      <c r="BD43" s="82">
        <f>MINS_PLAYED('07-08 Teamsheets'!$H$2:$R$88,$A43,'07-08 Teamsheets'!$C$2:$C$88,AZ$1)+MINS_PLAYED('11-12 Teamsheets'!$H$2:$R$119,$A43,'11-12 Teamsheets'!$C$2:$C$119,AZ$1)+MINS_PLAYED('12-13 Teamsheets'!$H$2:$R$126,$A43,'12-13 Teamsheets'!$C$2:$C$126,AZ$1)+MINS_PLAYED('13-14 Teamsheets'!$H$2:$R$132,$A43,'13-14 Teamsheets'!$C$2:$C$132,AZ$1)+MINS_PLAYED('14-15 Teamsheets'!$H$2:$R$136,$A43,'14-15 Teamsheets'!$C$2:$C$136,AZ$1)+MINS_AS_SUB('07-08 Teamsheets'!$S$2:$Z$88,$A43,'07-08 Teamsheets'!$C$2:$C$88,AZ$1)+MINS_AS_SUB('11-12 Teamsheets'!$S$2:$Z$119,$A43,'11-12 Teamsheets'!$C$2:$C$119,AZ$1)+MINS_AS_SUB('12-13 Teamsheets'!$S$2:$Z$126,$A43,'12-13 Teamsheets'!$C$2:$C$126,AZ$1)+MINS_AS_SUB('13-14 Teamsheets'!$S$2:$Z$132,$A43,'13-14 Teamsheets'!$C$2:$C$132,AZ$1)+MINS_AS_SUB('14-15 Teamsheets'!$S$2:$Z$136,$A43,'14-15 Teamsheets'!$C$2:$C$136,AZ$1)</f>
        <v>0</v>
      </c>
      <c r="BE43" s="27" t="str">
        <f>(APPS('08-09 Teamsheets'!$H$2:$R$92,$A43,'08-09 Teamsheets'!$C$2:$C$92,BE$1)+APPS('09-10 Teamsheets'!$H$2:$R$98,$A43,'09-10 Teamsheets'!$C$2:$C$98,BE$1)+APPS('10-11 Teamsheets'!$H$2:$R$107,$A43,'10-11 Teamsheets'!$C$2:$C$107,BE$1)+APPS('11-12 Teamsheets'!$H$2:$R$119,$A43,'11-12 Teamsheets'!$C$2:$C$119,BE$1)+APPS('12-13 Teamsheets'!$H$2:$R$126,$A43,'12-13 Teamsheets'!$C$2:$C$126,BE$1)+APPS('13-14 Teamsheets'!$H$2:$R$132,$A43,'13-14 Teamsheets'!$C$2:$C$132,BE$1)+APPS('14-15 Teamsheets'!$H$2:$R$136,$A43,'14-15 Teamsheets'!$C$2:$C$136,BE$1)) &amp; "(" &amp; (SUBS('08-09 Teamsheets'!$S$2:$Z$92,$A43,'08-09 Teamsheets'!$C$2:$C$92,BE$1)+SUBS('09-10 Teamsheets'!$S$2:$Z$98,$A43,'09-10 Teamsheets'!$C$2:$C$98,BE$1)+SUBS('10-11 Teamsheets'!$S$2:$Z$107,$A43,'10-11 Teamsheets'!$C$2:$C$107,BE$1)+SUBS('11-12 Teamsheets'!$S$2:$Z$119,$A43,'11-12 Teamsheets'!$C$2:$C$119,BE$1)+SUBS('12-13 Teamsheets'!$S$2:$Z$126,$A43,'12-13 Teamsheets'!$C$2:$C$126,BE$1)+SUBS('13-14 Teamsheets'!$S$2:$Z$132,$A43,'13-14 Teamsheets'!$C$2:$C$132,BE$1)+SUBS('14-15 Teamsheets'!$S$2:$Z$136,$A43,'14-15 Teamsheets'!$C$2:$C$136,BE$1)) &amp; ")"</f>
        <v>5(1)</v>
      </c>
      <c r="BF43" s="27" t="str">
        <f>(GOALS('08-09 Teamsheets'!$H$2:$R$92,$A43,'08-09 Teamsheets'!$C$2:$C$92,BE$1)+GOALS('09-10 Teamsheets'!$H$2:$R$98,$A43,'09-10 Teamsheets'!$C$2:$C$98,BE$1)+GOALS('10-11 Teamsheets'!$H$2:$R$107,$A43,'10-11 Teamsheets'!$C$2:$C$107,BE$1)+GOALS('11-12 Teamsheets'!$H$2:$R$119,$A43,'11-12 Teamsheets'!$C$2:$C$119,BE$1)+GOALS('12-13 Teamsheets'!$H$2:$R$126,$A43,'12-13 Teamsheets'!$C$2:$C$126,BE$1)+GOALS('13-14 Teamsheets'!$H$2:$R$132,$A43,'13-14 Teamsheets'!$C$2:$C$132,BE$1)+GOALS('14-15 Teamsheets'!$H$2:$R$136,$A43,'14-15 Teamsheets'!$C$2:$C$136,BE$1)) &amp; "(" &amp; (GOALS('08-09 Teamsheets'!$S$2:$Z$92,$A43,'08-09 Teamsheets'!$C$2:$C$92,BE$1)+GOALS('09-10 Teamsheets'!$S$2:$Z$98,$A43,'09-10 Teamsheets'!$C$2:$C$98,BE$1)+GOALS('10-11 Teamsheets'!$S$2:$Z$107,$A43,'10-11 Teamsheets'!$C$2:$C$107,BE$1)+GOALS('11-12 Teamsheets'!$S$2:$Z$119,$A43,'11-12 Teamsheets'!$C$2:$C$119,BE$1)+GOALS('12-13 Teamsheets'!$S$2:$Z$126,$A43,'12-13 Teamsheets'!$C$2:$C$126,BE$1)+GOALS('13-14 Teamsheets'!$S$2:$Z$132,$A43,'13-14 Teamsheets'!$C$2:$C$132,BE$1)+GOALS('14-15 Teamsheets'!$S$2:$Z$136,$A43,'14-15 Teamsheets'!$C$2:$C$136,BE$1)) &amp; ")"</f>
        <v>0(0)</v>
      </c>
      <c r="BG43" s="27">
        <f>Clean_sheet('08-09 Teamsheets'!$C$2:$H$92,$A43,BE$1)+Clean_sheet('09-10 Teamsheets'!$C$2:$H$98,$A43,BE$1)+Clean_sheet('10-11 Teamsheets'!$C$2:$H$107,$A43,BE$1)+Clean_sheet('11-12 Teamsheets'!$C$2:$H$119,$A43,BE$1)+Clean_sheet('12-13 Teamsheets'!$C$2:$H$126,$A43,BE$1)+Clean_sheet('13-14 Teamsheets'!$C$2:$H$132,$A43,BE$1)+Clean_sheet('14-15 Teamsheets'!$C$2:$H$136,$A43,BE$1)</f>
        <v>0</v>
      </c>
      <c r="BH43" s="27" t="str">
        <f>(CARDS('08-09 Teamsheets'!$H$2:$Z$92,$A43,$CX$2,'08-09 Teamsheets'!$C$2:$C$92,BE$1)+CARDS('09-10 Teamsheets'!$H$2:$Z$98,$A43,$CX$2,'09-10 Teamsheets'!$C$2:$C$98,BE$1)+CARDS('10-11 Teamsheets'!$H$2:$Z$107,$A43,$CX$2,'10-11 Teamsheets'!$C$2:$C$107,BE$1)+CARDS('11-12 Teamsheets'!$H$2:$Z$119,$A43,$CX$2,'11-12 Teamsheets'!$C$2:$C$119,BE$1)+CARDS('12-13 Teamsheets'!$H$2:$Z$126,$A43,$CX$2,'12-13 Teamsheets'!$C$2:$C$126,BE$1)+CARDS('13-14 Teamsheets'!$H$2:$Z$132,$A43,$CX$2,'13-14 Teamsheets'!$C$2:$C$132,BE$1)+CARDS('14-15 Teamsheets'!$H$2:$Z$136,$A43,$CX$2,'14-15 Teamsheets'!$C$2:$C$136,BE$1)) &amp; "(" &amp; (CARDS('08-09 Teamsheets'!$H$2:$Z$92,$A43,$CX$3,'08-09 Teamsheets'!$C$2:$C$92,BE$1)+CARDS('09-10 Teamsheets'!$H$2:$Z$98,$A43,$CX$3,'09-10 Teamsheets'!$C$2:$C$98,BE$1)+CARDS('10-11 Teamsheets'!$H$2:$Z$107,$A43,$CX$3,'10-11 Teamsheets'!$C$2:$C$107,BE$1)+CARDS('11-12 Teamsheets'!$H$2:$Z$119,$A43,$CX$3,'11-12 Teamsheets'!$C$2:$C$119,BE$1)+CARDS('12-13 Teamsheets'!$H$2:$Z$126,$A43,$CX$3,'12-13 Teamsheets'!$C$2:$C$126,BE$1)+CARDS('13-14 Teamsheets'!$H$2:$Z$132,$A43,$CX$3,'13-14 Teamsheets'!$C$2:$C$132,BE$1)+CARDS('14-15 Teamsheets'!$H$2:$Z$136,$A43,$CX$3,'14-15 Teamsheets'!$C$2:$C$136,BE$1)) &amp; ")"</f>
        <v>2(0)</v>
      </c>
      <c r="BI43" s="82">
        <f>MINS_PLAYED('08-09 Teamsheets'!$H$2:$R$92,$A43,'08-09 Teamsheets'!$C$2:$C$92,BE$1)+MINS_PLAYED('09-10 Teamsheets'!$H$2:$R$98,$A43,'09-10 Teamsheets'!$C$2:$C$98,BE$1)+ MINS_AS_SUB('08-09 Teamsheets'!$S$2:$Z$92,$A43,'08-09 Teamsheets'!$C$2:$C$92,BE$1)+ MINS_AS_SUB('09-10 Teamsheets'!$S$2:$Z$98,$A43,'09-10 Teamsheets'!$C$2:$C$98,BE$1)+MINS_PLAYED('10-11 Teamsheets'!$H$2:$R$107,$A43,'10-11 Teamsheets'!$C$2:$C$107,BE$1)+MINS_AS_SUB('10-11 Teamsheets'!$S$2:$Z$107,$A43,'10-11 Teamsheets'!$C$2:$C$107,BE$1)+MINS_PLAYED('11-12 Teamsheets'!$H$2:$R$119,$A43,'11-12 Teamsheets'!$C$2:$C$119,BE$1)+MINS_AS_SUB('11-12 Teamsheets'!$S$2:$Z$119,$A43,'11-12 Teamsheets'!$C$2:$C$119,BE$1)+MINS_PLAYED('12-13 Teamsheets'!$H$2:$R$126,$A43,'12-13 Teamsheets'!$C$2:$C$126,BE$1)+MINS_AS_SUB('12-13 Teamsheets'!$S$2:$Z$126,$A43,'12-13 Teamsheets'!$C$2:$C$126,BE$1)+MINS_PLAYED('13-14 Teamsheets'!$H$2:$R$132,$A43,'13-14 Teamsheets'!$C$2:$C$132,BE$1)+MINS_AS_SUB('13-14 Teamsheets'!$S$2:$Z$132,$A43,'13-14 Teamsheets'!$C$2:$C$132,BE$1)+MINS_PLAYED('14-15 Teamsheets'!$H$2:$R$136,$A43,'14-15 Teamsheets'!$C$2:$C$136,BE$1)+MINS_AS_SUB('14-15 Teamsheets'!$S$2:$Z$136,$A43,'14-15 Teamsheets'!$C$2:$C$136,BE$1)</f>
        <v>477</v>
      </c>
      <c r="BJ43" s="27" t="str">
        <f>(APPS('07-08 Teamsheets'!$H$2:$R$88,$A43,'07-08 Teamsheets'!$C$2:$C$88,BJ$1)+APPS('08-09 Teamsheets'!$H$2:$R$92,$A43,'08-09 Teamsheets'!$C$2:$C$92,BJ$1)+APPS('09-10 Teamsheets'!$H$2:$R$98,$A43,'09-10 Teamsheets'!$C$2:$C$98,BJ$1)+APPS('10-11 Teamsheets'!$H$2:$R$106,$A43,'10-11 Teamsheets'!$C$2:$C$106,BJ$1)+APPS('11-12 Teamsheets'!$H$2:$R$119,$A43,'11-12 Teamsheets'!$C$2:$C$119,BJ$1)+APPS('12-13 Teamsheets'!$H$2:$R$126,$A43,'12-13 Teamsheets'!$C$2:$C$126,BJ$1)+APPS('13-14 Teamsheets'!$H$2:$R$132,$A43,'13-14 Teamsheets'!$C$2:$C$132,BJ$1)+APPS('14-15 Teamsheets'!$H$2:$R$136,$A43,'14-15 Teamsheets'!$C$2:$C$136,BJ$1)) &amp; "(" &amp; (SUBS('07-08 Teamsheets'!$S$2:$Z$88,$A43,'07-08 Teamsheets'!$C$2:$C$88,BJ$1)+SUBS('08-09 Teamsheets'!$S$2:$Z$92,$A43,'08-09 Teamsheets'!$C$2:$C$92,BJ$1)+SUBS('09-10 Teamsheets'!$S$2:$Z$98,$A43,'09-10 Teamsheets'!$C$2:$C$98,BJ$1)+SUBS('10-11 Teamsheets'!$S$2:$Z$106,$A43,'10-11 Teamsheets'!$C$2:$C$106,BJ$1)+SUBS('11-12 Teamsheets'!$S$2:$Z$119,$A43,'11-12 Teamsheets'!$C$2:$C$119,BJ$1)+SUBS('12-13 Teamsheets'!$S$2:$Z$126,$A43,'12-13 Teamsheets'!$C$2:$C$126,BJ$1)+SUBS('13-14 Teamsheets'!$S$2:$Z$132,$A43,'13-14 Teamsheets'!$C$2:$C$132,BJ$1)+SUBS('14-15 Teamsheets'!$S$2:$Z$136,$A43,'14-15 Teamsheets'!$C$2:$C$136,BJ$1)) &amp; ")"</f>
        <v>13(0)</v>
      </c>
      <c r="BK43" s="27" t="str">
        <f>(GOALS('07-08 Teamsheets'!$H$2:$R$88,$A43,'07-08 Teamsheets'!$C$2:$C$88,BJ$1)+GOALS('08-09 Teamsheets'!$H$2:$R$92,$A43,'08-09 Teamsheets'!$C$2:$C$92,BJ$1)+GOALS('09-10 Teamsheets'!$H$2:$R$98,$A43,'09-10 Teamsheets'!$C$2:$C$98,BJ$1)+GOALS('10-11 Teamsheets'!$H$2:$R$106,$A43,'10-11 Teamsheets'!$C$2:$C$106,BJ$1)+GOALS('11-12 Teamsheets'!$H$2:$R$119,$A43,'11-12 Teamsheets'!$C$2:$C$119,BJ$1)+GOALS('12-13 Teamsheets'!$H$2:$R$126,$A43,'12-13 Teamsheets'!$C$2:$C$126,BJ$1)+GOALS('13-14 Teamsheets'!$H$2:$R$132,$A43,'13-14 Teamsheets'!$C$2:$C$132,BJ$1)+GOALS('14-15 Teamsheets'!$H$2:$R$136,$A43,'14-15 Teamsheets'!$C$2:$C$136,BJ$1)) &amp; "(" &amp; (GOALS('07-08 Teamsheets'!$S$2:$Z$88,$A43,'07-08 Teamsheets'!$C$2:$C$88,BJ$1)+GOALS('08-09 Teamsheets'!$S$2:$Z$92,$A43,'08-09 Teamsheets'!$C$2:$C$92,BJ$1)+GOALS('09-10 Teamsheets'!$S$2:$Z$98,$A43,'09-10 Teamsheets'!$C$2:$C$98,BJ$1)+GOALS('10-11 Teamsheets'!$S$2:$Z$106,$A43,'10-11 Teamsheets'!$C$2:$C$106,BJ$1)+GOALS('11-12 Teamsheets'!$S$2:$Z$119,$A43,'11-12 Teamsheets'!$C$2:$C$119,BJ$1)+GOALS('12-13 Teamsheets'!$S$2:$Z$126,$A43,'12-13 Teamsheets'!$C$2:$C$126,BJ$1)+GOALS('13-14 Teamsheets'!$S$2:$Z$132,$A43,'13-14 Teamsheets'!$C$2:$C$132,BJ$1)+GOALS('14-15 Teamsheets'!$S$2:$Z$136,$A43,'14-15 Teamsheets'!$C$2:$C$136,BJ$1)) &amp; ")"</f>
        <v>1(0)</v>
      </c>
      <c r="BL43" s="27">
        <f>Clean_sheet('07-08 Teamsheets'!$C$2:$H$92,$A43,BJ$1)+Clean_sheet('08-09 Teamsheets'!$C$2:$H$92,$A43,BJ$1)+Clean_sheet('09-10 Teamsheets'!$C$2:$H$98,$A43,BJ$1)+Clean_sheet('10-11 Teamsheets'!$C$2:$H$106,$A43,BJ$1)+Clean_sheet('11-12 Teamsheets'!$C$2:$H$119,$A43,BJ$1)+Clean_sheet('12-13 Teamsheets'!$C$2:$H$126,$A43,BJ$1)+Clean_sheet('13-14 Teamsheets'!$C$2:$H$132,$A43,BJ$1)+Clean_sheet('14-15 Teamsheets'!$C$2:$H$136,$A43,BJ$1)</f>
        <v>0</v>
      </c>
      <c r="BM43" s="27" t="str">
        <f>(CARDS('07-08 Teamsheets'!$H$2:$Z$88,$A43,$CX$2,'07-08 Teamsheets'!$C$2:$C$88,BJ$1)+CARDS('08-09 Teamsheets'!$H$2:$Z$92,$A43,$CX$2,'08-09 Teamsheets'!$C$2:$C$92,BJ$1)+CARDS('09-10 Teamsheets'!$H$2:$Z$98,$A43,$CX$2,'09-10 Teamsheets'!$C$2:$C$98,BJ$1)+CARDS('10-11 Teamsheets'!$H$2:$Z$106,$A43,$CX$2,'10-11 Teamsheets'!$C$2:$C$106,BJ$1)+CARDS('11-12 Teamsheets'!$H$2:$Z$119,$A43,$CX$2,'11-12 Teamsheets'!$C$2:$C$119,BJ$1)+CARDS('12-13 Teamsheets'!$H$2:$Z$126,$A43,$CX$2,'12-13 Teamsheets'!$C$2:$C$126,BJ$1)+CARDS('13-14 Teamsheets'!$H$2:$Z$132,$A43,$CX$2,'13-14 Teamsheets'!$C$2:$C$132,BJ$1)+CARDS('14-15 Teamsheets'!$H$2:$Z$136,$A43,$CX$2,'14-15 Teamsheets'!$C$2:$C$136,BJ$1)) &amp; "(" &amp; (CARDS('07-08 Teamsheets'!$H$2:$Z$88,$A43,$CX$3,'07-08 Teamsheets'!$C$2:$C$88,BJ$1)+CARDS('08-09 Teamsheets'!$H$2:$Z$92,$A43,$CX$3,'08-09 Teamsheets'!$C$2:$C$92,BJ$1)+CARDS('09-10 Teamsheets'!$H$2:$Z$98,$A43,$CX$3,'09-10 Teamsheets'!$C$2:$C$98,BJ$1)+CARDS('10-11 Teamsheets'!$H$2:$Z$106,$A43,$CX$3,'10-11 Teamsheets'!$C$2:$C$106,BJ$1)+CARDS('11-12 Teamsheets'!$H$2:$Z$119,$A43,$CX$3,'11-12 Teamsheets'!$C$2:$C$119,BJ$1)+CARDS('12-13 Teamsheets'!$H$2:$Z$126,$A43,$CX$3,'12-13 Teamsheets'!$C$2:$C$126,BJ$1)+CARDS('13-14 Teamsheets'!$H$2:$Z$132,$A43,$CX$3,'13-14 Teamsheets'!$C$2:$C$132,BJ$1)+CARDS('14-15 Teamsheets'!$H$2:$Z$136,$A43,$CX$3,'14-15 Teamsheets'!$C$2:$C$136,BJ$1)) &amp; ")"</f>
        <v>2(0)</v>
      </c>
      <c r="BN43" s="82">
        <f>MINS_PLAYED('07-08 Teamsheets'!$H$2:$R$88,$A43,'07-08 Teamsheets'!$C$2:$C$88,BJ$1)+MINS_PLAYED('08-09 Teamsheets'!$H$2:$R$92,$A43,'08-09 Teamsheets'!$C$2:$C$92,BJ$1)+MINS_PLAYED('09-10 Teamsheets'!$H$2:$R$98,$A43,'09-10 Teamsheets'!$C$2:$C$98,BJ$1)+MINS_PLAYED('10-11 Teamsheets'!$H$2:$R$106,$A43,'10-11 Teamsheets'!$C$2:$C$106,BJ$1)+MINS_PLAYED('11-12 Teamsheets'!$H$2:$R$119,$A43,'11-12 Teamsheets'!$C$2:$C$119,BJ$1)+MINS_PLAYED('12-13 Teamsheets'!$H$2:$R$126,$A43,'12-13 Teamsheets'!$C$2:$C$126,BJ$1)+MINS_PLAYED('13-14 Teamsheets'!$H$2:$R$132,$A43,'13-14 Teamsheets'!$C$2:$C$132,BJ$1)+MINS_PLAYED('14-15 Teamsheets'!$H$2:$R$136,$A43,'14-15 Teamsheets'!$C$2:$C$136,BJ$1)+MINS_AS_SUB('07-08 Teamsheets'!$S$2:$Z$88,$A43,'07-08 Teamsheets'!$C$2:$C$88,BJ$1)+MINS_AS_SUB('08-09 Teamsheets'!$S$2:$Z$92,$A43,'08-09 Teamsheets'!$C$2:$C$92,BJ$1)+MINS_AS_SUB('09-10 Teamsheets'!$S$2:$Z$98,$A43,'09-10 Teamsheets'!$C$2:$C$98,BJ$1)+MINS_AS_SUB('10-11 Teamsheets'!$S$2:$Z$106,$A43,'10-11 Teamsheets'!$C$2:$C$106,BJ$1)+MINS_AS_SUB('11-12 Teamsheets'!$S$2:$Z$119,$A43,'11-12 Teamsheets'!$C$2:$C$119,BJ$1)+MINS_AS_SUB('12-13 Teamsheets'!$S$2:$Z$126,$A43,'12-13 Teamsheets'!$C$2:$C$126,BJ$1)+MINS_AS_SUB('13-14 Teamsheets'!$S$2:$Z$132,$A43,'13-14 Teamsheets'!$C$2:$C$132,BJ$1)+MINS_AS_SUB('14-15 Teamsheets'!$S$2:$Z$136,$A43,'14-15 Teamsheets'!$C$2:$C$136,BJ$1)</f>
        <v>1150</v>
      </c>
      <c r="BO43" s="27" t="str">
        <f>(APPS('07-08 Teamsheets'!$H$2:$R$88,$A43,'07-08 Teamsheets'!$C$2:$C$88,BO$1)+APPS('08-09 Teamsheets'!$H$2:$R$92,$A43,'08-09 Teamsheets'!$C$2:$C$92,BO$1)+APPS('09-10 Teamsheets'!$H$2:$R$98,$A43,'09-10 Teamsheets'!$C$2:$C$98,BO$1)+APPS('10-11 Teamsheets'!$H$2:$R$106,$A43,'10-11 Teamsheets'!$C$2:$C$106,BO$1)+APPS('11-12 Teamsheets'!$H$2:$R$119,$A43,'11-12 Teamsheets'!$C$2:$C$119,BO$1)+APPS('12-13 Teamsheets'!$H$2:$R$126,$A43,'12-13 Teamsheets'!$C$2:$C$126,BO$1)+APPS('13-14 Teamsheets'!$H$2:$R$132,$A43,'13-14 Teamsheets'!$C$2:$C$132,BO$1)+APPS('14-15 Teamsheets'!$H$2:$R$136,$A43,'14-15 Teamsheets'!$C$2:$C$136,BO$1)) &amp; "(" &amp; (SUBS('07-08 Teamsheets'!$S$2:$Z$88,$A43,'07-08 Teamsheets'!$C$2:$C$88,BO$1)+SUBS('08-09 Teamsheets'!$S$2:$Z$92,$A43,'08-09 Teamsheets'!$C$2:$C$92,BO$1)+SUBS('09-10 Teamsheets'!$S$2:$Z$98,$A43,'09-10 Teamsheets'!$C$2:$C$98,BO$1)+SUBS('10-11 Teamsheets'!$S$2:$Z$106,$A43,'10-11 Teamsheets'!$C$2:$C$106,BO$1)+SUBS('11-12 Teamsheets'!$S$2:$Z$119,$A43,'11-12 Teamsheets'!$C$2:$C$119,BO$1)+SUBS('12-13 Teamsheets'!$S$2:$Z$126,$A43,'12-13 Teamsheets'!$C$2:$C$126,BO$1)+SUBS('13-14 Teamsheets'!$S$2:$Z$132,$A43,'13-14 Teamsheets'!$C$2:$C$132,BO$1)+SUBS('14-15 Teamsheets'!$S$2:$Z$136,$A43,'14-15 Teamsheets'!$C$2:$C$136,BO$1)) &amp; ")"</f>
        <v>13(3)</v>
      </c>
      <c r="BP43" s="27" t="str">
        <f>(GOALS('07-08 Teamsheets'!$H$2:$R$88,$A43,'07-08 Teamsheets'!$C$2:$C$88,BO$1)+GOALS('08-09 Teamsheets'!$H$2:$R$92,$A43,'08-09 Teamsheets'!$C$2:$C$92,BO$1)+GOALS('09-10 Teamsheets'!$H$2:$R$98,$A43,'09-10 Teamsheets'!$C$2:$C$98,BO$1)+GOALS('10-11 Teamsheets'!$H$2:$R$106,$A43,'10-11 Teamsheets'!$C$2:$C$106,BO$1)+GOALS('11-12 Teamsheets'!$H$2:$R$119,$A43,'11-12 Teamsheets'!$C$2:$C$119,BO$1)+GOALS('12-13 Teamsheets'!$H$2:$R$126,$A43,'12-13 Teamsheets'!$C$2:$C$126,BO$1)+GOALS('13-14 Teamsheets'!$H$2:$R$132,$A43,'13-14 Teamsheets'!$C$2:$C$132,BO$1)+GOALS('14-15 Teamsheets'!$H$2:$R$136,$A43,'14-15 Teamsheets'!$C$2:$C$136,BO$1)) &amp; "(" &amp; (GOALS('07-08 Teamsheets'!$S$2:$Z$88,$A43,'07-08 Teamsheets'!$C$2:$C$88,BO$1)+GOALS('08-09 Teamsheets'!$S$2:$Z$92,$A43,'08-09 Teamsheets'!$C$2:$C$92,BO$1)+GOALS('09-10 Teamsheets'!$S$2:$Z$98,$A43,'09-10 Teamsheets'!$C$2:$C$98,BO$1)+GOALS('10-11 Teamsheets'!$S$2:$Z$106,$A43,'10-11 Teamsheets'!$C$2:$C$106,BO$1)+GOALS('11-12 Teamsheets'!$S$2:$Z$119,$A43,'11-12 Teamsheets'!$C$2:$C$119,BO$1)+GOALS('12-13 Teamsheets'!$S$2:$Z$126,$A43,'12-13 Teamsheets'!$C$2:$C$126,BO$1)+GOALS('13-14 Teamsheets'!$S$2:$Z$132,$A43,'13-14 Teamsheets'!$C$2:$C$132,BO$1)+GOALS('14-15 Teamsheets'!$S$2:$Z$136,$A43,'14-15 Teamsheets'!$C$2:$C$136,BO$1)) &amp; ")"</f>
        <v>1(0)</v>
      </c>
      <c r="BQ43" s="27">
        <f>Clean_sheet('07-08 Teamsheets'!$C$2:$H$92,$A43,BO$1)+Clean_sheet('08-09 Teamsheets'!$C$2:$H$92,$A43,BO$1)+Clean_sheet('09-10 Teamsheets'!$C$2:$H$98,$A43,BO$1)+Clean_sheet('10-11 Teamsheets'!$C$2:$H$106,$A43,BO$1)+Clean_sheet('11-12 Teamsheets'!$C$2:$H$119,$A43,BO$1)+Clean_sheet('12-13 Teamsheets'!$C$2:$H$126,$A43,BO$1)+Clean_sheet('13-14 Teamsheets'!$C$2:$H$132,$A43,BO$1)+Clean_sheet('14-15 Teamsheets'!$C$2:$H$136,$A43,BO$1)</f>
        <v>0</v>
      </c>
      <c r="BR43" s="27" t="str">
        <f>(CARDS('07-08 Teamsheets'!$H$2:$Z$88,$A43,$CX$2,'07-08 Teamsheets'!$C$2:$C$88,BO$1)+CARDS('08-09 Teamsheets'!$H$2:$Z$92,$A43,$CX$2,'08-09 Teamsheets'!$C$2:$C$92,BO$1)+CARDS('09-10 Teamsheets'!$H$2:$Z$98,$A43,$CX$2,'09-10 Teamsheets'!$C$2:$C$98,BO$1)+CARDS('10-11 Teamsheets'!$H$2:$Z$106,$A43,$CX$2,'10-11 Teamsheets'!$C$2:$C$106,BO$1)+CARDS('11-12 Teamsheets'!$H$2:$Z$119,$A43,$CX$2,'11-12 Teamsheets'!$C$2:$C$119,BO$1)+CARDS('12-13 Teamsheets'!$H$2:$Z$126,$A43,$CX$2,'12-13 Teamsheets'!$C$2:$C$126,BO$1)+CARDS('13-14 Teamsheets'!$H$2:$Z$132,$A43,$CX$2,'13-14 Teamsheets'!$C$2:$C$132,BO$1)+CARDS('14-15 Teamsheets'!$H$2:$Z$136,$A43,$CX$2,'14-15 Teamsheets'!$C$2:$C$136,BO$1)) &amp; "(" &amp; (CARDS('07-08 Teamsheets'!$H$2:$Z$88,$A43,$CX$3,'07-08 Teamsheets'!$C$2:$C$88,BO$1)+CARDS('08-09 Teamsheets'!$H$2:$Z$92,$A43,$CX$3,'08-09 Teamsheets'!$C$2:$C$92,BO$1)+CARDS('09-10 Teamsheets'!$H$2:$Z$98,$A43,$CX$3,'09-10 Teamsheets'!$C$2:$C$98,BO$1)+CARDS('10-11 Teamsheets'!$H$2:$Z$106,$A43,$CX$3,'10-11 Teamsheets'!$C$2:$C$106,BO$1)+CARDS('11-12 Teamsheets'!$H$2:$Z$119,$A43,$CX$3,'11-12 Teamsheets'!$C$2:$C$119,BO$1)+CARDS('12-13 Teamsheets'!$H$2:$Z$126,$A43,$CX$3,'12-13 Teamsheets'!$C$2:$C$126,BO$1)+CARDS('13-14 Teamsheets'!$H$2:$Z$132,$A43,$CX$3,'13-14 Teamsheets'!$C$2:$C$132,BO$1)+CARDS('14-15 Teamsheets'!$H$2:$Z$136,$A43,$CX$3,'14-15 Teamsheets'!$C$2:$C$136,BO$1)) &amp; ")"</f>
        <v>3(0)</v>
      </c>
      <c r="BS43" s="82">
        <f>MINS_PLAYED('07-08 Teamsheets'!$H$2:$R$88,$A43,'07-08 Teamsheets'!$C$2:$C$88,BO$1)+MINS_PLAYED('08-09 Teamsheets'!$H$2:$R$92,$A43,'08-09 Teamsheets'!$C$2:$C$92,BO$1)+MINS_PLAYED('09-10 Teamsheets'!$H$2:$R$98,$A43,'09-10 Teamsheets'!$C$2:$C$98,BO$1)+MINS_PLAYED('10-11 Teamsheets'!$H$2:$R$106,$A43,'10-11 Teamsheets'!$C$2:$C$106,BO$1)+MINS_PLAYED('11-12 Teamsheets'!$H$2:$R$119,$A43,'11-12 Teamsheets'!$C$2:$C$119,BO$1)+MINS_PLAYED('12-13 Teamsheets'!$H$2:$R$126,$A43,'12-13 Teamsheets'!$C$2:$C$126,BO$1)+MINS_PLAYED('13-14 Teamsheets'!$H$2:$R$132,$A43,'13-14 Teamsheets'!$C$2:$C$132,BO$1)+MINS_PLAYED('14-15 Teamsheets'!$H$2:$R$136,$A43,'14-15 Teamsheets'!$C$2:$C$136,BO$1)+MINS_AS_SUB('07-08 Teamsheets'!$S$2:$Z$88,$A43,'07-08 Teamsheets'!$C$2:$C$88,BO$1)+MINS_AS_SUB('08-09 Teamsheets'!$S$2:$Z$92,$A43,'08-09 Teamsheets'!$C$2:$C$92,BO$1)+MINS_AS_SUB('09-10 Teamsheets'!$S$2:$Z$98,$A43,'09-10 Teamsheets'!$C$2:$C$98,BO$1)+MINS_AS_SUB('10-11 Teamsheets'!$S$2:$Z$106,$A43,'10-11 Teamsheets'!$C$2:$C$106,BO$1)+MINS_AS_SUB('11-12 Teamsheets'!$S$2:$Z$119,$A43,'11-12 Teamsheets'!$C$2:$C$119,BO$1)+MINS_AS_SUB('12-13 Teamsheets'!$S$2:$Z$126,$A43,'12-13 Teamsheets'!$C$2:$C$126,BO$1)+MINS_AS_SUB('13-14 Teamsheets'!$S$2:$Z$132,$A43,'13-14 Teamsheets'!$C$2:$C$132,BO$1)+MINS_AS_SUB('14-15 Teamsheets'!$S$2:$Z$136,$A43,'14-15 Teamsheets'!$C$2:$C$136,BO$1)</f>
        <v>1199</v>
      </c>
      <c r="BT43" s="71">
        <f>APPS('05-06 Teamsheets'!$H$2:$R$71,$A43,'05-06 Teamsheets'!$C$2:$C$71,B$1)+SUBS('05-06 Teamsheets'!$S$2:$W$71,$A43,'05-06 Teamsheets'!$C$2:$C$71,B$1)+APPS('06-07 Teamsheets'!$H$2:$R$83,$A43,'06-07 Teamsheets'!$C$2:$C$83,G$1)+SUBS('06-07 Teamsheets'!$S$2:$Z$83,$A43,'06-07 Teamsheets'!$C$2:$C$83,G$1)+APPS('07-08 Teamsheets'!$H$2:$R$88,$A43,'07-08 Teamsheets'!$C$2:$C$88,L$1)+SUBS('07-08 Teamsheets'!$S$2:$Z$88,$A43,'07-08 Teamsheets'!$C$2:$C$88,L$1)+APPS('08-09 Teamsheets'!$H$2:$R$92,$A43,'08-09 Teamsheets'!$C$2:$C$92,Q$1)+SUBS('08-09 Teamsheets'!$S$2:$Z$92,$A43,'08-09 Teamsheets'!$C$2:$C$92,Q$1)+APPS('09-10 Teamsheets'!$H$2:$R$98,$A43,'09-10 Teamsheets'!$C$2:$C$98,Q$1)+SUBS('09-10 Teamsheets'!$S$2:$Z$98,$A43,'09-10 Teamsheets'!$C$2:$C$98,Q$1)+APPS('10-11 Teamsheets'!$H$2:$R$107,$A43,'10-11 Teamsheets'!$C$2:$C$107,Q$1)+SUBS('10-11 Teamsheets'!$S$2:$Z$107,$A43,'10-11 Teamsheets'!$C$2:$C$107,Q$1)+APPS('11-12 Teamsheets'!$H$2:$R$119,$A43,'11-12 Teamsheets'!$C$2:$C$119,Q$1)+SUBS('11-12 Teamsheets'!$S$2:$Z$119,$A43,'11-12 Teamsheets'!$C$2:$C$119,Q$1)+APPS('12-13 Teamsheets'!$H$2:$R$126,$A43,'12-13 Teamsheets'!$C$2:$C$126,Q$1)+SUBS('12-13 Teamsheets'!$S$2:$Z$126,$A43,'12-13 Teamsheets'!$C$2:$C$126,Q$1)+APPS('13-14 Teamsheets'!$H$2:$R$132,$A43,'13-14 Teamsheets'!$C$2:$C$132,Q$1)+SUBS('13-14 Teamsheets'!$S$2:$Z$132,$A43,'13-14 Teamsheets'!$C$2:$C$132,Q$1)+APPS('14-15 Teamsheets'!$H$2:$R$136,$A43,'14-15 Teamsheets'!$C$2:$C$136,Q$1)+SUBS('14-15 Teamsheets'!$S$2:$Z$136,$A43,'14-15 Teamsheets'!$C$2:$C$136,Q$1)</f>
        <v>147</v>
      </c>
      <c r="BU43" s="132">
        <v>0</v>
      </c>
      <c r="BV43" s="27">
        <f>APPS('07-08 Teamsheets'!$H$2:$R$88,$A43,'07-08 Teamsheets'!$C$2:$C$88,AZ$1)+SUBS('07-08 Teamsheets'!$S$2:$Z$88,$A43,'07-08 Teamsheets'!$C$2:$C$88,AZ$1)+APPS('11-12 Teamsheets'!$H$2:$R$119,$A43,'11-12 Teamsheets'!$C$2:$C$119,AZ$1)+SUBS('11-12 Teamsheets'!$S$2:$Z$119,$A43,'11-12 Teamsheets'!$C$2:$C$119,AZ$1)+APPS('12-13 Teamsheets'!$H$2:$R$126,$A43,'12-13 Teamsheets'!$C$2:$C$126,AZ$1)+SUBS('12-13 Teamsheets'!$S$2:$Z$126,$A43,'12-13 Teamsheets'!$C$2:$C$126,AZ$1)+APPS('13-14 Teamsheets'!$H$2:$R$132,$A43,'13-14 Teamsheets'!$C$2:$C$132,AZ$1)+SUBS('13-14 Teamsheets'!$S$2:$Z$132,$A43,'13-14 Teamsheets'!$C$2:$C$132,AZ$1)+APPS('14-15 Teamsheets'!$H$2:$R$136,$A43,'14-15 Teamsheets'!$C$2:$C$136,AZ$1)+SUBS('14-15 Teamsheets'!$S$2:$Z$136,$A43,'14-15 Teamsheets'!$C$2:$C$136,AZ$1)+APPS('08-09 Teamsheets'!$H$2:$R$92,$A43,'08-09 Teamsheets'!$C$2:$C$92,BE$1)+APPS('09-10 Teamsheets'!$H$2:$R$98,$A43,'09-10 Teamsheets'!$C$2:$C$98,BE$1)+SUBS('08-09 Teamsheets'!$S$2:$Z$92,$A43,'08-09 Teamsheets'!$C$2:$C$92,BE$1)+SUBS('09-10 Teamsheets'!$S$2:$Z$98,$A43,'09-10 Teamsheets'!$C$2:$C$98,BE$1)+APPS('10-11 Teamsheets'!$H$2:$R$107,$A43,'10-11 Teamsheets'!$C$2:$C$107,BE$1)+SUBS('10-11 Teamsheets'!$S$2:$Z$107,$A43,'10-11 Teamsheets'!$C$2:$C$107,BE$1)+APPS('11-12 Teamsheets'!$H$2:$R$119,$A43,'11-12 Teamsheets'!$C$2:$C$119,BE$1)+SUBS('11-12 Teamsheets'!$S$2:$Z$119,$A43,'11-12 Teamsheets'!$C$2:$C$119,BE$1)+APPS('12-13 Teamsheets'!$H$2:$R$126,$A43,'12-13 Teamsheets'!$C$2:$C$126,BE$1)+SUBS('12-13 Teamsheets'!$S$2:$Z$126,$A43,'12-13 Teamsheets'!$C$2:$C$126,BE$1)+APPS('13-14 Teamsheets'!$H$2:$R$132,$A43,'13-14 Teamsheets'!$C$2:$C$132,BE$1)+SUBS('13-14 Teamsheets'!$S$2:$Z$132,$A43,'13-14 Teamsheets'!$C$2:$C$132,BE$1)+APPS('14-15 Teamsheets'!$H$2:$R$136,$A43,'14-15 Teamsheets'!$C$2:$C$136,BE$1)+SUBS('14-15 Teamsheets'!$S$2:$Z$136,$A43,'14-15 Teamsheets'!$C$2:$C$136,BE$1)</f>
        <v>6</v>
      </c>
      <c r="BW43" s="27">
        <f>APPS('07-08 Teamsheets'!$H$2:$R$88,$A43,'07-08 Teamsheets'!$C$2:$C$88,BJ$1)+APPS('08-09 Teamsheets'!$H$2:$R$92,$A43,'08-09 Teamsheets'!$C$2:$C$92,BJ$1)+APPS('09-10 Teamsheets'!$H$2:$R$98,$A43,'09-10 Teamsheets'!$C$2:$C$98,BJ$1)+SUBS('07-08 Teamsheets'!$S$2:$Z$88,$A43,'07-08 Teamsheets'!$C$2:$C$88,BJ$1)+SUBS('08-09 Teamsheets'!$S$2:$Z$92,$A43,'08-09 Teamsheets'!$C$2:$C$92,BJ$1)+SUBS('09-10 Teamsheets'!$S$2:$Z$98,$A43,'09-10 Teamsheets'!$C$2:$C$98,BJ$1)+APPS('10-11 Teamsheets'!$H$2:$R$107,$A43,'10-11 Teamsheets'!$C$2:$C$107,BJ$1)+SUBS('10-11 Teamsheets'!$S$2:$Z$107,$A43,'10-11 Teamsheets'!$C$2:$C$107,BJ$1)+APPS('11-12 Teamsheets'!$H$2:$R$119,$A43,'11-12 Teamsheets'!$C$2:$C$119,BJ$1)+SUBS('11-12 Teamsheets'!$S$2:$Z$111,$A43,'11-12 Teamsheets'!$C$2:$C$119,BJ$1)+APPS('12-13 Teamsheets'!$H$2:$R$126,$A43,'12-13 Teamsheets'!$C$2:$C$126,BJ$1)+SUBS('12-13 Teamsheets'!$S$2:$Z$118,$A43,'12-13 Teamsheets'!$C$2:$C$126,BJ$1)+APPS('13-14 Teamsheets'!$H$2:$R$132,$A43,'13-14 Teamsheets'!$C$2:$C$132,BJ$1)+SUBS('13-14 Teamsheets'!$S$2:$Z$124,$A43,'13-14 Teamsheets'!$C$2:$C$132,BJ$1)+APPS('14-15 Teamsheets'!$H$2:$R$136,$A43,'14-15 Teamsheets'!$C$2:$C$136,BJ$1)+SUBS('14-15 Teamsheets'!$S$2:$Z$128,$A43,'14-15 Teamsheets'!$C$2:$C$136,BJ$1)</f>
        <v>13</v>
      </c>
      <c r="BX43" s="27">
        <f>APPS('07-08 Teamsheets'!$H$2:$R$88,$A43,'07-08 Teamsheets'!$C$2:$C$88,BO$1)+APPS('08-09 Teamsheets'!$H$2:$R$92,$A43,'08-09 Teamsheets'!$C$2:$C$92,BO$1)+APPS('09-10 Teamsheets'!$H$2:$R$98,$A43,'09-10 Teamsheets'!$C$2:$C$98,BO$1)+SUBS('07-08 Teamsheets'!$S$2:$Z$88,$A43,'07-08 Teamsheets'!$C$2:$C$88,BO$1)+SUBS('08-09 Teamsheets'!$S$2:$Z$92,$A43,'08-09 Teamsheets'!$C$2:$C$92,BO$1)+SUBS('09-10 Teamsheets'!$S$2:$Z$98,$A43,'09-10 Teamsheets'!$C$2:$C$98,BO$1)+APPS('10-11 Teamsheets'!$H$2:$R$107,$A43,'10-11 Teamsheets'!$C$2:$C$107,BO$1)+SUBS('10-11 Teamsheets'!$S$2:$Z$107,$A43,'10-11 Teamsheets'!$C$2:$C$107,BO$1)+APPS('11-12 Teamsheets'!$H$2:$R$119,$A43,'11-12 Teamsheets'!$C$2:$C$119,BO$1)+SUBS('11-12 Teamsheets'!$S$2:$Z$119,$A43,'11-12 Teamsheets'!$C$2:$C$119,BO$1)+APPS('12-13 Teamsheets'!$H$2:$R$126,$A43,'12-13 Teamsheets'!$C$2:$C$126,BO$1)+SUBS('12-13 Teamsheets'!$S$2:$Z$126,$A43,'12-13 Teamsheets'!$C$2:$C$126,BO$1)+APPS('13-14 Teamsheets'!$H$2:$R$132,$A43,'13-14 Teamsheets'!$C$2:$C$132,BO$1)+SUBS('13-14 Teamsheets'!$S$2:$Z$132,$A43,'13-14 Teamsheets'!$C$2:$C$132,BO$1)+APPS('14-15 Teamsheets'!$H$2:$R$136,$A43,'14-15 Teamsheets'!$C$2:$C$136,BO$1)+SUBS('14-15 Teamsheets'!$S$2:$Z$136,$A43,'14-15 Teamsheets'!$C$2:$C$136,BO$1)</f>
        <v>16</v>
      </c>
      <c r="BY43" s="28">
        <f t="shared" si="3"/>
        <v>35</v>
      </c>
      <c r="BZ43" s="27" t="str">
        <f>(APPS('05-06 Teamsheets'!$H$2:$R$71,$A43) + APPS('06-07 Teamsheets'!$H$2:$R$83,$A43) +APPS('07-08 Teamsheets'!$H$2:$R$88,$A43) + APPS('08-09 Teamsheets'!$H$2:$R$92,$A43)+APPS('09-10 Teamsheets'!$H$2:$R$98,$A43)+APPS('10-11 Teamsheets'!$H$2:$R$107,$A43)+APPS('11-12 Teamsheets'!$H$2:$R$119,$A43)+APPS('12-13 Teamsheets'!$H$2:$R$126,$A43)+APPS('13-14 Teamsheets'!$H$2:$R$132,$A43)+APPS('14-15 Teamsheets'!$H$2:$R$136,$A43)) &amp; "(" &amp; (SUBS('05-06 Teamsheets'!$S$2:$W$71,$A43)+SUBS('06-07 Teamsheets'!$S$2:$Z$83,$A43)+SUBS('07-08 Teamsheets'!$S$2:$Z$88,$A43) +SUBS('08-09 Teamsheets'!$S$2:$Z$92,$A43)+SUBS('09-10 Teamsheets'!$S$2:$Z$98,$A43)+SUBS('10-11 Teamsheets'!$S$2:$Z$107,$A43)+SUBS('11-12 Teamsheets'!$S$2:$Z$119,$A43)+SUBS('12-13 Teamsheets'!$S$2:$Z$126,$A43)+SUBS('13-14 Teamsheets'!$S$2:$Z$132,$A43)+SUBS('14-15 Teamsheets'!$S$2:$Z$136,$A43)) &amp; ")"</f>
        <v>160(22)</v>
      </c>
      <c r="CA43" s="28">
        <f t="shared" si="4"/>
        <v>182</v>
      </c>
      <c r="CB43" s="71">
        <f>GOALS('05-06 Teamsheets'!$H$2:$W$71,$A43,'05-06 Teamsheets'!$C$2:$C$71,B$1)+GOALS('06-07 Teamsheets'!$H$2:$Z$83,$A43,'06-07 Teamsheets'!$C$2:$C$83,G$1)+GOALS('07-08 Teamsheets'!$H$2:$Z$88,$A43,'07-08 Teamsheets'!$C$2:$C$88,L$1)+GOALS('08-09 Teamsheets'!$H$2:$Z$92,$A43,'08-09 Teamsheets'!$C$2:$C$92,Q$1)+GOALS('09-10 Teamsheets'!$H$2:$Z$98,$A43,'09-10 Teamsheets'!$C$2:$C$98,Q$1)+GOALS('10-11 Teamsheets'!$H$2:$Z$107,$A43,'10-11 Teamsheets'!$C$2:$C$107,Q$1)+GOALS('11-12 Teamsheets'!$H$2:$Z$119,$A43,'11-12 Teamsheets'!$C$2:$C$119,Q$1)+GOALS('12-13 Teamsheets'!$H$2:$Z$126,$A43,'12-13 Teamsheets'!$C$2:$C$126,Q$1)+GOALS('13-14 Teamsheets'!$H$2:$Z$132,$A43,'13-14 Teamsheets'!$C$2:$C$132,Q$1)+GOALS('14-15 Teamsheets'!$H$2:$Z$136,$A43,'14-15 Teamsheets'!$C$2:$C$136,Q$1)</f>
        <v>7</v>
      </c>
      <c r="CC43" s="27">
        <f>GOALS('05-06 Teamsheets'!$H$2:$W$71,$A43,'05-06 Teamsheets'!$C$2:$C$71,V$1)+GOALS('05-06 Teamsheets'!$H$2:$W$71,$A43,'05-06 Teamsheets'!$C$2:$C$71,AA$1)+GOALS('06-07 Teamsheets'!$H$2:$Z$83,$A43,'06-07 Teamsheets'!$C$2:$C$83,AF$1)+GOALS('06-07 Teamsheets'!$H$2:$Z$83,$A43,'06-07 Teamsheets'!$C$2:$C$83,AK$1)+GOALS('07-08 Teamsheets'!$H$2:$Z$88,$A43,'07-08 Teamsheets'!$C$2:$C$88,AP$1)+GOALS('07-08 Teamsheets'!$H$2:$Z$88,$A43,'07-08 Teamsheets'!$C$2:$C$88,AU$1)+GOALS('07-08 Teamsheets'!$H$2:$Z$88,$A43,'07-08 Teamsheets'!$C$2:$C$88,AZ$1)+GOALS('11-12 Teamsheets'!$H$2:$Z$119,$A43,'11-12 Teamsheets'!$C$2:$C$119,AZ$1)+GOALS('12-13 Teamsheets'!$H$2:$Z$120,$A43,'12-13 Teamsheets'!$C$2:$C$120,AZ$1)+GOALS('13-14 Teamsheets'!$H$2:$Z$126,$A43,'13-14 Teamsheets'!$C$2:$C$126,AZ$1)+GOALS('14-15 Teamsheets'!$H$2:$Z$130,$A43,'14-15 Teamsheets'!$C$2:$C$130,AZ$1)+GOALS('08-09 Teamsheets'!$H$2:$Z$92,$A43,'08-09 Teamsheets'!$C$2:$C$92,BE$1)+GOALS('09-10 Teamsheets'!$H$2:$Z$98,$A43,'09-10 Teamsheets'!$C$2:$C$98,BE$1)+GOALS('10-11 Teamsheets'!$H$2:$Z$107,$A43,'10-11 Teamsheets'!$C$2:$C$107,BE$1)+GOALS('11-12 Teamsheets'!$H$2:$Z$119,$A43,'11-12 Teamsheets'!$C$2:$C$119,BE$1)+GOALS('12-13 Teamsheets'!$H$2:$Z$126,$A43,'12-13 Teamsheets'!$C$2:$C$126,BE$1)+GOALS('13-14 Teamsheets'!$H$2:$Z$132,$A43,'13-14 Teamsheets'!$C$2:$C$132,BE$1)+GOALS('14-15 Teamsheets'!$H$2:$Z$136,$A43,'14-15 Teamsheets'!$C$2:$C$136,BE$1)</f>
        <v>0</v>
      </c>
      <c r="CD43" s="27">
        <f>GOALS('07-08 Teamsheets'!$H$2:$Z$88,$A43,'07-08 Teamsheets'!$C$2:$C$88,BJ$1)
+GOALS('08-09 Teamsheets'!$H$2:$Z$92,$A43,'08-09 Teamsheets'!$C$2:$C$92,BJ$1)
+GOALS('09-10 Teamsheets'!$H$2:$Z$98,$A43,'09-10 Teamsheets'!$C$2:$C$98,BJ$1)
+GOALS('10-11 Teamsheets'!$H$2:$Z$107,$A43,'10-11 Teamsheets'!$C$2:$C$107,BJ$1)
+GOALS('11-12 Teamsheets'!$H$2:$Z$119,$A43,'11-12 Teamsheets'!$C$2:$C$119,BJ$1)
+GOALS('12-13 Teamsheets'!$H$2:$Z$124,$A43,'12-13 Teamsheets'!$C$2:$C$124,BJ$1)+GOALS('13-14 Teamsheets'!$H$2:$Z$130,$A43,'13-14 Teamsheets'!$C$2:$C$130,BJ$1)+GOALS('14-15 Teamsheets'!$H$2:$Z$134,$A43,'14-15 Teamsheets'!$C$2:$C$134,BJ$1)
+GOALS('07-08 Teamsheets'!$H$2:$Z$88,$A43,'07-08 Teamsheets'!$C$2:$C$88,BO$1)
+GOALS('08-09 Teamsheets'!$H$2:$Z$92,$A43,'08-09 Teamsheets'!$C$2:$C$92,BO$1)
+GOALS('09-10 Teamsheets'!$H$2:$Z$98,$A43,'09-10 Teamsheets'!$C$2:$C$98,BO$1)
+GOALS('10-11 Teamsheets'!$H$2:$Z$107,$A43,'10-11 Teamsheets'!$C$2:$C$107,BO$1)
+GOALS('11-12 Teamsheets'!$H$2:$Z$119,$A43,'11-12 Teamsheets'!$C$2:$C$119,BO$1)
+GOALS('12-13 Teamsheets'!$H$2:$Z$126,$A43,'12-13 Teamsheets'!$C$2:$C$126,BO$1)+GOALS('13-14 Teamsheets'!$H$2:$Z$132,$A43,'13-14 Teamsheets'!$C$2:$C$132,BO$1)+GOALS('14-15 Teamsheets'!$H$2:$Z$136,$A43,'14-15 Teamsheets'!$C$2:$C$136,BO$1)</f>
        <v>2</v>
      </c>
      <c r="CE43" s="28">
        <f t="shared" si="5"/>
        <v>2</v>
      </c>
      <c r="CF43" s="27" t="str">
        <f>(GOALS('05-06 Teamsheets'!$H$2:$R$71,$A43) +GOALS('06-07 Teamsheets'!$H$2:$R$83,$A43) +  GOALS('07-08 Teamsheets'!$H$2:$R$88,$A43) + GOALS('08-09 Teamsheets'!$H$2:$R$92,$A43)+GOALS('09-10 Teamsheets'!$H$2:$R$98,$A43)+GOALS('10-11 Teamsheets'!$H$2:$R$107,$A43)+GOALS('11-12 Teamsheets'!$H$2:$R$119,$A43)+GOALS('12-13 Teamsheets'!$H$2:$R$126,$A43)+GOALS('13-14 Teamsheets'!$H$2:$R$132,$A43)+GOALS('14-15 Teamsheets'!$H$2:$R$136,$A43)) &amp; "(" &amp; (GOALS('05-06 Teamsheets'!$S$2:$W$71,$A43)+GOALS('06-07 Teamsheets'!$S$2:$Z$83,$A43)+GOALS('07-08 Teamsheets'!$S$2:$Z$88,$A43)+GOALS('08-09 Teamsheets'!$S$2:$Z$92,$A43)+GOALS('09-10 Teamsheets'!$S$2:$Z$98,$A43)+GOALS('10-11 Teamsheets'!$S$2:$Z$107,$A43)+GOALS('11-12 Teamsheets'!$S$2:$Z$119,$A43)+GOALS('12-13 Teamsheets'!$S$2:$Z$126,$A43)+GOALS('13-14 Teamsheets'!$S$2:$Z$132,$A43)+GOALS('14-15 Teamsheets'!$S$2:$Z$136,$A43)) &amp; ")"</f>
        <v>9(0)</v>
      </c>
      <c r="CG43" s="28">
        <f t="shared" si="6"/>
        <v>9</v>
      </c>
      <c r="CH43" s="71">
        <f t="shared" si="7"/>
        <v>0</v>
      </c>
      <c r="CI43" s="83">
        <f t="shared" si="8"/>
        <v>0</v>
      </c>
      <c r="CJ43" s="77">
        <f t="shared" si="9"/>
        <v>0</v>
      </c>
      <c r="CK43" s="74" t="str">
        <f>(CARDS('05-06 Teamsheets'!$H$2:$W$71,$A43,$CX$2)+CARDS('06-07 Teamsheets'!$H$2:$Z$83,$A43,$CX$2)+CARDS('07-08 Teamsheets'!$H$2:$Z$88,$A43,$CX$2)+CARDS('08-09 Teamsheets'!$H$2:$Z$92,$A43,$CX$2)+CARDS('09-10 Teamsheets'!$H$2:$Z$98,$A43,$CX$2)+CARDS('10-11 Teamsheets'!$H$2:$Z$107,$A43,$CX$2)+CARDS('11-12 Teamsheets'!$H$2:$Z$119,$A43,$CX$2)+CARDS('12-13 Teamsheets'!$H$2:$Z$126,$A43,$CX$2)+CARDS('13-14 Teamsheets'!$H$2:$Z$130,$A43,$CX$2)) &amp; "(" &amp; (CARDS('05-06 Teamsheets'!$H$2:$W$71,$A43,$CX$3)+CARDS('06-07 Teamsheets'!$H$2:$Z$83,$A43,$CX$3)+CARDS('07-08 Teamsheets'!$H$2:$Z$88,$A43,$CX$3)+CARDS('08-09 Teamsheets'!$H$2:$Z$92,$A43,$CX$3)+CARDS('09-10 Teamsheets'!$H$2:$Z$98,$A43,$CX$3)+CARDS('10-11 Teamsheets'!$H$2:$Z$107,$A43,$CX$3)+CARDS('11-12 Teamsheets'!$H$2:$Z$119,$A43,$CX$3)+CARDS('13-14 Teamsheets'!$H$2:$Z$130,$A43,$CX$3)) &amp; ")"</f>
        <v>32(0)</v>
      </c>
      <c r="CL43" s="28">
        <f t="shared" si="10"/>
        <v>11849</v>
      </c>
      <c r="CM43" s="28">
        <f t="shared" si="11"/>
        <v>2826</v>
      </c>
      <c r="CN43" s="77">
        <f t="shared" si="12"/>
        <v>14675</v>
      </c>
      <c r="CO43" s="28">
        <f t="shared" si="13"/>
        <v>80.631868131868131</v>
      </c>
      <c r="CP43" s="28">
        <f t="shared" si="14"/>
        <v>4.9450549450549448E-2</v>
      </c>
      <c r="CQ43" s="77">
        <f t="shared" si="15"/>
        <v>1630.5555555555557</v>
      </c>
      <c r="CS43" s="71">
        <f t="shared" si="0"/>
        <v>10</v>
      </c>
      <c r="CT43" s="83">
        <f t="shared" si="1"/>
        <v>9</v>
      </c>
      <c r="CU43" s="77">
        <f t="shared" si="2"/>
        <v>25</v>
      </c>
    </row>
    <row r="44" spans="1:102" x14ac:dyDescent="0.2">
      <c r="A44" s="26" t="s">
        <v>341</v>
      </c>
      <c r="B44" s="27" t="s">
        <v>1635</v>
      </c>
      <c r="C44" s="27" t="s">
        <v>1635</v>
      </c>
      <c r="D44" s="27">
        <v>0</v>
      </c>
      <c r="E44" s="27" t="s">
        <v>1635</v>
      </c>
      <c r="F44" s="82">
        <v>0</v>
      </c>
      <c r="G44" s="27" t="s">
        <v>1726</v>
      </c>
      <c r="H44" s="27" t="s">
        <v>1636</v>
      </c>
      <c r="I44" s="27">
        <v>0</v>
      </c>
      <c r="J44" s="27" t="s">
        <v>1635</v>
      </c>
      <c r="K44" s="82">
        <v>455</v>
      </c>
      <c r="L44" s="27" t="s">
        <v>1635</v>
      </c>
      <c r="M44" s="27" t="s">
        <v>1635</v>
      </c>
      <c r="N44" s="27">
        <v>0</v>
      </c>
      <c r="O44" s="27" t="s">
        <v>1635</v>
      </c>
      <c r="P44" s="82">
        <v>0</v>
      </c>
      <c r="Q44" s="27" t="str">
        <f>(APPS('08-09 Teamsheets'!$H$2:$R$92,$A44,'08-09 Teamsheets'!$C$2:$C$92,Q$1)+APPS('09-10 Teamsheets'!$H$2:$R$98,$A44,'09-10 Teamsheets'!$C$2:$C$98,Q$1)+APPS('10-11 Teamsheets'!$H$2:$R$107,$A44,'10-11 Teamsheets'!$C$2:$C$107,Q$1)+APPS('11-12 Teamsheets'!$H$2:$R$119,$A44,'11-12 Teamsheets'!$C$2:$C$119,Q$1)+APPS('12-13 Teamsheets'!$H$2:$R$126,$A44,'12-13 Teamsheets'!$C$2:$C$126,Q$1)+APPS('13-14 Teamsheets'!$H$2:$R$132,$A44,'13-14 Teamsheets'!$C$2:$C$132,Q$1)+APPS('14-15 Teamsheets'!$H$2:$R$136,$A44,'14-15 Teamsheets'!$C$2:$C$136,Q$1)) &amp; "(" &amp; (SUBS('08-09 Teamsheets'!$S$2:$Z$92,$A44,'08-09 Teamsheets'!$C$2:$C$92,Q$1)+SUBS('09-10 Teamsheets'!$S$2:$Z$98,$A44,'09-10 Teamsheets'!$C$2:$C$98,Q$1)+SUBS('10-11 Teamsheets'!$S$2:$Z$107,$A44,'10-11 Teamsheets'!$C$2:$C$107,Q$1)+SUBS('11-12 Teamsheets'!$S$2:$Z$119,$A44,'11-12 Teamsheets'!$C$2:$C$119,Q$1)+SUBS('12-13 Teamsheets'!$S$2:$Z$126,$A44,'12-13 Teamsheets'!$C$2:$C$126,Q$1)+SUBS('13-14 Teamsheets'!$S$2:$Z$132,$A44,'13-14 Teamsheets'!$C$2:$C$132,Q$1)+SUBS('14-15 Teamsheets'!$S$2:$Z$136,$A44,'14-15 Teamsheets'!$C$2:$C$136,Q$1)) &amp; ")"</f>
        <v>0(0)</v>
      </c>
      <c r="R44" s="27" t="str">
        <f>(GOALS('08-09 Teamsheets'!$H$2:$R$92,$A44,'08-09 Teamsheets'!$C$2:$C$92,Q$1)+GOALS('09-10 Teamsheets'!$H$2:$R$98,$A44,'09-10 Teamsheets'!$C$2:$C$98,Q$1)+GOALS('10-11 Teamsheets'!$H$2:$R$107,$A44,'10-11 Teamsheets'!$C$2:$C$107,Q$1)+GOALS('11-12 Teamsheets'!$H$2:$R$119,$A44,'11-12 Teamsheets'!$C$2:$C$119,Q$1)+GOALS('12-13 Teamsheets'!$H$2:$R$126,$A44,'12-13 Teamsheets'!$C$2:$C$126,Q$1)+GOALS('13-14 Teamsheets'!$H$2:$R$132,$A44,'13-14 Teamsheets'!$C$2:$C$132,Q$1)+GOALS('14-15 Teamsheets'!$H$2:$R$136,$A44,'14-15 Teamsheets'!$C$2:$C$136,Q$1)) &amp; "(" &amp; (GOALS('08-09 Teamsheets'!$S$2:$Z$92,$A44,'08-09 Teamsheets'!$C$2:$C$92,Q$1)+GOALS('09-10 Teamsheets'!$S$2:$Z$98,$A44,'09-10 Teamsheets'!$C$2:$C$98,Q$1)+GOALS('10-11 Teamsheets'!$S$2:$Z$107,$A44,'10-11 Teamsheets'!$C$2:$C$107,Q$1)+GOALS('11-12 Teamsheets'!$S$2:$Z$119,$A44,'11-12 Teamsheets'!$C$2:$C$119,Q$1)+GOALS('12-13 Teamsheets'!$S$2:$Z$126,$A44,'12-13 Teamsheets'!$C$2:$C$126,Q$1)+GOALS('13-14 Teamsheets'!$S$2:$Z$132,$A44,'13-14 Teamsheets'!$C$2:$C$132,Q$1)+GOALS('14-15 Teamsheets'!$S$2:$Z$136,$A44,'14-15 Teamsheets'!$C$2:$C$136,Q$1)) &amp; ")"</f>
        <v>0(0)</v>
      </c>
      <c r="S44" s="27">
        <f>Clean_sheet('08-09 Teamsheets'!$C$2:$H$92,$A44,Q$1)+Clean_sheet('09-10 Teamsheets'!$C$2:$H$98,$A44,Q$1)+Clean_sheet('10-11 Teamsheets'!$C$2:$H$107,$A44,Q$1)+Clean_sheet('11-12 Teamsheets'!$C$2:$H$119,$A44,Q$1)+Clean_sheet('12-13 Teamsheets'!$C$2:$H$126,$A44,Q$1)+Clean_sheet('13-14 Teamsheets'!$C$2:$H$132,$A44,Q$1)+Clean_sheet('14-15 Teamsheets'!$C$2:$H$136,$A44,Q$1)</f>
        <v>0</v>
      </c>
      <c r="T44" s="27" t="str">
        <f>(CARDS('08-09 Teamsheets'!$H$2:$Z$92,$A44,$CX$2,'08-09 Teamsheets'!$C$2:$C$92,Q$1)+CARDS('09-10 Teamsheets'!$H$2:$Z$98,$A44,$CX$2,'09-10 Teamsheets'!$C$2:$C$98,Q$1)+CARDS('10-11 Teamsheets'!$H$2:$Z$107,$A44,$CX$2,'10-11 Teamsheets'!$C$2:$C$107,Q$1)+CARDS('11-12 Teamsheets'!$H$2:$Z$119,$A44,$CX$2,'11-12 Teamsheets'!$C$2:$C$119,Q$1)+CARDS('12-13 Teamsheets'!$H$2:$Z$126,$A44,$CX$2,'12-13 Teamsheets'!$C$2:$C$126,Q$1)+CARDS('13-14 Teamsheets'!$H$2:$Z$132,$A44,$CX$2,'13-14 Teamsheets'!$C$2:$C$132,Q$1)+CARDS('14-15 Teamsheets'!$H$2:$Z$136,$A44,$CX$2,'14-15 Teamsheets'!$C$2:$C$136,Q$1)) &amp; "(" &amp; (CARDS('08-09 Teamsheets'!$H$2:$Z$92,$A44,$CX$3,'08-09 Teamsheets'!$C$2:$C$92,Q$1)+CARDS('09-10 Teamsheets'!$H$2:$Z$98,$A44,$CX$3,'09-10 Teamsheets'!$C$2:$C$98,Q$1)+CARDS('10-11 Teamsheets'!$H$2:$Z$107,$A44,$CX$3,'10-11 Teamsheets'!$C$2:$C$107,Q$1)+CARDS('11-12 Teamsheets'!$H$2:$Z$119,$A44,$CX$3,'11-12 Teamsheets'!$C$2:$C$119,Q$1)+CARDS('12-13 Teamsheets'!$H$2:$Z$126,$A44,$CX$3,'12-13 Teamsheets'!$C$2:$C$126,Q$1)+CARDS('13-14 Teamsheets'!$H$2:$Z$132,$A44,$CX$3,'13-14 Teamsheets'!$C$2:$C$132,Q$1)+CARDS('14-15 Teamsheets'!$H$2:$Z$136,$A44,$CX$3,'14-15 Teamsheets'!$C$2:$C$136,Q$1)) &amp; ")"</f>
        <v>0(0)</v>
      </c>
      <c r="U44" s="82">
        <f>MINS_PLAYED('08-09 Teamsheets'!$H$2:$R$92,$A44,'08-09 Teamsheets'!$C$2:$C$92,Q$1)+MINS_PLAYED('09-10 Teamsheets'!$H$2:$R$98,$A44,'09-10 Teamsheets'!$C$2:$C$98,Q$1)+ MINS_AS_SUB('08-09 Teamsheets'!$S$2:$Z$92,$A44,'08-09 Teamsheets'!$C$2:$C$92,Q$1)+ MINS_AS_SUB('09-10 Teamsheets'!$S$2:$Z$98,$A44,'09-10 Teamsheets'!$C$2:$C$98,Q$1)+MINS_PLAYED('10-11 Teamsheets'!$H$2:$R$107,$A44,'10-11 Teamsheets'!$C$2:$C$107,Q$1)+MINS_AS_SUB('10-11 Teamsheets'!$S$2:$Z$107,$A44,'10-11 Teamsheets'!$C$2:$C$107,Q$1)+MINS_PLAYED('11-12 Teamsheets'!$H$2:$R$119,$A44,'11-12 Teamsheets'!$C$2:$C$119,Q$1)+MINS_AS_SUB('11-12 Teamsheets'!$S$2:$Z$119,$A44,'11-12 Teamsheets'!$C$2:$C$119,Q$1)+MINS_PLAYED('12-13 Teamsheets'!$H$2:$R$126,$A44,'12-13 Teamsheets'!$C$2:$C$126,Q$1)+MINS_AS_SUB('12-13 Teamsheets'!$S$2:$Z$126,$A44,'12-13 Teamsheets'!$C$2:$C$126,Q$1)+MINS_PLAYED('13-14 Teamsheets'!$H$2:$R$132,$A44,'13-14 Teamsheets'!$C$2:$C$132,Q$1)+MINS_AS_SUB('13-14 Teamsheets'!$S$2:$Z$132,$A44,'13-14 Teamsheets'!$C$2:$C$132,Q$1)+MINS_PLAYED('14-15 Teamsheets'!$H$2:$R$136,$A44,'14-15 Teamsheets'!$C$2:$C$136,Q$1)+MINS_AS_SUB('14-15 Teamsheets'!$S$2:$Z$136,$A44,'14-15 Teamsheets'!$C$2:$C$136,Q$1)</f>
        <v>0</v>
      </c>
      <c r="V44" s="27" t="s">
        <v>1635</v>
      </c>
      <c r="W44" s="27" t="s">
        <v>1635</v>
      </c>
      <c r="X44" s="27">
        <v>0</v>
      </c>
      <c r="Y44" s="27" t="s">
        <v>1635</v>
      </c>
      <c r="Z44" s="82">
        <v>0</v>
      </c>
      <c r="AA44" s="27" t="s">
        <v>1635</v>
      </c>
      <c r="AB44" s="27" t="s">
        <v>1635</v>
      </c>
      <c r="AC44" s="27">
        <v>0</v>
      </c>
      <c r="AD44" s="27" t="s">
        <v>1635</v>
      </c>
      <c r="AE44" s="82">
        <v>0</v>
      </c>
      <c r="AF44" s="27" t="s">
        <v>1638</v>
      </c>
      <c r="AG44" s="27" t="s">
        <v>1635</v>
      </c>
      <c r="AH44" s="27">
        <v>0</v>
      </c>
      <c r="AI44" s="27" t="s">
        <v>1691</v>
      </c>
      <c r="AJ44" s="82">
        <v>140</v>
      </c>
      <c r="AK44" s="27" t="s">
        <v>1635</v>
      </c>
      <c r="AL44" s="27" t="s">
        <v>1635</v>
      </c>
      <c r="AM44" s="27">
        <v>0</v>
      </c>
      <c r="AN44" s="27" t="s">
        <v>1635</v>
      </c>
      <c r="AO44" s="82">
        <v>0</v>
      </c>
      <c r="AP44" s="27" t="s">
        <v>1635</v>
      </c>
      <c r="AQ44" s="27" t="s">
        <v>1635</v>
      </c>
      <c r="AR44" s="27">
        <v>0</v>
      </c>
      <c r="AS44" s="27" t="s">
        <v>1635</v>
      </c>
      <c r="AT44" s="82">
        <v>0</v>
      </c>
      <c r="AU44" s="27" t="s">
        <v>1635</v>
      </c>
      <c r="AV44" s="27" t="s">
        <v>1635</v>
      </c>
      <c r="AW44" s="27">
        <v>0</v>
      </c>
      <c r="AX44" s="27" t="s">
        <v>1635</v>
      </c>
      <c r="AY44" s="82">
        <v>0</v>
      </c>
      <c r="AZ44" s="27" t="str">
        <f>(APPS('07-08 Teamsheets'!$H$2:$R$88,$A44,'07-08 Teamsheets'!$C$2:$C$88,AZ$1)+APPS('11-12 Teamsheets'!$H$2:$R$119,$A44,'11-12 Teamsheets'!$C$2:$C$119,AZ$1)+APPS('12-13 Teamsheets'!$H$2:$R$126,$A44,'12-13 Teamsheets'!$C$2:$C$126,AZ$1)+APPS('13-14 Teamsheets'!$H$2:$R$132,$A44,'13-14 Teamsheets'!$C$2:$C$132,AZ$1)+APPS('14-15 Teamsheets'!$H$2:$R$136,$A44,'14-15 Teamsheets'!$C$2:$C$136,AZ$1)) &amp; "(" &amp; (SUBS('07-08 Teamsheets'!$S$2:$Z$88,$A44,'07-08 Teamsheets'!$C$2:$C$88,AZ$1)+SUBS('11-12 Teamsheets'!$S$2:$Z$119,$A44,'11-12 Teamsheets'!$C$2:$C$119,AZ$1)+SUBS('12-13 Teamsheets'!$S$2:$Z$126,$A44,'12-13 Teamsheets'!$C$2:$C$126,AZ$1)+SUBS('13-14 Teamsheets'!$S$2:$Z$132,$A44,'13-14 Teamsheets'!$C$2:$C$132,AZ$1)+SUBS('14-15 Teamsheets'!$S$2:$Z$136,$A44,'14-15 Teamsheets'!$C$2:$C$136,AZ$1)) &amp; ")"</f>
        <v>0(0)</v>
      </c>
      <c r="BA44" s="27" t="str">
        <f>(GOALS('07-08 Teamsheets'!$H$2:$R$88,$A44,'07-08 Teamsheets'!$C$2:$C$88,AZ$1)+GOALS('11-12 Teamsheets'!$H$2:$R$119,$A44,'11-12 Teamsheets'!$C$2:$C$119,AZ$1)+GOALS('12-13 Teamsheets'!$H$2:$R$126,$A44,'12-13 Teamsheets'!$C$2:$C$126,AZ$1)+GOALS('13-14 Teamsheets'!$H$2:$R$132,$A44,'13-14 Teamsheets'!$C$2:$C$132,AZ$1)+GOALS('14-15 Teamsheets'!$H$2:$R$136,$A44,'14-15 Teamsheets'!$C$2:$C$136,AZ$1)) &amp; "(" &amp; (GOALS('07-08 Teamsheets'!$S$2:$Z$88,$A44,'07-08 Teamsheets'!$C$2:$C$88,AZ$1)+GOALS('11-12 Teamsheets'!$S$2:$Z$119,$A44,'11-12 Teamsheets'!$C$2:$C$119,AZ$1)+GOALS('12-13 Teamsheets'!$S$2:$Z$126,$A44,'12-13 Teamsheets'!$C$2:$C$126,AZ$1)+GOALS('13-14 Teamsheets'!$S$2:$Z$132,$A44,'13-14 Teamsheets'!$C$2:$C$132,AZ$1)+GOALS('14-15 Teamsheets'!$S$2:$Z$136,$A44,'14-15 Teamsheets'!$C$2:$C$136,AZ$1)) &amp; ")"</f>
        <v>0(0)</v>
      </c>
      <c r="BB44" s="27">
        <f>Clean_sheet('07-08 Teamsheets'!$C$2:$H$92,$A44,AZ$1)+Clean_sheet('11-12 Teamsheets'!$C$2:$H$119,$A44,AZ$1)+Clean_sheet('12-13 Teamsheets'!$C$2:$H$126,$A44,AZ$1)+Clean_sheet('13-14 Teamsheets'!$C$2:$H$132,$A44,AZ$1)+Clean_sheet('14-15 Teamsheets'!$C$2:$H$136,$A44,AZ$1)</f>
        <v>0</v>
      </c>
      <c r="BC44" s="27" t="str">
        <f>(CARDS('07-08 Teamsheets'!$H$2:$Z$88,$A44,$CX$2,'07-08 Teamsheets'!$C$2:$C$88,AZ$1)+CARDS('11-12 Teamsheets'!$H$2:$Z$119,$A44,$CX$2,'11-12 Teamsheets'!$C$2:$C$119,AZ$1)+CARDS('12-13 Teamsheets'!$H$2:$Z$126,$A44,$CX$2,'12-13 Teamsheets'!$C$2:$C$126,AZ$1)+CARDS('13-14 Teamsheets'!$H$2:$Z$132,$A44,$CX$2,'13-14 Teamsheets'!$C$2:$C$132,AZ$1)+CARDS('14-15 Teamsheets'!$H$2:$Z$136,$A44,$CX$2,'14-15 Teamsheets'!$C$2:$C$136,AZ$1)) &amp; "(" &amp; (CARDS('07-08 Teamsheets'!$H$2:$Z$88,$A44,$CX$3,'07-08 Teamsheets'!$C$2:$C$88,AZ$1)+CARDS('11-12 Teamsheets'!$H$2:$Z$119,$A44,$CX$3,'11-12 Teamsheets'!$C$2:$C$119,AZ$1)+CARDS('12-13 Teamsheets'!$H$2:$Z$126,$A44,$CX$3,'12-13 Teamsheets'!$C$2:$C$126,AZ$1)+CARDS('13-14 Teamsheets'!$H$2:$Z$132,$A44,$CX$3,'13-14 Teamsheets'!$C$2:$C$132,AZ$1)+CARDS('14-15 Teamsheets'!$H$2:$Z$136,$A44,$CX$3,'14-15 Teamsheets'!$C$2:$C$136,AZ$1)) &amp; ")"</f>
        <v>0(0)</v>
      </c>
      <c r="BD44" s="82">
        <f>MINS_PLAYED('07-08 Teamsheets'!$H$2:$R$88,$A44,'07-08 Teamsheets'!$C$2:$C$88,AZ$1)+MINS_PLAYED('11-12 Teamsheets'!$H$2:$R$119,$A44,'11-12 Teamsheets'!$C$2:$C$119,AZ$1)+MINS_PLAYED('12-13 Teamsheets'!$H$2:$R$126,$A44,'12-13 Teamsheets'!$C$2:$C$126,AZ$1)+MINS_PLAYED('13-14 Teamsheets'!$H$2:$R$132,$A44,'13-14 Teamsheets'!$C$2:$C$132,AZ$1)+MINS_PLAYED('14-15 Teamsheets'!$H$2:$R$136,$A44,'14-15 Teamsheets'!$C$2:$C$136,AZ$1)+MINS_AS_SUB('07-08 Teamsheets'!$S$2:$Z$88,$A44,'07-08 Teamsheets'!$C$2:$C$88,AZ$1)+MINS_AS_SUB('11-12 Teamsheets'!$S$2:$Z$119,$A44,'11-12 Teamsheets'!$C$2:$C$119,AZ$1)+MINS_AS_SUB('12-13 Teamsheets'!$S$2:$Z$126,$A44,'12-13 Teamsheets'!$C$2:$C$126,AZ$1)+MINS_AS_SUB('13-14 Teamsheets'!$S$2:$Z$132,$A44,'13-14 Teamsheets'!$C$2:$C$132,AZ$1)+MINS_AS_SUB('14-15 Teamsheets'!$S$2:$Z$136,$A44,'14-15 Teamsheets'!$C$2:$C$136,AZ$1)</f>
        <v>0</v>
      </c>
      <c r="BE44" s="27" t="str">
        <f>(APPS('08-09 Teamsheets'!$H$2:$R$92,$A44,'08-09 Teamsheets'!$C$2:$C$92,BE$1)+APPS('09-10 Teamsheets'!$H$2:$R$98,$A44,'09-10 Teamsheets'!$C$2:$C$98,BE$1)+APPS('10-11 Teamsheets'!$H$2:$R$107,$A44,'10-11 Teamsheets'!$C$2:$C$107,BE$1)+APPS('11-12 Teamsheets'!$H$2:$R$119,$A44,'11-12 Teamsheets'!$C$2:$C$119,BE$1)+APPS('12-13 Teamsheets'!$H$2:$R$126,$A44,'12-13 Teamsheets'!$C$2:$C$126,BE$1)+APPS('13-14 Teamsheets'!$H$2:$R$132,$A44,'13-14 Teamsheets'!$C$2:$C$132,BE$1)+APPS('14-15 Teamsheets'!$H$2:$R$136,$A44,'14-15 Teamsheets'!$C$2:$C$136,BE$1)) &amp; "(" &amp; (SUBS('08-09 Teamsheets'!$S$2:$Z$92,$A44,'08-09 Teamsheets'!$C$2:$C$92,BE$1)+SUBS('09-10 Teamsheets'!$S$2:$Z$98,$A44,'09-10 Teamsheets'!$C$2:$C$98,BE$1)+SUBS('10-11 Teamsheets'!$S$2:$Z$107,$A44,'10-11 Teamsheets'!$C$2:$C$107,BE$1)+SUBS('11-12 Teamsheets'!$S$2:$Z$119,$A44,'11-12 Teamsheets'!$C$2:$C$119,BE$1)+SUBS('12-13 Teamsheets'!$S$2:$Z$126,$A44,'12-13 Teamsheets'!$C$2:$C$126,BE$1)+SUBS('13-14 Teamsheets'!$S$2:$Z$132,$A44,'13-14 Teamsheets'!$C$2:$C$132,BE$1)+SUBS('14-15 Teamsheets'!$S$2:$Z$136,$A44,'14-15 Teamsheets'!$C$2:$C$136,BE$1)) &amp; ")"</f>
        <v>0(0)</v>
      </c>
      <c r="BF44" s="27" t="str">
        <f>(GOALS('08-09 Teamsheets'!$H$2:$R$92,$A44,'08-09 Teamsheets'!$C$2:$C$92,BE$1)+GOALS('09-10 Teamsheets'!$H$2:$R$98,$A44,'09-10 Teamsheets'!$C$2:$C$98,BE$1)+GOALS('10-11 Teamsheets'!$H$2:$R$107,$A44,'10-11 Teamsheets'!$C$2:$C$107,BE$1)+GOALS('11-12 Teamsheets'!$H$2:$R$119,$A44,'11-12 Teamsheets'!$C$2:$C$119,BE$1)+GOALS('12-13 Teamsheets'!$H$2:$R$126,$A44,'12-13 Teamsheets'!$C$2:$C$126,BE$1)+GOALS('13-14 Teamsheets'!$H$2:$R$132,$A44,'13-14 Teamsheets'!$C$2:$C$132,BE$1)+GOALS('14-15 Teamsheets'!$H$2:$R$136,$A44,'14-15 Teamsheets'!$C$2:$C$136,BE$1)) &amp; "(" &amp; (GOALS('08-09 Teamsheets'!$S$2:$Z$92,$A44,'08-09 Teamsheets'!$C$2:$C$92,BE$1)+GOALS('09-10 Teamsheets'!$S$2:$Z$98,$A44,'09-10 Teamsheets'!$C$2:$C$98,BE$1)+GOALS('10-11 Teamsheets'!$S$2:$Z$107,$A44,'10-11 Teamsheets'!$C$2:$C$107,BE$1)+GOALS('11-12 Teamsheets'!$S$2:$Z$119,$A44,'11-12 Teamsheets'!$C$2:$C$119,BE$1)+GOALS('12-13 Teamsheets'!$S$2:$Z$126,$A44,'12-13 Teamsheets'!$C$2:$C$126,BE$1)+GOALS('13-14 Teamsheets'!$S$2:$Z$132,$A44,'13-14 Teamsheets'!$C$2:$C$132,BE$1)+GOALS('14-15 Teamsheets'!$S$2:$Z$136,$A44,'14-15 Teamsheets'!$C$2:$C$136,BE$1)) &amp; ")"</f>
        <v>0(0)</v>
      </c>
      <c r="BG44" s="27">
        <f>Clean_sheet('08-09 Teamsheets'!$C$2:$H$92,$A44,BE$1)+Clean_sheet('09-10 Teamsheets'!$C$2:$H$98,$A44,BE$1)+Clean_sheet('10-11 Teamsheets'!$C$2:$H$107,$A44,BE$1)+Clean_sheet('11-12 Teamsheets'!$C$2:$H$119,$A44,BE$1)+Clean_sheet('12-13 Teamsheets'!$C$2:$H$126,$A44,BE$1)+Clean_sheet('13-14 Teamsheets'!$C$2:$H$132,$A44,BE$1)+Clean_sheet('14-15 Teamsheets'!$C$2:$H$136,$A44,BE$1)</f>
        <v>0</v>
      </c>
      <c r="BH44" s="27" t="str">
        <f>(CARDS('08-09 Teamsheets'!$H$2:$Z$92,$A44,$CX$2,'08-09 Teamsheets'!$C$2:$C$92,BE$1)+CARDS('09-10 Teamsheets'!$H$2:$Z$98,$A44,$CX$2,'09-10 Teamsheets'!$C$2:$C$98,BE$1)+CARDS('10-11 Teamsheets'!$H$2:$Z$107,$A44,$CX$2,'10-11 Teamsheets'!$C$2:$C$107,BE$1)+CARDS('11-12 Teamsheets'!$H$2:$Z$119,$A44,$CX$2,'11-12 Teamsheets'!$C$2:$C$119,BE$1)+CARDS('12-13 Teamsheets'!$H$2:$Z$126,$A44,$CX$2,'12-13 Teamsheets'!$C$2:$C$126,BE$1)+CARDS('13-14 Teamsheets'!$H$2:$Z$132,$A44,$CX$2,'13-14 Teamsheets'!$C$2:$C$132,BE$1)+CARDS('14-15 Teamsheets'!$H$2:$Z$136,$A44,$CX$2,'14-15 Teamsheets'!$C$2:$C$136,BE$1)) &amp; "(" &amp; (CARDS('08-09 Teamsheets'!$H$2:$Z$92,$A44,$CX$3,'08-09 Teamsheets'!$C$2:$C$92,BE$1)+CARDS('09-10 Teamsheets'!$H$2:$Z$98,$A44,$CX$3,'09-10 Teamsheets'!$C$2:$C$98,BE$1)+CARDS('10-11 Teamsheets'!$H$2:$Z$107,$A44,$CX$3,'10-11 Teamsheets'!$C$2:$C$107,BE$1)+CARDS('11-12 Teamsheets'!$H$2:$Z$119,$A44,$CX$3,'11-12 Teamsheets'!$C$2:$C$119,BE$1)+CARDS('12-13 Teamsheets'!$H$2:$Z$126,$A44,$CX$3,'12-13 Teamsheets'!$C$2:$C$126,BE$1)+CARDS('13-14 Teamsheets'!$H$2:$Z$132,$A44,$CX$3,'13-14 Teamsheets'!$C$2:$C$132,BE$1)+CARDS('14-15 Teamsheets'!$H$2:$Z$136,$A44,$CX$3,'14-15 Teamsheets'!$C$2:$C$136,BE$1)) &amp; ")"</f>
        <v>0(0)</v>
      </c>
      <c r="BI44" s="82">
        <f>MINS_PLAYED('08-09 Teamsheets'!$H$2:$R$92,$A44,'08-09 Teamsheets'!$C$2:$C$92,BE$1)+MINS_PLAYED('09-10 Teamsheets'!$H$2:$R$98,$A44,'09-10 Teamsheets'!$C$2:$C$98,BE$1)+ MINS_AS_SUB('08-09 Teamsheets'!$S$2:$Z$92,$A44,'08-09 Teamsheets'!$C$2:$C$92,BE$1)+ MINS_AS_SUB('09-10 Teamsheets'!$S$2:$Z$98,$A44,'09-10 Teamsheets'!$C$2:$C$98,BE$1)+MINS_PLAYED('10-11 Teamsheets'!$H$2:$R$107,$A44,'10-11 Teamsheets'!$C$2:$C$107,BE$1)+MINS_AS_SUB('10-11 Teamsheets'!$S$2:$Z$107,$A44,'10-11 Teamsheets'!$C$2:$C$107,BE$1)+MINS_PLAYED('11-12 Teamsheets'!$H$2:$R$119,$A44,'11-12 Teamsheets'!$C$2:$C$119,BE$1)+MINS_AS_SUB('11-12 Teamsheets'!$S$2:$Z$119,$A44,'11-12 Teamsheets'!$C$2:$C$119,BE$1)+MINS_PLAYED('12-13 Teamsheets'!$H$2:$R$126,$A44,'12-13 Teamsheets'!$C$2:$C$126,BE$1)+MINS_AS_SUB('12-13 Teamsheets'!$S$2:$Z$126,$A44,'12-13 Teamsheets'!$C$2:$C$126,BE$1)+MINS_PLAYED('13-14 Teamsheets'!$H$2:$R$132,$A44,'13-14 Teamsheets'!$C$2:$C$132,BE$1)+MINS_AS_SUB('13-14 Teamsheets'!$S$2:$Z$132,$A44,'13-14 Teamsheets'!$C$2:$C$132,BE$1)+MINS_PLAYED('14-15 Teamsheets'!$H$2:$R$136,$A44,'14-15 Teamsheets'!$C$2:$C$136,BE$1)+MINS_AS_SUB('14-15 Teamsheets'!$S$2:$Z$136,$A44,'14-15 Teamsheets'!$C$2:$C$136,BE$1)</f>
        <v>0</v>
      </c>
      <c r="BJ44" s="27" t="str">
        <f>(APPS('07-08 Teamsheets'!$H$2:$R$88,$A44,'07-08 Teamsheets'!$C$2:$C$88,BJ$1)+APPS('08-09 Teamsheets'!$H$2:$R$92,$A44,'08-09 Teamsheets'!$C$2:$C$92,BJ$1)+APPS('09-10 Teamsheets'!$H$2:$R$98,$A44,'09-10 Teamsheets'!$C$2:$C$98,BJ$1)+APPS('10-11 Teamsheets'!$H$2:$R$106,$A44,'10-11 Teamsheets'!$C$2:$C$106,BJ$1)+APPS('11-12 Teamsheets'!$H$2:$R$119,$A44,'11-12 Teamsheets'!$C$2:$C$119,BJ$1)+APPS('12-13 Teamsheets'!$H$2:$R$126,$A44,'12-13 Teamsheets'!$C$2:$C$126,BJ$1)+APPS('13-14 Teamsheets'!$H$2:$R$132,$A44,'13-14 Teamsheets'!$C$2:$C$132,BJ$1)+APPS('14-15 Teamsheets'!$H$2:$R$136,$A44,'14-15 Teamsheets'!$C$2:$C$136,BJ$1)) &amp; "(" &amp; (SUBS('07-08 Teamsheets'!$S$2:$Z$88,$A44,'07-08 Teamsheets'!$C$2:$C$88,BJ$1)+SUBS('08-09 Teamsheets'!$S$2:$Z$92,$A44,'08-09 Teamsheets'!$C$2:$C$92,BJ$1)+SUBS('09-10 Teamsheets'!$S$2:$Z$98,$A44,'09-10 Teamsheets'!$C$2:$C$98,BJ$1)+SUBS('10-11 Teamsheets'!$S$2:$Z$106,$A44,'10-11 Teamsheets'!$C$2:$C$106,BJ$1)+SUBS('11-12 Teamsheets'!$S$2:$Z$119,$A44,'11-12 Teamsheets'!$C$2:$C$119,BJ$1)+SUBS('12-13 Teamsheets'!$S$2:$Z$126,$A44,'12-13 Teamsheets'!$C$2:$C$126,BJ$1)+SUBS('13-14 Teamsheets'!$S$2:$Z$132,$A44,'13-14 Teamsheets'!$C$2:$C$132,BJ$1)+SUBS('14-15 Teamsheets'!$S$2:$Z$136,$A44,'14-15 Teamsheets'!$C$2:$C$136,BJ$1)) &amp; ")"</f>
        <v>0(0)</v>
      </c>
      <c r="BK44" s="27" t="str">
        <f>(GOALS('07-08 Teamsheets'!$H$2:$R$88,$A44,'07-08 Teamsheets'!$C$2:$C$88,BJ$1)+GOALS('08-09 Teamsheets'!$H$2:$R$92,$A44,'08-09 Teamsheets'!$C$2:$C$92,BJ$1)+GOALS('09-10 Teamsheets'!$H$2:$R$98,$A44,'09-10 Teamsheets'!$C$2:$C$98,BJ$1)+GOALS('10-11 Teamsheets'!$H$2:$R$106,$A44,'10-11 Teamsheets'!$C$2:$C$106,BJ$1)+GOALS('11-12 Teamsheets'!$H$2:$R$119,$A44,'11-12 Teamsheets'!$C$2:$C$119,BJ$1)+GOALS('12-13 Teamsheets'!$H$2:$R$126,$A44,'12-13 Teamsheets'!$C$2:$C$126,BJ$1)+GOALS('13-14 Teamsheets'!$H$2:$R$132,$A44,'13-14 Teamsheets'!$C$2:$C$132,BJ$1)+GOALS('14-15 Teamsheets'!$H$2:$R$136,$A44,'14-15 Teamsheets'!$C$2:$C$136,BJ$1)) &amp; "(" &amp; (GOALS('07-08 Teamsheets'!$S$2:$Z$88,$A44,'07-08 Teamsheets'!$C$2:$C$88,BJ$1)+GOALS('08-09 Teamsheets'!$S$2:$Z$92,$A44,'08-09 Teamsheets'!$C$2:$C$92,BJ$1)+GOALS('09-10 Teamsheets'!$S$2:$Z$98,$A44,'09-10 Teamsheets'!$C$2:$C$98,BJ$1)+GOALS('10-11 Teamsheets'!$S$2:$Z$106,$A44,'10-11 Teamsheets'!$C$2:$C$106,BJ$1)+GOALS('11-12 Teamsheets'!$S$2:$Z$119,$A44,'11-12 Teamsheets'!$C$2:$C$119,BJ$1)+GOALS('12-13 Teamsheets'!$S$2:$Z$126,$A44,'12-13 Teamsheets'!$C$2:$C$126,BJ$1)+GOALS('13-14 Teamsheets'!$S$2:$Z$132,$A44,'13-14 Teamsheets'!$C$2:$C$132,BJ$1)+GOALS('14-15 Teamsheets'!$S$2:$Z$136,$A44,'14-15 Teamsheets'!$C$2:$C$136,BJ$1)) &amp; ")"</f>
        <v>0(0)</v>
      </c>
      <c r="BL44" s="27">
        <f>Clean_sheet('07-08 Teamsheets'!$C$2:$H$92,$A44,BJ$1)+Clean_sheet('08-09 Teamsheets'!$C$2:$H$92,$A44,BJ$1)+Clean_sheet('09-10 Teamsheets'!$C$2:$H$98,$A44,BJ$1)+Clean_sheet('10-11 Teamsheets'!$C$2:$H$106,$A44,BJ$1)+Clean_sheet('11-12 Teamsheets'!$C$2:$H$119,$A44,BJ$1)+Clean_sheet('12-13 Teamsheets'!$C$2:$H$126,$A44,BJ$1)+Clean_sheet('13-14 Teamsheets'!$C$2:$H$132,$A44,BJ$1)+Clean_sheet('14-15 Teamsheets'!$C$2:$H$136,$A44,BJ$1)</f>
        <v>0</v>
      </c>
      <c r="BM44" s="27" t="str">
        <f>(CARDS('07-08 Teamsheets'!$H$2:$Z$88,$A44,$CX$2,'07-08 Teamsheets'!$C$2:$C$88,BJ$1)+CARDS('08-09 Teamsheets'!$H$2:$Z$92,$A44,$CX$2,'08-09 Teamsheets'!$C$2:$C$92,BJ$1)+CARDS('09-10 Teamsheets'!$H$2:$Z$98,$A44,$CX$2,'09-10 Teamsheets'!$C$2:$C$98,BJ$1)+CARDS('10-11 Teamsheets'!$H$2:$Z$106,$A44,$CX$2,'10-11 Teamsheets'!$C$2:$C$106,BJ$1)+CARDS('11-12 Teamsheets'!$H$2:$Z$119,$A44,$CX$2,'11-12 Teamsheets'!$C$2:$C$119,BJ$1)+CARDS('12-13 Teamsheets'!$H$2:$Z$126,$A44,$CX$2,'12-13 Teamsheets'!$C$2:$C$126,BJ$1)+CARDS('13-14 Teamsheets'!$H$2:$Z$132,$A44,$CX$2,'13-14 Teamsheets'!$C$2:$C$132,BJ$1)+CARDS('14-15 Teamsheets'!$H$2:$Z$136,$A44,$CX$2,'14-15 Teamsheets'!$C$2:$C$136,BJ$1)) &amp; "(" &amp; (CARDS('07-08 Teamsheets'!$H$2:$Z$88,$A44,$CX$3,'07-08 Teamsheets'!$C$2:$C$88,BJ$1)+CARDS('08-09 Teamsheets'!$H$2:$Z$92,$A44,$CX$3,'08-09 Teamsheets'!$C$2:$C$92,BJ$1)+CARDS('09-10 Teamsheets'!$H$2:$Z$98,$A44,$CX$3,'09-10 Teamsheets'!$C$2:$C$98,BJ$1)+CARDS('10-11 Teamsheets'!$H$2:$Z$106,$A44,$CX$3,'10-11 Teamsheets'!$C$2:$C$106,BJ$1)+CARDS('11-12 Teamsheets'!$H$2:$Z$119,$A44,$CX$3,'11-12 Teamsheets'!$C$2:$C$119,BJ$1)+CARDS('12-13 Teamsheets'!$H$2:$Z$126,$A44,$CX$3,'12-13 Teamsheets'!$C$2:$C$126,BJ$1)+CARDS('13-14 Teamsheets'!$H$2:$Z$132,$A44,$CX$3,'13-14 Teamsheets'!$C$2:$C$132,BJ$1)+CARDS('14-15 Teamsheets'!$H$2:$Z$136,$A44,$CX$3,'14-15 Teamsheets'!$C$2:$C$136,BJ$1)) &amp; ")"</f>
        <v>0(0)</v>
      </c>
      <c r="BN44" s="82">
        <f>MINS_PLAYED('07-08 Teamsheets'!$H$2:$R$88,$A44,'07-08 Teamsheets'!$C$2:$C$88,BJ$1)+MINS_PLAYED('08-09 Teamsheets'!$H$2:$R$92,$A44,'08-09 Teamsheets'!$C$2:$C$92,BJ$1)+MINS_PLAYED('09-10 Teamsheets'!$H$2:$R$98,$A44,'09-10 Teamsheets'!$C$2:$C$98,BJ$1)+MINS_PLAYED('10-11 Teamsheets'!$H$2:$R$106,$A44,'10-11 Teamsheets'!$C$2:$C$106,BJ$1)+MINS_PLAYED('11-12 Teamsheets'!$H$2:$R$119,$A44,'11-12 Teamsheets'!$C$2:$C$119,BJ$1)+MINS_PLAYED('12-13 Teamsheets'!$H$2:$R$126,$A44,'12-13 Teamsheets'!$C$2:$C$126,BJ$1)+MINS_PLAYED('13-14 Teamsheets'!$H$2:$R$132,$A44,'13-14 Teamsheets'!$C$2:$C$132,BJ$1)+MINS_PLAYED('14-15 Teamsheets'!$H$2:$R$136,$A44,'14-15 Teamsheets'!$C$2:$C$136,BJ$1)+MINS_AS_SUB('07-08 Teamsheets'!$S$2:$Z$88,$A44,'07-08 Teamsheets'!$C$2:$C$88,BJ$1)+MINS_AS_SUB('08-09 Teamsheets'!$S$2:$Z$92,$A44,'08-09 Teamsheets'!$C$2:$C$92,BJ$1)+MINS_AS_SUB('09-10 Teamsheets'!$S$2:$Z$98,$A44,'09-10 Teamsheets'!$C$2:$C$98,BJ$1)+MINS_AS_SUB('10-11 Teamsheets'!$S$2:$Z$106,$A44,'10-11 Teamsheets'!$C$2:$C$106,BJ$1)+MINS_AS_SUB('11-12 Teamsheets'!$S$2:$Z$119,$A44,'11-12 Teamsheets'!$C$2:$C$119,BJ$1)+MINS_AS_SUB('12-13 Teamsheets'!$S$2:$Z$126,$A44,'12-13 Teamsheets'!$C$2:$C$126,BJ$1)+MINS_AS_SUB('13-14 Teamsheets'!$S$2:$Z$132,$A44,'13-14 Teamsheets'!$C$2:$C$132,BJ$1)+MINS_AS_SUB('14-15 Teamsheets'!$S$2:$Z$136,$A44,'14-15 Teamsheets'!$C$2:$C$136,BJ$1)</f>
        <v>0</v>
      </c>
      <c r="BO44" s="27" t="str">
        <f>(APPS('07-08 Teamsheets'!$H$2:$R$88,$A44,'07-08 Teamsheets'!$C$2:$C$88,BO$1)+APPS('08-09 Teamsheets'!$H$2:$R$92,$A44,'08-09 Teamsheets'!$C$2:$C$92,BO$1)+APPS('09-10 Teamsheets'!$H$2:$R$98,$A44,'09-10 Teamsheets'!$C$2:$C$98,BO$1)+APPS('10-11 Teamsheets'!$H$2:$R$106,$A44,'10-11 Teamsheets'!$C$2:$C$106,BO$1)+APPS('11-12 Teamsheets'!$H$2:$R$119,$A44,'11-12 Teamsheets'!$C$2:$C$119,BO$1)+APPS('12-13 Teamsheets'!$H$2:$R$126,$A44,'12-13 Teamsheets'!$C$2:$C$126,BO$1)+APPS('13-14 Teamsheets'!$H$2:$R$132,$A44,'13-14 Teamsheets'!$C$2:$C$132,BO$1)+APPS('14-15 Teamsheets'!$H$2:$R$136,$A44,'14-15 Teamsheets'!$C$2:$C$136,BO$1)) &amp; "(" &amp; (SUBS('07-08 Teamsheets'!$S$2:$Z$88,$A44,'07-08 Teamsheets'!$C$2:$C$88,BO$1)+SUBS('08-09 Teamsheets'!$S$2:$Z$92,$A44,'08-09 Teamsheets'!$C$2:$C$92,BO$1)+SUBS('09-10 Teamsheets'!$S$2:$Z$98,$A44,'09-10 Teamsheets'!$C$2:$C$98,BO$1)+SUBS('10-11 Teamsheets'!$S$2:$Z$106,$A44,'10-11 Teamsheets'!$C$2:$C$106,BO$1)+SUBS('11-12 Teamsheets'!$S$2:$Z$119,$A44,'11-12 Teamsheets'!$C$2:$C$119,BO$1)+SUBS('12-13 Teamsheets'!$S$2:$Z$126,$A44,'12-13 Teamsheets'!$C$2:$C$126,BO$1)+SUBS('13-14 Teamsheets'!$S$2:$Z$132,$A44,'13-14 Teamsheets'!$C$2:$C$132,BO$1)+SUBS('14-15 Teamsheets'!$S$2:$Z$136,$A44,'14-15 Teamsheets'!$C$2:$C$136,BO$1)) &amp; ")"</f>
        <v>0(0)</v>
      </c>
      <c r="BP44" s="27" t="str">
        <f>(GOALS('07-08 Teamsheets'!$H$2:$R$88,$A44,'07-08 Teamsheets'!$C$2:$C$88,BO$1)+GOALS('08-09 Teamsheets'!$H$2:$R$92,$A44,'08-09 Teamsheets'!$C$2:$C$92,BO$1)+GOALS('09-10 Teamsheets'!$H$2:$R$98,$A44,'09-10 Teamsheets'!$C$2:$C$98,BO$1)+GOALS('10-11 Teamsheets'!$H$2:$R$106,$A44,'10-11 Teamsheets'!$C$2:$C$106,BO$1)+GOALS('11-12 Teamsheets'!$H$2:$R$119,$A44,'11-12 Teamsheets'!$C$2:$C$119,BO$1)+GOALS('12-13 Teamsheets'!$H$2:$R$126,$A44,'12-13 Teamsheets'!$C$2:$C$126,BO$1)+GOALS('13-14 Teamsheets'!$H$2:$R$132,$A44,'13-14 Teamsheets'!$C$2:$C$132,BO$1)+GOALS('14-15 Teamsheets'!$H$2:$R$136,$A44,'14-15 Teamsheets'!$C$2:$C$136,BO$1)) &amp; "(" &amp; (GOALS('07-08 Teamsheets'!$S$2:$Z$88,$A44,'07-08 Teamsheets'!$C$2:$C$88,BO$1)+GOALS('08-09 Teamsheets'!$S$2:$Z$92,$A44,'08-09 Teamsheets'!$C$2:$C$92,BO$1)+GOALS('09-10 Teamsheets'!$S$2:$Z$98,$A44,'09-10 Teamsheets'!$C$2:$C$98,BO$1)+GOALS('10-11 Teamsheets'!$S$2:$Z$106,$A44,'10-11 Teamsheets'!$C$2:$C$106,BO$1)+GOALS('11-12 Teamsheets'!$S$2:$Z$119,$A44,'11-12 Teamsheets'!$C$2:$C$119,BO$1)+GOALS('12-13 Teamsheets'!$S$2:$Z$126,$A44,'12-13 Teamsheets'!$C$2:$C$126,BO$1)+GOALS('13-14 Teamsheets'!$S$2:$Z$132,$A44,'13-14 Teamsheets'!$C$2:$C$132,BO$1)+GOALS('14-15 Teamsheets'!$S$2:$Z$136,$A44,'14-15 Teamsheets'!$C$2:$C$136,BO$1)) &amp; ")"</f>
        <v>0(0)</v>
      </c>
      <c r="BQ44" s="27">
        <f>Clean_sheet('07-08 Teamsheets'!$C$2:$H$92,$A44,BO$1)+Clean_sheet('08-09 Teamsheets'!$C$2:$H$92,$A44,BO$1)+Clean_sheet('09-10 Teamsheets'!$C$2:$H$98,$A44,BO$1)+Clean_sheet('10-11 Teamsheets'!$C$2:$H$106,$A44,BO$1)+Clean_sheet('11-12 Teamsheets'!$C$2:$H$119,$A44,BO$1)+Clean_sheet('12-13 Teamsheets'!$C$2:$H$126,$A44,BO$1)+Clean_sheet('13-14 Teamsheets'!$C$2:$H$132,$A44,BO$1)+Clean_sheet('14-15 Teamsheets'!$C$2:$H$136,$A44,BO$1)</f>
        <v>0</v>
      </c>
      <c r="BR44" s="27" t="str">
        <f>(CARDS('07-08 Teamsheets'!$H$2:$Z$88,$A44,$CX$2,'07-08 Teamsheets'!$C$2:$C$88,BO$1)+CARDS('08-09 Teamsheets'!$H$2:$Z$92,$A44,$CX$2,'08-09 Teamsheets'!$C$2:$C$92,BO$1)+CARDS('09-10 Teamsheets'!$H$2:$Z$98,$A44,$CX$2,'09-10 Teamsheets'!$C$2:$C$98,BO$1)+CARDS('10-11 Teamsheets'!$H$2:$Z$106,$A44,$CX$2,'10-11 Teamsheets'!$C$2:$C$106,BO$1)+CARDS('11-12 Teamsheets'!$H$2:$Z$119,$A44,$CX$2,'11-12 Teamsheets'!$C$2:$C$119,BO$1)+CARDS('12-13 Teamsheets'!$H$2:$Z$126,$A44,$CX$2,'12-13 Teamsheets'!$C$2:$C$126,BO$1)+CARDS('13-14 Teamsheets'!$H$2:$Z$132,$A44,$CX$2,'13-14 Teamsheets'!$C$2:$C$132,BO$1)+CARDS('14-15 Teamsheets'!$H$2:$Z$136,$A44,$CX$2,'14-15 Teamsheets'!$C$2:$C$136,BO$1)) &amp; "(" &amp; (CARDS('07-08 Teamsheets'!$H$2:$Z$88,$A44,$CX$3,'07-08 Teamsheets'!$C$2:$C$88,BO$1)+CARDS('08-09 Teamsheets'!$H$2:$Z$92,$A44,$CX$3,'08-09 Teamsheets'!$C$2:$C$92,BO$1)+CARDS('09-10 Teamsheets'!$H$2:$Z$98,$A44,$CX$3,'09-10 Teamsheets'!$C$2:$C$98,BO$1)+CARDS('10-11 Teamsheets'!$H$2:$Z$106,$A44,$CX$3,'10-11 Teamsheets'!$C$2:$C$106,BO$1)+CARDS('11-12 Teamsheets'!$H$2:$Z$119,$A44,$CX$3,'11-12 Teamsheets'!$C$2:$C$119,BO$1)+CARDS('12-13 Teamsheets'!$H$2:$Z$126,$A44,$CX$3,'12-13 Teamsheets'!$C$2:$C$126,BO$1)+CARDS('13-14 Teamsheets'!$H$2:$Z$132,$A44,$CX$3,'13-14 Teamsheets'!$C$2:$C$132,BO$1)+CARDS('14-15 Teamsheets'!$H$2:$Z$136,$A44,$CX$3,'14-15 Teamsheets'!$C$2:$C$136,BO$1)) &amp; ")"</f>
        <v>0(0)</v>
      </c>
      <c r="BS44" s="82">
        <f>MINS_PLAYED('07-08 Teamsheets'!$H$2:$R$88,$A44,'07-08 Teamsheets'!$C$2:$C$88,BO$1)+MINS_PLAYED('08-09 Teamsheets'!$H$2:$R$92,$A44,'08-09 Teamsheets'!$C$2:$C$92,BO$1)+MINS_PLAYED('09-10 Teamsheets'!$H$2:$R$98,$A44,'09-10 Teamsheets'!$C$2:$C$98,BO$1)+MINS_PLAYED('10-11 Teamsheets'!$H$2:$R$106,$A44,'10-11 Teamsheets'!$C$2:$C$106,BO$1)+MINS_PLAYED('11-12 Teamsheets'!$H$2:$R$119,$A44,'11-12 Teamsheets'!$C$2:$C$119,BO$1)+MINS_PLAYED('12-13 Teamsheets'!$H$2:$R$126,$A44,'12-13 Teamsheets'!$C$2:$C$126,BO$1)+MINS_PLAYED('13-14 Teamsheets'!$H$2:$R$132,$A44,'13-14 Teamsheets'!$C$2:$C$132,BO$1)+MINS_PLAYED('14-15 Teamsheets'!$H$2:$R$136,$A44,'14-15 Teamsheets'!$C$2:$C$136,BO$1)+MINS_AS_SUB('07-08 Teamsheets'!$S$2:$Z$88,$A44,'07-08 Teamsheets'!$C$2:$C$88,BO$1)+MINS_AS_SUB('08-09 Teamsheets'!$S$2:$Z$92,$A44,'08-09 Teamsheets'!$C$2:$C$92,BO$1)+MINS_AS_SUB('09-10 Teamsheets'!$S$2:$Z$98,$A44,'09-10 Teamsheets'!$C$2:$C$98,BO$1)+MINS_AS_SUB('10-11 Teamsheets'!$S$2:$Z$106,$A44,'10-11 Teamsheets'!$C$2:$C$106,BO$1)+MINS_AS_SUB('11-12 Teamsheets'!$S$2:$Z$119,$A44,'11-12 Teamsheets'!$C$2:$C$119,BO$1)+MINS_AS_SUB('12-13 Teamsheets'!$S$2:$Z$126,$A44,'12-13 Teamsheets'!$C$2:$C$126,BO$1)+MINS_AS_SUB('13-14 Teamsheets'!$S$2:$Z$132,$A44,'13-14 Teamsheets'!$C$2:$C$132,BO$1)+MINS_AS_SUB('14-15 Teamsheets'!$S$2:$Z$136,$A44,'14-15 Teamsheets'!$C$2:$C$136,BO$1)</f>
        <v>0</v>
      </c>
      <c r="BT44" s="71">
        <f>APPS('05-06 Teamsheets'!$H$2:$R$71,$A44,'05-06 Teamsheets'!$C$2:$C$71,B$1)+SUBS('05-06 Teamsheets'!$S$2:$W$71,$A44,'05-06 Teamsheets'!$C$2:$C$71,B$1)+APPS('06-07 Teamsheets'!$H$2:$R$83,$A44,'06-07 Teamsheets'!$C$2:$C$83,G$1)+SUBS('06-07 Teamsheets'!$S$2:$Z$83,$A44,'06-07 Teamsheets'!$C$2:$C$83,G$1)+APPS('07-08 Teamsheets'!$H$2:$R$88,$A44,'07-08 Teamsheets'!$C$2:$C$88,L$1)+SUBS('07-08 Teamsheets'!$S$2:$Z$88,$A44,'07-08 Teamsheets'!$C$2:$C$88,L$1)+APPS('08-09 Teamsheets'!$H$2:$R$92,$A44,'08-09 Teamsheets'!$C$2:$C$92,Q$1)+SUBS('08-09 Teamsheets'!$S$2:$Z$92,$A44,'08-09 Teamsheets'!$C$2:$C$92,Q$1)+APPS('09-10 Teamsheets'!$H$2:$R$98,$A44,'09-10 Teamsheets'!$C$2:$C$98,Q$1)+SUBS('09-10 Teamsheets'!$S$2:$Z$98,$A44,'09-10 Teamsheets'!$C$2:$C$98,Q$1)+APPS('10-11 Teamsheets'!$H$2:$R$107,$A44,'10-11 Teamsheets'!$C$2:$C$107,Q$1)+SUBS('10-11 Teamsheets'!$S$2:$Z$107,$A44,'10-11 Teamsheets'!$C$2:$C$107,Q$1)+APPS('11-12 Teamsheets'!$H$2:$R$119,$A44,'11-12 Teamsheets'!$C$2:$C$119,Q$1)+SUBS('11-12 Teamsheets'!$S$2:$Z$119,$A44,'11-12 Teamsheets'!$C$2:$C$119,Q$1)+APPS('12-13 Teamsheets'!$H$2:$R$126,$A44,'12-13 Teamsheets'!$C$2:$C$126,Q$1)+SUBS('12-13 Teamsheets'!$S$2:$Z$126,$A44,'12-13 Teamsheets'!$C$2:$C$126,Q$1)+APPS('13-14 Teamsheets'!$H$2:$R$132,$A44,'13-14 Teamsheets'!$C$2:$C$132,Q$1)+SUBS('13-14 Teamsheets'!$S$2:$Z$132,$A44,'13-14 Teamsheets'!$C$2:$C$132,Q$1)+APPS('14-15 Teamsheets'!$H$2:$R$136,$A44,'14-15 Teamsheets'!$C$2:$C$136,Q$1)+SUBS('14-15 Teamsheets'!$S$2:$Z$136,$A44,'14-15 Teamsheets'!$C$2:$C$136,Q$1)</f>
        <v>8</v>
      </c>
      <c r="BU44" s="132">
        <v>2</v>
      </c>
      <c r="BV44" s="27">
        <f>APPS('07-08 Teamsheets'!$H$2:$R$88,$A44,'07-08 Teamsheets'!$C$2:$C$88,AZ$1)+SUBS('07-08 Teamsheets'!$S$2:$Z$88,$A44,'07-08 Teamsheets'!$C$2:$C$88,AZ$1)+APPS('11-12 Teamsheets'!$H$2:$R$119,$A44,'11-12 Teamsheets'!$C$2:$C$119,AZ$1)+SUBS('11-12 Teamsheets'!$S$2:$Z$119,$A44,'11-12 Teamsheets'!$C$2:$C$119,AZ$1)+APPS('12-13 Teamsheets'!$H$2:$R$126,$A44,'12-13 Teamsheets'!$C$2:$C$126,AZ$1)+SUBS('12-13 Teamsheets'!$S$2:$Z$126,$A44,'12-13 Teamsheets'!$C$2:$C$126,AZ$1)+APPS('13-14 Teamsheets'!$H$2:$R$132,$A44,'13-14 Teamsheets'!$C$2:$C$132,AZ$1)+SUBS('13-14 Teamsheets'!$S$2:$Z$132,$A44,'13-14 Teamsheets'!$C$2:$C$132,AZ$1)+APPS('14-15 Teamsheets'!$H$2:$R$136,$A44,'14-15 Teamsheets'!$C$2:$C$136,AZ$1)+SUBS('14-15 Teamsheets'!$S$2:$Z$136,$A44,'14-15 Teamsheets'!$C$2:$C$136,AZ$1)+APPS('08-09 Teamsheets'!$H$2:$R$92,$A44,'08-09 Teamsheets'!$C$2:$C$92,BE$1)+APPS('09-10 Teamsheets'!$H$2:$R$98,$A44,'09-10 Teamsheets'!$C$2:$C$98,BE$1)+SUBS('08-09 Teamsheets'!$S$2:$Z$92,$A44,'08-09 Teamsheets'!$C$2:$C$92,BE$1)+SUBS('09-10 Teamsheets'!$S$2:$Z$98,$A44,'09-10 Teamsheets'!$C$2:$C$98,BE$1)+APPS('10-11 Teamsheets'!$H$2:$R$107,$A44,'10-11 Teamsheets'!$C$2:$C$107,BE$1)+SUBS('10-11 Teamsheets'!$S$2:$Z$107,$A44,'10-11 Teamsheets'!$C$2:$C$107,BE$1)+APPS('11-12 Teamsheets'!$H$2:$R$119,$A44,'11-12 Teamsheets'!$C$2:$C$119,BE$1)+SUBS('11-12 Teamsheets'!$S$2:$Z$119,$A44,'11-12 Teamsheets'!$C$2:$C$119,BE$1)+APPS('12-13 Teamsheets'!$H$2:$R$126,$A44,'12-13 Teamsheets'!$C$2:$C$126,BE$1)+SUBS('12-13 Teamsheets'!$S$2:$Z$126,$A44,'12-13 Teamsheets'!$C$2:$C$126,BE$1)+APPS('13-14 Teamsheets'!$H$2:$R$132,$A44,'13-14 Teamsheets'!$C$2:$C$132,BE$1)+SUBS('13-14 Teamsheets'!$S$2:$Z$132,$A44,'13-14 Teamsheets'!$C$2:$C$132,BE$1)+APPS('14-15 Teamsheets'!$H$2:$R$136,$A44,'14-15 Teamsheets'!$C$2:$C$136,BE$1)+SUBS('14-15 Teamsheets'!$S$2:$Z$136,$A44,'14-15 Teamsheets'!$C$2:$C$136,BE$1)</f>
        <v>0</v>
      </c>
      <c r="BW44" s="27">
        <f>APPS('07-08 Teamsheets'!$H$2:$R$88,$A44,'07-08 Teamsheets'!$C$2:$C$88,BJ$1)+APPS('08-09 Teamsheets'!$H$2:$R$92,$A44,'08-09 Teamsheets'!$C$2:$C$92,BJ$1)+APPS('09-10 Teamsheets'!$H$2:$R$98,$A44,'09-10 Teamsheets'!$C$2:$C$98,BJ$1)+SUBS('07-08 Teamsheets'!$S$2:$Z$88,$A44,'07-08 Teamsheets'!$C$2:$C$88,BJ$1)+SUBS('08-09 Teamsheets'!$S$2:$Z$92,$A44,'08-09 Teamsheets'!$C$2:$C$92,BJ$1)+SUBS('09-10 Teamsheets'!$S$2:$Z$98,$A44,'09-10 Teamsheets'!$C$2:$C$98,BJ$1)+APPS('10-11 Teamsheets'!$H$2:$R$107,$A44,'10-11 Teamsheets'!$C$2:$C$107,BJ$1)+SUBS('10-11 Teamsheets'!$S$2:$Z$107,$A44,'10-11 Teamsheets'!$C$2:$C$107,BJ$1)+APPS('11-12 Teamsheets'!$H$2:$R$119,$A44,'11-12 Teamsheets'!$C$2:$C$119,BJ$1)+SUBS('11-12 Teamsheets'!$S$2:$Z$111,$A44,'11-12 Teamsheets'!$C$2:$C$119,BJ$1)+APPS('12-13 Teamsheets'!$H$2:$R$126,$A44,'12-13 Teamsheets'!$C$2:$C$126,BJ$1)+SUBS('12-13 Teamsheets'!$S$2:$Z$118,$A44,'12-13 Teamsheets'!$C$2:$C$126,BJ$1)+APPS('13-14 Teamsheets'!$H$2:$R$132,$A44,'13-14 Teamsheets'!$C$2:$C$132,BJ$1)+SUBS('13-14 Teamsheets'!$S$2:$Z$124,$A44,'13-14 Teamsheets'!$C$2:$C$132,BJ$1)+APPS('14-15 Teamsheets'!$H$2:$R$136,$A44,'14-15 Teamsheets'!$C$2:$C$136,BJ$1)+SUBS('14-15 Teamsheets'!$S$2:$Z$128,$A44,'14-15 Teamsheets'!$C$2:$C$136,BJ$1)</f>
        <v>0</v>
      </c>
      <c r="BX44" s="27">
        <f>APPS('07-08 Teamsheets'!$H$2:$R$88,$A44,'07-08 Teamsheets'!$C$2:$C$88,BO$1)+APPS('08-09 Teamsheets'!$H$2:$R$92,$A44,'08-09 Teamsheets'!$C$2:$C$92,BO$1)+APPS('09-10 Teamsheets'!$H$2:$R$98,$A44,'09-10 Teamsheets'!$C$2:$C$98,BO$1)+SUBS('07-08 Teamsheets'!$S$2:$Z$88,$A44,'07-08 Teamsheets'!$C$2:$C$88,BO$1)+SUBS('08-09 Teamsheets'!$S$2:$Z$92,$A44,'08-09 Teamsheets'!$C$2:$C$92,BO$1)+SUBS('09-10 Teamsheets'!$S$2:$Z$98,$A44,'09-10 Teamsheets'!$C$2:$C$98,BO$1)+APPS('10-11 Teamsheets'!$H$2:$R$107,$A44,'10-11 Teamsheets'!$C$2:$C$107,BO$1)+SUBS('10-11 Teamsheets'!$S$2:$Z$107,$A44,'10-11 Teamsheets'!$C$2:$C$107,BO$1)+APPS('11-12 Teamsheets'!$H$2:$R$119,$A44,'11-12 Teamsheets'!$C$2:$C$119,BO$1)+SUBS('11-12 Teamsheets'!$S$2:$Z$119,$A44,'11-12 Teamsheets'!$C$2:$C$119,BO$1)+APPS('12-13 Teamsheets'!$H$2:$R$126,$A44,'12-13 Teamsheets'!$C$2:$C$126,BO$1)+SUBS('12-13 Teamsheets'!$S$2:$Z$126,$A44,'12-13 Teamsheets'!$C$2:$C$126,BO$1)+APPS('13-14 Teamsheets'!$H$2:$R$132,$A44,'13-14 Teamsheets'!$C$2:$C$132,BO$1)+SUBS('13-14 Teamsheets'!$S$2:$Z$132,$A44,'13-14 Teamsheets'!$C$2:$C$132,BO$1)+APPS('14-15 Teamsheets'!$H$2:$R$136,$A44,'14-15 Teamsheets'!$C$2:$C$136,BO$1)+SUBS('14-15 Teamsheets'!$S$2:$Z$136,$A44,'14-15 Teamsheets'!$C$2:$C$136,BO$1)</f>
        <v>0</v>
      </c>
      <c r="BY44" s="28">
        <f t="shared" si="3"/>
        <v>2</v>
      </c>
      <c r="BZ44" s="27" t="str">
        <f>(APPS('05-06 Teamsheets'!$H$2:$R$71,$A44) + APPS('06-07 Teamsheets'!$H$2:$R$83,$A44) +APPS('07-08 Teamsheets'!$H$2:$R$88,$A44) + APPS('08-09 Teamsheets'!$H$2:$R$92,$A44)+APPS('09-10 Teamsheets'!$H$2:$R$98,$A44)+APPS('10-11 Teamsheets'!$H$2:$R$107,$A44)+APPS('11-12 Teamsheets'!$H$2:$R$119,$A44)+APPS('12-13 Teamsheets'!$H$2:$R$126,$A44)+APPS('13-14 Teamsheets'!$H$2:$R$132,$A44)+APPS('14-15 Teamsheets'!$H$2:$R$136,$A44)) &amp; "(" &amp; (SUBS('05-06 Teamsheets'!$S$2:$W$71,$A44)+SUBS('06-07 Teamsheets'!$S$2:$Z$83,$A44)+SUBS('07-08 Teamsheets'!$S$2:$Z$88,$A44) +SUBS('08-09 Teamsheets'!$S$2:$Z$92,$A44)+SUBS('09-10 Teamsheets'!$S$2:$Z$98,$A44)+SUBS('10-11 Teamsheets'!$S$2:$Z$107,$A44)+SUBS('11-12 Teamsheets'!$S$2:$Z$119,$A44)+SUBS('12-13 Teamsheets'!$S$2:$Z$126,$A44)+SUBS('13-14 Teamsheets'!$S$2:$Z$132,$A44)+SUBS('14-15 Teamsheets'!$S$2:$Z$136,$A44)) &amp; ")"</f>
        <v>7(3)</v>
      </c>
      <c r="CA44" s="28">
        <f t="shared" si="4"/>
        <v>10</v>
      </c>
      <c r="CB44" s="71">
        <f>GOALS('05-06 Teamsheets'!$H$2:$W$71,$A44,'05-06 Teamsheets'!$C$2:$C$71,B$1)+GOALS('06-07 Teamsheets'!$H$2:$Z$83,$A44,'06-07 Teamsheets'!$C$2:$C$83,G$1)+GOALS('07-08 Teamsheets'!$H$2:$Z$88,$A44,'07-08 Teamsheets'!$C$2:$C$88,L$1)+GOALS('08-09 Teamsheets'!$H$2:$Z$92,$A44,'08-09 Teamsheets'!$C$2:$C$92,Q$1)+GOALS('09-10 Teamsheets'!$H$2:$Z$98,$A44,'09-10 Teamsheets'!$C$2:$C$98,Q$1)+GOALS('10-11 Teamsheets'!$H$2:$Z$107,$A44,'10-11 Teamsheets'!$C$2:$C$107,Q$1)+GOALS('11-12 Teamsheets'!$H$2:$Z$119,$A44,'11-12 Teamsheets'!$C$2:$C$119,Q$1)+GOALS('12-13 Teamsheets'!$H$2:$Z$126,$A44,'12-13 Teamsheets'!$C$2:$C$126,Q$1)+GOALS('13-14 Teamsheets'!$H$2:$Z$132,$A44,'13-14 Teamsheets'!$C$2:$C$132,Q$1)+GOALS('14-15 Teamsheets'!$H$2:$Z$136,$A44,'14-15 Teamsheets'!$C$2:$C$136,Q$1)</f>
        <v>1</v>
      </c>
      <c r="CC44" s="27">
        <f>GOALS('05-06 Teamsheets'!$H$2:$W$71,$A44,'05-06 Teamsheets'!$C$2:$C$71,V$1)+GOALS('05-06 Teamsheets'!$H$2:$W$71,$A44,'05-06 Teamsheets'!$C$2:$C$71,AA$1)+GOALS('06-07 Teamsheets'!$H$2:$Z$83,$A44,'06-07 Teamsheets'!$C$2:$C$83,AF$1)+GOALS('06-07 Teamsheets'!$H$2:$Z$83,$A44,'06-07 Teamsheets'!$C$2:$C$83,AK$1)+GOALS('07-08 Teamsheets'!$H$2:$Z$88,$A44,'07-08 Teamsheets'!$C$2:$C$88,AP$1)+GOALS('07-08 Teamsheets'!$H$2:$Z$88,$A44,'07-08 Teamsheets'!$C$2:$C$88,AU$1)+GOALS('07-08 Teamsheets'!$H$2:$Z$88,$A44,'07-08 Teamsheets'!$C$2:$C$88,AZ$1)+GOALS('11-12 Teamsheets'!$H$2:$Z$119,$A44,'11-12 Teamsheets'!$C$2:$C$119,AZ$1)+GOALS('12-13 Teamsheets'!$H$2:$Z$120,$A44,'12-13 Teamsheets'!$C$2:$C$120,AZ$1)+GOALS('13-14 Teamsheets'!$H$2:$Z$126,$A44,'13-14 Teamsheets'!$C$2:$C$126,AZ$1)+GOALS('14-15 Teamsheets'!$H$2:$Z$130,$A44,'14-15 Teamsheets'!$C$2:$C$130,AZ$1)+GOALS('08-09 Teamsheets'!$H$2:$Z$92,$A44,'08-09 Teamsheets'!$C$2:$C$92,BE$1)+GOALS('09-10 Teamsheets'!$H$2:$Z$98,$A44,'09-10 Teamsheets'!$C$2:$C$98,BE$1)+GOALS('10-11 Teamsheets'!$H$2:$Z$107,$A44,'10-11 Teamsheets'!$C$2:$C$107,BE$1)+GOALS('11-12 Teamsheets'!$H$2:$Z$119,$A44,'11-12 Teamsheets'!$C$2:$C$119,BE$1)+GOALS('12-13 Teamsheets'!$H$2:$Z$126,$A44,'12-13 Teamsheets'!$C$2:$C$126,BE$1)+GOALS('13-14 Teamsheets'!$H$2:$Z$132,$A44,'13-14 Teamsheets'!$C$2:$C$132,BE$1)+GOALS('14-15 Teamsheets'!$H$2:$Z$136,$A44,'14-15 Teamsheets'!$C$2:$C$136,BE$1)</f>
        <v>0</v>
      </c>
      <c r="CD44" s="27">
        <f>GOALS('07-08 Teamsheets'!$H$2:$Z$88,$A44,'07-08 Teamsheets'!$C$2:$C$88,BJ$1)
+GOALS('08-09 Teamsheets'!$H$2:$Z$92,$A44,'08-09 Teamsheets'!$C$2:$C$92,BJ$1)
+GOALS('09-10 Teamsheets'!$H$2:$Z$98,$A44,'09-10 Teamsheets'!$C$2:$C$98,BJ$1)
+GOALS('10-11 Teamsheets'!$H$2:$Z$107,$A44,'10-11 Teamsheets'!$C$2:$C$107,BJ$1)
+GOALS('11-12 Teamsheets'!$H$2:$Z$119,$A44,'11-12 Teamsheets'!$C$2:$C$119,BJ$1)
+GOALS('12-13 Teamsheets'!$H$2:$Z$124,$A44,'12-13 Teamsheets'!$C$2:$C$124,BJ$1)+GOALS('13-14 Teamsheets'!$H$2:$Z$130,$A44,'13-14 Teamsheets'!$C$2:$C$130,BJ$1)+GOALS('14-15 Teamsheets'!$H$2:$Z$134,$A44,'14-15 Teamsheets'!$C$2:$C$134,BJ$1)
+GOALS('07-08 Teamsheets'!$H$2:$Z$88,$A44,'07-08 Teamsheets'!$C$2:$C$88,BO$1)
+GOALS('08-09 Teamsheets'!$H$2:$Z$92,$A44,'08-09 Teamsheets'!$C$2:$C$92,BO$1)
+GOALS('09-10 Teamsheets'!$H$2:$Z$98,$A44,'09-10 Teamsheets'!$C$2:$C$98,BO$1)
+GOALS('10-11 Teamsheets'!$H$2:$Z$107,$A44,'10-11 Teamsheets'!$C$2:$C$107,BO$1)
+GOALS('11-12 Teamsheets'!$H$2:$Z$119,$A44,'11-12 Teamsheets'!$C$2:$C$119,BO$1)
+GOALS('12-13 Teamsheets'!$H$2:$Z$126,$A44,'12-13 Teamsheets'!$C$2:$C$126,BO$1)+GOALS('13-14 Teamsheets'!$H$2:$Z$132,$A44,'13-14 Teamsheets'!$C$2:$C$132,BO$1)+GOALS('14-15 Teamsheets'!$H$2:$Z$136,$A44,'14-15 Teamsheets'!$C$2:$C$136,BO$1)</f>
        <v>0</v>
      </c>
      <c r="CE44" s="28">
        <f t="shared" si="5"/>
        <v>0</v>
      </c>
      <c r="CF44" s="27" t="str">
        <f>(GOALS('05-06 Teamsheets'!$H$2:$R$71,$A44) +GOALS('06-07 Teamsheets'!$H$2:$R$83,$A44) +  GOALS('07-08 Teamsheets'!$H$2:$R$88,$A44) + GOALS('08-09 Teamsheets'!$H$2:$R$92,$A44)+GOALS('09-10 Teamsheets'!$H$2:$R$98,$A44)+GOALS('10-11 Teamsheets'!$H$2:$R$107,$A44)+GOALS('11-12 Teamsheets'!$H$2:$R$119,$A44)+GOALS('12-13 Teamsheets'!$H$2:$R$126,$A44)+GOALS('13-14 Teamsheets'!$H$2:$R$132,$A44)+GOALS('14-15 Teamsheets'!$H$2:$R$136,$A44)) &amp; "(" &amp; (GOALS('05-06 Teamsheets'!$S$2:$W$71,$A44)+GOALS('06-07 Teamsheets'!$S$2:$Z$83,$A44)+GOALS('07-08 Teamsheets'!$S$2:$Z$88,$A44)+GOALS('08-09 Teamsheets'!$S$2:$Z$92,$A44)+GOALS('09-10 Teamsheets'!$S$2:$Z$98,$A44)+GOALS('10-11 Teamsheets'!$S$2:$Z$107,$A44)+GOALS('11-12 Teamsheets'!$S$2:$Z$119,$A44)+GOALS('12-13 Teamsheets'!$S$2:$Z$126,$A44)+GOALS('13-14 Teamsheets'!$S$2:$Z$132,$A44)+GOALS('14-15 Teamsheets'!$S$2:$Z$136,$A44)) &amp; ")"</f>
        <v>1(0)</v>
      </c>
      <c r="CG44" s="28">
        <f t="shared" si="6"/>
        <v>1</v>
      </c>
      <c r="CH44" s="71">
        <f t="shared" si="7"/>
        <v>0</v>
      </c>
      <c r="CI44" s="83">
        <f t="shared" si="8"/>
        <v>0</v>
      </c>
      <c r="CJ44" s="77">
        <f t="shared" si="9"/>
        <v>0</v>
      </c>
      <c r="CK44" s="74" t="str">
        <f>(CARDS('05-06 Teamsheets'!$H$2:$W$71,$A44,$CX$2)+CARDS('06-07 Teamsheets'!$H$2:$Z$83,$A44,$CX$2)+CARDS('07-08 Teamsheets'!$H$2:$Z$88,$A44,$CX$2)+CARDS('08-09 Teamsheets'!$H$2:$Z$92,$A44,$CX$2)+CARDS('09-10 Teamsheets'!$H$2:$Z$98,$A44,$CX$2)+CARDS('10-11 Teamsheets'!$H$2:$Z$107,$A44,$CX$2)+CARDS('11-12 Teamsheets'!$H$2:$Z$119,$A44,$CX$2)+CARDS('12-13 Teamsheets'!$H$2:$Z$126,$A44,$CX$2)+CARDS('13-14 Teamsheets'!$H$2:$Z$130,$A44,$CX$2)) &amp; "(" &amp; (CARDS('05-06 Teamsheets'!$H$2:$W$71,$A44,$CX$3)+CARDS('06-07 Teamsheets'!$H$2:$Z$83,$A44,$CX$3)+CARDS('07-08 Teamsheets'!$H$2:$Z$88,$A44,$CX$3)+CARDS('08-09 Teamsheets'!$H$2:$Z$92,$A44,$CX$3)+CARDS('09-10 Teamsheets'!$H$2:$Z$98,$A44,$CX$3)+CARDS('10-11 Teamsheets'!$H$2:$Z$107,$A44,$CX$3)+CARDS('11-12 Teamsheets'!$H$2:$Z$119,$A44,$CX$3)+CARDS('13-14 Teamsheets'!$H$2:$Z$130,$A44,$CX$3)) &amp; ")"</f>
        <v>0(1)</v>
      </c>
      <c r="CL44" s="28">
        <f t="shared" si="10"/>
        <v>455</v>
      </c>
      <c r="CM44" s="28">
        <f t="shared" si="11"/>
        <v>140</v>
      </c>
      <c r="CN44" s="77">
        <f t="shared" si="12"/>
        <v>595</v>
      </c>
      <c r="CO44" s="28">
        <f t="shared" si="13"/>
        <v>59.5</v>
      </c>
      <c r="CP44" s="28">
        <f t="shared" si="14"/>
        <v>0.1</v>
      </c>
      <c r="CQ44" s="77">
        <f t="shared" si="15"/>
        <v>595</v>
      </c>
      <c r="CS44" s="71">
        <f t="shared" si="0"/>
        <v>105</v>
      </c>
      <c r="CT44" s="83">
        <f t="shared" si="1"/>
        <v>106</v>
      </c>
      <c r="CU44" s="77">
        <f t="shared" si="2"/>
        <v>74</v>
      </c>
    </row>
    <row r="45" spans="1:102" x14ac:dyDescent="0.2">
      <c r="A45" s="26" t="s">
        <v>2260</v>
      </c>
      <c r="B45" s="27" t="s">
        <v>1649</v>
      </c>
      <c r="C45" s="27" t="s">
        <v>1635</v>
      </c>
      <c r="D45" s="27">
        <v>0</v>
      </c>
      <c r="E45" s="27" t="s">
        <v>1647</v>
      </c>
      <c r="F45" s="82">
        <v>463</v>
      </c>
      <c r="G45" s="27" t="s">
        <v>1635</v>
      </c>
      <c r="H45" s="27" t="s">
        <v>1635</v>
      </c>
      <c r="I45" s="27">
        <v>0</v>
      </c>
      <c r="J45" s="27" t="s">
        <v>1635</v>
      </c>
      <c r="K45" s="82">
        <v>0</v>
      </c>
      <c r="L45" s="27" t="s">
        <v>1635</v>
      </c>
      <c r="M45" s="27" t="s">
        <v>1635</v>
      </c>
      <c r="N45" s="27">
        <v>0</v>
      </c>
      <c r="O45" s="27" t="s">
        <v>1635</v>
      </c>
      <c r="P45" s="82">
        <v>0</v>
      </c>
      <c r="Q45" s="27" t="str">
        <f>(APPS('08-09 Teamsheets'!$H$2:$R$92,$A45,'08-09 Teamsheets'!$C$2:$C$92,Q$1)+APPS('09-10 Teamsheets'!$H$2:$R$98,$A45,'09-10 Teamsheets'!$C$2:$C$98,Q$1)+APPS('10-11 Teamsheets'!$H$2:$R$107,$A45,'10-11 Teamsheets'!$C$2:$C$107,Q$1)+APPS('11-12 Teamsheets'!$H$2:$R$119,$A45,'11-12 Teamsheets'!$C$2:$C$119,Q$1)+APPS('12-13 Teamsheets'!$H$2:$R$126,$A45,'12-13 Teamsheets'!$C$2:$C$126,Q$1)+APPS('13-14 Teamsheets'!$H$2:$R$132,$A45,'13-14 Teamsheets'!$C$2:$C$132,Q$1)+APPS('14-15 Teamsheets'!$H$2:$R$136,$A45,'14-15 Teamsheets'!$C$2:$C$136,Q$1)) &amp; "(" &amp; (SUBS('08-09 Teamsheets'!$S$2:$Z$92,$A45,'08-09 Teamsheets'!$C$2:$C$92,Q$1)+SUBS('09-10 Teamsheets'!$S$2:$Z$98,$A45,'09-10 Teamsheets'!$C$2:$C$98,Q$1)+SUBS('10-11 Teamsheets'!$S$2:$Z$107,$A45,'10-11 Teamsheets'!$C$2:$C$107,Q$1)+SUBS('11-12 Teamsheets'!$S$2:$Z$119,$A45,'11-12 Teamsheets'!$C$2:$C$119,Q$1)+SUBS('12-13 Teamsheets'!$S$2:$Z$126,$A45,'12-13 Teamsheets'!$C$2:$C$126,Q$1)+SUBS('13-14 Teamsheets'!$S$2:$Z$132,$A45,'13-14 Teamsheets'!$C$2:$C$132,Q$1)+SUBS('14-15 Teamsheets'!$S$2:$Z$136,$A45,'14-15 Teamsheets'!$C$2:$C$136,Q$1)) &amp; ")"</f>
        <v>0(0)</v>
      </c>
      <c r="R45" s="27" t="str">
        <f>(GOALS('08-09 Teamsheets'!$H$2:$R$92,$A45,'08-09 Teamsheets'!$C$2:$C$92,Q$1)+GOALS('09-10 Teamsheets'!$H$2:$R$98,$A45,'09-10 Teamsheets'!$C$2:$C$98,Q$1)+GOALS('10-11 Teamsheets'!$H$2:$R$107,$A45,'10-11 Teamsheets'!$C$2:$C$107,Q$1)+GOALS('11-12 Teamsheets'!$H$2:$R$119,$A45,'11-12 Teamsheets'!$C$2:$C$119,Q$1)+GOALS('12-13 Teamsheets'!$H$2:$R$126,$A45,'12-13 Teamsheets'!$C$2:$C$126,Q$1)+GOALS('13-14 Teamsheets'!$H$2:$R$132,$A45,'13-14 Teamsheets'!$C$2:$C$132,Q$1)+GOALS('14-15 Teamsheets'!$H$2:$R$136,$A45,'14-15 Teamsheets'!$C$2:$C$136,Q$1)) &amp; "(" &amp; (GOALS('08-09 Teamsheets'!$S$2:$Z$92,$A45,'08-09 Teamsheets'!$C$2:$C$92,Q$1)+GOALS('09-10 Teamsheets'!$S$2:$Z$98,$A45,'09-10 Teamsheets'!$C$2:$C$98,Q$1)+GOALS('10-11 Teamsheets'!$S$2:$Z$107,$A45,'10-11 Teamsheets'!$C$2:$C$107,Q$1)+GOALS('11-12 Teamsheets'!$S$2:$Z$119,$A45,'11-12 Teamsheets'!$C$2:$C$119,Q$1)+GOALS('12-13 Teamsheets'!$S$2:$Z$126,$A45,'12-13 Teamsheets'!$C$2:$C$126,Q$1)+GOALS('13-14 Teamsheets'!$S$2:$Z$132,$A45,'13-14 Teamsheets'!$C$2:$C$132,Q$1)+GOALS('14-15 Teamsheets'!$S$2:$Z$136,$A45,'14-15 Teamsheets'!$C$2:$C$136,Q$1)) &amp; ")"</f>
        <v>0(0)</v>
      </c>
      <c r="S45" s="27">
        <f>Clean_sheet('08-09 Teamsheets'!$C$2:$H$92,$A45,Q$1)+Clean_sheet('09-10 Teamsheets'!$C$2:$H$98,$A45,Q$1)+Clean_sheet('10-11 Teamsheets'!$C$2:$H$107,$A45,Q$1)+Clean_sheet('11-12 Teamsheets'!$C$2:$H$119,$A45,Q$1)+Clean_sheet('12-13 Teamsheets'!$C$2:$H$126,$A45,Q$1)+Clean_sheet('13-14 Teamsheets'!$C$2:$H$132,$A45,Q$1)+Clean_sheet('14-15 Teamsheets'!$C$2:$H$136,$A45,Q$1)</f>
        <v>0</v>
      </c>
      <c r="T45" s="27" t="str">
        <f>(CARDS('08-09 Teamsheets'!$H$2:$Z$92,$A45,$CX$2,'08-09 Teamsheets'!$C$2:$C$92,Q$1)+CARDS('09-10 Teamsheets'!$H$2:$Z$98,$A45,$CX$2,'09-10 Teamsheets'!$C$2:$C$98,Q$1)+CARDS('10-11 Teamsheets'!$H$2:$Z$107,$A45,$CX$2,'10-11 Teamsheets'!$C$2:$C$107,Q$1)+CARDS('11-12 Teamsheets'!$H$2:$Z$119,$A45,$CX$2,'11-12 Teamsheets'!$C$2:$C$119,Q$1)+CARDS('12-13 Teamsheets'!$H$2:$Z$126,$A45,$CX$2,'12-13 Teamsheets'!$C$2:$C$126,Q$1)+CARDS('13-14 Teamsheets'!$H$2:$Z$132,$A45,$CX$2,'13-14 Teamsheets'!$C$2:$C$132,Q$1)+CARDS('14-15 Teamsheets'!$H$2:$Z$136,$A45,$CX$2,'14-15 Teamsheets'!$C$2:$C$136,Q$1)) &amp; "(" &amp; (CARDS('08-09 Teamsheets'!$H$2:$Z$92,$A45,$CX$3,'08-09 Teamsheets'!$C$2:$C$92,Q$1)+CARDS('09-10 Teamsheets'!$H$2:$Z$98,$A45,$CX$3,'09-10 Teamsheets'!$C$2:$C$98,Q$1)+CARDS('10-11 Teamsheets'!$H$2:$Z$107,$A45,$CX$3,'10-11 Teamsheets'!$C$2:$C$107,Q$1)+CARDS('11-12 Teamsheets'!$H$2:$Z$119,$A45,$CX$3,'11-12 Teamsheets'!$C$2:$C$119,Q$1)+CARDS('12-13 Teamsheets'!$H$2:$Z$126,$A45,$CX$3,'12-13 Teamsheets'!$C$2:$C$126,Q$1)+CARDS('13-14 Teamsheets'!$H$2:$Z$132,$A45,$CX$3,'13-14 Teamsheets'!$C$2:$C$132,Q$1)+CARDS('14-15 Teamsheets'!$H$2:$Z$136,$A45,$CX$3,'14-15 Teamsheets'!$C$2:$C$136,Q$1)) &amp; ")"</f>
        <v>0(0)</v>
      </c>
      <c r="U45" s="82">
        <f>MINS_PLAYED('08-09 Teamsheets'!$H$2:$R$92,$A45,'08-09 Teamsheets'!$C$2:$C$92,Q$1)+MINS_PLAYED('09-10 Teamsheets'!$H$2:$R$98,$A45,'09-10 Teamsheets'!$C$2:$C$98,Q$1)+ MINS_AS_SUB('08-09 Teamsheets'!$S$2:$Z$92,$A45,'08-09 Teamsheets'!$C$2:$C$92,Q$1)+ MINS_AS_SUB('09-10 Teamsheets'!$S$2:$Z$98,$A45,'09-10 Teamsheets'!$C$2:$C$98,Q$1)+MINS_PLAYED('10-11 Teamsheets'!$H$2:$R$107,$A45,'10-11 Teamsheets'!$C$2:$C$107,Q$1)+MINS_AS_SUB('10-11 Teamsheets'!$S$2:$Z$107,$A45,'10-11 Teamsheets'!$C$2:$C$107,Q$1)+MINS_PLAYED('11-12 Teamsheets'!$H$2:$R$119,$A45,'11-12 Teamsheets'!$C$2:$C$119,Q$1)+MINS_AS_SUB('11-12 Teamsheets'!$S$2:$Z$119,$A45,'11-12 Teamsheets'!$C$2:$C$119,Q$1)+MINS_PLAYED('12-13 Teamsheets'!$H$2:$R$126,$A45,'12-13 Teamsheets'!$C$2:$C$126,Q$1)+MINS_AS_SUB('12-13 Teamsheets'!$S$2:$Z$126,$A45,'12-13 Teamsheets'!$C$2:$C$126,Q$1)+MINS_PLAYED('13-14 Teamsheets'!$H$2:$R$132,$A45,'13-14 Teamsheets'!$C$2:$C$132,Q$1)+MINS_AS_SUB('13-14 Teamsheets'!$S$2:$Z$132,$A45,'13-14 Teamsheets'!$C$2:$C$132,Q$1)+MINS_PLAYED('14-15 Teamsheets'!$H$2:$R$136,$A45,'14-15 Teamsheets'!$C$2:$C$136,Q$1)+MINS_AS_SUB('14-15 Teamsheets'!$S$2:$Z$136,$A45,'14-15 Teamsheets'!$C$2:$C$136,Q$1)</f>
        <v>0</v>
      </c>
      <c r="V45" s="27" t="s">
        <v>1635</v>
      </c>
      <c r="W45" s="27" t="s">
        <v>1635</v>
      </c>
      <c r="X45" s="27">
        <v>0</v>
      </c>
      <c r="Y45" s="27" t="s">
        <v>1635</v>
      </c>
      <c r="Z45" s="82">
        <v>0</v>
      </c>
      <c r="AA45" s="27" t="s">
        <v>1635</v>
      </c>
      <c r="AB45" s="27" t="s">
        <v>1635</v>
      </c>
      <c r="AC45" s="27">
        <v>0</v>
      </c>
      <c r="AD45" s="27" t="s">
        <v>1635</v>
      </c>
      <c r="AE45" s="82">
        <v>0</v>
      </c>
      <c r="AF45" s="27" t="s">
        <v>1635</v>
      </c>
      <c r="AG45" s="27" t="s">
        <v>1635</v>
      </c>
      <c r="AH45" s="27">
        <v>0</v>
      </c>
      <c r="AI45" s="27" t="s">
        <v>1635</v>
      </c>
      <c r="AJ45" s="82">
        <v>0</v>
      </c>
      <c r="AK45" s="27" t="s">
        <v>1635</v>
      </c>
      <c r="AL45" s="27" t="s">
        <v>1635</v>
      </c>
      <c r="AM45" s="27">
        <v>0</v>
      </c>
      <c r="AN45" s="27" t="s">
        <v>1635</v>
      </c>
      <c r="AO45" s="82">
        <v>0</v>
      </c>
      <c r="AP45" s="27" t="s">
        <v>1635</v>
      </c>
      <c r="AQ45" s="27" t="s">
        <v>1635</v>
      </c>
      <c r="AR45" s="27">
        <v>0</v>
      </c>
      <c r="AS45" s="27" t="s">
        <v>1635</v>
      </c>
      <c r="AT45" s="82">
        <v>0</v>
      </c>
      <c r="AU45" s="27" t="s">
        <v>1635</v>
      </c>
      <c r="AV45" s="27" t="s">
        <v>1635</v>
      </c>
      <c r="AW45" s="27">
        <v>0</v>
      </c>
      <c r="AX45" s="27" t="s">
        <v>1635</v>
      </c>
      <c r="AY45" s="82">
        <v>0</v>
      </c>
      <c r="AZ45" s="27" t="str">
        <f>(APPS('07-08 Teamsheets'!$H$2:$R$88,$A45,'07-08 Teamsheets'!$C$2:$C$88,AZ$1)+APPS('11-12 Teamsheets'!$H$2:$R$119,$A45,'11-12 Teamsheets'!$C$2:$C$119,AZ$1)+APPS('12-13 Teamsheets'!$H$2:$R$126,$A45,'12-13 Teamsheets'!$C$2:$C$126,AZ$1)+APPS('13-14 Teamsheets'!$H$2:$R$132,$A45,'13-14 Teamsheets'!$C$2:$C$132,AZ$1)+APPS('14-15 Teamsheets'!$H$2:$R$136,$A45,'14-15 Teamsheets'!$C$2:$C$136,AZ$1)) &amp; "(" &amp; (SUBS('07-08 Teamsheets'!$S$2:$Z$88,$A45,'07-08 Teamsheets'!$C$2:$C$88,AZ$1)+SUBS('11-12 Teamsheets'!$S$2:$Z$119,$A45,'11-12 Teamsheets'!$C$2:$C$119,AZ$1)+SUBS('12-13 Teamsheets'!$S$2:$Z$126,$A45,'12-13 Teamsheets'!$C$2:$C$126,AZ$1)+SUBS('13-14 Teamsheets'!$S$2:$Z$132,$A45,'13-14 Teamsheets'!$C$2:$C$132,AZ$1)+SUBS('14-15 Teamsheets'!$S$2:$Z$136,$A45,'14-15 Teamsheets'!$C$2:$C$136,AZ$1)) &amp; ")"</f>
        <v>0(0)</v>
      </c>
      <c r="BA45" s="27" t="str">
        <f>(GOALS('07-08 Teamsheets'!$H$2:$R$88,$A45,'07-08 Teamsheets'!$C$2:$C$88,AZ$1)+GOALS('11-12 Teamsheets'!$H$2:$R$119,$A45,'11-12 Teamsheets'!$C$2:$C$119,AZ$1)+GOALS('12-13 Teamsheets'!$H$2:$R$126,$A45,'12-13 Teamsheets'!$C$2:$C$126,AZ$1)+GOALS('13-14 Teamsheets'!$H$2:$R$132,$A45,'13-14 Teamsheets'!$C$2:$C$132,AZ$1)+GOALS('14-15 Teamsheets'!$H$2:$R$136,$A45,'14-15 Teamsheets'!$C$2:$C$136,AZ$1)) &amp; "(" &amp; (GOALS('07-08 Teamsheets'!$S$2:$Z$88,$A45,'07-08 Teamsheets'!$C$2:$C$88,AZ$1)+GOALS('11-12 Teamsheets'!$S$2:$Z$119,$A45,'11-12 Teamsheets'!$C$2:$C$119,AZ$1)+GOALS('12-13 Teamsheets'!$S$2:$Z$126,$A45,'12-13 Teamsheets'!$C$2:$C$126,AZ$1)+GOALS('13-14 Teamsheets'!$S$2:$Z$132,$A45,'13-14 Teamsheets'!$C$2:$C$132,AZ$1)+GOALS('14-15 Teamsheets'!$S$2:$Z$136,$A45,'14-15 Teamsheets'!$C$2:$C$136,AZ$1)) &amp; ")"</f>
        <v>0(0)</v>
      </c>
      <c r="BB45" s="27">
        <f>Clean_sheet('07-08 Teamsheets'!$C$2:$H$92,$A45,AZ$1)+Clean_sheet('11-12 Teamsheets'!$C$2:$H$119,$A45,AZ$1)+Clean_sheet('12-13 Teamsheets'!$C$2:$H$126,$A45,AZ$1)+Clean_sheet('13-14 Teamsheets'!$C$2:$H$132,$A45,AZ$1)+Clean_sheet('14-15 Teamsheets'!$C$2:$H$136,$A45,AZ$1)</f>
        <v>0</v>
      </c>
      <c r="BC45" s="27" t="str">
        <f>(CARDS('07-08 Teamsheets'!$H$2:$Z$88,$A45,$CX$2,'07-08 Teamsheets'!$C$2:$C$88,AZ$1)+CARDS('11-12 Teamsheets'!$H$2:$Z$119,$A45,$CX$2,'11-12 Teamsheets'!$C$2:$C$119,AZ$1)+CARDS('12-13 Teamsheets'!$H$2:$Z$126,$A45,$CX$2,'12-13 Teamsheets'!$C$2:$C$126,AZ$1)+CARDS('13-14 Teamsheets'!$H$2:$Z$132,$A45,$CX$2,'13-14 Teamsheets'!$C$2:$C$132,AZ$1)+CARDS('14-15 Teamsheets'!$H$2:$Z$136,$A45,$CX$2,'14-15 Teamsheets'!$C$2:$C$136,AZ$1)) &amp; "(" &amp; (CARDS('07-08 Teamsheets'!$H$2:$Z$88,$A45,$CX$3,'07-08 Teamsheets'!$C$2:$C$88,AZ$1)+CARDS('11-12 Teamsheets'!$H$2:$Z$119,$A45,$CX$3,'11-12 Teamsheets'!$C$2:$C$119,AZ$1)+CARDS('12-13 Teamsheets'!$H$2:$Z$126,$A45,$CX$3,'12-13 Teamsheets'!$C$2:$C$126,AZ$1)+CARDS('13-14 Teamsheets'!$H$2:$Z$132,$A45,$CX$3,'13-14 Teamsheets'!$C$2:$C$132,AZ$1)+CARDS('14-15 Teamsheets'!$H$2:$Z$136,$A45,$CX$3,'14-15 Teamsheets'!$C$2:$C$136,AZ$1)) &amp; ")"</f>
        <v>0(0)</v>
      </c>
      <c r="BD45" s="82">
        <f>MINS_PLAYED('07-08 Teamsheets'!$H$2:$R$88,$A45,'07-08 Teamsheets'!$C$2:$C$88,AZ$1)+MINS_PLAYED('11-12 Teamsheets'!$H$2:$R$119,$A45,'11-12 Teamsheets'!$C$2:$C$119,AZ$1)+MINS_PLAYED('12-13 Teamsheets'!$H$2:$R$126,$A45,'12-13 Teamsheets'!$C$2:$C$126,AZ$1)+MINS_PLAYED('13-14 Teamsheets'!$H$2:$R$132,$A45,'13-14 Teamsheets'!$C$2:$C$132,AZ$1)+MINS_PLAYED('14-15 Teamsheets'!$H$2:$R$136,$A45,'14-15 Teamsheets'!$C$2:$C$136,AZ$1)+MINS_AS_SUB('07-08 Teamsheets'!$S$2:$Z$88,$A45,'07-08 Teamsheets'!$C$2:$C$88,AZ$1)+MINS_AS_SUB('11-12 Teamsheets'!$S$2:$Z$119,$A45,'11-12 Teamsheets'!$C$2:$C$119,AZ$1)+MINS_AS_SUB('12-13 Teamsheets'!$S$2:$Z$126,$A45,'12-13 Teamsheets'!$C$2:$C$126,AZ$1)+MINS_AS_SUB('13-14 Teamsheets'!$S$2:$Z$132,$A45,'13-14 Teamsheets'!$C$2:$C$132,AZ$1)+MINS_AS_SUB('14-15 Teamsheets'!$S$2:$Z$136,$A45,'14-15 Teamsheets'!$C$2:$C$136,AZ$1)</f>
        <v>0</v>
      </c>
      <c r="BE45" s="27" t="str">
        <f>(APPS('08-09 Teamsheets'!$H$2:$R$92,$A45,'08-09 Teamsheets'!$C$2:$C$92,BE$1)+APPS('09-10 Teamsheets'!$H$2:$R$98,$A45,'09-10 Teamsheets'!$C$2:$C$98,BE$1)+APPS('10-11 Teamsheets'!$H$2:$R$107,$A45,'10-11 Teamsheets'!$C$2:$C$107,BE$1)+APPS('11-12 Teamsheets'!$H$2:$R$119,$A45,'11-12 Teamsheets'!$C$2:$C$119,BE$1)+APPS('12-13 Teamsheets'!$H$2:$R$126,$A45,'12-13 Teamsheets'!$C$2:$C$126,BE$1)+APPS('13-14 Teamsheets'!$H$2:$R$132,$A45,'13-14 Teamsheets'!$C$2:$C$132,BE$1)+APPS('14-15 Teamsheets'!$H$2:$R$136,$A45,'14-15 Teamsheets'!$C$2:$C$136,BE$1)) &amp; "(" &amp; (SUBS('08-09 Teamsheets'!$S$2:$Z$92,$A45,'08-09 Teamsheets'!$C$2:$C$92,BE$1)+SUBS('09-10 Teamsheets'!$S$2:$Z$98,$A45,'09-10 Teamsheets'!$C$2:$C$98,BE$1)+SUBS('10-11 Teamsheets'!$S$2:$Z$107,$A45,'10-11 Teamsheets'!$C$2:$C$107,BE$1)+SUBS('11-12 Teamsheets'!$S$2:$Z$119,$A45,'11-12 Teamsheets'!$C$2:$C$119,BE$1)+SUBS('12-13 Teamsheets'!$S$2:$Z$126,$A45,'12-13 Teamsheets'!$C$2:$C$126,BE$1)+SUBS('13-14 Teamsheets'!$S$2:$Z$132,$A45,'13-14 Teamsheets'!$C$2:$C$132,BE$1)+SUBS('14-15 Teamsheets'!$S$2:$Z$136,$A45,'14-15 Teamsheets'!$C$2:$C$136,BE$1)) &amp; ")"</f>
        <v>0(0)</v>
      </c>
      <c r="BF45" s="27" t="str">
        <f>(GOALS('08-09 Teamsheets'!$H$2:$R$92,$A45,'08-09 Teamsheets'!$C$2:$C$92,BE$1)+GOALS('09-10 Teamsheets'!$H$2:$R$98,$A45,'09-10 Teamsheets'!$C$2:$C$98,BE$1)+GOALS('10-11 Teamsheets'!$H$2:$R$107,$A45,'10-11 Teamsheets'!$C$2:$C$107,BE$1)+GOALS('11-12 Teamsheets'!$H$2:$R$119,$A45,'11-12 Teamsheets'!$C$2:$C$119,BE$1)+GOALS('12-13 Teamsheets'!$H$2:$R$126,$A45,'12-13 Teamsheets'!$C$2:$C$126,BE$1)+GOALS('13-14 Teamsheets'!$H$2:$R$132,$A45,'13-14 Teamsheets'!$C$2:$C$132,BE$1)+GOALS('14-15 Teamsheets'!$H$2:$R$136,$A45,'14-15 Teamsheets'!$C$2:$C$136,BE$1)) &amp; "(" &amp; (GOALS('08-09 Teamsheets'!$S$2:$Z$92,$A45,'08-09 Teamsheets'!$C$2:$C$92,BE$1)+GOALS('09-10 Teamsheets'!$S$2:$Z$98,$A45,'09-10 Teamsheets'!$C$2:$C$98,BE$1)+GOALS('10-11 Teamsheets'!$S$2:$Z$107,$A45,'10-11 Teamsheets'!$C$2:$C$107,BE$1)+GOALS('11-12 Teamsheets'!$S$2:$Z$119,$A45,'11-12 Teamsheets'!$C$2:$C$119,BE$1)+GOALS('12-13 Teamsheets'!$S$2:$Z$126,$A45,'12-13 Teamsheets'!$C$2:$C$126,BE$1)+GOALS('13-14 Teamsheets'!$S$2:$Z$132,$A45,'13-14 Teamsheets'!$C$2:$C$132,BE$1)+GOALS('14-15 Teamsheets'!$S$2:$Z$136,$A45,'14-15 Teamsheets'!$C$2:$C$136,BE$1)) &amp; ")"</f>
        <v>0(0)</v>
      </c>
      <c r="BG45" s="27">
        <f>Clean_sheet('08-09 Teamsheets'!$C$2:$H$92,$A45,BE$1)+Clean_sheet('09-10 Teamsheets'!$C$2:$H$98,$A45,BE$1)+Clean_sheet('10-11 Teamsheets'!$C$2:$H$107,$A45,BE$1)+Clean_sheet('11-12 Teamsheets'!$C$2:$H$119,$A45,BE$1)+Clean_sheet('12-13 Teamsheets'!$C$2:$H$126,$A45,BE$1)+Clean_sheet('13-14 Teamsheets'!$C$2:$H$132,$A45,BE$1)+Clean_sheet('14-15 Teamsheets'!$C$2:$H$136,$A45,BE$1)</f>
        <v>0</v>
      </c>
      <c r="BH45" s="27" t="str">
        <f>(CARDS('08-09 Teamsheets'!$H$2:$Z$92,$A45,$CX$2,'08-09 Teamsheets'!$C$2:$C$92,BE$1)+CARDS('09-10 Teamsheets'!$H$2:$Z$98,$A45,$CX$2,'09-10 Teamsheets'!$C$2:$C$98,BE$1)+CARDS('10-11 Teamsheets'!$H$2:$Z$107,$A45,$CX$2,'10-11 Teamsheets'!$C$2:$C$107,BE$1)+CARDS('11-12 Teamsheets'!$H$2:$Z$119,$A45,$CX$2,'11-12 Teamsheets'!$C$2:$C$119,BE$1)+CARDS('12-13 Teamsheets'!$H$2:$Z$126,$A45,$CX$2,'12-13 Teamsheets'!$C$2:$C$126,BE$1)+CARDS('13-14 Teamsheets'!$H$2:$Z$132,$A45,$CX$2,'13-14 Teamsheets'!$C$2:$C$132,BE$1)+CARDS('14-15 Teamsheets'!$H$2:$Z$136,$A45,$CX$2,'14-15 Teamsheets'!$C$2:$C$136,BE$1)) &amp; "(" &amp; (CARDS('08-09 Teamsheets'!$H$2:$Z$92,$A45,$CX$3,'08-09 Teamsheets'!$C$2:$C$92,BE$1)+CARDS('09-10 Teamsheets'!$H$2:$Z$98,$A45,$CX$3,'09-10 Teamsheets'!$C$2:$C$98,BE$1)+CARDS('10-11 Teamsheets'!$H$2:$Z$107,$A45,$CX$3,'10-11 Teamsheets'!$C$2:$C$107,BE$1)+CARDS('11-12 Teamsheets'!$H$2:$Z$119,$A45,$CX$3,'11-12 Teamsheets'!$C$2:$C$119,BE$1)+CARDS('12-13 Teamsheets'!$H$2:$Z$126,$A45,$CX$3,'12-13 Teamsheets'!$C$2:$C$126,BE$1)+CARDS('13-14 Teamsheets'!$H$2:$Z$132,$A45,$CX$3,'13-14 Teamsheets'!$C$2:$C$132,BE$1)+CARDS('14-15 Teamsheets'!$H$2:$Z$136,$A45,$CX$3,'14-15 Teamsheets'!$C$2:$C$136,BE$1)) &amp; ")"</f>
        <v>0(0)</v>
      </c>
      <c r="BI45" s="82">
        <f>MINS_PLAYED('08-09 Teamsheets'!$H$2:$R$92,$A45,'08-09 Teamsheets'!$C$2:$C$92,BE$1)+MINS_PLAYED('09-10 Teamsheets'!$H$2:$R$98,$A45,'09-10 Teamsheets'!$C$2:$C$98,BE$1)+ MINS_AS_SUB('08-09 Teamsheets'!$S$2:$Z$92,$A45,'08-09 Teamsheets'!$C$2:$C$92,BE$1)+ MINS_AS_SUB('09-10 Teamsheets'!$S$2:$Z$98,$A45,'09-10 Teamsheets'!$C$2:$C$98,BE$1)+MINS_PLAYED('10-11 Teamsheets'!$H$2:$R$107,$A45,'10-11 Teamsheets'!$C$2:$C$107,BE$1)+MINS_AS_SUB('10-11 Teamsheets'!$S$2:$Z$107,$A45,'10-11 Teamsheets'!$C$2:$C$107,BE$1)+MINS_PLAYED('11-12 Teamsheets'!$H$2:$R$119,$A45,'11-12 Teamsheets'!$C$2:$C$119,BE$1)+MINS_AS_SUB('11-12 Teamsheets'!$S$2:$Z$119,$A45,'11-12 Teamsheets'!$C$2:$C$119,BE$1)+MINS_PLAYED('12-13 Teamsheets'!$H$2:$R$126,$A45,'12-13 Teamsheets'!$C$2:$C$126,BE$1)+MINS_AS_SUB('12-13 Teamsheets'!$S$2:$Z$126,$A45,'12-13 Teamsheets'!$C$2:$C$126,BE$1)+MINS_PLAYED('13-14 Teamsheets'!$H$2:$R$132,$A45,'13-14 Teamsheets'!$C$2:$C$132,BE$1)+MINS_AS_SUB('13-14 Teamsheets'!$S$2:$Z$132,$A45,'13-14 Teamsheets'!$C$2:$C$132,BE$1)+MINS_PLAYED('14-15 Teamsheets'!$H$2:$R$136,$A45,'14-15 Teamsheets'!$C$2:$C$136,BE$1)+MINS_AS_SUB('14-15 Teamsheets'!$S$2:$Z$136,$A45,'14-15 Teamsheets'!$C$2:$C$136,BE$1)</f>
        <v>0</v>
      </c>
      <c r="BJ45" s="27" t="str">
        <f>(APPS('07-08 Teamsheets'!$H$2:$R$88,$A45,'07-08 Teamsheets'!$C$2:$C$88,BJ$1)+APPS('08-09 Teamsheets'!$H$2:$R$92,$A45,'08-09 Teamsheets'!$C$2:$C$92,BJ$1)+APPS('09-10 Teamsheets'!$H$2:$R$98,$A45,'09-10 Teamsheets'!$C$2:$C$98,BJ$1)+APPS('10-11 Teamsheets'!$H$2:$R$106,$A45,'10-11 Teamsheets'!$C$2:$C$106,BJ$1)+APPS('11-12 Teamsheets'!$H$2:$R$119,$A45,'11-12 Teamsheets'!$C$2:$C$119,BJ$1)+APPS('12-13 Teamsheets'!$H$2:$R$126,$A45,'12-13 Teamsheets'!$C$2:$C$126,BJ$1)+APPS('13-14 Teamsheets'!$H$2:$R$132,$A45,'13-14 Teamsheets'!$C$2:$C$132,BJ$1)+APPS('14-15 Teamsheets'!$H$2:$R$136,$A45,'14-15 Teamsheets'!$C$2:$C$136,BJ$1)) &amp; "(" &amp; (SUBS('07-08 Teamsheets'!$S$2:$Z$88,$A45,'07-08 Teamsheets'!$C$2:$C$88,BJ$1)+SUBS('08-09 Teamsheets'!$S$2:$Z$92,$A45,'08-09 Teamsheets'!$C$2:$C$92,BJ$1)+SUBS('09-10 Teamsheets'!$S$2:$Z$98,$A45,'09-10 Teamsheets'!$C$2:$C$98,BJ$1)+SUBS('10-11 Teamsheets'!$S$2:$Z$106,$A45,'10-11 Teamsheets'!$C$2:$C$106,BJ$1)+SUBS('11-12 Teamsheets'!$S$2:$Z$119,$A45,'11-12 Teamsheets'!$C$2:$C$119,BJ$1)+SUBS('12-13 Teamsheets'!$S$2:$Z$126,$A45,'12-13 Teamsheets'!$C$2:$C$126,BJ$1)+SUBS('13-14 Teamsheets'!$S$2:$Z$132,$A45,'13-14 Teamsheets'!$C$2:$C$132,BJ$1)+SUBS('14-15 Teamsheets'!$S$2:$Z$136,$A45,'14-15 Teamsheets'!$C$2:$C$136,BJ$1)) &amp; ")"</f>
        <v>0(0)</v>
      </c>
      <c r="BK45" s="27" t="str">
        <f>(GOALS('07-08 Teamsheets'!$H$2:$R$88,$A45,'07-08 Teamsheets'!$C$2:$C$88,BJ$1)+GOALS('08-09 Teamsheets'!$H$2:$R$92,$A45,'08-09 Teamsheets'!$C$2:$C$92,BJ$1)+GOALS('09-10 Teamsheets'!$H$2:$R$98,$A45,'09-10 Teamsheets'!$C$2:$C$98,BJ$1)+GOALS('10-11 Teamsheets'!$H$2:$R$106,$A45,'10-11 Teamsheets'!$C$2:$C$106,BJ$1)+GOALS('11-12 Teamsheets'!$H$2:$R$119,$A45,'11-12 Teamsheets'!$C$2:$C$119,BJ$1)+GOALS('12-13 Teamsheets'!$H$2:$R$126,$A45,'12-13 Teamsheets'!$C$2:$C$126,BJ$1)+GOALS('13-14 Teamsheets'!$H$2:$R$132,$A45,'13-14 Teamsheets'!$C$2:$C$132,BJ$1)+GOALS('14-15 Teamsheets'!$H$2:$R$136,$A45,'14-15 Teamsheets'!$C$2:$C$136,BJ$1)) &amp; "(" &amp; (GOALS('07-08 Teamsheets'!$S$2:$Z$88,$A45,'07-08 Teamsheets'!$C$2:$C$88,BJ$1)+GOALS('08-09 Teamsheets'!$S$2:$Z$92,$A45,'08-09 Teamsheets'!$C$2:$C$92,BJ$1)+GOALS('09-10 Teamsheets'!$S$2:$Z$98,$A45,'09-10 Teamsheets'!$C$2:$C$98,BJ$1)+GOALS('10-11 Teamsheets'!$S$2:$Z$106,$A45,'10-11 Teamsheets'!$C$2:$C$106,BJ$1)+GOALS('11-12 Teamsheets'!$S$2:$Z$119,$A45,'11-12 Teamsheets'!$C$2:$C$119,BJ$1)+GOALS('12-13 Teamsheets'!$S$2:$Z$126,$A45,'12-13 Teamsheets'!$C$2:$C$126,BJ$1)+GOALS('13-14 Teamsheets'!$S$2:$Z$132,$A45,'13-14 Teamsheets'!$C$2:$C$132,BJ$1)+GOALS('14-15 Teamsheets'!$S$2:$Z$136,$A45,'14-15 Teamsheets'!$C$2:$C$136,BJ$1)) &amp; ")"</f>
        <v>0(0)</v>
      </c>
      <c r="BL45" s="27">
        <f>Clean_sheet('07-08 Teamsheets'!$C$2:$H$92,$A45,BJ$1)+Clean_sheet('08-09 Teamsheets'!$C$2:$H$92,$A45,BJ$1)+Clean_sheet('09-10 Teamsheets'!$C$2:$H$98,$A45,BJ$1)+Clean_sheet('10-11 Teamsheets'!$C$2:$H$106,$A45,BJ$1)+Clean_sheet('11-12 Teamsheets'!$C$2:$H$119,$A45,BJ$1)+Clean_sheet('12-13 Teamsheets'!$C$2:$H$126,$A45,BJ$1)+Clean_sheet('13-14 Teamsheets'!$C$2:$H$132,$A45,BJ$1)+Clean_sheet('14-15 Teamsheets'!$C$2:$H$136,$A45,BJ$1)</f>
        <v>0</v>
      </c>
      <c r="BM45" s="27" t="str">
        <f>(CARDS('07-08 Teamsheets'!$H$2:$Z$88,$A45,$CX$2,'07-08 Teamsheets'!$C$2:$C$88,BJ$1)+CARDS('08-09 Teamsheets'!$H$2:$Z$92,$A45,$CX$2,'08-09 Teamsheets'!$C$2:$C$92,BJ$1)+CARDS('09-10 Teamsheets'!$H$2:$Z$98,$A45,$CX$2,'09-10 Teamsheets'!$C$2:$C$98,BJ$1)+CARDS('10-11 Teamsheets'!$H$2:$Z$106,$A45,$CX$2,'10-11 Teamsheets'!$C$2:$C$106,BJ$1)+CARDS('11-12 Teamsheets'!$H$2:$Z$119,$A45,$CX$2,'11-12 Teamsheets'!$C$2:$C$119,BJ$1)+CARDS('12-13 Teamsheets'!$H$2:$Z$126,$A45,$CX$2,'12-13 Teamsheets'!$C$2:$C$126,BJ$1)+CARDS('13-14 Teamsheets'!$H$2:$Z$132,$A45,$CX$2,'13-14 Teamsheets'!$C$2:$C$132,BJ$1)+CARDS('14-15 Teamsheets'!$H$2:$Z$136,$A45,$CX$2,'14-15 Teamsheets'!$C$2:$C$136,BJ$1)) &amp; "(" &amp; (CARDS('07-08 Teamsheets'!$H$2:$Z$88,$A45,$CX$3,'07-08 Teamsheets'!$C$2:$C$88,BJ$1)+CARDS('08-09 Teamsheets'!$H$2:$Z$92,$A45,$CX$3,'08-09 Teamsheets'!$C$2:$C$92,BJ$1)+CARDS('09-10 Teamsheets'!$H$2:$Z$98,$A45,$CX$3,'09-10 Teamsheets'!$C$2:$C$98,BJ$1)+CARDS('10-11 Teamsheets'!$H$2:$Z$106,$A45,$CX$3,'10-11 Teamsheets'!$C$2:$C$106,BJ$1)+CARDS('11-12 Teamsheets'!$H$2:$Z$119,$A45,$CX$3,'11-12 Teamsheets'!$C$2:$C$119,BJ$1)+CARDS('12-13 Teamsheets'!$H$2:$Z$126,$A45,$CX$3,'12-13 Teamsheets'!$C$2:$C$126,BJ$1)+CARDS('13-14 Teamsheets'!$H$2:$Z$132,$A45,$CX$3,'13-14 Teamsheets'!$C$2:$C$132,BJ$1)+CARDS('14-15 Teamsheets'!$H$2:$Z$136,$A45,$CX$3,'14-15 Teamsheets'!$C$2:$C$136,BJ$1)) &amp; ")"</f>
        <v>0(0)</v>
      </c>
      <c r="BN45" s="82">
        <f>MINS_PLAYED('07-08 Teamsheets'!$H$2:$R$88,$A45,'07-08 Teamsheets'!$C$2:$C$88,BJ$1)+MINS_PLAYED('08-09 Teamsheets'!$H$2:$R$92,$A45,'08-09 Teamsheets'!$C$2:$C$92,BJ$1)+MINS_PLAYED('09-10 Teamsheets'!$H$2:$R$98,$A45,'09-10 Teamsheets'!$C$2:$C$98,BJ$1)+MINS_PLAYED('10-11 Teamsheets'!$H$2:$R$106,$A45,'10-11 Teamsheets'!$C$2:$C$106,BJ$1)+MINS_PLAYED('11-12 Teamsheets'!$H$2:$R$119,$A45,'11-12 Teamsheets'!$C$2:$C$119,BJ$1)+MINS_PLAYED('12-13 Teamsheets'!$H$2:$R$126,$A45,'12-13 Teamsheets'!$C$2:$C$126,BJ$1)+MINS_PLAYED('13-14 Teamsheets'!$H$2:$R$132,$A45,'13-14 Teamsheets'!$C$2:$C$132,BJ$1)+MINS_PLAYED('14-15 Teamsheets'!$H$2:$R$136,$A45,'14-15 Teamsheets'!$C$2:$C$136,BJ$1)+MINS_AS_SUB('07-08 Teamsheets'!$S$2:$Z$88,$A45,'07-08 Teamsheets'!$C$2:$C$88,BJ$1)+MINS_AS_SUB('08-09 Teamsheets'!$S$2:$Z$92,$A45,'08-09 Teamsheets'!$C$2:$C$92,BJ$1)+MINS_AS_SUB('09-10 Teamsheets'!$S$2:$Z$98,$A45,'09-10 Teamsheets'!$C$2:$C$98,BJ$1)+MINS_AS_SUB('10-11 Teamsheets'!$S$2:$Z$106,$A45,'10-11 Teamsheets'!$C$2:$C$106,BJ$1)+MINS_AS_SUB('11-12 Teamsheets'!$S$2:$Z$119,$A45,'11-12 Teamsheets'!$C$2:$C$119,BJ$1)+MINS_AS_SUB('12-13 Teamsheets'!$S$2:$Z$126,$A45,'12-13 Teamsheets'!$C$2:$C$126,BJ$1)+MINS_AS_SUB('13-14 Teamsheets'!$S$2:$Z$132,$A45,'13-14 Teamsheets'!$C$2:$C$132,BJ$1)+MINS_AS_SUB('14-15 Teamsheets'!$S$2:$Z$136,$A45,'14-15 Teamsheets'!$C$2:$C$136,BJ$1)</f>
        <v>0</v>
      </c>
      <c r="BO45" s="27" t="str">
        <f>(APPS('07-08 Teamsheets'!$H$2:$R$88,$A45,'07-08 Teamsheets'!$C$2:$C$88,BO$1)+APPS('08-09 Teamsheets'!$H$2:$R$92,$A45,'08-09 Teamsheets'!$C$2:$C$92,BO$1)+APPS('09-10 Teamsheets'!$H$2:$R$98,$A45,'09-10 Teamsheets'!$C$2:$C$98,BO$1)+APPS('10-11 Teamsheets'!$H$2:$R$106,$A45,'10-11 Teamsheets'!$C$2:$C$106,BO$1)+APPS('11-12 Teamsheets'!$H$2:$R$119,$A45,'11-12 Teamsheets'!$C$2:$C$119,BO$1)+APPS('12-13 Teamsheets'!$H$2:$R$126,$A45,'12-13 Teamsheets'!$C$2:$C$126,BO$1)+APPS('13-14 Teamsheets'!$H$2:$R$132,$A45,'13-14 Teamsheets'!$C$2:$C$132,BO$1)+APPS('14-15 Teamsheets'!$H$2:$R$136,$A45,'14-15 Teamsheets'!$C$2:$C$136,BO$1)) &amp; "(" &amp; (SUBS('07-08 Teamsheets'!$S$2:$Z$88,$A45,'07-08 Teamsheets'!$C$2:$C$88,BO$1)+SUBS('08-09 Teamsheets'!$S$2:$Z$92,$A45,'08-09 Teamsheets'!$C$2:$C$92,BO$1)+SUBS('09-10 Teamsheets'!$S$2:$Z$98,$A45,'09-10 Teamsheets'!$C$2:$C$98,BO$1)+SUBS('10-11 Teamsheets'!$S$2:$Z$106,$A45,'10-11 Teamsheets'!$C$2:$C$106,BO$1)+SUBS('11-12 Teamsheets'!$S$2:$Z$119,$A45,'11-12 Teamsheets'!$C$2:$C$119,BO$1)+SUBS('12-13 Teamsheets'!$S$2:$Z$126,$A45,'12-13 Teamsheets'!$C$2:$C$126,BO$1)+SUBS('13-14 Teamsheets'!$S$2:$Z$132,$A45,'13-14 Teamsheets'!$C$2:$C$132,BO$1)+SUBS('14-15 Teamsheets'!$S$2:$Z$136,$A45,'14-15 Teamsheets'!$C$2:$C$136,BO$1)) &amp; ")"</f>
        <v>0(0)</v>
      </c>
      <c r="BP45" s="27" t="str">
        <f>(GOALS('07-08 Teamsheets'!$H$2:$R$88,$A45,'07-08 Teamsheets'!$C$2:$C$88,BO$1)+GOALS('08-09 Teamsheets'!$H$2:$R$92,$A45,'08-09 Teamsheets'!$C$2:$C$92,BO$1)+GOALS('09-10 Teamsheets'!$H$2:$R$98,$A45,'09-10 Teamsheets'!$C$2:$C$98,BO$1)+GOALS('10-11 Teamsheets'!$H$2:$R$106,$A45,'10-11 Teamsheets'!$C$2:$C$106,BO$1)+GOALS('11-12 Teamsheets'!$H$2:$R$119,$A45,'11-12 Teamsheets'!$C$2:$C$119,BO$1)+GOALS('12-13 Teamsheets'!$H$2:$R$126,$A45,'12-13 Teamsheets'!$C$2:$C$126,BO$1)+GOALS('13-14 Teamsheets'!$H$2:$R$132,$A45,'13-14 Teamsheets'!$C$2:$C$132,BO$1)+GOALS('14-15 Teamsheets'!$H$2:$R$136,$A45,'14-15 Teamsheets'!$C$2:$C$136,BO$1)) &amp; "(" &amp; (GOALS('07-08 Teamsheets'!$S$2:$Z$88,$A45,'07-08 Teamsheets'!$C$2:$C$88,BO$1)+GOALS('08-09 Teamsheets'!$S$2:$Z$92,$A45,'08-09 Teamsheets'!$C$2:$C$92,BO$1)+GOALS('09-10 Teamsheets'!$S$2:$Z$98,$A45,'09-10 Teamsheets'!$C$2:$C$98,BO$1)+GOALS('10-11 Teamsheets'!$S$2:$Z$106,$A45,'10-11 Teamsheets'!$C$2:$C$106,BO$1)+GOALS('11-12 Teamsheets'!$S$2:$Z$119,$A45,'11-12 Teamsheets'!$C$2:$C$119,BO$1)+GOALS('12-13 Teamsheets'!$S$2:$Z$126,$A45,'12-13 Teamsheets'!$C$2:$C$126,BO$1)+GOALS('13-14 Teamsheets'!$S$2:$Z$132,$A45,'13-14 Teamsheets'!$C$2:$C$132,BO$1)+GOALS('14-15 Teamsheets'!$S$2:$Z$136,$A45,'14-15 Teamsheets'!$C$2:$C$136,BO$1)) &amp; ")"</f>
        <v>0(0)</v>
      </c>
      <c r="BQ45" s="27">
        <f>Clean_sheet('07-08 Teamsheets'!$C$2:$H$92,$A45,BO$1)+Clean_sheet('08-09 Teamsheets'!$C$2:$H$92,$A45,BO$1)+Clean_sheet('09-10 Teamsheets'!$C$2:$H$98,$A45,BO$1)+Clean_sheet('10-11 Teamsheets'!$C$2:$H$106,$A45,BO$1)+Clean_sheet('11-12 Teamsheets'!$C$2:$H$119,$A45,BO$1)+Clean_sheet('12-13 Teamsheets'!$C$2:$H$126,$A45,BO$1)+Clean_sheet('13-14 Teamsheets'!$C$2:$H$132,$A45,BO$1)+Clean_sheet('14-15 Teamsheets'!$C$2:$H$136,$A45,BO$1)</f>
        <v>0</v>
      </c>
      <c r="BR45" s="27" t="str">
        <f>(CARDS('07-08 Teamsheets'!$H$2:$Z$88,$A45,$CX$2,'07-08 Teamsheets'!$C$2:$C$88,BO$1)+CARDS('08-09 Teamsheets'!$H$2:$Z$92,$A45,$CX$2,'08-09 Teamsheets'!$C$2:$C$92,BO$1)+CARDS('09-10 Teamsheets'!$H$2:$Z$98,$A45,$CX$2,'09-10 Teamsheets'!$C$2:$C$98,BO$1)+CARDS('10-11 Teamsheets'!$H$2:$Z$106,$A45,$CX$2,'10-11 Teamsheets'!$C$2:$C$106,BO$1)+CARDS('11-12 Teamsheets'!$H$2:$Z$119,$A45,$CX$2,'11-12 Teamsheets'!$C$2:$C$119,BO$1)+CARDS('12-13 Teamsheets'!$H$2:$Z$126,$A45,$CX$2,'12-13 Teamsheets'!$C$2:$C$126,BO$1)+CARDS('13-14 Teamsheets'!$H$2:$Z$132,$A45,$CX$2,'13-14 Teamsheets'!$C$2:$C$132,BO$1)+CARDS('14-15 Teamsheets'!$H$2:$Z$136,$A45,$CX$2,'14-15 Teamsheets'!$C$2:$C$136,BO$1)) &amp; "(" &amp; (CARDS('07-08 Teamsheets'!$H$2:$Z$88,$A45,$CX$3,'07-08 Teamsheets'!$C$2:$C$88,BO$1)+CARDS('08-09 Teamsheets'!$H$2:$Z$92,$A45,$CX$3,'08-09 Teamsheets'!$C$2:$C$92,BO$1)+CARDS('09-10 Teamsheets'!$H$2:$Z$98,$A45,$CX$3,'09-10 Teamsheets'!$C$2:$C$98,BO$1)+CARDS('10-11 Teamsheets'!$H$2:$Z$106,$A45,$CX$3,'10-11 Teamsheets'!$C$2:$C$106,BO$1)+CARDS('11-12 Teamsheets'!$H$2:$Z$119,$A45,$CX$3,'11-12 Teamsheets'!$C$2:$C$119,BO$1)+CARDS('12-13 Teamsheets'!$H$2:$Z$126,$A45,$CX$3,'12-13 Teamsheets'!$C$2:$C$126,BO$1)+CARDS('13-14 Teamsheets'!$H$2:$Z$132,$A45,$CX$3,'13-14 Teamsheets'!$C$2:$C$132,BO$1)+CARDS('14-15 Teamsheets'!$H$2:$Z$136,$A45,$CX$3,'14-15 Teamsheets'!$C$2:$C$136,BO$1)) &amp; ")"</f>
        <v>0(0)</v>
      </c>
      <c r="BS45" s="82">
        <f>MINS_PLAYED('07-08 Teamsheets'!$H$2:$R$88,$A45,'07-08 Teamsheets'!$C$2:$C$88,BO$1)+MINS_PLAYED('08-09 Teamsheets'!$H$2:$R$92,$A45,'08-09 Teamsheets'!$C$2:$C$92,BO$1)+MINS_PLAYED('09-10 Teamsheets'!$H$2:$R$98,$A45,'09-10 Teamsheets'!$C$2:$C$98,BO$1)+MINS_PLAYED('10-11 Teamsheets'!$H$2:$R$106,$A45,'10-11 Teamsheets'!$C$2:$C$106,BO$1)+MINS_PLAYED('11-12 Teamsheets'!$H$2:$R$119,$A45,'11-12 Teamsheets'!$C$2:$C$119,BO$1)+MINS_PLAYED('12-13 Teamsheets'!$H$2:$R$126,$A45,'12-13 Teamsheets'!$C$2:$C$126,BO$1)+MINS_PLAYED('13-14 Teamsheets'!$H$2:$R$132,$A45,'13-14 Teamsheets'!$C$2:$C$132,BO$1)+MINS_PLAYED('14-15 Teamsheets'!$H$2:$R$136,$A45,'14-15 Teamsheets'!$C$2:$C$136,BO$1)+MINS_AS_SUB('07-08 Teamsheets'!$S$2:$Z$88,$A45,'07-08 Teamsheets'!$C$2:$C$88,BO$1)+MINS_AS_SUB('08-09 Teamsheets'!$S$2:$Z$92,$A45,'08-09 Teamsheets'!$C$2:$C$92,BO$1)+MINS_AS_SUB('09-10 Teamsheets'!$S$2:$Z$98,$A45,'09-10 Teamsheets'!$C$2:$C$98,BO$1)+MINS_AS_SUB('10-11 Teamsheets'!$S$2:$Z$106,$A45,'10-11 Teamsheets'!$C$2:$C$106,BO$1)+MINS_AS_SUB('11-12 Teamsheets'!$S$2:$Z$119,$A45,'11-12 Teamsheets'!$C$2:$C$119,BO$1)+MINS_AS_SUB('12-13 Teamsheets'!$S$2:$Z$126,$A45,'12-13 Teamsheets'!$C$2:$C$126,BO$1)+MINS_AS_SUB('13-14 Teamsheets'!$S$2:$Z$132,$A45,'13-14 Teamsheets'!$C$2:$C$132,BO$1)+MINS_AS_SUB('14-15 Teamsheets'!$S$2:$Z$136,$A45,'14-15 Teamsheets'!$C$2:$C$136,BO$1)</f>
        <v>0</v>
      </c>
      <c r="BT45" s="71">
        <f>APPS('05-06 Teamsheets'!$H$2:$R$71,$A45,'05-06 Teamsheets'!$C$2:$C$71,B$1)+SUBS('05-06 Teamsheets'!$S$2:$W$71,$A45,'05-06 Teamsheets'!$C$2:$C$71,B$1)+APPS('06-07 Teamsheets'!$H$2:$R$83,$A45,'06-07 Teamsheets'!$C$2:$C$83,G$1)+SUBS('06-07 Teamsheets'!$S$2:$Z$83,$A45,'06-07 Teamsheets'!$C$2:$C$83,G$1)+APPS('07-08 Teamsheets'!$H$2:$R$88,$A45,'07-08 Teamsheets'!$C$2:$C$88,L$1)+SUBS('07-08 Teamsheets'!$S$2:$Z$88,$A45,'07-08 Teamsheets'!$C$2:$C$88,L$1)+APPS('08-09 Teamsheets'!$H$2:$R$92,$A45,'08-09 Teamsheets'!$C$2:$C$92,Q$1)+SUBS('08-09 Teamsheets'!$S$2:$Z$92,$A45,'08-09 Teamsheets'!$C$2:$C$92,Q$1)+APPS('09-10 Teamsheets'!$H$2:$R$98,$A45,'09-10 Teamsheets'!$C$2:$C$98,Q$1)+SUBS('09-10 Teamsheets'!$S$2:$Z$98,$A45,'09-10 Teamsheets'!$C$2:$C$98,Q$1)+APPS('10-11 Teamsheets'!$H$2:$R$107,$A45,'10-11 Teamsheets'!$C$2:$C$107,Q$1)+SUBS('10-11 Teamsheets'!$S$2:$Z$107,$A45,'10-11 Teamsheets'!$C$2:$C$107,Q$1)+APPS('11-12 Teamsheets'!$H$2:$R$119,$A45,'11-12 Teamsheets'!$C$2:$C$119,Q$1)+SUBS('11-12 Teamsheets'!$S$2:$Z$119,$A45,'11-12 Teamsheets'!$C$2:$C$119,Q$1)+APPS('12-13 Teamsheets'!$H$2:$R$126,$A45,'12-13 Teamsheets'!$C$2:$C$126,Q$1)+SUBS('12-13 Teamsheets'!$S$2:$Z$126,$A45,'12-13 Teamsheets'!$C$2:$C$126,Q$1)+APPS('13-14 Teamsheets'!$H$2:$R$132,$A45,'13-14 Teamsheets'!$C$2:$C$132,Q$1)+SUBS('13-14 Teamsheets'!$S$2:$Z$132,$A45,'13-14 Teamsheets'!$C$2:$C$132,Q$1)+APPS('14-15 Teamsheets'!$H$2:$R$136,$A45,'14-15 Teamsheets'!$C$2:$C$136,Q$1)+SUBS('14-15 Teamsheets'!$S$2:$Z$136,$A45,'14-15 Teamsheets'!$C$2:$C$136,Q$1)</f>
        <v>12</v>
      </c>
      <c r="BU45" s="132">
        <v>0</v>
      </c>
      <c r="BV45" s="27">
        <f>APPS('07-08 Teamsheets'!$H$2:$R$88,$A45,'07-08 Teamsheets'!$C$2:$C$88,AZ$1)+SUBS('07-08 Teamsheets'!$S$2:$Z$88,$A45,'07-08 Teamsheets'!$C$2:$C$88,AZ$1)+APPS('11-12 Teamsheets'!$H$2:$R$119,$A45,'11-12 Teamsheets'!$C$2:$C$119,AZ$1)+SUBS('11-12 Teamsheets'!$S$2:$Z$119,$A45,'11-12 Teamsheets'!$C$2:$C$119,AZ$1)+APPS('12-13 Teamsheets'!$H$2:$R$126,$A45,'12-13 Teamsheets'!$C$2:$C$126,AZ$1)+SUBS('12-13 Teamsheets'!$S$2:$Z$126,$A45,'12-13 Teamsheets'!$C$2:$C$126,AZ$1)+APPS('13-14 Teamsheets'!$H$2:$R$132,$A45,'13-14 Teamsheets'!$C$2:$C$132,AZ$1)+SUBS('13-14 Teamsheets'!$S$2:$Z$132,$A45,'13-14 Teamsheets'!$C$2:$C$132,AZ$1)+APPS('14-15 Teamsheets'!$H$2:$R$136,$A45,'14-15 Teamsheets'!$C$2:$C$136,AZ$1)+SUBS('14-15 Teamsheets'!$S$2:$Z$136,$A45,'14-15 Teamsheets'!$C$2:$C$136,AZ$1)+APPS('08-09 Teamsheets'!$H$2:$R$92,$A45,'08-09 Teamsheets'!$C$2:$C$92,BE$1)+APPS('09-10 Teamsheets'!$H$2:$R$98,$A45,'09-10 Teamsheets'!$C$2:$C$98,BE$1)+SUBS('08-09 Teamsheets'!$S$2:$Z$92,$A45,'08-09 Teamsheets'!$C$2:$C$92,BE$1)+SUBS('09-10 Teamsheets'!$S$2:$Z$98,$A45,'09-10 Teamsheets'!$C$2:$C$98,BE$1)+APPS('10-11 Teamsheets'!$H$2:$R$107,$A45,'10-11 Teamsheets'!$C$2:$C$107,BE$1)+SUBS('10-11 Teamsheets'!$S$2:$Z$107,$A45,'10-11 Teamsheets'!$C$2:$C$107,BE$1)+APPS('11-12 Teamsheets'!$H$2:$R$119,$A45,'11-12 Teamsheets'!$C$2:$C$119,BE$1)+SUBS('11-12 Teamsheets'!$S$2:$Z$119,$A45,'11-12 Teamsheets'!$C$2:$C$119,BE$1)+APPS('12-13 Teamsheets'!$H$2:$R$126,$A45,'12-13 Teamsheets'!$C$2:$C$126,BE$1)+SUBS('12-13 Teamsheets'!$S$2:$Z$126,$A45,'12-13 Teamsheets'!$C$2:$C$126,BE$1)+APPS('13-14 Teamsheets'!$H$2:$R$132,$A45,'13-14 Teamsheets'!$C$2:$C$132,BE$1)+SUBS('13-14 Teamsheets'!$S$2:$Z$132,$A45,'13-14 Teamsheets'!$C$2:$C$132,BE$1)+APPS('14-15 Teamsheets'!$H$2:$R$136,$A45,'14-15 Teamsheets'!$C$2:$C$136,BE$1)+SUBS('14-15 Teamsheets'!$S$2:$Z$136,$A45,'14-15 Teamsheets'!$C$2:$C$136,BE$1)</f>
        <v>0</v>
      </c>
      <c r="BW45" s="27">
        <f>APPS('07-08 Teamsheets'!$H$2:$R$88,$A45,'07-08 Teamsheets'!$C$2:$C$88,BJ$1)+APPS('08-09 Teamsheets'!$H$2:$R$92,$A45,'08-09 Teamsheets'!$C$2:$C$92,BJ$1)+APPS('09-10 Teamsheets'!$H$2:$R$98,$A45,'09-10 Teamsheets'!$C$2:$C$98,BJ$1)+SUBS('07-08 Teamsheets'!$S$2:$Z$88,$A45,'07-08 Teamsheets'!$C$2:$C$88,BJ$1)+SUBS('08-09 Teamsheets'!$S$2:$Z$92,$A45,'08-09 Teamsheets'!$C$2:$C$92,BJ$1)+SUBS('09-10 Teamsheets'!$S$2:$Z$98,$A45,'09-10 Teamsheets'!$C$2:$C$98,BJ$1)+APPS('10-11 Teamsheets'!$H$2:$R$107,$A45,'10-11 Teamsheets'!$C$2:$C$107,BJ$1)+SUBS('10-11 Teamsheets'!$S$2:$Z$107,$A45,'10-11 Teamsheets'!$C$2:$C$107,BJ$1)+APPS('11-12 Teamsheets'!$H$2:$R$119,$A45,'11-12 Teamsheets'!$C$2:$C$119,BJ$1)+SUBS('11-12 Teamsheets'!$S$2:$Z$111,$A45,'11-12 Teamsheets'!$C$2:$C$119,BJ$1)+APPS('12-13 Teamsheets'!$H$2:$R$126,$A45,'12-13 Teamsheets'!$C$2:$C$126,BJ$1)+SUBS('12-13 Teamsheets'!$S$2:$Z$118,$A45,'12-13 Teamsheets'!$C$2:$C$126,BJ$1)+APPS('13-14 Teamsheets'!$H$2:$R$132,$A45,'13-14 Teamsheets'!$C$2:$C$132,BJ$1)+SUBS('13-14 Teamsheets'!$S$2:$Z$124,$A45,'13-14 Teamsheets'!$C$2:$C$132,BJ$1)+APPS('14-15 Teamsheets'!$H$2:$R$136,$A45,'14-15 Teamsheets'!$C$2:$C$136,BJ$1)+SUBS('14-15 Teamsheets'!$S$2:$Z$128,$A45,'14-15 Teamsheets'!$C$2:$C$136,BJ$1)</f>
        <v>0</v>
      </c>
      <c r="BX45" s="27">
        <f>APPS('07-08 Teamsheets'!$H$2:$R$88,$A45,'07-08 Teamsheets'!$C$2:$C$88,BO$1)+APPS('08-09 Teamsheets'!$H$2:$R$92,$A45,'08-09 Teamsheets'!$C$2:$C$92,BO$1)+APPS('09-10 Teamsheets'!$H$2:$R$98,$A45,'09-10 Teamsheets'!$C$2:$C$98,BO$1)+SUBS('07-08 Teamsheets'!$S$2:$Z$88,$A45,'07-08 Teamsheets'!$C$2:$C$88,BO$1)+SUBS('08-09 Teamsheets'!$S$2:$Z$92,$A45,'08-09 Teamsheets'!$C$2:$C$92,BO$1)+SUBS('09-10 Teamsheets'!$S$2:$Z$98,$A45,'09-10 Teamsheets'!$C$2:$C$98,BO$1)+APPS('10-11 Teamsheets'!$H$2:$R$107,$A45,'10-11 Teamsheets'!$C$2:$C$107,BO$1)+SUBS('10-11 Teamsheets'!$S$2:$Z$107,$A45,'10-11 Teamsheets'!$C$2:$C$107,BO$1)+APPS('11-12 Teamsheets'!$H$2:$R$119,$A45,'11-12 Teamsheets'!$C$2:$C$119,BO$1)+SUBS('11-12 Teamsheets'!$S$2:$Z$119,$A45,'11-12 Teamsheets'!$C$2:$C$119,BO$1)+APPS('12-13 Teamsheets'!$H$2:$R$126,$A45,'12-13 Teamsheets'!$C$2:$C$126,BO$1)+SUBS('12-13 Teamsheets'!$S$2:$Z$126,$A45,'12-13 Teamsheets'!$C$2:$C$126,BO$1)+APPS('13-14 Teamsheets'!$H$2:$R$132,$A45,'13-14 Teamsheets'!$C$2:$C$132,BO$1)+SUBS('13-14 Teamsheets'!$S$2:$Z$132,$A45,'13-14 Teamsheets'!$C$2:$C$132,BO$1)+APPS('14-15 Teamsheets'!$H$2:$R$136,$A45,'14-15 Teamsheets'!$C$2:$C$136,BO$1)+SUBS('14-15 Teamsheets'!$S$2:$Z$136,$A45,'14-15 Teamsheets'!$C$2:$C$136,BO$1)</f>
        <v>0</v>
      </c>
      <c r="BY45" s="28">
        <f t="shared" si="3"/>
        <v>0</v>
      </c>
      <c r="BZ45" s="27" t="str">
        <f>(APPS('05-06 Teamsheets'!$H$2:$R$71,$A45) + APPS('06-07 Teamsheets'!$H$2:$R$83,$A45) +APPS('07-08 Teamsheets'!$H$2:$R$88,$A45) + APPS('08-09 Teamsheets'!$H$2:$R$92,$A45)+APPS('09-10 Teamsheets'!$H$2:$R$98,$A45)+APPS('10-11 Teamsheets'!$H$2:$R$107,$A45)+APPS('11-12 Teamsheets'!$H$2:$R$119,$A45)+APPS('12-13 Teamsheets'!$H$2:$R$126,$A45)+APPS('13-14 Teamsheets'!$H$2:$R$132,$A45)+APPS('14-15 Teamsheets'!$H$2:$R$136,$A45)) &amp; "(" &amp; (SUBS('05-06 Teamsheets'!$S$2:$W$71,$A45)+SUBS('06-07 Teamsheets'!$S$2:$Z$83,$A45)+SUBS('07-08 Teamsheets'!$S$2:$Z$88,$A45) +SUBS('08-09 Teamsheets'!$S$2:$Z$92,$A45)+SUBS('09-10 Teamsheets'!$S$2:$Z$98,$A45)+SUBS('10-11 Teamsheets'!$S$2:$Z$107,$A45)+SUBS('11-12 Teamsheets'!$S$2:$Z$119,$A45)+SUBS('12-13 Teamsheets'!$S$2:$Z$126,$A45)+SUBS('13-14 Teamsheets'!$S$2:$Z$132,$A45)+SUBS('14-15 Teamsheets'!$S$2:$Z$136,$A45)) &amp; ")"</f>
        <v>4(8)</v>
      </c>
      <c r="CA45" s="28">
        <f t="shared" si="4"/>
        <v>12</v>
      </c>
      <c r="CB45" s="71">
        <f>GOALS('05-06 Teamsheets'!$H$2:$W$71,$A45,'05-06 Teamsheets'!$C$2:$C$71,B$1)+GOALS('06-07 Teamsheets'!$H$2:$Z$83,$A45,'06-07 Teamsheets'!$C$2:$C$83,G$1)+GOALS('07-08 Teamsheets'!$H$2:$Z$88,$A45,'07-08 Teamsheets'!$C$2:$C$88,L$1)+GOALS('08-09 Teamsheets'!$H$2:$Z$92,$A45,'08-09 Teamsheets'!$C$2:$C$92,Q$1)+GOALS('09-10 Teamsheets'!$H$2:$Z$98,$A45,'09-10 Teamsheets'!$C$2:$C$98,Q$1)+GOALS('10-11 Teamsheets'!$H$2:$Z$107,$A45,'10-11 Teamsheets'!$C$2:$C$107,Q$1)+GOALS('11-12 Teamsheets'!$H$2:$Z$119,$A45,'11-12 Teamsheets'!$C$2:$C$119,Q$1)+GOALS('12-13 Teamsheets'!$H$2:$Z$126,$A45,'12-13 Teamsheets'!$C$2:$C$126,Q$1)+GOALS('13-14 Teamsheets'!$H$2:$Z$132,$A45,'13-14 Teamsheets'!$C$2:$C$132,Q$1)+GOALS('14-15 Teamsheets'!$H$2:$Z$136,$A45,'14-15 Teamsheets'!$C$2:$C$136,Q$1)</f>
        <v>0</v>
      </c>
      <c r="CC45" s="27">
        <f>GOALS('05-06 Teamsheets'!$H$2:$W$71,$A45,'05-06 Teamsheets'!$C$2:$C$71,V$1)+GOALS('05-06 Teamsheets'!$H$2:$W$71,$A45,'05-06 Teamsheets'!$C$2:$C$71,AA$1)+GOALS('06-07 Teamsheets'!$H$2:$Z$83,$A45,'06-07 Teamsheets'!$C$2:$C$83,AF$1)+GOALS('06-07 Teamsheets'!$H$2:$Z$83,$A45,'06-07 Teamsheets'!$C$2:$C$83,AK$1)+GOALS('07-08 Teamsheets'!$H$2:$Z$88,$A45,'07-08 Teamsheets'!$C$2:$C$88,AP$1)+GOALS('07-08 Teamsheets'!$H$2:$Z$88,$A45,'07-08 Teamsheets'!$C$2:$C$88,AU$1)+GOALS('07-08 Teamsheets'!$H$2:$Z$88,$A45,'07-08 Teamsheets'!$C$2:$C$88,AZ$1)+GOALS('11-12 Teamsheets'!$H$2:$Z$119,$A45,'11-12 Teamsheets'!$C$2:$C$119,AZ$1)+GOALS('12-13 Teamsheets'!$H$2:$Z$120,$A45,'12-13 Teamsheets'!$C$2:$C$120,AZ$1)+GOALS('13-14 Teamsheets'!$H$2:$Z$126,$A45,'13-14 Teamsheets'!$C$2:$C$126,AZ$1)+GOALS('14-15 Teamsheets'!$H$2:$Z$130,$A45,'14-15 Teamsheets'!$C$2:$C$130,AZ$1)+GOALS('08-09 Teamsheets'!$H$2:$Z$92,$A45,'08-09 Teamsheets'!$C$2:$C$92,BE$1)+GOALS('09-10 Teamsheets'!$H$2:$Z$98,$A45,'09-10 Teamsheets'!$C$2:$C$98,BE$1)+GOALS('10-11 Teamsheets'!$H$2:$Z$107,$A45,'10-11 Teamsheets'!$C$2:$C$107,BE$1)+GOALS('11-12 Teamsheets'!$H$2:$Z$119,$A45,'11-12 Teamsheets'!$C$2:$C$119,BE$1)+GOALS('12-13 Teamsheets'!$H$2:$Z$126,$A45,'12-13 Teamsheets'!$C$2:$C$126,BE$1)+GOALS('13-14 Teamsheets'!$H$2:$Z$132,$A45,'13-14 Teamsheets'!$C$2:$C$132,BE$1)+GOALS('14-15 Teamsheets'!$H$2:$Z$136,$A45,'14-15 Teamsheets'!$C$2:$C$136,BE$1)</f>
        <v>0</v>
      </c>
      <c r="CD45" s="27">
        <f>GOALS('07-08 Teamsheets'!$H$2:$Z$88,$A45,'07-08 Teamsheets'!$C$2:$C$88,BJ$1)
+GOALS('08-09 Teamsheets'!$H$2:$Z$92,$A45,'08-09 Teamsheets'!$C$2:$C$92,BJ$1)
+GOALS('09-10 Teamsheets'!$H$2:$Z$98,$A45,'09-10 Teamsheets'!$C$2:$C$98,BJ$1)
+GOALS('10-11 Teamsheets'!$H$2:$Z$107,$A45,'10-11 Teamsheets'!$C$2:$C$107,BJ$1)
+GOALS('11-12 Teamsheets'!$H$2:$Z$119,$A45,'11-12 Teamsheets'!$C$2:$C$119,BJ$1)
+GOALS('12-13 Teamsheets'!$H$2:$Z$124,$A45,'12-13 Teamsheets'!$C$2:$C$124,BJ$1)+GOALS('13-14 Teamsheets'!$H$2:$Z$130,$A45,'13-14 Teamsheets'!$C$2:$C$130,BJ$1)+GOALS('14-15 Teamsheets'!$H$2:$Z$134,$A45,'14-15 Teamsheets'!$C$2:$C$134,BJ$1)
+GOALS('07-08 Teamsheets'!$H$2:$Z$88,$A45,'07-08 Teamsheets'!$C$2:$C$88,BO$1)
+GOALS('08-09 Teamsheets'!$H$2:$Z$92,$A45,'08-09 Teamsheets'!$C$2:$C$92,BO$1)
+GOALS('09-10 Teamsheets'!$H$2:$Z$98,$A45,'09-10 Teamsheets'!$C$2:$C$98,BO$1)
+GOALS('10-11 Teamsheets'!$H$2:$Z$107,$A45,'10-11 Teamsheets'!$C$2:$C$107,BO$1)
+GOALS('11-12 Teamsheets'!$H$2:$Z$119,$A45,'11-12 Teamsheets'!$C$2:$C$119,BO$1)
+GOALS('12-13 Teamsheets'!$H$2:$Z$126,$A45,'12-13 Teamsheets'!$C$2:$C$126,BO$1)+GOALS('13-14 Teamsheets'!$H$2:$Z$132,$A45,'13-14 Teamsheets'!$C$2:$C$132,BO$1)+GOALS('14-15 Teamsheets'!$H$2:$Z$136,$A45,'14-15 Teamsheets'!$C$2:$C$136,BO$1)</f>
        <v>0</v>
      </c>
      <c r="CE45" s="28">
        <f t="shared" si="5"/>
        <v>0</v>
      </c>
      <c r="CF45" s="27" t="str">
        <f>(GOALS('05-06 Teamsheets'!$H$2:$R$71,$A45) +GOALS('06-07 Teamsheets'!$H$2:$R$83,$A45) +  GOALS('07-08 Teamsheets'!$H$2:$R$88,$A45) + GOALS('08-09 Teamsheets'!$H$2:$R$92,$A45)+GOALS('09-10 Teamsheets'!$H$2:$R$98,$A45)+GOALS('10-11 Teamsheets'!$H$2:$R$107,$A45)+GOALS('11-12 Teamsheets'!$H$2:$R$119,$A45)+GOALS('12-13 Teamsheets'!$H$2:$R$126,$A45)+GOALS('13-14 Teamsheets'!$H$2:$R$132,$A45)+GOALS('14-15 Teamsheets'!$H$2:$R$136,$A45)) &amp; "(" &amp; (GOALS('05-06 Teamsheets'!$S$2:$W$71,$A45)+GOALS('06-07 Teamsheets'!$S$2:$Z$83,$A45)+GOALS('07-08 Teamsheets'!$S$2:$Z$88,$A45)+GOALS('08-09 Teamsheets'!$S$2:$Z$92,$A45)+GOALS('09-10 Teamsheets'!$S$2:$Z$98,$A45)+GOALS('10-11 Teamsheets'!$S$2:$Z$107,$A45)+GOALS('11-12 Teamsheets'!$S$2:$Z$119,$A45)+GOALS('12-13 Teamsheets'!$S$2:$Z$126,$A45)+GOALS('13-14 Teamsheets'!$S$2:$Z$132,$A45)+GOALS('14-15 Teamsheets'!$S$2:$Z$136,$A45)) &amp; ")"</f>
        <v>0(0)</v>
      </c>
      <c r="CG45" s="28">
        <f t="shared" si="6"/>
        <v>0</v>
      </c>
      <c r="CH45" s="71">
        <f t="shared" si="7"/>
        <v>0</v>
      </c>
      <c r="CI45" s="83">
        <f t="shared" si="8"/>
        <v>0</v>
      </c>
      <c r="CJ45" s="77">
        <f t="shared" si="9"/>
        <v>0</v>
      </c>
      <c r="CK45" s="74" t="str">
        <f>(CARDS('05-06 Teamsheets'!$H$2:$W$71,$A45,$CX$2)+CARDS('06-07 Teamsheets'!$H$2:$Z$83,$A45,$CX$2)+CARDS('07-08 Teamsheets'!$H$2:$Z$88,$A45,$CX$2)+CARDS('08-09 Teamsheets'!$H$2:$Z$92,$A45,$CX$2)+CARDS('09-10 Teamsheets'!$H$2:$Z$98,$A45,$CX$2)+CARDS('10-11 Teamsheets'!$H$2:$Z$107,$A45,$CX$2)+CARDS('11-12 Teamsheets'!$H$2:$Z$119,$A45,$CX$2)+CARDS('12-13 Teamsheets'!$H$2:$Z$126,$A45,$CX$2)+CARDS('13-14 Teamsheets'!$H$2:$Z$130,$A45,$CX$2)) &amp; "(" &amp; (CARDS('05-06 Teamsheets'!$H$2:$W$71,$A45,$CX$3)+CARDS('06-07 Teamsheets'!$H$2:$Z$83,$A45,$CX$3)+CARDS('07-08 Teamsheets'!$H$2:$Z$88,$A45,$CX$3)+CARDS('08-09 Teamsheets'!$H$2:$Z$92,$A45,$CX$3)+CARDS('09-10 Teamsheets'!$H$2:$Z$98,$A45,$CX$3)+CARDS('10-11 Teamsheets'!$H$2:$Z$107,$A45,$CX$3)+CARDS('11-12 Teamsheets'!$H$2:$Z$119,$A45,$CX$3)+CARDS('13-14 Teamsheets'!$H$2:$Z$130,$A45,$CX$3)) &amp; ")"</f>
        <v>3(0)</v>
      </c>
      <c r="CL45" s="28">
        <f t="shared" si="10"/>
        <v>463</v>
      </c>
      <c r="CM45" s="28">
        <f t="shared" si="11"/>
        <v>0</v>
      </c>
      <c r="CN45" s="77">
        <f t="shared" si="12"/>
        <v>463</v>
      </c>
      <c r="CO45" s="28">
        <f t="shared" si="13"/>
        <v>38.583333333333336</v>
      </c>
      <c r="CP45" s="28">
        <f t="shared" si="14"/>
        <v>0</v>
      </c>
      <c r="CQ45" s="77">
        <f t="shared" si="15"/>
        <v>0</v>
      </c>
      <c r="CS45" s="71">
        <f t="shared" si="0"/>
        <v>97</v>
      </c>
      <c r="CT45" s="83">
        <f t="shared" si="1"/>
        <v>108</v>
      </c>
      <c r="CU45" s="77">
        <f t="shared" si="2"/>
        <v>101</v>
      </c>
    </row>
    <row r="46" spans="1:102" x14ac:dyDescent="0.2">
      <c r="A46" s="112" t="s">
        <v>3755</v>
      </c>
      <c r="B46" s="27" t="s">
        <v>1635</v>
      </c>
      <c r="C46" s="27" t="s">
        <v>1635</v>
      </c>
      <c r="D46" s="27">
        <v>0</v>
      </c>
      <c r="E46" s="27" t="s">
        <v>1635</v>
      </c>
      <c r="F46" s="82">
        <v>0</v>
      </c>
      <c r="G46" s="27" t="s">
        <v>1635</v>
      </c>
      <c r="H46" s="27" t="s">
        <v>1635</v>
      </c>
      <c r="I46" s="27">
        <v>0</v>
      </c>
      <c r="J46" s="27" t="s">
        <v>1635</v>
      </c>
      <c r="K46" s="82">
        <v>0</v>
      </c>
      <c r="L46" s="27" t="s">
        <v>1635</v>
      </c>
      <c r="M46" s="27" t="s">
        <v>1635</v>
      </c>
      <c r="N46" s="27">
        <v>0</v>
      </c>
      <c r="O46" s="27" t="s">
        <v>1635</v>
      </c>
      <c r="P46" s="82">
        <v>0</v>
      </c>
      <c r="Q46" s="27" t="str">
        <f>(APPS('08-09 Teamsheets'!$H$2:$R$92,$A46,'08-09 Teamsheets'!$C$2:$C$92,Q$1)+APPS('09-10 Teamsheets'!$H$2:$R$98,$A46,'09-10 Teamsheets'!$C$2:$C$98,Q$1)+APPS('10-11 Teamsheets'!$H$2:$R$107,$A46,'10-11 Teamsheets'!$C$2:$C$107,Q$1)+APPS('11-12 Teamsheets'!$H$2:$R$119,$A46,'11-12 Teamsheets'!$C$2:$C$119,Q$1)+APPS('12-13 Teamsheets'!$H$2:$R$126,$A46,'12-13 Teamsheets'!$C$2:$C$126,Q$1)+APPS('13-14 Teamsheets'!$H$2:$R$132,$A46,'13-14 Teamsheets'!$C$2:$C$132,Q$1)+APPS('14-15 Teamsheets'!$H$2:$R$136,$A46,'14-15 Teamsheets'!$C$2:$C$136,Q$1)) &amp; "(" &amp; (SUBS('08-09 Teamsheets'!$S$2:$Z$92,$A46,'08-09 Teamsheets'!$C$2:$C$92,Q$1)+SUBS('09-10 Teamsheets'!$S$2:$Z$98,$A46,'09-10 Teamsheets'!$C$2:$C$98,Q$1)+SUBS('10-11 Teamsheets'!$S$2:$Z$107,$A46,'10-11 Teamsheets'!$C$2:$C$107,Q$1)+SUBS('11-12 Teamsheets'!$S$2:$Z$119,$A46,'11-12 Teamsheets'!$C$2:$C$119,Q$1)+SUBS('12-13 Teamsheets'!$S$2:$Z$126,$A46,'12-13 Teamsheets'!$C$2:$C$126,Q$1)+SUBS('13-14 Teamsheets'!$S$2:$Z$132,$A46,'13-14 Teamsheets'!$C$2:$C$132,Q$1)+SUBS('14-15 Teamsheets'!$S$2:$Z$136,$A46,'14-15 Teamsheets'!$C$2:$C$136,Q$1)) &amp; ")"</f>
        <v>1(0)</v>
      </c>
      <c r="R46" s="27" t="str">
        <f>(GOALS('08-09 Teamsheets'!$H$2:$R$92,$A46,'08-09 Teamsheets'!$C$2:$C$92,Q$1)+GOALS('09-10 Teamsheets'!$H$2:$R$98,$A46,'09-10 Teamsheets'!$C$2:$C$98,Q$1)+GOALS('10-11 Teamsheets'!$H$2:$R$107,$A46,'10-11 Teamsheets'!$C$2:$C$107,Q$1)+GOALS('11-12 Teamsheets'!$H$2:$R$119,$A46,'11-12 Teamsheets'!$C$2:$C$119,Q$1)+GOALS('12-13 Teamsheets'!$H$2:$R$126,$A46,'12-13 Teamsheets'!$C$2:$C$126,Q$1)+GOALS('13-14 Teamsheets'!$H$2:$R$132,$A46,'13-14 Teamsheets'!$C$2:$C$132,Q$1)+GOALS('14-15 Teamsheets'!$H$2:$R$136,$A46,'14-15 Teamsheets'!$C$2:$C$136,Q$1)) &amp; "(" &amp; (GOALS('08-09 Teamsheets'!$S$2:$Z$92,$A46,'08-09 Teamsheets'!$C$2:$C$92,Q$1)+GOALS('09-10 Teamsheets'!$S$2:$Z$98,$A46,'09-10 Teamsheets'!$C$2:$C$98,Q$1)+GOALS('10-11 Teamsheets'!$S$2:$Z$107,$A46,'10-11 Teamsheets'!$C$2:$C$107,Q$1)+GOALS('11-12 Teamsheets'!$S$2:$Z$119,$A46,'11-12 Teamsheets'!$C$2:$C$119,Q$1)+GOALS('12-13 Teamsheets'!$S$2:$Z$126,$A46,'12-13 Teamsheets'!$C$2:$C$126,Q$1)+GOALS('13-14 Teamsheets'!$S$2:$Z$132,$A46,'13-14 Teamsheets'!$C$2:$C$132,Q$1)+GOALS('14-15 Teamsheets'!$S$2:$Z$136,$A46,'14-15 Teamsheets'!$C$2:$C$136,Q$1)) &amp; ")"</f>
        <v>0(0)</v>
      </c>
      <c r="S46" s="27">
        <f>Clean_sheet('08-09 Teamsheets'!$C$2:$H$92,$A46,Q$1)+Clean_sheet('09-10 Teamsheets'!$C$2:$H$98,$A46,Q$1)+Clean_sheet('10-11 Teamsheets'!$C$2:$H$107,$A46,Q$1)+Clean_sheet('11-12 Teamsheets'!$C$2:$H$119,$A46,Q$1)+Clean_sheet('12-13 Teamsheets'!$C$2:$H$126,$A46,Q$1)+Clean_sheet('13-14 Teamsheets'!$C$2:$H$132,$A46,Q$1)+Clean_sheet('14-15 Teamsheets'!$C$2:$H$136,$A46,Q$1)</f>
        <v>0</v>
      </c>
      <c r="T46" s="27" t="str">
        <f>(CARDS('08-09 Teamsheets'!$H$2:$Z$92,$A46,$CX$2,'08-09 Teamsheets'!$C$2:$C$92,Q$1)+CARDS('09-10 Teamsheets'!$H$2:$Z$98,$A46,$CX$2,'09-10 Teamsheets'!$C$2:$C$98,Q$1)+CARDS('10-11 Teamsheets'!$H$2:$Z$107,$A46,$CX$2,'10-11 Teamsheets'!$C$2:$C$107,Q$1)+CARDS('11-12 Teamsheets'!$H$2:$Z$119,$A46,$CX$2,'11-12 Teamsheets'!$C$2:$C$119,Q$1)+CARDS('12-13 Teamsheets'!$H$2:$Z$126,$A46,$CX$2,'12-13 Teamsheets'!$C$2:$C$126,Q$1)+CARDS('13-14 Teamsheets'!$H$2:$Z$132,$A46,$CX$2,'13-14 Teamsheets'!$C$2:$C$132,Q$1)+CARDS('14-15 Teamsheets'!$H$2:$Z$136,$A46,$CX$2,'14-15 Teamsheets'!$C$2:$C$136,Q$1)) &amp; "(" &amp; (CARDS('08-09 Teamsheets'!$H$2:$Z$92,$A46,$CX$3,'08-09 Teamsheets'!$C$2:$C$92,Q$1)+CARDS('09-10 Teamsheets'!$H$2:$Z$98,$A46,$CX$3,'09-10 Teamsheets'!$C$2:$C$98,Q$1)+CARDS('10-11 Teamsheets'!$H$2:$Z$107,$A46,$CX$3,'10-11 Teamsheets'!$C$2:$C$107,Q$1)+CARDS('11-12 Teamsheets'!$H$2:$Z$119,$A46,$CX$3,'11-12 Teamsheets'!$C$2:$C$119,Q$1)+CARDS('12-13 Teamsheets'!$H$2:$Z$126,$A46,$CX$3,'12-13 Teamsheets'!$C$2:$C$126,Q$1)+CARDS('13-14 Teamsheets'!$H$2:$Z$132,$A46,$CX$3,'13-14 Teamsheets'!$C$2:$C$132,Q$1)+CARDS('14-15 Teamsheets'!$H$2:$Z$136,$A46,$CX$3,'14-15 Teamsheets'!$C$2:$C$136,Q$1)) &amp; ")"</f>
        <v>0(0)</v>
      </c>
      <c r="U46" s="82">
        <f>MINS_PLAYED('08-09 Teamsheets'!$H$2:$R$92,$A46,'08-09 Teamsheets'!$C$2:$C$92,Q$1)+MINS_PLAYED('09-10 Teamsheets'!$H$2:$R$98,$A46,'09-10 Teamsheets'!$C$2:$C$98,Q$1)+ MINS_AS_SUB('08-09 Teamsheets'!$S$2:$Z$92,$A46,'08-09 Teamsheets'!$C$2:$C$92,Q$1)+ MINS_AS_SUB('09-10 Teamsheets'!$S$2:$Z$98,$A46,'09-10 Teamsheets'!$C$2:$C$98,Q$1)+MINS_PLAYED('10-11 Teamsheets'!$H$2:$R$107,$A46,'10-11 Teamsheets'!$C$2:$C$107,Q$1)+MINS_AS_SUB('10-11 Teamsheets'!$S$2:$Z$107,$A46,'10-11 Teamsheets'!$C$2:$C$107,Q$1)+MINS_PLAYED('11-12 Teamsheets'!$H$2:$R$119,$A46,'11-12 Teamsheets'!$C$2:$C$119,Q$1)+MINS_AS_SUB('11-12 Teamsheets'!$S$2:$Z$119,$A46,'11-12 Teamsheets'!$C$2:$C$119,Q$1)+MINS_PLAYED('12-13 Teamsheets'!$H$2:$R$126,$A46,'12-13 Teamsheets'!$C$2:$C$126,Q$1)+MINS_AS_SUB('12-13 Teamsheets'!$S$2:$Z$126,$A46,'12-13 Teamsheets'!$C$2:$C$126,Q$1)+MINS_PLAYED('13-14 Teamsheets'!$H$2:$R$132,$A46,'13-14 Teamsheets'!$C$2:$C$132,Q$1)+MINS_AS_SUB('13-14 Teamsheets'!$S$2:$Z$132,$A46,'13-14 Teamsheets'!$C$2:$C$132,Q$1)+MINS_PLAYED('14-15 Teamsheets'!$H$2:$R$136,$A46,'14-15 Teamsheets'!$C$2:$C$136,Q$1)+MINS_AS_SUB('14-15 Teamsheets'!$S$2:$Z$136,$A46,'14-15 Teamsheets'!$C$2:$C$136,Q$1)</f>
        <v>90</v>
      </c>
      <c r="V46" s="27" t="s">
        <v>1635</v>
      </c>
      <c r="W46" s="27" t="s">
        <v>1635</v>
      </c>
      <c r="X46" s="27">
        <v>0</v>
      </c>
      <c r="Y46" s="27" t="s">
        <v>1635</v>
      </c>
      <c r="Z46" s="82">
        <v>0</v>
      </c>
      <c r="AA46" s="27" t="s">
        <v>1635</v>
      </c>
      <c r="AB46" s="27" t="s">
        <v>1635</v>
      </c>
      <c r="AC46" s="27">
        <v>0</v>
      </c>
      <c r="AD46" s="27" t="s">
        <v>1635</v>
      </c>
      <c r="AE46" s="82">
        <v>0</v>
      </c>
      <c r="AF46" s="27" t="s">
        <v>1635</v>
      </c>
      <c r="AG46" s="27" t="s">
        <v>1635</v>
      </c>
      <c r="AH46" s="27">
        <v>0</v>
      </c>
      <c r="AI46" s="27" t="s">
        <v>1635</v>
      </c>
      <c r="AJ46" s="82">
        <v>0</v>
      </c>
      <c r="AK46" s="27" t="s">
        <v>1635</v>
      </c>
      <c r="AL46" s="27" t="s">
        <v>1635</v>
      </c>
      <c r="AM46" s="27">
        <v>0</v>
      </c>
      <c r="AN46" s="27" t="s">
        <v>1635</v>
      </c>
      <c r="AO46" s="82">
        <v>0</v>
      </c>
      <c r="AP46" s="27" t="s">
        <v>1635</v>
      </c>
      <c r="AQ46" s="27" t="s">
        <v>1635</v>
      </c>
      <c r="AR46" s="27">
        <v>0</v>
      </c>
      <c r="AS46" s="27" t="s">
        <v>1635</v>
      </c>
      <c r="AT46" s="82">
        <v>0</v>
      </c>
      <c r="AU46" s="27" t="s">
        <v>1635</v>
      </c>
      <c r="AV46" s="27" t="s">
        <v>1635</v>
      </c>
      <c r="AW46" s="27">
        <v>0</v>
      </c>
      <c r="AX46" s="27" t="s">
        <v>1635</v>
      </c>
      <c r="AY46" s="82">
        <v>0</v>
      </c>
      <c r="AZ46" s="27" t="str">
        <f>(APPS('07-08 Teamsheets'!$H$2:$R$88,$A46,'07-08 Teamsheets'!$C$2:$C$88,AZ$1)+APPS('11-12 Teamsheets'!$H$2:$R$119,$A46,'11-12 Teamsheets'!$C$2:$C$119,AZ$1)+APPS('12-13 Teamsheets'!$H$2:$R$126,$A46,'12-13 Teamsheets'!$C$2:$C$126,AZ$1)+APPS('13-14 Teamsheets'!$H$2:$R$132,$A46,'13-14 Teamsheets'!$C$2:$C$132,AZ$1)+APPS('14-15 Teamsheets'!$H$2:$R$136,$A46,'14-15 Teamsheets'!$C$2:$C$136,AZ$1)) &amp; "(" &amp; (SUBS('07-08 Teamsheets'!$S$2:$Z$88,$A46,'07-08 Teamsheets'!$C$2:$C$88,AZ$1)+SUBS('11-12 Teamsheets'!$S$2:$Z$119,$A46,'11-12 Teamsheets'!$C$2:$C$119,AZ$1)+SUBS('12-13 Teamsheets'!$S$2:$Z$126,$A46,'12-13 Teamsheets'!$C$2:$C$126,AZ$1)+SUBS('13-14 Teamsheets'!$S$2:$Z$132,$A46,'13-14 Teamsheets'!$C$2:$C$132,AZ$1)+SUBS('14-15 Teamsheets'!$S$2:$Z$136,$A46,'14-15 Teamsheets'!$C$2:$C$136,AZ$1)) &amp; ")"</f>
        <v>1(0)</v>
      </c>
      <c r="BA46" s="27" t="str">
        <f>(GOALS('07-08 Teamsheets'!$H$2:$R$88,$A46,'07-08 Teamsheets'!$C$2:$C$88,AZ$1)+GOALS('11-12 Teamsheets'!$H$2:$R$119,$A46,'11-12 Teamsheets'!$C$2:$C$119,AZ$1)+GOALS('12-13 Teamsheets'!$H$2:$R$126,$A46,'12-13 Teamsheets'!$C$2:$C$126,AZ$1)+GOALS('13-14 Teamsheets'!$H$2:$R$132,$A46,'13-14 Teamsheets'!$C$2:$C$132,AZ$1)+GOALS('14-15 Teamsheets'!$H$2:$R$136,$A46,'14-15 Teamsheets'!$C$2:$C$136,AZ$1)) &amp; "(" &amp; (GOALS('07-08 Teamsheets'!$S$2:$Z$88,$A46,'07-08 Teamsheets'!$C$2:$C$88,AZ$1)+GOALS('11-12 Teamsheets'!$S$2:$Z$119,$A46,'11-12 Teamsheets'!$C$2:$C$119,AZ$1)+GOALS('12-13 Teamsheets'!$S$2:$Z$126,$A46,'12-13 Teamsheets'!$C$2:$C$126,AZ$1)+GOALS('13-14 Teamsheets'!$S$2:$Z$132,$A46,'13-14 Teamsheets'!$C$2:$C$132,AZ$1)+GOALS('14-15 Teamsheets'!$S$2:$Z$136,$A46,'14-15 Teamsheets'!$C$2:$C$136,AZ$1)) &amp; ")"</f>
        <v>0(0)</v>
      </c>
      <c r="BB46" s="27">
        <f>Clean_sheet('07-08 Teamsheets'!$C$2:$H$92,$A46,AZ$1)+Clean_sheet('11-12 Teamsheets'!$C$2:$H$119,$A46,AZ$1)+Clean_sheet('12-13 Teamsheets'!$C$2:$H$126,$A46,AZ$1)+Clean_sheet('13-14 Teamsheets'!$C$2:$H$132,$A46,AZ$1)+Clean_sheet('14-15 Teamsheets'!$C$2:$H$136,$A46,AZ$1)</f>
        <v>0</v>
      </c>
      <c r="BC46" s="27" t="str">
        <f>(CARDS('07-08 Teamsheets'!$H$2:$Z$88,$A46,$CX$2,'07-08 Teamsheets'!$C$2:$C$88,AZ$1)+CARDS('11-12 Teamsheets'!$H$2:$Z$119,$A46,$CX$2,'11-12 Teamsheets'!$C$2:$C$119,AZ$1)+CARDS('12-13 Teamsheets'!$H$2:$Z$126,$A46,$CX$2,'12-13 Teamsheets'!$C$2:$C$126,AZ$1)+CARDS('13-14 Teamsheets'!$H$2:$Z$132,$A46,$CX$2,'13-14 Teamsheets'!$C$2:$C$132,AZ$1)+CARDS('14-15 Teamsheets'!$H$2:$Z$136,$A46,$CX$2,'14-15 Teamsheets'!$C$2:$C$136,AZ$1)) &amp; "(" &amp; (CARDS('07-08 Teamsheets'!$H$2:$Z$88,$A46,$CX$3,'07-08 Teamsheets'!$C$2:$C$88,AZ$1)+CARDS('11-12 Teamsheets'!$H$2:$Z$119,$A46,$CX$3,'11-12 Teamsheets'!$C$2:$C$119,AZ$1)+CARDS('12-13 Teamsheets'!$H$2:$Z$126,$A46,$CX$3,'12-13 Teamsheets'!$C$2:$C$126,AZ$1)+CARDS('13-14 Teamsheets'!$H$2:$Z$132,$A46,$CX$3,'13-14 Teamsheets'!$C$2:$C$132,AZ$1)+CARDS('14-15 Teamsheets'!$H$2:$Z$136,$A46,$CX$3,'14-15 Teamsheets'!$C$2:$C$136,AZ$1)) &amp; ")"</f>
        <v>0(0)</v>
      </c>
      <c r="BD46" s="82">
        <f>MINS_PLAYED('07-08 Teamsheets'!$H$2:$R$88,$A46,'07-08 Teamsheets'!$C$2:$C$88,AZ$1)+MINS_PLAYED('11-12 Teamsheets'!$H$2:$R$119,$A46,'11-12 Teamsheets'!$C$2:$C$119,AZ$1)+MINS_PLAYED('12-13 Teamsheets'!$H$2:$R$126,$A46,'12-13 Teamsheets'!$C$2:$C$126,AZ$1)+MINS_PLAYED('13-14 Teamsheets'!$H$2:$R$132,$A46,'13-14 Teamsheets'!$C$2:$C$132,AZ$1)+MINS_PLAYED('14-15 Teamsheets'!$H$2:$R$136,$A46,'14-15 Teamsheets'!$C$2:$C$136,AZ$1)+MINS_AS_SUB('07-08 Teamsheets'!$S$2:$Z$88,$A46,'07-08 Teamsheets'!$C$2:$C$88,AZ$1)+MINS_AS_SUB('11-12 Teamsheets'!$S$2:$Z$119,$A46,'11-12 Teamsheets'!$C$2:$C$119,AZ$1)+MINS_AS_SUB('12-13 Teamsheets'!$S$2:$Z$126,$A46,'12-13 Teamsheets'!$C$2:$C$126,AZ$1)+MINS_AS_SUB('13-14 Teamsheets'!$S$2:$Z$132,$A46,'13-14 Teamsheets'!$C$2:$C$132,AZ$1)+MINS_AS_SUB('14-15 Teamsheets'!$S$2:$Z$136,$A46,'14-15 Teamsheets'!$C$2:$C$136,AZ$1)</f>
        <v>90</v>
      </c>
      <c r="BE46" s="27" t="str">
        <f>(APPS('08-09 Teamsheets'!$H$2:$R$92,$A46,'08-09 Teamsheets'!$C$2:$C$92,BE$1)+APPS('09-10 Teamsheets'!$H$2:$R$98,$A46,'09-10 Teamsheets'!$C$2:$C$98,BE$1)+APPS('10-11 Teamsheets'!$H$2:$R$107,$A46,'10-11 Teamsheets'!$C$2:$C$107,BE$1)+APPS('11-12 Teamsheets'!$H$2:$R$119,$A46,'11-12 Teamsheets'!$C$2:$C$119,BE$1)+APPS('12-13 Teamsheets'!$H$2:$R$126,$A46,'12-13 Teamsheets'!$C$2:$C$126,BE$1)+APPS('13-14 Teamsheets'!$H$2:$R$132,$A46,'13-14 Teamsheets'!$C$2:$C$132,BE$1)+APPS('14-15 Teamsheets'!$H$2:$R$136,$A46,'14-15 Teamsheets'!$C$2:$C$136,BE$1)) &amp; "(" &amp; (SUBS('08-09 Teamsheets'!$S$2:$Z$92,$A46,'08-09 Teamsheets'!$C$2:$C$92,BE$1)+SUBS('09-10 Teamsheets'!$S$2:$Z$98,$A46,'09-10 Teamsheets'!$C$2:$C$98,BE$1)+SUBS('10-11 Teamsheets'!$S$2:$Z$107,$A46,'10-11 Teamsheets'!$C$2:$C$107,BE$1)+SUBS('11-12 Teamsheets'!$S$2:$Z$119,$A46,'11-12 Teamsheets'!$C$2:$C$119,BE$1)+SUBS('12-13 Teamsheets'!$S$2:$Z$126,$A46,'12-13 Teamsheets'!$C$2:$C$126,BE$1)+SUBS('13-14 Teamsheets'!$S$2:$Z$132,$A46,'13-14 Teamsheets'!$C$2:$C$132,BE$1)+SUBS('14-15 Teamsheets'!$S$2:$Z$136,$A46,'14-15 Teamsheets'!$C$2:$C$136,BE$1)) &amp; ")"</f>
        <v>0(0)</v>
      </c>
      <c r="BF46" s="27" t="str">
        <f>(GOALS('08-09 Teamsheets'!$H$2:$R$92,$A46,'08-09 Teamsheets'!$C$2:$C$92,BE$1)+GOALS('09-10 Teamsheets'!$H$2:$R$98,$A46,'09-10 Teamsheets'!$C$2:$C$98,BE$1)+GOALS('10-11 Teamsheets'!$H$2:$R$107,$A46,'10-11 Teamsheets'!$C$2:$C$107,BE$1)+GOALS('11-12 Teamsheets'!$H$2:$R$119,$A46,'11-12 Teamsheets'!$C$2:$C$119,BE$1)+GOALS('12-13 Teamsheets'!$H$2:$R$126,$A46,'12-13 Teamsheets'!$C$2:$C$126,BE$1)+GOALS('13-14 Teamsheets'!$H$2:$R$132,$A46,'13-14 Teamsheets'!$C$2:$C$132,BE$1)+GOALS('14-15 Teamsheets'!$H$2:$R$136,$A46,'14-15 Teamsheets'!$C$2:$C$136,BE$1)) &amp; "(" &amp; (GOALS('08-09 Teamsheets'!$S$2:$Z$92,$A46,'08-09 Teamsheets'!$C$2:$C$92,BE$1)+GOALS('09-10 Teamsheets'!$S$2:$Z$98,$A46,'09-10 Teamsheets'!$C$2:$C$98,BE$1)+GOALS('10-11 Teamsheets'!$S$2:$Z$107,$A46,'10-11 Teamsheets'!$C$2:$C$107,BE$1)+GOALS('11-12 Teamsheets'!$S$2:$Z$119,$A46,'11-12 Teamsheets'!$C$2:$C$119,BE$1)+GOALS('12-13 Teamsheets'!$S$2:$Z$126,$A46,'12-13 Teamsheets'!$C$2:$C$126,BE$1)+GOALS('13-14 Teamsheets'!$S$2:$Z$132,$A46,'13-14 Teamsheets'!$C$2:$C$132,BE$1)+GOALS('14-15 Teamsheets'!$S$2:$Z$136,$A46,'14-15 Teamsheets'!$C$2:$C$136,BE$1)) &amp; ")"</f>
        <v>0(0)</v>
      </c>
      <c r="BG46" s="27">
        <f>Clean_sheet('08-09 Teamsheets'!$C$2:$H$92,$A46,BE$1)+Clean_sheet('09-10 Teamsheets'!$C$2:$H$98,$A46,BE$1)+Clean_sheet('10-11 Teamsheets'!$C$2:$H$107,$A46,BE$1)+Clean_sheet('11-12 Teamsheets'!$C$2:$H$119,$A46,BE$1)+Clean_sheet('12-13 Teamsheets'!$C$2:$H$126,$A46,BE$1)+Clean_sheet('13-14 Teamsheets'!$C$2:$H$132,$A46,BE$1)+Clean_sheet('14-15 Teamsheets'!$C$2:$H$136,$A46,BE$1)</f>
        <v>0</v>
      </c>
      <c r="BH46" s="27" t="str">
        <f>(CARDS('08-09 Teamsheets'!$H$2:$Z$92,$A46,$CX$2,'08-09 Teamsheets'!$C$2:$C$92,BE$1)+CARDS('09-10 Teamsheets'!$H$2:$Z$98,$A46,$CX$2,'09-10 Teamsheets'!$C$2:$C$98,BE$1)+CARDS('10-11 Teamsheets'!$H$2:$Z$107,$A46,$CX$2,'10-11 Teamsheets'!$C$2:$C$107,BE$1)+CARDS('11-12 Teamsheets'!$H$2:$Z$119,$A46,$CX$2,'11-12 Teamsheets'!$C$2:$C$119,BE$1)+CARDS('12-13 Teamsheets'!$H$2:$Z$126,$A46,$CX$2,'12-13 Teamsheets'!$C$2:$C$126,BE$1)+CARDS('13-14 Teamsheets'!$H$2:$Z$132,$A46,$CX$2,'13-14 Teamsheets'!$C$2:$C$132,BE$1)+CARDS('14-15 Teamsheets'!$H$2:$Z$136,$A46,$CX$2,'14-15 Teamsheets'!$C$2:$C$136,BE$1)) &amp; "(" &amp; (CARDS('08-09 Teamsheets'!$H$2:$Z$92,$A46,$CX$3,'08-09 Teamsheets'!$C$2:$C$92,BE$1)+CARDS('09-10 Teamsheets'!$H$2:$Z$98,$A46,$CX$3,'09-10 Teamsheets'!$C$2:$C$98,BE$1)+CARDS('10-11 Teamsheets'!$H$2:$Z$107,$A46,$CX$3,'10-11 Teamsheets'!$C$2:$C$107,BE$1)+CARDS('11-12 Teamsheets'!$H$2:$Z$119,$A46,$CX$3,'11-12 Teamsheets'!$C$2:$C$119,BE$1)+CARDS('12-13 Teamsheets'!$H$2:$Z$126,$A46,$CX$3,'12-13 Teamsheets'!$C$2:$C$126,BE$1)+CARDS('13-14 Teamsheets'!$H$2:$Z$132,$A46,$CX$3,'13-14 Teamsheets'!$C$2:$C$132,BE$1)+CARDS('14-15 Teamsheets'!$H$2:$Z$136,$A46,$CX$3,'14-15 Teamsheets'!$C$2:$C$136,BE$1)) &amp; ")"</f>
        <v>0(0)</v>
      </c>
      <c r="BI46" s="82">
        <f>MINS_PLAYED('08-09 Teamsheets'!$H$2:$R$92,$A46,'08-09 Teamsheets'!$C$2:$C$92,BE$1)+MINS_PLAYED('09-10 Teamsheets'!$H$2:$R$98,$A46,'09-10 Teamsheets'!$C$2:$C$98,BE$1)+ MINS_AS_SUB('08-09 Teamsheets'!$S$2:$Z$92,$A46,'08-09 Teamsheets'!$C$2:$C$92,BE$1)+ MINS_AS_SUB('09-10 Teamsheets'!$S$2:$Z$98,$A46,'09-10 Teamsheets'!$C$2:$C$98,BE$1)+MINS_PLAYED('10-11 Teamsheets'!$H$2:$R$107,$A46,'10-11 Teamsheets'!$C$2:$C$107,BE$1)+MINS_AS_SUB('10-11 Teamsheets'!$S$2:$Z$107,$A46,'10-11 Teamsheets'!$C$2:$C$107,BE$1)+MINS_PLAYED('11-12 Teamsheets'!$H$2:$R$119,$A46,'11-12 Teamsheets'!$C$2:$C$119,BE$1)+MINS_AS_SUB('11-12 Teamsheets'!$S$2:$Z$119,$A46,'11-12 Teamsheets'!$C$2:$C$119,BE$1)+MINS_PLAYED('12-13 Teamsheets'!$H$2:$R$126,$A46,'12-13 Teamsheets'!$C$2:$C$126,BE$1)+MINS_AS_SUB('12-13 Teamsheets'!$S$2:$Z$126,$A46,'12-13 Teamsheets'!$C$2:$C$126,BE$1)+MINS_PLAYED('13-14 Teamsheets'!$H$2:$R$132,$A46,'13-14 Teamsheets'!$C$2:$C$132,BE$1)+MINS_AS_SUB('13-14 Teamsheets'!$S$2:$Z$132,$A46,'13-14 Teamsheets'!$C$2:$C$132,BE$1)+MINS_PLAYED('14-15 Teamsheets'!$H$2:$R$136,$A46,'14-15 Teamsheets'!$C$2:$C$136,BE$1)+MINS_AS_SUB('14-15 Teamsheets'!$S$2:$Z$136,$A46,'14-15 Teamsheets'!$C$2:$C$136,BE$1)</f>
        <v>0</v>
      </c>
      <c r="BJ46" s="27" t="str">
        <f>(APPS('07-08 Teamsheets'!$H$2:$R$88,$A46,'07-08 Teamsheets'!$C$2:$C$88,BJ$1)+APPS('08-09 Teamsheets'!$H$2:$R$92,$A46,'08-09 Teamsheets'!$C$2:$C$92,BJ$1)+APPS('09-10 Teamsheets'!$H$2:$R$98,$A46,'09-10 Teamsheets'!$C$2:$C$98,BJ$1)+APPS('10-11 Teamsheets'!$H$2:$R$106,$A46,'10-11 Teamsheets'!$C$2:$C$106,BJ$1)+APPS('11-12 Teamsheets'!$H$2:$R$119,$A46,'11-12 Teamsheets'!$C$2:$C$119,BJ$1)+APPS('12-13 Teamsheets'!$H$2:$R$126,$A46,'12-13 Teamsheets'!$C$2:$C$126,BJ$1)+APPS('13-14 Teamsheets'!$H$2:$R$132,$A46,'13-14 Teamsheets'!$C$2:$C$132,BJ$1)+APPS('14-15 Teamsheets'!$H$2:$R$136,$A46,'14-15 Teamsheets'!$C$2:$C$136,BJ$1)) &amp; "(" &amp; (SUBS('07-08 Teamsheets'!$S$2:$Z$88,$A46,'07-08 Teamsheets'!$C$2:$C$88,BJ$1)+SUBS('08-09 Teamsheets'!$S$2:$Z$92,$A46,'08-09 Teamsheets'!$C$2:$C$92,BJ$1)+SUBS('09-10 Teamsheets'!$S$2:$Z$98,$A46,'09-10 Teamsheets'!$C$2:$C$98,BJ$1)+SUBS('10-11 Teamsheets'!$S$2:$Z$106,$A46,'10-11 Teamsheets'!$C$2:$C$106,BJ$1)+SUBS('11-12 Teamsheets'!$S$2:$Z$119,$A46,'11-12 Teamsheets'!$C$2:$C$119,BJ$1)+SUBS('12-13 Teamsheets'!$S$2:$Z$126,$A46,'12-13 Teamsheets'!$C$2:$C$126,BJ$1)+SUBS('13-14 Teamsheets'!$S$2:$Z$132,$A46,'13-14 Teamsheets'!$C$2:$C$132,BJ$1)+SUBS('14-15 Teamsheets'!$S$2:$Z$136,$A46,'14-15 Teamsheets'!$C$2:$C$136,BJ$1)) &amp; ")"</f>
        <v>0(0)</v>
      </c>
      <c r="BK46" s="27" t="str">
        <f>(GOALS('07-08 Teamsheets'!$H$2:$R$88,$A46,'07-08 Teamsheets'!$C$2:$C$88,BJ$1)+GOALS('08-09 Teamsheets'!$H$2:$R$92,$A46,'08-09 Teamsheets'!$C$2:$C$92,BJ$1)+GOALS('09-10 Teamsheets'!$H$2:$R$98,$A46,'09-10 Teamsheets'!$C$2:$C$98,BJ$1)+GOALS('10-11 Teamsheets'!$H$2:$R$106,$A46,'10-11 Teamsheets'!$C$2:$C$106,BJ$1)+GOALS('11-12 Teamsheets'!$H$2:$R$119,$A46,'11-12 Teamsheets'!$C$2:$C$119,BJ$1)+GOALS('12-13 Teamsheets'!$H$2:$R$126,$A46,'12-13 Teamsheets'!$C$2:$C$126,BJ$1)+GOALS('13-14 Teamsheets'!$H$2:$R$132,$A46,'13-14 Teamsheets'!$C$2:$C$132,BJ$1)+GOALS('14-15 Teamsheets'!$H$2:$R$136,$A46,'14-15 Teamsheets'!$C$2:$C$136,BJ$1)) &amp; "(" &amp; (GOALS('07-08 Teamsheets'!$S$2:$Z$88,$A46,'07-08 Teamsheets'!$C$2:$C$88,BJ$1)+GOALS('08-09 Teamsheets'!$S$2:$Z$92,$A46,'08-09 Teamsheets'!$C$2:$C$92,BJ$1)+GOALS('09-10 Teamsheets'!$S$2:$Z$98,$A46,'09-10 Teamsheets'!$C$2:$C$98,BJ$1)+GOALS('10-11 Teamsheets'!$S$2:$Z$106,$A46,'10-11 Teamsheets'!$C$2:$C$106,BJ$1)+GOALS('11-12 Teamsheets'!$S$2:$Z$119,$A46,'11-12 Teamsheets'!$C$2:$C$119,BJ$1)+GOALS('12-13 Teamsheets'!$S$2:$Z$126,$A46,'12-13 Teamsheets'!$C$2:$C$126,BJ$1)+GOALS('13-14 Teamsheets'!$S$2:$Z$132,$A46,'13-14 Teamsheets'!$C$2:$C$132,BJ$1)+GOALS('14-15 Teamsheets'!$S$2:$Z$136,$A46,'14-15 Teamsheets'!$C$2:$C$136,BJ$1)) &amp; ")"</f>
        <v>0(0)</v>
      </c>
      <c r="BL46" s="27">
        <f>Clean_sheet('07-08 Teamsheets'!$C$2:$H$92,$A46,BJ$1)+Clean_sheet('08-09 Teamsheets'!$C$2:$H$92,$A46,BJ$1)+Clean_sheet('09-10 Teamsheets'!$C$2:$H$98,$A46,BJ$1)+Clean_sheet('10-11 Teamsheets'!$C$2:$H$106,$A46,BJ$1)+Clean_sheet('11-12 Teamsheets'!$C$2:$H$119,$A46,BJ$1)+Clean_sheet('12-13 Teamsheets'!$C$2:$H$126,$A46,BJ$1)+Clean_sheet('13-14 Teamsheets'!$C$2:$H$132,$A46,BJ$1)+Clean_sheet('14-15 Teamsheets'!$C$2:$H$136,$A46,BJ$1)</f>
        <v>0</v>
      </c>
      <c r="BM46" s="27" t="str">
        <f>(CARDS('07-08 Teamsheets'!$H$2:$Z$88,$A46,$CX$2,'07-08 Teamsheets'!$C$2:$C$88,BJ$1)+CARDS('08-09 Teamsheets'!$H$2:$Z$92,$A46,$CX$2,'08-09 Teamsheets'!$C$2:$C$92,BJ$1)+CARDS('09-10 Teamsheets'!$H$2:$Z$98,$A46,$CX$2,'09-10 Teamsheets'!$C$2:$C$98,BJ$1)+CARDS('10-11 Teamsheets'!$H$2:$Z$106,$A46,$CX$2,'10-11 Teamsheets'!$C$2:$C$106,BJ$1)+CARDS('11-12 Teamsheets'!$H$2:$Z$119,$A46,$CX$2,'11-12 Teamsheets'!$C$2:$C$119,BJ$1)+CARDS('12-13 Teamsheets'!$H$2:$Z$126,$A46,$CX$2,'12-13 Teamsheets'!$C$2:$C$126,BJ$1)+CARDS('13-14 Teamsheets'!$H$2:$Z$132,$A46,$CX$2,'13-14 Teamsheets'!$C$2:$C$132,BJ$1)+CARDS('14-15 Teamsheets'!$H$2:$Z$136,$A46,$CX$2,'14-15 Teamsheets'!$C$2:$C$136,BJ$1)) &amp; "(" &amp; (CARDS('07-08 Teamsheets'!$H$2:$Z$88,$A46,$CX$3,'07-08 Teamsheets'!$C$2:$C$88,BJ$1)+CARDS('08-09 Teamsheets'!$H$2:$Z$92,$A46,$CX$3,'08-09 Teamsheets'!$C$2:$C$92,BJ$1)+CARDS('09-10 Teamsheets'!$H$2:$Z$98,$A46,$CX$3,'09-10 Teamsheets'!$C$2:$C$98,BJ$1)+CARDS('10-11 Teamsheets'!$H$2:$Z$106,$A46,$CX$3,'10-11 Teamsheets'!$C$2:$C$106,BJ$1)+CARDS('11-12 Teamsheets'!$H$2:$Z$119,$A46,$CX$3,'11-12 Teamsheets'!$C$2:$C$119,BJ$1)+CARDS('12-13 Teamsheets'!$H$2:$Z$126,$A46,$CX$3,'12-13 Teamsheets'!$C$2:$C$126,BJ$1)+CARDS('13-14 Teamsheets'!$H$2:$Z$132,$A46,$CX$3,'13-14 Teamsheets'!$C$2:$C$132,BJ$1)+CARDS('14-15 Teamsheets'!$H$2:$Z$136,$A46,$CX$3,'14-15 Teamsheets'!$C$2:$C$136,BJ$1)) &amp; ")"</f>
        <v>0(0)</v>
      </c>
      <c r="BN46" s="82">
        <f>MINS_PLAYED('07-08 Teamsheets'!$H$2:$R$88,$A46,'07-08 Teamsheets'!$C$2:$C$88,BJ$1)+MINS_PLAYED('08-09 Teamsheets'!$H$2:$R$92,$A46,'08-09 Teamsheets'!$C$2:$C$92,BJ$1)+MINS_PLAYED('09-10 Teamsheets'!$H$2:$R$98,$A46,'09-10 Teamsheets'!$C$2:$C$98,BJ$1)+MINS_PLAYED('10-11 Teamsheets'!$H$2:$R$106,$A46,'10-11 Teamsheets'!$C$2:$C$106,BJ$1)+MINS_PLAYED('11-12 Teamsheets'!$H$2:$R$119,$A46,'11-12 Teamsheets'!$C$2:$C$119,BJ$1)+MINS_PLAYED('12-13 Teamsheets'!$H$2:$R$126,$A46,'12-13 Teamsheets'!$C$2:$C$126,BJ$1)+MINS_PLAYED('13-14 Teamsheets'!$H$2:$R$132,$A46,'13-14 Teamsheets'!$C$2:$C$132,BJ$1)+MINS_PLAYED('14-15 Teamsheets'!$H$2:$R$136,$A46,'14-15 Teamsheets'!$C$2:$C$136,BJ$1)+MINS_AS_SUB('07-08 Teamsheets'!$S$2:$Z$88,$A46,'07-08 Teamsheets'!$C$2:$C$88,BJ$1)+MINS_AS_SUB('08-09 Teamsheets'!$S$2:$Z$92,$A46,'08-09 Teamsheets'!$C$2:$C$92,BJ$1)+MINS_AS_SUB('09-10 Teamsheets'!$S$2:$Z$98,$A46,'09-10 Teamsheets'!$C$2:$C$98,BJ$1)+MINS_AS_SUB('10-11 Teamsheets'!$S$2:$Z$106,$A46,'10-11 Teamsheets'!$C$2:$C$106,BJ$1)+MINS_AS_SUB('11-12 Teamsheets'!$S$2:$Z$119,$A46,'11-12 Teamsheets'!$C$2:$C$119,BJ$1)+MINS_AS_SUB('12-13 Teamsheets'!$S$2:$Z$126,$A46,'12-13 Teamsheets'!$C$2:$C$126,BJ$1)+MINS_AS_SUB('13-14 Teamsheets'!$S$2:$Z$132,$A46,'13-14 Teamsheets'!$C$2:$C$132,BJ$1)+MINS_AS_SUB('14-15 Teamsheets'!$S$2:$Z$136,$A46,'14-15 Teamsheets'!$C$2:$C$136,BJ$1)</f>
        <v>0</v>
      </c>
      <c r="BO46" s="27" t="str">
        <f>(APPS('07-08 Teamsheets'!$H$2:$R$88,$A46,'07-08 Teamsheets'!$C$2:$C$88,BO$1)+APPS('08-09 Teamsheets'!$H$2:$R$92,$A46,'08-09 Teamsheets'!$C$2:$C$92,BO$1)+APPS('09-10 Teamsheets'!$H$2:$R$98,$A46,'09-10 Teamsheets'!$C$2:$C$98,BO$1)+APPS('10-11 Teamsheets'!$H$2:$R$106,$A46,'10-11 Teamsheets'!$C$2:$C$106,BO$1)+APPS('11-12 Teamsheets'!$H$2:$R$119,$A46,'11-12 Teamsheets'!$C$2:$C$119,BO$1)+APPS('12-13 Teamsheets'!$H$2:$R$126,$A46,'12-13 Teamsheets'!$C$2:$C$126,BO$1)+APPS('13-14 Teamsheets'!$H$2:$R$132,$A46,'13-14 Teamsheets'!$C$2:$C$132,BO$1)+APPS('14-15 Teamsheets'!$H$2:$R$136,$A46,'14-15 Teamsheets'!$C$2:$C$136,BO$1)) &amp; "(" &amp; (SUBS('07-08 Teamsheets'!$S$2:$Z$88,$A46,'07-08 Teamsheets'!$C$2:$C$88,BO$1)+SUBS('08-09 Teamsheets'!$S$2:$Z$92,$A46,'08-09 Teamsheets'!$C$2:$C$92,BO$1)+SUBS('09-10 Teamsheets'!$S$2:$Z$98,$A46,'09-10 Teamsheets'!$C$2:$C$98,BO$1)+SUBS('10-11 Teamsheets'!$S$2:$Z$106,$A46,'10-11 Teamsheets'!$C$2:$C$106,BO$1)+SUBS('11-12 Teamsheets'!$S$2:$Z$119,$A46,'11-12 Teamsheets'!$C$2:$C$119,BO$1)+SUBS('12-13 Teamsheets'!$S$2:$Z$126,$A46,'12-13 Teamsheets'!$C$2:$C$126,BO$1)+SUBS('13-14 Teamsheets'!$S$2:$Z$132,$A46,'13-14 Teamsheets'!$C$2:$C$132,BO$1)+SUBS('14-15 Teamsheets'!$S$2:$Z$136,$A46,'14-15 Teamsheets'!$C$2:$C$136,BO$1)) &amp; ")"</f>
        <v>0(0)</v>
      </c>
      <c r="BP46" s="27" t="str">
        <f>(GOALS('07-08 Teamsheets'!$H$2:$R$88,$A46,'07-08 Teamsheets'!$C$2:$C$88,BO$1)+GOALS('08-09 Teamsheets'!$H$2:$R$92,$A46,'08-09 Teamsheets'!$C$2:$C$92,BO$1)+GOALS('09-10 Teamsheets'!$H$2:$R$98,$A46,'09-10 Teamsheets'!$C$2:$C$98,BO$1)+GOALS('10-11 Teamsheets'!$H$2:$R$106,$A46,'10-11 Teamsheets'!$C$2:$C$106,BO$1)+GOALS('11-12 Teamsheets'!$H$2:$R$119,$A46,'11-12 Teamsheets'!$C$2:$C$119,BO$1)+GOALS('12-13 Teamsheets'!$H$2:$R$126,$A46,'12-13 Teamsheets'!$C$2:$C$126,BO$1)+GOALS('13-14 Teamsheets'!$H$2:$R$132,$A46,'13-14 Teamsheets'!$C$2:$C$132,BO$1)+GOALS('14-15 Teamsheets'!$H$2:$R$136,$A46,'14-15 Teamsheets'!$C$2:$C$136,BO$1)) &amp; "(" &amp; (GOALS('07-08 Teamsheets'!$S$2:$Z$88,$A46,'07-08 Teamsheets'!$C$2:$C$88,BO$1)+GOALS('08-09 Teamsheets'!$S$2:$Z$92,$A46,'08-09 Teamsheets'!$C$2:$C$92,BO$1)+GOALS('09-10 Teamsheets'!$S$2:$Z$98,$A46,'09-10 Teamsheets'!$C$2:$C$98,BO$1)+GOALS('10-11 Teamsheets'!$S$2:$Z$106,$A46,'10-11 Teamsheets'!$C$2:$C$106,BO$1)+GOALS('11-12 Teamsheets'!$S$2:$Z$119,$A46,'11-12 Teamsheets'!$C$2:$C$119,BO$1)+GOALS('12-13 Teamsheets'!$S$2:$Z$126,$A46,'12-13 Teamsheets'!$C$2:$C$126,BO$1)+GOALS('13-14 Teamsheets'!$S$2:$Z$132,$A46,'13-14 Teamsheets'!$C$2:$C$132,BO$1)+GOALS('14-15 Teamsheets'!$S$2:$Z$136,$A46,'14-15 Teamsheets'!$C$2:$C$136,BO$1)) &amp; ")"</f>
        <v>0(0)</v>
      </c>
      <c r="BQ46" s="27">
        <f>Clean_sheet('07-08 Teamsheets'!$C$2:$H$92,$A46,BO$1)+Clean_sheet('08-09 Teamsheets'!$C$2:$H$92,$A46,BO$1)+Clean_sheet('09-10 Teamsheets'!$C$2:$H$98,$A46,BO$1)+Clean_sheet('10-11 Teamsheets'!$C$2:$H$106,$A46,BO$1)+Clean_sheet('11-12 Teamsheets'!$C$2:$H$119,$A46,BO$1)+Clean_sheet('12-13 Teamsheets'!$C$2:$H$126,$A46,BO$1)+Clean_sheet('13-14 Teamsheets'!$C$2:$H$132,$A46,BO$1)+Clean_sheet('14-15 Teamsheets'!$C$2:$H$136,$A46,BO$1)</f>
        <v>0</v>
      </c>
      <c r="BR46" s="27" t="str">
        <f>(CARDS('07-08 Teamsheets'!$H$2:$Z$88,$A46,$CX$2,'07-08 Teamsheets'!$C$2:$C$88,BO$1)+CARDS('08-09 Teamsheets'!$H$2:$Z$92,$A46,$CX$2,'08-09 Teamsheets'!$C$2:$C$92,BO$1)+CARDS('09-10 Teamsheets'!$H$2:$Z$98,$A46,$CX$2,'09-10 Teamsheets'!$C$2:$C$98,BO$1)+CARDS('10-11 Teamsheets'!$H$2:$Z$106,$A46,$CX$2,'10-11 Teamsheets'!$C$2:$C$106,BO$1)+CARDS('11-12 Teamsheets'!$H$2:$Z$119,$A46,$CX$2,'11-12 Teamsheets'!$C$2:$C$119,BO$1)+CARDS('12-13 Teamsheets'!$H$2:$Z$126,$A46,$CX$2,'12-13 Teamsheets'!$C$2:$C$126,BO$1)+CARDS('13-14 Teamsheets'!$H$2:$Z$132,$A46,$CX$2,'13-14 Teamsheets'!$C$2:$C$132,BO$1)+CARDS('14-15 Teamsheets'!$H$2:$Z$136,$A46,$CX$2,'14-15 Teamsheets'!$C$2:$C$136,BO$1)) &amp; "(" &amp; (CARDS('07-08 Teamsheets'!$H$2:$Z$88,$A46,$CX$3,'07-08 Teamsheets'!$C$2:$C$88,BO$1)+CARDS('08-09 Teamsheets'!$H$2:$Z$92,$A46,$CX$3,'08-09 Teamsheets'!$C$2:$C$92,BO$1)+CARDS('09-10 Teamsheets'!$H$2:$Z$98,$A46,$CX$3,'09-10 Teamsheets'!$C$2:$C$98,BO$1)+CARDS('10-11 Teamsheets'!$H$2:$Z$106,$A46,$CX$3,'10-11 Teamsheets'!$C$2:$C$106,BO$1)+CARDS('11-12 Teamsheets'!$H$2:$Z$119,$A46,$CX$3,'11-12 Teamsheets'!$C$2:$C$119,BO$1)+CARDS('12-13 Teamsheets'!$H$2:$Z$126,$A46,$CX$3,'12-13 Teamsheets'!$C$2:$C$126,BO$1)+CARDS('13-14 Teamsheets'!$H$2:$Z$132,$A46,$CX$3,'13-14 Teamsheets'!$C$2:$C$132,BO$1)+CARDS('14-15 Teamsheets'!$H$2:$Z$136,$A46,$CX$3,'14-15 Teamsheets'!$C$2:$C$136,BO$1)) &amp; ")"</f>
        <v>0(0)</v>
      </c>
      <c r="BS46" s="82">
        <f>MINS_PLAYED('07-08 Teamsheets'!$H$2:$R$88,$A46,'07-08 Teamsheets'!$C$2:$C$88,BO$1)+MINS_PLAYED('08-09 Teamsheets'!$H$2:$R$92,$A46,'08-09 Teamsheets'!$C$2:$C$92,BO$1)+MINS_PLAYED('09-10 Teamsheets'!$H$2:$R$98,$A46,'09-10 Teamsheets'!$C$2:$C$98,BO$1)+MINS_PLAYED('10-11 Teamsheets'!$H$2:$R$106,$A46,'10-11 Teamsheets'!$C$2:$C$106,BO$1)+MINS_PLAYED('11-12 Teamsheets'!$H$2:$R$119,$A46,'11-12 Teamsheets'!$C$2:$C$119,BO$1)+MINS_PLAYED('12-13 Teamsheets'!$H$2:$R$126,$A46,'12-13 Teamsheets'!$C$2:$C$126,BO$1)+MINS_PLAYED('13-14 Teamsheets'!$H$2:$R$132,$A46,'13-14 Teamsheets'!$C$2:$C$132,BO$1)+MINS_PLAYED('14-15 Teamsheets'!$H$2:$R$136,$A46,'14-15 Teamsheets'!$C$2:$C$136,BO$1)+MINS_AS_SUB('07-08 Teamsheets'!$S$2:$Z$88,$A46,'07-08 Teamsheets'!$C$2:$C$88,BO$1)+MINS_AS_SUB('08-09 Teamsheets'!$S$2:$Z$92,$A46,'08-09 Teamsheets'!$C$2:$C$92,BO$1)+MINS_AS_SUB('09-10 Teamsheets'!$S$2:$Z$98,$A46,'09-10 Teamsheets'!$C$2:$C$98,BO$1)+MINS_AS_SUB('10-11 Teamsheets'!$S$2:$Z$106,$A46,'10-11 Teamsheets'!$C$2:$C$106,BO$1)+MINS_AS_SUB('11-12 Teamsheets'!$S$2:$Z$119,$A46,'11-12 Teamsheets'!$C$2:$C$119,BO$1)+MINS_AS_SUB('12-13 Teamsheets'!$S$2:$Z$126,$A46,'12-13 Teamsheets'!$C$2:$C$126,BO$1)+MINS_AS_SUB('13-14 Teamsheets'!$S$2:$Z$132,$A46,'13-14 Teamsheets'!$C$2:$C$132,BO$1)+MINS_AS_SUB('14-15 Teamsheets'!$S$2:$Z$136,$A46,'14-15 Teamsheets'!$C$2:$C$136,BO$1)</f>
        <v>0</v>
      </c>
      <c r="BT46" s="71">
        <f>APPS('05-06 Teamsheets'!$H$2:$R$71,$A46,'05-06 Teamsheets'!$C$2:$C$71,B$1)+SUBS('05-06 Teamsheets'!$S$2:$W$71,$A46,'05-06 Teamsheets'!$C$2:$C$71,B$1)+APPS('06-07 Teamsheets'!$H$2:$R$83,$A46,'06-07 Teamsheets'!$C$2:$C$83,G$1)+SUBS('06-07 Teamsheets'!$S$2:$Z$83,$A46,'06-07 Teamsheets'!$C$2:$C$83,G$1)+APPS('07-08 Teamsheets'!$H$2:$R$88,$A46,'07-08 Teamsheets'!$C$2:$C$88,L$1)+SUBS('07-08 Teamsheets'!$S$2:$Z$88,$A46,'07-08 Teamsheets'!$C$2:$C$88,L$1)+APPS('08-09 Teamsheets'!$H$2:$R$92,$A46,'08-09 Teamsheets'!$C$2:$C$92,Q$1)+SUBS('08-09 Teamsheets'!$S$2:$Z$92,$A46,'08-09 Teamsheets'!$C$2:$C$92,Q$1)+APPS('09-10 Teamsheets'!$H$2:$R$98,$A46,'09-10 Teamsheets'!$C$2:$C$98,Q$1)+SUBS('09-10 Teamsheets'!$S$2:$Z$98,$A46,'09-10 Teamsheets'!$C$2:$C$98,Q$1)+APPS('10-11 Teamsheets'!$H$2:$R$107,$A46,'10-11 Teamsheets'!$C$2:$C$107,Q$1)+SUBS('10-11 Teamsheets'!$S$2:$Z$107,$A46,'10-11 Teamsheets'!$C$2:$C$107,Q$1)+APPS('11-12 Teamsheets'!$H$2:$R$119,$A46,'11-12 Teamsheets'!$C$2:$C$119,Q$1)+SUBS('11-12 Teamsheets'!$S$2:$Z$119,$A46,'11-12 Teamsheets'!$C$2:$C$119,Q$1)+APPS('12-13 Teamsheets'!$H$2:$R$126,$A46,'12-13 Teamsheets'!$C$2:$C$126,Q$1)+SUBS('12-13 Teamsheets'!$S$2:$Z$126,$A46,'12-13 Teamsheets'!$C$2:$C$126,Q$1)+APPS('13-14 Teamsheets'!$H$2:$R$132,$A46,'13-14 Teamsheets'!$C$2:$C$132,Q$1)+SUBS('13-14 Teamsheets'!$S$2:$Z$132,$A46,'13-14 Teamsheets'!$C$2:$C$132,Q$1)+APPS('14-15 Teamsheets'!$H$2:$R$136,$A46,'14-15 Teamsheets'!$C$2:$C$136,Q$1)+SUBS('14-15 Teamsheets'!$S$2:$Z$136,$A46,'14-15 Teamsheets'!$C$2:$C$136,Q$1)</f>
        <v>1</v>
      </c>
      <c r="BU46" s="132">
        <v>0</v>
      </c>
      <c r="BV46" s="27">
        <f>APPS('07-08 Teamsheets'!$H$2:$R$88,$A46,'07-08 Teamsheets'!$C$2:$C$88,AZ$1)+SUBS('07-08 Teamsheets'!$S$2:$Z$88,$A46,'07-08 Teamsheets'!$C$2:$C$88,AZ$1)+APPS('11-12 Teamsheets'!$H$2:$R$119,$A46,'11-12 Teamsheets'!$C$2:$C$119,AZ$1)+SUBS('11-12 Teamsheets'!$S$2:$Z$119,$A46,'11-12 Teamsheets'!$C$2:$C$119,AZ$1)+APPS('12-13 Teamsheets'!$H$2:$R$126,$A46,'12-13 Teamsheets'!$C$2:$C$126,AZ$1)+SUBS('12-13 Teamsheets'!$S$2:$Z$126,$A46,'12-13 Teamsheets'!$C$2:$C$126,AZ$1)+APPS('13-14 Teamsheets'!$H$2:$R$132,$A46,'13-14 Teamsheets'!$C$2:$C$132,AZ$1)+SUBS('13-14 Teamsheets'!$S$2:$Z$132,$A46,'13-14 Teamsheets'!$C$2:$C$132,AZ$1)+APPS('14-15 Teamsheets'!$H$2:$R$136,$A46,'14-15 Teamsheets'!$C$2:$C$136,AZ$1)+SUBS('14-15 Teamsheets'!$S$2:$Z$136,$A46,'14-15 Teamsheets'!$C$2:$C$136,AZ$1)+APPS('08-09 Teamsheets'!$H$2:$R$92,$A46,'08-09 Teamsheets'!$C$2:$C$92,BE$1)+APPS('09-10 Teamsheets'!$H$2:$R$98,$A46,'09-10 Teamsheets'!$C$2:$C$98,BE$1)+SUBS('08-09 Teamsheets'!$S$2:$Z$92,$A46,'08-09 Teamsheets'!$C$2:$C$92,BE$1)+SUBS('09-10 Teamsheets'!$S$2:$Z$98,$A46,'09-10 Teamsheets'!$C$2:$C$98,BE$1)+APPS('10-11 Teamsheets'!$H$2:$R$107,$A46,'10-11 Teamsheets'!$C$2:$C$107,BE$1)+SUBS('10-11 Teamsheets'!$S$2:$Z$107,$A46,'10-11 Teamsheets'!$C$2:$C$107,BE$1)+APPS('11-12 Teamsheets'!$H$2:$R$119,$A46,'11-12 Teamsheets'!$C$2:$C$119,BE$1)+SUBS('11-12 Teamsheets'!$S$2:$Z$119,$A46,'11-12 Teamsheets'!$C$2:$C$119,BE$1)+APPS('12-13 Teamsheets'!$H$2:$R$126,$A46,'12-13 Teamsheets'!$C$2:$C$126,BE$1)+SUBS('12-13 Teamsheets'!$S$2:$Z$126,$A46,'12-13 Teamsheets'!$C$2:$C$126,BE$1)+APPS('13-14 Teamsheets'!$H$2:$R$132,$A46,'13-14 Teamsheets'!$C$2:$C$132,BE$1)+SUBS('13-14 Teamsheets'!$S$2:$Z$132,$A46,'13-14 Teamsheets'!$C$2:$C$132,BE$1)+APPS('14-15 Teamsheets'!$H$2:$R$136,$A46,'14-15 Teamsheets'!$C$2:$C$136,BE$1)+SUBS('14-15 Teamsheets'!$S$2:$Z$136,$A46,'14-15 Teamsheets'!$C$2:$C$136,BE$1)</f>
        <v>1</v>
      </c>
      <c r="BW46" s="27">
        <f>APPS('07-08 Teamsheets'!$H$2:$R$88,$A46,'07-08 Teamsheets'!$C$2:$C$88,BJ$1)+APPS('08-09 Teamsheets'!$H$2:$R$92,$A46,'08-09 Teamsheets'!$C$2:$C$92,BJ$1)+APPS('09-10 Teamsheets'!$H$2:$R$98,$A46,'09-10 Teamsheets'!$C$2:$C$98,BJ$1)+SUBS('07-08 Teamsheets'!$S$2:$Z$88,$A46,'07-08 Teamsheets'!$C$2:$C$88,BJ$1)+SUBS('08-09 Teamsheets'!$S$2:$Z$92,$A46,'08-09 Teamsheets'!$C$2:$C$92,BJ$1)+SUBS('09-10 Teamsheets'!$S$2:$Z$98,$A46,'09-10 Teamsheets'!$C$2:$C$98,BJ$1)+APPS('10-11 Teamsheets'!$H$2:$R$107,$A46,'10-11 Teamsheets'!$C$2:$C$107,BJ$1)+SUBS('10-11 Teamsheets'!$S$2:$Z$107,$A46,'10-11 Teamsheets'!$C$2:$C$107,BJ$1)+APPS('11-12 Teamsheets'!$H$2:$R$119,$A46,'11-12 Teamsheets'!$C$2:$C$119,BJ$1)+SUBS('11-12 Teamsheets'!$S$2:$Z$111,$A46,'11-12 Teamsheets'!$C$2:$C$119,BJ$1)+APPS('12-13 Teamsheets'!$H$2:$R$126,$A46,'12-13 Teamsheets'!$C$2:$C$126,BJ$1)+SUBS('12-13 Teamsheets'!$S$2:$Z$118,$A46,'12-13 Teamsheets'!$C$2:$C$126,BJ$1)+APPS('13-14 Teamsheets'!$H$2:$R$132,$A46,'13-14 Teamsheets'!$C$2:$C$132,BJ$1)+SUBS('13-14 Teamsheets'!$S$2:$Z$124,$A46,'13-14 Teamsheets'!$C$2:$C$132,BJ$1)+APPS('14-15 Teamsheets'!$H$2:$R$136,$A46,'14-15 Teamsheets'!$C$2:$C$136,BJ$1)+SUBS('14-15 Teamsheets'!$S$2:$Z$128,$A46,'14-15 Teamsheets'!$C$2:$C$136,BJ$1)</f>
        <v>0</v>
      </c>
      <c r="BX46" s="27">
        <f>APPS('07-08 Teamsheets'!$H$2:$R$88,$A46,'07-08 Teamsheets'!$C$2:$C$88,BO$1)+APPS('08-09 Teamsheets'!$H$2:$R$92,$A46,'08-09 Teamsheets'!$C$2:$C$92,BO$1)+APPS('09-10 Teamsheets'!$H$2:$R$98,$A46,'09-10 Teamsheets'!$C$2:$C$98,BO$1)+SUBS('07-08 Teamsheets'!$S$2:$Z$88,$A46,'07-08 Teamsheets'!$C$2:$C$88,BO$1)+SUBS('08-09 Teamsheets'!$S$2:$Z$92,$A46,'08-09 Teamsheets'!$C$2:$C$92,BO$1)+SUBS('09-10 Teamsheets'!$S$2:$Z$98,$A46,'09-10 Teamsheets'!$C$2:$C$98,BO$1)+APPS('10-11 Teamsheets'!$H$2:$R$107,$A46,'10-11 Teamsheets'!$C$2:$C$107,BO$1)+SUBS('10-11 Teamsheets'!$S$2:$Z$107,$A46,'10-11 Teamsheets'!$C$2:$C$107,BO$1)+APPS('11-12 Teamsheets'!$H$2:$R$119,$A46,'11-12 Teamsheets'!$C$2:$C$119,BO$1)+SUBS('11-12 Teamsheets'!$S$2:$Z$119,$A46,'11-12 Teamsheets'!$C$2:$C$119,BO$1)+APPS('12-13 Teamsheets'!$H$2:$R$126,$A46,'12-13 Teamsheets'!$C$2:$C$126,BO$1)+SUBS('12-13 Teamsheets'!$S$2:$Z$126,$A46,'12-13 Teamsheets'!$C$2:$C$126,BO$1)+APPS('13-14 Teamsheets'!$H$2:$R$132,$A46,'13-14 Teamsheets'!$C$2:$C$132,BO$1)+SUBS('13-14 Teamsheets'!$S$2:$Z$132,$A46,'13-14 Teamsheets'!$C$2:$C$132,BO$1)+APPS('14-15 Teamsheets'!$H$2:$R$136,$A46,'14-15 Teamsheets'!$C$2:$C$136,BO$1)+SUBS('14-15 Teamsheets'!$S$2:$Z$136,$A46,'14-15 Teamsheets'!$C$2:$C$136,BO$1)</f>
        <v>0</v>
      </c>
      <c r="BY46" s="28">
        <f t="shared" ref="BY46" si="20">SUM(BU46:BX46)</f>
        <v>1</v>
      </c>
      <c r="BZ46" s="27" t="str">
        <f>(APPS('05-06 Teamsheets'!$H$2:$R$71,$A46) + APPS('06-07 Teamsheets'!$H$2:$R$83,$A46) +APPS('07-08 Teamsheets'!$H$2:$R$88,$A46) + APPS('08-09 Teamsheets'!$H$2:$R$92,$A46)+APPS('09-10 Teamsheets'!$H$2:$R$98,$A46)+APPS('10-11 Teamsheets'!$H$2:$R$107,$A46)+APPS('11-12 Teamsheets'!$H$2:$R$119,$A46)+APPS('12-13 Teamsheets'!$H$2:$R$126,$A46)+APPS('13-14 Teamsheets'!$H$2:$R$132,$A46)+APPS('14-15 Teamsheets'!$H$2:$R$136,$A46)) &amp; "(" &amp; (SUBS('05-06 Teamsheets'!$S$2:$W$71,$A46)+SUBS('06-07 Teamsheets'!$S$2:$Z$83,$A46)+SUBS('07-08 Teamsheets'!$S$2:$Z$88,$A46) +SUBS('08-09 Teamsheets'!$S$2:$Z$92,$A46)+SUBS('09-10 Teamsheets'!$S$2:$Z$98,$A46)+SUBS('10-11 Teamsheets'!$S$2:$Z$107,$A46)+SUBS('11-12 Teamsheets'!$S$2:$Z$119,$A46)+SUBS('12-13 Teamsheets'!$S$2:$Z$126,$A46)+SUBS('13-14 Teamsheets'!$S$2:$Z$132,$A46)+SUBS('14-15 Teamsheets'!$S$2:$Z$136,$A46)) &amp; ")"</f>
        <v>2(0)</v>
      </c>
      <c r="CA46" s="28">
        <f t="shared" ref="CA46" si="21">SUM(BT46,BY46)</f>
        <v>2</v>
      </c>
      <c r="CB46" s="71">
        <f>GOALS('05-06 Teamsheets'!$H$2:$W$71,$A46,'05-06 Teamsheets'!$C$2:$C$71,B$1)+GOALS('06-07 Teamsheets'!$H$2:$Z$83,$A46,'06-07 Teamsheets'!$C$2:$C$83,G$1)+GOALS('07-08 Teamsheets'!$H$2:$Z$88,$A46,'07-08 Teamsheets'!$C$2:$C$88,L$1)+GOALS('08-09 Teamsheets'!$H$2:$Z$92,$A46,'08-09 Teamsheets'!$C$2:$C$92,Q$1)+GOALS('09-10 Teamsheets'!$H$2:$Z$98,$A46,'09-10 Teamsheets'!$C$2:$C$98,Q$1)+GOALS('10-11 Teamsheets'!$H$2:$Z$107,$A46,'10-11 Teamsheets'!$C$2:$C$107,Q$1)+GOALS('11-12 Teamsheets'!$H$2:$Z$119,$A46,'11-12 Teamsheets'!$C$2:$C$119,Q$1)+GOALS('12-13 Teamsheets'!$H$2:$Z$126,$A46,'12-13 Teamsheets'!$C$2:$C$126,Q$1)+GOALS('13-14 Teamsheets'!$H$2:$Z$132,$A46,'13-14 Teamsheets'!$C$2:$C$132,Q$1)+GOALS('14-15 Teamsheets'!$H$2:$Z$136,$A46,'14-15 Teamsheets'!$C$2:$C$136,Q$1)</f>
        <v>0</v>
      </c>
      <c r="CC46" s="27">
        <f>GOALS('05-06 Teamsheets'!$H$2:$W$71,$A46,'05-06 Teamsheets'!$C$2:$C$71,V$1)+GOALS('05-06 Teamsheets'!$H$2:$W$71,$A46,'05-06 Teamsheets'!$C$2:$C$71,AA$1)+GOALS('06-07 Teamsheets'!$H$2:$Z$83,$A46,'06-07 Teamsheets'!$C$2:$C$83,AF$1)+GOALS('06-07 Teamsheets'!$H$2:$Z$83,$A46,'06-07 Teamsheets'!$C$2:$C$83,AK$1)+GOALS('07-08 Teamsheets'!$H$2:$Z$88,$A46,'07-08 Teamsheets'!$C$2:$C$88,AP$1)+GOALS('07-08 Teamsheets'!$H$2:$Z$88,$A46,'07-08 Teamsheets'!$C$2:$C$88,AU$1)+GOALS('07-08 Teamsheets'!$H$2:$Z$88,$A46,'07-08 Teamsheets'!$C$2:$C$88,AZ$1)+GOALS('11-12 Teamsheets'!$H$2:$Z$119,$A46,'11-12 Teamsheets'!$C$2:$C$119,AZ$1)+GOALS('12-13 Teamsheets'!$H$2:$Z$120,$A46,'12-13 Teamsheets'!$C$2:$C$120,AZ$1)+GOALS('13-14 Teamsheets'!$H$2:$Z$126,$A46,'13-14 Teamsheets'!$C$2:$C$126,AZ$1)+GOALS('14-15 Teamsheets'!$H$2:$Z$130,$A46,'14-15 Teamsheets'!$C$2:$C$130,AZ$1)+GOALS('08-09 Teamsheets'!$H$2:$Z$92,$A46,'08-09 Teamsheets'!$C$2:$C$92,BE$1)+GOALS('09-10 Teamsheets'!$H$2:$Z$98,$A46,'09-10 Teamsheets'!$C$2:$C$98,BE$1)+GOALS('10-11 Teamsheets'!$H$2:$Z$107,$A46,'10-11 Teamsheets'!$C$2:$C$107,BE$1)+GOALS('11-12 Teamsheets'!$H$2:$Z$119,$A46,'11-12 Teamsheets'!$C$2:$C$119,BE$1)+GOALS('12-13 Teamsheets'!$H$2:$Z$126,$A46,'12-13 Teamsheets'!$C$2:$C$126,BE$1)+GOALS('13-14 Teamsheets'!$H$2:$Z$132,$A46,'13-14 Teamsheets'!$C$2:$C$132,BE$1)+GOALS('14-15 Teamsheets'!$H$2:$Z$136,$A46,'14-15 Teamsheets'!$C$2:$C$136,BE$1)</f>
        <v>0</v>
      </c>
      <c r="CD46" s="27">
        <f>GOALS('07-08 Teamsheets'!$H$2:$Z$88,$A46,'07-08 Teamsheets'!$C$2:$C$88,BJ$1)
+GOALS('08-09 Teamsheets'!$H$2:$Z$92,$A46,'08-09 Teamsheets'!$C$2:$C$92,BJ$1)
+GOALS('09-10 Teamsheets'!$H$2:$Z$98,$A46,'09-10 Teamsheets'!$C$2:$C$98,BJ$1)
+GOALS('10-11 Teamsheets'!$H$2:$Z$107,$A46,'10-11 Teamsheets'!$C$2:$C$107,BJ$1)
+GOALS('11-12 Teamsheets'!$H$2:$Z$119,$A46,'11-12 Teamsheets'!$C$2:$C$119,BJ$1)
+GOALS('12-13 Teamsheets'!$H$2:$Z$124,$A46,'12-13 Teamsheets'!$C$2:$C$124,BJ$1)+GOALS('13-14 Teamsheets'!$H$2:$Z$130,$A46,'13-14 Teamsheets'!$C$2:$C$130,BJ$1)+GOALS('14-15 Teamsheets'!$H$2:$Z$134,$A46,'14-15 Teamsheets'!$C$2:$C$134,BJ$1)
+GOALS('07-08 Teamsheets'!$H$2:$Z$88,$A46,'07-08 Teamsheets'!$C$2:$C$88,BO$1)
+GOALS('08-09 Teamsheets'!$H$2:$Z$92,$A46,'08-09 Teamsheets'!$C$2:$C$92,BO$1)
+GOALS('09-10 Teamsheets'!$H$2:$Z$98,$A46,'09-10 Teamsheets'!$C$2:$C$98,BO$1)
+GOALS('10-11 Teamsheets'!$H$2:$Z$107,$A46,'10-11 Teamsheets'!$C$2:$C$107,BO$1)
+GOALS('11-12 Teamsheets'!$H$2:$Z$119,$A46,'11-12 Teamsheets'!$C$2:$C$119,BO$1)
+GOALS('12-13 Teamsheets'!$H$2:$Z$126,$A46,'12-13 Teamsheets'!$C$2:$C$126,BO$1)+GOALS('13-14 Teamsheets'!$H$2:$Z$132,$A46,'13-14 Teamsheets'!$C$2:$C$132,BO$1)+GOALS('14-15 Teamsheets'!$H$2:$Z$136,$A46,'14-15 Teamsheets'!$C$2:$C$136,BO$1)</f>
        <v>0</v>
      </c>
      <c r="CE46" s="28">
        <f t="shared" ref="CE46" si="22">SUM(CC46:CD46)</f>
        <v>0</v>
      </c>
      <c r="CF46" s="27" t="str">
        <f>(GOALS('05-06 Teamsheets'!$H$2:$R$71,$A46) +GOALS('06-07 Teamsheets'!$H$2:$R$83,$A46) +  GOALS('07-08 Teamsheets'!$H$2:$R$88,$A46) + GOALS('08-09 Teamsheets'!$H$2:$R$92,$A46)+GOALS('09-10 Teamsheets'!$H$2:$R$98,$A46)+GOALS('10-11 Teamsheets'!$H$2:$R$107,$A46)+GOALS('11-12 Teamsheets'!$H$2:$R$119,$A46)+GOALS('12-13 Teamsheets'!$H$2:$R$126,$A46)+GOALS('13-14 Teamsheets'!$H$2:$R$132,$A46)+GOALS('14-15 Teamsheets'!$H$2:$R$136,$A46)) &amp; "(" &amp; (GOALS('05-06 Teamsheets'!$S$2:$W$71,$A46)+GOALS('06-07 Teamsheets'!$S$2:$Z$83,$A46)+GOALS('07-08 Teamsheets'!$S$2:$Z$88,$A46)+GOALS('08-09 Teamsheets'!$S$2:$Z$92,$A46)+GOALS('09-10 Teamsheets'!$S$2:$Z$98,$A46)+GOALS('10-11 Teamsheets'!$S$2:$Z$107,$A46)+GOALS('11-12 Teamsheets'!$S$2:$Z$119,$A46)+GOALS('12-13 Teamsheets'!$S$2:$Z$126,$A46)+GOALS('13-14 Teamsheets'!$S$2:$Z$132,$A46)+GOALS('14-15 Teamsheets'!$S$2:$Z$136,$A46)) &amp; ")"</f>
        <v>0(0)</v>
      </c>
      <c r="CG46" s="28">
        <f t="shared" ref="CG46" si="23">SUM(CB46,CE46)</f>
        <v>0</v>
      </c>
      <c r="CH46" s="71">
        <f>SUM(D46,I46,N46,S46)</f>
        <v>0</v>
      </c>
      <c r="CI46" s="83">
        <f>SUM(X46,AC46,AH46,AM46,AR46,BG46,AW46,BL46,BQ46,BB46)</f>
        <v>0</v>
      </c>
      <c r="CJ46" s="77">
        <f>SUM(CH46:CI46)</f>
        <v>0</v>
      </c>
      <c r="CK46" s="74" t="str">
        <f>(CARDS('05-06 Teamsheets'!$H$2:$W$71,$A46,$CX$2)+CARDS('06-07 Teamsheets'!$H$2:$Z$83,$A46,$CX$2)+CARDS('07-08 Teamsheets'!$H$2:$Z$88,$A46,$CX$2)+CARDS('08-09 Teamsheets'!$H$2:$Z$92,$A46,$CX$2)+CARDS('09-10 Teamsheets'!$H$2:$Z$98,$A46,$CX$2)+CARDS('10-11 Teamsheets'!$H$2:$Z$107,$A46,$CX$2)+CARDS('11-12 Teamsheets'!$H$2:$Z$119,$A46,$CX$2)+CARDS('12-13 Teamsheets'!$H$2:$Z$126,$A46,$CX$2)+CARDS('13-14 Teamsheets'!$H$2:$Z$130,$A46,$CX$2)) &amp; "(" &amp; (CARDS('05-06 Teamsheets'!$H$2:$W$71,$A46,$CX$3)+CARDS('06-07 Teamsheets'!$H$2:$Z$83,$A46,$CX$3)+CARDS('07-08 Teamsheets'!$H$2:$Z$88,$A46,$CX$3)+CARDS('08-09 Teamsheets'!$H$2:$Z$92,$A46,$CX$3)+CARDS('09-10 Teamsheets'!$H$2:$Z$98,$A46,$CX$3)+CARDS('10-11 Teamsheets'!$H$2:$Z$107,$A46,$CX$3)+CARDS('11-12 Teamsheets'!$H$2:$Z$119,$A46,$CX$3)+CARDS('13-14 Teamsheets'!$H$2:$Z$130,$A46,$CX$3)) &amp; ")"</f>
        <v>0(0)</v>
      </c>
      <c r="CL46" s="28">
        <f>SUM(F46,K46,P46,U46)</f>
        <v>90</v>
      </c>
      <c r="CM46" s="28">
        <f>SUM(Z46,AE46,AJ46,AO46,AT46,BI46,AY46,BN46,BS46,BD46)</f>
        <v>90</v>
      </c>
      <c r="CN46" s="77">
        <f>SUM(CL46:CM46)</f>
        <v>180</v>
      </c>
      <c r="CO46" s="28">
        <f>IF(AND(CN46&lt;&gt;0, CA46&lt;&gt;0),CN46/CA46,0)</f>
        <v>90</v>
      </c>
      <c r="CP46" s="28">
        <f>IF(CG46&lt;&gt;0,CG46/CA46,0)</f>
        <v>0</v>
      </c>
      <c r="CQ46" s="77">
        <f>IF(CG46&lt;&gt;0,CN46/CG46,0)</f>
        <v>0</v>
      </c>
      <c r="CS46" s="71">
        <f t="shared" si="0"/>
        <v>157</v>
      </c>
      <c r="CT46" s="83">
        <f t="shared" si="1"/>
        <v>143</v>
      </c>
      <c r="CU46" s="77">
        <f t="shared" si="2"/>
        <v>101</v>
      </c>
      <c r="CW46"/>
      <c r="CX46" s="30"/>
    </row>
    <row r="47" spans="1:102" x14ac:dyDescent="0.2">
      <c r="A47" s="26" t="s">
        <v>2395</v>
      </c>
      <c r="B47" s="27" t="s">
        <v>1650</v>
      </c>
      <c r="C47" s="27" t="s">
        <v>1635</v>
      </c>
      <c r="D47" s="27">
        <v>0</v>
      </c>
      <c r="E47" s="27" t="s">
        <v>1651</v>
      </c>
      <c r="F47" s="82">
        <v>1411</v>
      </c>
      <c r="G47" s="27" t="s">
        <v>1635</v>
      </c>
      <c r="H47" s="27" t="s">
        <v>1635</v>
      </c>
      <c r="I47" s="27">
        <v>0</v>
      </c>
      <c r="J47" s="27" t="s">
        <v>1635</v>
      </c>
      <c r="K47" s="82">
        <v>0</v>
      </c>
      <c r="L47" s="27" t="s">
        <v>1635</v>
      </c>
      <c r="M47" s="27" t="s">
        <v>1635</v>
      </c>
      <c r="N47" s="27">
        <v>0</v>
      </c>
      <c r="O47" s="27" t="s">
        <v>1635</v>
      </c>
      <c r="P47" s="82">
        <v>0</v>
      </c>
      <c r="Q47" s="27" t="str">
        <f>(APPS('08-09 Teamsheets'!$H$2:$R$92,$A47,'08-09 Teamsheets'!$C$2:$C$92,Q$1)+APPS('09-10 Teamsheets'!$H$2:$R$98,$A47,'09-10 Teamsheets'!$C$2:$C$98,Q$1)+APPS('10-11 Teamsheets'!$H$2:$R$107,$A47,'10-11 Teamsheets'!$C$2:$C$107,Q$1)+APPS('11-12 Teamsheets'!$H$2:$R$119,$A47,'11-12 Teamsheets'!$C$2:$C$119,Q$1)+APPS('12-13 Teamsheets'!$H$2:$R$126,$A47,'12-13 Teamsheets'!$C$2:$C$126,Q$1)+APPS('13-14 Teamsheets'!$H$2:$R$132,$A47,'13-14 Teamsheets'!$C$2:$C$132,Q$1)+APPS('14-15 Teamsheets'!$H$2:$R$136,$A47,'14-15 Teamsheets'!$C$2:$C$136,Q$1)) &amp; "(" &amp; (SUBS('08-09 Teamsheets'!$S$2:$Z$92,$A47,'08-09 Teamsheets'!$C$2:$C$92,Q$1)+SUBS('09-10 Teamsheets'!$S$2:$Z$98,$A47,'09-10 Teamsheets'!$C$2:$C$98,Q$1)+SUBS('10-11 Teamsheets'!$S$2:$Z$107,$A47,'10-11 Teamsheets'!$C$2:$C$107,Q$1)+SUBS('11-12 Teamsheets'!$S$2:$Z$119,$A47,'11-12 Teamsheets'!$C$2:$C$119,Q$1)+SUBS('12-13 Teamsheets'!$S$2:$Z$126,$A47,'12-13 Teamsheets'!$C$2:$C$126,Q$1)+SUBS('13-14 Teamsheets'!$S$2:$Z$132,$A47,'13-14 Teamsheets'!$C$2:$C$132,Q$1)+SUBS('14-15 Teamsheets'!$S$2:$Z$136,$A47,'14-15 Teamsheets'!$C$2:$C$136,Q$1)) &amp; ")"</f>
        <v>0(0)</v>
      </c>
      <c r="R47" s="27" t="str">
        <f>(GOALS('08-09 Teamsheets'!$H$2:$R$92,$A47,'08-09 Teamsheets'!$C$2:$C$92,Q$1)+GOALS('09-10 Teamsheets'!$H$2:$R$98,$A47,'09-10 Teamsheets'!$C$2:$C$98,Q$1)+GOALS('10-11 Teamsheets'!$H$2:$R$107,$A47,'10-11 Teamsheets'!$C$2:$C$107,Q$1)+GOALS('11-12 Teamsheets'!$H$2:$R$119,$A47,'11-12 Teamsheets'!$C$2:$C$119,Q$1)+GOALS('12-13 Teamsheets'!$H$2:$R$126,$A47,'12-13 Teamsheets'!$C$2:$C$126,Q$1)+GOALS('13-14 Teamsheets'!$H$2:$R$132,$A47,'13-14 Teamsheets'!$C$2:$C$132,Q$1)+GOALS('14-15 Teamsheets'!$H$2:$R$136,$A47,'14-15 Teamsheets'!$C$2:$C$136,Q$1)) &amp; "(" &amp; (GOALS('08-09 Teamsheets'!$S$2:$Z$92,$A47,'08-09 Teamsheets'!$C$2:$C$92,Q$1)+GOALS('09-10 Teamsheets'!$S$2:$Z$98,$A47,'09-10 Teamsheets'!$C$2:$C$98,Q$1)+GOALS('10-11 Teamsheets'!$S$2:$Z$107,$A47,'10-11 Teamsheets'!$C$2:$C$107,Q$1)+GOALS('11-12 Teamsheets'!$S$2:$Z$119,$A47,'11-12 Teamsheets'!$C$2:$C$119,Q$1)+GOALS('12-13 Teamsheets'!$S$2:$Z$126,$A47,'12-13 Teamsheets'!$C$2:$C$126,Q$1)+GOALS('13-14 Teamsheets'!$S$2:$Z$132,$A47,'13-14 Teamsheets'!$C$2:$C$132,Q$1)+GOALS('14-15 Teamsheets'!$S$2:$Z$136,$A47,'14-15 Teamsheets'!$C$2:$C$136,Q$1)) &amp; ")"</f>
        <v>0(0)</v>
      </c>
      <c r="S47" s="27">
        <f>Clean_sheet('08-09 Teamsheets'!$C$2:$H$92,$A47,Q$1)+Clean_sheet('09-10 Teamsheets'!$C$2:$H$98,$A47,Q$1)+Clean_sheet('10-11 Teamsheets'!$C$2:$H$107,$A47,Q$1)+Clean_sheet('11-12 Teamsheets'!$C$2:$H$119,$A47,Q$1)+Clean_sheet('12-13 Teamsheets'!$C$2:$H$126,$A47,Q$1)+Clean_sheet('13-14 Teamsheets'!$C$2:$H$132,$A47,Q$1)+Clean_sheet('14-15 Teamsheets'!$C$2:$H$136,$A47,Q$1)</f>
        <v>0</v>
      </c>
      <c r="T47" s="27" t="str">
        <f>(CARDS('08-09 Teamsheets'!$H$2:$Z$92,$A47,$CX$2,'08-09 Teamsheets'!$C$2:$C$92,Q$1)+CARDS('09-10 Teamsheets'!$H$2:$Z$98,$A47,$CX$2,'09-10 Teamsheets'!$C$2:$C$98,Q$1)+CARDS('10-11 Teamsheets'!$H$2:$Z$107,$A47,$CX$2,'10-11 Teamsheets'!$C$2:$C$107,Q$1)+CARDS('11-12 Teamsheets'!$H$2:$Z$119,$A47,$CX$2,'11-12 Teamsheets'!$C$2:$C$119,Q$1)+CARDS('12-13 Teamsheets'!$H$2:$Z$126,$A47,$CX$2,'12-13 Teamsheets'!$C$2:$C$126,Q$1)+CARDS('13-14 Teamsheets'!$H$2:$Z$132,$A47,$CX$2,'13-14 Teamsheets'!$C$2:$C$132,Q$1)+CARDS('14-15 Teamsheets'!$H$2:$Z$136,$A47,$CX$2,'14-15 Teamsheets'!$C$2:$C$136,Q$1)) &amp; "(" &amp; (CARDS('08-09 Teamsheets'!$H$2:$Z$92,$A47,$CX$3,'08-09 Teamsheets'!$C$2:$C$92,Q$1)+CARDS('09-10 Teamsheets'!$H$2:$Z$98,$A47,$CX$3,'09-10 Teamsheets'!$C$2:$C$98,Q$1)+CARDS('10-11 Teamsheets'!$H$2:$Z$107,$A47,$CX$3,'10-11 Teamsheets'!$C$2:$C$107,Q$1)+CARDS('11-12 Teamsheets'!$H$2:$Z$119,$A47,$CX$3,'11-12 Teamsheets'!$C$2:$C$119,Q$1)+CARDS('12-13 Teamsheets'!$H$2:$Z$126,$A47,$CX$3,'12-13 Teamsheets'!$C$2:$C$126,Q$1)+CARDS('13-14 Teamsheets'!$H$2:$Z$132,$A47,$CX$3,'13-14 Teamsheets'!$C$2:$C$132,Q$1)+CARDS('14-15 Teamsheets'!$H$2:$Z$136,$A47,$CX$3,'14-15 Teamsheets'!$C$2:$C$136,Q$1)) &amp; ")"</f>
        <v>0(0)</v>
      </c>
      <c r="U47" s="82">
        <f>MINS_PLAYED('08-09 Teamsheets'!$H$2:$R$92,$A47,'08-09 Teamsheets'!$C$2:$C$92,Q$1)+MINS_PLAYED('09-10 Teamsheets'!$H$2:$R$98,$A47,'09-10 Teamsheets'!$C$2:$C$98,Q$1)+ MINS_AS_SUB('08-09 Teamsheets'!$S$2:$Z$92,$A47,'08-09 Teamsheets'!$C$2:$C$92,Q$1)+ MINS_AS_SUB('09-10 Teamsheets'!$S$2:$Z$98,$A47,'09-10 Teamsheets'!$C$2:$C$98,Q$1)+MINS_PLAYED('10-11 Teamsheets'!$H$2:$R$107,$A47,'10-11 Teamsheets'!$C$2:$C$107,Q$1)+MINS_AS_SUB('10-11 Teamsheets'!$S$2:$Z$107,$A47,'10-11 Teamsheets'!$C$2:$C$107,Q$1)+MINS_PLAYED('11-12 Teamsheets'!$H$2:$R$119,$A47,'11-12 Teamsheets'!$C$2:$C$119,Q$1)+MINS_AS_SUB('11-12 Teamsheets'!$S$2:$Z$119,$A47,'11-12 Teamsheets'!$C$2:$C$119,Q$1)+MINS_PLAYED('12-13 Teamsheets'!$H$2:$R$126,$A47,'12-13 Teamsheets'!$C$2:$C$126,Q$1)+MINS_AS_SUB('12-13 Teamsheets'!$S$2:$Z$126,$A47,'12-13 Teamsheets'!$C$2:$C$126,Q$1)+MINS_PLAYED('13-14 Teamsheets'!$H$2:$R$132,$A47,'13-14 Teamsheets'!$C$2:$C$132,Q$1)+MINS_AS_SUB('13-14 Teamsheets'!$S$2:$Z$132,$A47,'13-14 Teamsheets'!$C$2:$C$132,Q$1)+MINS_PLAYED('14-15 Teamsheets'!$H$2:$R$136,$A47,'14-15 Teamsheets'!$C$2:$C$136,Q$1)+MINS_AS_SUB('14-15 Teamsheets'!$S$2:$Z$136,$A47,'14-15 Teamsheets'!$C$2:$C$136,Q$1)</f>
        <v>0</v>
      </c>
      <c r="V47" s="27" t="s">
        <v>1636</v>
      </c>
      <c r="W47" s="27" t="s">
        <v>1635</v>
      </c>
      <c r="X47" s="27">
        <v>0</v>
      </c>
      <c r="Y47" s="27" t="s">
        <v>1635</v>
      </c>
      <c r="Z47" s="82">
        <v>120</v>
      </c>
      <c r="AA47" s="27" t="s">
        <v>1652</v>
      </c>
      <c r="AB47" s="27" t="s">
        <v>1635</v>
      </c>
      <c r="AC47" s="27">
        <v>0</v>
      </c>
      <c r="AD47" s="27" t="s">
        <v>1636</v>
      </c>
      <c r="AE47" s="82">
        <v>101</v>
      </c>
      <c r="AF47" s="27" t="s">
        <v>1635</v>
      </c>
      <c r="AG47" s="27" t="s">
        <v>1635</v>
      </c>
      <c r="AH47" s="27">
        <v>0</v>
      </c>
      <c r="AI47" s="27" t="s">
        <v>1635</v>
      </c>
      <c r="AJ47" s="82">
        <v>0</v>
      </c>
      <c r="AK47" s="27" t="s">
        <v>1635</v>
      </c>
      <c r="AL47" s="27" t="s">
        <v>1635</v>
      </c>
      <c r="AM47" s="27">
        <v>0</v>
      </c>
      <c r="AN47" s="27" t="s">
        <v>1635</v>
      </c>
      <c r="AO47" s="82">
        <v>0</v>
      </c>
      <c r="AP47" s="27" t="s">
        <v>1635</v>
      </c>
      <c r="AQ47" s="27" t="s">
        <v>1635</v>
      </c>
      <c r="AR47" s="27">
        <v>0</v>
      </c>
      <c r="AS47" s="27" t="s">
        <v>1635</v>
      </c>
      <c r="AT47" s="82">
        <v>0</v>
      </c>
      <c r="AU47" s="27" t="s">
        <v>1635</v>
      </c>
      <c r="AV47" s="27" t="s">
        <v>1635</v>
      </c>
      <c r="AW47" s="27">
        <v>0</v>
      </c>
      <c r="AX47" s="27" t="s">
        <v>1635</v>
      </c>
      <c r="AY47" s="82">
        <v>0</v>
      </c>
      <c r="AZ47" s="27" t="str">
        <f>(APPS('07-08 Teamsheets'!$H$2:$R$88,$A47,'07-08 Teamsheets'!$C$2:$C$88,AZ$1)+APPS('11-12 Teamsheets'!$H$2:$R$119,$A47,'11-12 Teamsheets'!$C$2:$C$119,AZ$1)+APPS('12-13 Teamsheets'!$H$2:$R$126,$A47,'12-13 Teamsheets'!$C$2:$C$126,AZ$1)+APPS('13-14 Teamsheets'!$H$2:$R$132,$A47,'13-14 Teamsheets'!$C$2:$C$132,AZ$1)+APPS('14-15 Teamsheets'!$H$2:$R$136,$A47,'14-15 Teamsheets'!$C$2:$C$136,AZ$1)) &amp; "(" &amp; (SUBS('07-08 Teamsheets'!$S$2:$Z$88,$A47,'07-08 Teamsheets'!$C$2:$C$88,AZ$1)+SUBS('11-12 Teamsheets'!$S$2:$Z$119,$A47,'11-12 Teamsheets'!$C$2:$C$119,AZ$1)+SUBS('12-13 Teamsheets'!$S$2:$Z$126,$A47,'12-13 Teamsheets'!$C$2:$C$126,AZ$1)+SUBS('13-14 Teamsheets'!$S$2:$Z$132,$A47,'13-14 Teamsheets'!$C$2:$C$132,AZ$1)+SUBS('14-15 Teamsheets'!$S$2:$Z$136,$A47,'14-15 Teamsheets'!$C$2:$C$136,AZ$1)) &amp; ")"</f>
        <v>0(0)</v>
      </c>
      <c r="BA47" s="27" t="str">
        <f>(GOALS('07-08 Teamsheets'!$H$2:$R$88,$A47,'07-08 Teamsheets'!$C$2:$C$88,AZ$1)+GOALS('11-12 Teamsheets'!$H$2:$R$119,$A47,'11-12 Teamsheets'!$C$2:$C$119,AZ$1)+GOALS('12-13 Teamsheets'!$H$2:$R$126,$A47,'12-13 Teamsheets'!$C$2:$C$126,AZ$1)+GOALS('13-14 Teamsheets'!$H$2:$R$132,$A47,'13-14 Teamsheets'!$C$2:$C$132,AZ$1)+GOALS('14-15 Teamsheets'!$H$2:$R$136,$A47,'14-15 Teamsheets'!$C$2:$C$136,AZ$1)) &amp; "(" &amp; (GOALS('07-08 Teamsheets'!$S$2:$Z$88,$A47,'07-08 Teamsheets'!$C$2:$C$88,AZ$1)+GOALS('11-12 Teamsheets'!$S$2:$Z$119,$A47,'11-12 Teamsheets'!$C$2:$C$119,AZ$1)+GOALS('12-13 Teamsheets'!$S$2:$Z$126,$A47,'12-13 Teamsheets'!$C$2:$C$126,AZ$1)+GOALS('13-14 Teamsheets'!$S$2:$Z$132,$A47,'13-14 Teamsheets'!$C$2:$C$132,AZ$1)+GOALS('14-15 Teamsheets'!$S$2:$Z$136,$A47,'14-15 Teamsheets'!$C$2:$C$136,AZ$1)) &amp; ")"</f>
        <v>0(0)</v>
      </c>
      <c r="BB47" s="27">
        <f>Clean_sheet('07-08 Teamsheets'!$C$2:$H$92,$A47,AZ$1)+Clean_sheet('11-12 Teamsheets'!$C$2:$H$119,$A47,AZ$1)+Clean_sheet('12-13 Teamsheets'!$C$2:$H$126,$A47,AZ$1)+Clean_sheet('13-14 Teamsheets'!$C$2:$H$132,$A47,AZ$1)+Clean_sheet('14-15 Teamsheets'!$C$2:$H$136,$A47,AZ$1)</f>
        <v>0</v>
      </c>
      <c r="BC47" s="27" t="str">
        <f>(CARDS('07-08 Teamsheets'!$H$2:$Z$88,$A47,$CX$2,'07-08 Teamsheets'!$C$2:$C$88,AZ$1)+CARDS('11-12 Teamsheets'!$H$2:$Z$119,$A47,$CX$2,'11-12 Teamsheets'!$C$2:$C$119,AZ$1)+CARDS('12-13 Teamsheets'!$H$2:$Z$126,$A47,$CX$2,'12-13 Teamsheets'!$C$2:$C$126,AZ$1)+CARDS('13-14 Teamsheets'!$H$2:$Z$132,$A47,$CX$2,'13-14 Teamsheets'!$C$2:$C$132,AZ$1)+CARDS('14-15 Teamsheets'!$H$2:$Z$136,$A47,$CX$2,'14-15 Teamsheets'!$C$2:$C$136,AZ$1)) &amp; "(" &amp; (CARDS('07-08 Teamsheets'!$H$2:$Z$88,$A47,$CX$3,'07-08 Teamsheets'!$C$2:$C$88,AZ$1)+CARDS('11-12 Teamsheets'!$H$2:$Z$119,$A47,$CX$3,'11-12 Teamsheets'!$C$2:$C$119,AZ$1)+CARDS('12-13 Teamsheets'!$H$2:$Z$126,$A47,$CX$3,'12-13 Teamsheets'!$C$2:$C$126,AZ$1)+CARDS('13-14 Teamsheets'!$H$2:$Z$132,$A47,$CX$3,'13-14 Teamsheets'!$C$2:$C$132,AZ$1)+CARDS('14-15 Teamsheets'!$H$2:$Z$136,$A47,$CX$3,'14-15 Teamsheets'!$C$2:$C$136,AZ$1)) &amp; ")"</f>
        <v>0(0)</v>
      </c>
      <c r="BD47" s="82">
        <f>MINS_PLAYED('07-08 Teamsheets'!$H$2:$R$88,$A47,'07-08 Teamsheets'!$C$2:$C$88,AZ$1)+MINS_PLAYED('11-12 Teamsheets'!$H$2:$R$119,$A47,'11-12 Teamsheets'!$C$2:$C$119,AZ$1)+MINS_PLAYED('12-13 Teamsheets'!$H$2:$R$126,$A47,'12-13 Teamsheets'!$C$2:$C$126,AZ$1)+MINS_PLAYED('13-14 Teamsheets'!$H$2:$R$132,$A47,'13-14 Teamsheets'!$C$2:$C$132,AZ$1)+MINS_PLAYED('14-15 Teamsheets'!$H$2:$R$136,$A47,'14-15 Teamsheets'!$C$2:$C$136,AZ$1)+MINS_AS_SUB('07-08 Teamsheets'!$S$2:$Z$88,$A47,'07-08 Teamsheets'!$C$2:$C$88,AZ$1)+MINS_AS_SUB('11-12 Teamsheets'!$S$2:$Z$119,$A47,'11-12 Teamsheets'!$C$2:$C$119,AZ$1)+MINS_AS_SUB('12-13 Teamsheets'!$S$2:$Z$126,$A47,'12-13 Teamsheets'!$C$2:$C$126,AZ$1)+MINS_AS_SUB('13-14 Teamsheets'!$S$2:$Z$132,$A47,'13-14 Teamsheets'!$C$2:$C$132,AZ$1)+MINS_AS_SUB('14-15 Teamsheets'!$S$2:$Z$136,$A47,'14-15 Teamsheets'!$C$2:$C$136,AZ$1)</f>
        <v>0</v>
      </c>
      <c r="BE47" s="27" t="str">
        <f>(APPS('08-09 Teamsheets'!$H$2:$R$92,$A47,'08-09 Teamsheets'!$C$2:$C$92,BE$1)+APPS('09-10 Teamsheets'!$H$2:$R$98,$A47,'09-10 Teamsheets'!$C$2:$C$98,BE$1)+APPS('10-11 Teamsheets'!$H$2:$R$107,$A47,'10-11 Teamsheets'!$C$2:$C$107,BE$1)+APPS('11-12 Teamsheets'!$H$2:$R$119,$A47,'11-12 Teamsheets'!$C$2:$C$119,BE$1)+APPS('12-13 Teamsheets'!$H$2:$R$126,$A47,'12-13 Teamsheets'!$C$2:$C$126,BE$1)+APPS('13-14 Teamsheets'!$H$2:$R$132,$A47,'13-14 Teamsheets'!$C$2:$C$132,BE$1)+APPS('14-15 Teamsheets'!$H$2:$R$136,$A47,'14-15 Teamsheets'!$C$2:$C$136,BE$1)) &amp; "(" &amp; (SUBS('08-09 Teamsheets'!$S$2:$Z$92,$A47,'08-09 Teamsheets'!$C$2:$C$92,BE$1)+SUBS('09-10 Teamsheets'!$S$2:$Z$98,$A47,'09-10 Teamsheets'!$C$2:$C$98,BE$1)+SUBS('10-11 Teamsheets'!$S$2:$Z$107,$A47,'10-11 Teamsheets'!$C$2:$C$107,BE$1)+SUBS('11-12 Teamsheets'!$S$2:$Z$119,$A47,'11-12 Teamsheets'!$C$2:$C$119,BE$1)+SUBS('12-13 Teamsheets'!$S$2:$Z$126,$A47,'12-13 Teamsheets'!$C$2:$C$126,BE$1)+SUBS('13-14 Teamsheets'!$S$2:$Z$132,$A47,'13-14 Teamsheets'!$C$2:$C$132,BE$1)+SUBS('14-15 Teamsheets'!$S$2:$Z$136,$A47,'14-15 Teamsheets'!$C$2:$C$136,BE$1)) &amp; ")"</f>
        <v>0(0)</v>
      </c>
      <c r="BF47" s="27" t="str">
        <f>(GOALS('08-09 Teamsheets'!$H$2:$R$92,$A47,'08-09 Teamsheets'!$C$2:$C$92,BE$1)+GOALS('09-10 Teamsheets'!$H$2:$R$98,$A47,'09-10 Teamsheets'!$C$2:$C$98,BE$1)+GOALS('10-11 Teamsheets'!$H$2:$R$107,$A47,'10-11 Teamsheets'!$C$2:$C$107,BE$1)+GOALS('11-12 Teamsheets'!$H$2:$R$119,$A47,'11-12 Teamsheets'!$C$2:$C$119,BE$1)+GOALS('12-13 Teamsheets'!$H$2:$R$126,$A47,'12-13 Teamsheets'!$C$2:$C$126,BE$1)+GOALS('13-14 Teamsheets'!$H$2:$R$132,$A47,'13-14 Teamsheets'!$C$2:$C$132,BE$1)+GOALS('14-15 Teamsheets'!$H$2:$R$136,$A47,'14-15 Teamsheets'!$C$2:$C$136,BE$1)) &amp; "(" &amp; (GOALS('08-09 Teamsheets'!$S$2:$Z$92,$A47,'08-09 Teamsheets'!$C$2:$C$92,BE$1)+GOALS('09-10 Teamsheets'!$S$2:$Z$98,$A47,'09-10 Teamsheets'!$C$2:$C$98,BE$1)+GOALS('10-11 Teamsheets'!$S$2:$Z$107,$A47,'10-11 Teamsheets'!$C$2:$C$107,BE$1)+GOALS('11-12 Teamsheets'!$S$2:$Z$119,$A47,'11-12 Teamsheets'!$C$2:$C$119,BE$1)+GOALS('12-13 Teamsheets'!$S$2:$Z$126,$A47,'12-13 Teamsheets'!$C$2:$C$126,BE$1)+GOALS('13-14 Teamsheets'!$S$2:$Z$132,$A47,'13-14 Teamsheets'!$C$2:$C$132,BE$1)+GOALS('14-15 Teamsheets'!$S$2:$Z$136,$A47,'14-15 Teamsheets'!$C$2:$C$136,BE$1)) &amp; ")"</f>
        <v>0(0)</v>
      </c>
      <c r="BG47" s="27">
        <f>Clean_sheet('08-09 Teamsheets'!$C$2:$H$92,$A47,BE$1)+Clean_sheet('09-10 Teamsheets'!$C$2:$H$98,$A47,BE$1)+Clean_sheet('10-11 Teamsheets'!$C$2:$H$107,$A47,BE$1)+Clean_sheet('11-12 Teamsheets'!$C$2:$H$119,$A47,BE$1)+Clean_sheet('12-13 Teamsheets'!$C$2:$H$126,$A47,BE$1)+Clean_sheet('13-14 Teamsheets'!$C$2:$H$132,$A47,BE$1)+Clean_sheet('14-15 Teamsheets'!$C$2:$H$136,$A47,BE$1)</f>
        <v>0</v>
      </c>
      <c r="BH47" s="27" t="str">
        <f>(CARDS('08-09 Teamsheets'!$H$2:$Z$92,$A47,$CX$2,'08-09 Teamsheets'!$C$2:$C$92,BE$1)+CARDS('09-10 Teamsheets'!$H$2:$Z$98,$A47,$CX$2,'09-10 Teamsheets'!$C$2:$C$98,BE$1)+CARDS('10-11 Teamsheets'!$H$2:$Z$107,$A47,$CX$2,'10-11 Teamsheets'!$C$2:$C$107,BE$1)+CARDS('11-12 Teamsheets'!$H$2:$Z$119,$A47,$CX$2,'11-12 Teamsheets'!$C$2:$C$119,BE$1)+CARDS('12-13 Teamsheets'!$H$2:$Z$126,$A47,$CX$2,'12-13 Teamsheets'!$C$2:$C$126,BE$1)+CARDS('13-14 Teamsheets'!$H$2:$Z$132,$A47,$CX$2,'13-14 Teamsheets'!$C$2:$C$132,BE$1)+CARDS('14-15 Teamsheets'!$H$2:$Z$136,$A47,$CX$2,'14-15 Teamsheets'!$C$2:$C$136,BE$1)) &amp; "(" &amp; (CARDS('08-09 Teamsheets'!$H$2:$Z$92,$A47,$CX$3,'08-09 Teamsheets'!$C$2:$C$92,BE$1)+CARDS('09-10 Teamsheets'!$H$2:$Z$98,$A47,$CX$3,'09-10 Teamsheets'!$C$2:$C$98,BE$1)+CARDS('10-11 Teamsheets'!$H$2:$Z$107,$A47,$CX$3,'10-11 Teamsheets'!$C$2:$C$107,BE$1)+CARDS('11-12 Teamsheets'!$H$2:$Z$119,$A47,$CX$3,'11-12 Teamsheets'!$C$2:$C$119,BE$1)+CARDS('12-13 Teamsheets'!$H$2:$Z$126,$A47,$CX$3,'12-13 Teamsheets'!$C$2:$C$126,BE$1)+CARDS('13-14 Teamsheets'!$H$2:$Z$132,$A47,$CX$3,'13-14 Teamsheets'!$C$2:$C$132,BE$1)+CARDS('14-15 Teamsheets'!$H$2:$Z$136,$A47,$CX$3,'14-15 Teamsheets'!$C$2:$C$136,BE$1)) &amp; ")"</f>
        <v>0(0)</v>
      </c>
      <c r="BI47" s="82">
        <f>MINS_PLAYED('08-09 Teamsheets'!$H$2:$R$92,$A47,'08-09 Teamsheets'!$C$2:$C$92,BE$1)+MINS_PLAYED('09-10 Teamsheets'!$H$2:$R$98,$A47,'09-10 Teamsheets'!$C$2:$C$98,BE$1)+ MINS_AS_SUB('08-09 Teamsheets'!$S$2:$Z$92,$A47,'08-09 Teamsheets'!$C$2:$C$92,BE$1)+ MINS_AS_SUB('09-10 Teamsheets'!$S$2:$Z$98,$A47,'09-10 Teamsheets'!$C$2:$C$98,BE$1)+MINS_PLAYED('10-11 Teamsheets'!$H$2:$R$107,$A47,'10-11 Teamsheets'!$C$2:$C$107,BE$1)+MINS_AS_SUB('10-11 Teamsheets'!$S$2:$Z$107,$A47,'10-11 Teamsheets'!$C$2:$C$107,BE$1)+MINS_PLAYED('11-12 Teamsheets'!$H$2:$R$119,$A47,'11-12 Teamsheets'!$C$2:$C$119,BE$1)+MINS_AS_SUB('11-12 Teamsheets'!$S$2:$Z$119,$A47,'11-12 Teamsheets'!$C$2:$C$119,BE$1)+MINS_PLAYED('12-13 Teamsheets'!$H$2:$R$126,$A47,'12-13 Teamsheets'!$C$2:$C$126,BE$1)+MINS_AS_SUB('12-13 Teamsheets'!$S$2:$Z$126,$A47,'12-13 Teamsheets'!$C$2:$C$126,BE$1)+MINS_PLAYED('13-14 Teamsheets'!$H$2:$R$132,$A47,'13-14 Teamsheets'!$C$2:$C$132,BE$1)+MINS_AS_SUB('13-14 Teamsheets'!$S$2:$Z$132,$A47,'13-14 Teamsheets'!$C$2:$C$132,BE$1)+MINS_PLAYED('14-15 Teamsheets'!$H$2:$R$136,$A47,'14-15 Teamsheets'!$C$2:$C$136,BE$1)+MINS_AS_SUB('14-15 Teamsheets'!$S$2:$Z$136,$A47,'14-15 Teamsheets'!$C$2:$C$136,BE$1)</f>
        <v>0</v>
      </c>
      <c r="BJ47" s="27" t="str">
        <f>(APPS('07-08 Teamsheets'!$H$2:$R$88,$A47,'07-08 Teamsheets'!$C$2:$C$88,BJ$1)+APPS('08-09 Teamsheets'!$H$2:$R$92,$A47,'08-09 Teamsheets'!$C$2:$C$92,BJ$1)+APPS('09-10 Teamsheets'!$H$2:$R$98,$A47,'09-10 Teamsheets'!$C$2:$C$98,BJ$1)+APPS('10-11 Teamsheets'!$H$2:$R$106,$A47,'10-11 Teamsheets'!$C$2:$C$106,BJ$1)+APPS('11-12 Teamsheets'!$H$2:$R$119,$A47,'11-12 Teamsheets'!$C$2:$C$119,BJ$1)+APPS('12-13 Teamsheets'!$H$2:$R$126,$A47,'12-13 Teamsheets'!$C$2:$C$126,BJ$1)+APPS('13-14 Teamsheets'!$H$2:$R$132,$A47,'13-14 Teamsheets'!$C$2:$C$132,BJ$1)+APPS('14-15 Teamsheets'!$H$2:$R$136,$A47,'14-15 Teamsheets'!$C$2:$C$136,BJ$1)) &amp; "(" &amp; (SUBS('07-08 Teamsheets'!$S$2:$Z$88,$A47,'07-08 Teamsheets'!$C$2:$C$88,BJ$1)+SUBS('08-09 Teamsheets'!$S$2:$Z$92,$A47,'08-09 Teamsheets'!$C$2:$C$92,BJ$1)+SUBS('09-10 Teamsheets'!$S$2:$Z$98,$A47,'09-10 Teamsheets'!$C$2:$C$98,BJ$1)+SUBS('10-11 Teamsheets'!$S$2:$Z$106,$A47,'10-11 Teamsheets'!$C$2:$C$106,BJ$1)+SUBS('11-12 Teamsheets'!$S$2:$Z$119,$A47,'11-12 Teamsheets'!$C$2:$C$119,BJ$1)+SUBS('12-13 Teamsheets'!$S$2:$Z$126,$A47,'12-13 Teamsheets'!$C$2:$C$126,BJ$1)+SUBS('13-14 Teamsheets'!$S$2:$Z$132,$A47,'13-14 Teamsheets'!$C$2:$C$132,BJ$1)+SUBS('14-15 Teamsheets'!$S$2:$Z$136,$A47,'14-15 Teamsheets'!$C$2:$C$136,BJ$1)) &amp; ")"</f>
        <v>0(0)</v>
      </c>
      <c r="BK47" s="27" t="str">
        <f>(GOALS('07-08 Teamsheets'!$H$2:$R$88,$A47,'07-08 Teamsheets'!$C$2:$C$88,BJ$1)+GOALS('08-09 Teamsheets'!$H$2:$R$92,$A47,'08-09 Teamsheets'!$C$2:$C$92,BJ$1)+GOALS('09-10 Teamsheets'!$H$2:$R$98,$A47,'09-10 Teamsheets'!$C$2:$C$98,BJ$1)+GOALS('10-11 Teamsheets'!$H$2:$R$106,$A47,'10-11 Teamsheets'!$C$2:$C$106,BJ$1)+GOALS('11-12 Teamsheets'!$H$2:$R$119,$A47,'11-12 Teamsheets'!$C$2:$C$119,BJ$1)+GOALS('12-13 Teamsheets'!$H$2:$R$126,$A47,'12-13 Teamsheets'!$C$2:$C$126,BJ$1)+GOALS('13-14 Teamsheets'!$H$2:$R$132,$A47,'13-14 Teamsheets'!$C$2:$C$132,BJ$1)+GOALS('14-15 Teamsheets'!$H$2:$R$136,$A47,'14-15 Teamsheets'!$C$2:$C$136,BJ$1)) &amp; "(" &amp; (GOALS('07-08 Teamsheets'!$S$2:$Z$88,$A47,'07-08 Teamsheets'!$C$2:$C$88,BJ$1)+GOALS('08-09 Teamsheets'!$S$2:$Z$92,$A47,'08-09 Teamsheets'!$C$2:$C$92,BJ$1)+GOALS('09-10 Teamsheets'!$S$2:$Z$98,$A47,'09-10 Teamsheets'!$C$2:$C$98,BJ$1)+GOALS('10-11 Teamsheets'!$S$2:$Z$106,$A47,'10-11 Teamsheets'!$C$2:$C$106,BJ$1)+GOALS('11-12 Teamsheets'!$S$2:$Z$119,$A47,'11-12 Teamsheets'!$C$2:$C$119,BJ$1)+GOALS('12-13 Teamsheets'!$S$2:$Z$126,$A47,'12-13 Teamsheets'!$C$2:$C$126,BJ$1)+GOALS('13-14 Teamsheets'!$S$2:$Z$132,$A47,'13-14 Teamsheets'!$C$2:$C$132,BJ$1)+GOALS('14-15 Teamsheets'!$S$2:$Z$136,$A47,'14-15 Teamsheets'!$C$2:$C$136,BJ$1)) &amp; ")"</f>
        <v>0(0)</v>
      </c>
      <c r="BL47" s="27">
        <f>Clean_sheet('07-08 Teamsheets'!$C$2:$H$92,$A47,BJ$1)+Clean_sheet('08-09 Teamsheets'!$C$2:$H$92,$A47,BJ$1)+Clean_sheet('09-10 Teamsheets'!$C$2:$H$98,$A47,BJ$1)+Clean_sheet('10-11 Teamsheets'!$C$2:$H$106,$A47,BJ$1)+Clean_sheet('11-12 Teamsheets'!$C$2:$H$119,$A47,BJ$1)+Clean_sheet('12-13 Teamsheets'!$C$2:$H$126,$A47,BJ$1)+Clean_sheet('13-14 Teamsheets'!$C$2:$H$132,$A47,BJ$1)+Clean_sheet('14-15 Teamsheets'!$C$2:$H$136,$A47,BJ$1)</f>
        <v>0</v>
      </c>
      <c r="BM47" s="27" t="str">
        <f>(CARDS('07-08 Teamsheets'!$H$2:$Z$88,$A47,$CX$2,'07-08 Teamsheets'!$C$2:$C$88,BJ$1)+CARDS('08-09 Teamsheets'!$H$2:$Z$92,$A47,$CX$2,'08-09 Teamsheets'!$C$2:$C$92,BJ$1)+CARDS('09-10 Teamsheets'!$H$2:$Z$98,$A47,$CX$2,'09-10 Teamsheets'!$C$2:$C$98,BJ$1)+CARDS('10-11 Teamsheets'!$H$2:$Z$106,$A47,$CX$2,'10-11 Teamsheets'!$C$2:$C$106,BJ$1)+CARDS('11-12 Teamsheets'!$H$2:$Z$119,$A47,$CX$2,'11-12 Teamsheets'!$C$2:$C$119,BJ$1)+CARDS('12-13 Teamsheets'!$H$2:$Z$126,$A47,$CX$2,'12-13 Teamsheets'!$C$2:$C$126,BJ$1)+CARDS('13-14 Teamsheets'!$H$2:$Z$132,$A47,$CX$2,'13-14 Teamsheets'!$C$2:$C$132,BJ$1)+CARDS('14-15 Teamsheets'!$H$2:$Z$136,$A47,$CX$2,'14-15 Teamsheets'!$C$2:$C$136,BJ$1)) &amp; "(" &amp; (CARDS('07-08 Teamsheets'!$H$2:$Z$88,$A47,$CX$3,'07-08 Teamsheets'!$C$2:$C$88,BJ$1)+CARDS('08-09 Teamsheets'!$H$2:$Z$92,$A47,$CX$3,'08-09 Teamsheets'!$C$2:$C$92,BJ$1)+CARDS('09-10 Teamsheets'!$H$2:$Z$98,$A47,$CX$3,'09-10 Teamsheets'!$C$2:$C$98,BJ$1)+CARDS('10-11 Teamsheets'!$H$2:$Z$106,$A47,$CX$3,'10-11 Teamsheets'!$C$2:$C$106,BJ$1)+CARDS('11-12 Teamsheets'!$H$2:$Z$119,$A47,$CX$3,'11-12 Teamsheets'!$C$2:$C$119,BJ$1)+CARDS('12-13 Teamsheets'!$H$2:$Z$126,$A47,$CX$3,'12-13 Teamsheets'!$C$2:$C$126,BJ$1)+CARDS('13-14 Teamsheets'!$H$2:$Z$132,$A47,$CX$3,'13-14 Teamsheets'!$C$2:$C$132,BJ$1)+CARDS('14-15 Teamsheets'!$H$2:$Z$136,$A47,$CX$3,'14-15 Teamsheets'!$C$2:$C$136,BJ$1)) &amp; ")"</f>
        <v>0(0)</v>
      </c>
      <c r="BN47" s="82">
        <f>MINS_PLAYED('07-08 Teamsheets'!$H$2:$R$88,$A47,'07-08 Teamsheets'!$C$2:$C$88,BJ$1)+MINS_PLAYED('08-09 Teamsheets'!$H$2:$R$92,$A47,'08-09 Teamsheets'!$C$2:$C$92,BJ$1)+MINS_PLAYED('09-10 Teamsheets'!$H$2:$R$98,$A47,'09-10 Teamsheets'!$C$2:$C$98,BJ$1)+MINS_PLAYED('10-11 Teamsheets'!$H$2:$R$106,$A47,'10-11 Teamsheets'!$C$2:$C$106,BJ$1)+MINS_PLAYED('11-12 Teamsheets'!$H$2:$R$119,$A47,'11-12 Teamsheets'!$C$2:$C$119,BJ$1)+MINS_PLAYED('12-13 Teamsheets'!$H$2:$R$126,$A47,'12-13 Teamsheets'!$C$2:$C$126,BJ$1)+MINS_PLAYED('13-14 Teamsheets'!$H$2:$R$132,$A47,'13-14 Teamsheets'!$C$2:$C$132,BJ$1)+MINS_PLAYED('14-15 Teamsheets'!$H$2:$R$136,$A47,'14-15 Teamsheets'!$C$2:$C$136,BJ$1)+MINS_AS_SUB('07-08 Teamsheets'!$S$2:$Z$88,$A47,'07-08 Teamsheets'!$C$2:$C$88,BJ$1)+MINS_AS_SUB('08-09 Teamsheets'!$S$2:$Z$92,$A47,'08-09 Teamsheets'!$C$2:$C$92,BJ$1)+MINS_AS_SUB('09-10 Teamsheets'!$S$2:$Z$98,$A47,'09-10 Teamsheets'!$C$2:$C$98,BJ$1)+MINS_AS_SUB('10-11 Teamsheets'!$S$2:$Z$106,$A47,'10-11 Teamsheets'!$C$2:$C$106,BJ$1)+MINS_AS_SUB('11-12 Teamsheets'!$S$2:$Z$119,$A47,'11-12 Teamsheets'!$C$2:$C$119,BJ$1)+MINS_AS_SUB('12-13 Teamsheets'!$S$2:$Z$126,$A47,'12-13 Teamsheets'!$C$2:$C$126,BJ$1)+MINS_AS_SUB('13-14 Teamsheets'!$S$2:$Z$132,$A47,'13-14 Teamsheets'!$C$2:$C$132,BJ$1)+MINS_AS_SUB('14-15 Teamsheets'!$S$2:$Z$136,$A47,'14-15 Teamsheets'!$C$2:$C$136,BJ$1)</f>
        <v>0</v>
      </c>
      <c r="BO47" s="27" t="str">
        <f>(APPS('07-08 Teamsheets'!$H$2:$R$88,$A47,'07-08 Teamsheets'!$C$2:$C$88,BO$1)+APPS('08-09 Teamsheets'!$H$2:$R$92,$A47,'08-09 Teamsheets'!$C$2:$C$92,BO$1)+APPS('09-10 Teamsheets'!$H$2:$R$98,$A47,'09-10 Teamsheets'!$C$2:$C$98,BO$1)+APPS('10-11 Teamsheets'!$H$2:$R$106,$A47,'10-11 Teamsheets'!$C$2:$C$106,BO$1)+APPS('11-12 Teamsheets'!$H$2:$R$119,$A47,'11-12 Teamsheets'!$C$2:$C$119,BO$1)+APPS('12-13 Teamsheets'!$H$2:$R$126,$A47,'12-13 Teamsheets'!$C$2:$C$126,BO$1)+APPS('13-14 Teamsheets'!$H$2:$R$132,$A47,'13-14 Teamsheets'!$C$2:$C$132,BO$1)+APPS('14-15 Teamsheets'!$H$2:$R$136,$A47,'14-15 Teamsheets'!$C$2:$C$136,BO$1)) &amp; "(" &amp; (SUBS('07-08 Teamsheets'!$S$2:$Z$88,$A47,'07-08 Teamsheets'!$C$2:$C$88,BO$1)+SUBS('08-09 Teamsheets'!$S$2:$Z$92,$A47,'08-09 Teamsheets'!$C$2:$C$92,BO$1)+SUBS('09-10 Teamsheets'!$S$2:$Z$98,$A47,'09-10 Teamsheets'!$C$2:$C$98,BO$1)+SUBS('10-11 Teamsheets'!$S$2:$Z$106,$A47,'10-11 Teamsheets'!$C$2:$C$106,BO$1)+SUBS('11-12 Teamsheets'!$S$2:$Z$119,$A47,'11-12 Teamsheets'!$C$2:$C$119,BO$1)+SUBS('12-13 Teamsheets'!$S$2:$Z$126,$A47,'12-13 Teamsheets'!$C$2:$C$126,BO$1)+SUBS('13-14 Teamsheets'!$S$2:$Z$132,$A47,'13-14 Teamsheets'!$C$2:$C$132,BO$1)+SUBS('14-15 Teamsheets'!$S$2:$Z$136,$A47,'14-15 Teamsheets'!$C$2:$C$136,BO$1)) &amp; ")"</f>
        <v>0(0)</v>
      </c>
      <c r="BP47" s="27" t="str">
        <f>(GOALS('07-08 Teamsheets'!$H$2:$R$88,$A47,'07-08 Teamsheets'!$C$2:$C$88,BO$1)+GOALS('08-09 Teamsheets'!$H$2:$R$92,$A47,'08-09 Teamsheets'!$C$2:$C$92,BO$1)+GOALS('09-10 Teamsheets'!$H$2:$R$98,$A47,'09-10 Teamsheets'!$C$2:$C$98,BO$1)+GOALS('10-11 Teamsheets'!$H$2:$R$106,$A47,'10-11 Teamsheets'!$C$2:$C$106,BO$1)+GOALS('11-12 Teamsheets'!$H$2:$R$119,$A47,'11-12 Teamsheets'!$C$2:$C$119,BO$1)+GOALS('12-13 Teamsheets'!$H$2:$R$126,$A47,'12-13 Teamsheets'!$C$2:$C$126,BO$1)+GOALS('13-14 Teamsheets'!$H$2:$R$132,$A47,'13-14 Teamsheets'!$C$2:$C$132,BO$1)+GOALS('14-15 Teamsheets'!$H$2:$R$136,$A47,'14-15 Teamsheets'!$C$2:$C$136,BO$1)) &amp; "(" &amp; (GOALS('07-08 Teamsheets'!$S$2:$Z$88,$A47,'07-08 Teamsheets'!$C$2:$C$88,BO$1)+GOALS('08-09 Teamsheets'!$S$2:$Z$92,$A47,'08-09 Teamsheets'!$C$2:$C$92,BO$1)+GOALS('09-10 Teamsheets'!$S$2:$Z$98,$A47,'09-10 Teamsheets'!$C$2:$C$98,BO$1)+GOALS('10-11 Teamsheets'!$S$2:$Z$106,$A47,'10-11 Teamsheets'!$C$2:$C$106,BO$1)+GOALS('11-12 Teamsheets'!$S$2:$Z$119,$A47,'11-12 Teamsheets'!$C$2:$C$119,BO$1)+GOALS('12-13 Teamsheets'!$S$2:$Z$126,$A47,'12-13 Teamsheets'!$C$2:$C$126,BO$1)+GOALS('13-14 Teamsheets'!$S$2:$Z$132,$A47,'13-14 Teamsheets'!$C$2:$C$132,BO$1)+GOALS('14-15 Teamsheets'!$S$2:$Z$136,$A47,'14-15 Teamsheets'!$C$2:$C$136,BO$1)) &amp; ")"</f>
        <v>0(0)</v>
      </c>
      <c r="BQ47" s="27">
        <f>Clean_sheet('07-08 Teamsheets'!$C$2:$H$92,$A47,BO$1)+Clean_sheet('08-09 Teamsheets'!$C$2:$H$92,$A47,BO$1)+Clean_sheet('09-10 Teamsheets'!$C$2:$H$98,$A47,BO$1)+Clean_sheet('10-11 Teamsheets'!$C$2:$H$106,$A47,BO$1)+Clean_sheet('11-12 Teamsheets'!$C$2:$H$119,$A47,BO$1)+Clean_sheet('12-13 Teamsheets'!$C$2:$H$126,$A47,BO$1)+Clean_sheet('13-14 Teamsheets'!$C$2:$H$132,$A47,BO$1)+Clean_sheet('14-15 Teamsheets'!$C$2:$H$136,$A47,BO$1)</f>
        <v>0</v>
      </c>
      <c r="BR47" s="27" t="str">
        <f>(CARDS('07-08 Teamsheets'!$H$2:$Z$88,$A47,$CX$2,'07-08 Teamsheets'!$C$2:$C$88,BO$1)+CARDS('08-09 Teamsheets'!$H$2:$Z$92,$A47,$CX$2,'08-09 Teamsheets'!$C$2:$C$92,BO$1)+CARDS('09-10 Teamsheets'!$H$2:$Z$98,$A47,$CX$2,'09-10 Teamsheets'!$C$2:$C$98,BO$1)+CARDS('10-11 Teamsheets'!$H$2:$Z$106,$A47,$CX$2,'10-11 Teamsheets'!$C$2:$C$106,BO$1)+CARDS('11-12 Teamsheets'!$H$2:$Z$119,$A47,$CX$2,'11-12 Teamsheets'!$C$2:$C$119,BO$1)+CARDS('12-13 Teamsheets'!$H$2:$Z$126,$A47,$CX$2,'12-13 Teamsheets'!$C$2:$C$126,BO$1)+CARDS('13-14 Teamsheets'!$H$2:$Z$132,$A47,$CX$2,'13-14 Teamsheets'!$C$2:$C$132,BO$1)+CARDS('14-15 Teamsheets'!$H$2:$Z$136,$A47,$CX$2,'14-15 Teamsheets'!$C$2:$C$136,BO$1)) &amp; "(" &amp; (CARDS('07-08 Teamsheets'!$H$2:$Z$88,$A47,$CX$3,'07-08 Teamsheets'!$C$2:$C$88,BO$1)+CARDS('08-09 Teamsheets'!$H$2:$Z$92,$A47,$CX$3,'08-09 Teamsheets'!$C$2:$C$92,BO$1)+CARDS('09-10 Teamsheets'!$H$2:$Z$98,$A47,$CX$3,'09-10 Teamsheets'!$C$2:$C$98,BO$1)+CARDS('10-11 Teamsheets'!$H$2:$Z$106,$A47,$CX$3,'10-11 Teamsheets'!$C$2:$C$106,BO$1)+CARDS('11-12 Teamsheets'!$H$2:$Z$119,$A47,$CX$3,'11-12 Teamsheets'!$C$2:$C$119,BO$1)+CARDS('12-13 Teamsheets'!$H$2:$Z$126,$A47,$CX$3,'12-13 Teamsheets'!$C$2:$C$126,BO$1)+CARDS('13-14 Teamsheets'!$H$2:$Z$132,$A47,$CX$3,'13-14 Teamsheets'!$C$2:$C$132,BO$1)+CARDS('14-15 Teamsheets'!$H$2:$Z$136,$A47,$CX$3,'14-15 Teamsheets'!$C$2:$C$136,BO$1)) &amp; ")"</f>
        <v>0(0)</v>
      </c>
      <c r="BS47" s="82">
        <f>MINS_PLAYED('07-08 Teamsheets'!$H$2:$R$88,$A47,'07-08 Teamsheets'!$C$2:$C$88,BO$1)+MINS_PLAYED('08-09 Teamsheets'!$H$2:$R$92,$A47,'08-09 Teamsheets'!$C$2:$C$92,BO$1)+MINS_PLAYED('09-10 Teamsheets'!$H$2:$R$98,$A47,'09-10 Teamsheets'!$C$2:$C$98,BO$1)+MINS_PLAYED('10-11 Teamsheets'!$H$2:$R$106,$A47,'10-11 Teamsheets'!$C$2:$C$106,BO$1)+MINS_PLAYED('11-12 Teamsheets'!$H$2:$R$119,$A47,'11-12 Teamsheets'!$C$2:$C$119,BO$1)+MINS_PLAYED('12-13 Teamsheets'!$H$2:$R$126,$A47,'12-13 Teamsheets'!$C$2:$C$126,BO$1)+MINS_PLAYED('13-14 Teamsheets'!$H$2:$R$132,$A47,'13-14 Teamsheets'!$C$2:$C$132,BO$1)+MINS_PLAYED('14-15 Teamsheets'!$H$2:$R$136,$A47,'14-15 Teamsheets'!$C$2:$C$136,BO$1)+MINS_AS_SUB('07-08 Teamsheets'!$S$2:$Z$88,$A47,'07-08 Teamsheets'!$C$2:$C$88,BO$1)+MINS_AS_SUB('08-09 Teamsheets'!$S$2:$Z$92,$A47,'08-09 Teamsheets'!$C$2:$C$92,BO$1)+MINS_AS_SUB('09-10 Teamsheets'!$S$2:$Z$98,$A47,'09-10 Teamsheets'!$C$2:$C$98,BO$1)+MINS_AS_SUB('10-11 Teamsheets'!$S$2:$Z$106,$A47,'10-11 Teamsheets'!$C$2:$C$106,BO$1)+MINS_AS_SUB('11-12 Teamsheets'!$S$2:$Z$119,$A47,'11-12 Teamsheets'!$C$2:$C$119,BO$1)+MINS_AS_SUB('12-13 Teamsheets'!$S$2:$Z$126,$A47,'12-13 Teamsheets'!$C$2:$C$126,BO$1)+MINS_AS_SUB('13-14 Teamsheets'!$S$2:$Z$132,$A47,'13-14 Teamsheets'!$C$2:$C$132,BO$1)+MINS_AS_SUB('14-15 Teamsheets'!$S$2:$Z$136,$A47,'14-15 Teamsheets'!$C$2:$C$136,BO$1)</f>
        <v>0</v>
      </c>
      <c r="BT47" s="71">
        <f>APPS('05-06 Teamsheets'!$H$2:$R$71,$A47,'05-06 Teamsheets'!$C$2:$C$71,B$1)+SUBS('05-06 Teamsheets'!$S$2:$W$71,$A47,'05-06 Teamsheets'!$C$2:$C$71,B$1)+APPS('06-07 Teamsheets'!$H$2:$R$83,$A47,'06-07 Teamsheets'!$C$2:$C$83,G$1)+SUBS('06-07 Teamsheets'!$S$2:$Z$83,$A47,'06-07 Teamsheets'!$C$2:$C$83,G$1)+APPS('07-08 Teamsheets'!$H$2:$R$88,$A47,'07-08 Teamsheets'!$C$2:$C$88,L$1)+SUBS('07-08 Teamsheets'!$S$2:$Z$88,$A47,'07-08 Teamsheets'!$C$2:$C$88,L$1)+APPS('08-09 Teamsheets'!$H$2:$R$92,$A47,'08-09 Teamsheets'!$C$2:$C$92,Q$1)+SUBS('08-09 Teamsheets'!$S$2:$Z$92,$A47,'08-09 Teamsheets'!$C$2:$C$92,Q$1)+APPS('09-10 Teamsheets'!$H$2:$R$98,$A47,'09-10 Teamsheets'!$C$2:$C$98,Q$1)+SUBS('09-10 Teamsheets'!$S$2:$Z$98,$A47,'09-10 Teamsheets'!$C$2:$C$98,Q$1)+APPS('10-11 Teamsheets'!$H$2:$R$107,$A47,'10-11 Teamsheets'!$C$2:$C$107,Q$1)+SUBS('10-11 Teamsheets'!$S$2:$Z$107,$A47,'10-11 Teamsheets'!$C$2:$C$107,Q$1)+APPS('11-12 Teamsheets'!$H$2:$R$119,$A47,'11-12 Teamsheets'!$C$2:$C$119,Q$1)+SUBS('11-12 Teamsheets'!$S$2:$Z$119,$A47,'11-12 Teamsheets'!$C$2:$C$119,Q$1)+APPS('12-13 Teamsheets'!$H$2:$R$126,$A47,'12-13 Teamsheets'!$C$2:$C$126,Q$1)+SUBS('12-13 Teamsheets'!$S$2:$Z$126,$A47,'12-13 Teamsheets'!$C$2:$C$126,Q$1)+APPS('13-14 Teamsheets'!$H$2:$R$132,$A47,'13-14 Teamsheets'!$C$2:$C$132,Q$1)+SUBS('13-14 Teamsheets'!$S$2:$Z$132,$A47,'13-14 Teamsheets'!$C$2:$C$132,Q$1)+APPS('14-15 Teamsheets'!$H$2:$R$136,$A47,'14-15 Teamsheets'!$C$2:$C$136,Q$1)+SUBS('14-15 Teamsheets'!$S$2:$Z$136,$A47,'14-15 Teamsheets'!$C$2:$C$136,Q$1)</f>
        <v>23</v>
      </c>
      <c r="BU47" s="132">
        <v>3</v>
      </c>
      <c r="BV47" s="27">
        <f>APPS('07-08 Teamsheets'!$H$2:$R$88,$A47,'07-08 Teamsheets'!$C$2:$C$88,AZ$1)+SUBS('07-08 Teamsheets'!$S$2:$Z$88,$A47,'07-08 Teamsheets'!$C$2:$C$88,AZ$1)+APPS('11-12 Teamsheets'!$H$2:$R$119,$A47,'11-12 Teamsheets'!$C$2:$C$119,AZ$1)+SUBS('11-12 Teamsheets'!$S$2:$Z$119,$A47,'11-12 Teamsheets'!$C$2:$C$119,AZ$1)+APPS('12-13 Teamsheets'!$H$2:$R$126,$A47,'12-13 Teamsheets'!$C$2:$C$126,AZ$1)+SUBS('12-13 Teamsheets'!$S$2:$Z$126,$A47,'12-13 Teamsheets'!$C$2:$C$126,AZ$1)+APPS('13-14 Teamsheets'!$H$2:$R$132,$A47,'13-14 Teamsheets'!$C$2:$C$132,AZ$1)+SUBS('13-14 Teamsheets'!$S$2:$Z$132,$A47,'13-14 Teamsheets'!$C$2:$C$132,AZ$1)+APPS('14-15 Teamsheets'!$H$2:$R$136,$A47,'14-15 Teamsheets'!$C$2:$C$136,AZ$1)+SUBS('14-15 Teamsheets'!$S$2:$Z$136,$A47,'14-15 Teamsheets'!$C$2:$C$136,AZ$1)+APPS('08-09 Teamsheets'!$H$2:$R$92,$A47,'08-09 Teamsheets'!$C$2:$C$92,BE$1)+APPS('09-10 Teamsheets'!$H$2:$R$98,$A47,'09-10 Teamsheets'!$C$2:$C$98,BE$1)+SUBS('08-09 Teamsheets'!$S$2:$Z$92,$A47,'08-09 Teamsheets'!$C$2:$C$92,BE$1)+SUBS('09-10 Teamsheets'!$S$2:$Z$98,$A47,'09-10 Teamsheets'!$C$2:$C$98,BE$1)+APPS('10-11 Teamsheets'!$H$2:$R$107,$A47,'10-11 Teamsheets'!$C$2:$C$107,BE$1)+SUBS('10-11 Teamsheets'!$S$2:$Z$107,$A47,'10-11 Teamsheets'!$C$2:$C$107,BE$1)+APPS('11-12 Teamsheets'!$H$2:$R$119,$A47,'11-12 Teamsheets'!$C$2:$C$119,BE$1)+SUBS('11-12 Teamsheets'!$S$2:$Z$119,$A47,'11-12 Teamsheets'!$C$2:$C$119,BE$1)+APPS('12-13 Teamsheets'!$H$2:$R$126,$A47,'12-13 Teamsheets'!$C$2:$C$126,BE$1)+SUBS('12-13 Teamsheets'!$S$2:$Z$126,$A47,'12-13 Teamsheets'!$C$2:$C$126,BE$1)+APPS('13-14 Teamsheets'!$H$2:$R$132,$A47,'13-14 Teamsheets'!$C$2:$C$132,BE$1)+SUBS('13-14 Teamsheets'!$S$2:$Z$132,$A47,'13-14 Teamsheets'!$C$2:$C$132,BE$1)+APPS('14-15 Teamsheets'!$H$2:$R$136,$A47,'14-15 Teamsheets'!$C$2:$C$136,BE$1)+SUBS('14-15 Teamsheets'!$S$2:$Z$136,$A47,'14-15 Teamsheets'!$C$2:$C$136,BE$1)</f>
        <v>0</v>
      </c>
      <c r="BW47" s="27">
        <f>APPS('07-08 Teamsheets'!$H$2:$R$88,$A47,'07-08 Teamsheets'!$C$2:$C$88,BJ$1)+APPS('08-09 Teamsheets'!$H$2:$R$92,$A47,'08-09 Teamsheets'!$C$2:$C$92,BJ$1)+APPS('09-10 Teamsheets'!$H$2:$R$98,$A47,'09-10 Teamsheets'!$C$2:$C$98,BJ$1)+SUBS('07-08 Teamsheets'!$S$2:$Z$88,$A47,'07-08 Teamsheets'!$C$2:$C$88,BJ$1)+SUBS('08-09 Teamsheets'!$S$2:$Z$92,$A47,'08-09 Teamsheets'!$C$2:$C$92,BJ$1)+SUBS('09-10 Teamsheets'!$S$2:$Z$98,$A47,'09-10 Teamsheets'!$C$2:$C$98,BJ$1)+APPS('10-11 Teamsheets'!$H$2:$R$107,$A47,'10-11 Teamsheets'!$C$2:$C$107,BJ$1)+SUBS('10-11 Teamsheets'!$S$2:$Z$107,$A47,'10-11 Teamsheets'!$C$2:$C$107,BJ$1)+APPS('11-12 Teamsheets'!$H$2:$R$119,$A47,'11-12 Teamsheets'!$C$2:$C$119,BJ$1)+SUBS('11-12 Teamsheets'!$S$2:$Z$111,$A47,'11-12 Teamsheets'!$C$2:$C$119,BJ$1)+APPS('12-13 Teamsheets'!$H$2:$R$126,$A47,'12-13 Teamsheets'!$C$2:$C$126,BJ$1)+SUBS('12-13 Teamsheets'!$S$2:$Z$118,$A47,'12-13 Teamsheets'!$C$2:$C$126,BJ$1)+APPS('13-14 Teamsheets'!$H$2:$R$132,$A47,'13-14 Teamsheets'!$C$2:$C$132,BJ$1)+SUBS('13-14 Teamsheets'!$S$2:$Z$124,$A47,'13-14 Teamsheets'!$C$2:$C$132,BJ$1)+APPS('14-15 Teamsheets'!$H$2:$R$136,$A47,'14-15 Teamsheets'!$C$2:$C$136,BJ$1)+SUBS('14-15 Teamsheets'!$S$2:$Z$128,$A47,'14-15 Teamsheets'!$C$2:$C$136,BJ$1)</f>
        <v>0</v>
      </c>
      <c r="BX47" s="27">
        <f>APPS('07-08 Teamsheets'!$H$2:$R$88,$A47,'07-08 Teamsheets'!$C$2:$C$88,BO$1)+APPS('08-09 Teamsheets'!$H$2:$R$92,$A47,'08-09 Teamsheets'!$C$2:$C$92,BO$1)+APPS('09-10 Teamsheets'!$H$2:$R$98,$A47,'09-10 Teamsheets'!$C$2:$C$98,BO$1)+SUBS('07-08 Teamsheets'!$S$2:$Z$88,$A47,'07-08 Teamsheets'!$C$2:$C$88,BO$1)+SUBS('08-09 Teamsheets'!$S$2:$Z$92,$A47,'08-09 Teamsheets'!$C$2:$C$92,BO$1)+SUBS('09-10 Teamsheets'!$S$2:$Z$98,$A47,'09-10 Teamsheets'!$C$2:$C$98,BO$1)+APPS('10-11 Teamsheets'!$H$2:$R$107,$A47,'10-11 Teamsheets'!$C$2:$C$107,BO$1)+SUBS('10-11 Teamsheets'!$S$2:$Z$107,$A47,'10-11 Teamsheets'!$C$2:$C$107,BO$1)+APPS('11-12 Teamsheets'!$H$2:$R$119,$A47,'11-12 Teamsheets'!$C$2:$C$119,BO$1)+SUBS('11-12 Teamsheets'!$S$2:$Z$119,$A47,'11-12 Teamsheets'!$C$2:$C$119,BO$1)+APPS('12-13 Teamsheets'!$H$2:$R$126,$A47,'12-13 Teamsheets'!$C$2:$C$126,BO$1)+SUBS('12-13 Teamsheets'!$S$2:$Z$126,$A47,'12-13 Teamsheets'!$C$2:$C$126,BO$1)+APPS('13-14 Teamsheets'!$H$2:$R$132,$A47,'13-14 Teamsheets'!$C$2:$C$132,BO$1)+SUBS('13-14 Teamsheets'!$S$2:$Z$132,$A47,'13-14 Teamsheets'!$C$2:$C$132,BO$1)+APPS('14-15 Teamsheets'!$H$2:$R$136,$A47,'14-15 Teamsheets'!$C$2:$C$136,BO$1)+SUBS('14-15 Teamsheets'!$S$2:$Z$136,$A47,'14-15 Teamsheets'!$C$2:$C$136,BO$1)</f>
        <v>0</v>
      </c>
      <c r="BY47" s="28">
        <f t="shared" si="3"/>
        <v>3</v>
      </c>
      <c r="BZ47" s="27" t="str">
        <f>(APPS('05-06 Teamsheets'!$H$2:$R$71,$A47) + APPS('06-07 Teamsheets'!$H$2:$R$83,$A47) +APPS('07-08 Teamsheets'!$H$2:$R$88,$A47) + APPS('08-09 Teamsheets'!$H$2:$R$92,$A47)+APPS('09-10 Teamsheets'!$H$2:$R$98,$A47)+APPS('10-11 Teamsheets'!$H$2:$R$107,$A47)+APPS('11-12 Teamsheets'!$H$2:$R$119,$A47)+APPS('12-13 Teamsheets'!$H$2:$R$126,$A47)+APPS('13-14 Teamsheets'!$H$2:$R$132,$A47)+APPS('14-15 Teamsheets'!$H$2:$R$136,$A47)) &amp; "(" &amp; (SUBS('05-06 Teamsheets'!$S$2:$W$71,$A47)+SUBS('06-07 Teamsheets'!$S$2:$Z$83,$A47)+SUBS('07-08 Teamsheets'!$S$2:$Z$88,$A47) +SUBS('08-09 Teamsheets'!$S$2:$Z$92,$A47)+SUBS('09-10 Teamsheets'!$S$2:$Z$98,$A47)+SUBS('10-11 Teamsheets'!$S$2:$Z$107,$A47)+SUBS('11-12 Teamsheets'!$S$2:$Z$119,$A47)+SUBS('12-13 Teamsheets'!$S$2:$Z$126,$A47)+SUBS('13-14 Teamsheets'!$S$2:$Z$132,$A47)+SUBS('14-15 Teamsheets'!$S$2:$Z$136,$A47)) &amp; ")"</f>
        <v>16(10)</v>
      </c>
      <c r="CA47" s="28">
        <f t="shared" si="4"/>
        <v>26</v>
      </c>
      <c r="CB47" s="71">
        <f>GOALS('05-06 Teamsheets'!$H$2:$W$71,$A47,'05-06 Teamsheets'!$C$2:$C$71,B$1)+GOALS('06-07 Teamsheets'!$H$2:$Z$83,$A47,'06-07 Teamsheets'!$C$2:$C$83,G$1)+GOALS('07-08 Teamsheets'!$H$2:$Z$88,$A47,'07-08 Teamsheets'!$C$2:$C$88,L$1)+GOALS('08-09 Teamsheets'!$H$2:$Z$92,$A47,'08-09 Teamsheets'!$C$2:$C$92,Q$1)+GOALS('09-10 Teamsheets'!$H$2:$Z$98,$A47,'09-10 Teamsheets'!$C$2:$C$98,Q$1)+GOALS('10-11 Teamsheets'!$H$2:$Z$107,$A47,'10-11 Teamsheets'!$C$2:$C$107,Q$1)+GOALS('11-12 Teamsheets'!$H$2:$Z$119,$A47,'11-12 Teamsheets'!$C$2:$C$119,Q$1)+GOALS('12-13 Teamsheets'!$H$2:$Z$126,$A47,'12-13 Teamsheets'!$C$2:$C$126,Q$1)+GOALS('13-14 Teamsheets'!$H$2:$Z$132,$A47,'13-14 Teamsheets'!$C$2:$C$132,Q$1)+GOALS('14-15 Teamsheets'!$H$2:$Z$136,$A47,'14-15 Teamsheets'!$C$2:$C$136,Q$1)</f>
        <v>0</v>
      </c>
      <c r="CC47" s="27">
        <f>GOALS('05-06 Teamsheets'!$H$2:$W$71,$A47,'05-06 Teamsheets'!$C$2:$C$71,V$1)+GOALS('05-06 Teamsheets'!$H$2:$W$71,$A47,'05-06 Teamsheets'!$C$2:$C$71,AA$1)+GOALS('06-07 Teamsheets'!$H$2:$Z$83,$A47,'06-07 Teamsheets'!$C$2:$C$83,AF$1)+GOALS('06-07 Teamsheets'!$H$2:$Z$83,$A47,'06-07 Teamsheets'!$C$2:$C$83,AK$1)+GOALS('07-08 Teamsheets'!$H$2:$Z$88,$A47,'07-08 Teamsheets'!$C$2:$C$88,AP$1)+GOALS('07-08 Teamsheets'!$H$2:$Z$88,$A47,'07-08 Teamsheets'!$C$2:$C$88,AU$1)+GOALS('07-08 Teamsheets'!$H$2:$Z$88,$A47,'07-08 Teamsheets'!$C$2:$C$88,AZ$1)+GOALS('11-12 Teamsheets'!$H$2:$Z$119,$A47,'11-12 Teamsheets'!$C$2:$C$119,AZ$1)+GOALS('12-13 Teamsheets'!$H$2:$Z$120,$A47,'12-13 Teamsheets'!$C$2:$C$120,AZ$1)+GOALS('13-14 Teamsheets'!$H$2:$Z$126,$A47,'13-14 Teamsheets'!$C$2:$C$126,AZ$1)+GOALS('14-15 Teamsheets'!$H$2:$Z$130,$A47,'14-15 Teamsheets'!$C$2:$C$130,AZ$1)+GOALS('08-09 Teamsheets'!$H$2:$Z$92,$A47,'08-09 Teamsheets'!$C$2:$C$92,BE$1)+GOALS('09-10 Teamsheets'!$H$2:$Z$98,$A47,'09-10 Teamsheets'!$C$2:$C$98,BE$1)+GOALS('10-11 Teamsheets'!$H$2:$Z$107,$A47,'10-11 Teamsheets'!$C$2:$C$107,BE$1)+GOALS('11-12 Teamsheets'!$H$2:$Z$119,$A47,'11-12 Teamsheets'!$C$2:$C$119,BE$1)+GOALS('12-13 Teamsheets'!$H$2:$Z$126,$A47,'12-13 Teamsheets'!$C$2:$C$126,BE$1)+GOALS('13-14 Teamsheets'!$H$2:$Z$132,$A47,'13-14 Teamsheets'!$C$2:$C$132,BE$1)+GOALS('14-15 Teamsheets'!$H$2:$Z$136,$A47,'14-15 Teamsheets'!$C$2:$C$136,BE$1)</f>
        <v>0</v>
      </c>
      <c r="CD47" s="27">
        <f>GOALS('07-08 Teamsheets'!$H$2:$Z$88,$A47,'07-08 Teamsheets'!$C$2:$C$88,BJ$1)
+GOALS('08-09 Teamsheets'!$H$2:$Z$92,$A47,'08-09 Teamsheets'!$C$2:$C$92,BJ$1)
+GOALS('09-10 Teamsheets'!$H$2:$Z$98,$A47,'09-10 Teamsheets'!$C$2:$C$98,BJ$1)
+GOALS('10-11 Teamsheets'!$H$2:$Z$107,$A47,'10-11 Teamsheets'!$C$2:$C$107,BJ$1)
+GOALS('11-12 Teamsheets'!$H$2:$Z$119,$A47,'11-12 Teamsheets'!$C$2:$C$119,BJ$1)
+GOALS('12-13 Teamsheets'!$H$2:$Z$124,$A47,'12-13 Teamsheets'!$C$2:$C$124,BJ$1)+GOALS('13-14 Teamsheets'!$H$2:$Z$130,$A47,'13-14 Teamsheets'!$C$2:$C$130,BJ$1)+GOALS('14-15 Teamsheets'!$H$2:$Z$134,$A47,'14-15 Teamsheets'!$C$2:$C$134,BJ$1)
+GOALS('07-08 Teamsheets'!$H$2:$Z$88,$A47,'07-08 Teamsheets'!$C$2:$C$88,BO$1)
+GOALS('08-09 Teamsheets'!$H$2:$Z$92,$A47,'08-09 Teamsheets'!$C$2:$C$92,BO$1)
+GOALS('09-10 Teamsheets'!$H$2:$Z$98,$A47,'09-10 Teamsheets'!$C$2:$C$98,BO$1)
+GOALS('10-11 Teamsheets'!$H$2:$Z$107,$A47,'10-11 Teamsheets'!$C$2:$C$107,BO$1)
+GOALS('11-12 Teamsheets'!$H$2:$Z$119,$A47,'11-12 Teamsheets'!$C$2:$C$119,BO$1)
+GOALS('12-13 Teamsheets'!$H$2:$Z$126,$A47,'12-13 Teamsheets'!$C$2:$C$126,BO$1)+GOALS('13-14 Teamsheets'!$H$2:$Z$132,$A47,'13-14 Teamsheets'!$C$2:$C$132,BO$1)+GOALS('14-15 Teamsheets'!$H$2:$Z$136,$A47,'14-15 Teamsheets'!$C$2:$C$136,BO$1)</f>
        <v>0</v>
      </c>
      <c r="CE47" s="28">
        <f t="shared" si="5"/>
        <v>0</v>
      </c>
      <c r="CF47" s="27" t="str">
        <f>(GOALS('05-06 Teamsheets'!$H$2:$R$71,$A47) +GOALS('06-07 Teamsheets'!$H$2:$R$83,$A47) +  GOALS('07-08 Teamsheets'!$H$2:$R$88,$A47) + GOALS('08-09 Teamsheets'!$H$2:$R$92,$A47)+GOALS('09-10 Teamsheets'!$H$2:$R$98,$A47)+GOALS('10-11 Teamsheets'!$H$2:$R$107,$A47)+GOALS('11-12 Teamsheets'!$H$2:$R$119,$A47)+GOALS('12-13 Teamsheets'!$H$2:$R$126,$A47)+GOALS('13-14 Teamsheets'!$H$2:$R$132,$A47)+GOALS('14-15 Teamsheets'!$H$2:$R$136,$A47)) &amp; "(" &amp; (GOALS('05-06 Teamsheets'!$S$2:$W$71,$A47)+GOALS('06-07 Teamsheets'!$S$2:$Z$83,$A47)+GOALS('07-08 Teamsheets'!$S$2:$Z$88,$A47)+GOALS('08-09 Teamsheets'!$S$2:$Z$92,$A47)+GOALS('09-10 Teamsheets'!$S$2:$Z$98,$A47)+GOALS('10-11 Teamsheets'!$S$2:$Z$107,$A47)+GOALS('11-12 Teamsheets'!$S$2:$Z$119,$A47)+GOALS('12-13 Teamsheets'!$S$2:$Z$126,$A47)+GOALS('13-14 Teamsheets'!$S$2:$Z$132,$A47)+GOALS('14-15 Teamsheets'!$S$2:$Z$136,$A47)) &amp; ")"</f>
        <v>0(0)</v>
      </c>
      <c r="CG47" s="28">
        <f t="shared" si="6"/>
        <v>0</v>
      </c>
      <c r="CH47" s="71">
        <f t="shared" si="7"/>
        <v>0</v>
      </c>
      <c r="CI47" s="83">
        <f t="shared" si="8"/>
        <v>0</v>
      </c>
      <c r="CJ47" s="77">
        <f t="shared" si="9"/>
        <v>0</v>
      </c>
      <c r="CK47" s="74" t="str">
        <f>(CARDS('05-06 Teamsheets'!$H$2:$W$71,$A47,$CX$2)+CARDS('06-07 Teamsheets'!$H$2:$Z$83,$A47,$CX$2)+CARDS('07-08 Teamsheets'!$H$2:$Z$88,$A47,$CX$2)+CARDS('08-09 Teamsheets'!$H$2:$Z$92,$A47,$CX$2)+CARDS('09-10 Teamsheets'!$H$2:$Z$98,$A47,$CX$2)+CARDS('10-11 Teamsheets'!$H$2:$Z$107,$A47,$CX$2)+CARDS('11-12 Teamsheets'!$H$2:$Z$119,$A47,$CX$2)+CARDS('12-13 Teamsheets'!$H$2:$Z$126,$A47,$CX$2)+CARDS('13-14 Teamsheets'!$H$2:$Z$130,$A47,$CX$2)) &amp; "(" &amp; (CARDS('05-06 Teamsheets'!$H$2:$W$71,$A47,$CX$3)+CARDS('06-07 Teamsheets'!$H$2:$Z$83,$A47,$CX$3)+CARDS('07-08 Teamsheets'!$H$2:$Z$88,$A47,$CX$3)+CARDS('08-09 Teamsheets'!$H$2:$Z$92,$A47,$CX$3)+CARDS('09-10 Teamsheets'!$H$2:$Z$98,$A47,$CX$3)+CARDS('10-11 Teamsheets'!$H$2:$Z$107,$A47,$CX$3)+CARDS('11-12 Teamsheets'!$H$2:$Z$119,$A47,$CX$3)+CARDS('13-14 Teamsheets'!$H$2:$Z$130,$A47,$CX$3)) &amp; ")"</f>
        <v>5(0)</v>
      </c>
      <c r="CL47" s="28">
        <f t="shared" si="10"/>
        <v>1411</v>
      </c>
      <c r="CM47" s="28">
        <f t="shared" si="11"/>
        <v>221</v>
      </c>
      <c r="CN47" s="77">
        <f t="shared" si="12"/>
        <v>1632</v>
      </c>
      <c r="CO47" s="28">
        <f t="shared" si="13"/>
        <v>62.769230769230766</v>
      </c>
      <c r="CP47" s="28">
        <f t="shared" si="14"/>
        <v>0</v>
      </c>
      <c r="CQ47" s="77">
        <f t="shared" si="15"/>
        <v>0</v>
      </c>
      <c r="CS47" s="71">
        <f t="shared" si="0"/>
        <v>68</v>
      </c>
      <c r="CT47" s="83">
        <f t="shared" si="1"/>
        <v>68</v>
      </c>
      <c r="CU47" s="77">
        <f t="shared" si="2"/>
        <v>101</v>
      </c>
    </row>
    <row r="48" spans="1:102" x14ac:dyDescent="0.2">
      <c r="A48" s="112" t="s">
        <v>2563</v>
      </c>
      <c r="B48" s="27" t="s">
        <v>1635</v>
      </c>
      <c r="C48" s="27" t="s">
        <v>1635</v>
      </c>
      <c r="D48" s="27">
        <v>0</v>
      </c>
      <c r="E48" s="27" t="s">
        <v>1635</v>
      </c>
      <c r="F48" s="82">
        <v>0</v>
      </c>
      <c r="G48" s="27" t="s">
        <v>1635</v>
      </c>
      <c r="H48" s="27" t="s">
        <v>1635</v>
      </c>
      <c r="I48" s="27">
        <v>0</v>
      </c>
      <c r="J48" s="27" t="s">
        <v>1635</v>
      </c>
      <c r="K48" s="82">
        <v>0</v>
      </c>
      <c r="L48" s="27" t="s">
        <v>1635</v>
      </c>
      <c r="M48" s="27" t="s">
        <v>1635</v>
      </c>
      <c r="N48" s="27">
        <v>0</v>
      </c>
      <c r="O48" s="27" t="s">
        <v>1635</v>
      </c>
      <c r="P48" s="82">
        <v>0</v>
      </c>
      <c r="Q48" s="27" t="str">
        <f>(APPS('08-09 Teamsheets'!$H$2:$R$92,$A48,'08-09 Teamsheets'!$C$2:$C$92,Q$1)+APPS('09-10 Teamsheets'!$H$2:$R$98,$A48,'09-10 Teamsheets'!$C$2:$C$98,Q$1)+APPS('10-11 Teamsheets'!$H$2:$R$107,$A48,'10-11 Teamsheets'!$C$2:$C$107,Q$1)+APPS('11-12 Teamsheets'!$H$2:$R$119,$A48,'11-12 Teamsheets'!$C$2:$C$119,Q$1)+APPS('12-13 Teamsheets'!$H$2:$R$126,$A48,'12-13 Teamsheets'!$C$2:$C$126,Q$1)+APPS('13-14 Teamsheets'!$H$2:$R$132,$A48,'13-14 Teamsheets'!$C$2:$C$132,Q$1)+APPS('14-15 Teamsheets'!$H$2:$R$136,$A48,'14-15 Teamsheets'!$C$2:$C$136,Q$1)) &amp; "(" &amp; (SUBS('08-09 Teamsheets'!$S$2:$Z$92,$A48,'08-09 Teamsheets'!$C$2:$C$92,Q$1)+SUBS('09-10 Teamsheets'!$S$2:$Z$98,$A48,'09-10 Teamsheets'!$C$2:$C$98,Q$1)+SUBS('10-11 Teamsheets'!$S$2:$Z$107,$A48,'10-11 Teamsheets'!$C$2:$C$107,Q$1)+SUBS('11-12 Teamsheets'!$S$2:$Z$119,$A48,'11-12 Teamsheets'!$C$2:$C$119,Q$1)+SUBS('12-13 Teamsheets'!$S$2:$Z$126,$A48,'12-13 Teamsheets'!$C$2:$C$126,Q$1)+SUBS('13-14 Teamsheets'!$S$2:$Z$132,$A48,'13-14 Teamsheets'!$C$2:$C$132,Q$1)+SUBS('14-15 Teamsheets'!$S$2:$Z$136,$A48,'14-15 Teamsheets'!$C$2:$C$136,Q$1)) &amp; ")"</f>
        <v>0(0)</v>
      </c>
      <c r="R48" s="27" t="str">
        <f>(GOALS('08-09 Teamsheets'!$H$2:$R$92,$A48,'08-09 Teamsheets'!$C$2:$C$92,Q$1)+GOALS('09-10 Teamsheets'!$H$2:$R$98,$A48,'09-10 Teamsheets'!$C$2:$C$98,Q$1)+GOALS('10-11 Teamsheets'!$H$2:$R$107,$A48,'10-11 Teamsheets'!$C$2:$C$107,Q$1)+GOALS('11-12 Teamsheets'!$H$2:$R$119,$A48,'11-12 Teamsheets'!$C$2:$C$119,Q$1)+GOALS('12-13 Teamsheets'!$H$2:$R$126,$A48,'12-13 Teamsheets'!$C$2:$C$126,Q$1)+GOALS('13-14 Teamsheets'!$H$2:$R$132,$A48,'13-14 Teamsheets'!$C$2:$C$132,Q$1)+GOALS('14-15 Teamsheets'!$H$2:$R$136,$A48,'14-15 Teamsheets'!$C$2:$C$136,Q$1)) &amp; "(" &amp; (GOALS('08-09 Teamsheets'!$S$2:$Z$92,$A48,'08-09 Teamsheets'!$C$2:$C$92,Q$1)+GOALS('09-10 Teamsheets'!$S$2:$Z$98,$A48,'09-10 Teamsheets'!$C$2:$C$98,Q$1)+GOALS('10-11 Teamsheets'!$S$2:$Z$107,$A48,'10-11 Teamsheets'!$C$2:$C$107,Q$1)+GOALS('11-12 Teamsheets'!$S$2:$Z$119,$A48,'11-12 Teamsheets'!$C$2:$C$119,Q$1)+GOALS('12-13 Teamsheets'!$S$2:$Z$126,$A48,'12-13 Teamsheets'!$C$2:$C$126,Q$1)+GOALS('13-14 Teamsheets'!$S$2:$Z$132,$A48,'13-14 Teamsheets'!$C$2:$C$132,Q$1)+GOALS('14-15 Teamsheets'!$S$2:$Z$136,$A48,'14-15 Teamsheets'!$C$2:$C$136,Q$1)) &amp; ")"</f>
        <v>0(0)</v>
      </c>
      <c r="S48" s="27">
        <f>Clean_sheet('08-09 Teamsheets'!$C$2:$H$92,$A48,Q$1)+Clean_sheet('09-10 Teamsheets'!$C$2:$H$98,$A48,Q$1)+Clean_sheet('10-11 Teamsheets'!$C$2:$H$107,$A48,Q$1)+Clean_sheet('11-12 Teamsheets'!$C$2:$H$119,$A48,Q$1)+Clean_sheet('12-13 Teamsheets'!$C$2:$H$126,$A48,Q$1)+Clean_sheet('13-14 Teamsheets'!$C$2:$H$132,$A48,Q$1)+Clean_sheet('14-15 Teamsheets'!$C$2:$H$136,$A48,Q$1)</f>
        <v>0</v>
      </c>
      <c r="T48" s="27" t="str">
        <f>(CARDS('08-09 Teamsheets'!$H$2:$Z$92,$A48,$CX$2,'08-09 Teamsheets'!$C$2:$C$92,Q$1)+CARDS('09-10 Teamsheets'!$H$2:$Z$98,$A48,$CX$2,'09-10 Teamsheets'!$C$2:$C$98,Q$1)+CARDS('10-11 Teamsheets'!$H$2:$Z$107,$A48,$CX$2,'10-11 Teamsheets'!$C$2:$C$107,Q$1)+CARDS('11-12 Teamsheets'!$H$2:$Z$119,$A48,$CX$2,'11-12 Teamsheets'!$C$2:$C$119,Q$1)+CARDS('12-13 Teamsheets'!$H$2:$Z$126,$A48,$CX$2,'12-13 Teamsheets'!$C$2:$C$126,Q$1)+CARDS('13-14 Teamsheets'!$H$2:$Z$132,$A48,$CX$2,'13-14 Teamsheets'!$C$2:$C$132,Q$1)+CARDS('14-15 Teamsheets'!$H$2:$Z$136,$A48,$CX$2,'14-15 Teamsheets'!$C$2:$C$136,Q$1)) &amp; "(" &amp; (CARDS('08-09 Teamsheets'!$H$2:$Z$92,$A48,$CX$3,'08-09 Teamsheets'!$C$2:$C$92,Q$1)+CARDS('09-10 Teamsheets'!$H$2:$Z$98,$A48,$CX$3,'09-10 Teamsheets'!$C$2:$C$98,Q$1)+CARDS('10-11 Teamsheets'!$H$2:$Z$107,$A48,$CX$3,'10-11 Teamsheets'!$C$2:$C$107,Q$1)+CARDS('11-12 Teamsheets'!$H$2:$Z$119,$A48,$CX$3,'11-12 Teamsheets'!$C$2:$C$119,Q$1)+CARDS('12-13 Teamsheets'!$H$2:$Z$126,$A48,$CX$3,'12-13 Teamsheets'!$C$2:$C$126,Q$1)+CARDS('13-14 Teamsheets'!$H$2:$Z$132,$A48,$CX$3,'13-14 Teamsheets'!$C$2:$C$132,Q$1)+CARDS('14-15 Teamsheets'!$H$2:$Z$136,$A48,$CX$3,'14-15 Teamsheets'!$C$2:$C$136,Q$1)) &amp; ")"</f>
        <v>0(0)</v>
      </c>
      <c r="U48" s="82">
        <f>MINS_PLAYED('08-09 Teamsheets'!$H$2:$R$92,$A48,'08-09 Teamsheets'!$C$2:$C$92,Q$1)+MINS_PLAYED('09-10 Teamsheets'!$H$2:$R$98,$A48,'09-10 Teamsheets'!$C$2:$C$98,Q$1)+ MINS_AS_SUB('08-09 Teamsheets'!$S$2:$Z$92,$A48,'08-09 Teamsheets'!$C$2:$C$92,Q$1)+ MINS_AS_SUB('09-10 Teamsheets'!$S$2:$Z$98,$A48,'09-10 Teamsheets'!$C$2:$C$98,Q$1)+MINS_PLAYED('10-11 Teamsheets'!$H$2:$R$107,$A48,'10-11 Teamsheets'!$C$2:$C$107,Q$1)+MINS_AS_SUB('10-11 Teamsheets'!$S$2:$Z$107,$A48,'10-11 Teamsheets'!$C$2:$C$107,Q$1)+MINS_PLAYED('11-12 Teamsheets'!$H$2:$R$119,$A48,'11-12 Teamsheets'!$C$2:$C$119,Q$1)+MINS_AS_SUB('11-12 Teamsheets'!$S$2:$Z$119,$A48,'11-12 Teamsheets'!$C$2:$C$119,Q$1)+MINS_PLAYED('12-13 Teamsheets'!$H$2:$R$126,$A48,'12-13 Teamsheets'!$C$2:$C$126,Q$1)+MINS_AS_SUB('12-13 Teamsheets'!$S$2:$Z$126,$A48,'12-13 Teamsheets'!$C$2:$C$126,Q$1)+MINS_PLAYED('13-14 Teamsheets'!$H$2:$R$132,$A48,'13-14 Teamsheets'!$C$2:$C$132,Q$1)+MINS_AS_SUB('13-14 Teamsheets'!$S$2:$Z$132,$A48,'13-14 Teamsheets'!$C$2:$C$132,Q$1)+MINS_PLAYED('14-15 Teamsheets'!$H$2:$R$136,$A48,'14-15 Teamsheets'!$C$2:$C$136,Q$1)+MINS_AS_SUB('14-15 Teamsheets'!$S$2:$Z$136,$A48,'14-15 Teamsheets'!$C$2:$C$136,Q$1)</f>
        <v>0</v>
      </c>
      <c r="V48" s="27" t="s">
        <v>1635</v>
      </c>
      <c r="W48" s="27" t="s">
        <v>1635</v>
      </c>
      <c r="X48" s="27">
        <v>0</v>
      </c>
      <c r="Y48" s="27" t="s">
        <v>1635</v>
      </c>
      <c r="Z48" s="82">
        <v>0</v>
      </c>
      <c r="AA48" s="27" t="s">
        <v>1635</v>
      </c>
      <c r="AB48" s="27" t="s">
        <v>1635</v>
      </c>
      <c r="AC48" s="27">
        <v>0</v>
      </c>
      <c r="AD48" s="27" t="s">
        <v>1635</v>
      </c>
      <c r="AE48" s="82">
        <v>0</v>
      </c>
      <c r="AF48" s="27" t="s">
        <v>1635</v>
      </c>
      <c r="AG48" s="27" t="s">
        <v>1635</v>
      </c>
      <c r="AH48" s="27">
        <v>0</v>
      </c>
      <c r="AI48" s="27" t="s">
        <v>1635</v>
      </c>
      <c r="AJ48" s="82">
        <v>0</v>
      </c>
      <c r="AK48" s="27" t="s">
        <v>1635</v>
      </c>
      <c r="AL48" s="27" t="s">
        <v>1635</v>
      </c>
      <c r="AM48" s="27">
        <v>0</v>
      </c>
      <c r="AN48" s="27" t="s">
        <v>1635</v>
      </c>
      <c r="AO48" s="82">
        <v>0</v>
      </c>
      <c r="AP48" s="27" t="s">
        <v>1635</v>
      </c>
      <c r="AQ48" s="27" t="s">
        <v>1635</v>
      </c>
      <c r="AR48" s="27">
        <v>0</v>
      </c>
      <c r="AS48" s="27" t="s">
        <v>1635</v>
      </c>
      <c r="AT48" s="82">
        <v>0</v>
      </c>
      <c r="AU48" s="27" t="s">
        <v>1635</v>
      </c>
      <c r="AV48" s="27" t="s">
        <v>1635</v>
      </c>
      <c r="AW48" s="27">
        <v>0</v>
      </c>
      <c r="AX48" s="27" t="s">
        <v>1635</v>
      </c>
      <c r="AY48" s="82">
        <v>0</v>
      </c>
      <c r="AZ48" s="27" t="str">
        <f>(APPS('07-08 Teamsheets'!$H$2:$R$88,$A48,'07-08 Teamsheets'!$C$2:$C$88,AZ$1)+APPS('11-12 Teamsheets'!$H$2:$R$119,$A48,'11-12 Teamsheets'!$C$2:$C$119,AZ$1)+APPS('12-13 Teamsheets'!$H$2:$R$126,$A48,'12-13 Teamsheets'!$C$2:$C$126,AZ$1)+APPS('13-14 Teamsheets'!$H$2:$R$132,$A48,'13-14 Teamsheets'!$C$2:$C$132,AZ$1)+APPS('14-15 Teamsheets'!$H$2:$R$136,$A48,'14-15 Teamsheets'!$C$2:$C$136,AZ$1)) &amp; "(" &amp; (SUBS('07-08 Teamsheets'!$S$2:$Z$88,$A48,'07-08 Teamsheets'!$C$2:$C$88,AZ$1)+SUBS('11-12 Teamsheets'!$S$2:$Z$119,$A48,'11-12 Teamsheets'!$C$2:$C$119,AZ$1)+SUBS('12-13 Teamsheets'!$S$2:$Z$126,$A48,'12-13 Teamsheets'!$C$2:$C$126,AZ$1)+SUBS('13-14 Teamsheets'!$S$2:$Z$132,$A48,'13-14 Teamsheets'!$C$2:$C$132,AZ$1)+SUBS('14-15 Teamsheets'!$S$2:$Z$136,$A48,'14-15 Teamsheets'!$C$2:$C$136,AZ$1)) &amp; ")"</f>
        <v>1(0)</v>
      </c>
      <c r="BA48" s="27" t="str">
        <f>(GOALS('07-08 Teamsheets'!$H$2:$R$88,$A48,'07-08 Teamsheets'!$C$2:$C$88,AZ$1)+GOALS('11-12 Teamsheets'!$H$2:$R$119,$A48,'11-12 Teamsheets'!$C$2:$C$119,AZ$1)+GOALS('12-13 Teamsheets'!$H$2:$R$126,$A48,'12-13 Teamsheets'!$C$2:$C$126,AZ$1)+GOALS('13-14 Teamsheets'!$H$2:$R$132,$A48,'13-14 Teamsheets'!$C$2:$C$132,AZ$1)+GOALS('14-15 Teamsheets'!$H$2:$R$136,$A48,'14-15 Teamsheets'!$C$2:$C$136,AZ$1)) &amp; "(" &amp; (GOALS('07-08 Teamsheets'!$S$2:$Z$88,$A48,'07-08 Teamsheets'!$C$2:$C$88,AZ$1)+GOALS('11-12 Teamsheets'!$S$2:$Z$119,$A48,'11-12 Teamsheets'!$C$2:$C$119,AZ$1)+GOALS('12-13 Teamsheets'!$S$2:$Z$126,$A48,'12-13 Teamsheets'!$C$2:$C$126,AZ$1)+GOALS('13-14 Teamsheets'!$S$2:$Z$132,$A48,'13-14 Teamsheets'!$C$2:$C$132,AZ$1)+GOALS('14-15 Teamsheets'!$S$2:$Z$136,$A48,'14-15 Teamsheets'!$C$2:$C$136,AZ$1)) &amp; ")"</f>
        <v>0(0)</v>
      </c>
      <c r="BB48" s="27">
        <f>Clean_sheet('07-08 Teamsheets'!$C$2:$H$92,$A48,AZ$1)+Clean_sheet('11-12 Teamsheets'!$C$2:$H$119,$A48,AZ$1)+Clean_sheet('12-13 Teamsheets'!$C$2:$H$126,$A48,AZ$1)+Clean_sheet('13-14 Teamsheets'!$C$2:$H$132,$A48,AZ$1)+Clean_sheet('14-15 Teamsheets'!$C$2:$H$136,$A48,AZ$1)</f>
        <v>0</v>
      </c>
      <c r="BC48" s="27" t="str">
        <f>(CARDS('07-08 Teamsheets'!$H$2:$Z$88,$A48,$CX$2,'07-08 Teamsheets'!$C$2:$C$88,AZ$1)+CARDS('11-12 Teamsheets'!$H$2:$Z$119,$A48,$CX$2,'11-12 Teamsheets'!$C$2:$C$119,AZ$1)+CARDS('12-13 Teamsheets'!$H$2:$Z$126,$A48,$CX$2,'12-13 Teamsheets'!$C$2:$C$126,AZ$1)+CARDS('13-14 Teamsheets'!$H$2:$Z$132,$A48,$CX$2,'13-14 Teamsheets'!$C$2:$C$132,AZ$1)+CARDS('14-15 Teamsheets'!$H$2:$Z$136,$A48,$CX$2,'14-15 Teamsheets'!$C$2:$C$136,AZ$1)) &amp; "(" &amp; (CARDS('07-08 Teamsheets'!$H$2:$Z$88,$A48,$CX$3,'07-08 Teamsheets'!$C$2:$C$88,AZ$1)+CARDS('11-12 Teamsheets'!$H$2:$Z$119,$A48,$CX$3,'11-12 Teamsheets'!$C$2:$C$119,AZ$1)+CARDS('12-13 Teamsheets'!$H$2:$Z$126,$A48,$CX$3,'12-13 Teamsheets'!$C$2:$C$126,AZ$1)+CARDS('13-14 Teamsheets'!$H$2:$Z$132,$A48,$CX$3,'13-14 Teamsheets'!$C$2:$C$132,AZ$1)+CARDS('14-15 Teamsheets'!$H$2:$Z$136,$A48,$CX$3,'14-15 Teamsheets'!$C$2:$C$136,AZ$1)) &amp; ")"</f>
        <v>0(0)</v>
      </c>
      <c r="BD48" s="82">
        <f>MINS_PLAYED('07-08 Teamsheets'!$H$2:$R$88,$A48,'07-08 Teamsheets'!$C$2:$C$88,AZ$1)+MINS_PLAYED('11-12 Teamsheets'!$H$2:$R$119,$A48,'11-12 Teamsheets'!$C$2:$C$119,AZ$1)+MINS_PLAYED('12-13 Teamsheets'!$H$2:$R$126,$A48,'12-13 Teamsheets'!$C$2:$C$126,AZ$1)+MINS_PLAYED('13-14 Teamsheets'!$H$2:$R$132,$A48,'13-14 Teamsheets'!$C$2:$C$132,AZ$1)+MINS_PLAYED('14-15 Teamsheets'!$H$2:$R$136,$A48,'14-15 Teamsheets'!$C$2:$C$136,AZ$1)+MINS_AS_SUB('07-08 Teamsheets'!$S$2:$Z$88,$A48,'07-08 Teamsheets'!$C$2:$C$88,AZ$1)+MINS_AS_SUB('11-12 Teamsheets'!$S$2:$Z$119,$A48,'11-12 Teamsheets'!$C$2:$C$119,AZ$1)+MINS_AS_SUB('12-13 Teamsheets'!$S$2:$Z$126,$A48,'12-13 Teamsheets'!$C$2:$C$126,AZ$1)+MINS_AS_SUB('13-14 Teamsheets'!$S$2:$Z$132,$A48,'13-14 Teamsheets'!$C$2:$C$132,AZ$1)+MINS_AS_SUB('14-15 Teamsheets'!$S$2:$Z$136,$A48,'14-15 Teamsheets'!$C$2:$C$136,AZ$1)</f>
        <v>90</v>
      </c>
      <c r="BE48" s="27" t="str">
        <f>(APPS('08-09 Teamsheets'!$H$2:$R$92,$A48,'08-09 Teamsheets'!$C$2:$C$92,BE$1)+APPS('09-10 Teamsheets'!$H$2:$R$98,$A48,'09-10 Teamsheets'!$C$2:$C$98,BE$1)+APPS('10-11 Teamsheets'!$H$2:$R$107,$A48,'10-11 Teamsheets'!$C$2:$C$107,BE$1)+APPS('11-12 Teamsheets'!$H$2:$R$119,$A48,'11-12 Teamsheets'!$C$2:$C$119,BE$1)+APPS('12-13 Teamsheets'!$H$2:$R$126,$A48,'12-13 Teamsheets'!$C$2:$C$126,BE$1)+APPS('13-14 Teamsheets'!$H$2:$R$132,$A48,'13-14 Teamsheets'!$C$2:$C$132,BE$1)+APPS('14-15 Teamsheets'!$H$2:$R$136,$A48,'14-15 Teamsheets'!$C$2:$C$136,BE$1)) &amp; "(" &amp; (SUBS('08-09 Teamsheets'!$S$2:$Z$92,$A48,'08-09 Teamsheets'!$C$2:$C$92,BE$1)+SUBS('09-10 Teamsheets'!$S$2:$Z$98,$A48,'09-10 Teamsheets'!$C$2:$C$98,BE$1)+SUBS('10-11 Teamsheets'!$S$2:$Z$107,$A48,'10-11 Teamsheets'!$C$2:$C$107,BE$1)+SUBS('11-12 Teamsheets'!$S$2:$Z$119,$A48,'11-12 Teamsheets'!$C$2:$C$119,BE$1)+SUBS('12-13 Teamsheets'!$S$2:$Z$126,$A48,'12-13 Teamsheets'!$C$2:$C$126,BE$1)+SUBS('13-14 Teamsheets'!$S$2:$Z$132,$A48,'13-14 Teamsheets'!$C$2:$C$132,BE$1)+SUBS('14-15 Teamsheets'!$S$2:$Z$136,$A48,'14-15 Teamsheets'!$C$2:$C$136,BE$1)) &amp; ")"</f>
        <v>0(0)</v>
      </c>
      <c r="BF48" s="27" t="str">
        <f>(GOALS('08-09 Teamsheets'!$H$2:$R$92,$A48,'08-09 Teamsheets'!$C$2:$C$92,BE$1)+GOALS('09-10 Teamsheets'!$H$2:$R$98,$A48,'09-10 Teamsheets'!$C$2:$C$98,BE$1)+GOALS('10-11 Teamsheets'!$H$2:$R$107,$A48,'10-11 Teamsheets'!$C$2:$C$107,BE$1)+GOALS('11-12 Teamsheets'!$H$2:$R$119,$A48,'11-12 Teamsheets'!$C$2:$C$119,BE$1)+GOALS('12-13 Teamsheets'!$H$2:$R$126,$A48,'12-13 Teamsheets'!$C$2:$C$126,BE$1)+GOALS('13-14 Teamsheets'!$H$2:$R$132,$A48,'13-14 Teamsheets'!$C$2:$C$132,BE$1)+GOALS('14-15 Teamsheets'!$H$2:$R$136,$A48,'14-15 Teamsheets'!$C$2:$C$136,BE$1)) &amp; "(" &amp; (GOALS('08-09 Teamsheets'!$S$2:$Z$92,$A48,'08-09 Teamsheets'!$C$2:$C$92,BE$1)+GOALS('09-10 Teamsheets'!$S$2:$Z$98,$A48,'09-10 Teamsheets'!$C$2:$C$98,BE$1)+GOALS('10-11 Teamsheets'!$S$2:$Z$107,$A48,'10-11 Teamsheets'!$C$2:$C$107,BE$1)+GOALS('11-12 Teamsheets'!$S$2:$Z$119,$A48,'11-12 Teamsheets'!$C$2:$C$119,BE$1)+GOALS('12-13 Teamsheets'!$S$2:$Z$126,$A48,'12-13 Teamsheets'!$C$2:$C$126,BE$1)+GOALS('13-14 Teamsheets'!$S$2:$Z$132,$A48,'13-14 Teamsheets'!$C$2:$C$132,BE$1)+GOALS('14-15 Teamsheets'!$S$2:$Z$136,$A48,'14-15 Teamsheets'!$C$2:$C$136,BE$1)) &amp; ")"</f>
        <v>0(0)</v>
      </c>
      <c r="BG48" s="27">
        <f>Clean_sheet('08-09 Teamsheets'!$C$2:$H$92,$A48,BE$1)+Clean_sheet('09-10 Teamsheets'!$C$2:$H$98,$A48,BE$1)+Clean_sheet('10-11 Teamsheets'!$C$2:$H$107,$A48,BE$1)+Clean_sheet('11-12 Teamsheets'!$C$2:$H$119,$A48,BE$1)+Clean_sheet('12-13 Teamsheets'!$C$2:$H$126,$A48,BE$1)+Clean_sheet('13-14 Teamsheets'!$C$2:$H$132,$A48,BE$1)+Clean_sheet('14-15 Teamsheets'!$C$2:$H$136,$A48,BE$1)</f>
        <v>0</v>
      </c>
      <c r="BH48" s="27" t="str">
        <f>(CARDS('08-09 Teamsheets'!$H$2:$Z$92,$A48,$CX$2,'08-09 Teamsheets'!$C$2:$C$92,BE$1)+CARDS('09-10 Teamsheets'!$H$2:$Z$98,$A48,$CX$2,'09-10 Teamsheets'!$C$2:$C$98,BE$1)+CARDS('10-11 Teamsheets'!$H$2:$Z$107,$A48,$CX$2,'10-11 Teamsheets'!$C$2:$C$107,BE$1)+CARDS('11-12 Teamsheets'!$H$2:$Z$119,$A48,$CX$2,'11-12 Teamsheets'!$C$2:$C$119,BE$1)+CARDS('12-13 Teamsheets'!$H$2:$Z$126,$A48,$CX$2,'12-13 Teamsheets'!$C$2:$C$126,BE$1)+CARDS('13-14 Teamsheets'!$H$2:$Z$132,$A48,$CX$2,'13-14 Teamsheets'!$C$2:$C$132,BE$1)+CARDS('14-15 Teamsheets'!$H$2:$Z$136,$A48,$CX$2,'14-15 Teamsheets'!$C$2:$C$136,BE$1)) &amp; "(" &amp; (CARDS('08-09 Teamsheets'!$H$2:$Z$92,$A48,$CX$3,'08-09 Teamsheets'!$C$2:$C$92,BE$1)+CARDS('09-10 Teamsheets'!$H$2:$Z$98,$A48,$CX$3,'09-10 Teamsheets'!$C$2:$C$98,BE$1)+CARDS('10-11 Teamsheets'!$H$2:$Z$107,$A48,$CX$3,'10-11 Teamsheets'!$C$2:$C$107,BE$1)+CARDS('11-12 Teamsheets'!$H$2:$Z$119,$A48,$CX$3,'11-12 Teamsheets'!$C$2:$C$119,BE$1)+CARDS('12-13 Teamsheets'!$H$2:$Z$126,$A48,$CX$3,'12-13 Teamsheets'!$C$2:$C$126,BE$1)+CARDS('13-14 Teamsheets'!$H$2:$Z$132,$A48,$CX$3,'13-14 Teamsheets'!$C$2:$C$132,BE$1)+CARDS('14-15 Teamsheets'!$H$2:$Z$136,$A48,$CX$3,'14-15 Teamsheets'!$C$2:$C$136,BE$1)) &amp; ")"</f>
        <v>0(0)</v>
      </c>
      <c r="BI48" s="82">
        <f>MINS_PLAYED('08-09 Teamsheets'!$H$2:$R$92,$A48,'08-09 Teamsheets'!$C$2:$C$92,BE$1)+MINS_PLAYED('09-10 Teamsheets'!$H$2:$R$98,$A48,'09-10 Teamsheets'!$C$2:$C$98,BE$1)+ MINS_AS_SUB('08-09 Teamsheets'!$S$2:$Z$92,$A48,'08-09 Teamsheets'!$C$2:$C$92,BE$1)+ MINS_AS_SUB('09-10 Teamsheets'!$S$2:$Z$98,$A48,'09-10 Teamsheets'!$C$2:$C$98,BE$1)+MINS_PLAYED('10-11 Teamsheets'!$H$2:$R$107,$A48,'10-11 Teamsheets'!$C$2:$C$107,BE$1)+MINS_AS_SUB('10-11 Teamsheets'!$S$2:$Z$107,$A48,'10-11 Teamsheets'!$C$2:$C$107,BE$1)+MINS_PLAYED('11-12 Teamsheets'!$H$2:$R$119,$A48,'11-12 Teamsheets'!$C$2:$C$119,BE$1)+MINS_AS_SUB('11-12 Teamsheets'!$S$2:$Z$119,$A48,'11-12 Teamsheets'!$C$2:$C$119,BE$1)+MINS_PLAYED('12-13 Teamsheets'!$H$2:$R$126,$A48,'12-13 Teamsheets'!$C$2:$C$126,BE$1)+MINS_AS_SUB('12-13 Teamsheets'!$S$2:$Z$126,$A48,'12-13 Teamsheets'!$C$2:$C$126,BE$1)+MINS_PLAYED('13-14 Teamsheets'!$H$2:$R$132,$A48,'13-14 Teamsheets'!$C$2:$C$132,BE$1)+MINS_AS_SUB('13-14 Teamsheets'!$S$2:$Z$132,$A48,'13-14 Teamsheets'!$C$2:$C$132,BE$1)+MINS_PLAYED('14-15 Teamsheets'!$H$2:$R$136,$A48,'14-15 Teamsheets'!$C$2:$C$136,BE$1)+MINS_AS_SUB('14-15 Teamsheets'!$S$2:$Z$136,$A48,'14-15 Teamsheets'!$C$2:$C$136,BE$1)</f>
        <v>0</v>
      </c>
      <c r="BJ48" s="27" t="str">
        <f>(APPS('07-08 Teamsheets'!$H$2:$R$88,$A48,'07-08 Teamsheets'!$C$2:$C$88,BJ$1)+APPS('08-09 Teamsheets'!$H$2:$R$92,$A48,'08-09 Teamsheets'!$C$2:$C$92,BJ$1)+APPS('09-10 Teamsheets'!$H$2:$R$98,$A48,'09-10 Teamsheets'!$C$2:$C$98,BJ$1)+APPS('10-11 Teamsheets'!$H$2:$R$106,$A48,'10-11 Teamsheets'!$C$2:$C$106,BJ$1)+APPS('11-12 Teamsheets'!$H$2:$R$119,$A48,'11-12 Teamsheets'!$C$2:$C$119,BJ$1)+APPS('12-13 Teamsheets'!$H$2:$R$126,$A48,'12-13 Teamsheets'!$C$2:$C$126,BJ$1)+APPS('13-14 Teamsheets'!$H$2:$R$132,$A48,'13-14 Teamsheets'!$C$2:$C$132,BJ$1)+APPS('14-15 Teamsheets'!$H$2:$R$136,$A48,'14-15 Teamsheets'!$C$2:$C$136,BJ$1)) &amp; "(" &amp; (SUBS('07-08 Teamsheets'!$S$2:$Z$88,$A48,'07-08 Teamsheets'!$C$2:$C$88,BJ$1)+SUBS('08-09 Teamsheets'!$S$2:$Z$92,$A48,'08-09 Teamsheets'!$C$2:$C$92,BJ$1)+SUBS('09-10 Teamsheets'!$S$2:$Z$98,$A48,'09-10 Teamsheets'!$C$2:$C$98,BJ$1)+SUBS('10-11 Teamsheets'!$S$2:$Z$106,$A48,'10-11 Teamsheets'!$C$2:$C$106,BJ$1)+SUBS('11-12 Teamsheets'!$S$2:$Z$119,$A48,'11-12 Teamsheets'!$C$2:$C$119,BJ$1)+SUBS('12-13 Teamsheets'!$S$2:$Z$126,$A48,'12-13 Teamsheets'!$C$2:$C$126,BJ$1)+SUBS('13-14 Teamsheets'!$S$2:$Z$132,$A48,'13-14 Teamsheets'!$C$2:$C$132,BJ$1)+SUBS('14-15 Teamsheets'!$S$2:$Z$136,$A48,'14-15 Teamsheets'!$C$2:$C$136,BJ$1)) &amp; ")"</f>
        <v>0(0)</v>
      </c>
      <c r="BK48" s="27" t="str">
        <f>(GOALS('07-08 Teamsheets'!$H$2:$R$88,$A48,'07-08 Teamsheets'!$C$2:$C$88,BJ$1)+GOALS('08-09 Teamsheets'!$H$2:$R$92,$A48,'08-09 Teamsheets'!$C$2:$C$92,BJ$1)+GOALS('09-10 Teamsheets'!$H$2:$R$98,$A48,'09-10 Teamsheets'!$C$2:$C$98,BJ$1)+GOALS('10-11 Teamsheets'!$H$2:$R$106,$A48,'10-11 Teamsheets'!$C$2:$C$106,BJ$1)+GOALS('11-12 Teamsheets'!$H$2:$R$119,$A48,'11-12 Teamsheets'!$C$2:$C$119,BJ$1)+GOALS('12-13 Teamsheets'!$H$2:$R$126,$A48,'12-13 Teamsheets'!$C$2:$C$126,BJ$1)+GOALS('13-14 Teamsheets'!$H$2:$R$132,$A48,'13-14 Teamsheets'!$C$2:$C$132,BJ$1)+GOALS('14-15 Teamsheets'!$H$2:$R$136,$A48,'14-15 Teamsheets'!$C$2:$C$136,BJ$1)) &amp; "(" &amp; (GOALS('07-08 Teamsheets'!$S$2:$Z$88,$A48,'07-08 Teamsheets'!$C$2:$C$88,BJ$1)+GOALS('08-09 Teamsheets'!$S$2:$Z$92,$A48,'08-09 Teamsheets'!$C$2:$C$92,BJ$1)+GOALS('09-10 Teamsheets'!$S$2:$Z$98,$A48,'09-10 Teamsheets'!$C$2:$C$98,BJ$1)+GOALS('10-11 Teamsheets'!$S$2:$Z$106,$A48,'10-11 Teamsheets'!$C$2:$C$106,BJ$1)+GOALS('11-12 Teamsheets'!$S$2:$Z$119,$A48,'11-12 Teamsheets'!$C$2:$C$119,BJ$1)+GOALS('12-13 Teamsheets'!$S$2:$Z$126,$A48,'12-13 Teamsheets'!$C$2:$C$126,BJ$1)+GOALS('13-14 Teamsheets'!$S$2:$Z$132,$A48,'13-14 Teamsheets'!$C$2:$C$132,BJ$1)+GOALS('14-15 Teamsheets'!$S$2:$Z$136,$A48,'14-15 Teamsheets'!$C$2:$C$136,BJ$1)) &amp; ")"</f>
        <v>0(0)</v>
      </c>
      <c r="BL48" s="27">
        <f>Clean_sheet('07-08 Teamsheets'!$C$2:$H$92,$A48,BJ$1)+Clean_sheet('08-09 Teamsheets'!$C$2:$H$92,$A48,BJ$1)+Clean_sheet('09-10 Teamsheets'!$C$2:$H$98,$A48,BJ$1)+Clean_sheet('10-11 Teamsheets'!$C$2:$H$106,$A48,BJ$1)+Clean_sheet('11-12 Teamsheets'!$C$2:$H$119,$A48,BJ$1)+Clean_sheet('12-13 Teamsheets'!$C$2:$H$126,$A48,BJ$1)+Clean_sheet('13-14 Teamsheets'!$C$2:$H$132,$A48,BJ$1)+Clean_sheet('14-15 Teamsheets'!$C$2:$H$136,$A48,BJ$1)</f>
        <v>0</v>
      </c>
      <c r="BM48" s="27" t="str">
        <f>(CARDS('07-08 Teamsheets'!$H$2:$Z$88,$A48,$CX$2,'07-08 Teamsheets'!$C$2:$C$88,BJ$1)+CARDS('08-09 Teamsheets'!$H$2:$Z$92,$A48,$CX$2,'08-09 Teamsheets'!$C$2:$C$92,BJ$1)+CARDS('09-10 Teamsheets'!$H$2:$Z$98,$A48,$CX$2,'09-10 Teamsheets'!$C$2:$C$98,BJ$1)+CARDS('10-11 Teamsheets'!$H$2:$Z$106,$A48,$CX$2,'10-11 Teamsheets'!$C$2:$C$106,BJ$1)+CARDS('11-12 Teamsheets'!$H$2:$Z$119,$A48,$CX$2,'11-12 Teamsheets'!$C$2:$C$119,BJ$1)+CARDS('12-13 Teamsheets'!$H$2:$Z$126,$A48,$CX$2,'12-13 Teamsheets'!$C$2:$C$126,BJ$1)+CARDS('13-14 Teamsheets'!$H$2:$Z$132,$A48,$CX$2,'13-14 Teamsheets'!$C$2:$C$132,BJ$1)+CARDS('14-15 Teamsheets'!$H$2:$Z$136,$A48,$CX$2,'14-15 Teamsheets'!$C$2:$C$136,BJ$1)) &amp; "(" &amp; (CARDS('07-08 Teamsheets'!$H$2:$Z$88,$A48,$CX$3,'07-08 Teamsheets'!$C$2:$C$88,BJ$1)+CARDS('08-09 Teamsheets'!$H$2:$Z$92,$A48,$CX$3,'08-09 Teamsheets'!$C$2:$C$92,BJ$1)+CARDS('09-10 Teamsheets'!$H$2:$Z$98,$A48,$CX$3,'09-10 Teamsheets'!$C$2:$C$98,BJ$1)+CARDS('10-11 Teamsheets'!$H$2:$Z$106,$A48,$CX$3,'10-11 Teamsheets'!$C$2:$C$106,BJ$1)+CARDS('11-12 Teamsheets'!$H$2:$Z$119,$A48,$CX$3,'11-12 Teamsheets'!$C$2:$C$119,BJ$1)+CARDS('12-13 Teamsheets'!$H$2:$Z$126,$A48,$CX$3,'12-13 Teamsheets'!$C$2:$C$126,BJ$1)+CARDS('13-14 Teamsheets'!$H$2:$Z$132,$A48,$CX$3,'13-14 Teamsheets'!$C$2:$C$132,BJ$1)+CARDS('14-15 Teamsheets'!$H$2:$Z$136,$A48,$CX$3,'14-15 Teamsheets'!$C$2:$C$136,BJ$1)) &amp; ")"</f>
        <v>0(0)</v>
      </c>
      <c r="BN48" s="82">
        <f>MINS_PLAYED('07-08 Teamsheets'!$H$2:$R$88,$A48,'07-08 Teamsheets'!$C$2:$C$88,BJ$1)+MINS_PLAYED('08-09 Teamsheets'!$H$2:$R$92,$A48,'08-09 Teamsheets'!$C$2:$C$92,BJ$1)+MINS_PLAYED('09-10 Teamsheets'!$H$2:$R$98,$A48,'09-10 Teamsheets'!$C$2:$C$98,BJ$1)+MINS_PLAYED('10-11 Teamsheets'!$H$2:$R$106,$A48,'10-11 Teamsheets'!$C$2:$C$106,BJ$1)+MINS_PLAYED('11-12 Teamsheets'!$H$2:$R$119,$A48,'11-12 Teamsheets'!$C$2:$C$119,BJ$1)+MINS_PLAYED('12-13 Teamsheets'!$H$2:$R$126,$A48,'12-13 Teamsheets'!$C$2:$C$126,BJ$1)+MINS_PLAYED('13-14 Teamsheets'!$H$2:$R$132,$A48,'13-14 Teamsheets'!$C$2:$C$132,BJ$1)+MINS_PLAYED('14-15 Teamsheets'!$H$2:$R$136,$A48,'14-15 Teamsheets'!$C$2:$C$136,BJ$1)+MINS_AS_SUB('07-08 Teamsheets'!$S$2:$Z$88,$A48,'07-08 Teamsheets'!$C$2:$C$88,BJ$1)+MINS_AS_SUB('08-09 Teamsheets'!$S$2:$Z$92,$A48,'08-09 Teamsheets'!$C$2:$C$92,BJ$1)+MINS_AS_SUB('09-10 Teamsheets'!$S$2:$Z$98,$A48,'09-10 Teamsheets'!$C$2:$C$98,BJ$1)+MINS_AS_SUB('10-11 Teamsheets'!$S$2:$Z$106,$A48,'10-11 Teamsheets'!$C$2:$C$106,BJ$1)+MINS_AS_SUB('11-12 Teamsheets'!$S$2:$Z$119,$A48,'11-12 Teamsheets'!$C$2:$C$119,BJ$1)+MINS_AS_SUB('12-13 Teamsheets'!$S$2:$Z$126,$A48,'12-13 Teamsheets'!$C$2:$C$126,BJ$1)+MINS_AS_SUB('13-14 Teamsheets'!$S$2:$Z$132,$A48,'13-14 Teamsheets'!$C$2:$C$132,BJ$1)+MINS_AS_SUB('14-15 Teamsheets'!$S$2:$Z$136,$A48,'14-15 Teamsheets'!$C$2:$C$136,BJ$1)</f>
        <v>0</v>
      </c>
      <c r="BO48" s="27" t="str">
        <f>(APPS('07-08 Teamsheets'!$H$2:$R$88,$A48,'07-08 Teamsheets'!$C$2:$C$88,BO$1)+APPS('08-09 Teamsheets'!$H$2:$R$92,$A48,'08-09 Teamsheets'!$C$2:$C$92,BO$1)+APPS('09-10 Teamsheets'!$H$2:$R$98,$A48,'09-10 Teamsheets'!$C$2:$C$98,BO$1)+APPS('10-11 Teamsheets'!$H$2:$R$106,$A48,'10-11 Teamsheets'!$C$2:$C$106,BO$1)+APPS('11-12 Teamsheets'!$H$2:$R$119,$A48,'11-12 Teamsheets'!$C$2:$C$119,BO$1)+APPS('12-13 Teamsheets'!$H$2:$R$126,$A48,'12-13 Teamsheets'!$C$2:$C$126,BO$1)+APPS('13-14 Teamsheets'!$H$2:$R$132,$A48,'13-14 Teamsheets'!$C$2:$C$132,BO$1)+APPS('14-15 Teamsheets'!$H$2:$R$136,$A48,'14-15 Teamsheets'!$C$2:$C$136,BO$1)) &amp; "(" &amp; (SUBS('07-08 Teamsheets'!$S$2:$Z$88,$A48,'07-08 Teamsheets'!$C$2:$C$88,BO$1)+SUBS('08-09 Teamsheets'!$S$2:$Z$92,$A48,'08-09 Teamsheets'!$C$2:$C$92,BO$1)+SUBS('09-10 Teamsheets'!$S$2:$Z$98,$A48,'09-10 Teamsheets'!$C$2:$C$98,BO$1)+SUBS('10-11 Teamsheets'!$S$2:$Z$106,$A48,'10-11 Teamsheets'!$C$2:$C$106,BO$1)+SUBS('11-12 Teamsheets'!$S$2:$Z$119,$A48,'11-12 Teamsheets'!$C$2:$C$119,BO$1)+SUBS('12-13 Teamsheets'!$S$2:$Z$126,$A48,'12-13 Teamsheets'!$C$2:$C$126,BO$1)+SUBS('13-14 Teamsheets'!$S$2:$Z$132,$A48,'13-14 Teamsheets'!$C$2:$C$132,BO$1)+SUBS('14-15 Teamsheets'!$S$2:$Z$136,$A48,'14-15 Teamsheets'!$C$2:$C$136,BO$1)) &amp; ")"</f>
        <v>0(0)</v>
      </c>
      <c r="BP48" s="27" t="str">
        <f>(GOALS('07-08 Teamsheets'!$H$2:$R$88,$A48,'07-08 Teamsheets'!$C$2:$C$88,BO$1)+GOALS('08-09 Teamsheets'!$H$2:$R$92,$A48,'08-09 Teamsheets'!$C$2:$C$92,BO$1)+GOALS('09-10 Teamsheets'!$H$2:$R$98,$A48,'09-10 Teamsheets'!$C$2:$C$98,BO$1)+GOALS('10-11 Teamsheets'!$H$2:$R$106,$A48,'10-11 Teamsheets'!$C$2:$C$106,BO$1)+GOALS('11-12 Teamsheets'!$H$2:$R$119,$A48,'11-12 Teamsheets'!$C$2:$C$119,BO$1)+GOALS('12-13 Teamsheets'!$H$2:$R$126,$A48,'12-13 Teamsheets'!$C$2:$C$126,BO$1)+GOALS('13-14 Teamsheets'!$H$2:$R$132,$A48,'13-14 Teamsheets'!$C$2:$C$132,BO$1)+GOALS('14-15 Teamsheets'!$H$2:$R$136,$A48,'14-15 Teamsheets'!$C$2:$C$136,BO$1)) &amp; "(" &amp; (GOALS('07-08 Teamsheets'!$S$2:$Z$88,$A48,'07-08 Teamsheets'!$C$2:$C$88,BO$1)+GOALS('08-09 Teamsheets'!$S$2:$Z$92,$A48,'08-09 Teamsheets'!$C$2:$C$92,BO$1)+GOALS('09-10 Teamsheets'!$S$2:$Z$98,$A48,'09-10 Teamsheets'!$C$2:$C$98,BO$1)+GOALS('10-11 Teamsheets'!$S$2:$Z$106,$A48,'10-11 Teamsheets'!$C$2:$C$106,BO$1)+GOALS('11-12 Teamsheets'!$S$2:$Z$119,$A48,'11-12 Teamsheets'!$C$2:$C$119,BO$1)+GOALS('12-13 Teamsheets'!$S$2:$Z$126,$A48,'12-13 Teamsheets'!$C$2:$C$126,BO$1)+GOALS('13-14 Teamsheets'!$S$2:$Z$132,$A48,'13-14 Teamsheets'!$C$2:$C$132,BO$1)+GOALS('14-15 Teamsheets'!$S$2:$Z$136,$A48,'14-15 Teamsheets'!$C$2:$C$136,BO$1)) &amp; ")"</f>
        <v>0(0)</v>
      </c>
      <c r="BQ48" s="27">
        <f>Clean_sheet('07-08 Teamsheets'!$C$2:$H$92,$A48,BO$1)+Clean_sheet('08-09 Teamsheets'!$C$2:$H$92,$A48,BO$1)+Clean_sheet('09-10 Teamsheets'!$C$2:$H$98,$A48,BO$1)+Clean_sheet('10-11 Teamsheets'!$C$2:$H$106,$A48,BO$1)+Clean_sheet('11-12 Teamsheets'!$C$2:$H$119,$A48,BO$1)+Clean_sheet('12-13 Teamsheets'!$C$2:$H$126,$A48,BO$1)+Clean_sheet('13-14 Teamsheets'!$C$2:$H$132,$A48,BO$1)+Clean_sheet('14-15 Teamsheets'!$C$2:$H$136,$A48,BO$1)</f>
        <v>0</v>
      </c>
      <c r="BR48" s="27" t="str">
        <f>(CARDS('07-08 Teamsheets'!$H$2:$Z$88,$A48,$CX$2,'07-08 Teamsheets'!$C$2:$C$88,BO$1)+CARDS('08-09 Teamsheets'!$H$2:$Z$92,$A48,$CX$2,'08-09 Teamsheets'!$C$2:$C$92,BO$1)+CARDS('09-10 Teamsheets'!$H$2:$Z$98,$A48,$CX$2,'09-10 Teamsheets'!$C$2:$C$98,BO$1)+CARDS('10-11 Teamsheets'!$H$2:$Z$106,$A48,$CX$2,'10-11 Teamsheets'!$C$2:$C$106,BO$1)+CARDS('11-12 Teamsheets'!$H$2:$Z$119,$A48,$CX$2,'11-12 Teamsheets'!$C$2:$C$119,BO$1)+CARDS('12-13 Teamsheets'!$H$2:$Z$126,$A48,$CX$2,'12-13 Teamsheets'!$C$2:$C$126,BO$1)+CARDS('13-14 Teamsheets'!$H$2:$Z$132,$A48,$CX$2,'13-14 Teamsheets'!$C$2:$C$132,BO$1)+CARDS('14-15 Teamsheets'!$H$2:$Z$136,$A48,$CX$2,'14-15 Teamsheets'!$C$2:$C$136,BO$1)) &amp; "(" &amp; (CARDS('07-08 Teamsheets'!$H$2:$Z$88,$A48,$CX$3,'07-08 Teamsheets'!$C$2:$C$88,BO$1)+CARDS('08-09 Teamsheets'!$H$2:$Z$92,$A48,$CX$3,'08-09 Teamsheets'!$C$2:$C$92,BO$1)+CARDS('09-10 Teamsheets'!$H$2:$Z$98,$A48,$CX$3,'09-10 Teamsheets'!$C$2:$C$98,BO$1)+CARDS('10-11 Teamsheets'!$H$2:$Z$106,$A48,$CX$3,'10-11 Teamsheets'!$C$2:$C$106,BO$1)+CARDS('11-12 Teamsheets'!$H$2:$Z$119,$A48,$CX$3,'11-12 Teamsheets'!$C$2:$C$119,BO$1)+CARDS('12-13 Teamsheets'!$H$2:$Z$126,$A48,$CX$3,'12-13 Teamsheets'!$C$2:$C$126,BO$1)+CARDS('13-14 Teamsheets'!$H$2:$Z$132,$A48,$CX$3,'13-14 Teamsheets'!$C$2:$C$132,BO$1)+CARDS('14-15 Teamsheets'!$H$2:$Z$136,$A48,$CX$3,'14-15 Teamsheets'!$C$2:$C$136,BO$1)) &amp; ")"</f>
        <v>0(0)</v>
      </c>
      <c r="BS48" s="82">
        <f>MINS_PLAYED('07-08 Teamsheets'!$H$2:$R$88,$A48,'07-08 Teamsheets'!$C$2:$C$88,BO$1)+MINS_PLAYED('08-09 Teamsheets'!$H$2:$R$92,$A48,'08-09 Teamsheets'!$C$2:$C$92,BO$1)+MINS_PLAYED('09-10 Teamsheets'!$H$2:$R$98,$A48,'09-10 Teamsheets'!$C$2:$C$98,BO$1)+MINS_PLAYED('10-11 Teamsheets'!$H$2:$R$106,$A48,'10-11 Teamsheets'!$C$2:$C$106,BO$1)+MINS_PLAYED('11-12 Teamsheets'!$H$2:$R$119,$A48,'11-12 Teamsheets'!$C$2:$C$119,BO$1)+MINS_PLAYED('12-13 Teamsheets'!$H$2:$R$126,$A48,'12-13 Teamsheets'!$C$2:$C$126,BO$1)+MINS_PLAYED('13-14 Teamsheets'!$H$2:$R$132,$A48,'13-14 Teamsheets'!$C$2:$C$132,BO$1)+MINS_PLAYED('14-15 Teamsheets'!$H$2:$R$136,$A48,'14-15 Teamsheets'!$C$2:$C$136,BO$1)+MINS_AS_SUB('07-08 Teamsheets'!$S$2:$Z$88,$A48,'07-08 Teamsheets'!$C$2:$C$88,BO$1)+MINS_AS_SUB('08-09 Teamsheets'!$S$2:$Z$92,$A48,'08-09 Teamsheets'!$C$2:$C$92,BO$1)+MINS_AS_SUB('09-10 Teamsheets'!$S$2:$Z$98,$A48,'09-10 Teamsheets'!$C$2:$C$98,BO$1)+MINS_AS_SUB('10-11 Teamsheets'!$S$2:$Z$106,$A48,'10-11 Teamsheets'!$C$2:$C$106,BO$1)+MINS_AS_SUB('11-12 Teamsheets'!$S$2:$Z$119,$A48,'11-12 Teamsheets'!$C$2:$C$119,BO$1)+MINS_AS_SUB('12-13 Teamsheets'!$S$2:$Z$126,$A48,'12-13 Teamsheets'!$C$2:$C$126,BO$1)+MINS_AS_SUB('13-14 Teamsheets'!$S$2:$Z$132,$A48,'13-14 Teamsheets'!$C$2:$C$132,BO$1)+MINS_AS_SUB('14-15 Teamsheets'!$S$2:$Z$136,$A48,'14-15 Teamsheets'!$C$2:$C$136,BO$1)</f>
        <v>0</v>
      </c>
      <c r="BT48" s="71">
        <f>APPS('05-06 Teamsheets'!$H$2:$R$71,$A48,'05-06 Teamsheets'!$C$2:$C$71,B$1)+SUBS('05-06 Teamsheets'!$S$2:$W$71,$A48,'05-06 Teamsheets'!$C$2:$C$71,B$1)+APPS('06-07 Teamsheets'!$H$2:$R$83,$A48,'06-07 Teamsheets'!$C$2:$C$83,G$1)+SUBS('06-07 Teamsheets'!$S$2:$Z$83,$A48,'06-07 Teamsheets'!$C$2:$C$83,G$1)+APPS('07-08 Teamsheets'!$H$2:$R$88,$A48,'07-08 Teamsheets'!$C$2:$C$88,L$1)+SUBS('07-08 Teamsheets'!$S$2:$Z$88,$A48,'07-08 Teamsheets'!$C$2:$C$88,L$1)+APPS('08-09 Teamsheets'!$H$2:$R$92,$A48,'08-09 Teamsheets'!$C$2:$C$92,Q$1)+SUBS('08-09 Teamsheets'!$S$2:$Z$92,$A48,'08-09 Teamsheets'!$C$2:$C$92,Q$1)+APPS('09-10 Teamsheets'!$H$2:$R$98,$A48,'09-10 Teamsheets'!$C$2:$C$98,Q$1)+SUBS('09-10 Teamsheets'!$S$2:$Z$98,$A48,'09-10 Teamsheets'!$C$2:$C$98,Q$1)+APPS('10-11 Teamsheets'!$H$2:$R$107,$A48,'10-11 Teamsheets'!$C$2:$C$107,Q$1)+SUBS('10-11 Teamsheets'!$S$2:$Z$107,$A48,'10-11 Teamsheets'!$C$2:$C$107,Q$1)+APPS('11-12 Teamsheets'!$H$2:$R$119,$A48,'11-12 Teamsheets'!$C$2:$C$119,Q$1)+SUBS('11-12 Teamsheets'!$S$2:$Z$119,$A48,'11-12 Teamsheets'!$C$2:$C$119,Q$1)+APPS('12-13 Teamsheets'!$H$2:$R$126,$A48,'12-13 Teamsheets'!$C$2:$C$126,Q$1)+SUBS('12-13 Teamsheets'!$S$2:$Z$126,$A48,'12-13 Teamsheets'!$C$2:$C$126,Q$1)+APPS('13-14 Teamsheets'!$H$2:$R$132,$A48,'13-14 Teamsheets'!$C$2:$C$132,Q$1)+SUBS('13-14 Teamsheets'!$S$2:$Z$132,$A48,'13-14 Teamsheets'!$C$2:$C$132,Q$1)+APPS('14-15 Teamsheets'!$H$2:$R$136,$A48,'14-15 Teamsheets'!$C$2:$C$136,Q$1)+SUBS('14-15 Teamsheets'!$S$2:$Z$136,$A48,'14-15 Teamsheets'!$C$2:$C$136,Q$1)</f>
        <v>0</v>
      </c>
      <c r="BU48" s="27">
        <v>0</v>
      </c>
      <c r="BV48" s="27">
        <f>APPS('07-08 Teamsheets'!$H$2:$R$88,$A48,'07-08 Teamsheets'!$C$2:$C$88,AZ$1)+SUBS('07-08 Teamsheets'!$S$2:$Z$88,$A48,'07-08 Teamsheets'!$C$2:$C$88,AZ$1)+APPS('11-12 Teamsheets'!$H$2:$R$119,$A48,'11-12 Teamsheets'!$C$2:$C$119,AZ$1)+SUBS('11-12 Teamsheets'!$S$2:$Z$119,$A48,'11-12 Teamsheets'!$C$2:$C$119,AZ$1)+APPS('12-13 Teamsheets'!$H$2:$R$126,$A48,'12-13 Teamsheets'!$C$2:$C$126,AZ$1)+SUBS('12-13 Teamsheets'!$S$2:$Z$126,$A48,'12-13 Teamsheets'!$C$2:$C$126,AZ$1)+APPS('13-14 Teamsheets'!$H$2:$R$132,$A48,'13-14 Teamsheets'!$C$2:$C$132,AZ$1)+SUBS('13-14 Teamsheets'!$S$2:$Z$132,$A48,'13-14 Teamsheets'!$C$2:$C$132,AZ$1)+APPS('14-15 Teamsheets'!$H$2:$R$136,$A48,'14-15 Teamsheets'!$C$2:$C$136,AZ$1)+SUBS('14-15 Teamsheets'!$S$2:$Z$136,$A48,'14-15 Teamsheets'!$C$2:$C$136,AZ$1)+APPS('08-09 Teamsheets'!$H$2:$R$92,$A48,'08-09 Teamsheets'!$C$2:$C$92,BE$1)+APPS('09-10 Teamsheets'!$H$2:$R$98,$A48,'09-10 Teamsheets'!$C$2:$C$98,BE$1)+SUBS('08-09 Teamsheets'!$S$2:$Z$92,$A48,'08-09 Teamsheets'!$C$2:$C$92,BE$1)+SUBS('09-10 Teamsheets'!$S$2:$Z$98,$A48,'09-10 Teamsheets'!$C$2:$C$98,BE$1)+APPS('10-11 Teamsheets'!$H$2:$R$107,$A48,'10-11 Teamsheets'!$C$2:$C$107,BE$1)+SUBS('10-11 Teamsheets'!$S$2:$Z$107,$A48,'10-11 Teamsheets'!$C$2:$C$107,BE$1)+APPS('11-12 Teamsheets'!$H$2:$R$119,$A48,'11-12 Teamsheets'!$C$2:$C$119,BE$1)+SUBS('11-12 Teamsheets'!$S$2:$Z$119,$A48,'11-12 Teamsheets'!$C$2:$C$119,BE$1)+APPS('12-13 Teamsheets'!$H$2:$R$126,$A48,'12-13 Teamsheets'!$C$2:$C$126,BE$1)+SUBS('12-13 Teamsheets'!$S$2:$Z$126,$A48,'12-13 Teamsheets'!$C$2:$C$126,BE$1)+APPS('13-14 Teamsheets'!$H$2:$R$132,$A48,'13-14 Teamsheets'!$C$2:$C$132,BE$1)+SUBS('13-14 Teamsheets'!$S$2:$Z$132,$A48,'13-14 Teamsheets'!$C$2:$C$132,BE$1)+APPS('14-15 Teamsheets'!$H$2:$R$136,$A48,'14-15 Teamsheets'!$C$2:$C$136,BE$1)+SUBS('14-15 Teamsheets'!$S$2:$Z$136,$A48,'14-15 Teamsheets'!$C$2:$C$136,BE$1)</f>
        <v>1</v>
      </c>
      <c r="BW48" s="27">
        <f>APPS('07-08 Teamsheets'!$H$2:$R$88,$A48,'07-08 Teamsheets'!$C$2:$C$88,BJ$1)+APPS('08-09 Teamsheets'!$H$2:$R$92,$A48,'08-09 Teamsheets'!$C$2:$C$92,BJ$1)+APPS('09-10 Teamsheets'!$H$2:$R$98,$A48,'09-10 Teamsheets'!$C$2:$C$98,BJ$1)+SUBS('07-08 Teamsheets'!$S$2:$Z$88,$A48,'07-08 Teamsheets'!$C$2:$C$88,BJ$1)+SUBS('08-09 Teamsheets'!$S$2:$Z$92,$A48,'08-09 Teamsheets'!$C$2:$C$92,BJ$1)+SUBS('09-10 Teamsheets'!$S$2:$Z$98,$A48,'09-10 Teamsheets'!$C$2:$C$98,BJ$1)+APPS('10-11 Teamsheets'!$H$2:$R$107,$A48,'10-11 Teamsheets'!$C$2:$C$107,BJ$1)+SUBS('10-11 Teamsheets'!$S$2:$Z$107,$A48,'10-11 Teamsheets'!$C$2:$C$107,BJ$1)+APPS('11-12 Teamsheets'!$H$2:$R$119,$A48,'11-12 Teamsheets'!$C$2:$C$119,BJ$1)+SUBS('11-12 Teamsheets'!$S$2:$Z$111,$A48,'11-12 Teamsheets'!$C$2:$C$119,BJ$1)+APPS('12-13 Teamsheets'!$H$2:$R$126,$A48,'12-13 Teamsheets'!$C$2:$C$126,BJ$1)+SUBS('12-13 Teamsheets'!$S$2:$Z$118,$A48,'12-13 Teamsheets'!$C$2:$C$126,BJ$1)+APPS('13-14 Teamsheets'!$H$2:$R$132,$A48,'13-14 Teamsheets'!$C$2:$C$132,BJ$1)+SUBS('13-14 Teamsheets'!$S$2:$Z$124,$A48,'13-14 Teamsheets'!$C$2:$C$132,BJ$1)+APPS('14-15 Teamsheets'!$H$2:$R$136,$A48,'14-15 Teamsheets'!$C$2:$C$136,BJ$1)+SUBS('14-15 Teamsheets'!$S$2:$Z$128,$A48,'14-15 Teamsheets'!$C$2:$C$136,BJ$1)</f>
        <v>0</v>
      </c>
      <c r="BX48" s="27">
        <f>APPS('07-08 Teamsheets'!$H$2:$R$88,$A48,'07-08 Teamsheets'!$C$2:$C$88,BO$1)+APPS('08-09 Teamsheets'!$H$2:$R$92,$A48,'08-09 Teamsheets'!$C$2:$C$92,BO$1)+APPS('09-10 Teamsheets'!$H$2:$R$98,$A48,'09-10 Teamsheets'!$C$2:$C$98,BO$1)+SUBS('07-08 Teamsheets'!$S$2:$Z$88,$A48,'07-08 Teamsheets'!$C$2:$C$88,BO$1)+SUBS('08-09 Teamsheets'!$S$2:$Z$92,$A48,'08-09 Teamsheets'!$C$2:$C$92,BO$1)+SUBS('09-10 Teamsheets'!$S$2:$Z$98,$A48,'09-10 Teamsheets'!$C$2:$C$98,BO$1)+APPS('10-11 Teamsheets'!$H$2:$R$107,$A48,'10-11 Teamsheets'!$C$2:$C$107,BO$1)+SUBS('10-11 Teamsheets'!$S$2:$Z$107,$A48,'10-11 Teamsheets'!$C$2:$C$107,BO$1)+APPS('11-12 Teamsheets'!$H$2:$R$119,$A48,'11-12 Teamsheets'!$C$2:$C$119,BO$1)+SUBS('11-12 Teamsheets'!$S$2:$Z$119,$A48,'11-12 Teamsheets'!$C$2:$C$119,BO$1)+APPS('12-13 Teamsheets'!$H$2:$R$126,$A48,'12-13 Teamsheets'!$C$2:$C$126,BO$1)+SUBS('12-13 Teamsheets'!$S$2:$Z$126,$A48,'12-13 Teamsheets'!$C$2:$C$126,BO$1)+APPS('13-14 Teamsheets'!$H$2:$R$132,$A48,'13-14 Teamsheets'!$C$2:$C$132,BO$1)+SUBS('13-14 Teamsheets'!$S$2:$Z$132,$A48,'13-14 Teamsheets'!$C$2:$C$132,BO$1)+APPS('14-15 Teamsheets'!$H$2:$R$136,$A48,'14-15 Teamsheets'!$C$2:$C$136,BO$1)+SUBS('14-15 Teamsheets'!$S$2:$Z$136,$A48,'14-15 Teamsheets'!$C$2:$C$136,BO$1)</f>
        <v>0</v>
      </c>
      <c r="BY48" s="28">
        <f t="shared" si="3"/>
        <v>1</v>
      </c>
      <c r="BZ48" s="27" t="str">
        <f>(APPS('05-06 Teamsheets'!$H$2:$R$71,$A48) + APPS('06-07 Teamsheets'!$H$2:$R$83,$A48) +APPS('07-08 Teamsheets'!$H$2:$R$88,$A48) + APPS('08-09 Teamsheets'!$H$2:$R$92,$A48)+APPS('09-10 Teamsheets'!$H$2:$R$98,$A48)+APPS('10-11 Teamsheets'!$H$2:$R$107,$A48)+APPS('11-12 Teamsheets'!$H$2:$R$119,$A48)+APPS('12-13 Teamsheets'!$H$2:$R$126,$A48)+APPS('13-14 Teamsheets'!$H$2:$R$132,$A48)+APPS('14-15 Teamsheets'!$H$2:$R$136,$A48)) &amp; "(" &amp; (SUBS('05-06 Teamsheets'!$S$2:$W$71,$A48)+SUBS('06-07 Teamsheets'!$S$2:$Z$83,$A48)+SUBS('07-08 Teamsheets'!$S$2:$Z$88,$A48) +SUBS('08-09 Teamsheets'!$S$2:$Z$92,$A48)+SUBS('09-10 Teamsheets'!$S$2:$Z$98,$A48)+SUBS('10-11 Teamsheets'!$S$2:$Z$107,$A48)+SUBS('11-12 Teamsheets'!$S$2:$Z$119,$A48)+SUBS('12-13 Teamsheets'!$S$2:$Z$126,$A48)+SUBS('13-14 Teamsheets'!$S$2:$Z$132,$A48)+SUBS('14-15 Teamsheets'!$S$2:$Z$136,$A48)) &amp; ")"</f>
        <v>1(0)</v>
      </c>
      <c r="CA48" s="28">
        <f t="shared" si="4"/>
        <v>1</v>
      </c>
      <c r="CB48" s="71">
        <f>GOALS('05-06 Teamsheets'!$H$2:$W$71,$A48,'05-06 Teamsheets'!$C$2:$C$71,B$1)+GOALS('06-07 Teamsheets'!$H$2:$Z$83,$A48,'06-07 Teamsheets'!$C$2:$C$83,G$1)+GOALS('07-08 Teamsheets'!$H$2:$Z$88,$A48,'07-08 Teamsheets'!$C$2:$C$88,L$1)+GOALS('08-09 Teamsheets'!$H$2:$Z$92,$A48,'08-09 Teamsheets'!$C$2:$C$92,Q$1)+GOALS('09-10 Teamsheets'!$H$2:$Z$98,$A48,'09-10 Teamsheets'!$C$2:$C$98,Q$1)+GOALS('10-11 Teamsheets'!$H$2:$Z$107,$A48,'10-11 Teamsheets'!$C$2:$C$107,Q$1)+GOALS('11-12 Teamsheets'!$H$2:$Z$119,$A48,'11-12 Teamsheets'!$C$2:$C$119,Q$1)+GOALS('12-13 Teamsheets'!$H$2:$Z$126,$A48,'12-13 Teamsheets'!$C$2:$C$126,Q$1)+GOALS('13-14 Teamsheets'!$H$2:$Z$132,$A48,'13-14 Teamsheets'!$C$2:$C$132,Q$1)+GOALS('14-15 Teamsheets'!$H$2:$Z$136,$A48,'14-15 Teamsheets'!$C$2:$C$136,Q$1)</f>
        <v>0</v>
      </c>
      <c r="CC48" s="27">
        <f>GOALS('05-06 Teamsheets'!$H$2:$W$71,$A48,'05-06 Teamsheets'!$C$2:$C$71,V$1)+GOALS('05-06 Teamsheets'!$H$2:$W$71,$A48,'05-06 Teamsheets'!$C$2:$C$71,AA$1)+GOALS('06-07 Teamsheets'!$H$2:$Z$83,$A48,'06-07 Teamsheets'!$C$2:$C$83,AF$1)+GOALS('06-07 Teamsheets'!$H$2:$Z$83,$A48,'06-07 Teamsheets'!$C$2:$C$83,AK$1)+GOALS('07-08 Teamsheets'!$H$2:$Z$88,$A48,'07-08 Teamsheets'!$C$2:$C$88,AP$1)+GOALS('07-08 Teamsheets'!$H$2:$Z$88,$A48,'07-08 Teamsheets'!$C$2:$C$88,AU$1)+GOALS('07-08 Teamsheets'!$H$2:$Z$88,$A48,'07-08 Teamsheets'!$C$2:$C$88,AZ$1)+GOALS('11-12 Teamsheets'!$H$2:$Z$119,$A48,'11-12 Teamsheets'!$C$2:$C$119,AZ$1)+GOALS('12-13 Teamsheets'!$H$2:$Z$120,$A48,'12-13 Teamsheets'!$C$2:$C$120,AZ$1)+GOALS('13-14 Teamsheets'!$H$2:$Z$126,$A48,'13-14 Teamsheets'!$C$2:$C$126,AZ$1)+GOALS('14-15 Teamsheets'!$H$2:$Z$130,$A48,'14-15 Teamsheets'!$C$2:$C$130,AZ$1)+GOALS('08-09 Teamsheets'!$H$2:$Z$92,$A48,'08-09 Teamsheets'!$C$2:$C$92,BE$1)+GOALS('09-10 Teamsheets'!$H$2:$Z$98,$A48,'09-10 Teamsheets'!$C$2:$C$98,BE$1)+GOALS('10-11 Teamsheets'!$H$2:$Z$107,$A48,'10-11 Teamsheets'!$C$2:$C$107,BE$1)+GOALS('11-12 Teamsheets'!$H$2:$Z$119,$A48,'11-12 Teamsheets'!$C$2:$C$119,BE$1)+GOALS('12-13 Teamsheets'!$H$2:$Z$126,$A48,'12-13 Teamsheets'!$C$2:$C$126,BE$1)+GOALS('13-14 Teamsheets'!$H$2:$Z$132,$A48,'13-14 Teamsheets'!$C$2:$C$132,BE$1)+GOALS('14-15 Teamsheets'!$H$2:$Z$136,$A48,'14-15 Teamsheets'!$C$2:$C$136,BE$1)</f>
        <v>0</v>
      </c>
      <c r="CD48" s="27">
        <f>GOALS('07-08 Teamsheets'!$H$2:$Z$88,$A48,'07-08 Teamsheets'!$C$2:$C$88,BJ$1)
+GOALS('08-09 Teamsheets'!$H$2:$Z$92,$A48,'08-09 Teamsheets'!$C$2:$C$92,BJ$1)
+GOALS('09-10 Teamsheets'!$H$2:$Z$98,$A48,'09-10 Teamsheets'!$C$2:$C$98,BJ$1)
+GOALS('10-11 Teamsheets'!$H$2:$Z$107,$A48,'10-11 Teamsheets'!$C$2:$C$107,BJ$1)
+GOALS('11-12 Teamsheets'!$H$2:$Z$119,$A48,'11-12 Teamsheets'!$C$2:$C$119,BJ$1)
+GOALS('12-13 Teamsheets'!$H$2:$Z$124,$A48,'12-13 Teamsheets'!$C$2:$C$124,BJ$1)+GOALS('13-14 Teamsheets'!$H$2:$Z$130,$A48,'13-14 Teamsheets'!$C$2:$C$130,BJ$1)+GOALS('14-15 Teamsheets'!$H$2:$Z$134,$A48,'14-15 Teamsheets'!$C$2:$C$134,BJ$1)
+GOALS('07-08 Teamsheets'!$H$2:$Z$88,$A48,'07-08 Teamsheets'!$C$2:$C$88,BO$1)
+GOALS('08-09 Teamsheets'!$H$2:$Z$92,$A48,'08-09 Teamsheets'!$C$2:$C$92,BO$1)
+GOALS('09-10 Teamsheets'!$H$2:$Z$98,$A48,'09-10 Teamsheets'!$C$2:$C$98,BO$1)
+GOALS('10-11 Teamsheets'!$H$2:$Z$107,$A48,'10-11 Teamsheets'!$C$2:$C$107,BO$1)
+GOALS('11-12 Teamsheets'!$H$2:$Z$119,$A48,'11-12 Teamsheets'!$C$2:$C$119,BO$1)
+GOALS('12-13 Teamsheets'!$H$2:$Z$126,$A48,'12-13 Teamsheets'!$C$2:$C$126,BO$1)+GOALS('13-14 Teamsheets'!$H$2:$Z$132,$A48,'13-14 Teamsheets'!$C$2:$C$132,BO$1)+GOALS('14-15 Teamsheets'!$H$2:$Z$136,$A48,'14-15 Teamsheets'!$C$2:$C$136,BO$1)</f>
        <v>0</v>
      </c>
      <c r="CE48" s="28">
        <f t="shared" si="5"/>
        <v>0</v>
      </c>
      <c r="CF48" s="27" t="str">
        <f>(GOALS('05-06 Teamsheets'!$H$2:$R$71,$A48) +GOALS('06-07 Teamsheets'!$H$2:$R$83,$A48) +  GOALS('07-08 Teamsheets'!$H$2:$R$88,$A48) + GOALS('08-09 Teamsheets'!$H$2:$R$92,$A48)+GOALS('09-10 Teamsheets'!$H$2:$R$98,$A48)+GOALS('10-11 Teamsheets'!$H$2:$R$107,$A48)+GOALS('11-12 Teamsheets'!$H$2:$R$119,$A48)+GOALS('12-13 Teamsheets'!$H$2:$R$126,$A48)+GOALS('13-14 Teamsheets'!$H$2:$R$132,$A48)+GOALS('14-15 Teamsheets'!$H$2:$R$136,$A48)) &amp; "(" &amp; (GOALS('05-06 Teamsheets'!$S$2:$W$71,$A48)+GOALS('06-07 Teamsheets'!$S$2:$Z$83,$A48)+GOALS('07-08 Teamsheets'!$S$2:$Z$88,$A48)+GOALS('08-09 Teamsheets'!$S$2:$Z$92,$A48)+GOALS('09-10 Teamsheets'!$S$2:$Z$98,$A48)+GOALS('10-11 Teamsheets'!$S$2:$Z$107,$A48)+GOALS('11-12 Teamsheets'!$S$2:$Z$119,$A48)+GOALS('12-13 Teamsheets'!$S$2:$Z$126,$A48)+GOALS('13-14 Teamsheets'!$S$2:$Z$132,$A48)+GOALS('14-15 Teamsheets'!$S$2:$Z$136,$A48)) &amp; ")"</f>
        <v>0(0)</v>
      </c>
      <c r="CG48" s="28">
        <f t="shared" si="6"/>
        <v>0</v>
      </c>
      <c r="CH48" s="71">
        <f>SUM(D48,I48,N48,S48)</f>
        <v>0</v>
      </c>
      <c r="CI48" s="83">
        <f>SUM(X48,AC48,AH48,AM48,AR48,BG48,AW48,BL48,BQ48,BB48)</f>
        <v>0</v>
      </c>
      <c r="CJ48" s="77">
        <f>SUM(CH48:CI48)</f>
        <v>0</v>
      </c>
      <c r="CK48" s="74" t="str">
        <f>(CARDS('05-06 Teamsheets'!$H$2:$W$71,$A48,$CX$2)+CARDS('06-07 Teamsheets'!$H$2:$Z$83,$A48,$CX$2)+CARDS('07-08 Teamsheets'!$H$2:$Z$88,$A48,$CX$2)+CARDS('08-09 Teamsheets'!$H$2:$Z$92,$A48,$CX$2)+CARDS('09-10 Teamsheets'!$H$2:$Z$98,$A48,$CX$2)+CARDS('10-11 Teamsheets'!$H$2:$Z$107,$A48,$CX$2)+CARDS('11-12 Teamsheets'!$H$2:$Z$119,$A48,$CX$2)+CARDS('12-13 Teamsheets'!$H$2:$Z$126,$A48,$CX$2)+CARDS('13-14 Teamsheets'!$H$2:$Z$130,$A48,$CX$2)) &amp; "(" &amp; (CARDS('05-06 Teamsheets'!$H$2:$W$71,$A48,$CX$3)+CARDS('06-07 Teamsheets'!$H$2:$Z$83,$A48,$CX$3)+CARDS('07-08 Teamsheets'!$H$2:$Z$88,$A48,$CX$3)+CARDS('08-09 Teamsheets'!$H$2:$Z$92,$A48,$CX$3)+CARDS('09-10 Teamsheets'!$H$2:$Z$98,$A48,$CX$3)+CARDS('10-11 Teamsheets'!$H$2:$Z$107,$A48,$CX$3)+CARDS('11-12 Teamsheets'!$H$2:$Z$119,$A48,$CX$3)+CARDS('13-14 Teamsheets'!$H$2:$Z$130,$A48,$CX$3)) &amp; ")"</f>
        <v>0(0)</v>
      </c>
      <c r="CL48" s="28">
        <f>SUM(F48,K48,P48,U48)</f>
        <v>0</v>
      </c>
      <c r="CM48" s="28">
        <f>SUM(Z48,AE48,AJ48,AO48,AT48,BI48,AY48,BN48,BS48,BD48)</f>
        <v>90</v>
      </c>
      <c r="CN48" s="77">
        <f>SUM(CL48:CM48)</f>
        <v>90</v>
      </c>
      <c r="CO48" s="28">
        <f>IF(AND(CN48&lt;&gt;0, CA48&lt;&gt;0),CN48/CA48,0)</f>
        <v>90</v>
      </c>
      <c r="CP48" s="28">
        <f>IF(CG48&lt;&gt;0,CG48/CA48,0)</f>
        <v>0</v>
      </c>
      <c r="CQ48" s="77">
        <f>IF(CG48&lt;&gt;0,CN48/CG48,0)</f>
        <v>0</v>
      </c>
      <c r="CS48" s="71">
        <f t="shared" si="0"/>
        <v>174</v>
      </c>
      <c r="CT48" s="83">
        <f t="shared" si="1"/>
        <v>159</v>
      </c>
      <c r="CU48" s="77">
        <f t="shared" si="2"/>
        <v>101</v>
      </c>
      <c r="CW48"/>
      <c r="CX48" s="30"/>
    </row>
    <row r="49" spans="1:102" x14ac:dyDescent="0.2">
      <c r="A49" s="112" t="s">
        <v>3116</v>
      </c>
      <c r="B49" s="27" t="s">
        <v>1635</v>
      </c>
      <c r="C49" s="27" t="s">
        <v>1635</v>
      </c>
      <c r="D49" s="27">
        <v>0</v>
      </c>
      <c r="E49" s="27" t="s">
        <v>1635</v>
      </c>
      <c r="F49" s="82">
        <v>0</v>
      </c>
      <c r="G49" s="27" t="s">
        <v>1635</v>
      </c>
      <c r="H49" s="27" t="s">
        <v>1635</v>
      </c>
      <c r="I49" s="27">
        <v>0</v>
      </c>
      <c r="J49" s="27" t="s">
        <v>1635</v>
      </c>
      <c r="K49" s="82">
        <v>0</v>
      </c>
      <c r="L49" s="27" t="s">
        <v>1635</v>
      </c>
      <c r="M49" s="27" t="s">
        <v>1635</v>
      </c>
      <c r="N49" s="27">
        <v>0</v>
      </c>
      <c r="O49" s="27" t="s">
        <v>1635</v>
      </c>
      <c r="P49" s="82">
        <v>0</v>
      </c>
      <c r="Q49" s="27" t="str">
        <f>(APPS('08-09 Teamsheets'!$H$2:$R$92,$A49,'08-09 Teamsheets'!$C$2:$C$92,Q$1)+APPS('09-10 Teamsheets'!$H$2:$R$98,$A49,'09-10 Teamsheets'!$C$2:$C$98,Q$1)+APPS('10-11 Teamsheets'!$H$2:$R$107,$A49,'10-11 Teamsheets'!$C$2:$C$107,Q$1)+APPS('11-12 Teamsheets'!$H$2:$R$119,$A49,'11-12 Teamsheets'!$C$2:$C$119,Q$1)+APPS('12-13 Teamsheets'!$H$2:$R$126,$A49,'12-13 Teamsheets'!$C$2:$C$126,Q$1)+APPS('13-14 Teamsheets'!$H$2:$R$132,$A49,'13-14 Teamsheets'!$C$2:$C$132,Q$1)+APPS('14-15 Teamsheets'!$H$2:$R$136,$A49,'14-15 Teamsheets'!$C$2:$C$136,Q$1)) &amp; "(" &amp; (SUBS('08-09 Teamsheets'!$S$2:$Z$92,$A49,'08-09 Teamsheets'!$C$2:$C$92,Q$1)+SUBS('09-10 Teamsheets'!$S$2:$Z$98,$A49,'09-10 Teamsheets'!$C$2:$C$98,Q$1)+SUBS('10-11 Teamsheets'!$S$2:$Z$107,$A49,'10-11 Teamsheets'!$C$2:$C$107,Q$1)+SUBS('11-12 Teamsheets'!$S$2:$Z$119,$A49,'11-12 Teamsheets'!$C$2:$C$119,Q$1)+SUBS('12-13 Teamsheets'!$S$2:$Z$126,$A49,'12-13 Teamsheets'!$C$2:$C$126,Q$1)+SUBS('13-14 Teamsheets'!$S$2:$Z$132,$A49,'13-14 Teamsheets'!$C$2:$C$132,Q$1)+SUBS('14-15 Teamsheets'!$S$2:$Z$136,$A49,'14-15 Teamsheets'!$C$2:$C$136,Q$1)) &amp; ")"</f>
        <v>41(37)</v>
      </c>
      <c r="R49" s="27" t="str">
        <f>(GOALS('08-09 Teamsheets'!$H$2:$R$92,$A49,'08-09 Teamsheets'!$C$2:$C$92,Q$1)+GOALS('09-10 Teamsheets'!$H$2:$R$98,$A49,'09-10 Teamsheets'!$C$2:$C$98,Q$1)+GOALS('10-11 Teamsheets'!$H$2:$R$107,$A49,'10-11 Teamsheets'!$C$2:$C$107,Q$1)+GOALS('11-12 Teamsheets'!$H$2:$R$119,$A49,'11-12 Teamsheets'!$C$2:$C$119,Q$1)+GOALS('12-13 Teamsheets'!$H$2:$R$126,$A49,'12-13 Teamsheets'!$C$2:$C$126,Q$1)+GOALS('13-14 Teamsheets'!$H$2:$R$132,$A49,'13-14 Teamsheets'!$C$2:$C$132,Q$1)+GOALS('14-15 Teamsheets'!$H$2:$R$136,$A49,'14-15 Teamsheets'!$C$2:$C$136,Q$1)) &amp; "(" &amp; (GOALS('08-09 Teamsheets'!$S$2:$Z$92,$A49,'08-09 Teamsheets'!$C$2:$C$92,Q$1)+GOALS('09-10 Teamsheets'!$S$2:$Z$98,$A49,'09-10 Teamsheets'!$C$2:$C$98,Q$1)+GOALS('10-11 Teamsheets'!$S$2:$Z$107,$A49,'10-11 Teamsheets'!$C$2:$C$107,Q$1)+GOALS('11-12 Teamsheets'!$S$2:$Z$119,$A49,'11-12 Teamsheets'!$C$2:$C$119,Q$1)+GOALS('12-13 Teamsheets'!$S$2:$Z$126,$A49,'12-13 Teamsheets'!$C$2:$C$126,Q$1)+GOALS('13-14 Teamsheets'!$S$2:$Z$132,$A49,'13-14 Teamsheets'!$C$2:$C$132,Q$1)+GOALS('14-15 Teamsheets'!$S$2:$Z$136,$A49,'14-15 Teamsheets'!$C$2:$C$136,Q$1)) &amp; ")"</f>
        <v>13(4)</v>
      </c>
      <c r="S49" s="27">
        <f>Clean_sheet('08-09 Teamsheets'!$C$2:$H$92,$A49,Q$1)+Clean_sheet('09-10 Teamsheets'!$C$2:$H$98,$A49,Q$1)+Clean_sheet('10-11 Teamsheets'!$C$2:$H$107,$A49,Q$1)+Clean_sheet('11-12 Teamsheets'!$C$2:$H$119,$A49,Q$1)+Clean_sheet('12-13 Teamsheets'!$C$2:$H$126,$A49,Q$1)+Clean_sheet('13-14 Teamsheets'!$C$2:$H$132,$A49,Q$1)+Clean_sheet('14-15 Teamsheets'!$C$2:$H$136,$A49,Q$1)</f>
        <v>0</v>
      </c>
      <c r="T49" s="27" t="str">
        <f>(CARDS('08-09 Teamsheets'!$H$2:$Z$92,$A49,$CX$2,'08-09 Teamsheets'!$C$2:$C$92,Q$1)+CARDS('09-10 Teamsheets'!$H$2:$Z$98,$A49,$CX$2,'09-10 Teamsheets'!$C$2:$C$98,Q$1)+CARDS('10-11 Teamsheets'!$H$2:$Z$107,$A49,$CX$2,'10-11 Teamsheets'!$C$2:$C$107,Q$1)+CARDS('11-12 Teamsheets'!$H$2:$Z$119,$A49,$CX$2,'11-12 Teamsheets'!$C$2:$C$119,Q$1)+CARDS('12-13 Teamsheets'!$H$2:$Z$126,$A49,$CX$2,'12-13 Teamsheets'!$C$2:$C$126,Q$1)+CARDS('13-14 Teamsheets'!$H$2:$Z$132,$A49,$CX$2,'13-14 Teamsheets'!$C$2:$C$132,Q$1)+CARDS('14-15 Teamsheets'!$H$2:$Z$136,$A49,$CX$2,'14-15 Teamsheets'!$C$2:$C$136,Q$1)) &amp; "(" &amp; (CARDS('08-09 Teamsheets'!$H$2:$Z$92,$A49,$CX$3,'08-09 Teamsheets'!$C$2:$C$92,Q$1)+CARDS('09-10 Teamsheets'!$H$2:$Z$98,$A49,$CX$3,'09-10 Teamsheets'!$C$2:$C$98,Q$1)+CARDS('10-11 Teamsheets'!$H$2:$Z$107,$A49,$CX$3,'10-11 Teamsheets'!$C$2:$C$107,Q$1)+CARDS('11-12 Teamsheets'!$H$2:$Z$119,$A49,$CX$3,'11-12 Teamsheets'!$C$2:$C$119,Q$1)+CARDS('12-13 Teamsheets'!$H$2:$Z$126,$A49,$CX$3,'12-13 Teamsheets'!$C$2:$C$126,Q$1)+CARDS('13-14 Teamsheets'!$H$2:$Z$132,$A49,$CX$3,'13-14 Teamsheets'!$C$2:$C$132,Q$1)+CARDS('14-15 Teamsheets'!$H$2:$Z$136,$A49,$CX$3,'14-15 Teamsheets'!$C$2:$C$136,Q$1)) &amp; ")"</f>
        <v>6(1)</v>
      </c>
      <c r="U49" s="82">
        <f>MINS_PLAYED('08-09 Teamsheets'!$H$2:$R$92,$A49,'08-09 Teamsheets'!$C$2:$C$92,Q$1)+MINS_PLAYED('09-10 Teamsheets'!$H$2:$R$98,$A49,'09-10 Teamsheets'!$C$2:$C$98,Q$1)+ MINS_AS_SUB('08-09 Teamsheets'!$S$2:$Z$92,$A49,'08-09 Teamsheets'!$C$2:$C$92,Q$1)+ MINS_AS_SUB('09-10 Teamsheets'!$S$2:$Z$98,$A49,'09-10 Teamsheets'!$C$2:$C$98,Q$1)+MINS_PLAYED('10-11 Teamsheets'!$H$2:$R$107,$A49,'10-11 Teamsheets'!$C$2:$C$107,Q$1)+MINS_AS_SUB('10-11 Teamsheets'!$S$2:$Z$107,$A49,'10-11 Teamsheets'!$C$2:$C$107,Q$1)+MINS_PLAYED('11-12 Teamsheets'!$H$2:$R$119,$A49,'11-12 Teamsheets'!$C$2:$C$119,Q$1)+MINS_AS_SUB('11-12 Teamsheets'!$S$2:$Z$119,$A49,'11-12 Teamsheets'!$C$2:$C$119,Q$1)+MINS_PLAYED('12-13 Teamsheets'!$H$2:$R$126,$A49,'12-13 Teamsheets'!$C$2:$C$126,Q$1)+MINS_AS_SUB('12-13 Teamsheets'!$S$2:$Z$126,$A49,'12-13 Teamsheets'!$C$2:$C$126,Q$1)+MINS_PLAYED('13-14 Teamsheets'!$H$2:$R$132,$A49,'13-14 Teamsheets'!$C$2:$C$132,Q$1)+MINS_AS_SUB('13-14 Teamsheets'!$S$2:$Z$132,$A49,'13-14 Teamsheets'!$C$2:$C$132,Q$1)+MINS_PLAYED('14-15 Teamsheets'!$H$2:$R$136,$A49,'14-15 Teamsheets'!$C$2:$C$136,Q$1)+MINS_AS_SUB('14-15 Teamsheets'!$S$2:$Z$136,$A49,'14-15 Teamsheets'!$C$2:$C$136,Q$1)</f>
        <v>4074</v>
      </c>
      <c r="V49" s="27" t="s">
        <v>1635</v>
      </c>
      <c r="W49" s="27" t="s">
        <v>1635</v>
      </c>
      <c r="X49" s="27">
        <v>0</v>
      </c>
      <c r="Y49" s="27" t="s">
        <v>1635</v>
      </c>
      <c r="Z49" s="82">
        <v>0</v>
      </c>
      <c r="AA49" s="27" t="s">
        <v>1635</v>
      </c>
      <c r="AB49" s="27" t="s">
        <v>1635</v>
      </c>
      <c r="AC49" s="27">
        <v>0</v>
      </c>
      <c r="AD49" s="27" t="s">
        <v>1635</v>
      </c>
      <c r="AE49" s="82">
        <v>0</v>
      </c>
      <c r="AF49" s="27" t="s">
        <v>1635</v>
      </c>
      <c r="AG49" s="27" t="s">
        <v>1635</v>
      </c>
      <c r="AH49" s="27">
        <v>0</v>
      </c>
      <c r="AI49" s="27" t="s">
        <v>1635</v>
      </c>
      <c r="AJ49" s="82">
        <v>0</v>
      </c>
      <c r="AK49" s="27" t="s">
        <v>1635</v>
      </c>
      <c r="AL49" s="27" t="s">
        <v>1635</v>
      </c>
      <c r="AM49" s="27">
        <v>0</v>
      </c>
      <c r="AN49" s="27" t="s">
        <v>1635</v>
      </c>
      <c r="AO49" s="82">
        <v>0</v>
      </c>
      <c r="AP49" s="27" t="s">
        <v>1635</v>
      </c>
      <c r="AQ49" s="27" t="s">
        <v>1635</v>
      </c>
      <c r="AR49" s="27">
        <v>0</v>
      </c>
      <c r="AS49" s="27" t="s">
        <v>1635</v>
      </c>
      <c r="AT49" s="82">
        <v>0</v>
      </c>
      <c r="AU49" s="27" t="s">
        <v>1635</v>
      </c>
      <c r="AV49" s="27" t="s">
        <v>1635</v>
      </c>
      <c r="AW49" s="27">
        <v>0</v>
      </c>
      <c r="AX49" s="27" t="s">
        <v>1635</v>
      </c>
      <c r="AY49" s="82">
        <v>0</v>
      </c>
      <c r="AZ49" s="27" t="str">
        <f>(APPS('07-08 Teamsheets'!$H$2:$R$88,$A49,'07-08 Teamsheets'!$C$2:$C$88,AZ$1)+APPS('11-12 Teamsheets'!$H$2:$R$119,$A49,'11-12 Teamsheets'!$C$2:$C$119,AZ$1)+APPS('12-13 Teamsheets'!$H$2:$R$126,$A49,'12-13 Teamsheets'!$C$2:$C$126,AZ$1)+APPS('13-14 Teamsheets'!$H$2:$R$132,$A49,'13-14 Teamsheets'!$C$2:$C$132,AZ$1)+APPS('14-15 Teamsheets'!$H$2:$R$136,$A49,'14-15 Teamsheets'!$C$2:$C$136,AZ$1)) &amp; "(" &amp; (SUBS('07-08 Teamsheets'!$S$2:$Z$88,$A49,'07-08 Teamsheets'!$C$2:$C$88,AZ$1)+SUBS('11-12 Teamsheets'!$S$2:$Z$119,$A49,'11-12 Teamsheets'!$C$2:$C$119,AZ$1)+SUBS('12-13 Teamsheets'!$S$2:$Z$126,$A49,'12-13 Teamsheets'!$C$2:$C$126,AZ$1)+SUBS('13-14 Teamsheets'!$S$2:$Z$132,$A49,'13-14 Teamsheets'!$C$2:$C$132,AZ$1)+SUBS('14-15 Teamsheets'!$S$2:$Z$136,$A49,'14-15 Teamsheets'!$C$2:$C$136,AZ$1)) &amp; ")"</f>
        <v>3(0)</v>
      </c>
      <c r="BA49" s="27" t="str">
        <f>(GOALS('07-08 Teamsheets'!$H$2:$R$88,$A49,'07-08 Teamsheets'!$C$2:$C$88,AZ$1)+GOALS('11-12 Teamsheets'!$H$2:$R$119,$A49,'11-12 Teamsheets'!$C$2:$C$119,AZ$1)+GOALS('12-13 Teamsheets'!$H$2:$R$126,$A49,'12-13 Teamsheets'!$C$2:$C$126,AZ$1)+GOALS('13-14 Teamsheets'!$H$2:$R$132,$A49,'13-14 Teamsheets'!$C$2:$C$132,AZ$1)+GOALS('14-15 Teamsheets'!$H$2:$R$136,$A49,'14-15 Teamsheets'!$C$2:$C$136,AZ$1)) &amp; "(" &amp; (GOALS('07-08 Teamsheets'!$S$2:$Z$88,$A49,'07-08 Teamsheets'!$C$2:$C$88,AZ$1)+GOALS('11-12 Teamsheets'!$S$2:$Z$119,$A49,'11-12 Teamsheets'!$C$2:$C$119,AZ$1)+GOALS('12-13 Teamsheets'!$S$2:$Z$126,$A49,'12-13 Teamsheets'!$C$2:$C$126,AZ$1)+GOALS('13-14 Teamsheets'!$S$2:$Z$132,$A49,'13-14 Teamsheets'!$C$2:$C$132,AZ$1)+GOALS('14-15 Teamsheets'!$S$2:$Z$136,$A49,'14-15 Teamsheets'!$C$2:$C$136,AZ$1)) &amp; ")"</f>
        <v>1(0)</v>
      </c>
      <c r="BB49" s="27">
        <f>Clean_sheet('07-08 Teamsheets'!$C$2:$H$92,$A49,AZ$1)+Clean_sheet('11-12 Teamsheets'!$C$2:$H$119,$A49,AZ$1)+Clean_sheet('12-13 Teamsheets'!$C$2:$H$126,$A49,AZ$1)+Clean_sheet('13-14 Teamsheets'!$C$2:$H$132,$A49,AZ$1)+Clean_sheet('14-15 Teamsheets'!$C$2:$H$136,$A49,AZ$1)</f>
        <v>0</v>
      </c>
      <c r="BC49" s="27" t="str">
        <f>(CARDS('07-08 Teamsheets'!$H$2:$Z$88,$A49,$CX$2,'07-08 Teamsheets'!$C$2:$C$88,AZ$1)+CARDS('11-12 Teamsheets'!$H$2:$Z$119,$A49,$CX$2,'11-12 Teamsheets'!$C$2:$C$119,AZ$1)+CARDS('12-13 Teamsheets'!$H$2:$Z$126,$A49,$CX$2,'12-13 Teamsheets'!$C$2:$C$126,AZ$1)+CARDS('13-14 Teamsheets'!$H$2:$Z$132,$A49,$CX$2,'13-14 Teamsheets'!$C$2:$C$132,AZ$1)+CARDS('14-15 Teamsheets'!$H$2:$Z$136,$A49,$CX$2,'14-15 Teamsheets'!$C$2:$C$136,AZ$1)) &amp; "(" &amp; (CARDS('07-08 Teamsheets'!$H$2:$Z$88,$A49,$CX$3,'07-08 Teamsheets'!$C$2:$C$88,AZ$1)+CARDS('11-12 Teamsheets'!$H$2:$Z$119,$A49,$CX$3,'11-12 Teamsheets'!$C$2:$C$119,AZ$1)+CARDS('12-13 Teamsheets'!$H$2:$Z$126,$A49,$CX$3,'12-13 Teamsheets'!$C$2:$C$126,AZ$1)+CARDS('13-14 Teamsheets'!$H$2:$Z$132,$A49,$CX$3,'13-14 Teamsheets'!$C$2:$C$132,AZ$1)+CARDS('14-15 Teamsheets'!$H$2:$Z$136,$A49,$CX$3,'14-15 Teamsheets'!$C$2:$C$136,AZ$1)) &amp; ")"</f>
        <v>0(0)</v>
      </c>
      <c r="BD49" s="82">
        <f>MINS_PLAYED('07-08 Teamsheets'!$H$2:$R$88,$A49,'07-08 Teamsheets'!$C$2:$C$88,AZ$1)+MINS_PLAYED('11-12 Teamsheets'!$H$2:$R$119,$A49,'11-12 Teamsheets'!$C$2:$C$119,AZ$1)+MINS_PLAYED('12-13 Teamsheets'!$H$2:$R$126,$A49,'12-13 Teamsheets'!$C$2:$C$126,AZ$1)+MINS_PLAYED('13-14 Teamsheets'!$H$2:$R$132,$A49,'13-14 Teamsheets'!$C$2:$C$132,AZ$1)+MINS_PLAYED('14-15 Teamsheets'!$H$2:$R$136,$A49,'14-15 Teamsheets'!$C$2:$C$136,AZ$1)+MINS_AS_SUB('07-08 Teamsheets'!$S$2:$Z$88,$A49,'07-08 Teamsheets'!$C$2:$C$88,AZ$1)+MINS_AS_SUB('11-12 Teamsheets'!$S$2:$Z$119,$A49,'11-12 Teamsheets'!$C$2:$C$119,AZ$1)+MINS_AS_SUB('12-13 Teamsheets'!$S$2:$Z$126,$A49,'12-13 Teamsheets'!$C$2:$C$126,AZ$1)+MINS_AS_SUB('13-14 Teamsheets'!$S$2:$Z$132,$A49,'13-14 Teamsheets'!$C$2:$C$132,AZ$1)+MINS_AS_SUB('14-15 Teamsheets'!$S$2:$Z$136,$A49,'14-15 Teamsheets'!$C$2:$C$136,AZ$1)</f>
        <v>270</v>
      </c>
      <c r="BE49" s="27" t="str">
        <f>(APPS('08-09 Teamsheets'!$H$2:$R$92,$A49,'08-09 Teamsheets'!$C$2:$C$92,BE$1)+APPS('09-10 Teamsheets'!$H$2:$R$98,$A49,'09-10 Teamsheets'!$C$2:$C$98,BE$1)+APPS('10-11 Teamsheets'!$H$2:$R$107,$A49,'10-11 Teamsheets'!$C$2:$C$107,BE$1)+APPS('11-12 Teamsheets'!$H$2:$R$119,$A49,'11-12 Teamsheets'!$C$2:$C$119,BE$1)+APPS('12-13 Teamsheets'!$H$2:$R$126,$A49,'12-13 Teamsheets'!$C$2:$C$126,BE$1)+APPS('13-14 Teamsheets'!$H$2:$R$132,$A49,'13-14 Teamsheets'!$C$2:$C$132,BE$1)+APPS('14-15 Teamsheets'!$H$2:$R$136,$A49,'14-15 Teamsheets'!$C$2:$C$136,BE$1)) &amp; "(" &amp; (SUBS('08-09 Teamsheets'!$S$2:$Z$92,$A49,'08-09 Teamsheets'!$C$2:$C$92,BE$1)+SUBS('09-10 Teamsheets'!$S$2:$Z$98,$A49,'09-10 Teamsheets'!$C$2:$C$98,BE$1)+SUBS('10-11 Teamsheets'!$S$2:$Z$107,$A49,'10-11 Teamsheets'!$C$2:$C$107,BE$1)+SUBS('11-12 Teamsheets'!$S$2:$Z$119,$A49,'11-12 Teamsheets'!$C$2:$C$119,BE$1)+SUBS('12-13 Teamsheets'!$S$2:$Z$126,$A49,'12-13 Teamsheets'!$C$2:$C$126,BE$1)+SUBS('13-14 Teamsheets'!$S$2:$Z$132,$A49,'13-14 Teamsheets'!$C$2:$C$132,BE$1)+SUBS('14-15 Teamsheets'!$S$2:$Z$136,$A49,'14-15 Teamsheets'!$C$2:$C$136,BE$1)) &amp; ")"</f>
        <v>5(0)</v>
      </c>
      <c r="BF49" s="27" t="str">
        <f>(GOALS('08-09 Teamsheets'!$H$2:$R$92,$A49,'08-09 Teamsheets'!$C$2:$C$92,BE$1)+GOALS('09-10 Teamsheets'!$H$2:$R$98,$A49,'09-10 Teamsheets'!$C$2:$C$98,BE$1)+GOALS('10-11 Teamsheets'!$H$2:$R$107,$A49,'10-11 Teamsheets'!$C$2:$C$107,BE$1)+GOALS('11-12 Teamsheets'!$H$2:$R$119,$A49,'11-12 Teamsheets'!$C$2:$C$119,BE$1)+GOALS('12-13 Teamsheets'!$H$2:$R$126,$A49,'12-13 Teamsheets'!$C$2:$C$126,BE$1)+GOALS('13-14 Teamsheets'!$H$2:$R$132,$A49,'13-14 Teamsheets'!$C$2:$C$132,BE$1)+GOALS('14-15 Teamsheets'!$H$2:$R$136,$A49,'14-15 Teamsheets'!$C$2:$C$136,BE$1)) &amp; "(" &amp; (GOALS('08-09 Teamsheets'!$S$2:$Z$92,$A49,'08-09 Teamsheets'!$C$2:$C$92,BE$1)+GOALS('09-10 Teamsheets'!$S$2:$Z$98,$A49,'09-10 Teamsheets'!$C$2:$C$98,BE$1)+GOALS('10-11 Teamsheets'!$S$2:$Z$107,$A49,'10-11 Teamsheets'!$C$2:$C$107,BE$1)+GOALS('11-12 Teamsheets'!$S$2:$Z$119,$A49,'11-12 Teamsheets'!$C$2:$C$119,BE$1)+GOALS('12-13 Teamsheets'!$S$2:$Z$126,$A49,'12-13 Teamsheets'!$C$2:$C$126,BE$1)+GOALS('13-14 Teamsheets'!$S$2:$Z$132,$A49,'13-14 Teamsheets'!$C$2:$C$132,BE$1)+GOALS('14-15 Teamsheets'!$S$2:$Z$136,$A49,'14-15 Teamsheets'!$C$2:$C$136,BE$1)) &amp; ")"</f>
        <v>1(0)</v>
      </c>
      <c r="BG49" s="27">
        <f>Clean_sheet('08-09 Teamsheets'!$C$2:$H$92,$A49,BE$1)+Clean_sheet('09-10 Teamsheets'!$C$2:$H$98,$A49,BE$1)+Clean_sheet('10-11 Teamsheets'!$C$2:$H$107,$A49,BE$1)+Clean_sheet('11-12 Teamsheets'!$C$2:$H$119,$A49,BE$1)+Clean_sheet('12-13 Teamsheets'!$C$2:$H$126,$A49,BE$1)+Clean_sheet('13-14 Teamsheets'!$C$2:$H$132,$A49,BE$1)+Clean_sheet('14-15 Teamsheets'!$C$2:$H$136,$A49,BE$1)</f>
        <v>0</v>
      </c>
      <c r="BH49" s="27" t="str">
        <f>(CARDS('08-09 Teamsheets'!$H$2:$Z$92,$A49,$CX$2,'08-09 Teamsheets'!$C$2:$C$92,BE$1)+CARDS('09-10 Teamsheets'!$H$2:$Z$98,$A49,$CX$2,'09-10 Teamsheets'!$C$2:$C$98,BE$1)+CARDS('10-11 Teamsheets'!$H$2:$Z$107,$A49,$CX$2,'10-11 Teamsheets'!$C$2:$C$107,BE$1)+CARDS('11-12 Teamsheets'!$H$2:$Z$119,$A49,$CX$2,'11-12 Teamsheets'!$C$2:$C$119,BE$1)+CARDS('12-13 Teamsheets'!$H$2:$Z$126,$A49,$CX$2,'12-13 Teamsheets'!$C$2:$C$126,BE$1)+CARDS('13-14 Teamsheets'!$H$2:$Z$132,$A49,$CX$2,'13-14 Teamsheets'!$C$2:$C$132,BE$1)+CARDS('14-15 Teamsheets'!$H$2:$Z$136,$A49,$CX$2,'14-15 Teamsheets'!$C$2:$C$136,BE$1)) &amp; "(" &amp; (CARDS('08-09 Teamsheets'!$H$2:$Z$92,$A49,$CX$3,'08-09 Teamsheets'!$C$2:$C$92,BE$1)+CARDS('09-10 Teamsheets'!$H$2:$Z$98,$A49,$CX$3,'09-10 Teamsheets'!$C$2:$C$98,BE$1)+CARDS('10-11 Teamsheets'!$H$2:$Z$107,$A49,$CX$3,'10-11 Teamsheets'!$C$2:$C$107,BE$1)+CARDS('11-12 Teamsheets'!$H$2:$Z$119,$A49,$CX$3,'11-12 Teamsheets'!$C$2:$C$119,BE$1)+CARDS('12-13 Teamsheets'!$H$2:$Z$126,$A49,$CX$3,'12-13 Teamsheets'!$C$2:$C$126,BE$1)+CARDS('13-14 Teamsheets'!$H$2:$Z$132,$A49,$CX$3,'13-14 Teamsheets'!$C$2:$C$132,BE$1)+CARDS('14-15 Teamsheets'!$H$2:$Z$136,$A49,$CX$3,'14-15 Teamsheets'!$C$2:$C$136,BE$1)) &amp; ")"</f>
        <v>0(0)</v>
      </c>
      <c r="BI49" s="82">
        <f>MINS_PLAYED('08-09 Teamsheets'!$H$2:$R$92,$A49,'08-09 Teamsheets'!$C$2:$C$92,BE$1)+MINS_PLAYED('09-10 Teamsheets'!$H$2:$R$98,$A49,'09-10 Teamsheets'!$C$2:$C$98,BE$1)+ MINS_AS_SUB('08-09 Teamsheets'!$S$2:$Z$92,$A49,'08-09 Teamsheets'!$C$2:$C$92,BE$1)+ MINS_AS_SUB('09-10 Teamsheets'!$S$2:$Z$98,$A49,'09-10 Teamsheets'!$C$2:$C$98,BE$1)+MINS_PLAYED('10-11 Teamsheets'!$H$2:$R$107,$A49,'10-11 Teamsheets'!$C$2:$C$107,BE$1)+MINS_AS_SUB('10-11 Teamsheets'!$S$2:$Z$107,$A49,'10-11 Teamsheets'!$C$2:$C$107,BE$1)+MINS_PLAYED('11-12 Teamsheets'!$H$2:$R$119,$A49,'11-12 Teamsheets'!$C$2:$C$119,BE$1)+MINS_AS_SUB('11-12 Teamsheets'!$S$2:$Z$119,$A49,'11-12 Teamsheets'!$C$2:$C$119,BE$1)+MINS_PLAYED('12-13 Teamsheets'!$H$2:$R$126,$A49,'12-13 Teamsheets'!$C$2:$C$126,BE$1)+MINS_AS_SUB('12-13 Teamsheets'!$S$2:$Z$126,$A49,'12-13 Teamsheets'!$C$2:$C$126,BE$1)+MINS_PLAYED('13-14 Teamsheets'!$H$2:$R$132,$A49,'13-14 Teamsheets'!$C$2:$C$132,BE$1)+MINS_AS_SUB('13-14 Teamsheets'!$S$2:$Z$132,$A49,'13-14 Teamsheets'!$C$2:$C$132,BE$1)+MINS_PLAYED('14-15 Teamsheets'!$H$2:$R$136,$A49,'14-15 Teamsheets'!$C$2:$C$136,BE$1)+MINS_AS_SUB('14-15 Teamsheets'!$S$2:$Z$136,$A49,'14-15 Teamsheets'!$C$2:$C$136,BE$1)</f>
        <v>435</v>
      </c>
      <c r="BJ49" s="27" t="str">
        <f>(APPS('07-08 Teamsheets'!$H$2:$R$88,$A49,'07-08 Teamsheets'!$C$2:$C$88,BJ$1)+APPS('08-09 Teamsheets'!$H$2:$R$92,$A49,'08-09 Teamsheets'!$C$2:$C$92,BJ$1)+APPS('09-10 Teamsheets'!$H$2:$R$98,$A49,'09-10 Teamsheets'!$C$2:$C$98,BJ$1)+APPS('10-11 Teamsheets'!$H$2:$R$106,$A49,'10-11 Teamsheets'!$C$2:$C$106,BJ$1)+APPS('11-12 Teamsheets'!$H$2:$R$119,$A49,'11-12 Teamsheets'!$C$2:$C$119,BJ$1)+APPS('12-13 Teamsheets'!$H$2:$R$126,$A49,'12-13 Teamsheets'!$C$2:$C$126,BJ$1)+APPS('13-14 Teamsheets'!$H$2:$R$132,$A49,'13-14 Teamsheets'!$C$2:$C$132,BJ$1)+APPS('14-15 Teamsheets'!$H$2:$R$136,$A49,'14-15 Teamsheets'!$C$2:$C$136,BJ$1)) &amp; "(" &amp; (SUBS('07-08 Teamsheets'!$S$2:$Z$88,$A49,'07-08 Teamsheets'!$C$2:$C$88,BJ$1)+SUBS('08-09 Teamsheets'!$S$2:$Z$92,$A49,'08-09 Teamsheets'!$C$2:$C$92,BJ$1)+SUBS('09-10 Teamsheets'!$S$2:$Z$98,$A49,'09-10 Teamsheets'!$C$2:$C$98,BJ$1)+SUBS('10-11 Teamsheets'!$S$2:$Z$106,$A49,'10-11 Teamsheets'!$C$2:$C$106,BJ$1)+SUBS('11-12 Teamsheets'!$S$2:$Z$119,$A49,'11-12 Teamsheets'!$C$2:$C$119,BJ$1)+SUBS('12-13 Teamsheets'!$S$2:$Z$126,$A49,'12-13 Teamsheets'!$C$2:$C$126,BJ$1)+SUBS('13-14 Teamsheets'!$S$2:$Z$132,$A49,'13-14 Teamsheets'!$C$2:$C$132,BJ$1)+SUBS('14-15 Teamsheets'!$S$2:$Z$136,$A49,'14-15 Teamsheets'!$C$2:$C$136,BJ$1)) &amp; ")"</f>
        <v>6(2)</v>
      </c>
      <c r="BK49" s="27" t="str">
        <f>(GOALS('07-08 Teamsheets'!$H$2:$R$88,$A49,'07-08 Teamsheets'!$C$2:$C$88,BJ$1)+GOALS('08-09 Teamsheets'!$H$2:$R$92,$A49,'08-09 Teamsheets'!$C$2:$C$92,BJ$1)+GOALS('09-10 Teamsheets'!$H$2:$R$98,$A49,'09-10 Teamsheets'!$C$2:$C$98,BJ$1)+GOALS('10-11 Teamsheets'!$H$2:$R$106,$A49,'10-11 Teamsheets'!$C$2:$C$106,BJ$1)+GOALS('11-12 Teamsheets'!$H$2:$R$119,$A49,'11-12 Teamsheets'!$C$2:$C$119,BJ$1)+GOALS('12-13 Teamsheets'!$H$2:$R$126,$A49,'12-13 Teamsheets'!$C$2:$C$126,BJ$1)+GOALS('13-14 Teamsheets'!$H$2:$R$132,$A49,'13-14 Teamsheets'!$C$2:$C$132,BJ$1)+GOALS('14-15 Teamsheets'!$H$2:$R$136,$A49,'14-15 Teamsheets'!$C$2:$C$136,BJ$1)) &amp; "(" &amp; (GOALS('07-08 Teamsheets'!$S$2:$Z$88,$A49,'07-08 Teamsheets'!$C$2:$C$88,BJ$1)+GOALS('08-09 Teamsheets'!$S$2:$Z$92,$A49,'08-09 Teamsheets'!$C$2:$C$92,BJ$1)+GOALS('09-10 Teamsheets'!$S$2:$Z$98,$A49,'09-10 Teamsheets'!$C$2:$C$98,BJ$1)+GOALS('10-11 Teamsheets'!$S$2:$Z$106,$A49,'10-11 Teamsheets'!$C$2:$C$106,BJ$1)+GOALS('11-12 Teamsheets'!$S$2:$Z$119,$A49,'11-12 Teamsheets'!$C$2:$C$119,BJ$1)+GOALS('12-13 Teamsheets'!$S$2:$Z$126,$A49,'12-13 Teamsheets'!$C$2:$C$126,BJ$1)+GOALS('13-14 Teamsheets'!$S$2:$Z$132,$A49,'13-14 Teamsheets'!$C$2:$C$132,BJ$1)+GOALS('14-15 Teamsheets'!$S$2:$Z$136,$A49,'14-15 Teamsheets'!$C$2:$C$136,BJ$1)) &amp; ")"</f>
        <v>1(0)</v>
      </c>
      <c r="BL49" s="27">
        <f>Clean_sheet('07-08 Teamsheets'!$C$2:$H$92,$A49,BJ$1)+Clean_sheet('08-09 Teamsheets'!$C$2:$H$92,$A49,BJ$1)+Clean_sheet('09-10 Teamsheets'!$C$2:$H$98,$A49,BJ$1)+Clean_sheet('10-11 Teamsheets'!$C$2:$H$106,$A49,BJ$1)+Clean_sheet('11-12 Teamsheets'!$C$2:$H$119,$A49,BJ$1)+Clean_sheet('12-13 Teamsheets'!$C$2:$H$126,$A49,BJ$1)+Clean_sheet('13-14 Teamsheets'!$C$2:$H$132,$A49,BJ$1)+Clean_sheet('14-15 Teamsheets'!$C$2:$H$136,$A49,BJ$1)</f>
        <v>0</v>
      </c>
      <c r="BM49" s="27" t="str">
        <f>(CARDS('07-08 Teamsheets'!$H$2:$Z$88,$A49,$CX$2,'07-08 Teamsheets'!$C$2:$C$88,BJ$1)+CARDS('08-09 Teamsheets'!$H$2:$Z$92,$A49,$CX$2,'08-09 Teamsheets'!$C$2:$C$92,BJ$1)+CARDS('09-10 Teamsheets'!$H$2:$Z$98,$A49,$CX$2,'09-10 Teamsheets'!$C$2:$C$98,BJ$1)+CARDS('10-11 Teamsheets'!$H$2:$Z$106,$A49,$CX$2,'10-11 Teamsheets'!$C$2:$C$106,BJ$1)+CARDS('11-12 Teamsheets'!$H$2:$Z$119,$A49,$CX$2,'11-12 Teamsheets'!$C$2:$C$119,BJ$1)+CARDS('12-13 Teamsheets'!$H$2:$Z$126,$A49,$CX$2,'12-13 Teamsheets'!$C$2:$C$126,BJ$1)+CARDS('13-14 Teamsheets'!$H$2:$Z$132,$A49,$CX$2,'13-14 Teamsheets'!$C$2:$C$132,BJ$1)+CARDS('14-15 Teamsheets'!$H$2:$Z$136,$A49,$CX$2,'14-15 Teamsheets'!$C$2:$C$136,BJ$1)) &amp; "(" &amp; (CARDS('07-08 Teamsheets'!$H$2:$Z$88,$A49,$CX$3,'07-08 Teamsheets'!$C$2:$C$88,BJ$1)+CARDS('08-09 Teamsheets'!$H$2:$Z$92,$A49,$CX$3,'08-09 Teamsheets'!$C$2:$C$92,BJ$1)+CARDS('09-10 Teamsheets'!$H$2:$Z$98,$A49,$CX$3,'09-10 Teamsheets'!$C$2:$C$98,BJ$1)+CARDS('10-11 Teamsheets'!$H$2:$Z$106,$A49,$CX$3,'10-11 Teamsheets'!$C$2:$C$106,BJ$1)+CARDS('11-12 Teamsheets'!$H$2:$Z$119,$A49,$CX$3,'11-12 Teamsheets'!$C$2:$C$119,BJ$1)+CARDS('12-13 Teamsheets'!$H$2:$Z$126,$A49,$CX$3,'12-13 Teamsheets'!$C$2:$C$126,BJ$1)+CARDS('13-14 Teamsheets'!$H$2:$Z$132,$A49,$CX$3,'13-14 Teamsheets'!$C$2:$C$132,BJ$1)+CARDS('14-15 Teamsheets'!$H$2:$Z$136,$A49,$CX$3,'14-15 Teamsheets'!$C$2:$C$136,BJ$1)) &amp; ")"</f>
        <v>1(0)</v>
      </c>
      <c r="BN49" s="82">
        <f>MINS_PLAYED('07-08 Teamsheets'!$H$2:$R$88,$A49,'07-08 Teamsheets'!$C$2:$C$88,BJ$1)+MINS_PLAYED('08-09 Teamsheets'!$H$2:$R$92,$A49,'08-09 Teamsheets'!$C$2:$C$92,BJ$1)+MINS_PLAYED('09-10 Teamsheets'!$H$2:$R$98,$A49,'09-10 Teamsheets'!$C$2:$C$98,BJ$1)+MINS_PLAYED('10-11 Teamsheets'!$H$2:$R$106,$A49,'10-11 Teamsheets'!$C$2:$C$106,BJ$1)+MINS_PLAYED('11-12 Teamsheets'!$H$2:$R$119,$A49,'11-12 Teamsheets'!$C$2:$C$119,BJ$1)+MINS_PLAYED('12-13 Teamsheets'!$H$2:$R$126,$A49,'12-13 Teamsheets'!$C$2:$C$126,BJ$1)+MINS_PLAYED('13-14 Teamsheets'!$H$2:$R$132,$A49,'13-14 Teamsheets'!$C$2:$C$132,BJ$1)+MINS_PLAYED('14-15 Teamsheets'!$H$2:$R$136,$A49,'14-15 Teamsheets'!$C$2:$C$136,BJ$1)+MINS_AS_SUB('07-08 Teamsheets'!$S$2:$Z$88,$A49,'07-08 Teamsheets'!$C$2:$C$88,BJ$1)+MINS_AS_SUB('08-09 Teamsheets'!$S$2:$Z$92,$A49,'08-09 Teamsheets'!$C$2:$C$92,BJ$1)+MINS_AS_SUB('09-10 Teamsheets'!$S$2:$Z$98,$A49,'09-10 Teamsheets'!$C$2:$C$98,BJ$1)+MINS_AS_SUB('10-11 Teamsheets'!$S$2:$Z$106,$A49,'10-11 Teamsheets'!$C$2:$C$106,BJ$1)+MINS_AS_SUB('11-12 Teamsheets'!$S$2:$Z$119,$A49,'11-12 Teamsheets'!$C$2:$C$119,BJ$1)+MINS_AS_SUB('12-13 Teamsheets'!$S$2:$Z$126,$A49,'12-13 Teamsheets'!$C$2:$C$126,BJ$1)+MINS_AS_SUB('13-14 Teamsheets'!$S$2:$Z$132,$A49,'13-14 Teamsheets'!$C$2:$C$132,BJ$1)+MINS_AS_SUB('14-15 Teamsheets'!$S$2:$Z$136,$A49,'14-15 Teamsheets'!$C$2:$C$136,BJ$1)</f>
        <v>559</v>
      </c>
      <c r="BO49" s="27" t="str">
        <f>(APPS('07-08 Teamsheets'!$H$2:$R$88,$A49,'07-08 Teamsheets'!$C$2:$C$88,BO$1)+APPS('08-09 Teamsheets'!$H$2:$R$92,$A49,'08-09 Teamsheets'!$C$2:$C$92,BO$1)+APPS('09-10 Teamsheets'!$H$2:$R$98,$A49,'09-10 Teamsheets'!$C$2:$C$98,BO$1)+APPS('10-11 Teamsheets'!$H$2:$R$106,$A49,'10-11 Teamsheets'!$C$2:$C$106,BO$1)+APPS('11-12 Teamsheets'!$H$2:$R$119,$A49,'11-12 Teamsheets'!$C$2:$C$119,BO$1)+APPS('12-13 Teamsheets'!$H$2:$R$126,$A49,'12-13 Teamsheets'!$C$2:$C$126,BO$1)+APPS('13-14 Teamsheets'!$H$2:$R$132,$A49,'13-14 Teamsheets'!$C$2:$C$132,BO$1)+APPS('14-15 Teamsheets'!$H$2:$R$136,$A49,'14-15 Teamsheets'!$C$2:$C$136,BO$1)) &amp; "(" &amp; (SUBS('07-08 Teamsheets'!$S$2:$Z$88,$A49,'07-08 Teamsheets'!$C$2:$C$88,BO$1)+SUBS('08-09 Teamsheets'!$S$2:$Z$92,$A49,'08-09 Teamsheets'!$C$2:$C$92,BO$1)+SUBS('09-10 Teamsheets'!$S$2:$Z$98,$A49,'09-10 Teamsheets'!$C$2:$C$98,BO$1)+SUBS('10-11 Teamsheets'!$S$2:$Z$106,$A49,'10-11 Teamsheets'!$C$2:$C$106,BO$1)+SUBS('11-12 Teamsheets'!$S$2:$Z$119,$A49,'11-12 Teamsheets'!$C$2:$C$119,BO$1)+SUBS('12-13 Teamsheets'!$S$2:$Z$126,$A49,'12-13 Teamsheets'!$C$2:$C$126,BO$1)+SUBS('13-14 Teamsheets'!$S$2:$Z$132,$A49,'13-14 Teamsheets'!$C$2:$C$132,BO$1)+SUBS('14-15 Teamsheets'!$S$2:$Z$136,$A49,'14-15 Teamsheets'!$C$2:$C$136,BO$1)) &amp; ")"</f>
        <v>3(2)</v>
      </c>
      <c r="BP49" s="27" t="str">
        <f>(GOALS('07-08 Teamsheets'!$H$2:$R$88,$A49,'07-08 Teamsheets'!$C$2:$C$88,BO$1)+GOALS('08-09 Teamsheets'!$H$2:$R$92,$A49,'08-09 Teamsheets'!$C$2:$C$92,BO$1)+GOALS('09-10 Teamsheets'!$H$2:$R$98,$A49,'09-10 Teamsheets'!$C$2:$C$98,BO$1)+GOALS('10-11 Teamsheets'!$H$2:$R$106,$A49,'10-11 Teamsheets'!$C$2:$C$106,BO$1)+GOALS('11-12 Teamsheets'!$H$2:$R$119,$A49,'11-12 Teamsheets'!$C$2:$C$119,BO$1)+GOALS('12-13 Teamsheets'!$H$2:$R$126,$A49,'12-13 Teamsheets'!$C$2:$C$126,BO$1)+GOALS('13-14 Teamsheets'!$H$2:$R$132,$A49,'13-14 Teamsheets'!$C$2:$C$132,BO$1)+GOALS('14-15 Teamsheets'!$H$2:$R$136,$A49,'14-15 Teamsheets'!$C$2:$C$136,BO$1)) &amp; "(" &amp; (GOALS('07-08 Teamsheets'!$S$2:$Z$88,$A49,'07-08 Teamsheets'!$C$2:$C$88,BO$1)+GOALS('08-09 Teamsheets'!$S$2:$Z$92,$A49,'08-09 Teamsheets'!$C$2:$C$92,BO$1)+GOALS('09-10 Teamsheets'!$S$2:$Z$98,$A49,'09-10 Teamsheets'!$C$2:$C$98,BO$1)+GOALS('10-11 Teamsheets'!$S$2:$Z$106,$A49,'10-11 Teamsheets'!$C$2:$C$106,BO$1)+GOALS('11-12 Teamsheets'!$S$2:$Z$119,$A49,'11-12 Teamsheets'!$C$2:$C$119,BO$1)+GOALS('12-13 Teamsheets'!$S$2:$Z$126,$A49,'12-13 Teamsheets'!$C$2:$C$126,BO$1)+GOALS('13-14 Teamsheets'!$S$2:$Z$132,$A49,'13-14 Teamsheets'!$C$2:$C$132,BO$1)+GOALS('14-15 Teamsheets'!$S$2:$Z$136,$A49,'14-15 Teamsheets'!$C$2:$C$136,BO$1)) &amp; ")"</f>
        <v>0(0)</v>
      </c>
      <c r="BQ49" s="27">
        <f>Clean_sheet('07-08 Teamsheets'!$C$2:$H$92,$A49,BO$1)+Clean_sheet('08-09 Teamsheets'!$C$2:$H$92,$A49,BO$1)+Clean_sheet('09-10 Teamsheets'!$C$2:$H$98,$A49,BO$1)+Clean_sheet('10-11 Teamsheets'!$C$2:$H$106,$A49,BO$1)+Clean_sheet('11-12 Teamsheets'!$C$2:$H$119,$A49,BO$1)+Clean_sheet('12-13 Teamsheets'!$C$2:$H$126,$A49,BO$1)+Clean_sheet('13-14 Teamsheets'!$C$2:$H$132,$A49,BO$1)+Clean_sheet('14-15 Teamsheets'!$C$2:$H$136,$A49,BO$1)</f>
        <v>0</v>
      </c>
      <c r="BR49" s="27" t="str">
        <f>(CARDS('07-08 Teamsheets'!$H$2:$Z$88,$A49,$CX$2,'07-08 Teamsheets'!$C$2:$C$88,BO$1)+CARDS('08-09 Teamsheets'!$H$2:$Z$92,$A49,$CX$2,'08-09 Teamsheets'!$C$2:$C$92,BO$1)+CARDS('09-10 Teamsheets'!$H$2:$Z$98,$A49,$CX$2,'09-10 Teamsheets'!$C$2:$C$98,BO$1)+CARDS('10-11 Teamsheets'!$H$2:$Z$106,$A49,$CX$2,'10-11 Teamsheets'!$C$2:$C$106,BO$1)+CARDS('11-12 Teamsheets'!$H$2:$Z$119,$A49,$CX$2,'11-12 Teamsheets'!$C$2:$C$119,BO$1)+CARDS('12-13 Teamsheets'!$H$2:$Z$126,$A49,$CX$2,'12-13 Teamsheets'!$C$2:$C$126,BO$1)+CARDS('13-14 Teamsheets'!$H$2:$Z$132,$A49,$CX$2,'13-14 Teamsheets'!$C$2:$C$132,BO$1)+CARDS('14-15 Teamsheets'!$H$2:$Z$136,$A49,$CX$2,'14-15 Teamsheets'!$C$2:$C$136,BO$1)) &amp; "(" &amp; (CARDS('07-08 Teamsheets'!$H$2:$Z$88,$A49,$CX$3,'07-08 Teamsheets'!$C$2:$C$88,BO$1)+CARDS('08-09 Teamsheets'!$H$2:$Z$92,$A49,$CX$3,'08-09 Teamsheets'!$C$2:$C$92,BO$1)+CARDS('09-10 Teamsheets'!$H$2:$Z$98,$A49,$CX$3,'09-10 Teamsheets'!$C$2:$C$98,BO$1)+CARDS('10-11 Teamsheets'!$H$2:$Z$106,$A49,$CX$3,'10-11 Teamsheets'!$C$2:$C$106,BO$1)+CARDS('11-12 Teamsheets'!$H$2:$Z$119,$A49,$CX$3,'11-12 Teamsheets'!$C$2:$C$119,BO$1)+CARDS('12-13 Teamsheets'!$H$2:$Z$126,$A49,$CX$3,'12-13 Teamsheets'!$C$2:$C$126,BO$1)+CARDS('13-14 Teamsheets'!$H$2:$Z$132,$A49,$CX$3,'13-14 Teamsheets'!$C$2:$C$132,BO$1)+CARDS('14-15 Teamsheets'!$H$2:$Z$136,$A49,$CX$3,'14-15 Teamsheets'!$C$2:$C$136,BO$1)) &amp; ")"</f>
        <v>0(0)</v>
      </c>
      <c r="BS49" s="82">
        <f>MINS_PLAYED('07-08 Teamsheets'!$H$2:$R$88,$A49,'07-08 Teamsheets'!$C$2:$C$88,BO$1)+MINS_PLAYED('08-09 Teamsheets'!$H$2:$R$92,$A49,'08-09 Teamsheets'!$C$2:$C$92,BO$1)+MINS_PLAYED('09-10 Teamsheets'!$H$2:$R$98,$A49,'09-10 Teamsheets'!$C$2:$C$98,BO$1)+MINS_PLAYED('10-11 Teamsheets'!$H$2:$R$106,$A49,'10-11 Teamsheets'!$C$2:$C$106,BO$1)+MINS_PLAYED('11-12 Teamsheets'!$H$2:$R$119,$A49,'11-12 Teamsheets'!$C$2:$C$119,BO$1)+MINS_PLAYED('12-13 Teamsheets'!$H$2:$R$126,$A49,'12-13 Teamsheets'!$C$2:$C$126,BO$1)+MINS_PLAYED('13-14 Teamsheets'!$H$2:$R$132,$A49,'13-14 Teamsheets'!$C$2:$C$132,BO$1)+MINS_PLAYED('14-15 Teamsheets'!$H$2:$R$136,$A49,'14-15 Teamsheets'!$C$2:$C$136,BO$1)+MINS_AS_SUB('07-08 Teamsheets'!$S$2:$Z$88,$A49,'07-08 Teamsheets'!$C$2:$C$88,BO$1)+MINS_AS_SUB('08-09 Teamsheets'!$S$2:$Z$92,$A49,'08-09 Teamsheets'!$C$2:$C$92,BO$1)+MINS_AS_SUB('09-10 Teamsheets'!$S$2:$Z$98,$A49,'09-10 Teamsheets'!$C$2:$C$98,BO$1)+MINS_AS_SUB('10-11 Teamsheets'!$S$2:$Z$106,$A49,'10-11 Teamsheets'!$C$2:$C$106,BO$1)+MINS_AS_SUB('11-12 Teamsheets'!$S$2:$Z$119,$A49,'11-12 Teamsheets'!$C$2:$C$119,BO$1)+MINS_AS_SUB('12-13 Teamsheets'!$S$2:$Z$126,$A49,'12-13 Teamsheets'!$C$2:$C$126,BO$1)+MINS_AS_SUB('13-14 Teamsheets'!$S$2:$Z$132,$A49,'13-14 Teamsheets'!$C$2:$C$132,BO$1)+MINS_AS_SUB('14-15 Teamsheets'!$S$2:$Z$136,$A49,'14-15 Teamsheets'!$C$2:$C$136,BO$1)</f>
        <v>215</v>
      </c>
      <c r="BT49" s="71">
        <f>APPS('05-06 Teamsheets'!$H$2:$R$71,$A49,'05-06 Teamsheets'!$C$2:$C$71,B$1)+SUBS('05-06 Teamsheets'!$S$2:$W$71,$A49,'05-06 Teamsheets'!$C$2:$C$71,B$1)+APPS('06-07 Teamsheets'!$H$2:$R$83,$A49,'06-07 Teamsheets'!$C$2:$C$83,G$1)+SUBS('06-07 Teamsheets'!$S$2:$Z$83,$A49,'06-07 Teamsheets'!$C$2:$C$83,G$1)+APPS('07-08 Teamsheets'!$H$2:$R$88,$A49,'07-08 Teamsheets'!$C$2:$C$88,L$1)+SUBS('07-08 Teamsheets'!$S$2:$Z$88,$A49,'07-08 Teamsheets'!$C$2:$C$88,L$1)+APPS('08-09 Teamsheets'!$H$2:$R$92,$A49,'08-09 Teamsheets'!$C$2:$C$92,Q$1)+SUBS('08-09 Teamsheets'!$S$2:$Z$92,$A49,'08-09 Teamsheets'!$C$2:$C$92,Q$1)+APPS('09-10 Teamsheets'!$H$2:$R$98,$A49,'09-10 Teamsheets'!$C$2:$C$98,Q$1)+SUBS('09-10 Teamsheets'!$S$2:$Z$98,$A49,'09-10 Teamsheets'!$C$2:$C$98,Q$1)+APPS('10-11 Teamsheets'!$H$2:$R$107,$A49,'10-11 Teamsheets'!$C$2:$C$107,Q$1)+SUBS('10-11 Teamsheets'!$S$2:$Z$107,$A49,'10-11 Teamsheets'!$C$2:$C$107,Q$1)+APPS('11-12 Teamsheets'!$H$2:$R$119,$A49,'11-12 Teamsheets'!$C$2:$C$119,Q$1)+SUBS('11-12 Teamsheets'!$S$2:$Z$119,$A49,'11-12 Teamsheets'!$C$2:$C$119,Q$1)+APPS('12-13 Teamsheets'!$H$2:$R$126,$A49,'12-13 Teamsheets'!$C$2:$C$126,Q$1)+SUBS('12-13 Teamsheets'!$S$2:$Z$126,$A49,'12-13 Teamsheets'!$C$2:$C$126,Q$1)+APPS('13-14 Teamsheets'!$H$2:$R$132,$A49,'13-14 Teamsheets'!$C$2:$C$132,Q$1)+SUBS('13-14 Teamsheets'!$S$2:$Z$132,$A49,'13-14 Teamsheets'!$C$2:$C$132,Q$1)+APPS('14-15 Teamsheets'!$H$2:$R$136,$A49,'14-15 Teamsheets'!$C$2:$C$136,Q$1)+SUBS('14-15 Teamsheets'!$S$2:$Z$136,$A49,'14-15 Teamsheets'!$C$2:$C$136,Q$1)</f>
        <v>78</v>
      </c>
      <c r="BU49" s="27">
        <v>0</v>
      </c>
      <c r="BV49" s="27">
        <f>APPS('07-08 Teamsheets'!$H$2:$R$88,$A49,'07-08 Teamsheets'!$C$2:$C$88,AZ$1)+SUBS('07-08 Teamsheets'!$S$2:$Z$88,$A49,'07-08 Teamsheets'!$C$2:$C$88,AZ$1)+APPS('11-12 Teamsheets'!$H$2:$R$119,$A49,'11-12 Teamsheets'!$C$2:$C$119,AZ$1)+SUBS('11-12 Teamsheets'!$S$2:$Z$119,$A49,'11-12 Teamsheets'!$C$2:$C$119,AZ$1)+APPS('12-13 Teamsheets'!$H$2:$R$126,$A49,'12-13 Teamsheets'!$C$2:$C$126,AZ$1)+SUBS('12-13 Teamsheets'!$S$2:$Z$126,$A49,'12-13 Teamsheets'!$C$2:$C$126,AZ$1)+APPS('13-14 Teamsheets'!$H$2:$R$132,$A49,'13-14 Teamsheets'!$C$2:$C$132,AZ$1)+SUBS('13-14 Teamsheets'!$S$2:$Z$132,$A49,'13-14 Teamsheets'!$C$2:$C$132,AZ$1)+APPS('14-15 Teamsheets'!$H$2:$R$136,$A49,'14-15 Teamsheets'!$C$2:$C$136,AZ$1)+SUBS('14-15 Teamsheets'!$S$2:$Z$136,$A49,'14-15 Teamsheets'!$C$2:$C$136,AZ$1)+APPS('08-09 Teamsheets'!$H$2:$R$92,$A49,'08-09 Teamsheets'!$C$2:$C$92,BE$1)+APPS('09-10 Teamsheets'!$H$2:$R$98,$A49,'09-10 Teamsheets'!$C$2:$C$98,BE$1)+SUBS('08-09 Teamsheets'!$S$2:$Z$92,$A49,'08-09 Teamsheets'!$C$2:$C$92,BE$1)+SUBS('09-10 Teamsheets'!$S$2:$Z$98,$A49,'09-10 Teamsheets'!$C$2:$C$98,BE$1)+APPS('10-11 Teamsheets'!$H$2:$R$107,$A49,'10-11 Teamsheets'!$C$2:$C$107,BE$1)+SUBS('10-11 Teamsheets'!$S$2:$Z$107,$A49,'10-11 Teamsheets'!$C$2:$C$107,BE$1)+APPS('11-12 Teamsheets'!$H$2:$R$119,$A49,'11-12 Teamsheets'!$C$2:$C$119,BE$1)+SUBS('11-12 Teamsheets'!$S$2:$Z$119,$A49,'11-12 Teamsheets'!$C$2:$C$119,BE$1)+APPS('12-13 Teamsheets'!$H$2:$R$126,$A49,'12-13 Teamsheets'!$C$2:$C$126,BE$1)+SUBS('12-13 Teamsheets'!$S$2:$Z$126,$A49,'12-13 Teamsheets'!$C$2:$C$126,BE$1)+APPS('13-14 Teamsheets'!$H$2:$R$132,$A49,'13-14 Teamsheets'!$C$2:$C$132,BE$1)+SUBS('13-14 Teamsheets'!$S$2:$Z$132,$A49,'13-14 Teamsheets'!$C$2:$C$132,BE$1)+APPS('14-15 Teamsheets'!$H$2:$R$136,$A49,'14-15 Teamsheets'!$C$2:$C$136,BE$1)+SUBS('14-15 Teamsheets'!$S$2:$Z$136,$A49,'14-15 Teamsheets'!$C$2:$C$136,BE$1)</f>
        <v>8</v>
      </c>
      <c r="BW49" s="27">
        <f>APPS('07-08 Teamsheets'!$H$2:$R$88,$A49,'07-08 Teamsheets'!$C$2:$C$88,BJ$1)+APPS('08-09 Teamsheets'!$H$2:$R$92,$A49,'08-09 Teamsheets'!$C$2:$C$92,BJ$1)+APPS('09-10 Teamsheets'!$H$2:$R$98,$A49,'09-10 Teamsheets'!$C$2:$C$98,BJ$1)+SUBS('07-08 Teamsheets'!$S$2:$Z$88,$A49,'07-08 Teamsheets'!$C$2:$C$88,BJ$1)+SUBS('08-09 Teamsheets'!$S$2:$Z$92,$A49,'08-09 Teamsheets'!$C$2:$C$92,BJ$1)+SUBS('09-10 Teamsheets'!$S$2:$Z$98,$A49,'09-10 Teamsheets'!$C$2:$C$98,BJ$1)+APPS('10-11 Teamsheets'!$H$2:$R$107,$A49,'10-11 Teamsheets'!$C$2:$C$107,BJ$1)+SUBS('10-11 Teamsheets'!$S$2:$Z$107,$A49,'10-11 Teamsheets'!$C$2:$C$107,BJ$1)+APPS('11-12 Teamsheets'!$H$2:$R$119,$A49,'11-12 Teamsheets'!$C$2:$C$119,BJ$1)+SUBS('11-12 Teamsheets'!$S$2:$Z$111,$A49,'11-12 Teamsheets'!$C$2:$C$119,BJ$1)+APPS('12-13 Teamsheets'!$H$2:$R$126,$A49,'12-13 Teamsheets'!$C$2:$C$126,BJ$1)+SUBS('12-13 Teamsheets'!$S$2:$Z$118,$A49,'12-13 Teamsheets'!$C$2:$C$126,BJ$1)+APPS('13-14 Teamsheets'!$H$2:$R$132,$A49,'13-14 Teamsheets'!$C$2:$C$132,BJ$1)+SUBS('13-14 Teamsheets'!$S$2:$Z$124,$A49,'13-14 Teamsheets'!$C$2:$C$132,BJ$1)+APPS('14-15 Teamsheets'!$H$2:$R$136,$A49,'14-15 Teamsheets'!$C$2:$C$136,BJ$1)+SUBS('14-15 Teamsheets'!$S$2:$Z$128,$A49,'14-15 Teamsheets'!$C$2:$C$136,BJ$1)</f>
        <v>8</v>
      </c>
      <c r="BX49" s="27">
        <f>APPS('07-08 Teamsheets'!$H$2:$R$88,$A49,'07-08 Teamsheets'!$C$2:$C$88,BO$1)+APPS('08-09 Teamsheets'!$H$2:$R$92,$A49,'08-09 Teamsheets'!$C$2:$C$92,BO$1)+APPS('09-10 Teamsheets'!$H$2:$R$98,$A49,'09-10 Teamsheets'!$C$2:$C$98,BO$1)+SUBS('07-08 Teamsheets'!$S$2:$Z$88,$A49,'07-08 Teamsheets'!$C$2:$C$88,BO$1)+SUBS('08-09 Teamsheets'!$S$2:$Z$92,$A49,'08-09 Teamsheets'!$C$2:$C$92,BO$1)+SUBS('09-10 Teamsheets'!$S$2:$Z$98,$A49,'09-10 Teamsheets'!$C$2:$C$98,BO$1)+APPS('10-11 Teamsheets'!$H$2:$R$107,$A49,'10-11 Teamsheets'!$C$2:$C$107,BO$1)+SUBS('10-11 Teamsheets'!$S$2:$Z$107,$A49,'10-11 Teamsheets'!$C$2:$C$107,BO$1)+APPS('11-12 Teamsheets'!$H$2:$R$119,$A49,'11-12 Teamsheets'!$C$2:$C$119,BO$1)+SUBS('11-12 Teamsheets'!$S$2:$Z$119,$A49,'11-12 Teamsheets'!$C$2:$C$119,BO$1)+APPS('12-13 Teamsheets'!$H$2:$R$126,$A49,'12-13 Teamsheets'!$C$2:$C$126,BO$1)+SUBS('12-13 Teamsheets'!$S$2:$Z$126,$A49,'12-13 Teamsheets'!$C$2:$C$126,BO$1)+APPS('13-14 Teamsheets'!$H$2:$R$132,$A49,'13-14 Teamsheets'!$C$2:$C$132,BO$1)+SUBS('13-14 Teamsheets'!$S$2:$Z$132,$A49,'13-14 Teamsheets'!$C$2:$C$132,BO$1)+APPS('14-15 Teamsheets'!$H$2:$R$136,$A49,'14-15 Teamsheets'!$C$2:$C$136,BO$1)+SUBS('14-15 Teamsheets'!$S$2:$Z$136,$A49,'14-15 Teamsheets'!$C$2:$C$136,BO$1)</f>
        <v>5</v>
      </c>
      <c r="BY49" s="28">
        <f t="shared" si="3"/>
        <v>21</v>
      </c>
      <c r="BZ49" s="27" t="str">
        <f>(APPS('05-06 Teamsheets'!$H$2:$R$71,$A49) + APPS('06-07 Teamsheets'!$H$2:$R$83,$A49) +APPS('07-08 Teamsheets'!$H$2:$R$88,$A49) + APPS('08-09 Teamsheets'!$H$2:$R$92,$A49)+APPS('09-10 Teamsheets'!$H$2:$R$98,$A49)+APPS('10-11 Teamsheets'!$H$2:$R$107,$A49)+APPS('11-12 Teamsheets'!$H$2:$R$119,$A49)+APPS('12-13 Teamsheets'!$H$2:$R$126,$A49)+APPS('13-14 Teamsheets'!$H$2:$R$132,$A49)+APPS('14-15 Teamsheets'!$H$2:$R$136,$A49)) &amp; "(" &amp; (SUBS('05-06 Teamsheets'!$S$2:$W$71,$A49)+SUBS('06-07 Teamsheets'!$S$2:$Z$83,$A49)+SUBS('07-08 Teamsheets'!$S$2:$Z$88,$A49) +SUBS('08-09 Teamsheets'!$S$2:$Z$92,$A49)+SUBS('09-10 Teamsheets'!$S$2:$Z$98,$A49)+SUBS('10-11 Teamsheets'!$S$2:$Z$107,$A49)+SUBS('11-12 Teamsheets'!$S$2:$Z$119,$A49)+SUBS('12-13 Teamsheets'!$S$2:$Z$126,$A49)+SUBS('13-14 Teamsheets'!$S$2:$Z$132,$A49)+SUBS('14-15 Teamsheets'!$S$2:$Z$136,$A49)) &amp; ")"</f>
        <v>58(41)</v>
      </c>
      <c r="CA49" s="28">
        <f t="shared" si="4"/>
        <v>99</v>
      </c>
      <c r="CB49" s="71">
        <f>GOALS('05-06 Teamsheets'!$H$2:$W$71,$A49,'05-06 Teamsheets'!$C$2:$C$71,B$1)+GOALS('06-07 Teamsheets'!$H$2:$Z$83,$A49,'06-07 Teamsheets'!$C$2:$C$83,G$1)+GOALS('07-08 Teamsheets'!$H$2:$Z$88,$A49,'07-08 Teamsheets'!$C$2:$C$88,L$1)+GOALS('08-09 Teamsheets'!$H$2:$Z$92,$A49,'08-09 Teamsheets'!$C$2:$C$92,Q$1)+GOALS('09-10 Teamsheets'!$H$2:$Z$98,$A49,'09-10 Teamsheets'!$C$2:$C$98,Q$1)+GOALS('10-11 Teamsheets'!$H$2:$Z$107,$A49,'10-11 Teamsheets'!$C$2:$C$107,Q$1)+GOALS('11-12 Teamsheets'!$H$2:$Z$119,$A49,'11-12 Teamsheets'!$C$2:$C$119,Q$1)+GOALS('12-13 Teamsheets'!$H$2:$Z$126,$A49,'12-13 Teamsheets'!$C$2:$C$126,Q$1)+GOALS('13-14 Teamsheets'!$H$2:$Z$132,$A49,'13-14 Teamsheets'!$C$2:$C$132,Q$1)+GOALS('14-15 Teamsheets'!$H$2:$Z$136,$A49,'14-15 Teamsheets'!$C$2:$C$136,Q$1)</f>
        <v>17</v>
      </c>
      <c r="CC49" s="27">
        <f>GOALS('05-06 Teamsheets'!$H$2:$W$71,$A49,'05-06 Teamsheets'!$C$2:$C$71,V$1)+GOALS('05-06 Teamsheets'!$H$2:$W$71,$A49,'05-06 Teamsheets'!$C$2:$C$71,AA$1)+GOALS('06-07 Teamsheets'!$H$2:$Z$83,$A49,'06-07 Teamsheets'!$C$2:$C$83,AF$1)+GOALS('06-07 Teamsheets'!$H$2:$Z$83,$A49,'06-07 Teamsheets'!$C$2:$C$83,AK$1)+GOALS('07-08 Teamsheets'!$H$2:$Z$88,$A49,'07-08 Teamsheets'!$C$2:$C$88,AP$1)+GOALS('07-08 Teamsheets'!$H$2:$Z$88,$A49,'07-08 Teamsheets'!$C$2:$C$88,AU$1)+GOALS('07-08 Teamsheets'!$H$2:$Z$88,$A49,'07-08 Teamsheets'!$C$2:$C$88,AZ$1)+GOALS('11-12 Teamsheets'!$H$2:$Z$119,$A49,'11-12 Teamsheets'!$C$2:$C$119,AZ$1)+GOALS('12-13 Teamsheets'!$H$2:$Z$120,$A49,'12-13 Teamsheets'!$C$2:$C$120,AZ$1)+GOALS('13-14 Teamsheets'!$H$2:$Z$126,$A49,'13-14 Teamsheets'!$C$2:$C$126,AZ$1)+GOALS('14-15 Teamsheets'!$H$2:$Z$130,$A49,'14-15 Teamsheets'!$C$2:$C$130,AZ$1)+GOALS('08-09 Teamsheets'!$H$2:$Z$92,$A49,'08-09 Teamsheets'!$C$2:$C$92,BE$1)+GOALS('09-10 Teamsheets'!$H$2:$Z$98,$A49,'09-10 Teamsheets'!$C$2:$C$98,BE$1)+GOALS('10-11 Teamsheets'!$H$2:$Z$107,$A49,'10-11 Teamsheets'!$C$2:$C$107,BE$1)+GOALS('11-12 Teamsheets'!$H$2:$Z$119,$A49,'11-12 Teamsheets'!$C$2:$C$119,BE$1)+GOALS('12-13 Teamsheets'!$H$2:$Z$126,$A49,'12-13 Teamsheets'!$C$2:$C$126,BE$1)+GOALS('13-14 Teamsheets'!$H$2:$Z$132,$A49,'13-14 Teamsheets'!$C$2:$C$132,BE$1)+GOALS('14-15 Teamsheets'!$H$2:$Z$136,$A49,'14-15 Teamsheets'!$C$2:$C$136,BE$1)</f>
        <v>2</v>
      </c>
      <c r="CD49" s="27">
        <f>GOALS('07-08 Teamsheets'!$H$2:$Z$88,$A49,'07-08 Teamsheets'!$C$2:$C$88,BJ$1)
+GOALS('08-09 Teamsheets'!$H$2:$Z$92,$A49,'08-09 Teamsheets'!$C$2:$C$92,BJ$1)
+GOALS('09-10 Teamsheets'!$H$2:$Z$98,$A49,'09-10 Teamsheets'!$C$2:$C$98,BJ$1)
+GOALS('10-11 Teamsheets'!$H$2:$Z$107,$A49,'10-11 Teamsheets'!$C$2:$C$107,BJ$1)
+GOALS('11-12 Teamsheets'!$H$2:$Z$119,$A49,'11-12 Teamsheets'!$C$2:$C$119,BJ$1)
+GOALS('12-13 Teamsheets'!$H$2:$Z$124,$A49,'12-13 Teamsheets'!$C$2:$C$124,BJ$1)+GOALS('13-14 Teamsheets'!$H$2:$Z$130,$A49,'13-14 Teamsheets'!$C$2:$C$130,BJ$1)+GOALS('14-15 Teamsheets'!$H$2:$Z$134,$A49,'14-15 Teamsheets'!$C$2:$C$134,BJ$1)
+GOALS('07-08 Teamsheets'!$H$2:$Z$88,$A49,'07-08 Teamsheets'!$C$2:$C$88,BO$1)
+GOALS('08-09 Teamsheets'!$H$2:$Z$92,$A49,'08-09 Teamsheets'!$C$2:$C$92,BO$1)
+GOALS('09-10 Teamsheets'!$H$2:$Z$98,$A49,'09-10 Teamsheets'!$C$2:$C$98,BO$1)
+GOALS('10-11 Teamsheets'!$H$2:$Z$107,$A49,'10-11 Teamsheets'!$C$2:$C$107,BO$1)
+GOALS('11-12 Teamsheets'!$H$2:$Z$119,$A49,'11-12 Teamsheets'!$C$2:$C$119,BO$1)
+GOALS('12-13 Teamsheets'!$H$2:$Z$126,$A49,'12-13 Teamsheets'!$C$2:$C$126,BO$1)+GOALS('13-14 Teamsheets'!$H$2:$Z$132,$A49,'13-14 Teamsheets'!$C$2:$C$132,BO$1)+GOALS('14-15 Teamsheets'!$H$2:$Z$136,$A49,'14-15 Teamsheets'!$C$2:$C$136,BO$1)</f>
        <v>1</v>
      </c>
      <c r="CE49" s="28">
        <f t="shared" si="5"/>
        <v>3</v>
      </c>
      <c r="CF49" s="27" t="str">
        <f>(GOALS('05-06 Teamsheets'!$H$2:$R$71,$A49) +GOALS('06-07 Teamsheets'!$H$2:$R$83,$A49) +  GOALS('07-08 Teamsheets'!$H$2:$R$88,$A49) + GOALS('08-09 Teamsheets'!$H$2:$R$92,$A49)+GOALS('09-10 Teamsheets'!$H$2:$R$98,$A49)+GOALS('10-11 Teamsheets'!$H$2:$R$107,$A49)+GOALS('11-12 Teamsheets'!$H$2:$R$119,$A49)+GOALS('12-13 Teamsheets'!$H$2:$R$126,$A49)+GOALS('13-14 Teamsheets'!$H$2:$R$132,$A49)+GOALS('14-15 Teamsheets'!$H$2:$R$136,$A49)) &amp; "(" &amp; (GOALS('05-06 Teamsheets'!$S$2:$W$71,$A49)+GOALS('06-07 Teamsheets'!$S$2:$Z$83,$A49)+GOALS('07-08 Teamsheets'!$S$2:$Z$88,$A49)+GOALS('08-09 Teamsheets'!$S$2:$Z$92,$A49)+GOALS('09-10 Teamsheets'!$S$2:$Z$98,$A49)+GOALS('10-11 Teamsheets'!$S$2:$Z$107,$A49)+GOALS('11-12 Teamsheets'!$S$2:$Z$119,$A49)+GOALS('12-13 Teamsheets'!$S$2:$Z$126,$A49)+GOALS('13-14 Teamsheets'!$S$2:$Z$132,$A49)+GOALS('14-15 Teamsheets'!$S$2:$Z$136,$A49)) &amp; ")"</f>
        <v>16(4)</v>
      </c>
      <c r="CG49" s="28">
        <f t="shared" si="6"/>
        <v>20</v>
      </c>
      <c r="CH49" s="71">
        <f t="shared" si="7"/>
        <v>0</v>
      </c>
      <c r="CI49" s="83">
        <f t="shared" si="8"/>
        <v>0</v>
      </c>
      <c r="CJ49" s="77">
        <f t="shared" si="9"/>
        <v>0</v>
      </c>
      <c r="CK49" s="74" t="str">
        <f>(CARDS('05-06 Teamsheets'!$H$2:$W$71,$A49,$CX$2)+CARDS('06-07 Teamsheets'!$H$2:$Z$83,$A49,$CX$2)+CARDS('07-08 Teamsheets'!$H$2:$Z$88,$A49,$CX$2)+CARDS('08-09 Teamsheets'!$H$2:$Z$92,$A49,$CX$2)+CARDS('09-10 Teamsheets'!$H$2:$Z$98,$A49,$CX$2)+CARDS('10-11 Teamsheets'!$H$2:$Z$107,$A49,$CX$2)+CARDS('11-12 Teamsheets'!$H$2:$Z$119,$A49,$CX$2)+CARDS('12-13 Teamsheets'!$H$2:$Z$126,$A49,$CX$2)+CARDS('13-14 Teamsheets'!$H$2:$Z$130,$A49,$CX$2)) &amp; "(" &amp; (CARDS('05-06 Teamsheets'!$H$2:$W$71,$A49,$CX$3)+CARDS('06-07 Teamsheets'!$H$2:$Z$83,$A49,$CX$3)+CARDS('07-08 Teamsheets'!$H$2:$Z$88,$A49,$CX$3)+CARDS('08-09 Teamsheets'!$H$2:$Z$92,$A49,$CX$3)+CARDS('09-10 Teamsheets'!$H$2:$Z$98,$A49,$CX$3)+CARDS('10-11 Teamsheets'!$H$2:$Z$107,$A49,$CX$3)+CARDS('11-12 Teamsheets'!$H$2:$Z$119,$A49,$CX$3)+CARDS('13-14 Teamsheets'!$H$2:$Z$130,$A49,$CX$3)) &amp; ")"</f>
        <v>3(1)</v>
      </c>
      <c r="CL49" s="28">
        <f>SUM(F49,K49,P49,U49)</f>
        <v>4074</v>
      </c>
      <c r="CM49" s="28">
        <f>SUM(Z49,AE49,AJ49,AO49,AT49,BI49,AY49,BN49,BS49,BD49)</f>
        <v>1479</v>
      </c>
      <c r="CN49" s="77">
        <f>SUM(CL49:CM49)</f>
        <v>5553</v>
      </c>
      <c r="CO49" s="28">
        <f>IF(AND(CN49&lt;&gt;0, CA49&lt;&gt;0),CN49/CA49,0)</f>
        <v>56.090909090909093</v>
      </c>
      <c r="CP49" s="28">
        <f>IF(CG49&lt;&gt;0,CG49/CA49,0)</f>
        <v>0.20202020202020202</v>
      </c>
      <c r="CQ49" s="77">
        <f>IF(CG49&lt;&gt;0,CN49/CG49,0)</f>
        <v>277.64999999999998</v>
      </c>
      <c r="CS49" s="71">
        <f t="shared" si="0"/>
        <v>19</v>
      </c>
      <c r="CT49" s="83">
        <f t="shared" si="1"/>
        <v>24</v>
      </c>
      <c r="CU49" s="77">
        <f t="shared" si="2"/>
        <v>15</v>
      </c>
      <c r="CW49"/>
      <c r="CX49" s="30"/>
    </row>
    <row r="50" spans="1:102" x14ac:dyDescent="0.2">
      <c r="A50" s="112" t="s">
        <v>3393</v>
      </c>
      <c r="B50" s="27" t="s">
        <v>1635</v>
      </c>
      <c r="C50" s="27" t="s">
        <v>1635</v>
      </c>
      <c r="D50" s="27">
        <v>0</v>
      </c>
      <c r="E50" s="27" t="s">
        <v>1635</v>
      </c>
      <c r="F50" s="82">
        <v>0</v>
      </c>
      <c r="G50" s="27" t="s">
        <v>1635</v>
      </c>
      <c r="H50" s="27" t="s">
        <v>1635</v>
      </c>
      <c r="I50" s="27">
        <v>0</v>
      </c>
      <c r="J50" s="27" t="s">
        <v>1635</v>
      </c>
      <c r="K50" s="82">
        <v>0</v>
      </c>
      <c r="L50" s="27" t="s">
        <v>1635</v>
      </c>
      <c r="M50" s="27" t="s">
        <v>1635</v>
      </c>
      <c r="N50" s="27">
        <v>0</v>
      </c>
      <c r="O50" s="27" t="s">
        <v>1635</v>
      </c>
      <c r="P50" s="82">
        <v>0</v>
      </c>
      <c r="Q50" s="27" t="str">
        <f>(APPS('08-09 Teamsheets'!$H$2:$R$92,$A50,'08-09 Teamsheets'!$C$2:$C$92,Q$1)+APPS('09-10 Teamsheets'!$H$2:$R$98,$A50,'09-10 Teamsheets'!$C$2:$C$98,Q$1)+APPS('10-11 Teamsheets'!$H$2:$R$107,$A50,'10-11 Teamsheets'!$C$2:$C$107,Q$1)+APPS('11-12 Teamsheets'!$H$2:$R$119,$A50,'11-12 Teamsheets'!$C$2:$C$119,Q$1)+APPS('12-13 Teamsheets'!$H$2:$R$126,$A50,'12-13 Teamsheets'!$C$2:$C$126,Q$1)+APPS('13-14 Teamsheets'!$H$2:$R$132,$A50,'13-14 Teamsheets'!$C$2:$C$132,Q$1)+APPS('14-15 Teamsheets'!$H$2:$R$136,$A50,'14-15 Teamsheets'!$C$2:$C$136,Q$1)) &amp; "(" &amp; (SUBS('08-09 Teamsheets'!$S$2:$Z$92,$A50,'08-09 Teamsheets'!$C$2:$C$92,Q$1)+SUBS('09-10 Teamsheets'!$S$2:$Z$98,$A50,'09-10 Teamsheets'!$C$2:$C$98,Q$1)+SUBS('10-11 Teamsheets'!$S$2:$Z$107,$A50,'10-11 Teamsheets'!$C$2:$C$107,Q$1)+SUBS('11-12 Teamsheets'!$S$2:$Z$119,$A50,'11-12 Teamsheets'!$C$2:$C$119,Q$1)+SUBS('12-13 Teamsheets'!$S$2:$Z$126,$A50,'12-13 Teamsheets'!$C$2:$C$126,Q$1)+SUBS('13-14 Teamsheets'!$S$2:$Z$132,$A50,'13-14 Teamsheets'!$C$2:$C$132,Q$1)+SUBS('14-15 Teamsheets'!$S$2:$Z$136,$A50,'14-15 Teamsheets'!$C$2:$C$136,Q$1)) &amp; ")"</f>
        <v>38(2)</v>
      </c>
      <c r="R50" s="27" t="str">
        <f>(GOALS('08-09 Teamsheets'!$H$2:$R$92,$A50,'08-09 Teamsheets'!$C$2:$C$92,Q$1)+GOALS('09-10 Teamsheets'!$H$2:$R$98,$A50,'09-10 Teamsheets'!$C$2:$C$98,Q$1)+GOALS('10-11 Teamsheets'!$H$2:$R$107,$A50,'10-11 Teamsheets'!$C$2:$C$107,Q$1)+GOALS('11-12 Teamsheets'!$H$2:$R$119,$A50,'11-12 Teamsheets'!$C$2:$C$119,Q$1)+GOALS('12-13 Teamsheets'!$H$2:$R$126,$A50,'12-13 Teamsheets'!$C$2:$C$126,Q$1)+GOALS('13-14 Teamsheets'!$H$2:$R$132,$A50,'13-14 Teamsheets'!$C$2:$C$132,Q$1)+GOALS('14-15 Teamsheets'!$H$2:$R$136,$A50,'14-15 Teamsheets'!$C$2:$C$136,Q$1)) &amp; "(" &amp; (GOALS('08-09 Teamsheets'!$S$2:$Z$92,$A50,'08-09 Teamsheets'!$C$2:$C$92,Q$1)+GOALS('09-10 Teamsheets'!$S$2:$Z$98,$A50,'09-10 Teamsheets'!$C$2:$C$98,Q$1)+GOALS('10-11 Teamsheets'!$S$2:$Z$107,$A50,'10-11 Teamsheets'!$C$2:$C$107,Q$1)+GOALS('11-12 Teamsheets'!$S$2:$Z$119,$A50,'11-12 Teamsheets'!$C$2:$C$119,Q$1)+GOALS('12-13 Teamsheets'!$S$2:$Z$126,$A50,'12-13 Teamsheets'!$C$2:$C$126,Q$1)+GOALS('13-14 Teamsheets'!$S$2:$Z$132,$A50,'13-14 Teamsheets'!$C$2:$C$132,Q$1)+GOALS('14-15 Teamsheets'!$S$2:$Z$136,$A50,'14-15 Teamsheets'!$C$2:$C$136,Q$1)) &amp; ")"</f>
        <v>5(0)</v>
      </c>
      <c r="S50" s="27">
        <f>Clean_sheet('08-09 Teamsheets'!$C$2:$H$92,$A50,Q$1)+Clean_sheet('09-10 Teamsheets'!$C$2:$H$98,$A50,Q$1)+Clean_sheet('10-11 Teamsheets'!$C$2:$H$107,$A50,Q$1)+Clean_sheet('11-12 Teamsheets'!$C$2:$H$119,$A50,Q$1)+Clean_sheet('12-13 Teamsheets'!$C$2:$H$126,$A50,Q$1)+Clean_sheet('13-14 Teamsheets'!$C$2:$H$132,$A50,Q$1)+Clean_sheet('14-15 Teamsheets'!$C$2:$H$136,$A50,Q$1)</f>
        <v>0</v>
      </c>
      <c r="T50" s="27" t="str">
        <f>(CARDS('08-09 Teamsheets'!$H$2:$Z$92,$A50,$CX$2,'08-09 Teamsheets'!$C$2:$C$92,Q$1)+CARDS('09-10 Teamsheets'!$H$2:$Z$98,$A50,$CX$2,'09-10 Teamsheets'!$C$2:$C$98,Q$1)+CARDS('10-11 Teamsheets'!$H$2:$Z$107,$A50,$CX$2,'10-11 Teamsheets'!$C$2:$C$107,Q$1)+CARDS('11-12 Teamsheets'!$H$2:$Z$119,$A50,$CX$2,'11-12 Teamsheets'!$C$2:$C$119,Q$1)+CARDS('12-13 Teamsheets'!$H$2:$Z$126,$A50,$CX$2,'12-13 Teamsheets'!$C$2:$C$126,Q$1)+CARDS('13-14 Teamsheets'!$H$2:$Z$132,$A50,$CX$2,'13-14 Teamsheets'!$C$2:$C$132,Q$1)+CARDS('14-15 Teamsheets'!$H$2:$Z$136,$A50,$CX$2,'14-15 Teamsheets'!$C$2:$C$136,Q$1)) &amp; "(" &amp; (CARDS('08-09 Teamsheets'!$H$2:$Z$92,$A50,$CX$3,'08-09 Teamsheets'!$C$2:$C$92,Q$1)+CARDS('09-10 Teamsheets'!$H$2:$Z$98,$A50,$CX$3,'09-10 Teamsheets'!$C$2:$C$98,Q$1)+CARDS('10-11 Teamsheets'!$H$2:$Z$107,$A50,$CX$3,'10-11 Teamsheets'!$C$2:$C$107,Q$1)+CARDS('11-12 Teamsheets'!$H$2:$Z$119,$A50,$CX$3,'11-12 Teamsheets'!$C$2:$C$119,Q$1)+CARDS('12-13 Teamsheets'!$H$2:$Z$126,$A50,$CX$3,'12-13 Teamsheets'!$C$2:$C$126,Q$1)+CARDS('13-14 Teamsheets'!$H$2:$Z$132,$A50,$CX$3,'13-14 Teamsheets'!$C$2:$C$132,Q$1)+CARDS('14-15 Teamsheets'!$H$2:$Z$136,$A50,$CX$3,'14-15 Teamsheets'!$C$2:$C$136,Q$1)) &amp; ")"</f>
        <v>9(1)</v>
      </c>
      <c r="U50" s="82">
        <f>MINS_PLAYED('08-09 Teamsheets'!$H$2:$R$92,$A50,'08-09 Teamsheets'!$C$2:$C$92,Q$1)+MINS_PLAYED('09-10 Teamsheets'!$H$2:$R$98,$A50,'09-10 Teamsheets'!$C$2:$C$98,Q$1)+ MINS_AS_SUB('08-09 Teamsheets'!$S$2:$Z$92,$A50,'08-09 Teamsheets'!$C$2:$C$92,Q$1)+ MINS_AS_SUB('09-10 Teamsheets'!$S$2:$Z$98,$A50,'09-10 Teamsheets'!$C$2:$C$98,Q$1)+MINS_PLAYED('10-11 Teamsheets'!$H$2:$R$107,$A50,'10-11 Teamsheets'!$C$2:$C$107,Q$1)+MINS_AS_SUB('10-11 Teamsheets'!$S$2:$Z$107,$A50,'10-11 Teamsheets'!$C$2:$C$107,Q$1)+MINS_PLAYED('11-12 Teamsheets'!$H$2:$R$119,$A50,'11-12 Teamsheets'!$C$2:$C$119,Q$1)+MINS_AS_SUB('11-12 Teamsheets'!$S$2:$Z$119,$A50,'11-12 Teamsheets'!$C$2:$C$119,Q$1)+MINS_PLAYED('12-13 Teamsheets'!$H$2:$R$126,$A50,'12-13 Teamsheets'!$C$2:$C$126,Q$1)+MINS_AS_SUB('12-13 Teamsheets'!$S$2:$Z$126,$A50,'12-13 Teamsheets'!$C$2:$C$126,Q$1)+MINS_PLAYED('13-14 Teamsheets'!$H$2:$R$132,$A50,'13-14 Teamsheets'!$C$2:$C$132,Q$1)+MINS_AS_SUB('13-14 Teamsheets'!$S$2:$Z$132,$A50,'13-14 Teamsheets'!$C$2:$C$132,Q$1)+MINS_PLAYED('14-15 Teamsheets'!$H$2:$R$136,$A50,'14-15 Teamsheets'!$C$2:$C$136,Q$1)+MINS_AS_SUB('14-15 Teamsheets'!$S$2:$Z$136,$A50,'14-15 Teamsheets'!$C$2:$C$136,Q$1)</f>
        <v>3502</v>
      </c>
      <c r="V50" s="27" t="s">
        <v>1635</v>
      </c>
      <c r="W50" s="27" t="s">
        <v>1635</v>
      </c>
      <c r="X50" s="27">
        <v>0</v>
      </c>
      <c r="Y50" s="27" t="s">
        <v>1635</v>
      </c>
      <c r="Z50" s="82">
        <v>0</v>
      </c>
      <c r="AA50" s="27" t="s">
        <v>1635</v>
      </c>
      <c r="AB50" s="27" t="s">
        <v>1635</v>
      </c>
      <c r="AC50" s="27">
        <v>0</v>
      </c>
      <c r="AD50" s="27" t="s">
        <v>1635</v>
      </c>
      <c r="AE50" s="82">
        <v>0</v>
      </c>
      <c r="AF50" s="27" t="s">
        <v>1635</v>
      </c>
      <c r="AG50" s="27" t="s">
        <v>1635</v>
      </c>
      <c r="AH50" s="27">
        <v>0</v>
      </c>
      <c r="AI50" s="27" t="s">
        <v>1635</v>
      </c>
      <c r="AJ50" s="82">
        <v>0</v>
      </c>
      <c r="AK50" s="27" t="s">
        <v>1635</v>
      </c>
      <c r="AL50" s="27" t="s">
        <v>1635</v>
      </c>
      <c r="AM50" s="27">
        <v>0</v>
      </c>
      <c r="AN50" s="27" t="s">
        <v>1635</v>
      </c>
      <c r="AO50" s="82">
        <v>0</v>
      </c>
      <c r="AP50" s="27" t="s">
        <v>1635</v>
      </c>
      <c r="AQ50" s="27" t="s">
        <v>1635</v>
      </c>
      <c r="AR50" s="27">
        <v>0</v>
      </c>
      <c r="AS50" s="27" t="s">
        <v>1635</v>
      </c>
      <c r="AT50" s="82">
        <v>0</v>
      </c>
      <c r="AU50" s="27" t="s">
        <v>1635</v>
      </c>
      <c r="AV50" s="27" t="s">
        <v>1635</v>
      </c>
      <c r="AW50" s="27">
        <v>0</v>
      </c>
      <c r="AX50" s="27" t="s">
        <v>1635</v>
      </c>
      <c r="AY50" s="82">
        <v>0</v>
      </c>
      <c r="AZ50" s="27" t="str">
        <f>(APPS('07-08 Teamsheets'!$H$2:$R$88,$A50,'07-08 Teamsheets'!$C$2:$C$88,AZ$1)+APPS('11-12 Teamsheets'!$H$2:$R$119,$A50,'11-12 Teamsheets'!$C$2:$C$119,AZ$1)+APPS('12-13 Teamsheets'!$H$2:$R$126,$A50,'12-13 Teamsheets'!$C$2:$C$126,AZ$1)+APPS('13-14 Teamsheets'!$H$2:$R$132,$A50,'13-14 Teamsheets'!$C$2:$C$132,AZ$1)+APPS('14-15 Teamsheets'!$H$2:$R$136,$A50,'14-15 Teamsheets'!$C$2:$C$136,AZ$1)) &amp; "(" &amp; (SUBS('07-08 Teamsheets'!$S$2:$Z$88,$A50,'07-08 Teamsheets'!$C$2:$C$88,AZ$1)+SUBS('11-12 Teamsheets'!$S$2:$Z$119,$A50,'11-12 Teamsheets'!$C$2:$C$119,AZ$1)+SUBS('12-13 Teamsheets'!$S$2:$Z$126,$A50,'12-13 Teamsheets'!$C$2:$C$126,AZ$1)+SUBS('13-14 Teamsheets'!$S$2:$Z$132,$A50,'13-14 Teamsheets'!$C$2:$C$132,AZ$1)+SUBS('14-15 Teamsheets'!$S$2:$Z$136,$A50,'14-15 Teamsheets'!$C$2:$C$136,AZ$1)) &amp; ")"</f>
        <v>0(0)</v>
      </c>
      <c r="BA50" s="27" t="str">
        <f>(GOALS('07-08 Teamsheets'!$H$2:$R$88,$A50,'07-08 Teamsheets'!$C$2:$C$88,AZ$1)+GOALS('11-12 Teamsheets'!$H$2:$R$119,$A50,'11-12 Teamsheets'!$C$2:$C$119,AZ$1)+GOALS('12-13 Teamsheets'!$H$2:$R$126,$A50,'12-13 Teamsheets'!$C$2:$C$126,AZ$1)+GOALS('13-14 Teamsheets'!$H$2:$R$132,$A50,'13-14 Teamsheets'!$C$2:$C$132,AZ$1)+GOALS('14-15 Teamsheets'!$H$2:$R$136,$A50,'14-15 Teamsheets'!$C$2:$C$136,AZ$1)) &amp; "(" &amp; (GOALS('07-08 Teamsheets'!$S$2:$Z$88,$A50,'07-08 Teamsheets'!$C$2:$C$88,AZ$1)+GOALS('11-12 Teamsheets'!$S$2:$Z$119,$A50,'11-12 Teamsheets'!$C$2:$C$119,AZ$1)+GOALS('12-13 Teamsheets'!$S$2:$Z$126,$A50,'12-13 Teamsheets'!$C$2:$C$126,AZ$1)+GOALS('13-14 Teamsheets'!$S$2:$Z$132,$A50,'13-14 Teamsheets'!$C$2:$C$132,AZ$1)+GOALS('14-15 Teamsheets'!$S$2:$Z$136,$A50,'14-15 Teamsheets'!$C$2:$C$136,AZ$1)) &amp; ")"</f>
        <v>0(0)</v>
      </c>
      <c r="BB50" s="27">
        <f>Clean_sheet('07-08 Teamsheets'!$C$2:$H$92,$A50,AZ$1)+Clean_sheet('11-12 Teamsheets'!$C$2:$H$119,$A50,AZ$1)+Clean_sheet('12-13 Teamsheets'!$C$2:$H$126,$A50,AZ$1)+Clean_sheet('13-14 Teamsheets'!$C$2:$H$132,$A50,AZ$1)+Clean_sheet('14-15 Teamsheets'!$C$2:$H$136,$A50,AZ$1)</f>
        <v>0</v>
      </c>
      <c r="BC50" s="27" t="str">
        <f>(CARDS('07-08 Teamsheets'!$H$2:$Z$88,$A50,$CX$2,'07-08 Teamsheets'!$C$2:$C$88,AZ$1)+CARDS('11-12 Teamsheets'!$H$2:$Z$119,$A50,$CX$2,'11-12 Teamsheets'!$C$2:$C$119,AZ$1)+CARDS('12-13 Teamsheets'!$H$2:$Z$126,$A50,$CX$2,'12-13 Teamsheets'!$C$2:$C$126,AZ$1)+CARDS('13-14 Teamsheets'!$H$2:$Z$132,$A50,$CX$2,'13-14 Teamsheets'!$C$2:$C$132,AZ$1)+CARDS('14-15 Teamsheets'!$H$2:$Z$136,$A50,$CX$2,'14-15 Teamsheets'!$C$2:$C$136,AZ$1)) &amp; "(" &amp; (CARDS('07-08 Teamsheets'!$H$2:$Z$88,$A50,$CX$3,'07-08 Teamsheets'!$C$2:$C$88,AZ$1)+CARDS('11-12 Teamsheets'!$H$2:$Z$119,$A50,$CX$3,'11-12 Teamsheets'!$C$2:$C$119,AZ$1)+CARDS('12-13 Teamsheets'!$H$2:$Z$126,$A50,$CX$3,'12-13 Teamsheets'!$C$2:$C$126,AZ$1)+CARDS('13-14 Teamsheets'!$H$2:$Z$132,$A50,$CX$3,'13-14 Teamsheets'!$C$2:$C$132,AZ$1)+CARDS('14-15 Teamsheets'!$H$2:$Z$136,$A50,$CX$3,'14-15 Teamsheets'!$C$2:$C$136,AZ$1)) &amp; ")"</f>
        <v>0(0)</v>
      </c>
      <c r="BD50" s="82">
        <f>MINS_PLAYED('07-08 Teamsheets'!$H$2:$R$88,$A50,'07-08 Teamsheets'!$C$2:$C$88,AZ$1)+MINS_PLAYED('11-12 Teamsheets'!$H$2:$R$119,$A50,'11-12 Teamsheets'!$C$2:$C$119,AZ$1)+MINS_PLAYED('12-13 Teamsheets'!$H$2:$R$126,$A50,'12-13 Teamsheets'!$C$2:$C$126,AZ$1)+MINS_PLAYED('13-14 Teamsheets'!$H$2:$R$132,$A50,'13-14 Teamsheets'!$C$2:$C$132,AZ$1)+MINS_PLAYED('14-15 Teamsheets'!$H$2:$R$136,$A50,'14-15 Teamsheets'!$C$2:$C$136,AZ$1)+MINS_AS_SUB('07-08 Teamsheets'!$S$2:$Z$88,$A50,'07-08 Teamsheets'!$C$2:$C$88,AZ$1)+MINS_AS_SUB('11-12 Teamsheets'!$S$2:$Z$119,$A50,'11-12 Teamsheets'!$C$2:$C$119,AZ$1)+MINS_AS_SUB('12-13 Teamsheets'!$S$2:$Z$126,$A50,'12-13 Teamsheets'!$C$2:$C$126,AZ$1)+MINS_AS_SUB('13-14 Teamsheets'!$S$2:$Z$132,$A50,'13-14 Teamsheets'!$C$2:$C$132,AZ$1)+MINS_AS_SUB('14-15 Teamsheets'!$S$2:$Z$136,$A50,'14-15 Teamsheets'!$C$2:$C$136,AZ$1)</f>
        <v>0</v>
      </c>
      <c r="BE50" s="27" t="str">
        <f>(APPS('08-09 Teamsheets'!$H$2:$R$92,$A50,'08-09 Teamsheets'!$C$2:$C$92,BE$1)+APPS('09-10 Teamsheets'!$H$2:$R$98,$A50,'09-10 Teamsheets'!$C$2:$C$98,BE$1)+APPS('10-11 Teamsheets'!$H$2:$R$107,$A50,'10-11 Teamsheets'!$C$2:$C$107,BE$1)+APPS('11-12 Teamsheets'!$H$2:$R$119,$A50,'11-12 Teamsheets'!$C$2:$C$119,BE$1)+APPS('12-13 Teamsheets'!$H$2:$R$126,$A50,'12-13 Teamsheets'!$C$2:$C$126,BE$1)+APPS('13-14 Teamsheets'!$H$2:$R$132,$A50,'13-14 Teamsheets'!$C$2:$C$132,BE$1)+APPS('14-15 Teamsheets'!$H$2:$R$136,$A50,'14-15 Teamsheets'!$C$2:$C$136,BE$1)) &amp; "(" &amp; (SUBS('08-09 Teamsheets'!$S$2:$Z$92,$A50,'08-09 Teamsheets'!$C$2:$C$92,BE$1)+SUBS('09-10 Teamsheets'!$S$2:$Z$98,$A50,'09-10 Teamsheets'!$C$2:$C$98,BE$1)+SUBS('10-11 Teamsheets'!$S$2:$Z$107,$A50,'10-11 Teamsheets'!$C$2:$C$107,BE$1)+SUBS('11-12 Teamsheets'!$S$2:$Z$119,$A50,'11-12 Teamsheets'!$C$2:$C$119,BE$1)+SUBS('12-13 Teamsheets'!$S$2:$Z$126,$A50,'12-13 Teamsheets'!$C$2:$C$126,BE$1)+SUBS('13-14 Teamsheets'!$S$2:$Z$132,$A50,'13-14 Teamsheets'!$C$2:$C$132,BE$1)+SUBS('14-15 Teamsheets'!$S$2:$Z$136,$A50,'14-15 Teamsheets'!$C$2:$C$136,BE$1)) &amp; ")"</f>
        <v>2(0)</v>
      </c>
      <c r="BF50" s="27" t="str">
        <f>(GOALS('08-09 Teamsheets'!$H$2:$R$92,$A50,'08-09 Teamsheets'!$C$2:$C$92,BE$1)+GOALS('09-10 Teamsheets'!$H$2:$R$98,$A50,'09-10 Teamsheets'!$C$2:$C$98,BE$1)+GOALS('10-11 Teamsheets'!$H$2:$R$107,$A50,'10-11 Teamsheets'!$C$2:$C$107,BE$1)+GOALS('11-12 Teamsheets'!$H$2:$R$119,$A50,'11-12 Teamsheets'!$C$2:$C$119,BE$1)+GOALS('12-13 Teamsheets'!$H$2:$R$126,$A50,'12-13 Teamsheets'!$C$2:$C$126,BE$1)+GOALS('13-14 Teamsheets'!$H$2:$R$132,$A50,'13-14 Teamsheets'!$C$2:$C$132,BE$1)+GOALS('14-15 Teamsheets'!$H$2:$R$136,$A50,'14-15 Teamsheets'!$C$2:$C$136,BE$1)) &amp; "(" &amp; (GOALS('08-09 Teamsheets'!$S$2:$Z$92,$A50,'08-09 Teamsheets'!$C$2:$C$92,BE$1)+GOALS('09-10 Teamsheets'!$S$2:$Z$98,$A50,'09-10 Teamsheets'!$C$2:$C$98,BE$1)+GOALS('10-11 Teamsheets'!$S$2:$Z$107,$A50,'10-11 Teamsheets'!$C$2:$C$107,BE$1)+GOALS('11-12 Teamsheets'!$S$2:$Z$119,$A50,'11-12 Teamsheets'!$C$2:$C$119,BE$1)+GOALS('12-13 Teamsheets'!$S$2:$Z$126,$A50,'12-13 Teamsheets'!$C$2:$C$126,BE$1)+GOALS('13-14 Teamsheets'!$S$2:$Z$132,$A50,'13-14 Teamsheets'!$C$2:$C$132,BE$1)+GOALS('14-15 Teamsheets'!$S$2:$Z$136,$A50,'14-15 Teamsheets'!$C$2:$C$136,BE$1)) &amp; ")"</f>
        <v>0(0)</v>
      </c>
      <c r="BG50" s="27">
        <f>Clean_sheet('08-09 Teamsheets'!$C$2:$H$92,$A50,BE$1)+Clean_sheet('09-10 Teamsheets'!$C$2:$H$98,$A50,BE$1)+Clean_sheet('10-11 Teamsheets'!$C$2:$H$107,$A50,BE$1)+Clean_sheet('11-12 Teamsheets'!$C$2:$H$119,$A50,BE$1)+Clean_sheet('12-13 Teamsheets'!$C$2:$H$126,$A50,BE$1)+Clean_sheet('13-14 Teamsheets'!$C$2:$H$132,$A50,BE$1)+Clean_sheet('14-15 Teamsheets'!$C$2:$H$136,$A50,BE$1)</f>
        <v>0</v>
      </c>
      <c r="BH50" s="27" t="str">
        <f>(CARDS('08-09 Teamsheets'!$H$2:$Z$92,$A50,$CX$2,'08-09 Teamsheets'!$C$2:$C$92,BE$1)+CARDS('09-10 Teamsheets'!$H$2:$Z$98,$A50,$CX$2,'09-10 Teamsheets'!$C$2:$C$98,BE$1)+CARDS('10-11 Teamsheets'!$H$2:$Z$107,$A50,$CX$2,'10-11 Teamsheets'!$C$2:$C$107,BE$1)+CARDS('11-12 Teamsheets'!$H$2:$Z$119,$A50,$CX$2,'11-12 Teamsheets'!$C$2:$C$119,BE$1)+CARDS('12-13 Teamsheets'!$H$2:$Z$126,$A50,$CX$2,'12-13 Teamsheets'!$C$2:$C$126,BE$1)+CARDS('13-14 Teamsheets'!$H$2:$Z$132,$A50,$CX$2,'13-14 Teamsheets'!$C$2:$C$132,BE$1)+CARDS('14-15 Teamsheets'!$H$2:$Z$136,$A50,$CX$2,'14-15 Teamsheets'!$C$2:$C$136,BE$1)) &amp; "(" &amp; (CARDS('08-09 Teamsheets'!$H$2:$Z$92,$A50,$CX$3,'08-09 Teamsheets'!$C$2:$C$92,BE$1)+CARDS('09-10 Teamsheets'!$H$2:$Z$98,$A50,$CX$3,'09-10 Teamsheets'!$C$2:$C$98,BE$1)+CARDS('10-11 Teamsheets'!$H$2:$Z$107,$A50,$CX$3,'10-11 Teamsheets'!$C$2:$C$107,BE$1)+CARDS('11-12 Teamsheets'!$H$2:$Z$119,$A50,$CX$3,'11-12 Teamsheets'!$C$2:$C$119,BE$1)+CARDS('12-13 Teamsheets'!$H$2:$Z$126,$A50,$CX$3,'12-13 Teamsheets'!$C$2:$C$126,BE$1)+CARDS('13-14 Teamsheets'!$H$2:$Z$132,$A50,$CX$3,'13-14 Teamsheets'!$C$2:$C$132,BE$1)+CARDS('14-15 Teamsheets'!$H$2:$Z$136,$A50,$CX$3,'14-15 Teamsheets'!$C$2:$C$136,BE$1)) &amp; ")"</f>
        <v>0(0)</v>
      </c>
      <c r="BI50" s="82">
        <f>MINS_PLAYED('08-09 Teamsheets'!$H$2:$R$92,$A50,'08-09 Teamsheets'!$C$2:$C$92,BE$1)+MINS_PLAYED('09-10 Teamsheets'!$H$2:$R$98,$A50,'09-10 Teamsheets'!$C$2:$C$98,BE$1)+ MINS_AS_SUB('08-09 Teamsheets'!$S$2:$Z$92,$A50,'08-09 Teamsheets'!$C$2:$C$92,BE$1)+ MINS_AS_SUB('09-10 Teamsheets'!$S$2:$Z$98,$A50,'09-10 Teamsheets'!$C$2:$C$98,BE$1)+MINS_PLAYED('10-11 Teamsheets'!$H$2:$R$107,$A50,'10-11 Teamsheets'!$C$2:$C$107,BE$1)+MINS_AS_SUB('10-11 Teamsheets'!$S$2:$Z$107,$A50,'10-11 Teamsheets'!$C$2:$C$107,BE$1)+MINS_PLAYED('11-12 Teamsheets'!$H$2:$R$119,$A50,'11-12 Teamsheets'!$C$2:$C$119,BE$1)+MINS_AS_SUB('11-12 Teamsheets'!$S$2:$Z$119,$A50,'11-12 Teamsheets'!$C$2:$C$119,BE$1)+MINS_PLAYED('12-13 Teamsheets'!$H$2:$R$126,$A50,'12-13 Teamsheets'!$C$2:$C$126,BE$1)+MINS_AS_SUB('12-13 Teamsheets'!$S$2:$Z$126,$A50,'12-13 Teamsheets'!$C$2:$C$126,BE$1)+MINS_PLAYED('13-14 Teamsheets'!$H$2:$R$132,$A50,'13-14 Teamsheets'!$C$2:$C$132,BE$1)+MINS_AS_SUB('13-14 Teamsheets'!$S$2:$Z$132,$A50,'13-14 Teamsheets'!$C$2:$C$132,BE$1)+MINS_PLAYED('14-15 Teamsheets'!$H$2:$R$136,$A50,'14-15 Teamsheets'!$C$2:$C$136,BE$1)+MINS_AS_SUB('14-15 Teamsheets'!$S$2:$Z$136,$A50,'14-15 Teamsheets'!$C$2:$C$136,BE$1)</f>
        <v>180</v>
      </c>
      <c r="BJ50" s="27" t="str">
        <f>(APPS('07-08 Teamsheets'!$H$2:$R$88,$A50,'07-08 Teamsheets'!$C$2:$C$88,BJ$1)+APPS('08-09 Teamsheets'!$H$2:$R$92,$A50,'08-09 Teamsheets'!$C$2:$C$92,BJ$1)+APPS('09-10 Teamsheets'!$H$2:$R$98,$A50,'09-10 Teamsheets'!$C$2:$C$98,BJ$1)+APPS('10-11 Teamsheets'!$H$2:$R$106,$A50,'10-11 Teamsheets'!$C$2:$C$106,BJ$1)+APPS('11-12 Teamsheets'!$H$2:$R$119,$A50,'11-12 Teamsheets'!$C$2:$C$119,BJ$1)+APPS('12-13 Teamsheets'!$H$2:$R$126,$A50,'12-13 Teamsheets'!$C$2:$C$126,BJ$1)+APPS('13-14 Teamsheets'!$H$2:$R$132,$A50,'13-14 Teamsheets'!$C$2:$C$132,BJ$1)+APPS('14-15 Teamsheets'!$H$2:$R$136,$A50,'14-15 Teamsheets'!$C$2:$C$136,BJ$1)) &amp; "(" &amp; (SUBS('07-08 Teamsheets'!$S$2:$Z$88,$A50,'07-08 Teamsheets'!$C$2:$C$88,BJ$1)+SUBS('08-09 Teamsheets'!$S$2:$Z$92,$A50,'08-09 Teamsheets'!$C$2:$C$92,BJ$1)+SUBS('09-10 Teamsheets'!$S$2:$Z$98,$A50,'09-10 Teamsheets'!$C$2:$C$98,BJ$1)+SUBS('10-11 Teamsheets'!$S$2:$Z$106,$A50,'10-11 Teamsheets'!$C$2:$C$106,BJ$1)+SUBS('11-12 Teamsheets'!$S$2:$Z$119,$A50,'11-12 Teamsheets'!$C$2:$C$119,BJ$1)+SUBS('12-13 Teamsheets'!$S$2:$Z$126,$A50,'12-13 Teamsheets'!$C$2:$C$126,BJ$1)+SUBS('13-14 Teamsheets'!$S$2:$Z$132,$A50,'13-14 Teamsheets'!$C$2:$C$132,BJ$1)+SUBS('14-15 Teamsheets'!$S$2:$Z$136,$A50,'14-15 Teamsheets'!$C$2:$C$136,BJ$1)) &amp; ")"</f>
        <v>1(1)</v>
      </c>
      <c r="BK50" s="27" t="str">
        <f>(GOALS('07-08 Teamsheets'!$H$2:$R$88,$A50,'07-08 Teamsheets'!$C$2:$C$88,BJ$1)+GOALS('08-09 Teamsheets'!$H$2:$R$92,$A50,'08-09 Teamsheets'!$C$2:$C$92,BJ$1)+GOALS('09-10 Teamsheets'!$H$2:$R$98,$A50,'09-10 Teamsheets'!$C$2:$C$98,BJ$1)+GOALS('10-11 Teamsheets'!$H$2:$R$106,$A50,'10-11 Teamsheets'!$C$2:$C$106,BJ$1)+GOALS('11-12 Teamsheets'!$H$2:$R$119,$A50,'11-12 Teamsheets'!$C$2:$C$119,BJ$1)+GOALS('12-13 Teamsheets'!$H$2:$R$126,$A50,'12-13 Teamsheets'!$C$2:$C$126,BJ$1)+GOALS('13-14 Teamsheets'!$H$2:$R$132,$A50,'13-14 Teamsheets'!$C$2:$C$132,BJ$1)+GOALS('14-15 Teamsheets'!$H$2:$R$136,$A50,'14-15 Teamsheets'!$C$2:$C$136,BJ$1)) &amp; "(" &amp; (GOALS('07-08 Teamsheets'!$S$2:$Z$88,$A50,'07-08 Teamsheets'!$C$2:$C$88,BJ$1)+GOALS('08-09 Teamsheets'!$S$2:$Z$92,$A50,'08-09 Teamsheets'!$C$2:$C$92,BJ$1)+GOALS('09-10 Teamsheets'!$S$2:$Z$98,$A50,'09-10 Teamsheets'!$C$2:$C$98,BJ$1)+GOALS('10-11 Teamsheets'!$S$2:$Z$106,$A50,'10-11 Teamsheets'!$C$2:$C$106,BJ$1)+GOALS('11-12 Teamsheets'!$S$2:$Z$119,$A50,'11-12 Teamsheets'!$C$2:$C$119,BJ$1)+GOALS('12-13 Teamsheets'!$S$2:$Z$126,$A50,'12-13 Teamsheets'!$C$2:$C$126,BJ$1)+GOALS('13-14 Teamsheets'!$S$2:$Z$132,$A50,'13-14 Teamsheets'!$C$2:$C$132,BJ$1)+GOALS('14-15 Teamsheets'!$S$2:$Z$136,$A50,'14-15 Teamsheets'!$C$2:$C$136,BJ$1)) &amp; ")"</f>
        <v>0(0)</v>
      </c>
      <c r="BL50" s="27">
        <f>Clean_sheet('07-08 Teamsheets'!$C$2:$H$92,$A50,BJ$1)+Clean_sheet('08-09 Teamsheets'!$C$2:$H$92,$A50,BJ$1)+Clean_sheet('09-10 Teamsheets'!$C$2:$H$98,$A50,BJ$1)+Clean_sheet('10-11 Teamsheets'!$C$2:$H$106,$A50,BJ$1)+Clean_sheet('11-12 Teamsheets'!$C$2:$H$119,$A50,BJ$1)+Clean_sheet('12-13 Teamsheets'!$C$2:$H$126,$A50,BJ$1)+Clean_sheet('13-14 Teamsheets'!$C$2:$H$132,$A50,BJ$1)+Clean_sheet('14-15 Teamsheets'!$C$2:$H$136,$A50,BJ$1)</f>
        <v>0</v>
      </c>
      <c r="BM50" s="27" t="str">
        <f>(CARDS('07-08 Teamsheets'!$H$2:$Z$88,$A50,$CX$2,'07-08 Teamsheets'!$C$2:$C$88,BJ$1)+CARDS('08-09 Teamsheets'!$H$2:$Z$92,$A50,$CX$2,'08-09 Teamsheets'!$C$2:$C$92,BJ$1)+CARDS('09-10 Teamsheets'!$H$2:$Z$98,$A50,$CX$2,'09-10 Teamsheets'!$C$2:$C$98,BJ$1)+CARDS('10-11 Teamsheets'!$H$2:$Z$106,$A50,$CX$2,'10-11 Teamsheets'!$C$2:$C$106,BJ$1)+CARDS('11-12 Teamsheets'!$H$2:$Z$119,$A50,$CX$2,'11-12 Teamsheets'!$C$2:$C$119,BJ$1)+CARDS('12-13 Teamsheets'!$H$2:$Z$126,$A50,$CX$2,'12-13 Teamsheets'!$C$2:$C$126,BJ$1)+CARDS('13-14 Teamsheets'!$H$2:$Z$132,$A50,$CX$2,'13-14 Teamsheets'!$C$2:$C$132,BJ$1)+CARDS('14-15 Teamsheets'!$H$2:$Z$136,$A50,$CX$2,'14-15 Teamsheets'!$C$2:$C$136,BJ$1)) &amp; "(" &amp; (CARDS('07-08 Teamsheets'!$H$2:$Z$88,$A50,$CX$3,'07-08 Teamsheets'!$C$2:$C$88,BJ$1)+CARDS('08-09 Teamsheets'!$H$2:$Z$92,$A50,$CX$3,'08-09 Teamsheets'!$C$2:$C$92,BJ$1)+CARDS('09-10 Teamsheets'!$H$2:$Z$98,$A50,$CX$3,'09-10 Teamsheets'!$C$2:$C$98,BJ$1)+CARDS('10-11 Teamsheets'!$H$2:$Z$106,$A50,$CX$3,'10-11 Teamsheets'!$C$2:$C$106,BJ$1)+CARDS('11-12 Teamsheets'!$H$2:$Z$119,$A50,$CX$3,'11-12 Teamsheets'!$C$2:$C$119,BJ$1)+CARDS('12-13 Teamsheets'!$H$2:$Z$126,$A50,$CX$3,'12-13 Teamsheets'!$C$2:$C$126,BJ$1)+CARDS('13-14 Teamsheets'!$H$2:$Z$132,$A50,$CX$3,'13-14 Teamsheets'!$C$2:$C$132,BJ$1)+CARDS('14-15 Teamsheets'!$H$2:$Z$136,$A50,$CX$3,'14-15 Teamsheets'!$C$2:$C$136,BJ$1)) &amp; ")"</f>
        <v>0(0)</v>
      </c>
      <c r="BN50" s="82">
        <f>MINS_PLAYED('07-08 Teamsheets'!$H$2:$R$88,$A50,'07-08 Teamsheets'!$C$2:$C$88,BJ$1)+MINS_PLAYED('08-09 Teamsheets'!$H$2:$R$92,$A50,'08-09 Teamsheets'!$C$2:$C$92,BJ$1)+MINS_PLAYED('09-10 Teamsheets'!$H$2:$R$98,$A50,'09-10 Teamsheets'!$C$2:$C$98,BJ$1)+MINS_PLAYED('10-11 Teamsheets'!$H$2:$R$106,$A50,'10-11 Teamsheets'!$C$2:$C$106,BJ$1)+MINS_PLAYED('11-12 Teamsheets'!$H$2:$R$119,$A50,'11-12 Teamsheets'!$C$2:$C$119,BJ$1)+MINS_PLAYED('12-13 Teamsheets'!$H$2:$R$126,$A50,'12-13 Teamsheets'!$C$2:$C$126,BJ$1)+MINS_PLAYED('13-14 Teamsheets'!$H$2:$R$132,$A50,'13-14 Teamsheets'!$C$2:$C$132,BJ$1)+MINS_PLAYED('14-15 Teamsheets'!$H$2:$R$136,$A50,'14-15 Teamsheets'!$C$2:$C$136,BJ$1)+MINS_AS_SUB('07-08 Teamsheets'!$S$2:$Z$88,$A50,'07-08 Teamsheets'!$C$2:$C$88,BJ$1)+MINS_AS_SUB('08-09 Teamsheets'!$S$2:$Z$92,$A50,'08-09 Teamsheets'!$C$2:$C$92,BJ$1)+MINS_AS_SUB('09-10 Teamsheets'!$S$2:$Z$98,$A50,'09-10 Teamsheets'!$C$2:$C$98,BJ$1)+MINS_AS_SUB('10-11 Teamsheets'!$S$2:$Z$106,$A50,'10-11 Teamsheets'!$C$2:$C$106,BJ$1)+MINS_AS_SUB('11-12 Teamsheets'!$S$2:$Z$119,$A50,'11-12 Teamsheets'!$C$2:$C$119,BJ$1)+MINS_AS_SUB('12-13 Teamsheets'!$S$2:$Z$126,$A50,'12-13 Teamsheets'!$C$2:$C$126,BJ$1)+MINS_AS_SUB('13-14 Teamsheets'!$S$2:$Z$132,$A50,'13-14 Teamsheets'!$C$2:$C$132,BJ$1)+MINS_AS_SUB('14-15 Teamsheets'!$S$2:$Z$136,$A50,'14-15 Teamsheets'!$C$2:$C$136,BJ$1)</f>
        <v>100</v>
      </c>
      <c r="BO50" s="27" t="str">
        <f>(APPS('07-08 Teamsheets'!$H$2:$R$88,$A50,'07-08 Teamsheets'!$C$2:$C$88,BO$1)+APPS('08-09 Teamsheets'!$H$2:$R$92,$A50,'08-09 Teamsheets'!$C$2:$C$92,BO$1)+APPS('09-10 Teamsheets'!$H$2:$R$98,$A50,'09-10 Teamsheets'!$C$2:$C$98,BO$1)+APPS('10-11 Teamsheets'!$H$2:$R$106,$A50,'10-11 Teamsheets'!$C$2:$C$106,BO$1)+APPS('11-12 Teamsheets'!$H$2:$R$119,$A50,'11-12 Teamsheets'!$C$2:$C$119,BO$1)+APPS('12-13 Teamsheets'!$H$2:$R$126,$A50,'12-13 Teamsheets'!$C$2:$C$126,BO$1)+APPS('13-14 Teamsheets'!$H$2:$R$132,$A50,'13-14 Teamsheets'!$C$2:$C$132,BO$1)+APPS('14-15 Teamsheets'!$H$2:$R$136,$A50,'14-15 Teamsheets'!$C$2:$C$136,BO$1)) &amp; "(" &amp; (SUBS('07-08 Teamsheets'!$S$2:$Z$88,$A50,'07-08 Teamsheets'!$C$2:$C$88,BO$1)+SUBS('08-09 Teamsheets'!$S$2:$Z$92,$A50,'08-09 Teamsheets'!$C$2:$C$92,BO$1)+SUBS('09-10 Teamsheets'!$S$2:$Z$98,$A50,'09-10 Teamsheets'!$C$2:$C$98,BO$1)+SUBS('10-11 Teamsheets'!$S$2:$Z$106,$A50,'10-11 Teamsheets'!$C$2:$C$106,BO$1)+SUBS('11-12 Teamsheets'!$S$2:$Z$119,$A50,'11-12 Teamsheets'!$C$2:$C$119,BO$1)+SUBS('12-13 Teamsheets'!$S$2:$Z$126,$A50,'12-13 Teamsheets'!$C$2:$C$126,BO$1)+SUBS('13-14 Teamsheets'!$S$2:$Z$132,$A50,'13-14 Teamsheets'!$C$2:$C$132,BO$1)+SUBS('14-15 Teamsheets'!$S$2:$Z$136,$A50,'14-15 Teamsheets'!$C$2:$C$136,BO$1)) &amp; ")"</f>
        <v>1(0)</v>
      </c>
      <c r="BP50" s="27" t="str">
        <f>(GOALS('07-08 Teamsheets'!$H$2:$R$88,$A50,'07-08 Teamsheets'!$C$2:$C$88,BO$1)+GOALS('08-09 Teamsheets'!$H$2:$R$92,$A50,'08-09 Teamsheets'!$C$2:$C$92,BO$1)+GOALS('09-10 Teamsheets'!$H$2:$R$98,$A50,'09-10 Teamsheets'!$C$2:$C$98,BO$1)+GOALS('10-11 Teamsheets'!$H$2:$R$106,$A50,'10-11 Teamsheets'!$C$2:$C$106,BO$1)+GOALS('11-12 Teamsheets'!$H$2:$R$119,$A50,'11-12 Teamsheets'!$C$2:$C$119,BO$1)+GOALS('12-13 Teamsheets'!$H$2:$R$126,$A50,'12-13 Teamsheets'!$C$2:$C$126,BO$1)+GOALS('13-14 Teamsheets'!$H$2:$R$132,$A50,'13-14 Teamsheets'!$C$2:$C$132,BO$1)+GOALS('14-15 Teamsheets'!$H$2:$R$136,$A50,'14-15 Teamsheets'!$C$2:$C$136,BO$1)) &amp; "(" &amp; (GOALS('07-08 Teamsheets'!$S$2:$Z$88,$A50,'07-08 Teamsheets'!$C$2:$C$88,BO$1)+GOALS('08-09 Teamsheets'!$S$2:$Z$92,$A50,'08-09 Teamsheets'!$C$2:$C$92,BO$1)+GOALS('09-10 Teamsheets'!$S$2:$Z$98,$A50,'09-10 Teamsheets'!$C$2:$C$98,BO$1)+GOALS('10-11 Teamsheets'!$S$2:$Z$106,$A50,'10-11 Teamsheets'!$C$2:$C$106,BO$1)+GOALS('11-12 Teamsheets'!$S$2:$Z$119,$A50,'11-12 Teamsheets'!$C$2:$C$119,BO$1)+GOALS('12-13 Teamsheets'!$S$2:$Z$126,$A50,'12-13 Teamsheets'!$C$2:$C$126,BO$1)+GOALS('13-14 Teamsheets'!$S$2:$Z$132,$A50,'13-14 Teamsheets'!$C$2:$C$132,BO$1)+GOALS('14-15 Teamsheets'!$S$2:$Z$136,$A50,'14-15 Teamsheets'!$C$2:$C$136,BO$1)) &amp; ")"</f>
        <v>0(0)</v>
      </c>
      <c r="BQ50" s="27">
        <f>Clean_sheet('07-08 Teamsheets'!$C$2:$H$92,$A50,BO$1)+Clean_sheet('08-09 Teamsheets'!$C$2:$H$92,$A50,BO$1)+Clean_sheet('09-10 Teamsheets'!$C$2:$H$98,$A50,BO$1)+Clean_sheet('10-11 Teamsheets'!$C$2:$H$106,$A50,BO$1)+Clean_sheet('11-12 Teamsheets'!$C$2:$H$119,$A50,BO$1)+Clean_sheet('12-13 Teamsheets'!$C$2:$H$126,$A50,BO$1)+Clean_sheet('13-14 Teamsheets'!$C$2:$H$132,$A50,BO$1)+Clean_sheet('14-15 Teamsheets'!$C$2:$H$136,$A50,BO$1)</f>
        <v>0</v>
      </c>
      <c r="BR50" s="27" t="str">
        <f>(CARDS('07-08 Teamsheets'!$H$2:$Z$88,$A50,$CX$2,'07-08 Teamsheets'!$C$2:$C$88,BO$1)+CARDS('08-09 Teamsheets'!$H$2:$Z$92,$A50,$CX$2,'08-09 Teamsheets'!$C$2:$C$92,BO$1)+CARDS('09-10 Teamsheets'!$H$2:$Z$98,$A50,$CX$2,'09-10 Teamsheets'!$C$2:$C$98,BO$1)+CARDS('10-11 Teamsheets'!$H$2:$Z$106,$A50,$CX$2,'10-11 Teamsheets'!$C$2:$C$106,BO$1)+CARDS('11-12 Teamsheets'!$H$2:$Z$119,$A50,$CX$2,'11-12 Teamsheets'!$C$2:$C$119,BO$1)+CARDS('12-13 Teamsheets'!$H$2:$Z$126,$A50,$CX$2,'12-13 Teamsheets'!$C$2:$C$126,BO$1)+CARDS('13-14 Teamsheets'!$H$2:$Z$132,$A50,$CX$2,'13-14 Teamsheets'!$C$2:$C$132,BO$1)+CARDS('14-15 Teamsheets'!$H$2:$Z$136,$A50,$CX$2,'14-15 Teamsheets'!$C$2:$C$136,BO$1)) &amp; "(" &amp; (CARDS('07-08 Teamsheets'!$H$2:$Z$88,$A50,$CX$3,'07-08 Teamsheets'!$C$2:$C$88,BO$1)+CARDS('08-09 Teamsheets'!$H$2:$Z$92,$A50,$CX$3,'08-09 Teamsheets'!$C$2:$C$92,BO$1)+CARDS('09-10 Teamsheets'!$H$2:$Z$98,$A50,$CX$3,'09-10 Teamsheets'!$C$2:$C$98,BO$1)+CARDS('10-11 Teamsheets'!$H$2:$Z$106,$A50,$CX$3,'10-11 Teamsheets'!$C$2:$C$106,BO$1)+CARDS('11-12 Teamsheets'!$H$2:$Z$119,$A50,$CX$3,'11-12 Teamsheets'!$C$2:$C$119,BO$1)+CARDS('12-13 Teamsheets'!$H$2:$Z$126,$A50,$CX$3,'12-13 Teamsheets'!$C$2:$C$126,BO$1)+CARDS('13-14 Teamsheets'!$H$2:$Z$132,$A50,$CX$3,'13-14 Teamsheets'!$C$2:$C$132,BO$1)+CARDS('14-15 Teamsheets'!$H$2:$Z$136,$A50,$CX$3,'14-15 Teamsheets'!$C$2:$C$136,BO$1)) &amp; ")"</f>
        <v>0(1)</v>
      </c>
      <c r="BS50" s="82">
        <f>MINS_PLAYED('07-08 Teamsheets'!$H$2:$R$88,$A50,'07-08 Teamsheets'!$C$2:$C$88,BO$1)+MINS_PLAYED('08-09 Teamsheets'!$H$2:$R$92,$A50,'08-09 Teamsheets'!$C$2:$C$92,BO$1)+MINS_PLAYED('09-10 Teamsheets'!$H$2:$R$98,$A50,'09-10 Teamsheets'!$C$2:$C$98,BO$1)+MINS_PLAYED('10-11 Teamsheets'!$H$2:$R$106,$A50,'10-11 Teamsheets'!$C$2:$C$106,BO$1)+MINS_PLAYED('11-12 Teamsheets'!$H$2:$R$119,$A50,'11-12 Teamsheets'!$C$2:$C$119,BO$1)+MINS_PLAYED('12-13 Teamsheets'!$H$2:$R$126,$A50,'12-13 Teamsheets'!$C$2:$C$126,BO$1)+MINS_PLAYED('13-14 Teamsheets'!$H$2:$R$132,$A50,'13-14 Teamsheets'!$C$2:$C$132,BO$1)+MINS_PLAYED('14-15 Teamsheets'!$H$2:$R$136,$A50,'14-15 Teamsheets'!$C$2:$C$136,BO$1)+MINS_AS_SUB('07-08 Teamsheets'!$S$2:$Z$88,$A50,'07-08 Teamsheets'!$C$2:$C$88,BO$1)+MINS_AS_SUB('08-09 Teamsheets'!$S$2:$Z$92,$A50,'08-09 Teamsheets'!$C$2:$C$92,BO$1)+MINS_AS_SUB('09-10 Teamsheets'!$S$2:$Z$98,$A50,'09-10 Teamsheets'!$C$2:$C$98,BO$1)+MINS_AS_SUB('10-11 Teamsheets'!$S$2:$Z$106,$A50,'10-11 Teamsheets'!$C$2:$C$106,BO$1)+MINS_AS_SUB('11-12 Teamsheets'!$S$2:$Z$119,$A50,'11-12 Teamsheets'!$C$2:$C$119,BO$1)+MINS_AS_SUB('12-13 Teamsheets'!$S$2:$Z$126,$A50,'12-13 Teamsheets'!$C$2:$C$126,BO$1)+MINS_AS_SUB('13-14 Teamsheets'!$S$2:$Z$132,$A50,'13-14 Teamsheets'!$C$2:$C$132,BO$1)+MINS_AS_SUB('14-15 Teamsheets'!$S$2:$Z$136,$A50,'14-15 Teamsheets'!$C$2:$C$136,BO$1)</f>
        <v>54</v>
      </c>
      <c r="BT50" s="71">
        <f>APPS('05-06 Teamsheets'!$H$2:$R$71,$A50,'05-06 Teamsheets'!$C$2:$C$71,B$1)+SUBS('05-06 Teamsheets'!$S$2:$W$71,$A50,'05-06 Teamsheets'!$C$2:$C$71,B$1)+APPS('06-07 Teamsheets'!$H$2:$R$83,$A50,'06-07 Teamsheets'!$C$2:$C$83,G$1)+SUBS('06-07 Teamsheets'!$S$2:$Z$83,$A50,'06-07 Teamsheets'!$C$2:$C$83,G$1)+APPS('07-08 Teamsheets'!$H$2:$R$88,$A50,'07-08 Teamsheets'!$C$2:$C$88,L$1)+SUBS('07-08 Teamsheets'!$S$2:$Z$88,$A50,'07-08 Teamsheets'!$C$2:$C$88,L$1)+APPS('08-09 Teamsheets'!$H$2:$R$92,$A50,'08-09 Teamsheets'!$C$2:$C$92,Q$1)+SUBS('08-09 Teamsheets'!$S$2:$Z$92,$A50,'08-09 Teamsheets'!$C$2:$C$92,Q$1)+APPS('09-10 Teamsheets'!$H$2:$R$98,$A50,'09-10 Teamsheets'!$C$2:$C$98,Q$1)+SUBS('09-10 Teamsheets'!$S$2:$Z$98,$A50,'09-10 Teamsheets'!$C$2:$C$98,Q$1)+APPS('10-11 Teamsheets'!$H$2:$R$107,$A50,'10-11 Teamsheets'!$C$2:$C$107,Q$1)+SUBS('10-11 Teamsheets'!$S$2:$Z$107,$A50,'10-11 Teamsheets'!$C$2:$C$107,Q$1)+APPS('11-12 Teamsheets'!$H$2:$R$119,$A50,'11-12 Teamsheets'!$C$2:$C$119,Q$1)+SUBS('11-12 Teamsheets'!$S$2:$Z$119,$A50,'11-12 Teamsheets'!$C$2:$C$119,Q$1)+APPS('12-13 Teamsheets'!$H$2:$R$126,$A50,'12-13 Teamsheets'!$C$2:$C$126,Q$1)+SUBS('12-13 Teamsheets'!$S$2:$Z$126,$A50,'12-13 Teamsheets'!$C$2:$C$126,Q$1)+APPS('13-14 Teamsheets'!$H$2:$R$132,$A50,'13-14 Teamsheets'!$C$2:$C$132,Q$1)+SUBS('13-14 Teamsheets'!$S$2:$Z$132,$A50,'13-14 Teamsheets'!$C$2:$C$132,Q$1)+APPS('14-15 Teamsheets'!$H$2:$R$136,$A50,'14-15 Teamsheets'!$C$2:$C$136,Q$1)+SUBS('14-15 Teamsheets'!$S$2:$Z$136,$A50,'14-15 Teamsheets'!$C$2:$C$136,Q$1)</f>
        <v>40</v>
      </c>
      <c r="BU50" s="132">
        <v>0</v>
      </c>
      <c r="BV50" s="27">
        <f>APPS('07-08 Teamsheets'!$H$2:$R$88,$A50,'07-08 Teamsheets'!$C$2:$C$88,AZ$1)+SUBS('07-08 Teamsheets'!$S$2:$Z$88,$A50,'07-08 Teamsheets'!$C$2:$C$88,AZ$1)+APPS('11-12 Teamsheets'!$H$2:$R$119,$A50,'11-12 Teamsheets'!$C$2:$C$119,AZ$1)+SUBS('11-12 Teamsheets'!$S$2:$Z$119,$A50,'11-12 Teamsheets'!$C$2:$C$119,AZ$1)+APPS('12-13 Teamsheets'!$H$2:$R$126,$A50,'12-13 Teamsheets'!$C$2:$C$126,AZ$1)+SUBS('12-13 Teamsheets'!$S$2:$Z$126,$A50,'12-13 Teamsheets'!$C$2:$C$126,AZ$1)+APPS('13-14 Teamsheets'!$H$2:$R$132,$A50,'13-14 Teamsheets'!$C$2:$C$132,AZ$1)+SUBS('13-14 Teamsheets'!$S$2:$Z$132,$A50,'13-14 Teamsheets'!$C$2:$C$132,AZ$1)+APPS('14-15 Teamsheets'!$H$2:$R$136,$A50,'14-15 Teamsheets'!$C$2:$C$136,AZ$1)+SUBS('14-15 Teamsheets'!$S$2:$Z$136,$A50,'14-15 Teamsheets'!$C$2:$C$136,AZ$1)+APPS('08-09 Teamsheets'!$H$2:$R$92,$A50,'08-09 Teamsheets'!$C$2:$C$92,BE$1)+APPS('09-10 Teamsheets'!$H$2:$R$98,$A50,'09-10 Teamsheets'!$C$2:$C$98,BE$1)+SUBS('08-09 Teamsheets'!$S$2:$Z$92,$A50,'08-09 Teamsheets'!$C$2:$C$92,BE$1)+SUBS('09-10 Teamsheets'!$S$2:$Z$98,$A50,'09-10 Teamsheets'!$C$2:$C$98,BE$1)+APPS('10-11 Teamsheets'!$H$2:$R$107,$A50,'10-11 Teamsheets'!$C$2:$C$107,BE$1)+SUBS('10-11 Teamsheets'!$S$2:$Z$107,$A50,'10-11 Teamsheets'!$C$2:$C$107,BE$1)+APPS('11-12 Teamsheets'!$H$2:$R$119,$A50,'11-12 Teamsheets'!$C$2:$C$119,BE$1)+SUBS('11-12 Teamsheets'!$S$2:$Z$119,$A50,'11-12 Teamsheets'!$C$2:$C$119,BE$1)+APPS('12-13 Teamsheets'!$H$2:$R$126,$A50,'12-13 Teamsheets'!$C$2:$C$126,BE$1)+SUBS('12-13 Teamsheets'!$S$2:$Z$126,$A50,'12-13 Teamsheets'!$C$2:$C$126,BE$1)+APPS('13-14 Teamsheets'!$H$2:$R$132,$A50,'13-14 Teamsheets'!$C$2:$C$132,BE$1)+SUBS('13-14 Teamsheets'!$S$2:$Z$132,$A50,'13-14 Teamsheets'!$C$2:$C$132,BE$1)+APPS('14-15 Teamsheets'!$H$2:$R$136,$A50,'14-15 Teamsheets'!$C$2:$C$136,BE$1)+SUBS('14-15 Teamsheets'!$S$2:$Z$136,$A50,'14-15 Teamsheets'!$C$2:$C$136,BE$1)</f>
        <v>2</v>
      </c>
      <c r="BW50" s="27">
        <f>APPS('07-08 Teamsheets'!$H$2:$R$88,$A50,'07-08 Teamsheets'!$C$2:$C$88,BJ$1)+APPS('08-09 Teamsheets'!$H$2:$R$92,$A50,'08-09 Teamsheets'!$C$2:$C$92,BJ$1)+APPS('09-10 Teamsheets'!$H$2:$R$98,$A50,'09-10 Teamsheets'!$C$2:$C$98,BJ$1)+SUBS('07-08 Teamsheets'!$S$2:$Z$88,$A50,'07-08 Teamsheets'!$C$2:$C$88,BJ$1)+SUBS('08-09 Teamsheets'!$S$2:$Z$92,$A50,'08-09 Teamsheets'!$C$2:$C$92,BJ$1)+SUBS('09-10 Teamsheets'!$S$2:$Z$98,$A50,'09-10 Teamsheets'!$C$2:$C$98,BJ$1)+APPS('10-11 Teamsheets'!$H$2:$R$107,$A50,'10-11 Teamsheets'!$C$2:$C$107,BJ$1)+SUBS('10-11 Teamsheets'!$S$2:$Z$107,$A50,'10-11 Teamsheets'!$C$2:$C$107,BJ$1)+APPS('11-12 Teamsheets'!$H$2:$R$119,$A50,'11-12 Teamsheets'!$C$2:$C$119,BJ$1)+SUBS('11-12 Teamsheets'!$S$2:$Z$111,$A50,'11-12 Teamsheets'!$C$2:$C$119,BJ$1)+APPS('12-13 Teamsheets'!$H$2:$R$126,$A50,'12-13 Teamsheets'!$C$2:$C$126,BJ$1)+SUBS('12-13 Teamsheets'!$S$2:$Z$118,$A50,'12-13 Teamsheets'!$C$2:$C$126,BJ$1)+APPS('13-14 Teamsheets'!$H$2:$R$132,$A50,'13-14 Teamsheets'!$C$2:$C$132,BJ$1)+SUBS('13-14 Teamsheets'!$S$2:$Z$124,$A50,'13-14 Teamsheets'!$C$2:$C$132,BJ$1)+APPS('14-15 Teamsheets'!$H$2:$R$136,$A50,'14-15 Teamsheets'!$C$2:$C$136,BJ$1)+SUBS('14-15 Teamsheets'!$S$2:$Z$128,$A50,'14-15 Teamsheets'!$C$2:$C$136,BJ$1)</f>
        <v>2</v>
      </c>
      <c r="BX50" s="27">
        <f>APPS('07-08 Teamsheets'!$H$2:$R$88,$A50,'07-08 Teamsheets'!$C$2:$C$88,BO$1)+APPS('08-09 Teamsheets'!$H$2:$R$92,$A50,'08-09 Teamsheets'!$C$2:$C$92,BO$1)+APPS('09-10 Teamsheets'!$H$2:$R$98,$A50,'09-10 Teamsheets'!$C$2:$C$98,BO$1)+SUBS('07-08 Teamsheets'!$S$2:$Z$88,$A50,'07-08 Teamsheets'!$C$2:$C$88,BO$1)+SUBS('08-09 Teamsheets'!$S$2:$Z$92,$A50,'08-09 Teamsheets'!$C$2:$C$92,BO$1)+SUBS('09-10 Teamsheets'!$S$2:$Z$98,$A50,'09-10 Teamsheets'!$C$2:$C$98,BO$1)+APPS('10-11 Teamsheets'!$H$2:$R$107,$A50,'10-11 Teamsheets'!$C$2:$C$107,BO$1)+SUBS('10-11 Teamsheets'!$S$2:$Z$107,$A50,'10-11 Teamsheets'!$C$2:$C$107,BO$1)+APPS('11-12 Teamsheets'!$H$2:$R$119,$A50,'11-12 Teamsheets'!$C$2:$C$119,BO$1)+SUBS('11-12 Teamsheets'!$S$2:$Z$119,$A50,'11-12 Teamsheets'!$C$2:$C$119,BO$1)+APPS('12-13 Teamsheets'!$H$2:$R$126,$A50,'12-13 Teamsheets'!$C$2:$C$126,BO$1)+SUBS('12-13 Teamsheets'!$S$2:$Z$126,$A50,'12-13 Teamsheets'!$C$2:$C$126,BO$1)+APPS('13-14 Teamsheets'!$H$2:$R$132,$A50,'13-14 Teamsheets'!$C$2:$C$132,BO$1)+SUBS('13-14 Teamsheets'!$S$2:$Z$132,$A50,'13-14 Teamsheets'!$C$2:$C$132,BO$1)+APPS('14-15 Teamsheets'!$H$2:$R$136,$A50,'14-15 Teamsheets'!$C$2:$C$136,BO$1)+SUBS('14-15 Teamsheets'!$S$2:$Z$136,$A50,'14-15 Teamsheets'!$C$2:$C$136,BO$1)</f>
        <v>1</v>
      </c>
      <c r="BY50" s="28">
        <f t="shared" si="3"/>
        <v>5</v>
      </c>
      <c r="BZ50" s="27" t="str">
        <f>(APPS('05-06 Teamsheets'!$H$2:$R$71,$A50) + APPS('06-07 Teamsheets'!$H$2:$R$83,$A50) +APPS('07-08 Teamsheets'!$H$2:$R$88,$A50) + APPS('08-09 Teamsheets'!$H$2:$R$92,$A50)+APPS('09-10 Teamsheets'!$H$2:$R$98,$A50)+APPS('10-11 Teamsheets'!$H$2:$R$107,$A50)+APPS('11-12 Teamsheets'!$H$2:$R$119,$A50)+APPS('12-13 Teamsheets'!$H$2:$R$126,$A50)+APPS('13-14 Teamsheets'!$H$2:$R$132,$A50)+APPS('14-15 Teamsheets'!$H$2:$R$136,$A50)) &amp; "(" &amp; (SUBS('05-06 Teamsheets'!$S$2:$W$71,$A50)+SUBS('06-07 Teamsheets'!$S$2:$Z$83,$A50)+SUBS('07-08 Teamsheets'!$S$2:$Z$88,$A50) +SUBS('08-09 Teamsheets'!$S$2:$Z$92,$A50)+SUBS('09-10 Teamsheets'!$S$2:$Z$98,$A50)+SUBS('10-11 Teamsheets'!$S$2:$Z$107,$A50)+SUBS('11-12 Teamsheets'!$S$2:$Z$119,$A50)+SUBS('12-13 Teamsheets'!$S$2:$Z$126,$A50)+SUBS('13-14 Teamsheets'!$S$2:$Z$132,$A50)+SUBS('14-15 Teamsheets'!$S$2:$Z$136,$A50)) &amp; ")"</f>
        <v>42(3)</v>
      </c>
      <c r="CA50" s="28">
        <f t="shared" si="4"/>
        <v>45</v>
      </c>
      <c r="CB50" s="71">
        <f>GOALS('05-06 Teamsheets'!$H$2:$W$71,$A50,'05-06 Teamsheets'!$C$2:$C$71,B$1)+GOALS('06-07 Teamsheets'!$H$2:$Z$83,$A50,'06-07 Teamsheets'!$C$2:$C$83,G$1)+GOALS('07-08 Teamsheets'!$H$2:$Z$88,$A50,'07-08 Teamsheets'!$C$2:$C$88,L$1)+GOALS('08-09 Teamsheets'!$H$2:$Z$92,$A50,'08-09 Teamsheets'!$C$2:$C$92,Q$1)+GOALS('09-10 Teamsheets'!$H$2:$Z$98,$A50,'09-10 Teamsheets'!$C$2:$C$98,Q$1)+GOALS('10-11 Teamsheets'!$H$2:$Z$107,$A50,'10-11 Teamsheets'!$C$2:$C$107,Q$1)+GOALS('11-12 Teamsheets'!$H$2:$Z$119,$A50,'11-12 Teamsheets'!$C$2:$C$119,Q$1)+GOALS('12-13 Teamsheets'!$H$2:$Z$126,$A50,'12-13 Teamsheets'!$C$2:$C$126,Q$1)+GOALS('13-14 Teamsheets'!$H$2:$Z$132,$A50,'13-14 Teamsheets'!$C$2:$C$132,Q$1)+GOALS('14-15 Teamsheets'!$H$2:$Z$136,$A50,'14-15 Teamsheets'!$C$2:$C$136,Q$1)</f>
        <v>5</v>
      </c>
      <c r="CC50" s="27">
        <f>GOALS('05-06 Teamsheets'!$H$2:$W$71,$A50,'05-06 Teamsheets'!$C$2:$C$71,V$1)+GOALS('05-06 Teamsheets'!$H$2:$W$71,$A50,'05-06 Teamsheets'!$C$2:$C$71,AA$1)+GOALS('06-07 Teamsheets'!$H$2:$Z$83,$A50,'06-07 Teamsheets'!$C$2:$C$83,AF$1)+GOALS('06-07 Teamsheets'!$H$2:$Z$83,$A50,'06-07 Teamsheets'!$C$2:$C$83,AK$1)+GOALS('07-08 Teamsheets'!$H$2:$Z$88,$A50,'07-08 Teamsheets'!$C$2:$C$88,AP$1)+GOALS('07-08 Teamsheets'!$H$2:$Z$88,$A50,'07-08 Teamsheets'!$C$2:$C$88,AU$1)+GOALS('07-08 Teamsheets'!$H$2:$Z$88,$A50,'07-08 Teamsheets'!$C$2:$C$88,AZ$1)+GOALS('11-12 Teamsheets'!$H$2:$Z$119,$A50,'11-12 Teamsheets'!$C$2:$C$119,AZ$1)+GOALS('12-13 Teamsheets'!$H$2:$Z$120,$A50,'12-13 Teamsheets'!$C$2:$C$120,AZ$1)+GOALS('13-14 Teamsheets'!$H$2:$Z$126,$A50,'13-14 Teamsheets'!$C$2:$C$126,AZ$1)+GOALS('14-15 Teamsheets'!$H$2:$Z$130,$A50,'14-15 Teamsheets'!$C$2:$C$130,AZ$1)+GOALS('08-09 Teamsheets'!$H$2:$Z$92,$A50,'08-09 Teamsheets'!$C$2:$C$92,BE$1)+GOALS('09-10 Teamsheets'!$H$2:$Z$98,$A50,'09-10 Teamsheets'!$C$2:$C$98,BE$1)+GOALS('10-11 Teamsheets'!$H$2:$Z$107,$A50,'10-11 Teamsheets'!$C$2:$C$107,BE$1)+GOALS('11-12 Teamsheets'!$H$2:$Z$119,$A50,'11-12 Teamsheets'!$C$2:$C$119,BE$1)+GOALS('12-13 Teamsheets'!$H$2:$Z$126,$A50,'12-13 Teamsheets'!$C$2:$C$126,BE$1)+GOALS('13-14 Teamsheets'!$H$2:$Z$132,$A50,'13-14 Teamsheets'!$C$2:$C$132,BE$1)+GOALS('14-15 Teamsheets'!$H$2:$Z$136,$A50,'14-15 Teamsheets'!$C$2:$C$136,BE$1)</f>
        <v>0</v>
      </c>
      <c r="CD50" s="27">
        <f>GOALS('07-08 Teamsheets'!$H$2:$Z$88,$A50,'07-08 Teamsheets'!$C$2:$C$88,BJ$1)
+GOALS('08-09 Teamsheets'!$H$2:$Z$92,$A50,'08-09 Teamsheets'!$C$2:$C$92,BJ$1)
+GOALS('09-10 Teamsheets'!$H$2:$Z$98,$A50,'09-10 Teamsheets'!$C$2:$C$98,BJ$1)
+GOALS('10-11 Teamsheets'!$H$2:$Z$107,$A50,'10-11 Teamsheets'!$C$2:$C$107,BJ$1)
+GOALS('11-12 Teamsheets'!$H$2:$Z$119,$A50,'11-12 Teamsheets'!$C$2:$C$119,BJ$1)
+GOALS('12-13 Teamsheets'!$H$2:$Z$124,$A50,'12-13 Teamsheets'!$C$2:$C$124,BJ$1)+GOALS('13-14 Teamsheets'!$H$2:$Z$130,$A50,'13-14 Teamsheets'!$C$2:$C$130,BJ$1)+GOALS('14-15 Teamsheets'!$H$2:$Z$134,$A50,'14-15 Teamsheets'!$C$2:$C$134,BJ$1)
+GOALS('07-08 Teamsheets'!$H$2:$Z$88,$A50,'07-08 Teamsheets'!$C$2:$C$88,BO$1)
+GOALS('08-09 Teamsheets'!$H$2:$Z$92,$A50,'08-09 Teamsheets'!$C$2:$C$92,BO$1)
+GOALS('09-10 Teamsheets'!$H$2:$Z$98,$A50,'09-10 Teamsheets'!$C$2:$C$98,BO$1)
+GOALS('10-11 Teamsheets'!$H$2:$Z$107,$A50,'10-11 Teamsheets'!$C$2:$C$107,BO$1)
+GOALS('11-12 Teamsheets'!$H$2:$Z$119,$A50,'11-12 Teamsheets'!$C$2:$C$119,BO$1)
+GOALS('12-13 Teamsheets'!$H$2:$Z$126,$A50,'12-13 Teamsheets'!$C$2:$C$126,BO$1)+GOALS('13-14 Teamsheets'!$H$2:$Z$132,$A50,'13-14 Teamsheets'!$C$2:$C$132,BO$1)+GOALS('14-15 Teamsheets'!$H$2:$Z$136,$A50,'14-15 Teamsheets'!$C$2:$C$136,BO$1)</f>
        <v>0</v>
      </c>
      <c r="CE50" s="28">
        <f t="shared" si="5"/>
        <v>0</v>
      </c>
      <c r="CF50" s="27" t="str">
        <f>(GOALS('05-06 Teamsheets'!$H$2:$R$71,$A50) +GOALS('06-07 Teamsheets'!$H$2:$R$83,$A50) +  GOALS('07-08 Teamsheets'!$H$2:$R$88,$A50) + GOALS('08-09 Teamsheets'!$H$2:$R$92,$A50)+GOALS('09-10 Teamsheets'!$H$2:$R$98,$A50)+GOALS('10-11 Teamsheets'!$H$2:$R$107,$A50)+GOALS('11-12 Teamsheets'!$H$2:$R$119,$A50)+GOALS('12-13 Teamsheets'!$H$2:$R$126,$A50)+GOALS('13-14 Teamsheets'!$H$2:$R$132,$A50)+GOALS('14-15 Teamsheets'!$H$2:$R$136,$A50)) &amp; "(" &amp; (GOALS('05-06 Teamsheets'!$S$2:$W$71,$A50)+GOALS('06-07 Teamsheets'!$S$2:$Z$83,$A50)+GOALS('07-08 Teamsheets'!$S$2:$Z$88,$A50)+GOALS('08-09 Teamsheets'!$S$2:$Z$92,$A50)+GOALS('09-10 Teamsheets'!$S$2:$Z$98,$A50)+GOALS('10-11 Teamsheets'!$S$2:$Z$107,$A50)+GOALS('11-12 Teamsheets'!$S$2:$Z$119,$A50)+GOALS('12-13 Teamsheets'!$S$2:$Z$126,$A50)+GOALS('13-14 Teamsheets'!$S$2:$Z$132,$A50)+GOALS('14-15 Teamsheets'!$S$2:$Z$136,$A50)) &amp; ")"</f>
        <v>5(0)</v>
      </c>
      <c r="CG50" s="28">
        <f t="shared" si="6"/>
        <v>5</v>
      </c>
      <c r="CH50" s="71">
        <f>SUM(D50,I50,N50,S50)</f>
        <v>0</v>
      </c>
      <c r="CI50" s="83">
        <f>SUM(X50,AC50,AH50,AM50,AR50,BG50,AW50,BL50,BQ50,BB50)</f>
        <v>0</v>
      </c>
      <c r="CJ50" s="77">
        <f>SUM(CH50:CI50)</f>
        <v>0</v>
      </c>
      <c r="CK50" s="74" t="str">
        <f>(CARDS('05-06 Teamsheets'!$H$2:$W$71,$A50,$CX$2)+CARDS('06-07 Teamsheets'!$H$2:$Z$83,$A50,$CX$2)+CARDS('07-08 Teamsheets'!$H$2:$Z$88,$A50,$CX$2)+CARDS('08-09 Teamsheets'!$H$2:$Z$92,$A50,$CX$2)+CARDS('09-10 Teamsheets'!$H$2:$Z$98,$A50,$CX$2)+CARDS('10-11 Teamsheets'!$H$2:$Z$107,$A50,$CX$2)+CARDS('11-12 Teamsheets'!$H$2:$Z$119,$A50,$CX$2)+CARDS('12-13 Teamsheets'!$H$2:$Z$126,$A50,$CX$2)+CARDS('13-14 Teamsheets'!$H$2:$Z$130,$A50,$CX$2)) &amp; "(" &amp; (CARDS('05-06 Teamsheets'!$H$2:$W$71,$A50,$CX$3)+CARDS('06-07 Teamsheets'!$H$2:$Z$83,$A50,$CX$3)+CARDS('07-08 Teamsheets'!$H$2:$Z$88,$A50,$CX$3)+CARDS('08-09 Teamsheets'!$H$2:$Z$92,$A50,$CX$3)+CARDS('09-10 Teamsheets'!$H$2:$Z$98,$A50,$CX$3)+CARDS('10-11 Teamsheets'!$H$2:$Z$107,$A50,$CX$3)+CARDS('11-12 Teamsheets'!$H$2:$Z$119,$A50,$CX$3)+CARDS('13-14 Teamsheets'!$H$2:$Z$130,$A50,$CX$3)) &amp; ")"</f>
        <v>9(2)</v>
      </c>
      <c r="CL50" s="28">
        <f>SUM(F50,K50,P50,U50)</f>
        <v>3502</v>
      </c>
      <c r="CM50" s="28">
        <f>SUM(Z50,AE50,AJ50,AO50,AT50,BI50,AY50,BN50,BS50,BD50)</f>
        <v>334</v>
      </c>
      <c r="CN50" s="77">
        <f>SUM(CL50:CM50)</f>
        <v>3836</v>
      </c>
      <c r="CO50" s="28">
        <f>IF(AND(CN50&lt;&gt;0, CA50&lt;&gt;0),CN50/CA50,0)</f>
        <v>85.24444444444444</v>
      </c>
      <c r="CP50" s="28">
        <f>IF(CG50&lt;&gt;0,CG50/CA50,0)</f>
        <v>0.1111111111111111</v>
      </c>
      <c r="CQ50" s="77">
        <f>IF(CG50&lt;&gt;0,CN50/CG50,0)</f>
        <v>767.2</v>
      </c>
      <c r="CS50" s="71">
        <f t="shared" si="0"/>
        <v>44</v>
      </c>
      <c r="CT50" s="83">
        <f t="shared" si="1"/>
        <v>39</v>
      </c>
      <c r="CU50" s="77">
        <f t="shared" si="2"/>
        <v>32</v>
      </c>
      <c r="CW50"/>
      <c r="CX50" s="30"/>
    </row>
    <row r="51" spans="1:102" x14ac:dyDescent="0.2">
      <c r="A51" s="112" t="s">
        <v>3280</v>
      </c>
      <c r="B51" s="27" t="s">
        <v>1635</v>
      </c>
      <c r="C51" s="27" t="s">
        <v>1635</v>
      </c>
      <c r="D51" s="27">
        <v>0</v>
      </c>
      <c r="E51" s="27" t="s">
        <v>1635</v>
      </c>
      <c r="F51" s="82">
        <v>0</v>
      </c>
      <c r="G51" s="27" t="s">
        <v>1635</v>
      </c>
      <c r="H51" s="27" t="s">
        <v>1635</v>
      </c>
      <c r="I51" s="27">
        <v>0</v>
      </c>
      <c r="J51" s="27" t="s">
        <v>1635</v>
      </c>
      <c r="K51" s="82">
        <v>0</v>
      </c>
      <c r="L51" s="27" t="s">
        <v>1635</v>
      </c>
      <c r="M51" s="27" t="s">
        <v>1635</v>
      </c>
      <c r="N51" s="27">
        <v>0</v>
      </c>
      <c r="O51" s="27" t="s">
        <v>1635</v>
      </c>
      <c r="P51" s="82">
        <v>0</v>
      </c>
      <c r="Q51" s="27" t="str">
        <f>(APPS('08-09 Teamsheets'!$H$2:$R$92,$A51,'08-09 Teamsheets'!$C$2:$C$92,Q$1)+APPS('09-10 Teamsheets'!$H$2:$R$98,$A51,'09-10 Teamsheets'!$C$2:$C$98,Q$1)+APPS('10-11 Teamsheets'!$H$2:$R$107,$A51,'10-11 Teamsheets'!$C$2:$C$107,Q$1)+APPS('11-12 Teamsheets'!$H$2:$R$119,$A51,'11-12 Teamsheets'!$C$2:$C$119,Q$1)+APPS('12-13 Teamsheets'!$H$2:$R$126,$A51,'12-13 Teamsheets'!$C$2:$C$126,Q$1)+APPS('13-14 Teamsheets'!$H$2:$R$132,$A51,'13-14 Teamsheets'!$C$2:$C$132,Q$1)+APPS('14-15 Teamsheets'!$H$2:$R$136,$A51,'14-15 Teamsheets'!$C$2:$C$136,Q$1)) &amp; "(" &amp; (SUBS('08-09 Teamsheets'!$S$2:$Z$92,$A51,'08-09 Teamsheets'!$C$2:$C$92,Q$1)+SUBS('09-10 Teamsheets'!$S$2:$Z$98,$A51,'09-10 Teamsheets'!$C$2:$C$98,Q$1)+SUBS('10-11 Teamsheets'!$S$2:$Z$107,$A51,'10-11 Teamsheets'!$C$2:$C$107,Q$1)+SUBS('11-12 Teamsheets'!$S$2:$Z$119,$A51,'11-12 Teamsheets'!$C$2:$C$119,Q$1)+SUBS('12-13 Teamsheets'!$S$2:$Z$126,$A51,'12-13 Teamsheets'!$C$2:$C$126,Q$1)+SUBS('13-14 Teamsheets'!$S$2:$Z$132,$A51,'13-14 Teamsheets'!$C$2:$C$132,Q$1)+SUBS('14-15 Teamsheets'!$S$2:$Z$136,$A51,'14-15 Teamsheets'!$C$2:$C$136,Q$1)) &amp; ")"</f>
        <v>3(1)</v>
      </c>
      <c r="R51" s="27" t="str">
        <f>(GOALS('08-09 Teamsheets'!$H$2:$R$92,$A51,'08-09 Teamsheets'!$C$2:$C$92,Q$1)+GOALS('09-10 Teamsheets'!$H$2:$R$98,$A51,'09-10 Teamsheets'!$C$2:$C$98,Q$1)+GOALS('10-11 Teamsheets'!$H$2:$R$107,$A51,'10-11 Teamsheets'!$C$2:$C$107,Q$1)+GOALS('11-12 Teamsheets'!$H$2:$R$119,$A51,'11-12 Teamsheets'!$C$2:$C$119,Q$1)+GOALS('12-13 Teamsheets'!$H$2:$R$126,$A51,'12-13 Teamsheets'!$C$2:$C$126,Q$1)+GOALS('13-14 Teamsheets'!$H$2:$R$132,$A51,'13-14 Teamsheets'!$C$2:$C$132,Q$1)+GOALS('14-15 Teamsheets'!$H$2:$R$136,$A51,'14-15 Teamsheets'!$C$2:$C$136,Q$1)) &amp; "(" &amp; (GOALS('08-09 Teamsheets'!$S$2:$Z$92,$A51,'08-09 Teamsheets'!$C$2:$C$92,Q$1)+GOALS('09-10 Teamsheets'!$S$2:$Z$98,$A51,'09-10 Teamsheets'!$C$2:$C$98,Q$1)+GOALS('10-11 Teamsheets'!$S$2:$Z$107,$A51,'10-11 Teamsheets'!$C$2:$C$107,Q$1)+GOALS('11-12 Teamsheets'!$S$2:$Z$119,$A51,'11-12 Teamsheets'!$C$2:$C$119,Q$1)+GOALS('12-13 Teamsheets'!$S$2:$Z$126,$A51,'12-13 Teamsheets'!$C$2:$C$126,Q$1)+GOALS('13-14 Teamsheets'!$S$2:$Z$132,$A51,'13-14 Teamsheets'!$C$2:$C$132,Q$1)+GOALS('14-15 Teamsheets'!$S$2:$Z$136,$A51,'14-15 Teamsheets'!$C$2:$C$136,Q$1)) &amp; ")"</f>
        <v>0(0)</v>
      </c>
      <c r="S51" s="27">
        <f>Clean_sheet('08-09 Teamsheets'!$C$2:$H$92,$A51,Q$1)+Clean_sheet('09-10 Teamsheets'!$C$2:$H$98,$A51,Q$1)+Clean_sheet('10-11 Teamsheets'!$C$2:$H$107,$A51,Q$1)+Clean_sheet('11-12 Teamsheets'!$C$2:$H$119,$A51,Q$1)+Clean_sheet('12-13 Teamsheets'!$C$2:$H$126,$A51,Q$1)+Clean_sheet('13-14 Teamsheets'!$C$2:$H$132,$A51,Q$1)+Clean_sheet('14-15 Teamsheets'!$C$2:$H$136,$A51,Q$1)</f>
        <v>0</v>
      </c>
      <c r="T51" s="27" t="str">
        <f>(CARDS('08-09 Teamsheets'!$H$2:$Z$92,$A51,$CX$2,'08-09 Teamsheets'!$C$2:$C$92,Q$1)+CARDS('09-10 Teamsheets'!$H$2:$Z$98,$A51,$CX$2,'09-10 Teamsheets'!$C$2:$C$98,Q$1)+CARDS('10-11 Teamsheets'!$H$2:$Z$107,$A51,$CX$2,'10-11 Teamsheets'!$C$2:$C$107,Q$1)+CARDS('11-12 Teamsheets'!$H$2:$Z$119,$A51,$CX$2,'11-12 Teamsheets'!$C$2:$C$119,Q$1)+CARDS('12-13 Teamsheets'!$H$2:$Z$126,$A51,$CX$2,'12-13 Teamsheets'!$C$2:$C$126,Q$1)+CARDS('13-14 Teamsheets'!$H$2:$Z$132,$A51,$CX$2,'13-14 Teamsheets'!$C$2:$C$132,Q$1)+CARDS('14-15 Teamsheets'!$H$2:$Z$136,$A51,$CX$2,'14-15 Teamsheets'!$C$2:$C$136,Q$1)) &amp; "(" &amp; (CARDS('08-09 Teamsheets'!$H$2:$Z$92,$A51,$CX$3,'08-09 Teamsheets'!$C$2:$C$92,Q$1)+CARDS('09-10 Teamsheets'!$H$2:$Z$98,$A51,$CX$3,'09-10 Teamsheets'!$C$2:$C$98,Q$1)+CARDS('10-11 Teamsheets'!$H$2:$Z$107,$A51,$CX$3,'10-11 Teamsheets'!$C$2:$C$107,Q$1)+CARDS('11-12 Teamsheets'!$H$2:$Z$119,$A51,$CX$3,'11-12 Teamsheets'!$C$2:$C$119,Q$1)+CARDS('12-13 Teamsheets'!$H$2:$Z$126,$A51,$CX$3,'12-13 Teamsheets'!$C$2:$C$126,Q$1)+CARDS('13-14 Teamsheets'!$H$2:$Z$132,$A51,$CX$3,'13-14 Teamsheets'!$C$2:$C$132,Q$1)+CARDS('14-15 Teamsheets'!$H$2:$Z$136,$A51,$CX$3,'14-15 Teamsheets'!$C$2:$C$136,Q$1)) &amp; ")"</f>
        <v>0(0)</v>
      </c>
      <c r="U51" s="82">
        <f>MINS_PLAYED('08-09 Teamsheets'!$H$2:$R$92,$A51,'08-09 Teamsheets'!$C$2:$C$92,Q$1)+MINS_PLAYED('09-10 Teamsheets'!$H$2:$R$98,$A51,'09-10 Teamsheets'!$C$2:$C$98,Q$1)+ MINS_AS_SUB('08-09 Teamsheets'!$S$2:$Z$92,$A51,'08-09 Teamsheets'!$C$2:$C$92,Q$1)+ MINS_AS_SUB('09-10 Teamsheets'!$S$2:$Z$98,$A51,'09-10 Teamsheets'!$C$2:$C$98,Q$1)+MINS_PLAYED('10-11 Teamsheets'!$H$2:$R$107,$A51,'10-11 Teamsheets'!$C$2:$C$107,Q$1)+MINS_AS_SUB('10-11 Teamsheets'!$S$2:$Z$107,$A51,'10-11 Teamsheets'!$C$2:$C$107,Q$1)+MINS_PLAYED('11-12 Teamsheets'!$H$2:$R$119,$A51,'11-12 Teamsheets'!$C$2:$C$119,Q$1)+MINS_AS_SUB('11-12 Teamsheets'!$S$2:$Z$119,$A51,'11-12 Teamsheets'!$C$2:$C$119,Q$1)+MINS_PLAYED('12-13 Teamsheets'!$H$2:$R$126,$A51,'12-13 Teamsheets'!$C$2:$C$126,Q$1)+MINS_AS_SUB('12-13 Teamsheets'!$S$2:$Z$126,$A51,'12-13 Teamsheets'!$C$2:$C$126,Q$1)+MINS_PLAYED('13-14 Teamsheets'!$H$2:$R$132,$A51,'13-14 Teamsheets'!$C$2:$C$132,Q$1)+MINS_AS_SUB('13-14 Teamsheets'!$S$2:$Z$132,$A51,'13-14 Teamsheets'!$C$2:$C$132,Q$1)+MINS_PLAYED('14-15 Teamsheets'!$H$2:$R$136,$A51,'14-15 Teamsheets'!$C$2:$C$136,Q$1)+MINS_AS_SUB('14-15 Teamsheets'!$S$2:$Z$136,$A51,'14-15 Teamsheets'!$C$2:$C$136,Q$1)</f>
        <v>247</v>
      </c>
      <c r="V51" s="27" t="s">
        <v>1635</v>
      </c>
      <c r="W51" s="27" t="s">
        <v>1635</v>
      </c>
      <c r="X51" s="27">
        <v>0</v>
      </c>
      <c r="Y51" s="27" t="s">
        <v>1635</v>
      </c>
      <c r="Z51" s="82">
        <v>0</v>
      </c>
      <c r="AA51" s="27" t="s">
        <v>1635</v>
      </c>
      <c r="AB51" s="27" t="s">
        <v>1635</v>
      </c>
      <c r="AC51" s="27">
        <v>0</v>
      </c>
      <c r="AD51" s="27" t="s">
        <v>1635</v>
      </c>
      <c r="AE51" s="82">
        <v>0</v>
      </c>
      <c r="AF51" s="27" t="s">
        <v>1635</v>
      </c>
      <c r="AG51" s="27" t="s">
        <v>1635</v>
      </c>
      <c r="AH51" s="27">
        <v>0</v>
      </c>
      <c r="AI51" s="27" t="s">
        <v>1635</v>
      </c>
      <c r="AJ51" s="82">
        <v>0</v>
      </c>
      <c r="AK51" s="27" t="s">
        <v>1635</v>
      </c>
      <c r="AL51" s="27" t="s">
        <v>1635</v>
      </c>
      <c r="AM51" s="27">
        <v>0</v>
      </c>
      <c r="AN51" s="27" t="s">
        <v>1635</v>
      </c>
      <c r="AO51" s="82">
        <v>0</v>
      </c>
      <c r="AP51" s="27" t="s">
        <v>1635</v>
      </c>
      <c r="AQ51" s="27" t="s">
        <v>1635</v>
      </c>
      <c r="AR51" s="27">
        <v>0</v>
      </c>
      <c r="AS51" s="27" t="s">
        <v>1635</v>
      </c>
      <c r="AT51" s="82">
        <v>0</v>
      </c>
      <c r="AU51" s="27" t="s">
        <v>1635</v>
      </c>
      <c r="AV51" s="27" t="s">
        <v>1635</v>
      </c>
      <c r="AW51" s="27">
        <v>0</v>
      </c>
      <c r="AX51" s="27" t="s">
        <v>1635</v>
      </c>
      <c r="AY51" s="82">
        <v>0</v>
      </c>
      <c r="AZ51" s="27" t="str">
        <f>(APPS('07-08 Teamsheets'!$H$2:$R$88,$A51,'07-08 Teamsheets'!$C$2:$C$88,AZ$1)+APPS('11-12 Teamsheets'!$H$2:$R$119,$A51,'11-12 Teamsheets'!$C$2:$C$119,AZ$1)+APPS('12-13 Teamsheets'!$H$2:$R$126,$A51,'12-13 Teamsheets'!$C$2:$C$126,AZ$1)+APPS('13-14 Teamsheets'!$H$2:$R$132,$A51,'13-14 Teamsheets'!$C$2:$C$132,AZ$1)+APPS('14-15 Teamsheets'!$H$2:$R$136,$A51,'14-15 Teamsheets'!$C$2:$C$136,AZ$1)) &amp; "(" &amp; (SUBS('07-08 Teamsheets'!$S$2:$Z$88,$A51,'07-08 Teamsheets'!$C$2:$C$88,AZ$1)+SUBS('11-12 Teamsheets'!$S$2:$Z$119,$A51,'11-12 Teamsheets'!$C$2:$C$119,AZ$1)+SUBS('12-13 Teamsheets'!$S$2:$Z$126,$A51,'12-13 Teamsheets'!$C$2:$C$126,AZ$1)+SUBS('13-14 Teamsheets'!$S$2:$Z$132,$A51,'13-14 Teamsheets'!$C$2:$C$132,AZ$1)+SUBS('14-15 Teamsheets'!$S$2:$Z$136,$A51,'14-15 Teamsheets'!$C$2:$C$136,AZ$1)) &amp; ")"</f>
        <v>0(0)</v>
      </c>
      <c r="BA51" s="27" t="str">
        <f>(GOALS('07-08 Teamsheets'!$H$2:$R$88,$A51,'07-08 Teamsheets'!$C$2:$C$88,AZ$1)+GOALS('11-12 Teamsheets'!$H$2:$R$119,$A51,'11-12 Teamsheets'!$C$2:$C$119,AZ$1)+GOALS('12-13 Teamsheets'!$H$2:$R$126,$A51,'12-13 Teamsheets'!$C$2:$C$126,AZ$1)+GOALS('13-14 Teamsheets'!$H$2:$R$132,$A51,'13-14 Teamsheets'!$C$2:$C$132,AZ$1)+GOALS('14-15 Teamsheets'!$H$2:$R$136,$A51,'14-15 Teamsheets'!$C$2:$C$136,AZ$1)) &amp; "(" &amp; (GOALS('07-08 Teamsheets'!$S$2:$Z$88,$A51,'07-08 Teamsheets'!$C$2:$C$88,AZ$1)+GOALS('11-12 Teamsheets'!$S$2:$Z$119,$A51,'11-12 Teamsheets'!$C$2:$C$119,AZ$1)+GOALS('12-13 Teamsheets'!$S$2:$Z$126,$A51,'12-13 Teamsheets'!$C$2:$C$126,AZ$1)+GOALS('13-14 Teamsheets'!$S$2:$Z$132,$A51,'13-14 Teamsheets'!$C$2:$C$132,AZ$1)+GOALS('14-15 Teamsheets'!$S$2:$Z$136,$A51,'14-15 Teamsheets'!$C$2:$C$136,AZ$1)) &amp; ")"</f>
        <v>0(0)</v>
      </c>
      <c r="BB51" s="27">
        <f>Clean_sheet('07-08 Teamsheets'!$C$2:$H$92,$A51,AZ$1)+Clean_sheet('11-12 Teamsheets'!$C$2:$H$119,$A51,AZ$1)+Clean_sheet('12-13 Teamsheets'!$C$2:$H$126,$A51,AZ$1)+Clean_sheet('13-14 Teamsheets'!$C$2:$H$132,$A51,AZ$1)+Clean_sheet('14-15 Teamsheets'!$C$2:$H$136,$A51,AZ$1)</f>
        <v>0</v>
      </c>
      <c r="BC51" s="27" t="str">
        <f>(CARDS('07-08 Teamsheets'!$H$2:$Z$88,$A51,$CX$2,'07-08 Teamsheets'!$C$2:$C$88,AZ$1)+CARDS('11-12 Teamsheets'!$H$2:$Z$119,$A51,$CX$2,'11-12 Teamsheets'!$C$2:$C$119,AZ$1)+CARDS('12-13 Teamsheets'!$H$2:$Z$126,$A51,$CX$2,'12-13 Teamsheets'!$C$2:$C$126,AZ$1)+CARDS('13-14 Teamsheets'!$H$2:$Z$132,$A51,$CX$2,'13-14 Teamsheets'!$C$2:$C$132,AZ$1)+CARDS('14-15 Teamsheets'!$H$2:$Z$136,$A51,$CX$2,'14-15 Teamsheets'!$C$2:$C$136,AZ$1)) &amp; "(" &amp; (CARDS('07-08 Teamsheets'!$H$2:$Z$88,$A51,$CX$3,'07-08 Teamsheets'!$C$2:$C$88,AZ$1)+CARDS('11-12 Teamsheets'!$H$2:$Z$119,$A51,$CX$3,'11-12 Teamsheets'!$C$2:$C$119,AZ$1)+CARDS('12-13 Teamsheets'!$H$2:$Z$126,$A51,$CX$3,'12-13 Teamsheets'!$C$2:$C$126,AZ$1)+CARDS('13-14 Teamsheets'!$H$2:$Z$132,$A51,$CX$3,'13-14 Teamsheets'!$C$2:$C$132,AZ$1)+CARDS('14-15 Teamsheets'!$H$2:$Z$136,$A51,$CX$3,'14-15 Teamsheets'!$C$2:$C$136,AZ$1)) &amp; ")"</f>
        <v>0(0)</v>
      </c>
      <c r="BD51" s="82">
        <f>MINS_PLAYED('07-08 Teamsheets'!$H$2:$R$88,$A51,'07-08 Teamsheets'!$C$2:$C$88,AZ$1)+MINS_PLAYED('11-12 Teamsheets'!$H$2:$R$119,$A51,'11-12 Teamsheets'!$C$2:$C$119,AZ$1)+MINS_PLAYED('12-13 Teamsheets'!$H$2:$R$126,$A51,'12-13 Teamsheets'!$C$2:$C$126,AZ$1)+MINS_PLAYED('13-14 Teamsheets'!$H$2:$R$132,$A51,'13-14 Teamsheets'!$C$2:$C$132,AZ$1)+MINS_PLAYED('14-15 Teamsheets'!$H$2:$R$136,$A51,'14-15 Teamsheets'!$C$2:$C$136,AZ$1)+MINS_AS_SUB('07-08 Teamsheets'!$S$2:$Z$88,$A51,'07-08 Teamsheets'!$C$2:$C$88,AZ$1)+MINS_AS_SUB('11-12 Teamsheets'!$S$2:$Z$119,$A51,'11-12 Teamsheets'!$C$2:$C$119,AZ$1)+MINS_AS_SUB('12-13 Teamsheets'!$S$2:$Z$126,$A51,'12-13 Teamsheets'!$C$2:$C$126,AZ$1)+MINS_AS_SUB('13-14 Teamsheets'!$S$2:$Z$132,$A51,'13-14 Teamsheets'!$C$2:$C$132,AZ$1)+MINS_AS_SUB('14-15 Teamsheets'!$S$2:$Z$136,$A51,'14-15 Teamsheets'!$C$2:$C$136,AZ$1)</f>
        <v>0</v>
      </c>
      <c r="BE51" s="27" t="str">
        <f>(APPS('08-09 Teamsheets'!$H$2:$R$92,$A51,'08-09 Teamsheets'!$C$2:$C$92,BE$1)+APPS('09-10 Teamsheets'!$H$2:$R$98,$A51,'09-10 Teamsheets'!$C$2:$C$98,BE$1)+APPS('10-11 Teamsheets'!$H$2:$R$107,$A51,'10-11 Teamsheets'!$C$2:$C$107,BE$1)+APPS('11-12 Teamsheets'!$H$2:$R$119,$A51,'11-12 Teamsheets'!$C$2:$C$119,BE$1)+APPS('12-13 Teamsheets'!$H$2:$R$126,$A51,'12-13 Teamsheets'!$C$2:$C$126,BE$1)+APPS('13-14 Teamsheets'!$H$2:$R$132,$A51,'13-14 Teamsheets'!$C$2:$C$132,BE$1)+APPS('14-15 Teamsheets'!$H$2:$R$136,$A51,'14-15 Teamsheets'!$C$2:$C$136,BE$1)) &amp; "(" &amp; (SUBS('08-09 Teamsheets'!$S$2:$Z$92,$A51,'08-09 Teamsheets'!$C$2:$C$92,BE$1)+SUBS('09-10 Teamsheets'!$S$2:$Z$98,$A51,'09-10 Teamsheets'!$C$2:$C$98,BE$1)+SUBS('10-11 Teamsheets'!$S$2:$Z$107,$A51,'10-11 Teamsheets'!$C$2:$C$107,BE$1)+SUBS('11-12 Teamsheets'!$S$2:$Z$119,$A51,'11-12 Teamsheets'!$C$2:$C$119,BE$1)+SUBS('12-13 Teamsheets'!$S$2:$Z$126,$A51,'12-13 Teamsheets'!$C$2:$C$126,BE$1)+SUBS('13-14 Teamsheets'!$S$2:$Z$132,$A51,'13-14 Teamsheets'!$C$2:$C$132,BE$1)+SUBS('14-15 Teamsheets'!$S$2:$Z$136,$A51,'14-15 Teamsheets'!$C$2:$C$136,BE$1)) &amp; ")"</f>
        <v>0(0)</v>
      </c>
      <c r="BF51" s="27" t="str">
        <f>(GOALS('08-09 Teamsheets'!$H$2:$R$92,$A51,'08-09 Teamsheets'!$C$2:$C$92,BE$1)+GOALS('09-10 Teamsheets'!$H$2:$R$98,$A51,'09-10 Teamsheets'!$C$2:$C$98,BE$1)+GOALS('10-11 Teamsheets'!$H$2:$R$107,$A51,'10-11 Teamsheets'!$C$2:$C$107,BE$1)+GOALS('11-12 Teamsheets'!$H$2:$R$119,$A51,'11-12 Teamsheets'!$C$2:$C$119,BE$1)+GOALS('12-13 Teamsheets'!$H$2:$R$126,$A51,'12-13 Teamsheets'!$C$2:$C$126,BE$1)+GOALS('13-14 Teamsheets'!$H$2:$R$132,$A51,'13-14 Teamsheets'!$C$2:$C$132,BE$1)+GOALS('14-15 Teamsheets'!$H$2:$R$136,$A51,'14-15 Teamsheets'!$C$2:$C$136,BE$1)) &amp; "(" &amp; (GOALS('08-09 Teamsheets'!$S$2:$Z$92,$A51,'08-09 Teamsheets'!$C$2:$C$92,BE$1)+GOALS('09-10 Teamsheets'!$S$2:$Z$98,$A51,'09-10 Teamsheets'!$C$2:$C$98,BE$1)+GOALS('10-11 Teamsheets'!$S$2:$Z$107,$A51,'10-11 Teamsheets'!$C$2:$C$107,BE$1)+GOALS('11-12 Teamsheets'!$S$2:$Z$119,$A51,'11-12 Teamsheets'!$C$2:$C$119,BE$1)+GOALS('12-13 Teamsheets'!$S$2:$Z$126,$A51,'12-13 Teamsheets'!$C$2:$C$126,BE$1)+GOALS('13-14 Teamsheets'!$S$2:$Z$132,$A51,'13-14 Teamsheets'!$C$2:$C$132,BE$1)+GOALS('14-15 Teamsheets'!$S$2:$Z$136,$A51,'14-15 Teamsheets'!$C$2:$C$136,BE$1)) &amp; ")"</f>
        <v>0(0)</v>
      </c>
      <c r="BG51" s="27">
        <f>Clean_sheet('08-09 Teamsheets'!$C$2:$H$92,$A51,BE$1)+Clean_sheet('09-10 Teamsheets'!$C$2:$H$98,$A51,BE$1)+Clean_sheet('10-11 Teamsheets'!$C$2:$H$107,$A51,BE$1)+Clean_sheet('11-12 Teamsheets'!$C$2:$H$119,$A51,BE$1)+Clean_sheet('12-13 Teamsheets'!$C$2:$H$126,$A51,BE$1)+Clean_sheet('13-14 Teamsheets'!$C$2:$H$132,$A51,BE$1)+Clean_sheet('14-15 Teamsheets'!$C$2:$H$136,$A51,BE$1)</f>
        <v>0</v>
      </c>
      <c r="BH51" s="27" t="str">
        <f>(CARDS('08-09 Teamsheets'!$H$2:$Z$92,$A51,$CX$2,'08-09 Teamsheets'!$C$2:$C$92,BE$1)+CARDS('09-10 Teamsheets'!$H$2:$Z$98,$A51,$CX$2,'09-10 Teamsheets'!$C$2:$C$98,BE$1)+CARDS('10-11 Teamsheets'!$H$2:$Z$107,$A51,$CX$2,'10-11 Teamsheets'!$C$2:$C$107,BE$1)+CARDS('11-12 Teamsheets'!$H$2:$Z$119,$A51,$CX$2,'11-12 Teamsheets'!$C$2:$C$119,BE$1)+CARDS('12-13 Teamsheets'!$H$2:$Z$126,$A51,$CX$2,'12-13 Teamsheets'!$C$2:$C$126,BE$1)+CARDS('13-14 Teamsheets'!$H$2:$Z$132,$A51,$CX$2,'13-14 Teamsheets'!$C$2:$C$132,BE$1)+CARDS('14-15 Teamsheets'!$H$2:$Z$136,$A51,$CX$2,'14-15 Teamsheets'!$C$2:$C$136,BE$1)) &amp; "(" &amp; (CARDS('08-09 Teamsheets'!$H$2:$Z$92,$A51,$CX$3,'08-09 Teamsheets'!$C$2:$C$92,BE$1)+CARDS('09-10 Teamsheets'!$H$2:$Z$98,$A51,$CX$3,'09-10 Teamsheets'!$C$2:$C$98,BE$1)+CARDS('10-11 Teamsheets'!$H$2:$Z$107,$A51,$CX$3,'10-11 Teamsheets'!$C$2:$C$107,BE$1)+CARDS('11-12 Teamsheets'!$H$2:$Z$119,$A51,$CX$3,'11-12 Teamsheets'!$C$2:$C$119,BE$1)+CARDS('12-13 Teamsheets'!$H$2:$Z$126,$A51,$CX$3,'12-13 Teamsheets'!$C$2:$C$126,BE$1)+CARDS('13-14 Teamsheets'!$H$2:$Z$132,$A51,$CX$3,'13-14 Teamsheets'!$C$2:$C$132,BE$1)+CARDS('14-15 Teamsheets'!$H$2:$Z$136,$A51,$CX$3,'14-15 Teamsheets'!$C$2:$C$136,BE$1)) &amp; ")"</f>
        <v>0(0)</v>
      </c>
      <c r="BI51" s="82">
        <f>MINS_PLAYED('08-09 Teamsheets'!$H$2:$R$92,$A51,'08-09 Teamsheets'!$C$2:$C$92,BE$1)+MINS_PLAYED('09-10 Teamsheets'!$H$2:$R$98,$A51,'09-10 Teamsheets'!$C$2:$C$98,BE$1)+ MINS_AS_SUB('08-09 Teamsheets'!$S$2:$Z$92,$A51,'08-09 Teamsheets'!$C$2:$C$92,BE$1)+ MINS_AS_SUB('09-10 Teamsheets'!$S$2:$Z$98,$A51,'09-10 Teamsheets'!$C$2:$C$98,BE$1)+MINS_PLAYED('10-11 Teamsheets'!$H$2:$R$107,$A51,'10-11 Teamsheets'!$C$2:$C$107,BE$1)+MINS_AS_SUB('10-11 Teamsheets'!$S$2:$Z$107,$A51,'10-11 Teamsheets'!$C$2:$C$107,BE$1)+MINS_PLAYED('11-12 Teamsheets'!$H$2:$R$119,$A51,'11-12 Teamsheets'!$C$2:$C$119,BE$1)+MINS_AS_SUB('11-12 Teamsheets'!$S$2:$Z$119,$A51,'11-12 Teamsheets'!$C$2:$C$119,BE$1)+MINS_PLAYED('12-13 Teamsheets'!$H$2:$R$126,$A51,'12-13 Teamsheets'!$C$2:$C$126,BE$1)+MINS_AS_SUB('12-13 Teamsheets'!$S$2:$Z$126,$A51,'12-13 Teamsheets'!$C$2:$C$126,BE$1)+MINS_PLAYED('13-14 Teamsheets'!$H$2:$R$132,$A51,'13-14 Teamsheets'!$C$2:$C$132,BE$1)+MINS_AS_SUB('13-14 Teamsheets'!$S$2:$Z$132,$A51,'13-14 Teamsheets'!$C$2:$C$132,BE$1)+MINS_PLAYED('14-15 Teamsheets'!$H$2:$R$136,$A51,'14-15 Teamsheets'!$C$2:$C$136,BE$1)+MINS_AS_SUB('14-15 Teamsheets'!$S$2:$Z$136,$A51,'14-15 Teamsheets'!$C$2:$C$136,BE$1)</f>
        <v>0</v>
      </c>
      <c r="BJ51" s="27" t="str">
        <f>(APPS('07-08 Teamsheets'!$H$2:$R$88,$A51,'07-08 Teamsheets'!$C$2:$C$88,BJ$1)+APPS('08-09 Teamsheets'!$H$2:$R$92,$A51,'08-09 Teamsheets'!$C$2:$C$92,BJ$1)+APPS('09-10 Teamsheets'!$H$2:$R$98,$A51,'09-10 Teamsheets'!$C$2:$C$98,BJ$1)+APPS('10-11 Teamsheets'!$H$2:$R$106,$A51,'10-11 Teamsheets'!$C$2:$C$106,BJ$1)+APPS('11-12 Teamsheets'!$H$2:$R$119,$A51,'11-12 Teamsheets'!$C$2:$C$119,BJ$1)+APPS('12-13 Teamsheets'!$H$2:$R$126,$A51,'12-13 Teamsheets'!$C$2:$C$126,BJ$1)+APPS('13-14 Teamsheets'!$H$2:$R$132,$A51,'13-14 Teamsheets'!$C$2:$C$132,BJ$1)+APPS('14-15 Teamsheets'!$H$2:$R$136,$A51,'14-15 Teamsheets'!$C$2:$C$136,BJ$1)) &amp; "(" &amp; (SUBS('07-08 Teamsheets'!$S$2:$Z$88,$A51,'07-08 Teamsheets'!$C$2:$C$88,BJ$1)+SUBS('08-09 Teamsheets'!$S$2:$Z$92,$A51,'08-09 Teamsheets'!$C$2:$C$92,BJ$1)+SUBS('09-10 Teamsheets'!$S$2:$Z$98,$A51,'09-10 Teamsheets'!$C$2:$C$98,BJ$1)+SUBS('10-11 Teamsheets'!$S$2:$Z$106,$A51,'10-11 Teamsheets'!$C$2:$C$106,BJ$1)+SUBS('11-12 Teamsheets'!$S$2:$Z$119,$A51,'11-12 Teamsheets'!$C$2:$C$119,BJ$1)+SUBS('12-13 Teamsheets'!$S$2:$Z$126,$A51,'12-13 Teamsheets'!$C$2:$C$126,BJ$1)+SUBS('13-14 Teamsheets'!$S$2:$Z$132,$A51,'13-14 Teamsheets'!$C$2:$C$132,BJ$1)+SUBS('14-15 Teamsheets'!$S$2:$Z$136,$A51,'14-15 Teamsheets'!$C$2:$C$136,BJ$1)) &amp; ")"</f>
        <v>0(0)</v>
      </c>
      <c r="BK51" s="27" t="str">
        <f>(GOALS('07-08 Teamsheets'!$H$2:$R$88,$A51,'07-08 Teamsheets'!$C$2:$C$88,BJ$1)+GOALS('08-09 Teamsheets'!$H$2:$R$92,$A51,'08-09 Teamsheets'!$C$2:$C$92,BJ$1)+GOALS('09-10 Teamsheets'!$H$2:$R$98,$A51,'09-10 Teamsheets'!$C$2:$C$98,BJ$1)+GOALS('10-11 Teamsheets'!$H$2:$R$106,$A51,'10-11 Teamsheets'!$C$2:$C$106,BJ$1)+GOALS('11-12 Teamsheets'!$H$2:$R$119,$A51,'11-12 Teamsheets'!$C$2:$C$119,BJ$1)+GOALS('12-13 Teamsheets'!$H$2:$R$126,$A51,'12-13 Teamsheets'!$C$2:$C$126,BJ$1)+GOALS('13-14 Teamsheets'!$H$2:$R$132,$A51,'13-14 Teamsheets'!$C$2:$C$132,BJ$1)+GOALS('14-15 Teamsheets'!$H$2:$R$136,$A51,'14-15 Teamsheets'!$C$2:$C$136,BJ$1)) &amp; "(" &amp; (GOALS('07-08 Teamsheets'!$S$2:$Z$88,$A51,'07-08 Teamsheets'!$C$2:$C$88,BJ$1)+GOALS('08-09 Teamsheets'!$S$2:$Z$92,$A51,'08-09 Teamsheets'!$C$2:$C$92,BJ$1)+GOALS('09-10 Teamsheets'!$S$2:$Z$98,$A51,'09-10 Teamsheets'!$C$2:$C$98,BJ$1)+GOALS('10-11 Teamsheets'!$S$2:$Z$106,$A51,'10-11 Teamsheets'!$C$2:$C$106,BJ$1)+GOALS('11-12 Teamsheets'!$S$2:$Z$119,$A51,'11-12 Teamsheets'!$C$2:$C$119,BJ$1)+GOALS('12-13 Teamsheets'!$S$2:$Z$126,$A51,'12-13 Teamsheets'!$C$2:$C$126,BJ$1)+GOALS('13-14 Teamsheets'!$S$2:$Z$132,$A51,'13-14 Teamsheets'!$C$2:$C$132,BJ$1)+GOALS('14-15 Teamsheets'!$S$2:$Z$136,$A51,'14-15 Teamsheets'!$C$2:$C$136,BJ$1)) &amp; ")"</f>
        <v>0(0)</v>
      </c>
      <c r="BL51" s="27">
        <f>Clean_sheet('07-08 Teamsheets'!$C$2:$H$92,$A51,BJ$1)+Clean_sheet('08-09 Teamsheets'!$C$2:$H$92,$A51,BJ$1)+Clean_sheet('09-10 Teamsheets'!$C$2:$H$98,$A51,BJ$1)+Clean_sheet('10-11 Teamsheets'!$C$2:$H$106,$A51,BJ$1)+Clean_sheet('11-12 Teamsheets'!$C$2:$H$119,$A51,BJ$1)+Clean_sheet('12-13 Teamsheets'!$C$2:$H$126,$A51,BJ$1)+Clean_sheet('13-14 Teamsheets'!$C$2:$H$132,$A51,BJ$1)+Clean_sheet('14-15 Teamsheets'!$C$2:$H$136,$A51,BJ$1)</f>
        <v>0</v>
      </c>
      <c r="BM51" s="27" t="str">
        <f>(CARDS('07-08 Teamsheets'!$H$2:$Z$88,$A51,$CX$2,'07-08 Teamsheets'!$C$2:$C$88,BJ$1)+CARDS('08-09 Teamsheets'!$H$2:$Z$92,$A51,$CX$2,'08-09 Teamsheets'!$C$2:$C$92,BJ$1)+CARDS('09-10 Teamsheets'!$H$2:$Z$98,$A51,$CX$2,'09-10 Teamsheets'!$C$2:$C$98,BJ$1)+CARDS('10-11 Teamsheets'!$H$2:$Z$106,$A51,$CX$2,'10-11 Teamsheets'!$C$2:$C$106,BJ$1)+CARDS('11-12 Teamsheets'!$H$2:$Z$119,$A51,$CX$2,'11-12 Teamsheets'!$C$2:$C$119,BJ$1)+CARDS('12-13 Teamsheets'!$H$2:$Z$126,$A51,$CX$2,'12-13 Teamsheets'!$C$2:$C$126,BJ$1)+CARDS('13-14 Teamsheets'!$H$2:$Z$132,$A51,$CX$2,'13-14 Teamsheets'!$C$2:$C$132,BJ$1)+CARDS('14-15 Teamsheets'!$H$2:$Z$136,$A51,$CX$2,'14-15 Teamsheets'!$C$2:$C$136,BJ$1)) &amp; "(" &amp; (CARDS('07-08 Teamsheets'!$H$2:$Z$88,$A51,$CX$3,'07-08 Teamsheets'!$C$2:$C$88,BJ$1)+CARDS('08-09 Teamsheets'!$H$2:$Z$92,$A51,$CX$3,'08-09 Teamsheets'!$C$2:$C$92,BJ$1)+CARDS('09-10 Teamsheets'!$H$2:$Z$98,$A51,$CX$3,'09-10 Teamsheets'!$C$2:$C$98,BJ$1)+CARDS('10-11 Teamsheets'!$H$2:$Z$106,$A51,$CX$3,'10-11 Teamsheets'!$C$2:$C$106,BJ$1)+CARDS('11-12 Teamsheets'!$H$2:$Z$119,$A51,$CX$3,'11-12 Teamsheets'!$C$2:$C$119,BJ$1)+CARDS('12-13 Teamsheets'!$H$2:$Z$126,$A51,$CX$3,'12-13 Teamsheets'!$C$2:$C$126,BJ$1)+CARDS('13-14 Teamsheets'!$H$2:$Z$132,$A51,$CX$3,'13-14 Teamsheets'!$C$2:$C$132,BJ$1)+CARDS('14-15 Teamsheets'!$H$2:$Z$136,$A51,$CX$3,'14-15 Teamsheets'!$C$2:$C$136,BJ$1)) &amp; ")"</f>
        <v>0(0)</v>
      </c>
      <c r="BN51" s="82">
        <f>MINS_PLAYED('07-08 Teamsheets'!$H$2:$R$88,$A51,'07-08 Teamsheets'!$C$2:$C$88,BJ$1)+MINS_PLAYED('08-09 Teamsheets'!$H$2:$R$92,$A51,'08-09 Teamsheets'!$C$2:$C$92,BJ$1)+MINS_PLAYED('09-10 Teamsheets'!$H$2:$R$98,$A51,'09-10 Teamsheets'!$C$2:$C$98,BJ$1)+MINS_PLAYED('10-11 Teamsheets'!$H$2:$R$106,$A51,'10-11 Teamsheets'!$C$2:$C$106,BJ$1)+MINS_PLAYED('11-12 Teamsheets'!$H$2:$R$119,$A51,'11-12 Teamsheets'!$C$2:$C$119,BJ$1)+MINS_PLAYED('12-13 Teamsheets'!$H$2:$R$126,$A51,'12-13 Teamsheets'!$C$2:$C$126,BJ$1)+MINS_PLAYED('13-14 Teamsheets'!$H$2:$R$132,$A51,'13-14 Teamsheets'!$C$2:$C$132,BJ$1)+MINS_PLAYED('14-15 Teamsheets'!$H$2:$R$136,$A51,'14-15 Teamsheets'!$C$2:$C$136,BJ$1)+MINS_AS_SUB('07-08 Teamsheets'!$S$2:$Z$88,$A51,'07-08 Teamsheets'!$C$2:$C$88,BJ$1)+MINS_AS_SUB('08-09 Teamsheets'!$S$2:$Z$92,$A51,'08-09 Teamsheets'!$C$2:$C$92,BJ$1)+MINS_AS_SUB('09-10 Teamsheets'!$S$2:$Z$98,$A51,'09-10 Teamsheets'!$C$2:$C$98,BJ$1)+MINS_AS_SUB('10-11 Teamsheets'!$S$2:$Z$106,$A51,'10-11 Teamsheets'!$C$2:$C$106,BJ$1)+MINS_AS_SUB('11-12 Teamsheets'!$S$2:$Z$119,$A51,'11-12 Teamsheets'!$C$2:$C$119,BJ$1)+MINS_AS_SUB('12-13 Teamsheets'!$S$2:$Z$126,$A51,'12-13 Teamsheets'!$C$2:$C$126,BJ$1)+MINS_AS_SUB('13-14 Teamsheets'!$S$2:$Z$132,$A51,'13-14 Teamsheets'!$C$2:$C$132,BJ$1)+MINS_AS_SUB('14-15 Teamsheets'!$S$2:$Z$136,$A51,'14-15 Teamsheets'!$C$2:$C$136,BJ$1)</f>
        <v>0</v>
      </c>
      <c r="BO51" s="27" t="str">
        <f>(APPS('07-08 Teamsheets'!$H$2:$R$88,$A51,'07-08 Teamsheets'!$C$2:$C$88,BO$1)+APPS('08-09 Teamsheets'!$H$2:$R$92,$A51,'08-09 Teamsheets'!$C$2:$C$92,BO$1)+APPS('09-10 Teamsheets'!$H$2:$R$98,$A51,'09-10 Teamsheets'!$C$2:$C$98,BO$1)+APPS('10-11 Teamsheets'!$H$2:$R$106,$A51,'10-11 Teamsheets'!$C$2:$C$106,BO$1)+APPS('11-12 Teamsheets'!$H$2:$R$119,$A51,'11-12 Teamsheets'!$C$2:$C$119,BO$1)+APPS('12-13 Teamsheets'!$H$2:$R$126,$A51,'12-13 Teamsheets'!$C$2:$C$126,BO$1)+APPS('13-14 Teamsheets'!$H$2:$R$132,$A51,'13-14 Teamsheets'!$C$2:$C$132,BO$1)+APPS('14-15 Teamsheets'!$H$2:$R$136,$A51,'14-15 Teamsheets'!$C$2:$C$136,BO$1)) &amp; "(" &amp; (SUBS('07-08 Teamsheets'!$S$2:$Z$88,$A51,'07-08 Teamsheets'!$C$2:$C$88,BO$1)+SUBS('08-09 Teamsheets'!$S$2:$Z$92,$A51,'08-09 Teamsheets'!$C$2:$C$92,BO$1)+SUBS('09-10 Teamsheets'!$S$2:$Z$98,$A51,'09-10 Teamsheets'!$C$2:$C$98,BO$1)+SUBS('10-11 Teamsheets'!$S$2:$Z$106,$A51,'10-11 Teamsheets'!$C$2:$C$106,BO$1)+SUBS('11-12 Teamsheets'!$S$2:$Z$119,$A51,'11-12 Teamsheets'!$C$2:$C$119,BO$1)+SUBS('12-13 Teamsheets'!$S$2:$Z$126,$A51,'12-13 Teamsheets'!$C$2:$C$126,BO$1)+SUBS('13-14 Teamsheets'!$S$2:$Z$132,$A51,'13-14 Teamsheets'!$C$2:$C$132,BO$1)+SUBS('14-15 Teamsheets'!$S$2:$Z$136,$A51,'14-15 Teamsheets'!$C$2:$C$136,BO$1)) &amp; ")"</f>
        <v>0(0)</v>
      </c>
      <c r="BP51" s="27" t="str">
        <f>(GOALS('07-08 Teamsheets'!$H$2:$R$88,$A51,'07-08 Teamsheets'!$C$2:$C$88,BO$1)+GOALS('08-09 Teamsheets'!$H$2:$R$92,$A51,'08-09 Teamsheets'!$C$2:$C$92,BO$1)+GOALS('09-10 Teamsheets'!$H$2:$R$98,$A51,'09-10 Teamsheets'!$C$2:$C$98,BO$1)+GOALS('10-11 Teamsheets'!$H$2:$R$106,$A51,'10-11 Teamsheets'!$C$2:$C$106,BO$1)+GOALS('11-12 Teamsheets'!$H$2:$R$119,$A51,'11-12 Teamsheets'!$C$2:$C$119,BO$1)+GOALS('12-13 Teamsheets'!$H$2:$R$126,$A51,'12-13 Teamsheets'!$C$2:$C$126,BO$1)+GOALS('13-14 Teamsheets'!$H$2:$R$132,$A51,'13-14 Teamsheets'!$C$2:$C$132,BO$1)+GOALS('14-15 Teamsheets'!$H$2:$R$136,$A51,'14-15 Teamsheets'!$C$2:$C$136,BO$1)) &amp; "(" &amp; (GOALS('07-08 Teamsheets'!$S$2:$Z$88,$A51,'07-08 Teamsheets'!$C$2:$C$88,BO$1)+GOALS('08-09 Teamsheets'!$S$2:$Z$92,$A51,'08-09 Teamsheets'!$C$2:$C$92,BO$1)+GOALS('09-10 Teamsheets'!$S$2:$Z$98,$A51,'09-10 Teamsheets'!$C$2:$C$98,BO$1)+GOALS('10-11 Teamsheets'!$S$2:$Z$106,$A51,'10-11 Teamsheets'!$C$2:$C$106,BO$1)+GOALS('11-12 Teamsheets'!$S$2:$Z$119,$A51,'11-12 Teamsheets'!$C$2:$C$119,BO$1)+GOALS('12-13 Teamsheets'!$S$2:$Z$126,$A51,'12-13 Teamsheets'!$C$2:$C$126,BO$1)+GOALS('13-14 Teamsheets'!$S$2:$Z$132,$A51,'13-14 Teamsheets'!$C$2:$C$132,BO$1)+GOALS('14-15 Teamsheets'!$S$2:$Z$136,$A51,'14-15 Teamsheets'!$C$2:$C$136,BO$1)) &amp; ")"</f>
        <v>0(0)</v>
      </c>
      <c r="BQ51" s="27">
        <f>Clean_sheet('07-08 Teamsheets'!$C$2:$H$92,$A51,BO$1)+Clean_sheet('08-09 Teamsheets'!$C$2:$H$92,$A51,BO$1)+Clean_sheet('09-10 Teamsheets'!$C$2:$H$98,$A51,BO$1)+Clean_sheet('10-11 Teamsheets'!$C$2:$H$106,$A51,BO$1)+Clean_sheet('11-12 Teamsheets'!$C$2:$H$119,$A51,BO$1)+Clean_sheet('12-13 Teamsheets'!$C$2:$H$126,$A51,BO$1)+Clean_sheet('13-14 Teamsheets'!$C$2:$H$132,$A51,BO$1)+Clean_sheet('14-15 Teamsheets'!$C$2:$H$136,$A51,BO$1)</f>
        <v>0</v>
      </c>
      <c r="BR51" s="27" t="str">
        <f>(CARDS('07-08 Teamsheets'!$H$2:$Z$88,$A51,$CX$2,'07-08 Teamsheets'!$C$2:$C$88,BO$1)+CARDS('08-09 Teamsheets'!$H$2:$Z$92,$A51,$CX$2,'08-09 Teamsheets'!$C$2:$C$92,BO$1)+CARDS('09-10 Teamsheets'!$H$2:$Z$98,$A51,$CX$2,'09-10 Teamsheets'!$C$2:$C$98,BO$1)+CARDS('10-11 Teamsheets'!$H$2:$Z$106,$A51,$CX$2,'10-11 Teamsheets'!$C$2:$C$106,BO$1)+CARDS('11-12 Teamsheets'!$H$2:$Z$119,$A51,$CX$2,'11-12 Teamsheets'!$C$2:$C$119,BO$1)+CARDS('12-13 Teamsheets'!$H$2:$Z$126,$A51,$CX$2,'12-13 Teamsheets'!$C$2:$C$126,BO$1)+CARDS('13-14 Teamsheets'!$H$2:$Z$132,$A51,$CX$2,'13-14 Teamsheets'!$C$2:$C$132,BO$1)+CARDS('14-15 Teamsheets'!$H$2:$Z$136,$A51,$CX$2,'14-15 Teamsheets'!$C$2:$C$136,BO$1)) &amp; "(" &amp; (CARDS('07-08 Teamsheets'!$H$2:$Z$88,$A51,$CX$3,'07-08 Teamsheets'!$C$2:$C$88,BO$1)+CARDS('08-09 Teamsheets'!$H$2:$Z$92,$A51,$CX$3,'08-09 Teamsheets'!$C$2:$C$92,BO$1)+CARDS('09-10 Teamsheets'!$H$2:$Z$98,$A51,$CX$3,'09-10 Teamsheets'!$C$2:$C$98,BO$1)+CARDS('10-11 Teamsheets'!$H$2:$Z$106,$A51,$CX$3,'10-11 Teamsheets'!$C$2:$C$106,BO$1)+CARDS('11-12 Teamsheets'!$H$2:$Z$119,$A51,$CX$3,'11-12 Teamsheets'!$C$2:$C$119,BO$1)+CARDS('12-13 Teamsheets'!$H$2:$Z$126,$A51,$CX$3,'12-13 Teamsheets'!$C$2:$C$126,BO$1)+CARDS('13-14 Teamsheets'!$H$2:$Z$132,$A51,$CX$3,'13-14 Teamsheets'!$C$2:$C$132,BO$1)+CARDS('14-15 Teamsheets'!$H$2:$Z$136,$A51,$CX$3,'14-15 Teamsheets'!$C$2:$C$136,BO$1)) &amp; ")"</f>
        <v>0(0)</v>
      </c>
      <c r="BS51" s="82">
        <f>MINS_PLAYED('07-08 Teamsheets'!$H$2:$R$88,$A51,'07-08 Teamsheets'!$C$2:$C$88,BO$1)+MINS_PLAYED('08-09 Teamsheets'!$H$2:$R$92,$A51,'08-09 Teamsheets'!$C$2:$C$92,BO$1)+MINS_PLAYED('09-10 Teamsheets'!$H$2:$R$98,$A51,'09-10 Teamsheets'!$C$2:$C$98,BO$1)+MINS_PLAYED('10-11 Teamsheets'!$H$2:$R$106,$A51,'10-11 Teamsheets'!$C$2:$C$106,BO$1)+MINS_PLAYED('11-12 Teamsheets'!$H$2:$R$119,$A51,'11-12 Teamsheets'!$C$2:$C$119,BO$1)+MINS_PLAYED('12-13 Teamsheets'!$H$2:$R$126,$A51,'12-13 Teamsheets'!$C$2:$C$126,BO$1)+MINS_PLAYED('13-14 Teamsheets'!$H$2:$R$132,$A51,'13-14 Teamsheets'!$C$2:$C$132,BO$1)+MINS_PLAYED('14-15 Teamsheets'!$H$2:$R$136,$A51,'14-15 Teamsheets'!$C$2:$C$136,BO$1)+MINS_AS_SUB('07-08 Teamsheets'!$S$2:$Z$88,$A51,'07-08 Teamsheets'!$C$2:$C$88,BO$1)+MINS_AS_SUB('08-09 Teamsheets'!$S$2:$Z$92,$A51,'08-09 Teamsheets'!$C$2:$C$92,BO$1)+MINS_AS_SUB('09-10 Teamsheets'!$S$2:$Z$98,$A51,'09-10 Teamsheets'!$C$2:$C$98,BO$1)+MINS_AS_SUB('10-11 Teamsheets'!$S$2:$Z$106,$A51,'10-11 Teamsheets'!$C$2:$C$106,BO$1)+MINS_AS_SUB('11-12 Teamsheets'!$S$2:$Z$119,$A51,'11-12 Teamsheets'!$C$2:$C$119,BO$1)+MINS_AS_SUB('12-13 Teamsheets'!$S$2:$Z$126,$A51,'12-13 Teamsheets'!$C$2:$C$126,BO$1)+MINS_AS_SUB('13-14 Teamsheets'!$S$2:$Z$132,$A51,'13-14 Teamsheets'!$C$2:$C$132,BO$1)+MINS_AS_SUB('14-15 Teamsheets'!$S$2:$Z$136,$A51,'14-15 Teamsheets'!$C$2:$C$136,BO$1)</f>
        <v>0</v>
      </c>
      <c r="BT51" s="71">
        <f>APPS('05-06 Teamsheets'!$H$2:$R$71,$A51,'05-06 Teamsheets'!$C$2:$C$71,B$1)+SUBS('05-06 Teamsheets'!$S$2:$W$71,$A51,'05-06 Teamsheets'!$C$2:$C$71,B$1)+APPS('06-07 Teamsheets'!$H$2:$R$83,$A51,'06-07 Teamsheets'!$C$2:$C$83,G$1)+SUBS('06-07 Teamsheets'!$S$2:$Z$83,$A51,'06-07 Teamsheets'!$C$2:$C$83,G$1)+APPS('07-08 Teamsheets'!$H$2:$R$88,$A51,'07-08 Teamsheets'!$C$2:$C$88,L$1)+SUBS('07-08 Teamsheets'!$S$2:$Z$88,$A51,'07-08 Teamsheets'!$C$2:$C$88,L$1)+APPS('08-09 Teamsheets'!$H$2:$R$92,$A51,'08-09 Teamsheets'!$C$2:$C$92,Q$1)+SUBS('08-09 Teamsheets'!$S$2:$Z$92,$A51,'08-09 Teamsheets'!$C$2:$C$92,Q$1)+APPS('09-10 Teamsheets'!$H$2:$R$98,$A51,'09-10 Teamsheets'!$C$2:$C$98,Q$1)+SUBS('09-10 Teamsheets'!$S$2:$Z$98,$A51,'09-10 Teamsheets'!$C$2:$C$98,Q$1)+APPS('10-11 Teamsheets'!$H$2:$R$107,$A51,'10-11 Teamsheets'!$C$2:$C$107,Q$1)+SUBS('10-11 Teamsheets'!$S$2:$Z$107,$A51,'10-11 Teamsheets'!$C$2:$C$107,Q$1)+APPS('11-12 Teamsheets'!$H$2:$R$119,$A51,'11-12 Teamsheets'!$C$2:$C$119,Q$1)+SUBS('11-12 Teamsheets'!$S$2:$Z$119,$A51,'11-12 Teamsheets'!$C$2:$C$119,Q$1)+APPS('12-13 Teamsheets'!$H$2:$R$126,$A51,'12-13 Teamsheets'!$C$2:$C$126,Q$1)+SUBS('12-13 Teamsheets'!$S$2:$Z$126,$A51,'12-13 Teamsheets'!$C$2:$C$126,Q$1)+APPS('13-14 Teamsheets'!$H$2:$R$132,$A51,'13-14 Teamsheets'!$C$2:$C$132,Q$1)+SUBS('13-14 Teamsheets'!$S$2:$Z$132,$A51,'13-14 Teamsheets'!$C$2:$C$132,Q$1)+APPS('14-15 Teamsheets'!$H$2:$R$136,$A51,'14-15 Teamsheets'!$C$2:$C$136,Q$1)+SUBS('14-15 Teamsheets'!$S$2:$Z$136,$A51,'14-15 Teamsheets'!$C$2:$C$136,Q$1)</f>
        <v>4</v>
      </c>
      <c r="BU51" s="132">
        <v>0</v>
      </c>
      <c r="BV51" s="27">
        <f>APPS('07-08 Teamsheets'!$H$2:$R$88,$A51,'07-08 Teamsheets'!$C$2:$C$88,AZ$1)+SUBS('07-08 Teamsheets'!$S$2:$Z$88,$A51,'07-08 Teamsheets'!$C$2:$C$88,AZ$1)+APPS('11-12 Teamsheets'!$H$2:$R$119,$A51,'11-12 Teamsheets'!$C$2:$C$119,AZ$1)+SUBS('11-12 Teamsheets'!$S$2:$Z$119,$A51,'11-12 Teamsheets'!$C$2:$C$119,AZ$1)+APPS('12-13 Teamsheets'!$H$2:$R$126,$A51,'12-13 Teamsheets'!$C$2:$C$126,AZ$1)+SUBS('12-13 Teamsheets'!$S$2:$Z$126,$A51,'12-13 Teamsheets'!$C$2:$C$126,AZ$1)+APPS('13-14 Teamsheets'!$H$2:$R$132,$A51,'13-14 Teamsheets'!$C$2:$C$132,AZ$1)+SUBS('13-14 Teamsheets'!$S$2:$Z$132,$A51,'13-14 Teamsheets'!$C$2:$C$132,AZ$1)+APPS('14-15 Teamsheets'!$H$2:$R$136,$A51,'14-15 Teamsheets'!$C$2:$C$136,AZ$1)+SUBS('14-15 Teamsheets'!$S$2:$Z$136,$A51,'14-15 Teamsheets'!$C$2:$C$136,AZ$1)+APPS('08-09 Teamsheets'!$H$2:$R$92,$A51,'08-09 Teamsheets'!$C$2:$C$92,BE$1)+APPS('09-10 Teamsheets'!$H$2:$R$98,$A51,'09-10 Teamsheets'!$C$2:$C$98,BE$1)+SUBS('08-09 Teamsheets'!$S$2:$Z$92,$A51,'08-09 Teamsheets'!$C$2:$C$92,BE$1)+SUBS('09-10 Teamsheets'!$S$2:$Z$98,$A51,'09-10 Teamsheets'!$C$2:$C$98,BE$1)+APPS('10-11 Teamsheets'!$H$2:$R$107,$A51,'10-11 Teamsheets'!$C$2:$C$107,BE$1)+SUBS('10-11 Teamsheets'!$S$2:$Z$107,$A51,'10-11 Teamsheets'!$C$2:$C$107,BE$1)+APPS('11-12 Teamsheets'!$H$2:$R$119,$A51,'11-12 Teamsheets'!$C$2:$C$119,BE$1)+SUBS('11-12 Teamsheets'!$S$2:$Z$119,$A51,'11-12 Teamsheets'!$C$2:$C$119,BE$1)+APPS('12-13 Teamsheets'!$H$2:$R$126,$A51,'12-13 Teamsheets'!$C$2:$C$126,BE$1)+SUBS('12-13 Teamsheets'!$S$2:$Z$126,$A51,'12-13 Teamsheets'!$C$2:$C$126,BE$1)+APPS('13-14 Teamsheets'!$H$2:$R$132,$A51,'13-14 Teamsheets'!$C$2:$C$132,BE$1)+SUBS('13-14 Teamsheets'!$S$2:$Z$132,$A51,'13-14 Teamsheets'!$C$2:$C$132,BE$1)+APPS('14-15 Teamsheets'!$H$2:$R$136,$A51,'14-15 Teamsheets'!$C$2:$C$136,BE$1)+SUBS('14-15 Teamsheets'!$S$2:$Z$136,$A51,'14-15 Teamsheets'!$C$2:$C$136,BE$1)</f>
        <v>0</v>
      </c>
      <c r="BW51" s="27">
        <f>APPS('07-08 Teamsheets'!$H$2:$R$88,$A51,'07-08 Teamsheets'!$C$2:$C$88,BJ$1)+APPS('08-09 Teamsheets'!$H$2:$R$92,$A51,'08-09 Teamsheets'!$C$2:$C$92,BJ$1)+APPS('09-10 Teamsheets'!$H$2:$R$98,$A51,'09-10 Teamsheets'!$C$2:$C$98,BJ$1)+SUBS('07-08 Teamsheets'!$S$2:$Z$88,$A51,'07-08 Teamsheets'!$C$2:$C$88,BJ$1)+SUBS('08-09 Teamsheets'!$S$2:$Z$92,$A51,'08-09 Teamsheets'!$C$2:$C$92,BJ$1)+SUBS('09-10 Teamsheets'!$S$2:$Z$98,$A51,'09-10 Teamsheets'!$C$2:$C$98,BJ$1)+APPS('10-11 Teamsheets'!$H$2:$R$107,$A51,'10-11 Teamsheets'!$C$2:$C$107,BJ$1)+SUBS('10-11 Teamsheets'!$S$2:$Z$107,$A51,'10-11 Teamsheets'!$C$2:$C$107,BJ$1)+APPS('11-12 Teamsheets'!$H$2:$R$119,$A51,'11-12 Teamsheets'!$C$2:$C$119,BJ$1)+SUBS('11-12 Teamsheets'!$S$2:$Z$111,$A51,'11-12 Teamsheets'!$C$2:$C$119,BJ$1)+APPS('12-13 Teamsheets'!$H$2:$R$126,$A51,'12-13 Teamsheets'!$C$2:$C$126,BJ$1)+SUBS('12-13 Teamsheets'!$S$2:$Z$118,$A51,'12-13 Teamsheets'!$C$2:$C$126,BJ$1)+APPS('13-14 Teamsheets'!$H$2:$R$132,$A51,'13-14 Teamsheets'!$C$2:$C$132,BJ$1)+SUBS('13-14 Teamsheets'!$S$2:$Z$124,$A51,'13-14 Teamsheets'!$C$2:$C$132,BJ$1)+APPS('14-15 Teamsheets'!$H$2:$R$136,$A51,'14-15 Teamsheets'!$C$2:$C$136,BJ$1)+SUBS('14-15 Teamsheets'!$S$2:$Z$128,$A51,'14-15 Teamsheets'!$C$2:$C$136,BJ$1)</f>
        <v>0</v>
      </c>
      <c r="BX51" s="27">
        <f>APPS('07-08 Teamsheets'!$H$2:$R$88,$A51,'07-08 Teamsheets'!$C$2:$C$88,BO$1)+APPS('08-09 Teamsheets'!$H$2:$R$92,$A51,'08-09 Teamsheets'!$C$2:$C$92,BO$1)+APPS('09-10 Teamsheets'!$H$2:$R$98,$A51,'09-10 Teamsheets'!$C$2:$C$98,BO$1)+SUBS('07-08 Teamsheets'!$S$2:$Z$88,$A51,'07-08 Teamsheets'!$C$2:$C$88,BO$1)+SUBS('08-09 Teamsheets'!$S$2:$Z$92,$A51,'08-09 Teamsheets'!$C$2:$C$92,BO$1)+SUBS('09-10 Teamsheets'!$S$2:$Z$98,$A51,'09-10 Teamsheets'!$C$2:$C$98,BO$1)+APPS('10-11 Teamsheets'!$H$2:$R$107,$A51,'10-11 Teamsheets'!$C$2:$C$107,BO$1)+SUBS('10-11 Teamsheets'!$S$2:$Z$107,$A51,'10-11 Teamsheets'!$C$2:$C$107,BO$1)+APPS('11-12 Teamsheets'!$H$2:$R$119,$A51,'11-12 Teamsheets'!$C$2:$C$119,BO$1)+SUBS('11-12 Teamsheets'!$S$2:$Z$119,$A51,'11-12 Teamsheets'!$C$2:$C$119,BO$1)+APPS('12-13 Teamsheets'!$H$2:$R$126,$A51,'12-13 Teamsheets'!$C$2:$C$126,BO$1)+SUBS('12-13 Teamsheets'!$S$2:$Z$126,$A51,'12-13 Teamsheets'!$C$2:$C$126,BO$1)+APPS('13-14 Teamsheets'!$H$2:$R$132,$A51,'13-14 Teamsheets'!$C$2:$C$132,BO$1)+SUBS('13-14 Teamsheets'!$S$2:$Z$132,$A51,'13-14 Teamsheets'!$C$2:$C$132,BO$1)+APPS('14-15 Teamsheets'!$H$2:$R$136,$A51,'14-15 Teamsheets'!$C$2:$C$136,BO$1)+SUBS('14-15 Teamsheets'!$S$2:$Z$136,$A51,'14-15 Teamsheets'!$C$2:$C$136,BO$1)</f>
        <v>0</v>
      </c>
      <c r="BY51" s="28">
        <f t="shared" si="3"/>
        <v>0</v>
      </c>
      <c r="BZ51" s="27" t="str">
        <f>(APPS('05-06 Teamsheets'!$H$2:$R$71,$A51) + APPS('06-07 Teamsheets'!$H$2:$R$83,$A51) +APPS('07-08 Teamsheets'!$H$2:$R$88,$A51) + APPS('08-09 Teamsheets'!$H$2:$R$92,$A51)+APPS('09-10 Teamsheets'!$H$2:$R$98,$A51)+APPS('10-11 Teamsheets'!$H$2:$R$107,$A51)+APPS('11-12 Teamsheets'!$H$2:$R$119,$A51)+APPS('12-13 Teamsheets'!$H$2:$R$126,$A51)+APPS('13-14 Teamsheets'!$H$2:$R$132,$A51)+APPS('14-15 Teamsheets'!$H$2:$R$136,$A51)) &amp; "(" &amp; (SUBS('05-06 Teamsheets'!$S$2:$W$71,$A51)+SUBS('06-07 Teamsheets'!$S$2:$Z$83,$A51)+SUBS('07-08 Teamsheets'!$S$2:$Z$88,$A51) +SUBS('08-09 Teamsheets'!$S$2:$Z$92,$A51)+SUBS('09-10 Teamsheets'!$S$2:$Z$98,$A51)+SUBS('10-11 Teamsheets'!$S$2:$Z$107,$A51)+SUBS('11-12 Teamsheets'!$S$2:$Z$119,$A51)+SUBS('12-13 Teamsheets'!$S$2:$Z$126,$A51)+SUBS('13-14 Teamsheets'!$S$2:$Z$132,$A51)+SUBS('14-15 Teamsheets'!$S$2:$Z$136,$A51)) &amp; ")"</f>
        <v>3(1)</v>
      </c>
      <c r="CA51" s="28">
        <f t="shared" si="4"/>
        <v>4</v>
      </c>
      <c r="CB51" s="71">
        <f>GOALS('05-06 Teamsheets'!$H$2:$W$71,$A51,'05-06 Teamsheets'!$C$2:$C$71,B$1)+GOALS('06-07 Teamsheets'!$H$2:$Z$83,$A51,'06-07 Teamsheets'!$C$2:$C$83,G$1)+GOALS('07-08 Teamsheets'!$H$2:$Z$88,$A51,'07-08 Teamsheets'!$C$2:$C$88,L$1)+GOALS('08-09 Teamsheets'!$H$2:$Z$92,$A51,'08-09 Teamsheets'!$C$2:$C$92,Q$1)+GOALS('09-10 Teamsheets'!$H$2:$Z$98,$A51,'09-10 Teamsheets'!$C$2:$C$98,Q$1)+GOALS('10-11 Teamsheets'!$H$2:$Z$107,$A51,'10-11 Teamsheets'!$C$2:$C$107,Q$1)+GOALS('11-12 Teamsheets'!$H$2:$Z$119,$A51,'11-12 Teamsheets'!$C$2:$C$119,Q$1)+GOALS('12-13 Teamsheets'!$H$2:$Z$126,$A51,'12-13 Teamsheets'!$C$2:$C$126,Q$1)+GOALS('13-14 Teamsheets'!$H$2:$Z$132,$A51,'13-14 Teamsheets'!$C$2:$C$132,Q$1)+GOALS('14-15 Teamsheets'!$H$2:$Z$136,$A51,'14-15 Teamsheets'!$C$2:$C$136,Q$1)</f>
        <v>0</v>
      </c>
      <c r="CC51" s="27">
        <f>GOALS('05-06 Teamsheets'!$H$2:$W$71,$A51,'05-06 Teamsheets'!$C$2:$C$71,V$1)+GOALS('05-06 Teamsheets'!$H$2:$W$71,$A51,'05-06 Teamsheets'!$C$2:$C$71,AA$1)+GOALS('06-07 Teamsheets'!$H$2:$Z$83,$A51,'06-07 Teamsheets'!$C$2:$C$83,AF$1)+GOALS('06-07 Teamsheets'!$H$2:$Z$83,$A51,'06-07 Teamsheets'!$C$2:$C$83,AK$1)+GOALS('07-08 Teamsheets'!$H$2:$Z$88,$A51,'07-08 Teamsheets'!$C$2:$C$88,AP$1)+GOALS('07-08 Teamsheets'!$H$2:$Z$88,$A51,'07-08 Teamsheets'!$C$2:$C$88,AU$1)+GOALS('07-08 Teamsheets'!$H$2:$Z$88,$A51,'07-08 Teamsheets'!$C$2:$C$88,AZ$1)+GOALS('11-12 Teamsheets'!$H$2:$Z$119,$A51,'11-12 Teamsheets'!$C$2:$C$119,AZ$1)+GOALS('12-13 Teamsheets'!$H$2:$Z$120,$A51,'12-13 Teamsheets'!$C$2:$C$120,AZ$1)+GOALS('13-14 Teamsheets'!$H$2:$Z$126,$A51,'13-14 Teamsheets'!$C$2:$C$126,AZ$1)+GOALS('14-15 Teamsheets'!$H$2:$Z$130,$A51,'14-15 Teamsheets'!$C$2:$C$130,AZ$1)+GOALS('08-09 Teamsheets'!$H$2:$Z$92,$A51,'08-09 Teamsheets'!$C$2:$C$92,BE$1)+GOALS('09-10 Teamsheets'!$H$2:$Z$98,$A51,'09-10 Teamsheets'!$C$2:$C$98,BE$1)+GOALS('10-11 Teamsheets'!$H$2:$Z$107,$A51,'10-11 Teamsheets'!$C$2:$C$107,BE$1)+GOALS('11-12 Teamsheets'!$H$2:$Z$119,$A51,'11-12 Teamsheets'!$C$2:$C$119,BE$1)+GOALS('12-13 Teamsheets'!$H$2:$Z$126,$A51,'12-13 Teamsheets'!$C$2:$C$126,BE$1)+GOALS('13-14 Teamsheets'!$H$2:$Z$132,$A51,'13-14 Teamsheets'!$C$2:$C$132,BE$1)+GOALS('14-15 Teamsheets'!$H$2:$Z$136,$A51,'14-15 Teamsheets'!$C$2:$C$136,BE$1)</f>
        <v>0</v>
      </c>
      <c r="CD51" s="27">
        <f>GOALS('07-08 Teamsheets'!$H$2:$Z$88,$A51,'07-08 Teamsheets'!$C$2:$C$88,BJ$1)
+GOALS('08-09 Teamsheets'!$H$2:$Z$92,$A51,'08-09 Teamsheets'!$C$2:$C$92,BJ$1)
+GOALS('09-10 Teamsheets'!$H$2:$Z$98,$A51,'09-10 Teamsheets'!$C$2:$C$98,BJ$1)
+GOALS('10-11 Teamsheets'!$H$2:$Z$107,$A51,'10-11 Teamsheets'!$C$2:$C$107,BJ$1)
+GOALS('11-12 Teamsheets'!$H$2:$Z$119,$A51,'11-12 Teamsheets'!$C$2:$C$119,BJ$1)
+GOALS('12-13 Teamsheets'!$H$2:$Z$124,$A51,'12-13 Teamsheets'!$C$2:$C$124,BJ$1)+GOALS('13-14 Teamsheets'!$H$2:$Z$130,$A51,'13-14 Teamsheets'!$C$2:$C$130,BJ$1)+GOALS('14-15 Teamsheets'!$H$2:$Z$134,$A51,'14-15 Teamsheets'!$C$2:$C$134,BJ$1)
+GOALS('07-08 Teamsheets'!$H$2:$Z$88,$A51,'07-08 Teamsheets'!$C$2:$C$88,BO$1)
+GOALS('08-09 Teamsheets'!$H$2:$Z$92,$A51,'08-09 Teamsheets'!$C$2:$C$92,BO$1)
+GOALS('09-10 Teamsheets'!$H$2:$Z$98,$A51,'09-10 Teamsheets'!$C$2:$C$98,BO$1)
+GOALS('10-11 Teamsheets'!$H$2:$Z$107,$A51,'10-11 Teamsheets'!$C$2:$C$107,BO$1)
+GOALS('11-12 Teamsheets'!$H$2:$Z$119,$A51,'11-12 Teamsheets'!$C$2:$C$119,BO$1)
+GOALS('12-13 Teamsheets'!$H$2:$Z$126,$A51,'12-13 Teamsheets'!$C$2:$C$126,BO$1)+GOALS('13-14 Teamsheets'!$H$2:$Z$132,$A51,'13-14 Teamsheets'!$C$2:$C$132,BO$1)+GOALS('14-15 Teamsheets'!$H$2:$Z$136,$A51,'14-15 Teamsheets'!$C$2:$C$136,BO$1)</f>
        <v>0</v>
      </c>
      <c r="CE51" s="28">
        <f t="shared" si="5"/>
        <v>0</v>
      </c>
      <c r="CF51" s="27" t="str">
        <f>(GOALS('05-06 Teamsheets'!$H$2:$R$71,$A51) +GOALS('06-07 Teamsheets'!$H$2:$R$83,$A51) +  GOALS('07-08 Teamsheets'!$H$2:$R$88,$A51) + GOALS('08-09 Teamsheets'!$H$2:$R$92,$A51)+GOALS('09-10 Teamsheets'!$H$2:$R$98,$A51)+GOALS('10-11 Teamsheets'!$H$2:$R$107,$A51)+GOALS('11-12 Teamsheets'!$H$2:$R$119,$A51)+GOALS('12-13 Teamsheets'!$H$2:$R$126,$A51)+GOALS('13-14 Teamsheets'!$H$2:$R$132,$A51)+GOALS('14-15 Teamsheets'!$H$2:$R$136,$A51)) &amp; "(" &amp; (GOALS('05-06 Teamsheets'!$S$2:$W$71,$A51)+GOALS('06-07 Teamsheets'!$S$2:$Z$83,$A51)+GOALS('07-08 Teamsheets'!$S$2:$Z$88,$A51)+GOALS('08-09 Teamsheets'!$S$2:$Z$92,$A51)+GOALS('09-10 Teamsheets'!$S$2:$Z$98,$A51)+GOALS('10-11 Teamsheets'!$S$2:$Z$107,$A51)+GOALS('11-12 Teamsheets'!$S$2:$Z$119,$A51)+GOALS('12-13 Teamsheets'!$S$2:$Z$126,$A51)+GOALS('13-14 Teamsheets'!$S$2:$Z$132,$A51)+GOALS('14-15 Teamsheets'!$S$2:$Z$136,$A51)) &amp; ")"</f>
        <v>0(0)</v>
      </c>
      <c r="CG51" s="28">
        <f t="shared" si="6"/>
        <v>0</v>
      </c>
      <c r="CH51" s="71">
        <f>SUM(D51,I51,N51,S51)</f>
        <v>0</v>
      </c>
      <c r="CI51" s="83">
        <f>SUM(X51,AC51,AH51,AM51,AR51,BG51,AW51,BL51,BQ51,BB51)</f>
        <v>0</v>
      </c>
      <c r="CJ51" s="77">
        <f>SUM(CH51:CI51)</f>
        <v>0</v>
      </c>
      <c r="CK51" s="74" t="str">
        <f>(CARDS('05-06 Teamsheets'!$H$2:$W$71,$A51,$CX$2)+CARDS('06-07 Teamsheets'!$H$2:$Z$83,$A51,$CX$2)+CARDS('07-08 Teamsheets'!$H$2:$Z$88,$A51,$CX$2)+CARDS('08-09 Teamsheets'!$H$2:$Z$92,$A51,$CX$2)+CARDS('09-10 Teamsheets'!$H$2:$Z$98,$A51,$CX$2)+CARDS('10-11 Teamsheets'!$H$2:$Z$107,$A51,$CX$2)+CARDS('11-12 Teamsheets'!$H$2:$Z$119,$A51,$CX$2)+CARDS('12-13 Teamsheets'!$H$2:$Z$126,$A51,$CX$2)+CARDS('13-14 Teamsheets'!$H$2:$Z$130,$A51,$CX$2)) &amp; "(" &amp; (CARDS('05-06 Teamsheets'!$H$2:$W$71,$A51,$CX$3)+CARDS('06-07 Teamsheets'!$H$2:$Z$83,$A51,$CX$3)+CARDS('07-08 Teamsheets'!$H$2:$Z$88,$A51,$CX$3)+CARDS('08-09 Teamsheets'!$H$2:$Z$92,$A51,$CX$3)+CARDS('09-10 Teamsheets'!$H$2:$Z$98,$A51,$CX$3)+CARDS('10-11 Teamsheets'!$H$2:$Z$107,$A51,$CX$3)+CARDS('11-12 Teamsheets'!$H$2:$Z$119,$A51,$CX$3)+CARDS('13-14 Teamsheets'!$H$2:$Z$130,$A51,$CX$3)) &amp; ")"</f>
        <v>0(0)</v>
      </c>
      <c r="CL51" s="28">
        <f>SUM(F51,K51,P51,U51)</f>
        <v>247</v>
      </c>
      <c r="CM51" s="28">
        <f>SUM(Z51,AE51,AJ51,AO51,AT51,BI51,AY51,BN51,BS51,BD51)</f>
        <v>0</v>
      </c>
      <c r="CN51" s="77">
        <f>SUM(CL51:CM51)</f>
        <v>247</v>
      </c>
      <c r="CO51" s="28">
        <f>IF(AND(CN51&lt;&gt;0, CA51&lt;&gt;0),CN51/CA51,0)</f>
        <v>61.75</v>
      </c>
      <c r="CP51" s="28">
        <f>IF(CG51&lt;&gt;0,CG51/CA51,0)</f>
        <v>0</v>
      </c>
      <c r="CQ51" s="77">
        <f>IF(CG51&lt;&gt;0,CN51/CG51,0)</f>
        <v>0</v>
      </c>
      <c r="CS51" s="71">
        <f t="shared" si="0"/>
        <v>138</v>
      </c>
      <c r="CT51" s="83">
        <f t="shared" si="1"/>
        <v>133</v>
      </c>
      <c r="CU51" s="77">
        <f t="shared" si="2"/>
        <v>101</v>
      </c>
      <c r="CW51"/>
      <c r="CX51" s="30"/>
    </row>
    <row r="52" spans="1:102" x14ac:dyDescent="0.2">
      <c r="A52" s="25" t="s">
        <v>2089</v>
      </c>
      <c r="B52" s="27" t="s">
        <v>1635</v>
      </c>
      <c r="C52" s="27" t="s">
        <v>1635</v>
      </c>
      <c r="D52" s="27">
        <v>0</v>
      </c>
      <c r="E52" s="27" t="s">
        <v>1635</v>
      </c>
      <c r="F52" s="82">
        <v>0</v>
      </c>
      <c r="G52" s="27" t="s">
        <v>1635</v>
      </c>
      <c r="H52" s="27" t="s">
        <v>1635</v>
      </c>
      <c r="I52" s="27">
        <v>0</v>
      </c>
      <c r="J52" s="27" t="s">
        <v>1635</v>
      </c>
      <c r="K52" s="82">
        <v>0</v>
      </c>
      <c r="L52" s="27" t="s">
        <v>1635</v>
      </c>
      <c r="M52" s="27" t="s">
        <v>1635</v>
      </c>
      <c r="N52" s="27">
        <v>0</v>
      </c>
      <c r="O52" s="27" t="s">
        <v>1635</v>
      </c>
      <c r="P52" s="82">
        <v>0</v>
      </c>
      <c r="Q52" s="27" t="str">
        <f>(APPS('08-09 Teamsheets'!$H$2:$R$92,$A52,'08-09 Teamsheets'!$C$2:$C$92,Q$1)+APPS('09-10 Teamsheets'!$H$2:$R$98,$A52,'09-10 Teamsheets'!$C$2:$C$98,Q$1)+APPS('10-11 Teamsheets'!$H$2:$R$107,$A52,'10-11 Teamsheets'!$C$2:$C$107,Q$1)+APPS('11-12 Teamsheets'!$H$2:$R$119,$A52,'11-12 Teamsheets'!$C$2:$C$119,Q$1)+APPS('12-13 Teamsheets'!$H$2:$R$126,$A52,'12-13 Teamsheets'!$C$2:$C$126,Q$1)+APPS('13-14 Teamsheets'!$H$2:$R$132,$A52,'13-14 Teamsheets'!$C$2:$C$132,Q$1)+APPS('14-15 Teamsheets'!$H$2:$R$136,$A52,'14-15 Teamsheets'!$C$2:$C$136,Q$1)) &amp; "(" &amp; (SUBS('08-09 Teamsheets'!$S$2:$Z$92,$A52,'08-09 Teamsheets'!$C$2:$C$92,Q$1)+SUBS('09-10 Teamsheets'!$S$2:$Z$98,$A52,'09-10 Teamsheets'!$C$2:$C$98,Q$1)+SUBS('10-11 Teamsheets'!$S$2:$Z$107,$A52,'10-11 Teamsheets'!$C$2:$C$107,Q$1)+SUBS('11-12 Teamsheets'!$S$2:$Z$119,$A52,'11-12 Teamsheets'!$C$2:$C$119,Q$1)+SUBS('12-13 Teamsheets'!$S$2:$Z$126,$A52,'12-13 Teamsheets'!$C$2:$C$126,Q$1)+SUBS('13-14 Teamsheets'!$S$2:$Z$132,$A52,'13-14 Teamsheets'!$C$2:$C$132,Q$1)+SUBS('14-15 Teamsheets'!$S$2:$Z$136,$A52,'14-15 Teamsheets'!$C$2:$C$136,Q$1)) &amp; ")"</f>
        <v>41(34)</v>
      </c>
      <c r="R52" s="27" t="str">
        <f>(GOALS('08-09 Teamsheets'!$H$2:$R$92,$A52,'08-09 Teamsheets'!$C$2:$C$92,Q$1)+GOALS('09-10 Teamsheets'!$H$2:$R$98,$A52,'09-10 Teamsheets'!$C$2:$C$98,Q$1)+GOALS('10-11 Teamsheets'!$H$2:$R$107,$A52,'10-11 Teamsheets'!$C$2:$C$107,Q$1)+GOALS('11-12 Teamsheets'!$H$2:$R$119,$A52,'11-12 Teamsheets'!$C$2:$C$119,Q$1)+GOALS('12-13 Teamsheets'!$H$2:$R$126,$A52,'12-13 Teamsheets'!$C$2:$C$126,Q$1)+GOALS('13-14 Teamsheets'!$H$2:$R$132,$A52,'13-14 Teamsheets'!$C$2:$C$132,Q$1)+GOALS('14-15 Teamsheets'!$H$2:$R$136,$A52,'14-15 Teamsheets'!$C$2:$C$136,Q$1)) &amp; "(" &amp; (GOALS('08-09 Teamsheets'!$S$2:$Z$92,$A52,'08-09 Teamsheets'!$C$2:$C$92,Q$1)+GOALS('09-10 Teamsheets'!$S$2:$Z$98,$A52,'09-10 Teamsheets'!$C$2:$C$98,Q$1)+GOALS('10-11 Teamsheets'!$S$2:$Z$107,$A52,'10-11 Teamsheets'!$C$2:$C$107,Q$1)+GOALS('11-12 Teamsheets'!$S$2:$Z$119,$A52,'11-12 Teamsheets'!$C$2:$C$119,Q$1)+GOALS('12-13 Teamsheets'!$S$2:$Z$126,$A52,'12-13 Teamsheets'!$C$2:$C$126,Q$1)+GOALS('13-14 Teamsheets'!$S$2:$Z$132,$A52,'13-14 Teamsheets'!$C$2:$C$132,Q$1)+GOALS('14-15 Teamsheets'!$S$2:$Z$136,$A52,'14-15 Teamsheets'!$C$2:$C$136,Q$1)) &amp; ")"</f>
        <v>13(2)</v>
      </c>
      <c r="S52" s="27">
        <f>Clean_sheet('08-09 Teamsheets'!$C$2:$H$92,$A52,Q$1)+Clean_sheet('09-10 Teamsheets'!$C$2:$H$98,$A52,Q$1)+Clean_sheet('10-11 Teamsheets'!$C$2:$H$107,$A52,Q$1)+Clean_sheet('11-12 Teamsheets'!$C$2:$H$119,$A52,Q$1)+Clean_sheet('12-13 Teamsheets'!$C$2:$H$126,$A52,Q$1)+Clean_sheet('13-14 Teamsheets'!$C$2:$H$132,$A52,Q$1)+Clean_sheet('14-15 Teamsheets'!$C$2:$H$136,$A52,Q$1)</f>
        <v>0</v>
      </c>
      <c r="T52" s="27" t="str">
        <f>(CARDS('08-09 Teamsheets'!$H$2:$Z$92,$A52,$CX$2,'08-09 Teamsheets'!$C$2:$C$92,Q$1)+CARDS('09-10 Teamsheets'!$H$2:$Z$98,$A52,$CX$2,'09-10 Teamsheets'!$C$2:$C$98,Q$1)+CARDS('10-11 Teamsheets'!$H$2:$Z$107,$A52,$CX$2,'10-11 Teamsheets'!$C$2:$C$107,Q$1)+CARDS('11-12 Teamsheets'!$H$2:$Z$119,$A52,$CX$2,'11-12 Teamsheets'!$C$2:$C$119,Q$1)+CARDS('12-13 Teamsheets'!$H$2:$Z$126,$A52,$CX$2,'12-13 Teamsheets'!$C$2:$C$126,Q$1)+CARDS('13-14 Teamsheets'!$H$2:$Z$132,$A52,$CX$2,'13-14 Teamsheets'!$C$2:$C$132,Q$1)+CARDS('14-15 Teamsheets'!$H$2:$Z$136,$A52,$CX$2,'14-15 Teamsheets'!$C$2:$C$136,Q$1)) &amp; "(" &amp; (CARDS('08-09 Teamsheets'!$H$2:$Z$92,$A52,$CX$3,'08-09 Teamsheets'!$C$2:$C$92,Q$1)+CARDS('09-10 Teamsheets'!$H$2:$Z$98,$A52,$CX$3,'09-10 Teamsheets'!$C$2:$C$98,Q$1)+CARDS('10-11 Teamsheets'!$H$2:$Z$107,$A52,$CX$3,'10-11 Teamsheets'!$C$2:$C$107,Q$1)+CARDS('11-12 Teamsheets'!$H$2:$Z$119,$A52,$CX$3,'11-12 Teamsheets'!$C$2:$C$119,Q$1)+CARDS('12-13 Teamsheets'!$H$2:$Z$126,$A52,$CX$3,'12-13 Teamsheets'!$C$2:$C$126,Q$1)+CARDS('13-14 Teamsheets'!$H$2:$Z$132,$A52,$CX$3,'13-14 Teamsheets'!$C$2:$C$132,Q$1)+CARDS('14-15 Teamsheets'!$H$2:$Z$136,$A52,$CX$3,'14-15 Teamsheets'!$C$2:$C$136,Q$1)) &amp; ")"</f>
        <v>12(4)</v>
      </c>
      <c r="U52" s="82">
        <f>MINS_PLAYED('08-09 Teamsheets'!$H$2:$R$92,$A52,'08-09 Teamsheets'!$C$2:$C$92,Q$1)+MINS_PLAYED('09-10 Teamsheets'!$H$2:$R$98,$A52,'09-10 Teamsheets'!$C$2:$C$98,Q$1)+ MINS_AS_SUB('08-09 Teamsheets'!$S$2:$Z$92,$A52,'08-09 Teamsheets'!$C$2:$C$92,Q$1)+ MINS_AS_SUB('09-10 Teamsheets'!$S$2:$Z$98,$A52,'09-10 Teamsheets'!$C$2:$C$98,Q$1)+MINS_PLAYED('10-11 Teamsheets'!$H$2:$R$107,$A52,'10-11 Teamsheets'!$C$2:$C$107,Q$1)+MINS_AS_SUB('10-11 Teamsheets'!$S$2:$Z$107,$A52,'10-11 Teamsheets'!$C$2:$C$107,Q$1)+MINS_PLAYED('11-12 Teamsheets'!$H$2:$R$119,$A52,'11-12 Teamsheets'!$C$2:$C$119,Q$1)+MINS_AS_SUB('11-12 Teamsheets'!$S$2:$Z$119,$A52,'11-12 Teamsheets'!$C$2:$C$119,Q$1)+MINS_PLAYED('12-13 Teamsheets'!$H$2:$R$126,$A52,'12-13 Teamsheets'!$C$2:$C$126,Q$1)+MINS_AS_SUB('12-13 Teamsheets'!$S$2:$Z$126,$A52,'12-13 Teamsheets'!$C$2:$C$126,Q$1)+MINS_PLAYED('13-14 Teamsheets'!$H$2:$R$132,$A52,'13-14 Teamsheets'!$C$2:$C$132,Q$1)+MINS_AS_SUB('13-14 Teamsheets'!$S$2:$Z$132,$A52,'13-14 Teamsheets'!$C$2:$C$132,Q$1)+MINS_PLAYED('14-15 Teamsheets'!$H$2:$R$136,$A52,'14-15 Teamsheets'!$C$2:$C$136,Q$1)+MINS_AS_SUB('14-15 Teamsheets'!$S$2:$Z$136,$A52,'14-15 Teamsheets'!$C$2:$C$136,Q$1)</f>
        <v>4182</v>
      </c>
      <c r="V52" s="27" t="s">
        <v>1635</v>
      </c>
      <c r="W52" s="27" t="s">
        <v>1635</v>
      </c>
      <c r="X52" s="27">
        <v>0</v>
      </c>
      <c r="Y52" s="27" t="s">
        <v>1635</v>
      </c>
      <c r="Z52" s="82">
        <v>0</v>
      </c>
      <c r="AA52" s="27" t="s">
        <v>1635</v>
      </c>
      <c r="AB52" s="27" t="s">
        <v>1635</v>
      </c>
      <c r="AC52" s="27">
        <v>0</v>
      </c>
      <c r="AD52" s="27" t="s">
        <v>1635</v>
      </c>
      <c r="AE52" s="82">
        <v>0</v>
      </c>
      <c r="AF52" s="27" t="s">
        <v>1635</v>
      </c>
      <c r="AG52" s="27" t="s">
        <v>1635</v>
      </c>
      <c r="AH52" s="27">
        <v>0</v>
      </c>
      <c r="AI52" s="27" t="s">
        <v>1635</v>
      </c>
      <c r="AJ52" s="82">
        <v>0</v>
      </c>
      <c r="AK52" s="27" t="s">
        <v>1635</v>
      </c>
      <c r="AL52" s="27" t="s">
        <v>1635</v>
      </c>
      <c r="AM52" s="27">
        <v>0</v>
      </c>
      <c r="AN52" s="27" t="s">
        <v>1635</v>
      </c>
      <c r="AO52" s="82">
        <v>0</v>
      </c>
      <c r="AP52" s="27" t="s">
        <v>1635</v>
      </c>
      <c r="AQ52" s="27" t="s">
        <v>1635</v>
      </c>
      <c r="AR52" s="27">
        <v>0</v>
      </c>
      <c r="AS52" s="27" t="s">
        <v>1635</v>
      </c>
      <c r="AT52" s="82">
        <v>0</v>
      </c>
      <c r="AU52" s="27" t="s">
        <v>1635</v>
      </c>
      <c r="AV52" s="27" t="s">
        <v>1635</v>
      </c>
      <c r="AW52" s="27">
        <v>0</v>
      </c>
      <c r="AX52" s="27" t="s">
        <v>1635</v>
      </c>
      <c r="AY52" s="82">
        <v>0</v>
      </c>
      <c r="AZ52" s="27" t="str">
        <f>(APPS('07-08 Teamsheets'!$H$2:$R$88,$A52,'07-08 Teamsheets'!$C$2:$C$88,AZ$1)+APPS('11-12 Teamsheets'!$H$2:$R$119,$A52,'11-12 Teamsheets'!$C$2:$C$119,AZ$1)+APPS('12-13 Teamsheets'!$H$2:$R$126,$A52,'12-13 Teamsheets'!$C$2:$C$126,AZ$1)+APPS('13-14 Teamsheets'!$H$2:$R$132,$A52,'13-14 Teamsheets'!$C$2:$C$132,AZ$1)+APPS('14-15 Teamsheets'!$H$2:$R$136,$A52,'14-15 Teamsheets'!$C$2:$C$136,AZ$1)) &amp; "(" &amp; (SUBS('07-08 Teamsheets'!$S$2:$Z$88,$A52,'07-08 Teamsheets'!$C$2:$C$88,AZ$1)+SUBS('11-12 Teamsheets'!$S$2:$Z$119,$A52,'11-12 Teamsheets'!$C$2:$C$119,AZ$1)+SUBS('12-13 Teamsheets'!$S$2:$Z$126,$A52,'12-13 Teamsheets'!$C$2:$C$126,AZ$1)+SUBS('13-14 Teamsheets'!$S$2:$Z$132,$A52,'13-14 Teamsheets'!$C$2:$C$132,AZ$1)+SUBS('14-15 Teamsheets'!$S$2:$Z$136,$A52,'14-15 Teamsheets'!$C$2:$C$136,AZ$1)) &amp; ")"</f>
        <v>0(0)</v>
      </c>
      <c r="BA52" s="27" t="str">
        <f>(GOALS('07-08 Teamsheets'!$H$2:$R$88,$A52,'07-08 Teamsheets'!$C$2:$C$88,AZ$1)+GOALS('11-12 Teamsheets'!$H$2:$R$119,$A52,'11-12 Teamsheets'!$C$2:$C$119,AZ$1)+GOALS('12-13 Teamsheets'!$H$2:$R$126,$A52,'12-13 Teamsheets'!$C$2:$C$126,AZ$1)+GOALS('13-14 Teamsheets'!$H$2:$R$132,$A52,'13-14 Teamsheets'!$C$2:$C$132,AZ$1)+GOALS('14-15 Teamsheets'!$H$2:$R$136,$A52,'14-15 Teamsheets'!$C$2:$C$136,AZ$1)) &amp; "(" &amp; (GOALS('07-08 Teamsheets'!$S$2:$Z$88,$A52,'07-08 Teamsheets'!$C$2:$C$88,AZ$1)+GOALS('11-12 Teamsheets'!$S$2:$Z$119,$A52,'11-12 Teamsheets'!$C$2:$C$119,AZ$1)+GOALS('12-13 Teamsheets'!$S$2:$Z$126,$A52,'12-13 Teamsheets'!$C$2:$C$126,AZ$1)+GOALS('13-14 Teamsheets'!$S$2:$Z$132,$A52,'13-14 Teamsheets'!$C$2:$C$132,AZ$1)+GOALS('14-15 Teamsheets'!$S$2:$Z$136,$A52,'14-15 Teamsheets'!$C$2:$C$136,AZ$1)) &amp; ")"</f>
        <v>0(0)</v>
      </c>
      <c r="BB52" s="27">
        <f>Clean_sheet('07-08 Teamsheets'!$C$2:$H$92,$A52,AZ$1)+Clean_sheet('11-12 Teamsheets'!$C$2:$H$119,$A52,AZ$1)+Clean_sheet('12-13 Teamsheets'!$C$2:$H$126,$A52,AZ$1)+Clean_sheet('13-14 Teamsheets'!$C$2:$H$132,$A52,AZ$1)+Clean_sheet('14-15 Teamsheets'!$C$2:$H$136,$A52,AZ$1)</f>
        <v>0</v>
      </c>
      <c r="BC52" s="27" t="str">
        <f>(CARDS('07-08 Teamsheets'!$H$2:$Z$88,$A52,$CX$2,'07-08 Teamsheets'!$C$2:$C$88,AZ$1)+CARDS('11-12 Teamsheets'!$H$2:$Z$119,$A52,$CX$2,'11-12 Teamsheets'!$C$2:$C$119,AZ$1)+CARDS('12-13 Teamsheets'!$H$2:$Z$126,$A52,$CX$2,'12-13 Teamsheets'!$C$2:$C$126,AZ$1)+CARDS('13-14 Teamsheets'!$H$2:$Z$132,$A52,$CX$2,'13-14 Teamsheets'!$C$2:$C$132,AZ$1)+CARDS('14-15 Teamsheets'!$H$2:$Z$136,$A52,$CX$2,'14-15 Teamsheets'!$C$2:$C$136,AZ$1)) &amp; "(" &amp; (CARDS('07-08 Teamsheets'!$H$2:$Z$88,$A52,$CX$3,'07-08 Teamsheets'!$C$2:$C$88,AZ$1)+CARDS('11-12 Teamsheets'!$H$2:$Z$119,$A52,$CX$3,'11-12 Teamsheets'!$C$2:$C$119,AZ$1)+CARDS('12-13 Teamsheets'!$H$2:$Z$126,$A52,$CX$3,'12-13 Teamsheets'!$C$2:$C$126,AZ$1)+CARDS('13-14 Teamsheets'!$H$2:$Z$132,$A52,$CX$3,'13-14 Teamsheets'!$C$2:$C$132,AZ$1)+CARDS('14-15 Teamsheets'!$H$2:$Z$136,$A52,$CX$3,'14-15 Teamsheets'!$C$2:$C$136,AZ$1)) &amp; ")"</f>
        <v>0(0)</v>
      </c>
      <c r="BD52" s="82">
        <f>MINS_PLAYED('07-08 Teamsheets'!$H$2:$R$88,$A52,'07-08 Teamsheets'!$C$2:$C$88,AZ$1)+MINS_PLAYED('11-12 Teamsheets'!$H$2:$R$119,$A52,'11-12 Teamsheets'!$C$2:$C$119,AZ$1)+MINS_PLAYED('12-13 Teamsheets'!$H$2:$R$126,$A52,'12-13 Teamsheets'!$C$2:$C$126,AZ$1)+MINS_PLAYED('13-14 Teamsheets'!$H$2:$R$132,$A52,'13-14 Teamsheets'!$C$2:$C$132,AZ$1)+MINS_PLAYED('14-15 Teamsheets'!$H$2:$R$136,$A52,'14-15 Teamsheets'!$C$2:$C$136,AZ$1)+MINS_AS_SUB('07-08 Teamsheets'!$S$2:$Z$88,$A52,'07-08 Teamsheets'!$C$2:$C$88,AZ$1)+MINS_AS_SUB('11-12 Teamsheets'!$S$2:$Z$119,$A52,'11-12 Teamsheets'!$C$2:$C$119,AZ$1)+MINS_AS_SUB('12-13 Teamsheets'!$S$2:$Z$126,$A52,'12-13 Teamsheets'!$C$2:$C$126,AZ$1)+MINS_AS_SUB('13-14 Teamsheets'!$S$2:$Z$132,$A52,'13-14 Teamsheets'!$C$2:$C$132,AZ$1)+MINS_AS_SUB('14-15 Teamsheets'!$S$2:$Z$136,$A52,'14-15 Teamsheets'!$C$2:$C$136,AZ$1)</f>
        <v>0</v>
      </c>
      <c r="BE52" s="27" t="str">
        <f>(APPS('08-09 Teamsheets'!$H$2:$R$92,$A52,'08-09 Teamsheets'!$C$2:$C$92,BE$1)+APPS('09-10 Teamsheets'!$H$2:$R$98,$A52,'09-10 Teamsheets'!$C$2:$C$98,BE$1)+APPS('10-11 Teamsheets'!$H$2:$R$107,$A52,'10-11 Teamsheets'!$C$2:$C$107,BE$1)+APPS('11-12 Teamsheets'!$H$2:$R$119,$A52,'11-12 Teamsheets'!$C$2:$C$119,BE$1)+APPS('12-13 Teamsheets'!$H$2:$R$126,$A52,'12-13 Teamsheets'!$C$2:$C$126,BE$1)+APPS('13-14 Teamsheets'!$H$2:$R$132,$A52,'13-14 Teamsheets'!$C$2:$C$132,BE$1)+APPS('14-15 Teamsheets'!$H$2:$R$136,$A52,'14-15 Teamsheets'!$C$2:$C$136,BE$1)) &amp; "(" &amp; (SUBS('08-09 Teamsheets'!$S$2:$Z$92,$A52,'08-09 Teamsheets'!$C$2:$C$92,BE$1)+SUBS('09-10 Teamsheets'!$S$2:$Z$98,$A52,'09-10 Teamsheets'!$C$2:$C$98,BE$1)+SUBS('10-11 Teamsheets'!$S$2:$Z$107,$A52,'10-11 Teamsheets'!$C$2:$C$107,BE$1)+SUBS('11-12 Teamsheets'!$S$2:$Z$119,$A52,'11-12 Teamsheets'!$C$2:$C$119,BE$1)+SUBS('12-13 Teamsheets'!$S$2:$Z$126,$A52,'12-13 Teamsheets'!$C$2:$C$126,BE$1)+SUBS('13-14 Teamsheets'!$S$2:$Z$132,$A52,'13-14 Teamsheets'!$C$2:$C$132,BE$1)+SUBS('14-15 Teamsheets'!$S$2:$Z$136,$A52,'14-15 Teamsheets'!$C$2:$C$136,BE$1)) &amp; ")"</f>
        <v>2(2)</v>
      </c>
      <c r="BF52" s="27" t="str">
        <f>(GOALS('08-09 Teamsheets'!$H$2:$R$92,$A52,'08-09 Teamsheets'!$C$2:$C$92,BE$1)+GOALS('09-10 Teamsheets'!$H$2:$R$98,$A52,'09-10 Teamsheets'!$C$2:$C$98,BE$1)+GOALS('10-11 Teamsheets'!$H$2:$R$107,$A52,'10-11 Teamsheets'!$C$2:$C$107,BE$1)+GOALS('11-12 Teamsheets'!$H$2:$R$119,$A52,'11-12 Teamsheets'!$C$2:$C$119,BE$1)+GOALS('12-13 Teamsheets'!$H$2:$R$126,$A52,'12-13 Teamsheets'!$C$2:$C$126,BE$1)+GOALS('13-14 Teamsheets'!$H$2:$R$132,$A52,'13-14 Teamsheets'!$C$2:$C$132,BE$1)+GOALS('14-15 Teamsheets'!$H$2:$R$136,$A52,'14-15 Teamsheets'!$C$2:$C$136,BE$1)) &amp; "(" &amp; (GOALS('08-09 Teamsheets'!$S$2:$Z$92,$A52,'08-09 Teamsheets'!$C$2:$C$92,BE$1)+GOALS('09-10 Teamsheets'!$S$2:$Z$98,$A52,'09-10 Teamsheets'!$C$2:$C$98,BE$1)+GOALS('10-11 Teamsheets'!$S$2:$Z$107,$A52,'10-11 Teamsheets'!$C$2:$C$107,BE$1)+GOALS('11-12 Teamsheets'!$S$2:$Z$119,$A52,'11-12 Teamsheets'!$C$2:$C$119,BE$1)+GOALS('12-13 Teamsheets'!$S$2:$Z$126,$A52,'12-13 Teamsheets'!$C$2:$C$126,BE$1)+GOALS('13-14 Teamsheets'!$S$2:$Z$132,$A52,'13-14 Teamsheets'!$C$2:$C$132,BE$1)+GOALS('14-15 Teamsheets'!$S$2:$Z$136,$A52,'14-15 Teamsheets'!$C$2:$C$136,BE$1)) &amp; ")"</f>
        <v>0(0)</v>
      </c>
      <c r="BG52" s="27">
        <f>Clean_sheet('08-09 Teamsheets'!$C$2:$H$92,$A52,BE$1)+Clean_sheet('09-10 Teamsheets'!$C$2:$H$98,$A52,BE$1)+Clean_sheet('10-11 Teamsheets'!$C$2:$H$107,$A52,BE$1)+Clean_sheet('11-12 Teamsheets'!$C$2:$H$119,$A52,BE$1)+Clean_sheet('12-13 Teamsheets'!$C$2:$H$126,$A52,BE$1)+Clean_sheet('13-14 Teamsheets'!$C$2:$H$132,$A52,BE$1)+Clean_sheet('14-15 Teamsheets'!$C$2:$H$136,$A52,BE$1)</f>
        <v>0</v>
      </c>
      <c r="BH52" s="27" t="str">
        <f>(CARDS('08-09 Teamsheets'!$H$2:$Z$92,$A52,$CX$2,'08-09 Teamsheets'!$C$2:$C$92,BE$1)+CARDS('09-10 Teamsheets'!$H$2:$Z$98,$A52,$CX$2,'09-10 Teamsheets'!$C$2:$C$98,BE$1)+CARDS('10-11 Teamsheets'!$H$2:$Z$107,$A52,$CX$2,'10-11 Teamsheets'!$C$2:$C$107,BE$1)+CARDS('11-12 Teamsheets'!$H$2:$Z$119,$A52,$CX$2,'11-12 Teamsheets'!$C$2:$C$119,BE$1)+CARDS('12-13 Teamsheets'!$H$2:$Z$126,$A52,$CX$2,'12-13 Teamsheets'!$C$2:$C$126,BE$1)+CARDS('13-14 Teamsheets'!$H$2:$Z$132,$A52,$CX$2,'13-14 Teamsheets'!$C$2:$C$132,BE$1)+CARDS('14-15 Teamsheets'!$H$2:$Z$136,$A52,$CX$2,'14-15 Teamsheets'!$C$2:$C$136,BE$1)) &amp; "(" &amp; (CARDS('08-09 Teamsheets'!$H$2:$Z$92,$A52,$CX$3,'08-09 Teamsheets'!$C$2:$C$92,BE$1)+CARDS('09-10 Teamsheets'!$H$2:$Z$98,$A52,$CX$3,'09-10 Teamsheets'!$C$2:$C$98,BE$1)+CARDS('10-11 Teamsheets'!$H$2:$Z$107,$A52,$CX$3,'10-11 Teamsheets'!$C$2:$C$107,BE$1)+CARDS('11-12 Teamsheets'!$H$2:$Z$119,$A52,$CX$3,'11-12 Teamsheets'!$C$2:$C$119,BE$1)+CARDS('12-13 Teamsheets'!$H$2:$Z$126,$A52,$CX$3,'12-13 Teamsheets'!$C$2:$C$126,BE$1)+CARDS('13-14 Teamsheets'!$H$2:$Z$132,$A52,$CX$3,'13-14 Teamsheets'!$C$2:$C$132,BE$1)+CARDS('14-15 Teamsheets'!$H$2:$Z$136,$A52,$CX$3,'14-15 Teamsheets'!$C$2:$C$136,BE$1)) &amp; ")"</f>
        <v>1(0)</v>
      </c>
      <c r="BI52" s="82">
        <f>MINS_PLAYED('08-09 Teamsheets'!$H$2:$R$92,$A52,'08-09 Teamsheets'!$C$2:$C$92,BE$1)+MINS_PLAYED('09-10 Teamsheets'!$H$2:$R$98,$A52,'09-10 Teamsheets'!$C$2:$C$98,BE$1)+ MINS_AS_SUB('08-09 Teamsheets'!$S$2:$Z$92,$A52,'08-09 Teamsheets'!$C$2:$C$92,BE$1)+ MINS_AS_SUB('09-10 Teamsheets'!$S$2:$Z$98,$A52,'09-10 Teamsheets'!$C$2:$C$98,BE$1)+MINS_PLAYED('10-11 Teamsheets'!$H$2:$R$107,$A52,'10-11 Teamsheets'!$C$2:$C$107,BE$1)+MINS_AS_SUB('10-11 Teamsheets'!$S$2:$Z$107,$A52,'10-11 Teamsheets'!$C$2:$C$107,BE$1)+MINS_PLAYED('11-12 Teamsheets'!$H$2:$R$119,$A52,'11-12 Teamsheets'!$C$2:$C$119,BE$1)+MINS_AS_SUB('11-12 Teamsheets'!$S$2:$Z$119,$A52,'11-12 Teamsheets'!$C$2:$C$119,BE$1)+MINS_PLAYED('12-13 Teamsheets'!$H$2:$R$126,$A52,'12-13 Teamsheets'!$C$2:$C$126,BE$1)+MINS_AS_SUB('12-13 Teamsheets'!$S$2:$Z$126,$A52,'12-13 Teamsheets'!$C$2:$C$126,BE$1)+MINS_PLAYED('13-14 Teamsheets'!$H$2:$R$132,$A52,'13-14 Teamsheets'!$C$2:$C$132,BE$1)+MINS_AS_SUB('13-14 Teamsheets'!$S$2:$Z$132,$A52,'13-14 Teamsheets'!$C$2:$C$132,BE$1)+MINS_PLAYED('14-15 Teamsheets'!$H$2:$R$136,$A52,'14-15 Teamsheets'!$C$2:$C$136,BE$1)+MINS_AS_SUB('14-15 Teamsheets'!$S$2:$Z$136,$A52,'14-15 Teamsheets'!$C$2:$C$136,BE$1)</f>
        <v>132</v>
      </c>
      <c r="BJ52" s="27" t="str">
        <f>(APPS('07-08 Teamsheets'!$H$2:$R$88,$A52,'07-08 Teamsheets'!$C$2:$C$88,BJ$1)+APPS('08-09 Teamsheets'!$H$2:$R$92,$A52,'08-09 Teamsheets'!$C$2:$C$92,BJ$1)+APPS('09-10 Teamsheets'!$H$2:$R$98,$A52,'09-10 Teamsheets'!$C$2:$C$98,BJ$1)+APPS('10-11 Teamsheets'!$H$2:$R$106,$A52,'10-11 Teamsheets'!$C$2:$C$106,BJ$1)+APPS('11-12 Teamsheets'!$H$2:$R$119,$A52,'11-12 Teamsheets'!$C$2:$C$119,BJ$1)+APPS('12-13 Teamsheets'!$H$2:$R$126,$A52,'12-13 Teamsheets'!$C$2:$C$126,BJ$1)+APPS('13-14 Teamsheets'!$H$2:$R$132,$A52,'13-14 Teamsheets'!$C$2:$C$132,BJ$1)+APPS('14-15 Teamsheets'!$H$2:$R$136,$A52,'14-15 Teamsheets'!$C$2:$C$136,BJ$1)) &amp; "(" &amp; (SUBS('07-08 Teamsheets'!$S$2:$Z$88,$A52,'07-08 Teamsheets'!$C$2:$C$88,BJ$1)+SUBS('08-09 Teamsheets'!$S$2:$Z$92,$A52,'08-09 Teamsheets'!$C$2:$C$92,BJ$1)+SUBS('09-10 Teamsheets'!$S$2:$Z$98,$A52,'09-10 Teamsheets'!$C$2:$C$98,BJ$1)+SUBS('10-11 Teamsheets'!$S$2:$Z$106,$A52,'10-11 Teamsheets'!$C$2:$C$106,BJ$1)+SUBS('11-12 Teamsheets'!$S$2:$Z$119,$A52,'11-12 Teamsheets'!$C$2:$C$119,BJ$1)+SUBS('12-13 Teamsheets'!$S$2:$Z$126,$A52,'12-13 Teamsheets'!$C$2:$C$126,BJ$1)+SUBS('13-14 Teamsheets'!$S$2:$Z$132,$A52,'13-14 Teamsheets'!$C$2:$C$132,BJ$1)+SUBS('14-15 Teamsheets'!$S$2:$Z$136,$A52,'14-15 Teamsheets'!$C$2:$C$136,BJ$1)) &amp; ")"</f>
        <v>4(4)</v>
      </c>
      <c r="BK52" s="27" t="str">
        <f>(GOALS('07-08 Teamsheets'!$H$2:$R$88,$A52,'07-08 Teamsheets'!$C$2:$C$88,BJ$1)+GOALS('08-09 Teamsheets'!$H$2:$R$92,$A52,'08-09 Teamsheets'!$C$2:$C$92,BJ$1)+GOALS('09-10 Teamsheets'!$H$2:$R$98,$A52,'09-10 Teamsheets'!$C$2:$C$98,BJ$1)+GOALS('10-11 Teamsheets'!$H$2:$R$106,$A52,'10-11 Teamsheets'!$C$2:$C$106,BJ$1)+GOALS('11-12 Teamsheets'!$H$2:$R$119,$A52,'11-12 Teamsheets'!$C$2:$C$119,BJ$1)+GOALS('12-13 Teamsheets'!$H$2:$R$126,$A52,'12-13 Teamsheets'!$C$2:$C$126,BJ$1)+GOALS('13-14 Teamsheets'!$H$2:$R$132,$A52,'13-14 Teamsheets'!$C$2:$C$132,BJ$1)+GOALS('14-15 Teamsheets'!$H$2:$R$136,$A52,'14-15 Teamsheets'!$C$2:$C$136,BJ$1)) &amp; "(" &amp; (GOALS('07-08 Teamsheets'!$S$2:$Z$88,$A52,'07-08 Teamsheets'!$C$2:$C$88,BJ$1)+GOALS('08-09 Teamsheets'!$S$2:$Z$92,$A52,'08-09 Teamsheets'!$C$2:$C$92,BJ$1)+GOALS('09-10 Teamsheets'!$S$2:$Z$98,$A52,'09-10 Teamsheets'!$C$2:$C$98,BJ$1)+GOALS('10-11 Teamsheets'!$S$2:$Z$106,$A52,'10-11 Teamsheets'!$C$2:$C$106,BJ$1)+GOALS('11-12 Teamsheets'!$S$2:$Z$119,$A52,'11-12 Teamsheets'!$C$2:$C$119,BJ$1)+GOALS('12-13 Teamsheets'!$S$2:$Z$126,$A52,'12-13 Teamsheets'!$C$2:$C$126,BJ$1)+GOALS('13-14 Teamsheets'!$S$2:$Z$132,$A52,'13-14 Teamsheets'!$C$2:$C$132,BJ$1)+GOALS('14-15 Teamsheets'!$S$2:$Z$136,$A52,'14-15 Teamsheets'!$C$2:$C$136,BJ$1)) &amp; ")"</f>
        <v>3(1)</v>
      </c>
      <c r="BL52" s="27">
        <f>Clean_sheet('07-08 Teamsheets'!$C$2:$H$92,$A52,BJ$1)+Clean_sheet('08-09 Teamsheets'!$C$2:$H$92,$A52,BJ$1)+Clean_sheet('09-10 Teamsheets'!$C$2:$H$98,$A52,BJ$1)+Clean_sheet('10-11 Teamsheets'!$C$2:$H$106,$A52,BJ$1)+Clean_sheet('11-12 Teamsheets'!$C$2:$H$119,$A52,BJ$1)+Clean_sheet('12-13 Teamsheets'!$C$2:$H$126,$A52,BJ$1)+Clean_sheet('13-14 Teamsheets'!$C$2:$H$132,$A52,BJ$1)+Clean_sheet('14-15 Teamsheets'!$C$2:$H$136,$A52,BJ$1)</f>
        <v>0</v>
      </c>
      <c r="BM52" s="27" t="str">
        <f>(CARDS('07-08 Teamsheets'!$H$2:$Z$88,$A52,$CX$2,'07-08 Teamsheets'!$C$2:$C$88,BJ$1)+CARDS('08-09 Teamsheets'!$H$2:$Z$92,$A52,$CX$2,'08-09 Teamsheets'!$C$2:$C$92,BJ$1)+CARDS('09-10 Teamsheets'!$H$2:$Z$98,$A52,$CX$2,'09-10 Teamsheets'!$C$2:$C$98,BJ$1)+CARDS('10-11 Teamsheets'!$H$2:$Z$106,$A52,$CX$2,'10-11 Teamsheets'!$C$2:$C$106,BJ$1)+CARDS('11-12 Teamsheets'!$H$2:$Z$119,$A52,$CX$2,'11-12 Teamsheets'!$C$2:$C$119,BJ$1)+CARDS('12-13 Teamsheets'!$H$2:$Z$126,$A52,$CX$2,'12-13 Teamsheets'!$C$2:$C$126,BJ$1)+CARDS('13-14 Teamsheets'!$H$2:$Z$132,$A52,$CX$2,'13-14 Teamsheets'!$C$2:$C$132,BJ$1)+CARDS('14-15 Teamsheets'!$H$2:$Z$136,$A52,$CX$2,'14-15 Teamsheets'!$C$2:$C$136,BJ$1)) &amp; "(" &amp; (CARDS('07-08 Teamsheets'!$H$2:$Z$88,$A52,$CX$3,'07-08 Teamsheets'!$C$2:$C$88,BJ$1)+CARDS('08-09 Teamsheets'!$H$2:$Z$92,$A52,$CX$3,'08-09 Teamsheets'!$C$2:$C$92,BJ$1)+CARDS('09-10 Teamsheets'!$H$2:$Z$98,$A52,$CX$3,'09-10 Teamsheets'!$C$2:$C$98,BJ$1)+CARDS('10-11 Teamsheets'!$H$2:$Z$106,$A52,$CX$3,'10-11 Teamsheets'!$C$2:$C$106,BJ$1)+CARDS('11-12 Teamsheets'!$H$2:$Z$119,$A52,$CX$3,'11-12 Teamsheets'!$C$2:$C$119,BJ$1)+CARDS('12-13 Teamsheets'!$H$2:$Z$126,$A52,$CX$3,'12-13 Teamsheets'!$C$2:$C$126,BJ$1)+CARDS('13-14 Teamsheets'!$H$2:$Z$132,$A52,$CX$3,'13-14 Teamsheets'!$C$2:$C$132,BJ$1)+CARDS('14-15 Teamsheets'!$H$2:$Z$136,$A52,$CX$3,'14-15 Teamsheets'!$C$2:$C$136,BJ$1)) &amp; ")"</f>
        <v>1(0)</v>
      </c>
      <c r="BN52" s="82">
        <f>MINS_PLAYED('07-08 Teamsheets'!$H$2:$R$88,$A52,'07-08 Teamsheets'!$C$2:$C$88,BJ$1)+MINS_PLAYED('08-09 Teamsheets'!$H$2:$R$92,$A52,'08-09 Teamsheets'!$C$2:$C$92,BJ$1)+MINS_PLAYED('09-10 Teamsheets'!$H$2:$R$98,$A52,'09-10 Teamsheets'!$C$2:$C$98,BJ$1)+MINS_PLAYED('10-11 Teamsheets'!$H$2:$R$106,$A52,'10-11 Teamsheets'!$C$2:$C$106,BJ$1)+MINS_PLAYED('11-12 Teamsheets'!$H$2:$R$119,$A52,'11-12 Teamsheets'!$C$2:$C$119,BJ$1)+MINS_PLAYED('12-13 Teamsheets'!$H$2:$R$126,$A52,'12-13 Teamsheets'!$C$2:$C$126,BJ$1)+MINS_PLAYED('13-14 Teamsheets'!$H$2:$R$132,$A52,'13-14 Teamsheets'!$C$2:$C$132,BJ$1)+MINS_PLAYED('14-15 Teamsheets'!$H$2:$R$136,$A52,'14-15 Teamsheets'!$C$2:$C$136,BJ$1)+MINS_AS_SUB('07-08 Teamsheets'!$S$2:$Z$88,$A52,'07-08 Teamsheets'!$C$2:$C$88,BJ$1)+MINS_AS_SUB('08-09 Teamsheets'!$S$2:$Z$92,$A52,'08-09 Teamsheets'!$C$2:$C$92,BJ$1)+MINS_AS_SUB('09-10 Teamsheets'!$S$2:$Z$98,$A52,'09-10 Teamsheets'!$C$2:$C$98,BJ$1)+MINS_AS_SUB('10-11 Teamsheets'!$S$2:$Z$106,$A52,'10-11 Teamsheets'!$C$2:$C$106,BJ$1)+MINS_AS_SUB('11-12 Teamsheets'!$S$2:$Z$119,$A52,'11-12 Teamsheets'!$C$2:$C$119,BJ$1)+MINS_AS_SUB('12-13 Teamsheets'!$S$2:$Z$126,$A52,'12-13 Teamsheets'!$C$2:$C$126,BJ$1)+MINS_AS_SUB('13-14 Teamsheets'!$S$2:$Z$132,$A52,'13-14 Teamsheets'!$C$2:$C$132,BJ$1)+MINS_AS_SUB('14-15 Teamsheets'!$S$2:$Z$136,$A52,'14-15 Teamsheets'!$C$2:$C$136,BJ$1)</f>
        <v>415</v>
      </c>
      <c r="BO52" s="27" t="str">
        <f>(APPS('07-08 Teamsheets'!$H$2:$R$88,$A52,'07-08 Teamsheets'!$C$2:$C$88,BO$1)+APPS('08-09 Teamsheets'!$H$2:$R$92,$A52,'08-09 Teamsheets'!$C$2:$C$92,BO$1)+APPS('09-10 Teamsheets'!$H$2:$R$98,$A52,'09-10 Teamsheets'!$C$2:$C$98,BO$1)+APPS('10-11 Teamsheets'!$H$2:$R$106,$A52,'10-11 Teamsheets'!$C$2:$C$106,BO$1)+APPS('11-12 Teamsheets'!$H$2:$R$119,$A52,'11-12 Teamsheets'!$C$2:$C$119,BO$1)+APPS('12-13 Teamsheets'!$H$2:$R$126,$A52,'12-13 Teamsheets'!$C$2:$C$126,BO$1)+APPS('13-14 Teamsheets'!$H$2:$R$132,$A52,'13-14 Teamsheets'!$C$2:$C$132,BO$1)+APPS('14-15 Teamsheets'!$H$2:$R$136,$A52,'14-15 Teamsheets'!$C$2:$C$136,BO$1)) &amp; "(" &amp; (SUBS('07-08 Teamsheets'!$S$2:$Z$88,$A52,'07-08 Teamsheets'!$C$2:$C$88,BO$1)+SUBS('08-09 Teamsheets'!$S$2:$Z$92,$A52,'08-09 Teamsheets'!$C$2:$C$92,BO$1)+SUBS('09-10 Teamsheets'!$S$2:$Z$98,$A52,'09-10 Teamsheets'!$C$2:$C$98,BO$1)+SUBS('10-11 Teamsheets'!$S$2:$Z$106,$A52,'10-11 Teamsheets'!$C$2:$C$106,BO$1)+SUBS('11-12 Teamsheets'!$S$2:$Z$119,$A52,'11-12 Teamsheets'!$C$2:$C$119,BO$1)+SUBS('12-13 Teamsheets'!$S$2:$Z$126,$A52,'12-13 Teamsheets'!$C$2:$C$126,BO$1)+SUBS('13-14 Teamsheets'!$S$2:$Z$132,$A52,'13-14 Teamsheets'!$C$2:$C$132,BO$1)+SUBS('14-15 Teamsheets'!$S$2:$Z$136,$A52,'14-15 Teamsheets'!$C$2:$C$136,BO$1)) &amp; ")"</f>
        <v>12(3)</v>
      </c>
      <c r="BP52" s="27" t="str">
        <f>(GOALS('07-08 Teamsheets'!$H$2:$R$88,$A52,'07-08 Teamsheets'!$C$2:$C$88,BO$1)+GOALS('08-09 Teamsheets'!$H$2:$R$92,$A52,'08-09 Teamsheets'!$C$2:$C$92,BO$1)+GOALS('09-10 Teamsheets'!$H$2:$R$98,$A52,'09-10 Teamsheets'!$C$2:$C$98,BO$1)+GOALS('10-11 Teamsheets'!$H$2:$R$106,$A52,'10-11 Teamsheets'!$C$2:$C$106,BO$1)+GOALS('11-12 Teamsheets'!$H$2:$R$119,$A52,'11-12 Teamsheets'!$C$2:$C$119,BO$1)+GOALS('12-13 Teamsheets'!$H$2:$R$126,$A52,'12-13 Teamsheets'!$C$2:$C$126,BO$1)+GOALS('13-14 Teamsheets'!$H$2:$R$132,$A52,'13-14 Teamsheets'!$C$2:$C$132,BO$1)+GOALS('14-15 Teamsheets'!$H$2:$R$136,$A52,'14-15 Teamsheets'!$C$2:$C$136,BO$1)) &amp; "(" &amp; (GOALS('07-08 Teamsheets'!$S$2:$Z$88,$A52,'07-08 Teamsheets'!$C$2:$C$88,BO$1)+GOALS('08-09 Teamsheets'!$S$2:$Z$92,$A52,'08-09 Teamsheets'!$C$2:$C$92,BO$1)+GOALS('09-10 Teamsheets'!$S$2:$Z$98,$A52,'09-10 Teamsheets'!$C$2:$C$98,BO$1)+GOALS('10-11 Teamsheets'!$S$2:$Z$106,$A52,'10-11 Teamsheets'!$C$2:$C$106,BO$1)+GOALS('11-12 Teamsheets'!$S$2:$Z$119,$A52,'11-12 Teamsheets'!$C$2:$C$119,BO$1)+GOALS('12-13 Teamsheets'!$S$2:$Z$126,$A52,'12-13 Teamsheets'!$C$2:$C$126,BO$1)+GOALS('13-14 Teamsheets'!$S$2:$Z$132,$A52,'13-14 Teamsheets'!$C$2:$C$132,BO$1)+GOALS('14-15 Teamsheets'!$S$2:$Z$136,$A52,'14-15 Teamsheets'!$C$2:$C$136,BO$1)) &amp; ")"</f>
        <v>3(1)</v>
      </c>
      <c r="BQ52" s="27">
        <f>Clean_sheet('07-08 Teamsheets'!$C$2:$H$92,$A52,BO$1)+Clean_sheet('08-09 Teamsheets'!$C$2:$H$92,$A52,BO$1)+Clean_sheet('09-10 Teamsheets'!$C$2:$H$98,$A52,BO$1)+Clean_sheet('10-11 Teamsheets'!$C$2:$H$106,$A52,BO$1)+Clean_sheet('11-12 Teamsheets'!$C$2:$H$119,$A52,BO$1)+Clean_sheet('12-13 Teamsheets'!$C$2:$H$126,$A52,BO$1)+Clean_sheet('13-14 Teamsheets'!$C$2:$H$132,$A52,BO$1)+Clean_sheet('14-15 Teamsheets'!$C$2:$H$136,$A52,BO$1)</f>
        <v>0</v>
      </c>
      <c r="BR52" s="27" t="str">
        <f>(CARDS('07-08 Teamsheets'!$H$2:$Z$88,$A52,$CX$2,'07-08 Teamsheets'!$C$2:$C$88,BO$1)+CARDS('08-09 Teamsheets'!$H$2:$Z$92,$A52,$CX$2,'08-09 Teamsheets'!$C$2:$C$92,BO$1)+CARDS('09-10 Teamsheets'!$H$2:$Z$98,$A52,$CX$2,'09-10 Teamsheets'!$C$2:$C$98,BO$1)+CARDS('10-11 Teamsheets'!$H$2:$Z$106,$A52,$CX$2,'10-11 Teamsheets'!$C$2:$C$106,BO$1)+CARDS('11-12 Teamsheets'!$H$2:$Z$119,$A52,$CX$2,'11-12 Teamsheets'!$C$2:$C$119,BO$1)+CARDS('12-13 Teamsheets'!$H$2:$Z$126,$A52,$CX$2,'12-13 Teamsheets'!$C$2:$C$126,BO$1)+CARDS('13-14 Teamsheets'!$H$2:$Z$132,$A52,$CX$2,'13-14 Teamsheets'!$C$2:$C$132,BO$1)+CARDS('14-15 Teamsheets'!$H$2:$Z$136,$A52,$CX$2,'14-15 Teamsheets'!$C$2:$C$136,BO$1)) &amp; "(" &amp; (CARDS('07-08 Teamsheets'!$H$2:$Z$88,$A52,$CX$3,'07-08 Teamsheets'!$C$2:$C$88,BO$1)+CARDS('08-09 Teamsheets'!$H$2:$Z$92,$A52,$CX$3,'08-09 Teamsheets'!$C$2:$C$92,BO$1)+CARDS('09-10 Teamsheets'!$H$2:$Z$98,$A52,$CX$3,'09-10 Teamsheets'!$C$2:$C$98,BO$1)+CARDS('10-11 Teamsheets'!$H$2:$Z$106,$A52,$CX$3,'10-11 Teamsheets'!$C$2:$C$106,BO$1)+CARDS('11-12 Teamsheets'!$H$2:$Z$119,$A52,$CX$3,'11-12 Teamsheets'!$C$2:$C$119,BO$1)+CARDS('12-13 Teamsheets'!$H$2:$Z$126,$A52,$CX$3,'12-13 Teamsheets'!$C$2:$C$126,BO$1)+CARDS('13-14 Teamsheets'!$H$2:$Z$132,$A52,$CX$3,'13-14 Teamsheets'!$C$2:$C$132,BO$1)+CARDS('14-15 Teamsheets'!$H$2:$Z$136,$A52,$CX$3,'14-15 Teamsheets'!$C$2:$C$136,BO$1)) &amp; ")"</f>
        <v>5(0)</v>
      </c>
      <c r="BS52" s="82">
        <f>MINS_PLAYED('07-08 Teamsheets'!$H$2:$R$88,$A52,'07-08 Teamsheets'!$C$2:$C$88,BO$1)+MINS_PLAYED('08-09 Teamsheets'!$H$2:$R$92,$A52,'08-09 Teamsheets'!$C$2:$C$92,BO$1)+MINS_PLAYED('09-10 Teamsheets'!$H$2:$R$98,$A52,'09-10 Teamsheets'!$C$2:$C$98,BO$1)+MINS_PLAYED('10-11 Teamsheets'!$H$2:$R$106,$A52,'10-11 Teamsheets'!$C$2:$C$106,BO$1)+MINS_PLAYED('11-12 Teamsheets'!$H$2:$R$119,$A52,'11-12 Teamsheets'!$C$2:$C$119,BO$1)+MINS_PLAYED('12-13 Teamsheets'!$H$2:$R$126,$A52,'12-13 Teamsheets'!$C$2:$C$126,BO$1)+MINS_PLAYED('13-14 Teamsheets'!$H$2:$R$132,$A52,'13-14 Teamsheets'!$C$2:$C$132,BO$1)+MINS_PLAYED('14-15 Teamsheets'!$H$2:$R$136,$A52,'14-15 Teamsheets'!$C$2:$C$136,BO$1)+MINS_AS_SUB('07-08 Teamsheets'!$S$2:$Z$88,$A52,'07-08 Teamsheets'!$C$2:$C$88,BO$1)+MINS_AS_SUB('08-09 Teamsheets'!$S$2:$Z$92,$A52,'08-09 Teamsheets'!$C$2:$C$92,BO$1)+MINS_AS_SUB('09-10 Teamsheets'!$S$2:$Z$98,$A52,'09-10 Teamsheets'!$C$2:$C$98,BO$1)+MINS_AS_SUB('10-11 Teamsheets'!$S$2:$Z$106,$A52,'10-11 Teamsheets'!$C$2:$C$106,BO$1)+MINS_AS_SUB('11-12 Teamsheets'!$S$2:$Z$119,$A52,'11-12 Teamsheets'!$C$2:$C$119,BO$1)+MINS_AS_SUB('12-13 Teamsheets'!$S$2:$Z$126,$A52,'12-13 Teamsheets'!$C$2:$C$126,BO$1)+MINS_AS_SUB('13-14 Teamsheets'!$S$2:$Z$132,$A52,'13-14 Teamsheets'!$C$2:$C$132,BO$1)+MINS_AS_SUB('14-15 Teamsheets'!$S$2:$Z$136,$A52,'14-15 Teamsheets'!$C$2:$C$136,BO$1)</f>
        <v>1011</v>
      </c>
      <c r="BT52" s="71">
        <f>APPS('05-06 Teamsheets'!$H$2:$R$71,$A52,'05-06 Teamsheets'!$C$2:$C$71,B$1)+SUBS('05-06 Teamsheets'!$S$2:$W$71,$A52,'05-06 Teamsheets'!$C$2:$C$71,B$1)+APPS('06-07 Teamsheets'!$H$2:$R$83,$A52,'06-07 Teamsheets'!$C$2:$C$83,G$1)+SUBS('06-07 Teamsheets'!$S$2:$Z$83,$A52,'06-07 Teamsheets'!$C$2:$C$83,G$1)+APPS('07-08 Teamsheets'!$H$2:$R$88,$A52,'07-08 Teamsheets'!$C$2:$C$88,L$1)+SUBS('07-08 Teamsheets'!$S$2:$Z$88,$A52,'07-08 Teamsheets'!$C$2:$C$88,L$1)+APPS('08-09 Teamsheets'!$H$2:$R$92,$A52,'08-09 Teamsheets'!$C$2:$C$92,Q$1)+SUBS('08-09 Teamsheets'!$S$2:$Z$92,$A52,'08-09 Teamsheets'!$C$2:$C$92,Q$1)+APPS('09-10 Teamsheets'!$H$2:$R$98,$A52,'09-10 Teamsheets'!$C$2:$C$98,Q$1)+SUBS('09-10 Teamsheets'!$S$2:$Z$98,$A52,'09-10 Teamsheets'!$C$2:$C$98,Q$1)+APPS('10-11 Teamsheets'!$H$2:$R$107,$A52,'10-11 Teamsheets'!$C$2:$C$107,Q$1)+SUBS('10-11 Teamsheets'!$S$2:$Z$107,$A52,'10-11 Teamsheets'!$C$2:$C$107,Q$1)+APPS('11-12 Teamsheets'!$H$2:$R$119,$A52,'11-12 Teamsheets'!$C$2:$C$119,Q$1)+SUBS('11-12 Teamsheets'!$S$2:$Z$119,$A52,'11-12 Teamsheets'!$C$2:$C$119,Q$1)+APPS('12-13 Teamsheets'!$H$2:$R$126,$A52,'12-13 Teamsheets'!$C$2:$C$126,Q$1)+SUBS('12-13 Teamsheets'!$S$2:$Z$126,$A52,'12-13 Teamsheets'!$C$2:$C$126,Q$1)+APPS('13-14 Teamsheets'!$H$2:$R$132,$A52,'13-14 Teamsheets'!$C$2:$C$132,Q$1)+SUBS('13-14 Teamsheets'!$S$2:$Z$132,$A52,'13-14 Teamsheets'!$C$2:$C$132,Q$1)+APPS('14-15 Teamsheets'!$H$2:$R$136,$A52,'14-15 Teamsheets'!$C$2:$C$136,Q$1)+SUBS('14-15 Teamsheets'!$S$2:$Z$136,$A52,'14-15 Teamsheets'!$C$2:$C$136,Q$1)</f>
        <v>75</v>
      </c>
      <c r="BU52" s="132">
        <v>0</v>
      </c>
      <c r="BV52" s="27">
        <f>APPS('07-08 Teamsheets'!$H$2:$R$88,$A52,'07-08 Teamsheets'!$C$2:$C$88,AZ$1)+SUBS('07-08 Teamsheets'!$S$2:$Z$88,$A52,'07-08 Teamsheets'!$C$2:$C$88,AZ$1)+APPS('11-12 Teamsheets'!$H$2:$R$119,$A52,'11-12 Teamsheets'!$C$2:$C$119,AZ$1)+SUBS('11-12 Teamsheets'!$S$2:$Z$119,$A52,'11-12 Teamsheets'!$C$2:$C$119,AZ$1)+APPS('12-13 Teamsheets'!$H$2:$R$126,$A52,'12-13 Teamsheets'!$C$2:$C$126,AZ$1)+SUBS('12-13 Teamsheets'!$S$2:$Z$126,$A52,'12-13 Teamsheets'!$C$2:$C$126,AZ$1)+APPS('13-14 Teamsheets'!$H$2:$R$132,$A52,'13-14 Teamsheets'!$C$2:$C$132,AZ$1)+SUBS('13-14 Teamsheets'!$S$2:$Z$132,$A52,'13-14 Teamsheets'!$C$2:$C$132,AZ$1)+APPS('14-15 Teamsheets'!$H$2:$R$136,$A52,'14-15 Teamsheets'!$C$2:$C$136,AZ$1)+SUBS('14-15 Teamsheets'!$S$2:$Z$136,$A52,'14-15 Teamsheets'!$C$2:$C$136,AZ$1)+APPS('08-09 Teamsheets'!$H$2:$R$92,$A52,'08-09 Teamsheets'!$C$2:$C$92,BE$1)+APPS('09-10 Teamsheets'!$H$2:$R$98,$A52,'09-10 Teamsheets'!$C$2:$C$98,BE$1)+SUBS('08-09 Teamsheets'!$S$2:$Z$92,$A52,'08-09 Teamsheets'!$C$2:$C$92,BE$1)+SUBS('09-10 Teamsheets'!$S$2:$Z$98,$A52,'09-10 Teamsheets'!$C$2:$C$98,BE$1)+APPS('10-11 Teamsheets'!$H$2:$R$107,$A52,'10-11 Teamsheets'!$C$2:$C$107,BE$1)+SUBS('10-11 Teamsheets'!$S$2:$Z$107,$A52,'10-11 Teamsheets'!$C$2:$C$107,BE$1)+APPS('11-12 Teamsheets'!$H$2:$R$119,$A52,'11-12 Teamsheets'!$C$2:$C$119,BE$1)+SUBS('11-12 Teamsheets'!$S$2:$Z$119,$A52,'11-12 Teamsheets'!$C$2:$C$119,BE$1)+APPS('12-13 Teamsheets'!$H$2:$R$126,$A52,'12-13 Teamsheets'!$C$2:$C$126,BE$1)+SUBS('12-13 Teamsheets'!$S$2:$Z$126,$A52,'12-13 Teamsheets'!$C$2:$C$126,BE$1)+APPS('13-14 Teamsheets'!$H$2:$R$132,$A52,'13-14 Teamsheets'!$C$2:$C$132,BE$1)+SUBS('13-14 Teamsheets'!$S$2:$Z$132,$A52,'13-14 Teamsheets'!$C$2:$C$132,BE$1)+APPS('14-15 Teamsheets'!$H$2:$R$136,$A52,'14-15 Teamsheets'!$C$2:$C$136,BE$1)+SUBS('14-15 Teamsheets'!$S$2:$Z$136,$A52,'14-15 Teamsheets'!$C$2:$C$136,BE$1)</f>
        <v>4</v>
      </c>
      <c r="BW52" s="27">
        <f>APPS('07-08 Teamsheets'!$H$2:$R$88,$A52,'07-08 Teamsheets'!$C$2:$C$88,BJ$1)+APPS('08-09 Teamsheets'!$H$2:$R$92,$A52,'08-09 Teamsheets'!$C$2:$C$92,BJ$1)+APPS('09-10 Teamsheets'!$H$2:$R$98,$A52,'09-10 Teamsheets'!$C$2:$C$98,BJ$1)+SUBS('07-08 Teamsheets'!$S$2:$Z$88,$A52,'07-08 Teamsheets'!$C$2:$C$88,BJ$1)+SUBS('08-09 Teamsheets'!$S$2:$Z$92,$A52,'08-09 Teamsheets'!$C$2:$C$92,BJ$1)+SUBS('09-10 Teamsheets'!$S$2:$Z$98,$A52,'09-10 Teamsheets'!$C$2:$C$98,BJ$1)+APPS('10-11 Teamsheets'!$H$2:$R$107,$A52,'10-11 Teamsheets'!$C$2:$C$107,BJ$1)+SUBS('10-11 Teamsheets'!$S$2:$Z$107,$A52,'10-11 Teamsheets'!$C$2:$C$107,BJ$1)+APPS('11-12 Teamsheets'!$H$2:$R$119,$A52,'11-12 Teamsheets'!$C$2:$C$119,BJ$1)+SUBS('11-12 Teamsheets'!$S$2:$Z$111,$A52,'11-12 Teamsheets'!$C$2:$C$119,BJ$1)+APPS('12-13 Teamsheets'!$H$2:$R$126,$A52,'12-13 Teamsheets'!$C$2:$C$126,BJ$1)+SUBS('12-13 Teamsheets'!$S$2:$Z$118,$A52,'12-13 Teamsheets'!$C$2:$C$126,BJ$1)+APPS('13-14 Teamsheets'!$H$2:$R$132,$A52,'13-14 Teamsheets'!$C$2:$C$132,BJ$1)+SUBS('13-14 Teamsheets'!$S$2:$Z$124,$A52,'13-14 Teamsheets'!$C$2:$C$132,BJ$1)+APPS('14-15 Teamsheets'!$H$2:$R$136,$A52,'14-15 Teamsheets'!$C$2:$C$136,BJ$1)+SUBS('14-15 Teamsheets'!$S$2:$Z$128,$A52,'14-15 Teamsheets'!$C$2:$C$136,BJ$1)</f>
        <v>8</v>
      </c>
      <c r="BX52" s="27">
        <f>APPS('07-08 Teamsheets'!$H$2:$R$88,$A52,'07-08 Teamsheets'!$C$2:$C$88,BO$1)+APPS('08-09 Teamsheets'!$H$2:$R$92,$A52,'08-09 Teamsheets'!$C$2:$C$92,BO$1)+APPS('09-10 Teamsheets'!$H$2:$R$98,$A52,'09-10 Teamsheets'!$C$2:$C$98,BO$1)+SUBS('07-08 Teamsheets'!$S$2:$Z$88,$A52,'07-08 Teamsheets'!$C$2:$C$88,BO$1)+SUBS('08-09 Teamsheets'!$S$2:$Z$92,$A52,'08-09 Teamsheets'!$C$2:$C$92,BO$1)+SUBS('09-10 Teamsheets'!$S$2:$Z$98,$A52,'09-10 Teamsheets'!$C$2:$C$98,BO$1)+APPS('10-11 Teamsheets'!$H$2:$R$107,$A52,'10-11 Teamsheets'!$C$2:$C$107,BO$1)+SUBS('10-11 Teamsheets'!$S$2:$Z$107,$A52,'10-11 Teamsheets'!$C$2:$C$107,BO$1)+APPS('11-12 Teamsheets'!$H$2:$R$119,$A52,'11-12 Teamsheets'!$C$2:$C$119,BO$1)+SUBS('11-12 Teamsheets'!$S$2:$Z$119,$A52,'11-12 Teamsheets'!$C$2:$C$119,BO$1)+APPS('12-13 Teamsheets'!$H$2:$R$126,$A52,'12-13 Teamsheets'!$C$2:$C$126,BO$1)+SUBS('12-13 Teamsheets'!$S$2:$Z$126,$A52,'12-13 Teamsheets'!$C$2:$C$126,BO$1)+APPS('13-14 Teamsheets'!$H$2:$R$132,$A52,'13-14 Teamsheets'!$C$2:$C$132,BO$1)+SUBS('13-14 Teamsheets'!$S$2:$Z$132,$A52,'13-14 Teamsheets'!$C$2:$C$132,BO$1)+APPS('14-15 Teamsheets'!$H$2:$R$136,$A52,'14-15 Teamsheets'!$C$2:$C$136,BO$1)+SUBS('14-15 Teamsheets'!$S$2:$Z$136,$A52,'14-15 Teamsheets'!$C$2:$C$136,BO$1)</f>
        <v>15</v>
      </c>
      <c r="BY52" s="28">
        <f t="shared" si="3"/>
        <v>27</v>
      </c>
      <c r="BZ52" s="27" t="str">
        <f>(APPS('05-06 Teamsheets'!$H$2:$R$71,$A52) + APPS('06-07 Teamsheets'!$H$2:$R$83,$A52) +APPS('07-08 Teamsheets'!$H$2:$R$88,$A52) + APPS('08-09 Teamsheets'!$H$2:$R$92,$A52)+APPS('09-10 Teamsheets'!$H$2:$R$98,$A52)+APPS('10-11 Teamsheets'!$H$2:$R$107,$A52)+APPS('11-12 Teamsheets'!$H$2:$R$119,$A52)+APPS('12-13 Teamsheets'!$H$2:$R$126,$A52)+APPS('13-14 Teamsheets'!$H$2:$R$132,$A52)+APPS('14-15 Teamsheets'!$H$2:$R$136,$A52)) &amp; "(" &amp; (SUBS('05-06 Teamsheets'!$S$2:$W$71,$A52)+SUBS('06-07 Teamsheets'!$S$2:$Z$83,$A52)+SUBS('07-08 Teamsheets'!$S$2:$Z$88,$A52) +SUBS('08-09 Teamsheets'!$S$2:$Z$92,$A52)+SUBS('09-10 Teamsheets'!$S$2:$Z$98,$A52)+SUBS('10-11 Teamsheets'!$S$2:$Z$107,$A52)+SUBS('11-12 Teamsheets'!$S$2:$Z$119,$A52)+SUBS('12-13 Teamsheets'!$S$2:$Z$126,$A52)+SUBS('13-14 Teamsheets'!$S$2:$Z$132,$A52)+SUBS('14-15 Teamsheets'!$S$2:$Z$136,$A52)) &amp; ")"</f>
        <v>59(43)</v>
      </c>
      <c r="CA52" s="28">
        <f t="shared" si="4"/>
        <v>102</v>
      </c>
      <c r="CB52" s="71">
        <f>GOALS('05-06 Teamsheets'!$H$2:$W$71,$A52,'05-06 Teamsheets'!$C$2:$C$71,B$1)+GOALS('06-07 Teamsheets'!$H$2:$Z$83,$A52,'06-07 Teamsheets'!$C$2:$C$83,G$1)+GOALS('07-08 Teamsheets'!$H$2:$Z$88,$A52,'07-08 Teamsheets'!$C$2:$C$88,L$1)+GOALS('08-09 Teamsheets'!$H$2:$Z$92,$A52,'08-09 Teamsheets'!$C$2:$C$92,Q$1)+GOALS('09-10 Teamsheets'!$H$2:$Z$98,$A52,'09-10 Teamsheets'!$C$2:$C$98,Q$1)+GOALS('10-11 Teamsheets'!$H$2:$Z$107,$A52,'10-11 Teamsheets'!$C$2:$C$107,Q$1)+GOALS('11-12 Teamsheets'!$H$2:$Z$119,$A52,'11-12 Teamsheets'!$C$2:$C$119,Q$1)+GOALS('12-13 Teamsheets'!$H$2:$Z$126,$A52,'12-13 Teamsheets'!$C$2:$C$126,Q$1)+GOALS('13-14 Teamsheets'!$H$2:$Z$132,$A52,'13-14 Teamsheets'!$C$2:$C$132,Q$1)+GOALS('14-15 Teamsheets'!$H$2:$Z$136,$A52,'14-15 Teamsheets'!$C$2:$C$136,Q$1)</f>
        <v>15</v>
      </c>
      <c r="CC52" s="27">
        <f>GOALS('05-06 Teamsheets'!$H$2:$W$71,$A52,'05-06 Teamsheets'!$C$2:$C$71,V$1)+GOALS('05-06 Teamsheets'!$H$2:$W$71,$A52,'05-06 Teamsheets'!$C$2:$C$71,AA$1)+GOALS('06-07 Teamsheets'!$H$2:$Z$83,$A52,'06-07 Teamsheets'!$C$2:$C$83,AF$1)+GOALS('06-07 Teamsheets'!$H$2:$Z$83,$A52,'06-07 Teamsheets'!$C$2:$C$83,AK$1)+GOALS('07-08 Teamsheets'!$H$2:$Z$88,$A52,'07-08 Teamsheets'!$C$2:$C$88,AP$1)+GOALS('07-08 Teamsheets'!$H$2:$Z$88,$A52,'07-08 Teamsheets'!$C$2:$C$88,AU$1)+GOALS('07-08 Teamsheets'!$H$2:$Z$88,$A52,'07-08 Teamsheets'!$C$2:$C$88,AZ$1)+GOALS('11-12 Teamsheets'!$H$2:$Z$119,$A52,'11-12 Teamsheets'!$C$2:$C$119,AZ$1)+GOALS('12-13 Teamsheets'!$H$2:$Z$120,$A52,'12-13 Teamsheets'!$C$2:$C$120,AZ$1)+GOALS('13-14 Teamsheets'!$H$2:$Z$126,$A52,'13-14 Teamsheets'!$C$2:$C$126,AZ$1)+GOALS('14-15 Teamsheets'!$H$2:$Z$130,$A52,'14-15 Teamsheets'!$C$2:$C$130,AZ$1)+GOALS('08-09 Teamsheets'!$H$2:$Z$92,$A52,'08-09 Teamsheets'!$C$2:$C$92,BE$1)+GOALS('09-10 Teamsheets'!$H$2:$Z$98,$A52,'09-10 Teamsheets'!$C$2:$C$98,BE$1)+GOALS('10-11 Teamsheets'!$H$2:$Z$107,$A52,'10-11 Teamsheets'!$C$2:$C$107,BE$1)+GOALS('11-12 Teamsheets'!$H$2:$Z$119,$A52,'11-12 Teamsheets'!$C$2:$C$119,BE$1)+GOALS('12-13 Teamsheets'!$H$2:$Z$126,$A52,'12-13 Teamsheets'!$C$2:$C$126,BE$1)+GOALS('13-14 Teamsheets'!$H$2:$Z$132,$A52,'13-14 Teamsheets'!$C$2:$C$132,BE$1)+GOALS('14-15 Teamsheets'!$H$2:$Z$136,$A52,'14-15 Teamsheets'!$C$2:$C$136,BE$1)</f>
        <v>0</v>
      </c>
      <c r="CD52" s="27">
        <f>GOALS('07-08 Teamsheets'!$H$2:$Z$88,$A52,'07-08 Teamsheets'!$C$2:$C$88,BJ$1)
+GOALS('08-09 Teamsheets'!$H$2:$Z$92,$A52,'08-09 Teamsheets'!$C$2:$C$92,BJ$1)
+GOALS('09-10 Teamsheets'!$H$2:$Z$98,$A52,'09-10 Teamsheets'!$C$2:$C$98,BJ$1)
+GOALS('10-11 Teamsheets'!$H$2:$Z$107,$A52,'10-11 Teamsheets'!$C$2:$C$107,BJ$1)
+GOALS('11-12 Teamsheets'!$H$2:$Z$119,$A52,'11-12 Teamsheets'!$C$2:$C$119,BJ$1)
+GOALS('12-13 Teamsheets'!$H$2:$Z$124,$A52,'12-13 Teamsheets'!$C$2:$C$124,BJ$1)+GOALS('13-14 Teamsheets'!$H$2:$Z$130,$A52,'13-14 Teamsheets'!$C$2:$C$130,BJ$1)+GOALS('14-15 Teamsheets'!$H$2:$Z$134,$A52,'14-15 Teamsheets'!$C$2:$C$134,BJ$1)
+GOALS('07-08 Teamsheets'!$H$2:$Z$88,$A52,'07-08 Teamsheets'!$C$2:$C$88,BO$1)
+GOALS('08-09 Teamsheets'!$H$2:$Z$92,$A52,'08-09 Teamsheets'!$C$2:$C$92,BO$1)
+GOALS('09-10 Teamsheets'!$H$2:$Z$98,$A52,'09-10 Teamsheets'!$C$2:$C$98,BO$1)
+GOALS('10-11 Teamsheets'!$H$2:$Z$107,$A52,'10-11 Teamsheets'!$C$2:$C$107,BO$1)
+GOALS('11-12 Teamsheets'!$H$2:$Z$119,$A52,'11-12 Teamsheets'!$C$2:$C$119,BO$1)
+GOALS('12-13 Teamsheets'!$H$2:$Z$126,$A52,'12-13 Teamsheets'!$C$2:$C$126,BO$1)+GOALS('13-14 Teamsheets'!$H$2:$Z$132,$A52,'13-14 Teamsheets'!$C$2:$C$132,BO$1)+GOALS('14-15 Teamsheets'!$H$2:$Z$136,$A52,'14-15 Teamsheets'!$C$2:$C$136,BO$1)</f>
        <v>8</v>
      </c>
      <c r="CE52" s="28">
        <f t="shared" si="5"/>
        <v>8</v>
      </c>
      <c r="CF52" s="27" t="str">
        <f>(GOALS('05-06 Teamsheets'!$H$2:$R$71,$A52) +GOALS('06-07 Teamsheets'!$H$2:$R$83,$A52) +  GOALS('07-08 Teamsheets'!$H$2:$R$88,$A52) + GOALS('08-09 Teamsheets'!$H$2:$R$92,$A52)+GOALS('09-10 Teamsheets'!$H$2:$R$98,$A52)+GOALS('10-11 Teamsheets'!$H$2:$R$107,$A52)+GOALS('11-12 Teamsheets'!$H$2:$R$119,$A52)+GOALS('12-13 Teamsheets'!$H$2:$R$126,$A52)+GOALS('13-14 Teamsheets'!$H$2:$R$132,$A52)+GOALS('14-15 Teamsheets'!$H$2:$R$136,$A52)) &amp; "(" &amp; (GOALS('05-06 Teamsheets'!$S$2:$W$71,$A52)+GOALS('06-07 Teamsheets'!$S$2:$Z$83,$A52)+GOALS('07-08 Teamsheets'!$S$2:$Z$88,$A52)+GOALS('08-09 Teamsheets'!$S$2:$Z$92,$A52)+GOALS('09-10 Teamsheets'!$S$2:$Z$98,$A52)+GOALS('10-11 Teamsheets'!$S$2:$Z$107,$A52)+GOALS('11-12 Teamsheets'!$S$2:$Z$119,$A52)+GOALS('12-13 Teamsheets'!$S$2:$Z$126,$A52)+GOALS('13-14 Teamsheets'!$S$2:$Z$132,$A52)+GOALS('14-15 Teamsheets'!$S$2:$Z$136,$A52)) &amp; ")"</f>
        <v>19(4)</v>
      </c>
      <c r="CG52" s="28">
        <f t="shared" si="6"/>
        <v>23</v>
      </c>
      <c r="CH52" s="71">
        <f t="shared" si="7"/>
        <v>0</v>
      </c>
      <c r="CI52" s="83">
        <f t="shared" si="8"/>
        <v>0</v>
      </c>
      <c r="CJ52" s="77">
        <f t="shared" si="9"/>
        <v>0</v>
      </c>
      <c r="CK52" s="74" t="str">
        <f>(CARDS('05-06 Teamsheets'!$H$2:$W$71,$A52,$CX$2)+CARDS('06-07 Teamsheets'!$H$2:$Z$83,$A52,$CX$2)+CARDS('07-08 Teamsheets'!$H$2:$Z$88,$A52,$CX$2)+CARDS('08-09 Teamsheets'!$H$2:$Z$92,$A52,$CX$2)+CARDS('09-10 Teamsheets'!$H$2:$Z$98,$A52,$CX$2)+CARDS('10-11 Teamsheets'!$H$2:$Z$107,$A52,$CX$2)+CARDS('11-12 Teamsheets'!$H$2:$Z$119,$A52,$CX$2)+CARDS('12-13 Teamsheets'!$H$2:$Z$126,$A52,$CX$2)+CARDS('13-14 Teamsheets'!$H$2:$Z$130,$A52,$CX$2)) &amp; "(" &amp; (CARDS('05-06 Teamsheets'!$H$2:$W$71,$A52,$CX$3)+CARDS('06-07 Teamsheets'!$H$2:$Z$83,$A52,$CX$3)+CARDS('07-08 Teamsheets'!$H$2:$Z$88,$A52,$CX$3)+CARDS('08-09 Teamsheets'!$H$2:$Z$92,$A52,$CX$3)+CARDS('09-10 Teamsheets'!$H$2:$Z$98,$A52,$CX$3)+CARDS('10-11 Teamsheets'!$H$2:$Z$107,$A52,$CX$3)+CARDS('11-12 Teamsheets'!$H$2:$Z$119,$A52,$CX$3)+CARDS('13-14 Teamsheets'!$H$2:$Z$130,$A52,$CX$3)) &amp; ")"</f>
        <v>19(4)</v>
      </c>
      <c r="CL52" s="28">
        <f t="shared" si="10"/>
        <v>4182</v>
      </c>
      <c r="CM52" s="28">
        <f t="shared" si="11"/>
        <v>1558</v>
      </c>
      <c r="CN52" s="77">
        <f t="shared" si="12"/>
        <v>5740</v>
      </c>
      <c r="CO52" s="28">
        <f t="shared" si="13"/>
        <v>56.274509803921568</v>
      </c>
      <c r="CP52" s="28">
        <f t="shared" si="14"/>
        <v>0.22549019607843138</v>
      </c>
      <c r="CQ52" s="77">
        <f t="shared" si="15"/>
        <v>249.56521739130434</v>
      </c>
      <c r="CS52" s="71">
        <f t="shared" si="0"/>
        <v>17</v>
      </c>
      <c r="CT52" s="83">
        <f t="shared" si="1"/>
        <v>23</v>
      </c>
      <c r="CU52" s="77">
        <f t="shared" si="2"/>
        <v>13</v>
      </c>
    </row>
    <row r="53" spans="1:102" x14ac:dyDescent="0.2">
      <c r="A53" s="25" t="s">
        <v>2195</v>
      </c>
      <c r="B53" s="27" t="s">
        <v>1635</v>
      </c>
      <c r="C53" s="27" t="s">
        <v>1635</v>
      </c>
      <c r="D53" s="27">
        <v>0</v>
      </c>
      <c r="E53" s="27" t="s">
        <v>1635</v>
      </c>
      <c r="F53" s="82">
        <v>0</v>
      </c>
      <c r="G53" s="27" t="s">
        <v>1635</v>
      </c>
      <c r="H53" s="27" t="s">
        <v>1635</v>
      </c>
      <c r="I53" s="27">
        <v>0</v>
      </c>
      <c r="J53" s="27" t="s">
        <v>1635</v>
      </c>
      <c r="K53" s="82">
        <v>0</v>
      </c>
      <c r="L53" s="27" t="s">
        <v>1635</v>
      </c>
      <c r="M53" s="27" t="s">
        <v>1635</v>
      </c>
      <c r="N53" s="27">
        <v>0</v>
      </c>
      <c r="O53" s="27" t="s">
        <v>1635</v>
      </c>
      <c r="P53" s="82">
        <v>0</v>
      </c>
      <c r="Q53" s="27" t="str">
        <f>(APPS('08-09 Teamsheets'!$H$2:$R$92,$A53,'08-09 Teamsheets'!$C$2:$C$92,Q$1)+APPS('09-10 Teamsheets'!$H$2:$R$98,$A53,'09-10 Teamsheets'!$C$2:$C$98,Q$1)+APPS('10-11 Teamsheets'!$H$2:$R$107,$A53,'10-11 Teamsheets'!$C$2:$C$107,Q$1)+APPS('11-12 Teamsheets'!$H$2:$R$119,$A53,'11-12 Teamsheets'!$C$2:$C$119,Q$1)+APPS('12-13 Teamsheets'!$H$2:$R$126,$A53,'12-13 Teamsheets'!$C$2:$C$126,Q$1)+APPS('13-14 Teamsheets'!$H$2:$R$132,$A53,'13-14 Teamsheets'!$C$2:$C$132,Q$1)+APPS('14-15 Teamsheets'!$H$2:$R$136,$A53,'14-15 Teamsheets'!$C$2:$C$136,Q$1)) &amp; "(" &amp; (SUBS('08-09 Teamsheets'!$S$2:$Z$92,$A53,'08-09 Teamsheets'!$C$2:$C$92,Q$1)+SUBS('09-10 Teamsheets'!$S$2:$Z$98,$A53,'09-10 Teamsheets'!$C$2:$C$98,Q$1)+SUBS('10-11 Teamsheets'!$S$2:$Z$107,$A53,'10-11 Teamsheets'!$C$2:$C$107,Q$1)+SUBS('11-12 Teamsheets'!$S$2:$Z$119,$A53,'11-12 Teamsheets'!$C$2:$C$119,Q$1)+SUBS('12-13 Teamsheets'!$S$2:$Z$126,$A53,'12-13 Teamsheets'!$C$2:$C$126,Q$1)+SUBS('13-14 Teamsheets'!$S$2:$Z$132,$A53,'13-14 Teamsheets'!$C$2:$C$132,Q$1)+SUBS('14-15 Teamsheets'!$S$2:$Z$136,$A53,'14-15 Teamsheets'!$C$2:$C$136,Q$1)) &amp; ")"</f>
        <v>0(6)</v>
      </c>
      <c r="R53" s="27" t="str">
        <f>(GOALS('08-09 Teamsheets'!$H$2:$R$92,$A53,'08-09 Teamsheets'!$C$2:$C$92,Q$1)+GOALS('09-10 Teamsheets'!$H$2:$R$98,$A53,'09-10 Teamsheets'!$C$2:$C$98,Q$1)+GOALS('10-11 Teamsheets'!$H$2:$R$107,$A53,'10-11 Teamsheets'!$C$2:$C$107,Q$1)+GOALS('11-12 Teamsheets'!$H$2:$R$119,$A53,'11-12 Teamsheets'!$C$2:$C$119,Q$1)+GOALS('12-13 Teamsheets'!$H$2:$R$126,$A53,'12-13 Teamsheets'!$C$2:$C$126,Q$1)+GOALS('13-14 Teamsheets'!$H$2:$R$132,$A53,'13-14 Teamsheets'!$C$2:$C$132,Q$1)+GOALS('14-15 Teamsheets'!$H$2:$R$136,$A53,'14-15 Teamsheets'!$C$2:$C$136,Q$1)) &amp; "(" &amp; (GOALS('08-09 Teamsheets'!$S$2:$Z$92,$A53,'08-09 Teamsheets'!$C$2:$C$92,Q$1)+GOALS('09-10 Teamsheets'!$S$2:$Z$98,$A53,'09-10 Teamsheets'!$C$2:$C$98,Q$1)+GOALS('10-11 Teamsheets'!$S$2:$Z$107,$A53,'10-11 Teamsheets'!$C$2:$C$107,Q$1)+GOALS('11-12 Teamsheets'!$S$2:$Z$119,$A53,'11-12 Teamsheets'!$C$2:$C$119,Q$1)+GOALS('12-13 Teamsheets'!$S$2:$Z$126,$A53,'12-13 Teamsheets'!$C$2:$C$126,Q$1)+GOALS('13-14 Teamsheets'!$S$2:$Z$132,$A53,'13-14 Teamsheets'!$C$2:$C$132,Q$1)+GOALS('14-15 Teamsheets'!$S$2:$Z$136,$A53,'14-15 Teamsheets'!$C$2:$C$136,Q$1)) &amp; ")"</f>
        <v>0(0)</v>
      </c>
      <c r="S53" s="27">
        <f>Clean_sheet('08-09 Teamsheets'!$C$2:$H$92,$A53,Q$1)+Clean_sheet('09-10 Teamsheets'!$C$2:$H$98,$A53,Q$1)+Clean_sheet('10-11 Teamsheets'!$C$2:$H$107,$A53,Q$1)+Clean_sheet('11-12 Teamsheets'!$C$2:$H$119,$A53,Q$1)+Clean_sheet('12-13 Teamsheets'!$C$2:$H$126,$A53,Q$1)+Clean_sheet('13-14 Teamsheets'!$C$2:$H$132,$A53,Q$1)+Clean_sheet('14-15 Teamsheets'!$C$2:$H$136,$A53,Q$1)</f>
        <v>0</v>
      </c>
      <c r="T53" s="27" t="str">
        <f>(CARDS('08-09 Teamsheets'!$H$2:$Z$92,$A53,$CX$2,'08-09 Teamsheets'!$C$2:$C$92,Q$1)+CARDS('09-10 Teamsheets'!$H$2:$Z$98,$A53,$CX$2,'09-10 Teamsheets'!$C$2:$C$98,Q$1)+CARDS('10-11 Teamsheets'!$H$2:$Z$107,$A53,$CX$2,'10-11 Teamsheets'!$C$2:$C$107,Q$1)+CARDS('11-12 Teamsheets'!$H$2:$Z$119,$A53,$CX$2,'11-12 Teamsheets'!$C$2:$C$119,Q$1)+CARDS('12-13 Teamsheets'!$H$2:$Z$126,$A53,$CX$2,'12-13 Teamsheets'!$C$2:$C$126,Q$1)+CARDS('13-14 Teamsheets'!$H$2:$Z$132,$A53,$CX$2,'13-14 Teamsheets'!$C$2:$C$132,Q$1)+CARDS('14-15 Teamsheets'!$H$2:$Z$136,$A53,$CX$2,'14-15 Teamsheets'!$C$2:$C$136,Q$1)) &amp; "(" &amp; (CARDS('08-09 Teamsheets'!$H$2:$Z$92,$A53,$CX$3,'08-09 Teamsheets'!$C$2:$C$92,Q$1)+CARDS('09-10 Teamsheets'!$H$2:$Z$98,$A53,$CX$3,'09-10 Teamsheets'!$C$2:$C$98,Q$1)+CARDS('10-11 Teamsheets'!$H$2:$Z$107,$A53,$CX$3,'10-11 Teamsheets'!$C$2:$C$107,Q$1)+CARDS('11-12 Teamsheets'!$H$2:$Z$119,$A53,$CX$3,'11-12 Teamsheets'!$C$2:$C$119,Q$1)+CARDS('12-13 Teamsheets'!$H$2:$Z$126,$A53,$CX$3,'12-13 Teamsheets'!$C$2:$C$126,Q$1)+CARDS('13-14 Teamsheets'!$H$2:$Z$132,$A53,$CX$3,'13-14 Teamsheets'!$C$2:$C$132,Q$1)+CARDS('14-15 Teamsheets'!$H$2:$Z$136,$A53,$CX$3,'14-15 Teamsheets'!$C$2:$C$136,Q$1)) &amp; ")"</f>
        <v>0(0)</v>
      </c>
      <c r="U53" s="82">
        <f>MINS_PLAYED('08-09 Teamsheets'!$H$2:$R$92,$A53,'08-09 Teamsheets'!$C$2:$C$92,Q$1)+MINS_PLAYED('09-10 Teamsheets'!$H$2:$R$98,$A53,'09-10 Teamsheets'!$C$2:$C$98,Q$1)+ MINS_AS_SUB('08-09 Teamsheets'!$S$2:$Z$92,$A53,'08-09 Teamsheets'!$C$2:$C$92,Q$1)+ MINS_AS_SUB('09-10 Teamsheets'!$S$2:$Z$98,$A53,'09-10 Teamsheets'!$C$2:$C$98,Q$1)+MINS_PLAYED('10-11 Teamsheets'!$H$2:$R$107,$A53,'10-11 Teamsheets'!$C$2:$C$107,Q$1)+MINS_AS_SUB('10-11 Teamsheets'!$S$2:$Z$107,$A53,'10-11 Teamsheets'!$C$2:$C$107,Q$1)+MINS_PLAYED('11-12 Teamsheets'!$H$2:$R$119,$A53,'11-12 Teamsheets'!$C$2:$C$119,Q$1)+MINS_AS_SUB('11-12 Teamsheets'!$S$2:$Z$119,$A53,'11-12 Teamsheets'!$C$2:$C$119,Q$1)+MINS_PLAYED('12-13 Teamsheets'!$H$2:$R$126,$A53,'12-13 Teamsheets'!$C$2:$C$126,Q$1)+MINS_AS_SUB('12-13 Teamsheets'!$S$2:$Z$126,$A53,'12-13 Teamsheets'!$C$2:$C$126,Q$1)+MINS_PLAYED('13-14 Teamsheets'!$H$2:$R$132,$A53,'13-14 Teamsheets'!$C$2:$C$132,Q$1)+MINS_AS_SUB('13-14 Teamsheets'!$S$2:$Z$132,$A53,'13-14 Teamsheets'!$C$2:$C$132,Q$1)+MINS_PLAYED('14-15 Teamsheets'!$H$2:$R$136,$A53,'14-15 Teamsheets'!$C$2:$C$136,Q$1)+MINS_AS_SUB('14-15 Teamsheets'!$S$2:$Z$136,$A53,'14-15 Teamsheets'!$C$2:$C$136,Q$1)</f>
        <v>55</v>
      </c>
      <c r="V53" s="27" t="s">
        <v>1635</v>
      </c>
      <c r="W53" s="27" t="s">
        <v>1635</v>
      </c>
      <c r="X53" s="27">
        <v>0</v>
      </c>
      <c r="Y53" s="27" t="s">
        <v>1635</v>
      </c>
      <c r="Z53" s="82">
        <v>0</v>
      </c>
      <c r="AA53" s="27" t="s">
        <v>1635</v>
      </c>
      <c r="AB53" s="27" t="s">
        <v>1635</v>
      </c>
      <c r="AC53" s="27">
        <v>0</v>
      </c>
      <c r="AD53" s="27" t="s">
        <v>1635</v>
      </c>
      <c r="AE53" s="82">
        <v>0</v>
      </c>
      <c r="AF53" s="27" t="s">
        <v>1635</v>
      </c>
      <c r="AG53" s="27" t="s">
        <v>1635</v>
      </c>
      <c r="AH53" s="27">
        <v>0</v>
      </c>
      <c r="AI53" s="27" t="s">
        <v>1635</v>
      </c>
      <c r="AJ53" s="82">
        <v>0</v>
      </c>
      <c r="AK53" s="27" t="s">
        <v>1635</v>
      </c>
      <c r="AL53" s="27" t="s">
        <v>1635</v>
      </c>
      <c r="AM53" s="27">
        <v>0</v>
      </c>
      <c r="AN53" s="27" t="s">
        <v>1635</v>
      </c>
      <c r="AO53" s="82">
        <v>0</v>
      </c>
      <c r="AP53" s="27" t="s">
        <v>1635</v>
      </c>
      <c r="AQ53" s="27" t="s">
        <v>1635</v>
      </c>
      <c r="AR53" s="27">
        <v>0</v>
      </c>
      <c r="AS53" s="27" t="s">
        <v>1635</v>
      </c>
      <c r="AT53" s="82">
        <v>0</v>
      </c>
      <c r="AU53" s="27" t="s">
        <v>1635</v>
      </c>
      <c r="AV53" s="27" t="s">
        <v>1635</v>
      </c>
      <c r="AW53" s="27">
        <v>0</v>
      </c>
      <c r="AX53" s="27" t="s">
        <v>1635</v>
      </c>
      <c r="AY53" s="82">
        <v>0</v>
      </c>
      <c r="AZ53" s="27" t="str">
        <f>(APPS('07-08 Teamsheets'!$H$2:$R$88,$A53,'07-08 Teamsheets'!$C$2:$C$88,AZ$1)+APPS('11-12 Teamsheets'!$H$2:$R$119,$A53,'11-12 Teamsheets'!$C$2:$C$119,AZ$1)+APPS('12-13 Teamsheets'!$H$2:$R$126,$A53,'12-13 Teamsheets'!$C$2:$C$126,AZ$1)+APPS('13-14 Teamsheets'!$H$2:$R$132,$A53,'13-14 Teamsheets'!$C$2:$C$132,AZ$1)+APPS('14-15 Teamsheets'!$H$2:$R$136,$A53,'14-15 Teamsheets'!$C$2:$C$136,AZ$1)) &amp; "(" &amp; (SUBS('07-08 Teamsheets'!$S$2:$Z$88,$A53,'07-08 Teamsheets'!$C$2:$C$88,AZ$1)+SUBS('11-12 Teamsheets'!$S$2:$Z$119,$A53,'11-12 Teamsheets'!$C$2:$C$119,AZ$1)+SUBS('12-13 Teamsheets'!$S$2:$Z$126,$A53,'12-13 Teamsheets'!$C$2:$C$126,AZ$1)+SUBS('13-14 Teamsheets'!$S$2:$Z$132,$A53,'13-14 Teamsheets'!$C$2:$C$132,AZ$1)+SUBS('14-15 Teamsheets'!$S$2:$Z$136,$A53,'14-15 Teamsheets'!$C$2:$C$136,AZ$1)) &amp; ")"</f>
        <v>0(0)</v>
      </c>
      <c r="BA53" s="27" t="str">
        <f>(GOALS('07-08 Teamsheets'!$H$2:$R$88,$A53,'07-08 Teamsheets'!$C$2:$C$88,AZ$1)+GOALS('11-12 Teamsheets'!$H$2:$R$119,$A53,'11-12 Teamsheets'!$C$2:$C$119,AZ$1)+GOALS('12-13 Teamsheets'!$H$2:$R$126,$A53,'12-13 Teamsheets'!$C$2:$C$126,AZ$1)+GOALS('13-14 Teamsheets'!$H$2:$R$132,$A53,'13-14 Teamsheets'!$C$2:$C$132,AZ$1)+GOALS('14-15 Teamsheets'!$H$2:$R$136,$A53,'14-15 Teamsheets'!$C$2:$C$136,AZ$1)) &amp; "(" &amp; (GOALS('07-08 Teamsheets'!$S$2:$Z$88,$A53,'07-08 Teamsheets'!$C$2:$C$88,AZ$1)+GOALS('11-12 Teamsheets'!$S$2:$Z$119,$A53,'11-12 Teamsheets'!$C$2:$C$119,AZ$1)+GOALS('12-13 Teamsheets'!$S$2:$Z$126,$A53,'12-13 Teamsheets'!$C$2:$C$126,AZ$1)+GOALS('13-14 Teamsheets'!$S$2:$Z$132,$A53,'13-14 Teamsheets'!$C$2:$C$132,AZ$1)+GOALS('14-15 Teamsheets'!$S$2:$Z$136,$A53,'14-15 Teamsheets'!$C$2:$C$136,AZ$1)) &amp; ")"</f>
        <v>0(0)</v>
      </c>
      <c r="BB53" s="27">
        <f>Clean_sheet('07-08 Teamsheets'!$C$2:$H$92,$A53,AZ$1)+Clean_sheet('11-12 Teamsheets'!$C$2:$H$119,$A53,AZ$1)+Clean_sheet('12-13 Teamsheets'!$C$2:$H$126,$A53,AZ$1)+Clean_sheet('13-14 Teamsheets'!$C$2:$H$132,$A53,AZ$1)+Clean_sheet('14-15 Teamsheets'!$C$2:$H$136,$A53,AZ$1)</f>
        <v>0</v>
      </c>
      <c r="BC53" s="27" t="str">
        <f>(CARDS('07-08 Teamsheets'!$H$2:$Z$88,$A53,$CX$2,'07-08 Teamsheets'!$C$2:$C$88,AZ$1)+CARDS('11-12 Teamsheets'!$H$2:$Z$119,$A53,$CX$2,'11-12 Teamsheets'!$C$2:$C$119,AZ$1)+CARDS('12-13 Teamsheets'!$H$2:$Z$126,$A53,$CX$2,'12-13 Teamsheets'!$C$2:$C$126,AZ$1)+CARDS('13-14 Teamsheets'!$H$2:$Z$132,$A53,$CX$2,'13-14 Teamsheets'!$C$2:$C$132,AZ$1)+CARDS('14-15 Teamsheets'!$H$2:$Z$136,$A53,$CX$2,'14-15 Teamsheets'!$C$2:$C$136,AZ$1)) &amp; "(" &amp; (CARDS('07-08 Teamsheets'!$H$2:$Z$88,$A53,$CX$3,'07-08 Teamsheets'!$C$2:$C$88,AZ$1)+CARDS('11-12 Teamsheets'!$H$2:$Z$119,$A53,$CX$3,'11-12 Teamsheets'!$C$2:$C$119,AZ$1)+CARDS('12-13 Teamsheets'!$H$2:$Z$126,$A53,$CX$3,'12-13 Teamsheets'!$C$2:$C$126,AZ$1)+CARDS('13-14 Teamsheets'!$H$2:$Z$132,$A53,$CX$3,'13-14 Teamsheets'!$C$2:$C$132,AZ$1)+CARDS('14-15 Teamsheets'!$H$2:$Z$136,$A53,$CX$3,'14-15 Teamsheets'!$C$2:$C$136,AZ$1)) &amp; ")"</f>
        <v>0(0)</v>
      </c>
      <c r="BD53" s="82">
        <f>MINS_PLAYED('07-08 Teamsheets'!$H$2:$R$88,$A53,'07-08 Teamsheets'!$C$2:$C$88,AZ$1)+MINS_PLAYED('11-12 Teamsheets'!$H$2:$R$119,$A53,'11-12 Teamsheets'!$C$2:$C$119,AZ$1)+MINS_PLAYED('12-13 Teamsheets'!$H$2:$R$126,$A53,'12-13 Teamsheets'!$C$2:$C$126,AZ$1)+MINS_PLAYED('13-14 Teamsheets'!$H$2:$R$132,$A53,'13-14 Teamsheets'!$C$2:$C$132,AZ$1)+MINS_PLAYED('14-15 Teamsheets'!$H$2:$R$136,$A53,'14-15 Teamsheets'!$C$2:$C$136,AZ$1)+MINS_AS_SUB('07-08 Teamsheets'!$S$2:$Z$88,$A53,'07-08 Teamsheets'!$C$2:$C$88,AZ$1)+MINS_AS_SUB('11-12 Teamsheets'!$S$2:$Z$119,$A53,'11-12 Teamsheets'!$C$2:$C$119,AZ$1)+MINS_AS_SUB('12-13 Teamsheets'!$S$2:$Z$126,$A53,'12-13 Teamsheets'!$C$2:$C$126,AZ$1)+MINS_AS_SUB('13-14 Teamsheets'!$S$2:$Z$132,$A53,'13-14 Teamsheets'!$C$2:$C$132,AZ$1)+MINS_AS_SUB('14-15 Teamsheets'!$S$2:$Z$136,$A53,'14-15 Teamsheets'!$C$2:$C$136,AZ$1)</f>
        <v>0</v>
      </c>
      <c r="BE53" s="27" t="str">
        <f>(APPS('08-09 Teamsheets'!$H$2:$R$92,$A53,'08-09 Teamsheets'!$C$2:$C$92,BE$1)+APPS('09-10 Teamsheets'!$H$2:$R$98,$A53,'09-10 Teamsheets'!$C$2:$C$98,BE$1)+APPS('10-11 Teamsheets'!$H$2:$R$107,$A53,'10-11 Teamsheets'!$C$2:$C$107,BE$1)+APPS('11-12 Teamsheets'!$H$2:$R$119,$A53,'11-12 Teamsheets'!$C$2:$C$119,BE$1)+APPS('12-13 Teamsheets'!$H$2:$R$126,$A53,'12-13 Teamsheets'!$C$2:$C$126,BE$1)+APPS('13-14 Teamsheets'!$H$2:$R$132,$A53,'13-14 Teamsheets'!$C$2:$C$132,BE$1)+APPS('14-15 Teamsheets'!$H$2:$R$136,$A53,'14-15 Teamsheets'!$C$2:$C$136,BE$1)) &amp; "(" &amp; (SUBS('08-09 Teamsheets'!$S$2:$Z$92,$A53,'08-09 Teamsheets'!$C$2:$C$92,BE$1)+SUBS('09-10 Teamsheets'!$S$2:$Z$98,$A53,'09-10 Teamsheets'!$C$2:$C$98,BE$1)+SUBS('10-11 Teamsheets'!$S$2:$Z$107,$A53,'10-11 Teamsheets'!$C$2:$C$107,BE$1)+SUBS('11-12 Teamsheets'!$S$2:$Z$119,$A53,'11-12 Teamsheets'!$C$2:$C$119,BE$1)+SUBS('12-13 Teamsheets'!$S$2:$Z$126,$A53,'12-13 Teamsheets'!$C$2:$C$126,BE$1)+SUBS('13-14 Teamsheets'!$S$2:$Z$132,$A53,'13-14 Teamsheets'!$C$2:$C$132,BE$1)+SUBS('14-15 Teamsheets'!$S$2:$Z$136,$A53,'14-15 Teamsheets'!$C$2:$C$136,BE$1)) &amp; ")"</f>
        <v>0(0)</v>
      </c>
      <c r="BF53" s="27" t="str">
        <f>(GOALS('08-09 Teamsheets'!$H$2:$R$92,$A53,'08-09 Teamsheets'!$C$2:$C$92,BE$1)+GOALS('09-10 Teamsheets'!$H$2:$R$98,$A53,'09-10 Teamsheets'!$C$2:$C$98,BE$1)+GOALS('10-11 Teamsheets'!$H$2:$R$107,$A53,'10-11 Teamsheets'!$C$2:$C$107,BE$1)+GOALS('11-12 Teamsheets'!$H$2:$R$119,$A53,'11-12 Teamsheets'!$C$2:$C$119,BE$1)+GOALS('12-13 Teamsheets'!$H$2:$R$126,$A53,'12-13 Teamsheets'!$C$2:$C$126,BE$1)+GOALS('13-14 Teamsheets'!$H$2:$R$132,$A53,'13-14 Teamsheets'!$C$2:$C$132,BE$1)+GOALS('14-15 Teamsheets'!$H$2:$R$136,$A53,'14-15 Teamsheets'!$C$2:$C$136,BE$1)) &amp; "(" &amp; (GOALS('08-09 Teamsheets'!$S$2:$Z$92,$A53,'08-09 Teamsheets'!$C$2:$C$92,BE$1)+GOALS('09-10 Teamsheets'!$S$2:$Z$98,$A53,'09-10 Teamsheets'!$C$2:$C$98,BE$1)+GOALS('10-11 Teamsheets'!$S$2:$Z$107,$A53,'10-11 Teamsheets'!$C$2:$C$107,BE$1)+GOALS('11-12 Teamsheets'!$S$2:$Z$119,$A53,'11-12 Teamsheets'!$C$2:$C$119,BE$1)+GOALS('12-13 Teamsheets'!$S$2:$Z$126,$A53,'12-13 Teamsheets'!$C$2:$C$126,BE$1)+GOALS('13-14 Teamsheets'!$S$2:$Z$132,$A53,'13-14 Teamsheets'!$C$2:$C$132,BE$1)+GOALS('14-15 Teamsheets'!$S$2:$Z$136,$A53,'14-15 Teamsheets'!$C$2:$C$136,BE$1)) &amp; ")"</f>
        <v>0(0)</v>
      </c>
      <c r="BG53" s="27">
        <f>Clean_sheet('08-09 Teamsheets'!$C$2:$H$92,$A53,BE$1)+Clean_sheet('09-10 Teamsheets'!$C$2:$H$98,$A53,BE$1)+Clean_sheet('10-11 Teamsheets'!$C$2:$H$107,$A53,BE$1)+Clean_sheet('11-12 Teamsheets'!$C$2:$H$119,$A53,BE$1)+Clean_sheet('12-13 Teamsheets'!$C$2:$H$126,$A53,BE$1)+Clean_sheet('13-14 Teamsheets'!$C$2:$H$132,$A53,BE$1)+Clean_sheet('14-15 Teamsheets'!$C$2:$H$136,$A53,BE$1)</f>
        <v>0</v>
      </c>
      <c r="BH53" s="27" t="str">
        <f>(CARDS('08-09 Teamsheets'!$H$2:$Z$92,$A53,$CX$2,'08-09 Teamsheets'!$C$2:$C$92,BE$1)+CARDS('09-10 Teamsheets'!$H$2:$Z$98,$A53,$CX$2,'09-10 Teamsheets'!$C$2:$C$98,BE$1)+CARDS('10-11 Teamsheets'!$H$2:$Z$107,$A53,$CX$2,'10-11 Teamsheets'!$C$2:$C$107,BE$1)+CARDS('11-12 Teamsheets'!$H$2:$Z$119,$A53,$CX$2,'11-12 Teamsheets'!$C$2:$C$119,BE$1)+CARDS('12-13 Teamsheets'!$H$2:$Z$126,$A53,$CX$2,'12-13 Teamsheets'!$C$2:$C$126,BE$1)+CARDS('13-14 Teamsheets'!$H$2:$Z$132,$A53,$CX$2,'13-14 Teamsheets'!$C$2:$C$132,BE$1)+CARDS('14-15 Teamsheets'!$H$2:$Z$136,$A53,$CX$2,'14-15 Teamsheets'!$C$2:$C$136,BE$1)) &amp; "(" &amp; (CARDS('08-09 Teamsheets'!$H$2:$Z$92,$A53,$CX$3,'08-09 Teamsheets'!$C$2:$C$92,BE$1)+CARDS('09-10 Teamsheets'!$H$2:$Z$98,$A53,$CX$3,'09-10 Teamsheets'!$C$2:$C$98,BE$1)+CARDS('10-11 Teamsheets'!$H$2:$Z$107,$A53,$CX$3,'10-11 Teamsheets'!$C$2:$C$107,BE$1)+CARDS('11-12 Teamsheets'!$H$2:$Z$119,$A53,$CX$3,'11-12 Teamsheets'!$C$2:$C$119,BE$1)+CARDS('12-13 Teamsheets'!$H$2:$Z$126,$A53,$CX$3,'12-13 Teamsheets'!$C$2:$C$126,BE$1)+CARDS('13-14 Teamsheets'!$H$2:$Z$132,$A53,$CX$3,'13-14 Teamsheets'!$C$2:$C$132,BE$1)+CARDS('14-15 Teamsheets'!$H$2:$Z$136,$A53,$CX$3,'14-15 Teamsheets'!$C$2:$C$136,BE$1)) &amp; ")"</f>
        <v>0(0)</v>
      </c>
      <c r="BI53" s="82">
        <f>MINS_PLAYED('08-09 Teamsheets'!$H$2:$R$92,$A53,'08-09 Teamsheets'!$C$2:$C$92,BE$1)+MINS_PLAYED('09-10 Teamsheets'!$H$2:$R$98,$A53,'09-10 Teamsheets'!$C$2:$C$98,BE$1)+ MINS_AS_SUB('08-09 Teamsheets'!$S$2:$Z$92,$A53,'08-09 Teamsheets'!$C$2:$C$92,BE$1)+ MINS_AS_SUB('09-10 Teamsheets'!$S$2:$Z$98,$A53,'09-10 Teamsheets'!$C$2:$C$98,BE$1)+MINS_PLAYED('10-11 Teamsheets'!$H$2:$R$107,$A53,'10-11 Teamsheets'!$C$2:$C$107,BE$1)+MINS_AS_SUB('10-11 Teamsheets'!$S$2:$Z$107,$A53,'10-11 Teamsheets'!$C$2:$C$107,BE$1)+MINS_PLAYED('11-12 Teamsheets'!$H$2:$R$119,$A53,'11-12 Teamsheets'!$C$2:$C$119,BE$1)+MINS_AS_SUB('11-12 Teamsheets'!$S$2:$Z$119,$A53,'11-12 Teamsheets'!$C$2:$C$119,BE$1)+MINS_PLAYED('12-13 Teamsheets'!$H$2:$R$126,$A53,'12-13 Teamsheets'!$C$2:$C$126,BE$1)+MINS_AS_SUB('12-13 Teamsheets'!$S$2:$Z$126,$A53,'12-13 Teamsheets'!$C$2:$C$126,BE$1)+MINS_PLAYED('13-14 Teamsheets'!$H$2:$R$132,$A53,'13-14 Teamsheets'!$C$2:$C$132,BE$1)+MINS_AS_SUB('13-14 Teamsheets'!$S$2:$Z$132,$A53,'13-14 Teamsheets'!$C$2:$C$132,BE$1)+MINS_PLAYED('14-15 Teamsheets'!$H$2:$R$136,$A53,'14-15 Teamsheets'!$C$2:$C$136,BE$1)+MINS_AS_SUB('14-15 Teamsheets'!$S$2:$Z$136,$A53,'14-15 Teamsheets'!$C$2:$C$136,BE$1)</f>
        <v>0</v>
      </c>
      <c r="BJ53" s="27" t="str">
        <f>(APPS('07-08 Teamsheets'!$H$2:$R$88,$A53,'07-08 Teamsheets'!$C$2:$C$88,BJ$1)+APPS('08-09 Teamsheets'!$H$2:$R$92,$A53,'08-09 Teamsheets'!$C$2:$C$92,BJ$1)+APPS('09-10 Teamsheets'!$H$2:$R$98,$A53,'09-10 Teamsheets'!$C$2:$C$98,BJ$1)+APPS('10-11 Teamsheets'!$H$2:$R$106,$A53,'10-11 Teamsheets'!$C$2:$C$106,BJ$1)+APPS('11-12 Teamsheets'!$H$2:$R$119,$A53,'11-12 Teamsheets'!$C$2:$C$119,BJ$1)+APPS('12-13 Teamsheets'!$H$2:$R$126,$A53,'12-13 Teamsheets'!$C$2:$C$126,BJ$1)+APPS('13-14 Teamsheets'!$H$2:$R$132,$A53,'13-14 Teamsheets'!$C$2:$C$132,BJ$1)+APPS('14-15 Teamsheets'!$H$2:$R$136,$A53,'14-15 Teamsheets'!$C$2:$C$136,BJ$1)) &amp; "(" &amp; (SUBS('07-08 Teamsheets'!$S$2:$Z$88,$A53,'07-08 Teamsheets'!$C$2:$C$88,BJ$1)+SUBS('08-09 Teamsheets'!$S$2:$Z$92,$A53,'08-09 Teamsheets'!$C$2:$C$92,BJ$1)+SUBS('09-10 Teamsheets'!$S$2:$Z$98,$A53,'09-10 Teamsheets'!$C$2:$C$98,BJ$1)+SUBS('10-11 Teamsheets'!$S$2:$Z$106,$A53,'10-11 Teamsheets'!$C$2:$C$106,BJ$1)+SUBS('11-12 Teamsheets'!$S$2:$Z$119,$A53,'11-12 Teamsheets'!$C$2:$C$119,BJ$1)+SUBS('12-13 Teamsheets'!$S$2:$Z$126,$A53,'12-13 Teamsheets'!$C$2:$C$126,BJ$1)+SUBS('13-14 Teamsheets'!$S$2:$Z$132,$A53,'13-14 Teamsheets'!$C$2:$C$132,BJ$1)+SUBS('14-15 Teamsheets'!$S$2:$Z$136,$A53,'14-15 Teamsheets'!$C$2:$C$136,BJ$1)) &amp; ")"</f>
        <v>0(0)</v>
      </c>
      <c r="BK53" s="27" t="str">
        <f>(GOALS('07-08 Teamsheets'!$H$2:$R$88,$A53,'07-08 Teamsheets'!$C$2:$C$88,BJ$1)+GOALS('08-09 Teamsheets'!$H$2:$R$92,$A53,'08-09 Teamsheets'!$C$2:$C$92,BJ$1)+GOALS('09-10 Teamsheets'!$H$2:$R$98,$A53,'09-10 Teamsheets'!$C$2:$C$98,BJ$1)+GOALS('10-11 Teamsheets'!$H$2:$R$106,$A53,'10-11 Teamsheets'!$C$2:$C$106,BJ$1)+GOALS('11-12 Teamsheets'!$H$2:$R$119,$A53,'11-12 Teamsheets'!$C$2:$C$119,BJ$1)+GOALS('12-13 Teamsheets'!$H$2:$R$126,$A53,'12-13 Teamsheets'!$C$2:$C$126,BJ$1)+GOALS('13-14 Teamsheets'!$H$2:$R$132,$A53,'13-14 Teamsheets'!$C$2:$C$132,BJ$1)+GOALS('14-15 Teamsheets'!$H$2:$R$136,$A53,'14-15 Teamsheets'!$C$2:$C$136,BJ$1)) &amp; "(" &amp; (GOALS('07-08 Teamsheets'!$S$2:$Z$88,$A53,'07-08 Teamsheets'!$C$2:$C$88,BJ$1)+GOALS('08-09 Teamsheets'!$S$2:$Z$92,$A53,'08-09 Teamsheets'!$C$2:$C$92,BJ$1)+GOALS('09-10 Teamsheets'!$S$2:$Z$98,$A53,'09-10 Teamsheets'!$C$2:$C$98,BJ$1)+GOALS('10-11 Teamsheets'!$S$2:$Z$106,$A53,'10-11 Teamsheets'!$C$2:$C$106,BJ$1)+GOALS('11-12 Teamsheets'!$S$2:$Z$119,$A53,'11-12 Teamsheets'!$C$2:$C$119,BJ$1)+GOALS('12-13 Teamsheets'!$S$2:$Z$126,$A53,'12-13 Teamsheets'!$C$2:$C$126,BJ$1)+GOALS('13-14 Teamsheets'!$S$2:$Z$132,$A53,'13-14 Teamsheets'!$C$2:$C$132,BJ$1)+GOALS('14-15 Teamsheets'!$S$2:$Z$136,$A53,'14-15 Teamsheets'!$C$2:$C$136,BJ$1)) &amp; ")"</f>
        <v>0(0)</v>
      </c>
      <c r="BL53" s="27">
        <f>Clean_sheet('07-08 Teamsheets'!$C$2:$H$92,$A53,BJ$1)+Clean_sheet('08-09 Teamsheets'!$C$2:$H$92,$A53,BJ$1)+Clean_sheet('09-10 Teamsheets'!$C$2:$H$98,$A53,BJ$1)+Clean_sheet('10-11 Teamsheets'!$C$2:$H$106,$A53,BJ$1)+Clean_sheet('11-12 Teamsheets'!$C$2:$H$119,$A53,BJ$1)+Clean_sheet('12-13 Teamsheets'!$C$2:$H$126,$A53,BJ$1)+Clean_sheet('13-14 Teamsheets'!$C$2:$H$132,$A53,BJ$1)+Clean_sheet('14-15 Teamsheets'!$C$2:$H$136,$A53,BJ$1)</f>
        <v>0</v>
      </c>
      <c r="BM53" s="27" t="str">
        <f>(CARDS('07-08 Teamsheets'!$H$2:$Z$88,$A53,$CX$2,'07-08 Teamsheets'!$C$2:$C$88,BJ$1)+CARDS('08-09 Teamsheets'!$H$2:$Z$92,$A53,$CX$2,'08-09 Teamsheets'!$C$2:$C$92,BJ$1)+CARDS('09-10 Teamsheets'!$H$2:$Z$98,$A53,$CX$2,'09-10 Teamsheets'!$C$2:$C$98,BJ$1)+CARDS('10-11 Teamsheets'!$H$2:$Z$106,$A53,$CX$2,'10-11 Teamsheets'!$C$2:$C$106,BJ$1)+CARDS('11-12 Teamsheets'!$H$2:$Z$119,$A53,$CX$2,'11-12 Teamsheets'!$C$2:$C$119,BJ$1)+CARDS('12-13 Teamsheets'!$H$2:$Z$126,$A53,$CX$2,'12-13 Teamsheets'!$C$2:$C$126,BJ$1)+CARDS('13-14 Teamsheets'!$H$2:$Z$132,$A53,$CX$2,'13-14 Teamsheets'!$C$2:$C$132,BJ$1)+CARDS('14-15 Teamsheets'!$H$2:$Z$136,$A53,$CX$2,'14-15 Teamsheets'!$C$2:$C$136,BJ$1)) &amp; "(" &amp; (CARDS('07-08 Teamsheets'!$H$2:$Z$88,$A53,$CX$3,'07-08 Teamsheets'!$C$2:$C$88,BJ$1)+CARDS('08-09 Teamsheets'!$H$2:$Z$92,$A53,$CX$3,'08-09 Teamsheets'!$C$2:$C$92,BJ$1)+CARDS('09-10 Teamsheets'!$H$2:$Z$98,$A53,$CX$3,'09-10 Teamsheets'!$C$2:$C$98,BJ$1)+CARDS('10-11 Teamsheets'!$H$2:$Z$106,$A53,$CX$3,'10-11 Teamsheets'!$C$2:$C$106,BJ$1)+CARDS('11-12 Teamsheets'!$H$2:$Z$119,$A53,$CX$3,'11-12 Teamsheets'!$C$2:$C$119,BJ$1)+CARDS('12-13 Teamsheets'!$H$2:$Z$126,$A53,$CX$3,'12-13 Teamsheets'!$C$2:$C$126,BJ$1)+CARDS('13-14 Teamsheets'!$H$2:$Z$132,$A53,$CX$3,'13-14 Teamsheets'!$C$2:$C$132,BJ$1)+CARDS('14-15 Teamsheets'!$H$2:$Z$136,$A53,$CX$3,'14-15 Teamsheets'!$C$2:$C$136,BJ$1)) &amp; ")"</f>
        <v>0(0)</v>
      </c>
      <c r="BN53" s="82">
        <f>MINS_PLAYED('07-08 Teamsheets'!$H$2:$R$88,$A53,'07-08 Teamsheets'!$C$2:$C$88,BJ$1)+MINS_PLAYED('08-09 Teamsheets'!$H$2:$R$92,$A53,'08-09 Teamsheets'!$C$2:$C$92,BJ$1)+MINS_PLAYED('09-10 Teamsheets'!$H$2:$R$98,$A53,'09-10 Teamsheets'!$C$2:$C$98,BJ$1)+MINS_PLAYED('10-11 Teamsheets'!$H$2:$R$106,$A53,'10-11 Teamsheets'!$C$2:$C$106,BJ$1)+MINS_PLAYED('11-12 Teamsheets'!$H$2:$R$119,$A53,'11-12 Teamsheets'!$C$2:$C$119,BJ$1)+MINS_PLAYED('12-13 Teamsheets'!$H$2:$R$126,$A53,'12-13 Teamsheets'!$C$2:$C$126,BJ$1)+MINS_PLAYED('13-14 Teamsheets'!$H$2:$R$132,$A53,'13-14 Teamsheets'!$C$2:$C$132,BJ$1)+MINS_PLAYED('14-15 Teamsheets'!$H$2:$R$136,$A53,'14-15 Teamsheets'!$C$2:$C$136,BJ$1)+MINS_AS_SUB('07-08 Teamsheets'!$S$2:$Z$88,$A53,'07-08 Teamsheets'!$C$2:$C$88,BJ$1)+MINS_AS_SUB('08-09 Teamsheets'!$S$2:$Z$92,$A53,'08-09 Teamsheets'!$C$2:$C$92,BJ$1)+MINS_AS_SUB('09-10 Teamsheets'!$S$2:$Z$98,$A53,'09-10 Teamsheets'!$C$2:$C$98,BJ$1)+MINS_AS_SUB('10-11 Teamsheets'!$S$2:$Z$106,$A53,'10-11 Teamsheets'!$C$2:$C$106,BJ$1)+MINS_AS_SUB('11-12 Teamsheets'!$S$2:$Z$119,$A53,'11-12 Teamsheets'!$C$2:$C$119,BJ$1)+MINS_AS_SUB('12-13 Teamsheets'!$S$2:$Z$126,$A53,'12-13 Teamsheets'!$C$2:$C$126,BJ$1)+MINS_AS_SUB('13-14 Teamsheets'!$S$2:$Z$132,$A53,'13-14 Teamsheets'!$C$2:$C$132,BJ$1)+MINS_AS_SUB('14-15 Teamsheets'!$S$2:$Z$136,$A53,'14-15 Teamsheets'!$C$2:$C$136,BJ$1)</f>
        <v>0</v>
      </c>
      <c r="BO53" s="27" t="str">
        <f>(APPS('07-08 Teamsheets'!$H$2:$R$88,$A53,'07-08 Teamsheets'!$C$2:$C$88,BO$1)+APPS('08-09 Teamsheets'!$H$2:$R$92,$A53,'08-09 Teamsheets'!$C$2:$C$92,BO$1)+APPS('09-10 Teamsheets'!$H$2:$R$98,$A53,'09-10 Teamsheets'!$C$2:$C$98,BO$1)+APPS('10-11 Teamsheets'!$H$2:$R$106,$A53,'10-11 Teamsheets'!$C$2:$C$106,BO$1)+APPS('11-12 Teamsheets'!$H$2:$R$119,$A53,'11-12 Teamsheets'!$C$2:$C$119,BO$1)+APPS('12-13 Teamsheets'!$H$2:$R$126,$A53,'12-13 Teamsheets'!$C$2:$C$126,BO$1)+APPS('13-14 Teamsheets'!$H$2:$R$132,$A53,'13-14 Teamsheets'!$C$2:$C$132,BO$1)+APPS('14-15 Teamsheets'!$H$2:$R$136,$A53,'14-15 Teamsheets'!$C$2:$C$136,BO$1)) &amp; "(" &amp; (SUBS('07-08 Teamsheets'!$S$2:$Z$88,$A53,'07-08 Teamsheets'!$C$2:$C$88,BO$1)+SUBS('08-09 Teamsheets'!$S$2:$Z$92,$A53,'08-09 Teamsheets'!$C$2:$C$92,BO$1)+SUBS('09-10 Teamsheets'!$S$2:$Z$98,$A53,'09-10 Teamsheets'!$C$2:$C$98,BO$1)+SUBS('10-11 Teamsheets'!$S$2:$Z$106,$A53,'10-11 Teamsheets'!$C$2:$C$106,BO$1)+SUBS('11-12 Teamsheets'!$S$2:$Z$119,$A53,'11-12 Teamsheets'!$C$2:$C$119,BO$1)+SUBS('12-13 Teamsheets'!$S$2:$Z$126,$A53,'12-13 Teamsheets'!$C$2:$C$126,BO$1)+SUBS('13-14 Teamsheets'!$S$2:$Z$132,$A53,'13-14 Teamsheets'!$C$2:$C$132,BO$1)+SUBS('14-15 Teamsheets'!$S$2:$Z$136,$A53,'14-15 Teamsheets'!$C$2:$C$136,BO$1)) &amp; ")"</f>
        <v>0(0)</v>
      </c>
      <c r="BP53" s="27" t="str">
        <f>(GOALS('07-08 Teamsheets'!$H$2:$R$88,$A53,'07-08 Teamsheets'!$C$2:$C$88,BO$1)+GOALS('08-09 Teamsheets'!$H$2:$R$92,$A53,'08-09 Teamsheets'!$C$2:$C$92,BO$1)+GOALS('09-10 Teamsheets'!$H$2:$R$98,$A53,'09-10 Teamsheets'!$C$2:$C$98,BO$1)+GOALS('10-11 Teamsheets'!$H$2:$R$106,$A53,'10-11 Teamsheets'!$C$2:$C$106,BO$1)+GOALS('11-12 Teamsheets'!$H$2:$R$119,$A53,'11-12 Teamsheets'!$C$2:$C$119,BO$1)+GOALS('12-13 Teamsheets'!$H$2:$R$126,$A53,'12-13 Teamsheets'!$C$2:$C$126,BO$1)+GOALS('13-14 Teamsheets'!$H$2:$R$132,$A53,'13-14 Teamsheets'!$C$2:$C$132,BO$1)+GOALS('14-15 Teamsheets'!$H$2:$R$136,$A53,'14-15 Teamsheets'!$C$2:$C$136,BO$1)) &amp; "(" &amp; (GOALS('07-08 Teamsheets'!$S$2:$Z$88,$A53,'07-08 Teamsheets'!$C$2:$C$88,BO$1)+GOALS('08-09 Teamsheets'!$S$2:$Z$92,$A53,'08-09 Teamsheets'!$C$2:$C$92,BO$1)+GOALS('09-10 Teamsheets'!$S$2:$Z$98,$A53,'09-10 Teamsheets'!$C$2:$C$98,BO$1)+GOALS('10-11 Teamsheets'!$S$2:$Z$106,$A53,'10-11 Teamsheets'!$C$2:$C$106,BO$1)+GOALS('11-12 Teamsheets'!$S$2:$Z$119,$A53,'11-12 Teamsheets'!$C$2:$C$119,BO$1)+GOALS('12-13 Teamsheets'!$S$2:$Z$126,$A53,'12-13 Teamsheets'!$C$2:$C$126,BO$1)+GOALS('13-14 Teamsheets'!$S$2:$Z$132,$A53,'13-14 Teamsheets'!$C$2:$C$132,BO$1)+GOALS('14-15 Teamsheets'!$S$2:$Z$136,$A53,'14-15 Teamsheets'!$C$2:$C$136,BO$1)) &amp; ")"</f>
        <v>0(0)</v>
      </c>
      <c r="BQ53" s="27">
        <f>Clean_sheet('07-08 Teamsheets'!$C$2:$H$92,$A53,BO$1)+Clean_sheet('08-09 Teamsheets'!$C$2:$H$92,$A53,BO$1)+Clean_sheet('09-10 Teamsheets'!$C$2:$H$98,$A53,BO$1)+Clean_sheet('10-11 Teamsheets'!$C$2:$H$106,$A53,BO$1)+Clean_sheet('11-12 Teamsheets'!$C$2:$H$119,$A53,BO$1)+Clean_sheet('12-13 Teamsheets'!$C$2:$H$126,$A53,BO$1)+Clean_sheet('13-14 Teamsheets'!$C$2:$H$132,$A53,BO$1)+Clean_sheet('14-15 Teamsheets'!$C$2:$H$136,$A53,BO$1)</f>
        <v>0</v>
      </c>
      <c r="BR53" s="27" t="str">
        <f>(CARDS('07-08 Teamsheets'!$H$2:$Z$88,$A53,$CX$2,'07-08 Teamsheets'!$C$2:$C$88,BO$1)+CARDS('08-09 Teamsheets'!$H$2:$Z$92,$A53,$CX$2,'08-09 Teamsheets'!$C$2:$C$92,BO$1)+CARDS('09-10 Teamsheets'!$H$2:$Z$98,$A53,$CX$2,'09-10 Teamsheets'!$C$2:$C$98,BO$1)+CARDS('10-11 Teamsheets'!$H$2:$Z$106,$A53,$CX$2,'10-11 Teamsheets'!$C$2:$C$106,BO$1)+CARDS('11-12 Teamsheets'!$H$2:$Z$119,$A53,$CX$2,'11-12 Teamsheets'!$C$2:$C$119,BO$1)+CARDS('12-13 Teamsheets'!$H$2:$Z$126,$A53,$CX$2,'12-13 Teamsheets'!$C$2:$C$126,BO$1)+CARDS('13-14 Teamsheets'!$H$2:$Z$132,$A53,$CX$2,'13-14 Teamsheets'!$C$2:$C$132,BO$1)+CARDS('14-15 Teamsheets'!$H$2:$Z$136,$A53,$CX$2,'14-15 Teamsheets'!$C$2:$C$136,BO$1)) &amp; "(" &amp; (CARDS('07-08 Teamsheets'!$H$2:$Z$88,$A53,$CX$3,'07-08 Teamsheets'!$C$2:$C$88,BO$1)+CARDS('08-09 Teamsheets'!$H$2:$Z$92,$A53,$CX$3,'08-09 Teamsheets'!$C$2:$C$92,BO$1)+CARDS('09-10 Teamsheets'!$H$2:$Z$98,$A53,$CX$3,'09-10 Teamsheets'!$C$2:$C$98,BO$1)+CARDS('10-11 Teamsheets'!$H$2:$Z$106,$A53,$CX$3,'10-11 Teamsheets'!$C$2:$C$106,BO$1)+CARDS('11-12 Teamsheets'!$H$2:$Z$119,$A53,$CX$3,'11-12 Teamsheets'!$C$2:$C$119,BO$1)+CARDS('12-13 Teamsheets'!$H$2:$Z$126,$A53,$CX$3,'12-13 Teamsheets'!$C$2:$C$126,BO$1)+CARDS('13-14 Teamsheets'!$H$2:$Z$132,$A53,$CX$3,'13-14 Teamsheets'!$C$2:$C$132,BO$1)+CARDS('14-15 Teamsheets'!$H$2:$Z$136,$A53,$CX$3,'14-15 Teamsheets'!$C$2:$C$136,BO$1)) &amp; ")"</f>
        <v>0(0)</v>
      </c>
      <c r="BS53" s="82">
        <f>MINS_PLAYED('07-08 Teamsheets'!$H$2:$R$88,$A53,'07-08 Teamsheets'!$C$2:$C$88,BO$1)+MINS_PLAYED('08-09 Teamsheets'!$H$2:$R$92,$A53,'08-09 Teamsheets'!$C$2:$C$92,BO$1)+MINS_PLAYED('09-10 Teamsheets'!$H$2:$R$98,$A53,'09-10 Teamsheets'!$C$2:$C$98,BO$1)+MINS_PLAYED('10-11 Teamsheets'!$H$2:$R$106,$A53,'10-11 Teamsheets'!$C$2:$C$106,BO$1)+MINS_PLAYED('11-12 Teamsheets'!$H$2:$R$119,$A53,'11-12 Teamsheets'!$C$2:$C$119,BO$1)+MINS_PLAYED('12-13 Teamsheets'!$H$2:$R$126,$A53,'12-13 Teamsheets'!$C$2:$C$126,BO$1)+MINS_PLAYED('13-14 Teamsheets'!$H$2:$R$132,$A53,'13-14 Teamsheets'!$C$2:$C$132,BO$1)+MINS_PLAYED('14-15 Teamsheets'!$H$2:$R$136,$A53,'14-15 Teamsheets'!$C$2:$C$136,BO$1)+MINS_AS_SUB('07-08 Teamsheets'!$S$2:$Z$88,$A53,'07-08 Teamsheets'!$C$2:$C$88,BO$1)+MINS_AS_SUB('08-09 Teamsheets'!$S$2:$Z$92,$A53,'08-09 Teamsheets'!$C$2:$C$92,BO$1)+MINS_AS_SUB('09-10 Teamsheets'!$S$2:$Z$98,$A53,'09-10 Teamsheets'!$C$2:$C$98,BO$1)+MINS_AS_SUB('10-11 Teamsheets'!$S$2:$Z$106,$A53,'10-11 Teamsheets'!$C$2:$C$106,BO$1)+MINS_AS_SUB('11-12 Teamsheets'!$S$2:$Z$119,$A53,'11-12 Teamsheets'!$C$2:$C$119,BO$1)+MINS_AS_SUB('12-13 Teamsheets'!$S$2:$Z$126,$A53,'12-13 Teamsheets'!$C$2:$C$126,BO$1)+MINS_AS_SUB('13-14 Teamsheets'!$S$2:$Z$132,$A53,'13-14 Teamsheets'!$C$2:$C$132,BO$1)+MINS_AS_SUB('14-15 Teamsheets'!$S$2:$Z$136,$A53,'14-15 Teamsheets'!$C$2:$C$136,BO$1)</f>
        <v>0</v>
      </c>
      <c r="BT53" s="71">
        <f>APPS('05-06 Teamsheets'!$H$2:$R$71,$A53,'05-06 Teamsheets'!$C$2:$C$71,B$1)+SUBS('05-06 Teamsheets'!$S$2:$W$71,$A53,'05-06 Teamsheets'!$C$2:$C$71,B$1)+APPS('06-07 Teamsheets'!$H$2:$R$83,$A53,'06-07 Teamsheets'!$C$2:$C$83,G$1)+SUBS('06-07 Teamsheets'!$S$2:$Z$83,$A53,'06-07 Teamsheets'!$C$2:$C$83,G$1)+APPS('07-08 Teamsheets'!$H$2:$R$88,$A53,'07-08 Teamsheets'!$C$2:$C$88,L$1)+SUBS('07-08 Teamsheets'!$S$2:$Z$88,$A53,'07-08 Teamsheets'!$C$2:$C$88,L$1)+APPS('08-09 Teamsheets'!$H$2:$R$92,$A53,'08-09 Teamsheets'!$C$2:$C$92,Q$1)+SUBS('08-09 Teamsheets'!$S$2:$Z$92,$A53,'08-09 Teamsheets'!$C$2:$C$92,Q$1)+APPS('09-10 Teamsheets'!$H$2:$R$98,$A53,'09-10 Teamsheets'!$C$2:$C$98,Q$1)+SUBS('09-10 Teamsheets'!$S$2:$Z$98,$A53,'09-10 Teamsheets'!$C$2:$C$98,Q$1)+APPS('10-11 Teamsheets'!$H$2:$R$107,$A53,'10-11 Teamsheets'!$C$2:$C$107,Q$1)+SUBS('10-11 Teamsheets'!$S$2:$Z$107,$A53,'10-11 Teamsheets'!$C$2:$C$107,Q$1)+APPS('11-12 Teamsheets'!$H$2:$R$119,$A53,'11-12 Teamsheets'!$C$2:$C$119,Q$1)+SUBS('11-12 Teamsheets'!$S$2:$Z$119,$A53,'11-12 Teamsheets'!$C$2:$C$119,Q$1)+APPS('12-13 Teamsheets'!$H$2:$R$126,$A53,'12-13 Teamsheets'!$C$2:$C$126,Q$1)+SUBS('12-13 Teamsheets'!$S$2:$Z$126,$A53,'12-13 Teamsheets'!$C$2:$C$126,Q$1)+APPS('13-14 Teamsheets'!$H$2:$R$132,$A53,'13-14 Teamsheets'!$C$2:$C$132,Q$1)+SUBS('13-14 Teamsheets'!$S$2:$Z$132,$A53,'13-14 Teamsheets'!$C$2:$C$132,Q$1)+APPS('14-15 Teamsheets'!$H$2:$R$136,$A53,'14-15 Teamsheets'!$C$2:$C$136,Q$1)+SUBS('14-15 Teamsheets'!$S$2:$Z$136,$A53,'14-15 Teamsheets'!$C$2:$C$136,Q$1)</f>
        <v>6</v>
      </c>
      <c r="BU53" s="132">
        <v>0</v>
      </c>
      <c r="BV53" s="27">
        <f>APPS('07-08 Teamsheets'!$H$2:$R$88,$A53,'07-08 Teamsheets'!$C$2:$C$88,AZ$1)+SUBS('07-08 Teamsheets'!$S$2:$Z$88,$A53,'07-08 Teamsheets'!$C$2:$C$88,AZ$1)+APPS('11-12 Teamsheets'!$H$2:$R$119,$A53,'11-12 Teamsheets'!$C$2:$C$119,AZ$1)+SUBS('11-12 Teamsheets'!$S$2:$Z$119,$A53,'11-12 Teamsheets'!$C$2:$C$119,AZ$1)+APPS('12-13 Teamsheets'!$H$2:$R$126,$A53,'12-13 Teamsheets'!$C$2:$C$126,AZ$1)+SUBS('12-13 Teamsheets'!$S$2:$Z$126,$A53,'12-13 Teamsheets'!$C$2:$C$126,AZ$1)+APPS('13-14 Teamsheets'!$H$2:$R$132,$A53,'13-14 Teamsheets'!$C$2:$C$132,AZ$1)+SUBS('13-14 Teamsheets'!$S$2:$Z$132,$A53,'13-14 Teamsheets'!$C$2:$C$132,AZ$1)+APPS('14-15 Teamsheets'!$H$2:$R$136,$A53,'14-15 Teamsheets'!$C$2:$C$136,AZ$1)+SUBS('14-15 Teamsheets'!$S$2:$Z$136,$A53,'14-15 Teamsheets'!$C$2:$C$136,AZ$1)+APPS('08-09 Teamsheets'!$H$2:$R$92,$A53,'08-09 Teamsheets'!$C$2:$C$92,BE$1)+APPS('09-10 Teamsheets'!$H$2:$R$98,$A53,'09-10 Teamsheets'!$C$2:$C$98,BE$1)+SUBS('08-09 Teamsheets'!$S$2:$Z$92,$A53,'08-09 Teamsheets'!$C$2:$C$92,BE$1)+SUBS('09-10 Teamsheets'!$S$2:$Z$98,$A53,'09-10 Teamsheets'!$C$2:$C$98,BE$1)+APPS('10-11 Teamsheets'!$H$2:$R$107,$A53,'10-11 Teamsheets'!$C$2:$C$107,BE$1)+SUBS('10-11 Teamsheets'!$S$2:$Z$107,$A53,'10-11 Teamsheets'!$C$2:$C$107,BE$1)+APPS('11-12 Teamsheets'!$H$2:$R$119,$A53,'11-12 Teamsheets'!$C$2:$C$119,BE$1)+SUBS('11-12 Teamsheets'!$S$2:$Z$119,$A53,'11-12 Teamsheets'!$C$2:$C$119,BE$1)+APPS('12-13 Teamsheets'!$H$2:$R$126,$A53,'12-13 Teamsheets'!$C$2:$C$126,BE$1)+SUBS('12-13 Teamsheets'!$S$2:$Z$126,$A53,'12-13 Teamsheets'!$C$2:$C$126,BE$1)+APPS('13-14 Teamsheets'!$H$2:$R$132,$A53,'13-14 Teamsheets'!$C$2:$C$132,BE$1)+SUBS('13-14 Teamsheets'!$S$2:$Z$132,$A53,'13-14 Teamsheets'!$C$2:$C$132,BE$1)+APPS('14-15 Teamsheets'!$H$2:$R$136,$A53,'14-15 Teamsheets'!$C$2:$C$136,BE$1)+SUBS('14-15 Teamsheets'!$S$2:$Z$136,$A53,'14-15 Teamsheets'!$C$2:$C$136,BE$1)</f>
        <v>0</v>
      </c>
      <c r="BW53" s="27">
        <f>APPS('07-08 Teamsheets'!$H$2:$R$88,$A53,'07-08 Teamsheets'!$C$2:$C$88,BJ$1)+APPS('08-09 Teamsheets'!$H$2:$R$92,$A53,'08-09 Teamsheets'!$C$2:$C$92,BJ$1)+APPS('09-10 Teamsheets'!$H$2:$R$98,$A53,'09-10 Teamsheets'!$C$2:$C$98,BJ$1)+SUBS('07-08 Teamsheets'!$S$2:$Z$88,$A53,'07-08 Teamsheets'!$C$2:$C$88,BJ$1)+SUBS('08-09 Teamsheets'!$S$2:$Z$92,$A53,'08-09 Teamsheets'!$C$2:$C$92,BJ$1)+SUBS('09-10 Teamsheets'!$S$2:$Z$98,$A53,'09-10 Teamsheets'!$C$2:$C$98,BJ$1)+APPS('10-11 Teamsheets'!$H$2:$R$107,$A53,'10-11 Teamsheets'!$C$2:$C$107,BJ$1)+SUBS('10-11 Teamsheets'!$S$2:$Z$107,$A53,'10-11 Teamsheets'!$C$2:$C$107,BJ$1)+APPS('11-12 Teamsheets'!$H$2:$R$119,$A53,'11-12 Teamsheets'!$C$2:$C$119,BJ$1)+SUBS('11-12 Teamsheets'!$S$2:$Z$111,$A53,'11-12 Teamsheets'!$C$2:$C$119,BJ$1)+APPS('12-13 Teamsheets'!$H$2:$R$126,$A53,'12-13 Teamsheets'!$C$2:$C$126,BJ$1)+SUBS('12-13 Teamsheets'!$S$2:$Z$118,$A53,'12-13 Teamsheets'!$C$2:$C$126,BJ$1)+APPS('13-14 Teamsheets'!$H$2:$R$132,$A53,'13-14 Teamsheets'!$C$2:$C$132,BJ$1)+SUBS('13-14 Teamsheets'!$S$2:$Z$124,$A53,'13-14 Teamsheets'!$C$2:$C$132,BJ$1)+APPS('14-15 Teamsheets'!$H$2:$R$136,$A53,'14-15 Teamsheets'!$C$2:$C$136,BJ$1)+SUBS('14-15 Teamsheets'!$S$2:$Z$128,$A53,'14-15 Teamsheets'!$C$2:$C$136,BJ$1)</f>
        <v>0</v>
      </c>
      <c r="BX53" s="27">
        <f>APPS('07-08 Teamsheets'!$H$2:$R$88,$A53,'07-08 Teamsheets'!$C$2:$C$88,BO$1)+APPS('08-09 Teamsheets'!$H$2:$R$92,$A53,'08-09 Teamsheets'!$C$2:$C$92,BO$1)+APPS('09-10 Teamsheets'!$H$2:$R$98,$A53,'09-10 Teamsheets'!$C$2:$C$98,BO$1)+SUBS('07-08 Teamsheets'!$S$2:$Z$88,$A53,'07-08 Teamsheets'!$C$2:$C$88,BO$1)+SUBS('08-09 Teamsheets'!$S$2:$Z$92,$A53,'08-09 Teamsheets'!$C$2:$C$92,BO$1)+SUBS('09-10 Teamsheets'!$S$2:$Z$98,$A53,'09-10 Teamsheets'!$C$2:$C$98,BO$1)+APPS('10-11 Teamsheets'!$H$2:$R$107,$A53,'10-11 Teamsheets'!$C$2:$C$107,BO$1)+SUBS('10-11 Teamsheets'!$S$2:$Z$107,$A53,'10-11 Teamsheets'!$C$2:$C$107,BO$1)+APPS('11-12 Teamsheets'!$H$2:$R$119,$A53,'11-12 Teamsheets'!$C$2:$C$119,BO$1)+SUBS('11-12 Teamsheets'!$S$2:$Z$119,$A53,'11-12 Teamsheets'!$C$2:$C$119,BO$1)+APPS('12-13 Teamsheets'!$H$2:$R$126,$A53,'12-13 Teamsheets'!$C$2:$C$126,BO$1)+SUBS('12-13 Teamsheets'!$S$2:$Z$126,$A53,'12-13 Teamsheets'!$C$2:$C$126,BO$1)+APPS('13-14 Teamsheets'!$H$2:$R$132,$A53,'13-14 Teamsheets'!$C$2:$C$132,BO$1)+SUBS('13-14 Teamsheets'!$S$2:$Z$132,$A53,'13-14 Teamsheets'!$C$2:$C$132,BO$1)+APPS('14-15 Teamsheets'!$H$2:$R$136,$A53,'14-15 Teamsheets'!$C$2:$C$136,BO$1)+SUBS('14-15 Teamsheets'!$S$2:$Z$136,$A53,'14-15 Teamsheets'!$C$2:$C$136,BO$1)</f>
        <v>0</v>
      </c>
      <c r="BY53" s="28">
        <f t="shared" si="3"/>
        <v>0</v>
      </c>
      <c r="BZ53" s="27" t="str">
        <f>(APPS('05-06 Teamsheets'!$H$2:$R$71,$A53) + APPS('06-07 Teamsheets'!$H$2:$R$83,$A53) +APPS('07-08 Teamsheets'!$H$2:$R$88,$A53) + APPS('08-09 Teamsheets'!$H$2:$R$92,$A53)+APPS('09-10 Teamsheets'!$H$2:$R$98,$A53)+APPS('10-11 Teamsheets'!$H$2:$R$107,$A53)+APPS('11-12 Teamsheets'!$H$2:$R$119,$A53)+APPS('12-13 Teamsheets'!$H$2:$R$126,$A53)+APPS('13-14 Teamsheets'!$H$2:$R$132,$A53)+APPS('14-15 Teamsheets'!$H$2:$R$136,$A53)) &amp; "(" &amp; (SUBS('05-06 Teamsheets'!$S$2:$W$71,$A53)+SUBS('06-07 Teamsheets'!$S$2:$Z$83,$A53)+SUBS('07-08 Teamsheets'!$S$2:$Z$88,$A53) +SUBS('08-09 Teamsheets'!$S$2:$Z$92,$A53)+SUBS('09-10 Teamsheets'!$S$2:$Z$98,$A53)+SUBS('10-11 Teamsheets'!$S$2:$Z$107,$A53)+SUBS('11-12 Teamsheets'!$S$2:$Z$119,$A53)+SUBS('12-13 Teamsheets'!$S$2:$Z$126,$A53)+SUBS('13-14 Teamsheets'!$S$2:$Z$132,$A53)+SUBS('14-15 Teamsheets'!$S$2:$Z$136,$A53)) &amp; ")"</f>
        <v>0(6)</v>
      </c>
      <c r="CA53" s="28">
        <f t="shared" si="4"/>
        <v>6</v>
      </c>
      <c r="CB53" s="71">
        <f>GOALS('05-06 Teamsheets'!$H$2:$W$71,$A53,'05-06 Teamsheets'!$C$2:$C$71,B$1)+GOALS('06-07 Teamsheets'!$H$2:$Z$83,$A53,'06-07 Teamsheets'!$C$2:$C$83,G$1)+GOALS('07-08 Teamsheets'!$H$2:$Z$88,$A53,'07-08 Teamsheets'!$C$2:$C$88,L$1)+GOALS('08-09 Teamsheets'!$H$2:$Z$92,$A53,'08-09 Teamsheets'!$C$2:$C$92,Q$1)+GOALS('09-10 Teamsheets'!$H$2:$Z$98,$A53,'09-10 Teamsheets'!$C$2:$C$98,Q$1)+GOALS('10-11 Teamsheets'!$H$2:$Z$107,$A53,'10-11 Teamsheets'!$C$2:$C$107,Q$1)+GOALS('11-12 Teamsheets'!$H$2:$Z$119,$A53,'11-12 Teamsheets'!$C$2:$C$119,Q$1)+GOALS('12-13 Teamsheets'!$H$2:$Z$126,$A53,'12-13 Teamsheets'!$C$2:$C$126,Q$1)+GOALS('13-14 Teamsheets'!$H$2:$Z$132,$A53,'13-14 Teamsheets'!$C$2:$C$132,Q$1)+GOALS('14-15 Teamsheets'!$H$2:$Z$136,$A53,'14-15 Teamsheets'!$C$2:$C$136,Q$1)</f>
        <v>0</v>
      </c>
      <c r="CC53" s="27">
        <f>GOALS('05-06 Teamsheets'!$H$2:$W$71,$A53,'05-06 Teamsheets'!$C$2:$C$71,V$1)+GOALS('05-06 Teamsheets'!$H$2:$W$71,$A53,'05-06 Teamsheets'!$C$2:$C$71,AA$1)+GOALS('06-07 Teamsheets'!$H$2:$Z$83,$A53,'06-07 Teamsheets'!$C$2:$C$83,AF$1)+GOALS('06-07 Teamsheets'!$H$2:$Z$83,$A53,'06-07 Teamsheets'!$C$2:$C$83,AK$1)+GOALS('07-08 Teamsheets'!$H$2:$Z$88,$A53,'07-08 Teamsheets'!$C$2:$C$88,AP$1)+GOALS('07-08 Teamsheets'!$H$2:$Z$88,$A53,'07-08 Teamsheets'!$C$2:$C$88,AU$1)+GOALS('07-08 Teamsheets'!$H$2:$Z$88,$A53,'07-08 Teamsheets'!$C$2:$C$88,AZ$1)+GOALS('11-12 Teamsheets'!$H$2:$Z$119,$A53,'11-12 Teamsheets'!$C$2:$C$119,AZ$1)+GOALS('12-13 Teamsheets'!$H$2:$Z$120,$A53,'12-13 Teamsheets'!$C$2:$C$120,AZ$1)+GOALS('13-14 Teamsheets'!$H$2:$Z$126,$A53,'13-14 Teamsheets'!$C$2:$C$126,AZ$1)+GOALS('14-15 Teamsheets'!$H$2:$Z$130,$A53,'14-15 Teamsheets'!$C$2:$C$130,AZ$1)+GOALS('08-09 Teamsheets'!$H$2:$Z$92,$A53,'08-09 Teamsheets'!$C$2:$C$92,BE$1)+GOALS('09-10 Teamsheets'!$H$2:$Z$98,$A53,'09-10 Teamsheets'!$C$2:$C$98,BE$1)+GOALS('10-11 Teamsheets'!$H$2:$Z$107,$A53,'10-11 Teamsheets'!$C$2:$C$107,BE$1)+GOALS('11-12 Teamsheets'!$H$2:$Z$119,$A53,'11-12 Teamsheets'!$C$2:$C$119,BE$1)+GOALS('12-13 Teamsheets'!$H$2:$Z$126,$A53,'12-13 Teamsheets'!$C$2:$C$126,BE$1)+GOALS('13-14 Teamsheets'!$H$2:$Z$132,$A53,'13-14 Teamsheets'!$C$2:$C$132,BE$1)+GOALS('14-15 Teamsheets'!$H$2:$Z$136,$A53,'14-15 Teamsheets'!$C$2:$C$136,BE$1)</f>
        <v>0</v>
      </c>
      <c r="CD53" s="27">
        <f>GOALS('07-08 Teamsheets'!$H$2:$Z$88,$A53,'07-08 Teamsheets'!$C$2:$C$88,BJ$1)
+GOALS('08-09 Teamsheets'!$H$2:$Z$92,$A53,'08-09 Teamsheets'!$C$2:$C$92,BJ$1)
+GOALS('09-10 Teamsheets'!$H$2:$Z$98,$A53,'09-10 Teamsheets'!$C$2:$C$98,BJ$1)
+GOALS('10-11 Teamsheets'!$H$2:$Z$107,$A53,'10-11 Teamsheets'!$C$2:$C$107,BJ$1)
+GOALS('11-12 Teamsheets'!$H$2:$Z$119,$A53,'11-12 Teamsheets'!$C$2:$C$119,BJ$1)
+GOALS('12-13 Teamsheets'!$H$2:$Z$124,$A53,'12-13 Teamsheets'!$C$2:$C$124,BJ$1)+GOALS('13-14 Teamsheets'!$H$2:$Z$130,$A53,'13-14 Teamsheets'!$C$2:$C$130,BJ$1)+GOALS('14-15 Teamsheets'!$H$2:$Z$134,$A53,'14-15 Teamsheets'!$C$2:$C$134,BJ$1)
+GOALS('07-08 Teamsheets'!$H$2:$Z$88,$A53,'07-08 Teamsheets'!$C$2:$C$88,BO$1)
+GOALS('08-09 Teamsheets'!$H$2:$Z$92,$A53,'08-09 Teamsheets'!$C$2:$C$92,BO$1)
+GOALS('09-10 Teamsheets'!$H$2:$Z$98,$A53,'09-10 Teamsheets'!$C$2:$C$98,BO$1)
+GOALS('10-11 Teamsheets'!$H$2:$Z$107,$A53,'10-11 Teamsheets'!$C$2:$C$107,BO$1)
+GOALS('11-12 Teamsheets'!$H$2:$Z$119,$A53,'11-12 Teamsheets'!$C$2:$C$119,BO$1)
+GOALS('12-13 Teamsheets'!$H$2:$Z$126,$A53,'12-13 Teamsheets'!$C$2:$C$126,BO$1)+GOALS('13-14 Teamsheets'!$H$2:$Z$132,$A53,'13-14 Teamsheets'!$C$2:$C$132,BO$1)+GOALS('14-15 Teamsheets'!$H$2:$Z$136,$A53,'14-15 Teamsheets'!$C$2:$C$136,BO$1)</f>
        <v>0</v>
      </c>
      <c r="CE53" s="28">
        <f t="shared" si="5"/>
        <v>0</v>
      </c>
      <c r="CF53" s="27" t="str">
        <f>(GOALS('05-06 Teamsheets'!$H$2:$R$71,$A53) +GOALS('06-07 Teamsheets'!$H$2:$R$83,$A53) +  GOALS('07-08 Teamsheets'!$H$2:$R$88,$A53) + GOALS('08-09 Teamsheets'!$H$2:$R$92,$A53)+GOALS('09-10 Teamsheets'!$H$2:$R$98,$A53)+GOALS('10-11 Teamsheets'!$H$2:$R$107,$A53)+GOALS('11-12 Teamsheets'!$H$2:$R$119,$A53)+GOALS('12-13 Teamsheets'!$H$2:$R$126,$A53)+GOALS('13-14 Teamsheets'!$H$2:$R$132,$A53)+GOALS('14-15 Teamsheets'!$H$2:$R$136,$A53)) &amp; "(" &amp; (GOALS('05-06 Teamsheets'!$S$2:$W$71,$A53)+GOALS('06-07 Teamsheets'!$S$2:$Z$83,$A53)+GOALS('07-08 Teamsheets'!$S$2:$Z$88,$A53)+GOALS('08-09 Teamsheets'!$S$2:$Z$92,$A53)+GOALS('09-10 Teamsheets'!$S$2:$Z$98,$A53)+GOALS('10-11 Teamsheets'!$S$2:$Z$107,$A53)+GOALS('11-12 Teamsheets'!$S$2:$Z$119,$A53)+GOALS('12-13 Teamsheets'!$S$2:$Z$126,$A53)+GOALS('13-14 Teamsheets'!$S$2:$Z$132,$A53)+GOALS('14-15 Teamsheets'!$S$2:$Z$136,$A53)) &amp; ")"</f>
        <v>0(0)</v>
      </c>
      <c r="CG53" s="28">
        <f t="shared" si="6"/>
        <v>0</v>
      </c>
      <c r="CH53" s="71">
        <f t="shared" si="7"/>
        <v>0</v>
      </c>
      <c r="CI53" s="83">
        <f t="shared" si="8"/>
        <v>0</v>
      </c>
      <c r="CJ53" s="77">
        <f t="shared" si="9"/>
        <v>0</v>
      </c>
      <c r="CK53" s="74" t="str">
        <f>(CARDS('05-06 Teamsheets'!$H$2:$W$71,$A53,$CX$2)+CARDS('06-07 Teamsheets'!$H$2:$Z$83,$A53,$CX$2)+CARDS('07-08 Teamsheets'!$H$2:$Z$88,$A53,$CX$2)+CARDS('08-09 Teamsheets'!$H$2:$Z$92,$A53,$CX$2)+CARDS('09-10 Teamsheets'!$H$2:$Z$98,$A53,$CX$2)+CARDS('10-11 Teamsheets'!$H$2:$Z$107,$A53,$CX$2)+CARDS('11-12 Teamsheets'!$H$2:$Z$119,$A53,$CX$2)+CARDS('12-13 Teamsheets'!$H$2:$Z$126,$A53,$CX$2)+CARDS('13-14 Teamsheets'!$H$2:$Z$130,$A53,$CX$2)) &amp; "(" &amp; (CARDS('05-06 Teamsheets'!$H$2:$W$71,$A53,$CX$3)+CARDS('06-07 Teamsheets'!$H$2:$Z$83,$A53,$CX$3)+CARDS('07-08 Teamsheets'!$H$2:$Z$88,$A53,$CX$3)+CARDS('08-09 Teamsheets'!$H$2:$Z$92,$A53,$CX$3)+CARDS('09-10 Teamsheets'!$H$2:$Z$98,$A53,$CX$3)+CARDS('10-11 Teamsheets'!$H$2:$Z$107,$A53,$CX$3)+CARDS('11-12 Teamsheets'!$H$2:$Z$119,$A53,$CX$3)+CARDS('13-14 Teamsheets'!$H$2:$Z$130,$A53,$CX$3)) &amp; ")"</f>
        <v>0(0)</v>
      </c>
      <c r="CL53" s="28">
        <f>SUM(F53,K53,P53,U53)</f>
        <v>55</v>
      </c>
      <c r="CM53" s="28">
        <f>SUM(Z53,AE53,AJ53,AO53,AT53,BI53,AY53,BN53,BS53,BD53)</f>
        <v>0</v>
      </c>
      <c r="CN53" s="77">
        <f>SUM(CL53:CM53)</f>
        <v>55</v>
      </c>
      <c r="CO53" s="28">
        <f>IF(AND(CN53&lt;&gt;0, CA53&lt;&gt;0),CN53/CA53,0)</f>
        <v>9.1666666666666661</v>
      </c>
      <c r="CP53" s="28">
        <f>IF(CG53&lt;&gt;0,CG53/CA53,0)</f>
        <v>0</v>
      </c>
      <c r="CQ53" s="77">
        <f>IF(CG53&lt;&gt;0,CN53/CG53,0)</f>
        <v>0</v>
      </c>
      <c r="CS53" s="71">
        <f t="shared" si="0"/>
        <v>127</v>
      </c>
      <c r="CT53" s="83">
        <f t="shared" si="1"/>
        <v>172</v>
      </c>
      <c r="CU53" s="77">
        <f t="shared" si="2"/>
        <v>101</v>
      </c>
    </row>
    <row r="54" spans="1:102" x14ac:dyDescent="0.2">
      <c r="A54" s="25" t="s">
        <v>1895</v>
      </c>
      <c r="B54" s="27" t="s">
        <v>1635</v>
      </c>
      <c r="C54" s="27" t="s">
        <v>1635</v>
      </c>
      <c r="D54" s="27">
        <v>0</v>
      </c>
      <c r="E54" s="27" t="s">
        <v>1635</v>
      </c>
      <c r="F54" s="82">
        <v>0</v>
      </c>
      <c r="G54" s="27" t="s">
        <v>1635</v>
      </c>
      <c r="H54" s="27" t="s">
        <v>1635</v>
      </c>
      <c r="I54" s="27">
        <v>0</v>
      </c>
      <c r="J54" s="27" t="s">
        <v>1635</v>
      </c>
      <c r="K54" s="82">
        <v>0</v>
      </c>
      <c r="L54" s="27" t="s">
        <v>1635</v>
      </c>
      <c r="M54" s="27" t="s">
        <v>1635</v>
      </c>
      <c r="N54" s="27">
        <v>0</v>
      </c>
      <c r="O54" s="27" t="s">
        <v>1635</v>
      </c>
      <c r="P54" s="82">
        <v>0</v>
      </c>
      <c r="Q54" s="27" t="str">
        <f>(APPS('08-09 Teamsheets'!$H$2:$R$92,$A54,'08-09 Teamsheets'!$C$2:$C$92,Q$1)+APPS('09-10 Teamsheets'!$H$2:$R$98,$A54,'09-10 Teamsheets'!$C$2:$C$98,Q$1)+APPS('10-11 Teamsheets'!$H$2:$R$107,$A54,'10-11 Teamsheets'!$C$2:$C$107,Q$1)+APPS('11-12 Teamsheets'!$H$2:$R$119,$A54,'11-12 Teamsheets'!$C$2:$C$119,Q$1)+APPS('12-13 Teamsheets'!$H$2:$R$126,$A54,'12-13 Teamsheets'!$C$2:$C$126,Q$1)+APPS('13-14 Teamsheets'!$H$2:$R$132,$A54,'13-14 Teamsheets'!$C$2:$C$132,Q$1)+APPS('14-15 Teamsheets'!$H$2:$R$136,$A54,'14-15 Teamsheets'!$C$2:$C$136,Q$1)) &amp; "(" &amp; (SUBS('08-09 Teamsheets'!$S$2:$Z$92,$A54,'08-09 Teamsheets'!$C$2:$C$92,Q$1)+SUBS('09-10 Teamsheets'!$S$2:$Z$98,$A54,'09-10 Teamsheets'!$C$2:$C$98,Q$1)+SUBS('10-11 Teamsheets'!$S$2:$Z$107,$A54,'10-11 Teamsheets'!$C$2:$C$107,Q$1)+SUBS('11-12 Teamsheets'!$S$2:$Z$119,$A54,'11-12 Teamsheets'!$C$2:$C$119,Q$1)+SUBS('12-13 Teamsheets'!$S$2:$Z$126,$A54,'12-13 Teamsheets'!$C$2:$C$126,Q$1)+SUBS('13-14 Teamsheets'!$S$2:$Z$132,$A54,'13-14 Teamsheets'!$C$2:$C$132,Q$1)+SUBS('14-15 Teamsheets'!$S$2:$Z$136,$A54,'14-15 Teamsheets'!$C$2:$C$136,Q$1)) &amp; ")"</f>
        <v>3(6)</v>
      </c>
      <c r="R54" s="27" t="str">
        <f>(GOALS('08-09 Teamsheets'!$H$2:$R$92,$A54,'08-09 Teamsheets'!$C$2:$C$92,Q$1)+GOALS('09-10 Teamsheets'!$H$2:$R$98,$A54,'09-10 Teamsheets'!$C$2:$C$98,Q$1)+GOALS('10-11 Teamsheets'!$H$2:$R$107,$A54,'10-11 Teamsheets'!$C$2:$C$107,Q$1)+GOALS('11-12 Teamsheets'!$H$2:$R$119,$A54,'11-12 Teamsheets'!$C$2:$C$119,Q$1)+GOALS('12-13 Teamsheets'!$H$2:$R$126,$A54,'12-13 Teamsheets'!$C$2:$C$126,Q$1)+GOALS('13-14 Teamsheets'!$H$2:$R$132,$A54,'13-14 Teamsheets'!$C$2:$C$132,Q$1)+GOALS('14-15 Teamsheets'!$H$2:$R$136,$A54,'14-15 Teamsheets'!$C$2:$C$136,Q$1)) &amp; "(" &amp; (GOALS('08-09 Teamsheets'!$S$2:$Z$92,$A54,'08-09 Teamsheets'!$C$2:$C$92,Q$1)+GOALS('09-10 Teamsheets'!$S$2:$Z$98,$A54,'09-10 Teamsheets'!$C$2:$C$98,Q$1)+GOALS('10-11 Teamsheets'!$S$2:$Z$107,$A54,'10-11 Teamsheets'!$C$2:$C$107,Q$1)+GOALS('11-12 Teamsheets'!$S$2:$Z$119,$A54,'11-12 Teamsheets'!$C$2:$C$119,Q$1)+GOALS('12-13 Teamsheets'!$S$2:$Z$126,$A54,'12-13 Teamsheets'!$C$2:$C$126,Q$1)+GOALS('13-14 Teamsheets'!$S$2:$Z$132,$A54,'13-14 Teamsheets'!$C$2:$C$132,Q$1)+GOALS('14-15 Teamsheets'!$S$2:$Z$136,$A54,'14-15 Teamsheets'!$C$2:$C$136,Q$1)) &amp; ")"</f>
        <v>0(0)</v>
      </c>
      <c r="S54" s="27">
        <f>Clean_sheet('08-09 Teamsheets'!$C$2:$H$92,$A54,Q$1)+Clean_sheet('09-10 Teamsheets'!$C$2:$H$98,$A54,Q$1)+Clean_sheet('10-11 Teamsheets'!$C$2:$H$107,$A54,Q$1)+Clean_sheet('11-12 Teamsheets'!$C$2:$H$119,$A54,Q$1)+Clean_sheet('12-13 Teamsheets'!$C$2:$H$126,$A54,Q$1)+Clean_sheet('13-14 Teamsheets'!$C$2:$H$132,$A54,Q$1)+Clean_sheet('14-15 Teamsheets'!$C$2:$H$136,$A54,Q$1)</f>
        <v>0</v>
      </c>
      <c r="T54" s="27" t="str">
        <f>(CARDS('08-09 Teamsheets'!$H$2:$Z$92,$A54,$CX$2,'08-09 Teamsheets'!$C$2:$C$92,Q$1)+CARDS('09-10 Teamsheets'!$H$2:$Z$98,$A54,$CX$2,'09-10 Teamsheets'!$C$2:$C$98,Q$1)+CARDS('10-11 Teamsheets'!$H$2:$Z$107,$A54,$CX$2,'10-11 Teamsheets'!$C$2:$C$107,Q$1)+CARDS('11-12 Teamsheets'!$H$2:$Z$119,$A54,$CX$2,'11-12 Teamsheets'!$C$2:$C$119,Q$1)+CARDS('12-13 Teamsheets'!$H$2:$Z$126,$A54,$CX$2,'12-13 Teamsheets'!$C$2:$C$126,Q$1)+CARDS('13-14 Teamsheets'!$H$2:$Z$132,$A54,$CX$2,'13-14 Teamsheets'!$C$2:$C$132,Q$1)+CARDS('14-15 Teamsheets'!$H$2:$Z$136,$A54,$CX$2,'14-15 Teamsheets'!$C$2:$C$136,Q$1)) &amp; "(" &amp; (CARDS('08-09 Teamsheets'!$H$2:$Z$92,$A54,$CX$3,'08-09 Teamsheets'!$C$2:$C$92,Q$1)+CARDS('09-10 Teamsheets'!$H$2:$Z$98,$A54,$CX$3,'09-10 Teamsheets'!$C$2:$C$98,Q$1)+CARDS('10-11 Teamsheets'!$H$2:$Z$107,$A54,$CX$3,'10-11 Teamsheets'!$C$2:$C$107,Q$1)+CARDS('11-12 Teamsheets'!$H$2:$Z$119,$A54,$CX$3,'11-12 Teamsheets'!$C$2:$C$119,Q$1)+CARDS('12-13 Teamsheets'!$H$2:$Z$126,$A54,$CX$3,'12-13 Teamsheets'!$C$2:$C$126,Q$1)+CARDS('13-14 Teamsheets'!$H$2:$Z$132,$A54,$CX$3,'13-14 Teamsheets'!$C$2:$C$132,Q$1)+CARDS('14-15 Teamsheets'!$H$2:$Z$136,$A54,$CX$3,'14-15 Teamsheets'!$C$2:$C$136,Q$1)) &amp; ")"</f>
        <v>2(0)</v>
      </c>
      <c r="U54" s="82">
        <f>MINS_PLAYED('08-09 Teamsheets'!$H$2:$R$92,$A54,'08-09 Teamsheets'!$C$2:$C$92,Q$1)+MINS_PLAYED('09-10 Teamsheets'!$H$2:$R$98,$A54,'09-10 Teamsheets'!$C$2:$C$98,Q$1)+ MINS_AS_SUB('08-09 Teamsheets'!$S$2:$Z$92,$A54,'08-09 Teamsheets'!$C$2:$C$92,Q$1)+ MINS_AS_SUB('09-10 Teamsheets'!$S$2:$Z$98,$A54,'09-10 Teamsheets'!$C$2:$C$98,Q$1)+MINS_PLAYED('10-11 Teamsheets'!$H$2:$R$107,$A54,'10-11 Teamsheets'!$C$2:$C$107,Q$1)+MINS_AS_SUB('10-11 Teamsheets'!$S$2:$Z$107,$A54,'10-11 Teamsheets'!$C$2:$C$107,Q$1)+MINS_PLAYED('11-12 Teamsheets'!$H$2:$R$119,$A54,'11-12 Teamsheets'!$C$2:$C$119,Q$1)+MINS_AS_SUB('11-12 Teamsheets'!$S$2:$Z$119,$A54,'11-12 Teamsheets'!$C$2:$C$119,Q$1)+MINS_PLAYED('12-13 Teamsheets'!$H$2:$R$126,$A54,'12-13 Teamsheets'!$C$2:$C$126,Q$1)+MINS_AS_SUB('12-13 Teamsheets'!$S$2:$Z$126,$A54,'12-13 Teamsheets'!$C$2:$C$126,Q$1)+MINS_PLAYED('13-14 Teamsheets'!$H$2:$R$132,$A54,'13-14 Teamsheets'!$C$2:$C$132,Q$1)+MINS_AS_SUB('13-14 Teamsheets'!$S$2:$Z$132,$A54,'13-14 Teamsheets'!$C$2:$C$132,Q$1)+MINS_PLAYED('14-15 Teamsheets'!$H$2:$R$136,$A54,'14-15 Teamsheets'!$C$2:$C$136,Q$1)+MINS_AS_SUB('14-15 Teamsheets'!$S$2:$Z$136,$A54,'14-15 Teamsheets'!$C$2:$C$136,Q$1)</f>
        <v>278</v>
      </c>
      <c r="V54" s="27" t="s">
        <v>1635</v>
      </c>
      <c r="W54" s="27" t="s">
        <v>1635</v>
      </c>
      <c r="X54" s="27">
        <v>0</v>
      </c>
      <c r="Y54" s="27" t="s">
        <v>1635</v>
      </c>
      <c r="Z54" s="82">
        <v>0</v>
      </c>
      <c r="AA54" s="27" t="s">
        <v>1635</v>
      </c>
      <c r="AB54" s="27" t="s">
        <v>1635</v>
      </c>
      <c r="AC54" s="27">
        <v>0</v>
      </c>
      <c r="AD54" s="27" t="s">
        <v>1635</v>
      </c>
      <c r="AE54" s="82">
        <v>0</v>
      </c>
      <c r="AF54" s="27" t="s">
        <v>1635</v>
      </c>
      <c r="AG54" s="27" t="s">
        <v>1635</v>
      </c>
      <c r="AH54" s="27">
        <v>0</v>
      </c>
      <c r="AI54" s="27" t="s">
        <v>1635</v>
      </c>
      <c r="AJ54" s="82">
        <v>0</v>
      </c>
      <c r="AK54" s="27" t="s">
        <v>1635</v>
      </c>
      <c r="AL54" s="27" t="s">
        <v>1635</v>
      </c>
      <c r="AM54" s="27">
        <v>0</v>
      </c>
      <c r="AN54" s="27" t="s">
        <v>1635</v>
      </c>
      <c r="AO54" s="82">
        <v>0</v>
      </c>
      <c r="AP54" s="27" t="s">
        <v>1635</v>
      </c>
      <c r="AQ54" s="27" t="s">
        <v>1635</v>
      </c>
      <c r="AR54" s="27">
        <v>0</v>
      </c>
      <c r="AS54" s="27" t="s">
        <v>1635</v>
      </c>
      <c r="AT54" s="82">
        <v>0</v>
      </c>
      <c r="AU54" s="27" t="s">
        <v>1635</v>
      </c>
      <c r="AV54" s="27" t="s">
        <v>1635</v>
      </c>
      <c r="AW54" s="27">
        <v>0</v>
      </c>
      <c r="AX54" s="27" t="s">
        <v>1635</v>
      </c>
      <c r="AY54" s="82">
        <v>0</v>
      </c>
      <c r="AZ54" s="27" t="str">
        <f>(APPS('07-08 Teamsheets'!$H$2:$R$88,$A54,'07-08 Teamsheets'!$C$2:$C$88,AZ$1)+APPS('11-12 Teamsheets'!$H$2:$R$119,$A54,'11-12 Teamsheets'!$C$2:$C$119,AZ$1)+APPS('12-13 Teamsheets'!$H$2:$R$126,$A54,'12-13 Teamsheets'!$C$2:$C$126,AZ$1)+APPS('13-14 Teamsheets'!$H$2:$R$132,$A54,'13-14 Teamsheets'!$C$2:$C$132,AZ$1)+APPS('14-15 Teamsheets'!$H$2:$R$136,$A54,'14-15 Teamsheets'!$C$2:$C$136,AZ$1)) &amp; "(" &amp; (SUBS('07-08 Teamsheets'!$S$2:$Z$88,$A54,'07-08 Teamsheets'!$C$2:$C$88,AZ$1)+SUBS('11-12 Teamsheets'!$S$2:$Z$119,$A54,'11-12 Teamsheets'!$C$2:$C$119,AZ$1)+SUBS('12-13 Teamsheets'!$S$2:$Z$126,$A54,'12-13 Teamsheets'!$C$2:$C$126,AZ$1)+SUBS('13-14 Teamsheets'!$S$2:$Z$132,$A54,'13-14 Teamsheets'!$C$2:$C$132,AZ$1)+SUBS('14-15 Teamsheets'!$S$2:$Z$136,$A54,'14-15 Teamsheets'!$C$2:$C$136,AZ$1)) &amp; ")"</f>
        <v>0(0)</v>
      </c>
      <c r="BA54" s="27" t="str">
        <f>(GOALS('07-08 Teamsheets'!$H$2:$R$88,$A54,'07-08 Teamsheets'!$C$2:$C$88,AZ$1)+GOALS('11-12 Teamsheets'!$H$2:$R$119,$A54,'11-12 Teamsheets'!$C$2:$C$119,AZ$1)+GOALS('12-13 Teamsheets'!$H$2:$R$126,$A54,'12-13 Teamsheets'!$C$2:$C$126,AZ$1)+GOALS('13-14 Teamsheets'!$H$2:$R$132,$A54,'13-14 Teamsheets'!$C$2:$C$132,AZ$1)+GOALS('14-15 Teamsheets'!$H$2:$R$136,$A54,'14-15 Teamsheets'!$C$2:$C$136,AZ$1)) &amp; "(" &amp; (GOALS('07-08 Teamsheets'!$S$2:$Z$88,$A54,'07-08 Teamsheets'!$C$2:$C$88,AZ$1)+GOALS('11-12 Teamsheets'!$S$2:$Z$119,$A54,'11-12 Teamsheets'!$C$2:$C$119,AZ$1)+GOALS('12-13 Teamsheets'!$S$2:$Z$126,$A54,'12-13 Teamsheets'!$C$2:$C$126,AZ$1)+GOALS('13-14 Teamsheets'!$S$2:$Z$132,$A54,'13-14 Teamsheets'!$C$2:$C$132,AZ$1)+GOALS('14-15 Teamsheets'!$S$2:$Z$136,$A54,'14-15 Teamsheets'!$C$2:$C$136,AZ$1)) &amp; ")"</f>
        <v>0(0)</v>
      </c>
      <c r="BB54" s="27">
        <f>Clean_sheet('07-08 Teamsheets'!$C$2:$H$92,$A54,AZ$1)+Clean_sheet('11-12 Teamsheets'!$C$2:$H$119,$A54,AZ$1)+Clean_sheet('12-13 Teamsheets'!$C$2:$H$126,$A54,AZ$1)+Clean_sheet('13-14 Teamsheets'!$C$2:$H$132,$A54,AZ$1)+Clean_sheet('14-15 Teamsheets'!$C$2:$H$136,$A54,AZ$1)</f>
        <v>0</v>
      </c>
      <c r="BC54" s="27" t="str">
        <f>(CARDS('07-08 Teamsheets'!$H$2:$Z$88,$A54,$CX$2,'07-08 Teamsheets'!$C$2:$C$88,AZ$1)+CARDS('11-12 Teamsheets'!$H$2:$Z$119,$A54,$CX$2,'11-12 Teamsheets'!$C$2:$C$119,AZ$1)+CARDS('12-13 Teamsheets'!$H$2:$Z$126,$A54,$CX$2,'12-13 Teamsheets'!$C$2:$C$126,AZ$1)+CARDS('13-14 Teamsheets'!$H$2:$Z$132,$A54,$CX$2,'13-14 Teamsheets'!$C$2:$C$132,AZ$1)+CARDS('14-15 Teamsheets'!$H$2:$Z$136,$A54,$CX$2,'14-15 Teamsheets'!$C$2:$C$136,AZ$1)) &amp; "(" &amp; (CARDS('07-08 Teamsheets'!$H$2:$Z$88,$A54,$CX$3,'07-08 Teamsheets'!$C$2:$C$88,AZ$1)+CARDS('11-12 Teamsheets'!$H$2:$Z$119,$A54,$CX$3,'11-12 Teamsheets'!$C$2:$C$119,AZ$1)+CARDS('12-13 Teamsheets'!$H$2:$Z$126,$A54,$CX$3,'12-13 Teamsheets'!$C$2:$C$126,AZ$1)+CARDS('13-14 Teamsheets'!$H$2:$Z$132,$A54,$CX$3,'13-14 Teamsheets'!$C$2:$C$132,AZ$1)+CARDS('14-15 Teamsheets'!$H$2:$Z$136,$A54,$CX$3,'14-15 Teamsheets'!$C$2:$C$136,AZ$1)) &amp; ")"</f>
        <v>0(0)</v>
      </c>
      <c r="BD54" s="82">
        <f>MINS_PLAYED('07-08 Teamsheets'!$H$2:$R$88,$A54,'07-08 Teamsheets'!$C$2:$C$88,AZ$1)+MINS_PLAYED('11-12 Teamsheets'!$H$2:$R$119,$A54,'11-12 Teamsheets'!$C$2:$C$119,AZ$1)+MINS_PLAYED('12-13 Teamsheets'!$H$2:$R$126,$A54,'12-13 Teamsheets'!$C$2:$C$126,AZ$1)+MINS_PLAYED('13-14 Teamsheets'!$H$2:$R$132,$A54,'13-14 Teamsheets'!$C$2:$C$132,AZ$1)+MINS_PLAYED('14-15 Teamsheets'!$H$2:$R$136,$A54,'14-15 Teamsheets'!$C$2:$C$136,AZ$1)+MINS_AS_SUB('07-08 Teamsheets'!$S$2:$Z$88,$A54,'07-08 Teamsheets'!$C$2:$C$88,AZ$1)+MINS_AS_SUB('11-12 Teamsheets'!$S$2:$Z$119,$A54,'11-12 Teamsheets'!$C$2:$C$119,AZ$1)+MINS_AS_SUB('12-13 Teamsheets'!$S$2:$Z$126,$A54,'12-13 Teamsheets'!$C$2:$C$126,AZ$1)+MINS_AS_SUB('13-14 Teamsheets'!$S$2:$Z$132,$A54,'13-14 Teamsheets'!$C$2:$C$132,AZ$1)+MINS_AS_SUB('14-15 Teamsheets'!$S$2:$Z$136,$A54,'14-15 Teamsheets'!$C$2:$C$136,AZ$1)</f>
        <v>0</v>
      </c>
      <c r="BE54" s="27" t="str">
        <f>(APPS('08-09 Teamsheets'!$H$2:$R$92,$A54,'08-09 Teamsheets'!$C$2:$C$92,BE$1)+APPS('09-10 Teamsheets'!$H$2:$R$98,$A54,'09-10 Teamsheets'!$C$2:$C$98,BE$1)+APPS('10-11 Teamsheets'!$H$2:$R$107,$A54,'10-11 Teamsheets'!$C$2:$C$107,BE$1)+APPS('11-12 Teamsheets'!$H$2:$R$119,$A54,'11-12 Teamsheets'!$C$2:$C$119,BE$1)+APPS('12-13 Teamsheets'!$H$2:$R$126,$A54,'12-13 Teamsheets'!$C$2:$C$126,BE$1)+APPS('13-14 Teamsheets'!$H$2:$R$132,$A54,'13-14 Teamsheets'!$C$2:$C$132,BE$1)+APPS('14-15 Teamsheets'!$H$2:$R$136,$A54,'14-15 Teamsheets'!$C$2:$C$136,BE$1)) &amp; "(" &amp; (SUBS('08-09 Teamsheets'!$S$2:$Z$92,$A54,'08-09 Teamsheets'!$C$2:$C$92,BE$1)+SUBS('09-10 Teamsheets'!$S$2:$Z$98,$A54,'09-10 Teamsheets'!$C$2:$C$98,BE$1)+SUBS('10-11 Teamsheets'!$S$2:$Z$107,$A54,'10-11 Teamsheets'!$C$2:$C$107,BE$1)+SUBS('11-12 Teamsheets'!$S$2:$Z$119,$A54,'11-12 Teamsheets'!$C$2:$C$119,BE$1)+SUBS('12-13 Teamsheets'!$S$2:$Z$126,$A54,'12-13 Teamsheets'!$C$2:$C$126,BE$1)+SUBS('13-14 Teamsheets'!$S$2:$Z$132,$A54,'13-14 Teamsheets'!$C$2:$C$132,BE$1)+SUBS('14-15 Teamsheets'!$S$2:$Z$136,$A54,'14-15 Teamsheets'!$C$2:$C$136,BE$1)) &amp; ")"</f>
        <v>1(0)</v>
      </c>
      <c r="BF54" s="27" t="str">
        <f>(GOALS('08-09 Teamsheets'!$H$2:$R$92,$A54,'08-09 Teamsheets'!$C$2:$C$92,BE$1)+GOALS('09-10 Teamsheets'!$H$2:$R$98,$A54,'09-10 Teamsheets'!$C$2:$C$98,BE$1)+GOALS('10-11 Teamsheets'!$H$2:$R$107,$A54,'10-11 Teamsheets'!$C$2:$C$107,BE$1)+GOALS('11-12 Teamsheets'!$H$2:$R$119,$A54,'11-12 Teamsheets'!$C$2:$C$119,BE$1)+GOALS('12-13 Teamsheets'!$H$2:$R$126,$A54,'12-13 Teamsheets'!$C$2:$C$126,BE$1)+GOALS('13-14 Teamsheets'!$H$2:$R$132,$A54,'13-14 Teamsheets'!$C$2:$C$132,BE$1)+GOALS('14-15 Teamsheets'!$H$2:$R$136,$A54,'14-15 Teamsheets'!$C$2:$C$136,BE$1)) &amp; "(" &amp; (GOALS('08-09 Teamsheets'!$S$2:$Z$92,$A54,'08-09 Teamsheets'!$C$2:$C$92,BE$1)+GOALS('09-10 Teamsheets'!$S$2:$Z$98,$A54,'09-10 Teamsheets'!$C$2:$C$98,BE$1)+GOALS('10-11 Teamsheets'!$S$2:$Z$107,$A54,'10-11 Teamsheets'!$C$2:$C$107,BE$1)+GOALS('11-12 Teamsheets'!$S$2:$Z$119,$A54,'11-12 Teamsheets'!$C$2:$C$119,BE$1)+GOALS('12-13 Teamsheets'!$S$2:$Z$126,$A54,'12-13 Teamsheets'!$C$2:$C$126,BE$1)+GOALS('13-14 Teamsheets'!$S$2:$Z$132,$A54,'13-14 Teamsheets'!$C$2:$C$132,BE$1)+GOALS('14-15 Teamsheets'!$S$2:$Z$136,$A54,'14-15 Teamsheets'!$C$2:$C$136,BE$1)) &amp; ")"</f>
        <v>0(0)</v>
      </c>
      <c r="BG54" s="27">
        <f>Clean_sheet('08-09 Teamsheets'!$C$2:$H$92,$A54,BE$1)+Clean_sheet('09-10 Teamsheets'!$C$2:$H$98,$A54,BE$1)+Clean_sheet('10-11 Teamsheets'!$C$2:$H$107,$A54,BE$1)+Clean_sheet('11-12 Teamsheets'!$C$2:$H$119,$A54,BE$1)+Clean_sheet('12-13 Teamsheets'!$C$2:$H$126,$A54,BE$1)+Clean_sheet('13-14 Teamsheets'!$C$2:$H$132,$A54,BE$1)+Clean_sheet('14-15 Teamsheets'!$C$2:$H$136,$A54,BE$1)</f>
        <v>0</v>
      </c>
      <c r="BH54" s="27" t="str">
        <f>(CARDS('08-09 Teamsheets'!$H$2:$Z$92,$A54,$CX$2,'08-09 Teamsheets'!$C$2:$C$92,BE$1)+CARDS('09-10 Teamsheets'!$H$2:$Z$98,$A54,$CX$2,'09-10 Teamsheets'!$C$2:$C$98,BE$1)+CARDS('10-11 Teamsheets'!$H$2:$Z$107,$A54,$CX$2,'10-11 Teamsheets'!$C$2:$C$107,BE$1)+CARDS('11-12 Teamsheets'!$H$2:$Z$119,$A54,$CX$2,'11-12 Teamsheets'!$C$2:$C$119,BE$1)+CARDS('12-13 Teamsheets'!$H$2:$Z$126,$A54,$CX$2,'12-13 Teamsheets'!$C$2:$C$126,BE$1)+CARDS('13-14 Teamsheets'!$H$2:$Z$132,$A54,$CX$2,'13-14 Teamsheets'!$C$2:$C$132,BE$1)+CARDS('14-15 Teamsheets'!$H$2:$Z$136,$A54,$CX$2,'14-15 Teamsheets'!$C$2:$C$136,BE$1)) &amp; "(" &amp; (CARDS('08-09 Teamsheets'!$H$2:$Z$92,$A54,$CX$3,'08-09 Teamsheets'!$C$2:$C$92,BE$1)+CARDS('09-10 Teamsheets'!$H$2:$Z$98,$A54,$CX$3,'09-10 Teamsheets'!$C$2:$C$98,BE$1)+CARDS('10-11 Teamsheets'!$H$2:$Z$107,$A54,$CX$3,'10-11 Teamsheets'!$C$2:$C$107,BE$1)+CARDS('11-12 Teamsheets'!$H$2:$Z$119,$A54,$CX$3,'11-12 Teamsheets'!$C$2:$C$119,BE$1)+CARDS('12-13 Teamsheets'!$H$2:$Z$126,$A54,$CX$3,'12-13 Teamsheets'!$C$2:$C$126,BE$1)+CARDS('13-14 Teamsheets'!$H$2:$Z$132,$A54,$CX$3,'13-14 Teamsheets'!$C$2:$C$132,BE$1)+CARDS('14-15 Teamsheets'!$H$2:$Z$136,$A54,$CX$3,'14-15 Teamsheets'!$C$2:$C$136,BE$1)) &amp; ")"</f>
        <v>1(0)</v>
      </c>
      <c r="BI54" s="82">
        <f>MINS_PLAYED('08-09 Teamsheets'!$H$2:$R$92,$A54,'08-09 Teamsheets'!$C$2:$C$92,BE$1)+MINS_PLAYED('09-10 Teamsheets'!$H$2:$R$98,$A54,'09-10 Teamsheets'!$C$2:$C$98,BE$1)+ MINS_AS_SUB('08-09 Teamsheets'!$S$2:$Z$92,$A54,'08-09 Teamsheets'!$C$2:$C$92,BE$1)+ MINS_AS_SUB('09-10 Teamsheets'!$S$2:$Z$98,$A54,'09-10 Teamsheets'!$C$2:$C$98,BE$1)+MINS_PLAYED('10-11 Teamsheets'!$H$2:$R$107,$A54,'10-11 Teamsheets'!$C$2:$C$107,BE$1)+MINS_AS_SUB('10-11 Teamsheets'!$S$2:$Z$107,$A54,'10-11 Teamsheets'!$C$2:$C$107,BE$1)+MINS_PLAYED('11-12 Teamsheets'!$H$2:$R$119,$A54,'11-12 Teamsheets'!$C$2:$C$119,BE$1)+MINS_AS_SUB('11-12 Teamsheets'!$S$2:$Z$119,$A54,'11-12 Teamsheets'!$C$2:$C$119,BE$1)+MINS_PLAYED('12-13 Teamsheets'!$H$2:$R$126,$A54,'12-13 Teamsheets'!$C$2:$C$126,BE$1)+MINS_AS_SUB('12-13 Teamsheets'!$S$2:$Z$126,$A54,'12-13 Teamsheets'!$C$2:$C$126,BE$1)+MINS_PLAYED('13-14 Teamsheets'!$H$2:$R$132,$A54,'13-14 Teamsheets'!$C$2:$C$132,BE$1)+MINS_AS_SUB('13-14 Teamsheets'!$S$2:$Z$132,$A54,'13-14 Teamsheets'!$C$2:$C$132,BE$1)+MINS_PLAYED('14-15 Teamsheets'!$H$2:$R$136,$A54,'14-15 Teamsheets'!$C$2:$C$136,BE$1)+MINS_AS_SUB('14-15 Teamsheets'!$S$2:$Z$136,$A54,'14-15 Teamsheets'!$C$2:$C$136,BE$1)</f>
        <v>58</v>
      </c>
      <c r="BJ54" s="27" t="str">
        <f>(APPS('07-08 Teamsheets'!$H$2:$R$88,$A54,'07-08 Teamsheets'!$C$2:$C$88,BJ$1)+APPS('08-09 Teamsheets'!$H$2:$R$92,$A54,'08-09 Teamsheets'!$C$2:$C$92,BJ$1)+APPS('09-10 Teamsheets'!$H$2:$R$98,$A54,'09-10 Teamsheets'!$C$2:$C$98,BJ$1)+APPS('10-11 Teamsheets'!$H$2:$R$106,$A54,'10-11 Teamsheets'!$C$2:$C$106,BJ$1)+APPS('11-12 Teamsheets'!$H$2:$R$119,$A54,'11-12 Teamsheets'!$C$2:$C$119,BJ$1)+APPS('12-13 Teamsheets'!$H$2:$R$126,$A54,'12-13 Teamsheets'!$C$2:$C$126,BJ$1)+APPS('13-14 Teamsheets'!$H$2:$R$132,$A54,'13-14 Teamsheets'!$C$2:$C$132,BJ$1)+APPS('14-15 Teamsheets'!$H$2:$R$136,$A54,'14-15 Teamsheets'!$C$2:$C$136,BJ$1)) &amp; "(" &amp; (SUBS('07-08 Teamsheets'!$S$2:$Z$88,$A54,'07-08 Teamsheets'!$C$2:$C$88,BJ$1)+SUBS('08-09 Teamsheets'!$S$2:$Z$92,$A54,'08-09 Teamsheets'!$C$2:$C$92,BJ$1)+SUBS('09-10 Teamsheets'!$S$2:$Z$98,$A54,'09-10 Teamsheets'!$C$2:$C$98,BJ$1)+SUBS('10-11 Teamsheets'!$S$2:$Z$106,$A54,'10-11 Teamsheets'!$C$2:$C$106,BJ$1)+SUBS('11-12 Teamsheets'!$S$2:$Z$119,$A54,'11-12 Teamsheets'!$C$2:$C$119,BJ$1)+SUBS('12-13 Teamsheets'!$S$2:$Z$126,$A54,'12-13 Teamsheets'!$C$2:$C$126,BJ$1)+SUBS('13-14 Teamsheets'!$S$2:$Z$132,$A54,'13-14 Teamsheets'!$C$2:$C$132,BJ$1)+SUBS('14-15 Teamsheets'!$S$2:$Z$136,$A54,'14-15 Teamsheets'!$C$2:$C$136,BJ$1)) &amp; ")"</f>
        <v>1(1)</v>
      </c>
      <c r="BK54" s="27" t="str">
        <f>(GOALS('07-08 Teamsheets'!$H$2:$R$88,$A54,'07-08 Teamsheets'!$C$2:$C$88,BJ$1)+GOALS('08-09 Teamsheets'!$H$2:$R$92,$A54,'08-09 Teamsheets'!$C$2:$C$92,BJ$1)+GOALS('09-10 Teamsheets'!$H$2:$R$98,$A54,'09-10 Teamsheets'!$C$2:$C$98,BJ$1)+GOALS('10-11 Teamsheets'!$H$2:$R$106,$A54,'10-11 Teamsheets'!$C$2:$C$106,BJ$1)+GOALS('11-12 Teamsheets'!$H$2:$R$119,$A54,'11-12 Teamsheets'!$C$2:$C$119,BJ$1)+GOALS('12-13 Teamsheets'!$H$2:$R$126,$A54,'12-13 Teamsheets'!$C$2:$C$126,BJ$1)+GOALS('13-14 Teamsheets'!$H$2:$R$132,$A54,'13-14 Teamsheets'!$C$2:$C$132,BJ$1)+GOALS('14-15 Teamsheets'!$H$2:$R$136,$A54,'14-15 Teamsheets'!$C$2:$C$136,BJ$1)) &amp; "(" &amp; (GOALS('07-08 Teamsheets'!$S$2:$Z$88,$A54,'07-08 Teamsheets'!$C$2:$C$88,BJ$1)+GOALS('08-09 Teamsheets'!$S$2:$Z$92,$A54,'08-09 Teamsheets'!$C$2:$C$92,BJ$1)+GOALS('09-10 Teamsheets'!$S$2:$Z$98,$A54,'09-10 Teamsheets'!$C$2:$C$98,BJ$1)+GOALS('10-11 Teamsheets'!$S$2:$Z$106,$A54,'10-11 Teamsheets'!$C$2:$C$106,BJ$1)+GOALS('11-12 Teamsheets'!$S$2:$Z$119,$A54,'11-12 Teamsheets'!$C$2:$C$119,BJ$1)+GOALS('12-13 Teamsheets'!$S$2:$Z$126,$A54,'12-13 Teamsheets'!$C$2:$C$126,BJ$1)+GOALS('13-14 Teamsheets'!$S$2:$Z$132,$A54,'13-14 Teamsheets'!$C$2:$C$132,BJ$1)+GOALS('14-15 Teamsheets'!$S$2:$Z$136,$A54,'14-15 Teamsheets'!$C$2:$C$136,BJ$1)) &amp; ")"</f>
        <v>1(0)</v>
      </c>
      <c r="BL54" s="27">
        <f>Clean_sheet('07-08 Teamsheets'!$C$2:$H$92,$A54,BJ$1)+Clean_sheet('08-09 Teamsheets'!$C$2:$H$92,$A54,BJ$1)+Clean_sheet('09-10 Teamsheets'!$C$2:$H$98,$A54,BJ$1)+Clean_sheet('10-11 Teamsheets'!$C$2:$H$106,$A54,BJ$1)+Clean_sheet('11-12 Teamsheets'!$C$2:$H$119,$A54,BJ$1)+Clean_sheet('12-13 Teamsheets'!$C$2:$H$126,$A54,BJ$1)+Clean_sheet('13-14 Teamsheets'!$C$2:$H$132,$A54,BJ$1)+Clean_sheet('14-15 Teamsheets'!$C$2:$H$136,$A54,BJ$1)</f>
        <v>0</v>
      </c>
      <c r="BM54" s="27" t="str">
        <f>(CARDS('07-08 Teamsheets'!$H$2:$Z$88,$A54,$CX$2,'07-08 Teamsheets'!$C$2:$C$88,BJ$1)+CARDS('08-09 Teamsheets'!$H$2:$Z$92,$A54,$CX$2,'08-09 Teamsheets'!$C$2:$C$92,BJ$1)+CARDS('09-10 Teamsheets'!$H$2:$Z$98,$A54,$CX$2,'09-10 Teamsheets'!$C$2:$C$98,BJ$1)+CARDS('10-11 Teamsheets'!$H$2:$Z$106,$A54,$CX$2,'10-11 Teamsheets'!$C$2:$C$106,BJ$1)+CARDS('11-12 Teamsheets'!$H$2:$Z$119,$A54,$CX$2,'11-12 Teamsheets'!$C$2:$C$119,BJ$1)+CARDS('12-13 Teamsheets'!$H$2:$Z$126,$A54,$CX$2,'12-13 Teamsheets'!$C$2:$C$126,BJ$1)+CARDS('13-14 Teamsheets'!$H$2:$Z$132,$A54,$CX$2,'13-14 Teamsheets'!$C$2:$C$132,BJ$1)+CARDS('14-15 Teamsheets'!$H$2:$Z$136,$A54,$CX$2,'14-15 Teamsheets'!$C$2:$C$136,BJ$1)) &amp; "(" &amp; (CARDS('07-08 Teamsheets'!$H$2:$Z$88,$A54,$CX$3,'07-08 Teamsheets'!$C$2:$C$88,BJ$1)+CARDS('08-09 Teamsheets'!$H$2:$Z$92,$A54,$CX$3,'08-09 Teamsheets'!$C$2:$C$92,BJ$1)+CARDS('09-10 Teamsheets'!$H$2:$Z$98,$A54,$CX$3,'09-10 Teamsheets'!$C$2:$C$98,BJ$1)+CARDS('10-11 Teamsheets'!$H$2:$Z$106,$A54,$CX$3,'10-11 Teamsheets'!$C$2:$C$106,BJ$1)+CARDS('11-12 Teamsheets'!$H$2:$Z$119,$A54,$CX$3,'11-12 Teamsheets'!$C$2:$C$119,BJ$1)+CARDS('12-13 Teamsheets'!$H$2:$Z$126,$A54,$CX$3,'12-13 Teamsheets'!$C$2:$C$126,BJ$1)+CARDS('13-14 Teamsheets'!$H$2:$Z$132,$A54,$CX$3,'13-14 Teamsheets'!$C$2:$C$132,BJ$1)+CARDS('14-15 Teamsheets'!$H$2:$Z$136,$A54,$CX$3,'14-15 Teamsheets'!$C$2:$C$136,BJ$1)) &amp; ")"</f>
        <v>0(0)</v>
      </c>
      <c r="BN54" s="82">
        <f>MINS_PLAYED('07-08 Teamsheets'!$H$2:$R$88,$A54,'07-08 Teamsheets'!$C$2:$C$88,BJ$1)+MINS_PLAYED('08-09 Teamsheets'!$H$2:$R$92,$A54,'08-09 Teamsheets'!$C$2:$C$92,BJ$1)+MINS_PLAYED('09-10 Teamsheets'!$H$2:$R$98,$A54,'09-10 Teamsheets'!$C$2:$C$98,BJ$1)+MINS_PLAYED('10-11 Teamsheets'!$H$2:$R$106,$A54,'10-11 Teamsheets'!$C$2:$C$106,BJ$1)+MINS_PLAYED('11-12 Teamsheets'!$H$2:$R$119,$A54,'11-12 Teamsheets'!$C$2:$C$119,BJ$1)+MINS_PLAYED('12-13 Teamsheets'!$H$2:$R$126,$A54,'12-13 Teamsheets'!$C$2:$C$126,BJ$1)+MINS_PLAYED('13-14 Teamsheets'!$H$2:$R$132,$A54,'13-14 Teamsheets'!$C$2:$C$132,BJ$1)+MINS_PLAYED('14-15 Teamsheets'!$H$2:$R$136,$A54,'14-15 Teamsheets'!$C$2:$C$136,BJ$1)+MINS_AS_SUB('07-08 Teamsheets'!$S$2:$Z$88,$A54,'07-08 Teamsheets'!$C$2:$C$88,BJ$1)+MINS_AS_SUB('08-09 Teamsheets'!$S$2:$Z$92,$A54,'08-09 Teamsheets'!$C$2:$C$92,BJ$1)+MINS_AS_SUB('09-10 Teamsheets'!$S$2:$Z$98,$A54,'09-10 Teamsheets'!$C$2:$C$98,BJ$1)+MINS_AS_SUB('10-11 Teamsheets'!$S$2:$Z$106,$A54,'10-11 Teamsheets'!$C$2:$C$106,BJ$1)+MINS_AS_SUB('11-12 Teamsheets'!$S$2:$Z$119,$A54,'11-12 Teamsheets'!$C$2:$C$119,BJ$1)+MINS_AS_SUB('12-13 Teamsheets'!$S$2:$Z$126,$A54,'12-13 Teamsheets'!$C$2:$C$126,BJ$1)+MINS_AS_SUB('13-14 Teamsheets'!$S$2:$Z$132,$A54,'13-14 Teamsheets'!$C$2:$C$132,BJ$1)+MINS_AS_SUB('14-15 Teamsheets'!$S$2:$Z$136,$A54,'14-15 Teamsheets'!$C$2:$C$136,BJ$1)</f>
        <v>106</v>
      </c>
      <c r="BO54" s="27" t="str">
        <f>(APPS('07-08 Teamsheets'!$H$2:$R$88,$A54,'07-08 Teamsheets'!$C$2:$C$88,BO$1)+APPS('08-09 Teamsheets'!$H$2:$R$92,$A54,'08-09 Teamsheets'!$C$2:$C$92,BO$1)+APPS('09-10 Teamsheets'!$H$2:$R$98,$A54,'09-10 Teamsheets'!$C$2:$C$98,BO$1)+APPS('10-11 Teamsheets'!$H$2:$R$106,$A54,'10-11 Teamsheets'!$C$2:$C$106,BO$1)+APPS('11-12 Teamsheets'!$H$2:$R$119,$A54,'11-12 Teamsheets'!$C$2:$C$119,BO$1)+APPS('12-13 Teamsheets'!$H$2:$R$126,$A54,'12-13 Teamsheets'!$C$2:$C$126,BO$1)+APPS('13-14 Teamsheets'!$H$2:$R$132,$A54,'13-14 Teamsheets'!$C$2:$C$132,BO$1)+APPS('14-15 Teamsheets'!$H$2:$R$136,$A54,'14-15 Teamsheets'!$C$2:$C$136,BO$1)) &amp; "(" &amp; (SUBS('07-08 Teamsheets'!$S$2:$Z$88,$A54,'07-08 Teamsheets'!$C$2:$C$88,BO$1)+SUBS('08-09 Teamsheets'!$S$2:$Z$92,$A54,'08-09 Teamsheets'!$C$2:$C$92,BO$1)+SUBS('09-10 Teamsheets'!$S$2:$Z$98,$A54,'09-10 Teamsheets'!$C$2:$C$98,BO$1)+SUBS('10-11 Teamsheets'!$S$2:$Z$106,$A54,'10-11 Teamsheets'!$C$2:$C$106,BO$1)+SUBS('11-12 Teamsheets'!$S$2:$Z$119,$A54,'11-12 Teamsheets'!$C$2:$C$119,BO$1)+SUBS('12-13 Teamsheets'!$S$2:$Z$126,$A54,'12-13 Teamsheets'!$C$2:$C$126,BO$1)+SUBS('13-14 Teamsheets'!$S$2:$Z$132,$A54,'13-14 Teamsheets'!$C$2:$C$132,BO$1)+SUBS('14-15 Teamsheets'!$S$2:$Z$136,$A54,'14-15 Teamsheets'!$C$2:$C$136,BO$1)) &amp; ")"</f>
        <v>0(0)</v>
      </c>
      <c r="BP54" s="27" t="str">
        <f>(GOALS('07-08 Teamsheets'!$H$2:$R$88,$A54,'07-08 Teamsheets'!$C$2:$C$88,BO$1)+GOALS('08-09 Teamsheets'!$H$2:$R$92,$A54,'08-09 Teamsheets'!$C$2:$C$92,BO$1)+GOALS('09-10 Teamsheets'!$H$2:$R$98,$A54,'09-10 Teamsheets'!$C$2:$C$98,BO$1)+GOALS('10-11 Teamsheets'!$H$2:$R$106,$A54,'10-11 Teamsheets'!$C$2:$C$106,BO$1)+GOALS('11-12 Teamsheets'!$H$2:$R$119,$A54,'11-12 Teamsheets'!$C$2:$C$119,BO$1)+GOALS('12-13 Teamsheets'!$H$2:$R$126,$A54,'12-13 Teamsheets'!$C$2:$C$126,BO$1)+GOALS('13-14 Teamsheets'!$H$2:$R$132,$A54,'13-14 Teamsheets'!$C$2:$C$132,BO$1)+GOALS('14-15 Teamsheets'!$H$2:$R$136,$A54,'14-15 Teamsheets'!$C$2:$C$136,BO$1)) &amp; "(" &amp; (GOALS('07-08 Teamsheets'!$S$2:$Z$88,$A54,'07-08 Teamsheets'!$C$2:$C$88,BO$1)+GOALS('08-09 Teamsheets'!$S$2:$Z$92,$A54,'08-09 Teamsheets'!$C$2:$C$92,BO$1)+GOALS('09-10 Teamsheets'!$S$2:$Z$98,$A54,'09-10 Teamsheets'!$C$2:$C$98,BO$1)+GOALS('10-11 Teamsheets'!$S$2:$Z$106,$A54,'10-11 Teamsheets'!$C$2:$C$106,BO$1)+GOALS('11-12 Teamsheets'!$S$2:$Z$119,$A54,'11-12 Teamsheets'!$C$2:$C$119,BO$1)+GOALS('12-13 Teamsheets'!$S$2:$Z$126,$A54,'12-13 Teamsheets'!$C$2:$C$126,BO$1)+GOALS('13-14 Teamsheets'!$S$2:$Z$132,$A54,'13-14 Teamsheets'!$C$2:$C$132,BO$1)+GOALS('14-15 Teamsheets'!$S$2:$Z$136,$A54,'14-15 Teamsheets'!$C$2:$C$136,BO$1)) &amp; ")"</f>
        <v>0(0)</v>
      </c>
      <c r="BQ54" s="27">
        <f>Clean_sheet('07-08 Teamsheets'!$C$2:$H$92,$A54,BO$1)+Clean_sheet('08-09 Teamsheets'!$C$2:$H$92,$A54,BO$1)+Clean_sheet('09-10 Teamsheets'!$C$2:$H$98,$A54,BO$1)+Clean_sheet('10-11 Teamsheets'!$C$2:$H$106,$A54,BO$1)+Clean_sheet('11-12 Teamsheets'!$C$2:$H$119,$A54,BO$1)+Clean_sheet('12-13 Teamsheets'!$C$2:$H$126,$A54,BO$1)+Clean_sheet('13-14 Teamsheets'!$C$2:$H$132,$A54,BO$1)+Clean_sheet('14-15 Teamsheets'!$C$2:$H$136,$A54,BO$1)</f>
        <v>0</v>
      </c>
      <c r="BR54" s="27" t="str">
        <f>(CARDS('07-08 Teamsheets'!$H$2:$Z$88,$A54,$CX$2,'07-08 Teamsheets'!$C$2:$C$88,BO$1)+CARDS('08-09 Teamsheets'!$H$2:$Z$92,$A54,$CX$2,'08-09 Teamsheets'!$C$2:$C$92,BO$1)+CARDS('09-10 Teamsheets'!$H$2:$Z$98,$A54,$CX$2,'09-10 Teamsheets'!$C$2:$C$98,BO$1)+CARDS('10-11 Teamsheets'!$H$2:$Z$106,$A54,$CX$2,'10-11 Teamsheets'!$C$2:$C$106,BO$1)+CARDS('11-12 Teamsheets'!$H$2:$Z$119,$A54,$CX$2,'11-12 Teamsheets'!$C$2:$C$119,BO$1)+CARDS('12-13 Teamsheets'!$H$2:$Z$126,$A54,$CX$2,'12-13 Teamsheets'!$C$2:$C$126,BO$1)+CARDS('13-14 Teamsheets'!$H$2:$Z$132,$A54,$CX$2,'13-14 Teamsheets'!$C$2:$C$132,BO$1)+CARDS('14-15 Teamsheets'!$H$2:$Z$136,$A54,$CX$2,'14-15 Teamsheets'!$C$2:$C$136,BO$1)) &amp; "(" &amp; (CARDS('07-08 Teamsheets'!$H$2:$Z$88,$A54,$CX$3,'07-08 Teamsheets'!$C$2:$C$88,BO$1)+CARDS('08-09 Teamsheets'!$H$2:$Z$92,$A54,$CX$3,'08-09 Teamsheets'!$C$2:$C$92,BO$1)+CARDS('09-10 Teamsheets'!$H$2:$Z$98,$A54,$CX$3,'09-10 Teamsheets'!$C$2:$C$98,BO$1)+CARDS('10-11 Teamsheets'!$H$2:$Z$106,$A54,$CX$3,'10-11 Teamsheets'!$C$2:$C$106,BO$1)+CARDS('11-12 Teamsheets'!$H$2:$Z$119,$A54,$CX$3,'11-12 Teamsheets'!$C$2:$C$119,BO$1)+CARDS('12-13 Teamsheets'!$H$2:$Z$126,$A54,$CX$3,'12-13 Teamsheets'!$C$2:$C$126,BO$1)+CARDS('13-14 Teamsheets'!$H$2:$Z$132,$A54,$CX$3,'13-14 Teamsheets'!$C$2:$C$132,BO$1)+CARDS('14-15 Teamsheets'!$H$2:$Z$136,$A54,$CX$3,'14-15 Teamsheets'!$C$2:$C$136,BO$1)) &amp; ")"</f>
        <v>0(0)</v>
      </c>
      <c r="BS54" s="82">
        <f>MINS_PLAYED('07-08 Teamsheets'!$H$2:$R$88,$A54,'07-08 Teamsheets'!$C$2:$C$88,BO$1)+MINS_PLAYED('08-09 Teamsheets'!$H$2:$R$92,$A54,'08-09 Teamsheets'!$C$2:$C$92,BO$1)+MINS_PLAYED('09-10 Teamsheets'!$H$2:$R$98,$A54,'09-10 Teamsheets'!$C$2:$C$98,BO$1)+MINS_PLAYED('10-11 Teamsheets'!$H$2:$R$106,$A54,'10-11 Teamsheets'!$C$2:$C$106,BO$1)+MINS_PLAYED('11-12 Teamsheets'!$H$2:$R$119,$A54,'11-12 Teamsheets'!$C$2:$C$119,BO$1)+MINS_PLAYED('12-13 Teamsheets'!$H$2:$R$126,$A54,'12-13 Teamsheets'!$C$2:$C$126,BO$1)+MINS_PLAYED('13-14 Teamsheets'!$H$2:$R$132,$A54,'13-14 Teamsheets'!$C$2:$C$132,BO$1)+MINS_PLAYED('14-15 Teamsheets'!$H$2:$R$136,$A54,'14-15 Teamsheets'!$C$2:$C$136,BO$1)+MINS_AS_SUB('07-08 Teamsheets'!$S$2:$Z$88,$A54,'07-08 Teamsheets'!$C$2:$C$88,BO$1)+MINS_AS_SUB('08-09 Teamsheets'!$S$2:$Z$92,$A54,'08-09 Teamsheets'!$C$2:$C$92,BO$1)+MINS_AS_SUB('09-10 Teamsheets'!$S$2:$Z$98,$A54,'09-10 Teamsheets'!$C$2:$C$98,BO$1)+MINS_AS_SUB('10-11 Teamsheets'!$S$2:$Z$106,$A54,'10-11 Teamsheets'!$C$2:$C$106,BO$1)+MINS_AS_SUB('11-12 Teamsheets'!$S$2:$Z$119,$A54,'11-12 Teamsheets'!$C$2:$C$119,BO$1)+MINS_AS_SUB('12-13 Teamsheets'!$S$2:$Z$126,$A54,'12-13 Teamsheets'!$C$2:$C$126,BO$1)+MINS_AS_SUB('13-14 Teamsheets'!$S$2:$Z$132,$A54,'13-14 Teamsheets'!$C$2:$C$132,BO$1)+MINS_AS_SUB('14-15 Teamsheets'!$S$2:$Z$136,$A54,'14-15 Teamsheets'!$C$2:$C$136,BO$1)</f>
        <v>0</v>
      </c>
      <c r="BT54" s="71">
        <f>APPS('05-06 Teamsheets'!$H$2:$R$71,$A54,'05-06 Teamsheets'!$C$2:$C$71,B$1)+SUBS('05-06 Teamsheets'!$S$2:$W$71,$A54,'05-06 Teamsheets'!$C$2:$C$71,B$1)+APPS('06-07 Teamsheets'!$H$2:$R$83,$A54,'06-07 Teamsheets'!$C$2:$C$83,G$1)+SUBS('06-07 Teamsheets'!$S$2:$Z$83,$A54,'06-07 Teamsheets'!$C$2:$C$83,G$1)+APPS('07-08 Teamsheets'!$H$2:$R$88,$A54,'07-08 Teamsheets'!$C$2:$C$88,L$1)+SUBS('07-08 Teamsheets'!$S$2:$Z$88,$A54,'07-08 Teamsheets'!$C$2:$C$88,L$1)+APPS('08-09 Teamsheets'!$H$2:$R$92,$A54,'08-09 Teamsheets'!$C$2:$C$92,Q$1)+SUBS('08-09 Teamsheets'!$S$2:$Z$92,$A54,'08-09 Teamsheets'!$C$2:$C$92,Q$1)+APPS('09-10 Teamsheets'!$H$2:$R$98,$A54,'09-10 Teamsheets'!$C$2:$C$98,Q$1)+SUBS('09-10 Teamsheets'!$S$2:$Z$98,$A54,'09-10 Teamsheets'!$C$2:$C$98,Q$1)+APPS('10-11 Teamsheets'!$H$2:$R$107,$A54,'10-11 Teamsheets'!$C$2:$C$107,Q$1)+SUBS('10-11 Teamsheets'!$S$2:$Z$107,$A54,'10-11 Teamsheets'!$C$2:$C$107,Q$1)+APPS('11-12 Teamsheets'!$H$2:$R$119,$A54,'11-12 Teamsheets'!$C$2:$C$119,Q$1)+SUBS('11-12 Teamsheets'!$S$2:$Z$119,$A54,'11-12 Teamsheets'!$C$2:$C$119,Q$1)+APPS('12-13 Teamsheets'!$H$2:$R$126,$A54,'12-13 Teamsheets'!$C$2:$C$126,Q$1)+SUBS('12-13 Teamsheets'!$S$2:$Z$126,$A54,'12-13 Teamsheets'!$C$2:$C$126,Q$1)+APPS('13-14 Teamsheets'!$H$2:$R$132,$A54,'13-14 Teamsheets'!$C$2:$C$132,Q$1)+SUBS('13-14 Teamsheets'!$S$2:$Z$132,$A54,'13-14 Teamsheets'!$C$2:$C$132,Q$1)+APPS('14-15 Teamsheets'!$H$2:$R$136,$A54,'14-15 Teamsheets'!$C$2:$C$136,Q$1)+SUBS('14-15 Teamsheets'!$S$2:$Z$136,$A54,'14-15 Teamsheets'!$C$2:$C$136,Q$1)</f>
        <v>9</v>
      </c>
      <c r="BU54" s="132">
        <v>0</v>
      </c>
      <c r="BV54" s="27">
        <f>APPS('07-08 Teamsheets'!$H$2:$R$88,$A54,'07-08 Teamsheets'!$C$2:$C$88,AZ$1)+SUBS('07-08 Teamsheets'!$S$2:$Z$88,$A54,'07-08 Teamsheets'!$C$2:$C$88,AZ$1)+APPS('11-12 Teamsheets'!$H$2:$R$119,$A54,'11-12 Teamsheets'!$C$2:$C$119,AZ$1)+SUBS('11-12 Teamsheets'!$S$2:$Z$119,$A54,'11-12 Teamsheets'!$C$2:$C$119,AZ$1)+APPS('12-13 Teamsheets'!$H$2:$R$126,$A54,'12-13 Teamsheets'!$C$2:$C$126,AZ$1)+SUBS('12-13 Teamsheets'!$S$2:$Z$126,$A54,'12-13 Teamsheets'!$C$2:$C$126,AZ$1)+APPS('13-14 Teamsheets'!$H$2:$R$132,$A54,'13-14 Teamsheets'!$C$2:$C$132,AZ$1)+SUBS('13-14 Teamsheets'!$S$2:$Z$132,$A54,'13-14 Teamsheets'!$C$2:$C$132,AZ$1)+APPS('14-15 Teamsheets'!$H$2:$R$136,$A54,'14-15 Teamsheets'!$C$2:$C$136,AZ$1)+SUBS('14-15 Teamsheets'!$S$2:$Z$136,$A54,'14-15 Teamsheets'!$C$2:$C$136,AZ$1)+APPS('08-09 Teamsheets'!$H$2:$R$92,$A54,'08-09 Teamsheets'!$C$2:$C$92,BE$1)+APPS('09-10 Teamsheets'!$H$2:$R$98,$A54,'09-10 Teamsheets'!$C$2:$C$98,BE$1)+SUBS('08-09 Teamsheets'!$S$2:$Z$92,$A54,'08-09 Teamsheets'!$C$2:$C$92,BE$1)+SUBS('09-10 Teamsheets'!$S$2:$Z$98,$A54,'09-10 Teamsheets'!$C$2:$C$98,BE$1)+APPS('10-11 Teamsheets'!$H$2:$R$107,$A54,'10-11 Teamsheets'!$C$2:$C$107,BE$1)+SUBS('10-11 Teamsheets'!$S$2:$Z$107,$A54,'10-11 Teamsheets'!$C$2:$C$107,BE$1)+APPS('11-12 Teamsheets'!$H$2:$R$119,$A54,'11-12 Teamsheets'!$C$2:$C$119,BE$1)+SUBS('11-12 Teamsheets'!$S$2:$Z$119,$A54,'11-12 Teamsheets'!$C$2:$C$119,BE$1)+APPS('12-13 Teamsheets'!$H$2:$R$126,$A54,'12-13 Teamsheets'!$C$2:$C$126,BE$1)+SUBS('12-13 Teamsheets'!$S$2:$Z$126,$A54,'12-13 Teamsheets'!$C$2:$C$126,BE$1)+APPS('13-14 Teamsheets'!$H$2:$R$132,$A54,'13-14 Teamsheets'!$C$2:$C$132,BE$1)+SUBS('13-14 Teamsheets'!$S$2:$Z$132,$A54,'13-14 Teamsheets'!$C$2:$C$132,BE$1)+APPS('14-15 Teamsheets'!$H$2:$R$136,$A54,'14-15 Teamsheets'!$C$2:$C$136,BE$1)+SUBS('14-15 Teamsheets'!$S$2:$Z$136,$A54,'14-15 Teamsheets'!$C$2:$C$136,BE$1)</f>
        <v>1</v>
      </c>
      <c r="BW54" s="27">
        <f>APPS('07-08 Teamsheets'!$H$2:$R$88,$A54,'07-08 Teamsheets'!$C$2:$C$88,BJ$1)+APPS('08-09 Teamsheets'!$H$2:$R$92,$A54,'08-09 Teamsheets'!$C$2:$C$92,BJ$1)+APPS('09-10 Teamsheets'!$H$2:$R$98,$A54,'09-10 Teamsheets'!$C$2:$C$98,BJ$1)+SUBS('07-08 Teamsheets'!$S$2:$Z$88,$A54,'07-08 Teamsheets'!$C$2:$C$88,BJ$1)+SUBS('08-09 Teamsheets'!$S$2:$Z$92,$A54,'08-09 Teamsheets'!$C$2:$C$92,BJ$1)+SUBS('09-10 Teamsheets'!$S$2:$Z$98,$A54,'09-10 Teamsheets'!$C$2:$C$98,BJ$1)+APPS('10-11 Teamsheets'!$H$2:$R$107,$A54,'10-11 Teamsheets'!$C$2:$C$107,BJ$1)+SUBS('10-11 Teamsheets'!$S$2:$Z$107,$A54,'10-11 Teamsheets'!$C$2:$C$107,BJ$1)+APPS('11-12 Teamsheets'!$H$2:$R$119,$A54,'11-12 Teamsheets'!$C$2:$C$119,BJ$1)+SUBS('11-12 Teamsheets'!$S$2:$Z$111,$A54,'11-12 Teamsheets'!$C$2:$C$119,BJ$1)+APPS('12-13 Teamsheets'!$H$2:$R$126,$A54,'12-13 Teamsheets'!$C$2:$C$126,BJ$1)+SUBS('12-13 Teamsheets'!$S$2:$Z$118,$A54,'12-13 Teamsheets'!$C$2:$C$126,BJ$1)+APPS('13-14 Teamsheets'!$H$2:$R$132,$A54,'13-14 Teamsheets'!$C$2:$C$132,BJ$1)+SUBS('13-14 Teamsheets'!$S$2:$Z$124,$A54,'13-14 Teamsheets'!$C$2:$C$132,BJ$1)+APPS('14-15 Teamsheets'!$H$2:$R$136,$A54,'14-15 Teamsheets'!$C$2:$C$136,BJ$1)+SUBS('14-15 Teamsheets'!$S$2:$Z$128,$A54,'14-15 Teamsheets'!$C$2:$C$136,BJ$1)</f>
        <v>2</v>
      </c>
      <c r="BX54" s="27">
        <f>APPS('07-08 Teamsheets'!$H$2:$R$88,$A54,'07-08 Teamsheets'!$C$2:$C$88,BO$1)+APPS('08-09 Teamsheets'!$H$2:$R$92,$A54,'08-09 Teamsheets'!$C$2:$C$92,BO$1)+APPS('09-10 Teamsheets'!$H$2:$R$98,$A54,'09-10 Teamsheets'!$C$2:$C$98,BO$1)+SUBS('07-08 Teamsheets'!$S$2:$Z$88,$A54,'07-08 Teamsheets'!$C$2:$C$88,BO$1)+SUBS('08-09 Teamsheets'!$S$2:$Z$92,$A54,'08-09 Teamsheets'!$C$2:$C$92,BO$1)+SUBS('09-10 Teamsheets'!$S$2:$Z$98,$A54,'09-10 Teamsheets'!$C$2:$C$98,BO$1)+APPS('10-11 Teamsheets'!$H$2:$R$107,$A54,'10-11 Teamsheets'!$C$2:$C$107,BO$1)+SUBS('10-11 Teamsheets'!$S$2:$Z$107,$A54,'10-11 Teamsheets'!$C$2:$C$107,BO$1)+APPS('11-12 Teamsheets'!$H$2:$R$119,$A54,'11-12 Teamsheets'!$C$2:$C$119,BO$1)+SUBS('11-12 Teamsheets'!$S$2:$Z$119,$A54,'11-12 Teamsheets'!$C$2:$C$119,BO$1)+APPS('12-13 Teamsheets'!$H$2:$R$126,$A54,'12-13 Teamsheets'!$C$2:$C$126,BO$1)+SUBS('12-13 Teamsheets'!$S$2:$Z$126,$A54,'12-13 Teamsheets'!$C$2:$C$126,BO$1)+APPS('13-14 Teamsheets'!$H$2:$R$132,$A54,'13-14 Teamsheets'!$C$2:$C$132,BO$1)+SUBS('13-14 Teamsheets'!$S$2:$Z$132,$A54,'13-14 Teamsheets'!$C$2:$C$132,BO$1)+APPS('14-15 Teamsheets'!$H$2:$R$136,$A54,'14-15 Teamsheets'!$C$2:$C$136,BO$1)+SUBS('14-15 Teamsheets'!$S$2:$Z$136,$A54,'14-15 Teamsheets'!$C$2:$C$136,BO$1)</f>
        <v>0</v>
      </c>
      <c r="BY54" s="28">
        <f t="shared" si="3"/>
        <v>3</v>
      </c>
      <c r="BZ54" s="27" t="str">
        <f>(APPS('05-06 Teamsheets'!$H$2:$R$71,$A54) + APPS('06-07 Teamsheets'!$H$2:$R$83,$A54) +APPS('07-08 Teamsheets'!$H$2:$R$88,$A54) + APPS('08-09 Teamsheets'!$H$2:$R$92,$A54)+APPS('09-10 Teamsheets'!$H$2:$R$98,$A54)+APPS('10-11 Teamsheets'!$H$2:$R$107,$A54)+APPS('11-12 Teamsheets'!$H$2:$R$119,$A54)+APPS('12-13 Teamsheets'!$H$2:$R$126,$A54)+APPS('13-14 Teamsheets'!$H$2:$R$132,$A54)+APPS('14-15 Teamsheets'!$H$2:$R$136,$A54)) &amp; "(" &amp; (SUBS('05-06 Teamsheets'!$S$2:$W$71,$A54)+SUBS('06-07 Teamsheets'!$S$2:$Z$83,$A54)+SUBS('07-08 Teamsheets'!$S$2:$Z$88,$A54) +SUBS('08-09 Teamsheets'!$S$2:$Z$92,$A54)+SUBS('09-10 Teamsheets'!$S$2:$Z$98,$A54)+SUBS('10-11 Teamsheets'!$S$2:$Z$107,$A54)+SUBS('11-12 Teamsheets'!$S$2:$Z$119,$A54)+SUBS('12-13 Teamsheets'!$S$2:$Z$126,$A54)+SUBS('13-14 Teamsheets'!$S$2:$Z$132,$A54)+SUBS('14-15 Teamsheets'!$S$2:$Z$136,$A54)) &amp; ")"</f>
        <v>5(7)</v>
      </c>
      <c r="CA54" s="28">
        <f t="shared" si="4"/>
        <v>12</v>
      </c>
      <c r="CB54" s="71">
        <f>GOALS('05-06 Teamsheets'!$H$2:$W$71,$A54,'05-06 Teamsheets'!$C$2:$C$71,B$1)+GOALS('06-07 Teamsheets'!$H$2:$Z$83,$A54,'06-07 Teamsheets'!$C$2:$C$83,G$1)+GOALS('07-08 Teamsheets'!$H$2:$Z$88,$A54,'07-08 Teamsheets'!$C$2:$C$88,L$1)+GOALS('08-09 Teamsheets'!$H$2:$Z$92,$A54,'08-09 Teamsheets'!$C$2:$C$92,Q$1)+GOALS('09-10 Teamsheets'!$H$2:$Z$98,$A54,'09-10 Teamsheets'!$C$2:$C$98,Q$1)+GOALS('10-11 Teamsheets'!$H$2:$Z$107,$A54,'10-11 Teamsheets'!$C$2:$C$107,Q$1)+GOALS('11-12 Teamsheets'!$H$2:$Z$119,$A54,'11-12 Teamsheets'!$C$2:$C$119,Q$1)+GOALS('12-13 Teamsheets'!$H$2:$Z$126,$A54,'12-13 Teamsheets'!$C$2:$C$126,Q$1)+GOALS('13-14 Teamsheets'!$H$2:$Z$132,$A54,'13-14 Teamsheets'!$C$2:$C$132,Q$1)+GOALS('14-15 Teamsheets'!$H$2:$Z$136,$A54,'14-15 Teamsheets'!$C$2:$C$136,Q$1)</f>
        <v>0</v>
      </c>
      <c r="CC54" s="27">
        <f>GOALS('05-06 Teamsheets'!$H$2:$W$71,$A54,'05-06 Teamsheets'!$C$2:$C$71,V$1)+GOALS('05-06 Teamsheets'!$H$2:$W$71,$A54,'05-06 Teamsheets'!$C$2:$C$71,AA$1)+GOALS('06-07 Teamsheets'!$H$2:$Z$83,$A54,'06-07 Teamsheets'!$C$2:$C$83,AF$1)+GOALS('06-07 Teamsheets'!$H$2:$Z$83,$A54,'06-07 Teamsheets'!$C$2:$C$83,AK$1)+GOALS('07-08 Teamsheets'!$H$2:$Z$88,$A54,'07-08 Teamsheets'!$C$2:$C$88,AP$1)+GOALS('07-08 Teamsheets'!$H$2:$Z$88,$A54,'07-08 Teamsheets'!$C$2:$C$88,AU$1)+GOALS('07-08 Teamsheets'!$H$2:$Z$88,$A54,'07-08 Teamsheets'!$C$2:$C$88,AZ$1)+GOALS('11-12 Teamsheets'!$H$2:$Z$119,$A54,'11-12 Teamsheets'!$C$2:$C$119,AZ$1)+GOALS('12-13 Teamsheets'!$H$2:$Z$120,$A54,'12-13 Teamsheets'!$C$2:$C$120,AZ$1)+GOALS('13-14 Teamsheets'!$H$2:$Z$126,$A54,'13-14 Teamsheets'!$C$2:$C$126,AZ$1)+GOALS('14-15 Teamsheets'!$H$2:$Z$130,$A54,'14-15 Teamsheets'!$C$2:$C$130,AZ$1)+GOALS('08-09 Teamsheets'!$H$2:$Z$92,$A54,'08-09 Teamsheets'!$C$2:$C$92,BE$1)+GOALS('09-10 Teamsheets'!$H$2:$Z$98,$A54,'09-10 Teamsheets'!$C$2:$C$98,BE$1)+GOALS('10-11 Teamsheets'!$H$2:$Z$107,$A54,'10-11 Teamsheets'!$C$2:$C$107,BE$1)+GOALS('11-12 Teamsheets'!$H$2:$Z$119,$A54,'11-12 Teamsheets'!$C$2:$C$119,BE$1)+GOALS('12-13 Teamsheets'!$H$2:$Z$126,$A54,'12-13 Teamsheets'!$C$2:$C$126,BE$1)+GOALS('13-14 Teamsheets'!$H$2:$Z$132,$A54,'13-14 Teamsheets'!$C$2:$C$132,BE$1)+GOALS('14-15 Teamsheets'!$H$2:$Z$136,$A54,'14-15 Teamsheets'!$C$2:$C$136,BE$1)</f>
        <v>0</v>
      </c>
      <c r="CD54" s="27">
        <f>GOALS('07-08 Teamsheets'!$H$2:$Z$88,$A54,'07-08 Teamsheets'!$C$2:$C$88,BJ$1)
+GOALS('08-09 Teamsheets'!$H$2:$Z$92,$A54,'08-09 Teamsheets'!$C$2:$C$92,BJ$1)
+GOALS('09-10 Teamsheets'!$H$2:$Z$98,$A54,'09-10 Teamsheets'!$C$2:$C$98,BJ$1)
+GOALS('10-11 Teamsheets'!$H$2:$Z$107,$A54,'10-11 Teamsheets'!$C$2:$C$107,BJ$1)
+GOALS('11-12 Teamsheets'!$H$2:$Z$119,$A54,'11-12 Teamsheets'!$C$2:$C$119,BJ$1)
+GOALS('12-13 Teamsheets'!$H$2:$Z$124,$A54,'12-13 Teamsheets'!$C$2:$C$124,BJ$1)+GOALS('13-14 Teamsheets'!$H$2:$Z$130,$A54,'13-14 Teamsheets'!$C$2:$C$130,BJ$1)+GOALS('14-15 Teamsheets'!$H$2:$Z$134,$A54,'14-15 Teamsheets'!$C$2:$C$134,BJ$1)
+GOALS('07-08 Teamsheets'!$H$2:$Z$88,$A54,'07-08 Teamsheets'!$C$2:$C$88,BO$1)
+GOALS('08-09 Teamsheets'!$H$2:$Z$92,$A54,'08-09 Teamsheets'!$C$2:$C$92,BO$1)
+GOALS('09-10 Teamsheets'!$H$2:$Z$98,$A54,'09-10 Teamsheets'!$C$2:$C$98,BO$1)
+GOALS('10-11 Teamsheets'!$H$2:$Z$107,$A54,'10-11 Teamsheets'!$C$2:$C$107,BO$1)
+GOALS('11-12 Teamsheets'!$H$2:$Z$119,$A54,'11-12 Teamsheets'!$C$2:$C$119,BO$1)
+GOALS('12-13 Teamsheets'!$H$2:$Z$126,$A54,'12-13 Teamsheets'!$C$2:$C$126,BO$1)+GOALS('13-14 Teamsheets'!$H$2:$Z$132,$A54,'13-14 Teamsheets'!$C$2:$C$132,BO$1)+GOALS('14-15 Teamsheets'!$H$2:$Z$136,$A54,'14-15 Teamsheets'!$C$2:$C$136,BO$1)</f>
        <v>1</v>
      </c>
      <c r="CE54" s="28">
        <f t="shared" si="5"/>
        <v>1</v>
      </c>
      <c r="CF54" s="27" t="str">
        <f>(GOALS('05-06 Teamsheets'!$H$2:$R$71,$A54) +GOALS('06-07 Teamsheets'!$H$2:$R$83,$A54) +  GOALS('07-08 Teamsheets'!$H$2:$R$88,$A54) + GOALS('08-09 Teamsheets'!$H$2:$R$92,$A54)+GOALS('09-10 Teamsheets'!$H$2:$R$98,$A54)+GOALS('10-11 Teamsheets'!$H$2:$R$107,$A54)+GOALS('11-12 Teamsheets'!$H$2:$R$119,$A54)+GOALS('12-13 Teamsheets'!$H$2:$R$126,$A54)+GOALS('13-14 Teamsheets'!$H$2:$R$132,$A54)+GOALS('14-15 Teamsheets'!$H$2:$R$136,$A54)) &amp; "(" &amp; (GOALS('05-06 Teamsheets'!$S$2:$W$71,$A54)+GOALS('06-07 Teamsheets'!$S$2:$Z$83,$A54)+GOALS('07-08 Teamsheets'!$S$2:$Z$88,$A54)+GOALS('08-09 Teamsheets'!$S$2:$Z$92,$A54)+GOALS('09-10 Teamsheets'!$S$2:$Z$98,$A54)+GOALS('10-11 Teamsheets'!$S$2:$Z$107,$A54)+GOALS('11-12 Teamsheets'!$S$2:$Z$119,$A54)+GOALS('12-13 Teamsheets'!$S$2:$Z$126,$A54)+GOALS('13-14 Teamsheets'!$S$2:$Z$132,$A54)+GOALS('14-15 Teamsheets'!$S$2:$Z$136,$A54)) &amp; ")"</f>
        <v>1(0)</v>
      </c>
      <c r="CG54" s="28">
        <f t="shared" si="6"/>
        <v>1</v>
      </c>
      <c r="CH54" s="71">
        <f t="shared" si="7"/>
        <v>0</v>
      </c>
      <c r="CI54" s="83">
        <f t="shared" si="8"/>
        <v>0</v>
      </c>
      <c r="CJ54" s="77">
        <f t="shared" si="9"/>
        <v>0</v>
      </c>
      <c r="CK54" s="74" t="str">
        <f>(CARDS('05-06 Teamsheets'!$H$2:$W$71,$A54,$CX$2)+CARDS('06-07 Teamsheets'!$H$2:$Z$83,$A54,$CX$2)+CARDS('07-08 Teamsheets'!$H$2:$Z$88,$A54,$CX$2)+CARDS('08-09 Teamsheets'!$H$2:$Z$92,$A54,$CX$2)+CARDS('09-10 Teamsheets'!$H$2:$Z$98,$A54,$CX$2)+CARDS('10-11 Teamsheets'!$H$2:$Z$107,$A54,$CX$2)+CARDS('11-12 Teamsheets'!$H$2:$Z$119,$A54,$CX$2)+CARDS('12-13 Teamsheets'!$H$2:$Z$126,$A54,$CX$2)+CARDS('13-14 Teamsheets'!$H$2:$Z$130,$A54,$CX$2)) &amp; "(" &amp; (CARDS('05-06 Teamsheets'!$H$2:$W$71,$A54,$CX$3)+CARDS('06-07 Teamsheets'!$H$2:$Z$83,$A54,$CX$3)+CARDS('07-08 Teamsheets'!$H$2:$Z$88,$A54,$CX$3)+CARDS('08-09 Teamsheets'!$H$2:$Z$92,$A54,$CX$3)+CARDS('09-10 Teamsheets'!$H$2:$Z$98,$A54,$CX$3)+CARDS('10-11 Teamsheets'!$H$2:$Z$107,$A54,$CX$3)+CARDS('11-12 Teamsheets'!$H$2:$Z$119,$A54,$CX$3)+CARDS('13-14 Teamsheets'!$H$2:$Z$130,$A54,$CX$3)) &amp; ")"</f>
        <v>3(0)</v>
      </c>
      <c r="CL54" s="28">
        <f t="shared" si="10"/>
        <v>278</v>
      </c>
      <c r="CM54" s="28">
        <f t="shared" si="11"/>
        <v>164</v>
      </c>
      <c r="CN54" s="77">
        <f t="shared" si="12"/>
        <v>442</v>
      </c>
      <c r="CO54" s="28">
        <f t="shared" si="13"/>
        <v>36.833333333333336</v>
      </c>
      <c r="CP54" s="28">
        <f t="shared" si="14"/>
        <v>8.3333333333333329E-2</v>
      </c>
      <c r="CQ54" s="77">
        <f t="shared" si="15"/>
        <v>442</v>
      </c>
      <c r="CS54" s="71">
        <f t="shared" si="0"/>
        <v>97</v>
      </c>
      <c r="CT54" s="83">
        <f t="shared" si="1"/>
        <v>109</v>
      </c>
      <c r="CU54" s="77">
        <f t="shared" si="2"/>
        <v>74</v>
      </c>
    </row>
    <row r="55" spans="1:102" x14ac:dyDescent="0.2">
      <c r="A55" s="25" t="s">
        <v>2670</v>
      </c>
      <c r="B55" s="27" t="s">
        <v>1635</v>
      </c>
      <c r="C55" s="27" t="s">
        <v>1635</v>
      </c>
      <c r="D55" s="27">
        <v>0</v>
      </c>
      <c r="E55" s="27" t="s">
        <v>1635</v>
      </c>
      <c r="F55" s="82">
        <v>0</v>
      </c>
      <c r="G55" s="27" t="s">
        <v>1635</v>
      </c>
      <c r="H55" s="27" t="s">
        <v>1635</v>
      </c>
      <c r="I55" s="27">
        <v>0</v>
      </c>
      <c r="J55" s="27" t="s">
        <v>1635</v>
      </c>
      <c r="K55" s="82">
        <v>0</v>
      </c>
      <c r="L55" s="27" t="s">
        <v>1635</v>
      </c>
      <c r="M55" s="27" t="s">
        <v>1635</v>
      </c>
      <c r="N55" s="27">
        <v>0</v>
      </c>
      <c r="O55" s="27" t="s">
        <v>1635</v>
      </c>
      <c r="P55" s="82">
        <v>0</v>
      </c>
      <c r="Q55" s="27" t="str">
        <f>(APPS('08-09 Teamsheets'!$H$2:$R$92,$A55,'08-09 Teamsheets'!$C$2:$C$92,Q$1)+APPS('09-10 Teamsheets'!$H$2:$R$98,$A55,'09-10 Teamsheets'!$C$2:$C$98,Q$1)+APPS('10-11 Teamsheets'!$H$2:$R$107,$A55,'10-11 Teamsheets'!$C$2:$C$107,Q$1)+APPS('11-12 Teamsheets'!$H$2:$R$119,$A55,'11-12 Teamsheets'!$C$2:$C$119,Q$1)+APPS('12-13 Teamsheets'!$H$2:$R$126,$A55,'12-13 Teamsheets'!$C$2:$C$126,Q$1)+APPS('13-14 Teamsheets'!$H$2:$R$132,$A55,'13-14 Teamsheets'!$C$2:$C$132,Q$1)+APPS('14-15 Teamsheets'!$H$2:$R$136,$A55,'14-15 Teamsheets'!$C$2:$C$136,Q$1)) &amp; "(" &amp; (SUBS('08-09 Teamsheets'!$S$2:$Z$92,$A55,'08-09 Teamsheets'!$C$2:$C$92,Q$1)+SUBS('09-10 Teamsheets'!$S$2:$Z$98,$A55,'09-10 Teamsheets'!$C$2:$C$98,Q$1)+SUBS('10-11 Teamsheets'!$S$2:$Z$107,$A55,'10-11 Teamsheets'!$C$2:$C$107,Q$1)+SUBS('11-12 Teamsheets'!$S$2:$Z$119,$A55,'11-12 Teamsheets'!$C$2:$C$119,Q$1)+SUBS('12-13 Teamsheets'!$S$2:$Z$126,$A55,'12-13 Teamsheets'!$C$2:$C$126,Q$1)+SUBS('13-14 Teamsheets'!$S$2:$Z$132,$A55,'13-14 Teamsheets'!$C$2:$C$132,Q$1)+SUBS('14-15 Teamsheets'!$S$2:$Z$136,$A55,'14-15 Teamsheets'!$C$2:$C$136,Q$1)) &amp; ")"</f>
        <v>2(4)</v>
      </c>
      <c r="R55" s="27" t="str">
        <f>(GOALS('08-09 Teamsheets'!$H$2:$R$92,$A55,'08-09 Teamsheets'!$C$2:$C$92,Q$1)+GOALS('09-10 Teamsheets'!$H$2:$R$98,$A55,'09-10 Teamsheets'!$C$2:$C$98,Q$1)+GOALS('10-11 Teamsheets'!$H$2:$R$107,$A55,'10-11 Teamsheets'!$C$2:$C$107,Q$1)+GOALS('11-12 Teamsheets'!$H$2:$R$119,$A55,'11-12 Teamsheets'!$C$2:$C$119,Q$1)+GOALS('12-13 Teamsheets'!$H$2:$R$126,$A55,'12-13 Teamsheets'!$C$2:$C$126,Q$1)+GOALS('13-14 Teamsheets'!$H$2:$R$132,$A55,'13-14 Teamsheets'!$C$2:$C$132,Q$1)+GOALS('14-15 Teamsheets'!$H$2:$R$136,$A55,'14-15 Teamsheets'!$C$2:$C$136,Q$1)) &amp; "(" &amp; (GOALS('08-09 Teamsheets'!$S$2:$Z$92,$A55,'08-09 Teamsheets'!$C$2:$C$92,Q$1)+GOALS('09-10 Teamsheets'!$S$2:$Z$98,$A55,'09-10 Teamsheets'!$C$2:$C$98,Q$1)+GOALS('10-11 Teamsheets'!$S$2:$Z$107,$A55,'10-11 Teamsheets'!$C$2:$C$107,Q$1)+GOALS('11-12 Teamsheets'!$S$2:$Z$119,$A55,'11-12 Teamsheets'!$C$2:$C$119,Q$1)+GOALS('12-13 Teamsheets'!$S$2:$Z$126,$A55,'12-13 Teamsheets'!$C$2:$C$126,Q$1)+GOALS('13-14 Teamsheets'!$S$2:$Z$132,$A55,'13-14 Teamsheets'!$C$2:$C$132,Q$1)+GOALS('14-15 Teamsheets'!$S$2:$Z$136,$A55,'14-15 Teamsheets'!$C$2:$C$136,Q$1)) &amp; ")"</f>
        <v>0(0)</v>
      </c>
      <c r="S55" s="27">
        <f>Clean_sheet('08-09 Teamsheets'!$C$2:$H$92,$A55,Q$1)+Clean_sheet('09-10 Teamsheets'!$C$2:$H$98,$A55,Q$1)+Clean_sheet('10-11 Teamsheets'!$C$2:$H$107,$A55,Q$1)+Clean_sheet('11-12 Teamsheets'!$C$2:$H$119,$A55,Q$1)+Clean_sheet('12-13 Teamsheets'!$C$2:$H$126,$A55,Q$1)+Clean_sheet('13-14 Teamsheets'!$C$2:$H$132,$A55,Q$1)+Clean_sheet('14-15 Teamsheets'!$C$2:$H$136,$A55,Q$1)</f>
        <v>0</v>
      </c>
      <c r="T55" s="27" t="str">
        <f>(CARDS('08-09 Teamsheets'!$H$2:$Z$92,$A55,$CX$2,'08-09 Teamsheets'!$C$2:$C$92,Q$1)+CARDS('09-10 Teamsheets'!$H$2:$Z$98,$A55,$CX$2,'09-10 Teamsheets'!$C$2:$C$98,Q$1)+CARDS('10-11 Teamsheets'!$H$2:$Z$107,$A55,$CX$2,'10-11 Teamsheets'!$C$2:$C$107,Q$1)+CARDS('11-12 Teamsheets'!$H$2:$Z$119,$A55,$CX$2,'11-12 Teamsheets'!$C$2:$C$119,Q$1)+CARDS('12-13 Teamsheets'!$H$2:$Z$126,$A55,$CX$2,'12-13 Teamsheets'!$C$2:$C$126,Q$1)+CARDS('13-14 Teamsheets'!$H$2:$Z$132,$A55,$CX$2,'13-14 Teamsheets'!$C$2:$C$132,Q$1)+CARDS('14-15 Teamsheets'!$H$2:$Z$136,$A55,$CX$2,'14-15 Teamsheets'!$C$2:$C$136,Q$1)) &amp; "(" &amp; (CARDS('08-09 Teamsheets'!$H$2:$Z$92,$A55,$CX$3,'08-09 Teamsheets'!$C$2:$C$92,Q$1)+CARDS('09-10 Teamsheets'!$H$2:$Z$98,$A55,$CX$3,'09-10 Teamsheets'!$C$2:$C$98,Q$1)+CARDS('10-11 Teamsheets'!$H$2:$Z$107,$A55,$CX$3,'10-11 Teamsheets'!$C$2:$C$107,Q$1)+CARDS('11-12 Teamsheets'!$H$2:$Z$119,$A55,$CX$3,'11-12 Teamsheets'!$C$2:$C$119,Q$1)+CARDS('12-13 Teamsheets'!$H$2:$Z$126,$A55,$CX$3,'12-13 Teamsheets'!$C$2:$C$126,Q$1)+CARDS('13-14 Teamsheets'!$H$2:$Z$132,$A55,$CX$3,'13-14 Teamsheets'!$C$2:$C$132,Q$1)+CARDS('14-15 Teamsheets'!$H$2:$Z$136,$A55,$CX$3,'14-15 Teamsheets'!$C$2:$C$136,Q$1)) &amp; ")"</f>
        <v>0(0)</v>
      </c>
      <c r="U55" s="82">
        <f>MINS_PLAYED('08-09 Teamsheets'!$H$2:$R$92,$A55,'08-09 Teamsheets'!$C$2:$C$92,Q$1)+MINS_PLAYED('09-10 Teamsheets'!$H$2:$R$98,$A55,'09-10 Teamsheets'!$C$2:$C$98,Q$1)+ MINS_AS_SUB('08-09 Teamsheets'!$S$2:$Z$92,$A55,'08-09 Teamsheets'!$C$2:$C$92,Q$1)+ MINS_AS_SUB('09-10 Teamsheets'!$S$2:$Z$98,$A55,'09-10 Teamsheets'!$C$2:$C$98,Q$1)+MINS_PLAYED('10-11 Teamsheets'!$H$2:$R$107,$A55,'10-11 Teamsheets'!$C$2:$C$107,Q$1)+MINS_AS_SUB('10-11 Teamsheets'!$S$2:$Z$107,$A55,'10-11 Teamsheets'!$C$2:$C$107,Q$1)+MINS_PLAYED('11-12 Teamsheets'!$H$2:$R$119,$A55,'11-12 Teamsheets'!$C$2:$C$119,Q$1)+MINS_AS_SUB('11-12 Teamsheets'!$S$2:$Z$119,$A55,'11-12 Teamsheets'!$C$2:$C$119,Q$1)+MINS_PLAYED('12-13 Teamsheets'!$H$2:$R$126,$A55,'12-13 Teamsheets'!$C$2:$C$126,Q$1)+MINS_AS_SUB('12-13 Teamsheets'!$S$2:$Z$126,$A55,'12-13 Teamsheets'!$C$2:$C$126,Q$1)+MINS_PLAYED('13-14 Teamsheets'!$H$2:$R$132,$A55,'13-14 Teamsheets'!$C$2:$C$132,Q$1)+MINS_AS_SUB('13-14 Teamsheets'!$S$2:$Z$132,$A55,'13-14 Teamsheets'!$C$2:$C$132,Q$1)+MINS_PLAYED('14-15 Teamsheets'!$H$2:$R$136,$A55,'14-15 Teamsheets'!$C$2:$C$136,Q$1)+MINS_AS_SUB('14-15 Teamsheets'!$S$2:$Z$136,$A55,'14-15 Teamsheets'!$C$2:$C$136,Q$1)</f>
        <v>118</v>
      </c>
      <c r="V55" s="27" t="s">
        <v>1635</v>
      </c>
      <c r="W55" s="27" t="s">
        <v>1635</v>
      </c>
      <c r="X55" s="27">
        <v>0</v>
      </c>
      <c r="Y55" s="27" t="s">
        <v>1635</v>
      </c>
      <c r="Z55" s="82">
        <v>0</v>
      </c>
      <c r="AA55" s="27" t="s">
        <v>1635</v>
      </c>
      <c r="AB55" s="27" t="s">
        <v>1635</v>
      </c>
      <c r="AC55" s="27">
        <v>0</v>
      </c>
      <c r="AD55" s="27" t="s">
        <v>1635</v>
      </c>
      <c r="AE55" s="82">
        <v>0</v>
      </c>
      <c r="AF55" s="27" t="s">
        <v>1635</v>
      </c>
      <c r="AG55" s="27" t="s">
        <v>1635</v>
      </c>
      <c r="AH55" s="27">
        <v>0</v>
      </c>
      <c r="AI55" s="27" t="s">
        <v>1635</v>
      </c>
      <c r="AJ55" s="82">
        <v>0</v>
      </c>
      <c r="AK55" s="27" t="s">
        <v>1635</v>
      </c>
      <c r="AL55" s="27" t="s">
        <v>1635</v>
      </c>
      <c r="AM55" s="27">
        <v>0</v>
      </c>
      <c r="AN55" s="27" t="s">
        <v>1635</v>
      </c>
      <c r="AO55" s="82">
        <v>0</v>
      </c>
      <c r="AP55" s="27" t="s">
        <v>1635</v>
      </c>
      <c r="AQ55" s="27" t="s">
        <v>1635</v>
      </c>
      <c r="AR55" s="27">
        <v>0</v>
      </c>
      <c r="AS55" s="27" t="s">
        <v>1635</v>
      </c>
      <c r="AT55" s="82">
        <v>0</v>
      </c>
      <c r="AU55" s="27" t="s">
        <v>1635</v>
      </c>
      <c r="AV55" s="27" t="s">
        <v>1635</v>
      </c>
      <c r="AW55" s="27">
        <v>0</v>
      </c>
      <c r="AX55" s="27" t="s">
        <v>1635</v>
      </c>
      <c r="AY55" s="82">
        <v>0</v>
      </c>
      <c r="AZ55" s="27" t="str">
        <f>(APPS('07-08 Teamsheets'!$H$2:$R$88,$A55,'07-08 Teamsheets'!$C$2:$C$88,AZ$1)+APPS('11-12 Teamsheets'!$H$2:$R$119,$A55,'11-12 Teamsheets'!$C$2:$C$119,AZ$1)+APPS('12-13 Teamsheets'!$H$2:$R$126,$A55,'12-13 Teamsheets'!$C$2:$C$126,AZ$1)+APPS('13-14 Teamsheets'!$H$2:$R$132,$A55,'13-14 Teamsheets'!$C$2:$C$132,AZ$1)+APPS('14-15 Teamsheets'!$H$2:$R$136,$A55,'14-15 Teamsheets'!$C$2:$C$136,AZ$1)) &amp; "(" &amp; (SUBS('07-08 Teamsheets'!$S$2:$Z$88,$A55,'07-08 Teamsheets'!$C$2:$C$88,AZ$1)+SUBS('11-12 Teamsheets'!$S$2:$Z$119,$A55,'11-12 Teamsheets'!$C$2:$C$119,AZ$1)+SUBS('12-13 Teamsheets'!$S$2:$Z$126,$A55,'12-13 Teamsheets'!$C$2:$C$126,AZ$1)+SUBS('13-14 Teamsheets'!$S$2:$Z$132,$A55,'13-14 Teamsheets'!$C$2:$C$132,AZ$1)+SUBS('14-15 Teamsheets'!$S$2:$Z$136,$A55,'14-15 Teamsheets'!$C$2:$C$136,AZ$1)) &amp; ")"</f>
        <v>1(0)</v>
      </c>
      <c r="BA55" s="27" t="str">
        <f>(GOALS('07-08 Teamsheets'!$H$2:$R$88,$A55,'07-08 Teamsheets'!$C$2:$C$88,AZ$1)+GOALS('11-12 Teamsheets'!$H$2:$R$119,$A55,'11-12 Teamsheets'!$C$2:$C$119,AZ$1)+GOALS('12-13 Teamsheets'!$H$2:$R$126,$A55,'12-13 Teamsheets'!$C$2:$C$126,AZ$1)+GOALS('13-14 Teamsheets'!$H$2:$R$132,$A55,'13-14 Teamsheets'!$C$2:$C$132,AZ$1)+GOALS('14-15 Teamsheets'!$H$2:$R$136,$A55,'14-15 Teamsheets'!$C$2:$C$136,AZ$1)) &amp; "(" &amp; (GOALS('07-08 Teamsheets'!$S$2:$Z$88,$A55,'07-08 Teamsheets'!$C$2:$C$88,AZ$1)+GOALS('11-12 Teamsheets'!$S$2:$Z$119,$A55,'11-12 Teamsheets'!$C$2:$C$119,AZ$1)+GOALS('12-13 Teamsheets'!$S$2:$Z$126,$A55,'12-13 Teamsheets'!$C$2:$C$126,AZ$1)+GOALS('13-14 Teamsheets'!$S$2:$Z$132,$A55,'13-14 Teamsheets'!$C$2:$C$132,AZ$1)+GOALS('14-15 Teamsheets'!$S$2:$Z$136,$A55,'14-15 Teamsheets'!$C$2:$C$136,AZ$1)) &amp; ")"</f>
        <v>0(0)</v>
      </c>
      <c r="BB55" s="27">
        <f>Clean_sheet('07-08 Teamsheets'!$C$2:$H$92,$A55,AZ$1)+Clean_sheet('11-12 Teamsheets'!$C$2:$H$119,$A55,AZ$1)+Clean_sheet('12-13 Teamsheets'!$C$2:$H$126,$A55,AZ$1)+Clean_sheet('13-14 Teamsheets'!$C$2:$H$132,$A55,AZ$1)+Clean_sheet('14-15 Teamsheets'!$C$2:$H$136,$A55,AZ$1)</f>
        <v>0</v>
      </c>
      <c r="BC55" s="27" t="str">
        <f>(CARDS('07-08 Teamsheets'!$H$2:$Z$88,$A55,$CX$2,'07-08 Teamsheets'!$C$2:$C$88,AZ$1)+CARDS('11-12 Teamsheets'!$H$2:$Z$119,$A55,$CX$2,'11-12 Teamsheets'!$C$2:$C$119,AZ$1)+CARDS('12-13 Teamsheets'!$H$2:$Z$126,$A55,$CX$2,'12-13 Teamsheets'!$C$2:$C$126,AZ$1)+CARDS('13-14 Teamsheets'!$H$2:$Z$132,$A55,$CX$2,'13-14 Teamsheets'!$C$2:$C$132,AZ$1)+CARDS('14-15 Teamsheets'!$H$2:$Z$136,$A55,$CX$2,'14-15 Teamsheets'!$C$2:$C$136,AZ$1)) &amp; "(" &amp; (CARDS('07-08 Teamsheets'!$H$2:$Z$88,$A55,$CX$3,'07-08 Teamsheets'!$C$2:$C$88,AZ$1)+CARDS('11-12 Teamsheets'!$H$2:$Z$119,$A55,$CX$3,'11-12 Teamsheets'!$C$2:$C$119,AZ$1)+CARDS('12-13 Teamsheets'!$H$2:$Z$126,$A55,$CX$3,'12-13 Teamsheets'!$C$2:$C$126,AZ$1)+CARDS('13-14 Teamsheets'!$H$2:$Z$132,$A55,$CX$3,'13-14 Teamsheets'!$C$2:$C$132,AZ$1)+CARDS('14-15 Teamsheets'!$H$2:$Z$136,$A55,$CX$3,'14-15 Teamsheets'!$C$2:$C$136,AZ$1)) &amp; ")"</f>
        <v>0(0)</v>
      </c>
      <c r="BD55" s="82">
        <f>MINS_PLAYED('07-08 Teamsheets'!$H$2:$R$88,$A55,'07-08 Teamsheets'!$C$2:$C$88,AZ$1)+MINS_PLAYED('11-12 Teamsheets'!$H$2:$R$119,$A55,'11-12 Teamsheets'!$C$2:$C$119,AZ$1)+MINS_PLAYED('12-13 Teamsheets'!$H$2:$R$126,$A55,'12-13 Teamsheets'!$C$2:$C$126,AZ$1)+MINS_PLAYED('13-14 Teamsheets'!$H$2:$R$132,$A55,'13-14 Teamsheets'!$C$2:$C$132,AZ$1)+MINS_PLAYED('14-15 Teamsheets'!$H$2:$R$136,$A55,'14-15 Teamsheets'!$C$2:$C$136,AZ$1)+MINS_AS_SUB('07-08 Teamsheets'!$S$2:$Z$88,$A55,'07-08 Teamsheets'!$C$2:$C$88,AZ$1)+MINS_AS_SUB('11-12 Teamsheets'!$S$2:$Z$119,$A55,'11-12 Teamsheets'!$C$2:$C$119,AZ$1)+MINS_AS_SUB('12-13 Teamsheets'!$S$2:$Z$126,$A55,'12-13 Teamsheets'!$C$2:$C$126,AZ$1)+MINS_AS_SUB('13-14 Teamsheets'!$S$2:$Z$132,$A55,'13-14 Teamsheets'!$C$2:$C$132,AZ$1)+MINS_AS_SUB('14-15 Teamsheets'!$S$2:$Z$136,$A55,'14-15 Teamsheets'!$C$2:$C$136,AZ$1)</f>
        <v>75</v>
      </c>
      <c r="BE55" s="27" t="str">
        <f>(APPS('08-09 Teamsheets'!$H$2:$R$92,$A55,'08-09 Teamsheets'!$C$2:$C$92,BE$1)+APPS('09-10 Teamsheets'!$H$2:$R$98,$A55,'09-10 Teamsheets'!$C$2:$C$98,BE$1)+APPS('10-11 Teamsheets'!$H$2:$R$107,$A55,'10-11 Teamsheets'!$C$2:$C$107,BE$1)+APPS('11-12 Teamsheets'!$H$2:$R$119,$A55,'11-12 Teamsheets'!$C$2:$C$119,BE$1)+APPS('12-13 Teamsheets'!$H$2:$R$126,$A55,'12-13 Teamsheets'!$C$2:$C$126,BE$1)+APPS('13-14 Teamsheets'!$H$2:$R$132,$A55,'13-14 Teamsheets'!$C$2:$C$132,BE$1)+APPS('14-15 Teamsheets'!$H$2:$R$136,$A55,'14-15 Teamsheets'!$C$2:$C$136,BE$1)) &amp; "(" &amp; (SUBS('08-09 Teamsheets'!$S$2:$Z$92,$A55,'08-09 Teamsheets'!$C$2:$C$92,BE$1)+SUBS('09-10 Teamsheets'!$S$2:$Z$98,$A55,'09-10 Teamsheets'!$C$2:$C$98,BE$1)+SUBS('10-11 Teamsheets'!$S$2:$Z$107,$A55,'10-11 Teamsheets'!$C$2:$C$107,BE$1)+SUBS('11-12 Teamsheets'!$S$2:$Z$119,$A55,'11-12 Teamsheets'!$C$2:$C$119,BE$1)+SUBS('12-13 Teamsheets'!$S$2:$Z$126,$A55,'12-13 Teamsheets'!$C$2:$C$126,BE$1)+SUBS('13-14 Teamsheets'!$S$2:$Z$132,$A55,'13-14 Teamsheets'!$C$2:$C$132,BE$1)+SUBS('14-15 Teamsheets'!$S$2:$Z$136,$A55,'14-15 Teamsheets'!$C$2:$C$136,BE$1)) &amp; ")"</f>
        <v>0(0)</v>
      </c>
      <c r="BF55" s="27" t="str">
        <f>(GOALS('08-09 Teamsheets'!$H$2:$R$92,$A55,'08-09 Teamsheets'!$C$2:$C$92,BE$1)+GOALS('09-10 Teamsheets'!$H$2:$R$98,$A55,'09-10 Teamsheets'!$C$2:$C$98,BE$1)+GOALS('10-11 Teamsheets'!$H$2:$R$107,$A55,'10-11 Teamsheets'!$C$2:$C$107,BE$1)+GOALS('11-12 Teamsheets'!$H$2:$R$119,$A55,'11-12 Teamsheets'!$C$2:$C$119,BE$1)+GOALS('12-13 Teamsheets'!$H$2:$R$126,$A55,'12-13 Teamsheets'!$C$2:$C$126,BE$1)+GOALS('13-14 Teamsheets'!$H$2:$R$132,$A55,'13-14 Teamsheets'!$C$2:$C$132,BE$1)+GOALS('14-15 Teamsheets'!$H$2:$R$136,$A55,'14-15 Teamsheets'!$C$2:$C$136,BE$1)) &amp; "(" &amp; (GOALS('08-09 Teamsheets'!$S$2:$Z$92,$A55,'08-09 Teamsheets'!$C$2:$C$92,BE$1)+GOALS('09-10 Teamsheets'!$S$2:$Z$98,$A55,'09-10 Teamsheets'!$C$2:$C$98,BE$1)+GOALS('10-11 Teamsheets'!$S$2:$Z$107,$A55,'10-11 Teamsheets'!$C$2:$C$107,BE$1)+GOALS('11-12 Teamsheets'!$S$2:$Z$119,$A55,'11-12 Teamsheets'!$C$2:$C$119,BE$1)+GOALS('12-13 Teamsheets'!$S$2:$Z$126,$A55,'12-13 Teamsheets'!$C$2:$C$126,BE$1)+GOALS('13-14 Teamsheets'!$S$2:$Z$132,$A55,'13-14 Teamsheets'!$C$2:$C$132,BE$1)+GOALS('14-15 Teamsheets'!$S$2:$Z$136,$A55,'14-15 Teamsheets'!$C$2:$C$136,BE$1)) &amp; ")"</f>
        <v>0(0)</v>
      </c>
      <c r="BG55" s="27">
        <f>Clean_sheet('08-09 Teamsheets'!$C$2:$H$92,$A55,BE$1)+Clean_sheet('09-10 Teamsheets'!$C$2:$H$98,$A55,BE$1)+Clean_sheet('10-11 Teamsheets'!$C$2:$H$107,$A55,BE$1)+Clean_sheet('11-12 Teamsheets'!$C$2:$H$119,$A55,BE$1)+Clean_sheet('12-13 Teamsheets'!$C$2:$H$126,$A55,BE$1)+Clean_sheet('13-14 Teamsheets'!$C$2:$H$132,$A55,BE$1)+Clean_sheet('14-15 Teamsheets'!$C$2:$H$136,$A55,BE$1)</f>
        <v>0</v>
      </c>
      <c r="BH55" s="27" t="str">
        <f>(CARDS('08-09 Teamsheets'!$H$2:$Z$92,$A55,$CX$2,'08-09 Teamsheets'!$C$2:$C$92,BE$1)+CARDS('09-10 Teamsheets'!$H$2:$Z$98,$A55,$CX$2,'09-10 Teamsheets'!$C$2:$C$98,BE$1)+CARDS('10-11 Teamsheets'!$H$2:$Z$107,$A55,$CX$2,'10-11 Teamsheets'!$C$2:$C$107,BE$1)+CARDS('11-12 Teamsheets'!$H$2:$Z$119,$A55,$CX$2,'11-12 Teamsheets'!$C$2:$C$119,BE$1)+CARDS('12-13 Teamsheets'!$H$2:$Z$126,$A55,$CX$2,'12-13 Teamsheets'!$C$2:$C$126,BE$1)+CARDS('13-14 Teamsheets'!$H$2:$Z$132,$A55,$CX$2,'13-14 Teamsheets'!$C$2:$C$132,BE$1)+CARDS('14-15 Teamsheets'!$H$2:$Z$136,$A55,$CX$2,'14-15 Teamsheets'!$C$2:$C$136,BE$1)) &amp; "(" &amp; (CARDS('08-09 Teamsheets'!$H$2:$Z$92,$A55,$CX$3,'08-09 Teamsheets'!$C$2:$C$92,BE$1)+CARDS('09-10 Teamsheets'!$H$2:$Z$98,$A55,$CX$3,'09-10 Teamsheets'!$C$2:$C$98,BE$1)+CARDS('10-11 Teamsheets'!$H$2:$Z$107,$A55,$CX$3,'10-11 Teamsheets'!$C$2:$C$107,BE$1)+CARDS('11-12 Teamsheets'!$H$2:$Z$119,$A55,$CX$3,'11-12 Teamsheets'!$C$2:$C$119,BE$1)+CARDS('12-13 Teamsheets'!$H$2:$Z$126,$A55,$CX$3,'12-13 Teamsheets'!$C$2:$C$126,BE$1)+CARDS('13-14 Teamsheets'!$H$2:$Z$132,$A55,$CX$3,'13-14 Teamsheets'!$C$2:$C$132,BE$1)+CARDS('14-15 Teamsheets'!$H$2:$Z$136,$A55,$CX$3,'14-15 Teamsheets'!$C$2:$C$136,BE$1)) &amp; ")"</f>
        <v>0(0)</v>
      </c>
      <c r="BI55" s="82">
        <f>MINS_PLAYED('08-09 Teamsheets'!$H$2:$R$92,$A55,'08-09 Teamsheets'!$C$2:$C$92,BE$1)+MINS_PLAYED('09-10 Teamsheets'!$H$2:$R$98,$A55,'09-10 Teamsheets'!$C$2:$C$98,BE$1)+ MINS_AS_SUB('08-09 Teamsheets'!$S$2:$Z$92,$A55,'08-09 Teamsheets'!$C$2:$C$92,BE$1)+ MINS_AS_SUB('09-10 Teamsheets'!$S$2:$Z$98,$A55,'09-10 Teamsheets'!$C$2:$C$98,BE$1)+MINS_PLAYED('10-11 Teamsheets'!$H$2:$R$107,$A55,'10-11 Teamsheets'!$C$2:$C$107,BE$1)+MINS_AS_SUB('10-11 Teamsheets'!$S$2:$Z$107,$A55,'10-11 Teamsheets'!$C$2:$C$107,BE$1)+MINS_PLAYED('11-12 Teamsheets'!$H$2:$R$119,$A55,'11-12 Teamsheets'!$C$2:$C$119,BE$1)+MINS_AS_SUB('11-12 Teamsheets'!$S$2:$Z$119,$A55,'11-12 Teamsheets'!$C$2:$C$119,BE$1)+MINS_PLAYED('12-13 Teamsheets'!$H$2:$R$126,$A55,'12-13 Teamsheets'!$C$2:$C$126,BE$1)+MINS_AS_SUB('12-13 Teamsheets'!$S$2:$Z$126,$A55,'12-13 Teamsheets'!$C$2:$C$126,BE$1)+MINS_PLAYED('13-14 Teamsheets'!$H$2:$R$132,$A55,'13-14 Teamsheets'!$C$2:$C$132,BE$1)+MINS_AS_SUB('13-14 Teamsheets'!$S$2:$Z$132,$A55,'13-14 Teamsheets'!$C$2:$C$132,BE$1)+MINS_PLAYED('14-15 Teamsheets'!$H$2:$R$136,$A55,'14-15 Teamsheets'!$C$2:$C$136,BE$1)+MINS_AS_SUB('14-15 Teamsheets'!$S$2:$Z$136,$A55,'14-15 Teamsheets'!$C$2:$C$136,BE$1)</f>
        <v>0</v>
      </c>
      <c r="BJ55" s="27" t="str">
        <f>(APPS('07-08 Teamsheets'!$H$2:$R$88,$A55,'07-08 Teamsheets'!$C$2:$C$88,BJ$1)+APPS('08-09 Teamsheets'!$H$2:$R$92,$A55,'08-09 Teamsheets'!$C$2:$C$92,BJ$1)+APPS('09-10 Teamsheets'!$H$2:$R$98,$A55,'09-10 Teamsheets'!$C$2:$C$98,BJ$1)+APPS('10-11 Teamsheets'!$H$2:$R$106,$A55,'10-11 Teamsheets'!$C$2:$C$106,BJ$1)+APPS('11-12 Teamsheets'!$H$2:$R$119,$A55,'11-12 Teamsheets'!$C$2:$C$119,BJ$1)+APPS('12-13 Teamsheets'!$H$2:$R$126,$A55,'12-13 Teamsheets'!$C$2:$C$126,BJ$1)+APPS('13-14 Teamsheets'!$H$2:$R$132,$A55,'13-14 Teamsheets'!$C$2:$C$132,BJ$1)+APPS('14-15 Teamsheets'!$H$2:$R$136,$A55,'14-15 Teamsheets'!$C$2:$C$136,BJ$1)) &amp; "(" &amp; (SUBS('07-08 Teamsheets'!$S$2:$Z$88,$A55,'07-08 Teamsheets'!$C$2:$C$88,BJ$1)+SUBS('08-09 Teamsheets'!$S$2:$Z$92,$A55,'08-09 Teamsheets'!$C$2:$C$92,BJ$1)+SUBS('09-10 Teamsheets'!$S$2:$Z$98,$A55,'09-10 Teamsheets'!$C$2:$C$98,BJ$1)+SUBS('10-11 Teamsheets'!$S$2:$Z$106,$A55,'10-11 Teamsheets'!$C$2:$C$106,BJ$1)+SUBS('11-12 Teamsheets'!$S$2:$Z$119,$A55,'11-12 Teamsheets'!$C$2:$C$119,BJ$1)+SUBS('12-13 Teamsheets'!$S$2:$Z$126,$A55,'12-13 Teamsheets'!$C$2:$C$126,BJ$1)+SUBS('13-14 Teamsheets'!$S$2:$Z$132,$A55,'13-14 Teamsheets'!$C$2:$C$132,BJ$1)+SUBS('14-15 Teamsheets'!$S$2:$Z$136,$A55,'14-15 Teamsheets'!$C$2:$C$136,BJ$1)) &amp; ")"</f>
        <v>0(0)</v>
      </c>
      <c r="BK55" s="27" t="str">
        <f>(GOALS('07-08 Teamsheets'!$H$2:$R$88,$A55,'07-08 Teamsheets'!$C$2:$C$88,BJ$1)+GOALS('08-09 Teamsheets'!$H$2:$R$92,$A55,'08-09 Teamsheets'!$C$2:$C$92,BJ$1)+GOALS('09-10 Teamsheets'!$H$2:$R$98,$A55,'09-10 Teamsheets'!$C$2:$C$98,BJ$1)+GOALS('10-11 Teamsheets'!$H$2:$R$106,$A55,'10-11 Teamsheets'!$C$2:$C$106,BJ$1)+GOALS('11-12 Teamsheets'!$H$2:$R$119,$A55,'11-12 Teamsheets'!$C$2:$C$119,BJ$1)+GOALS('12-13 Teamsheets'!$H$2:$R$126,$A55,'12-13 Teamsheets'!$C$2:$C$126,BJ$1)+GOALS('13-14 Teamsheets'!$H$2:$R$132,$A55,'13-14 Teamsheets'!$C$2:$C$132,BJ$1)+GOALS('14-15 Teamsheets'!$H$2:$R$136,$A55,'14-15 Teamsheets'!$C$2:$C$136,BJ$1)) &amp; "(" &amp; (GOALS('07-08 Teamsheets'!$S$2:$Z$88,$A55,'07-08 Teamsheets'!$C$2:$C$88,BJ$1)+GOALS('08-09 Teamsheets'!$S$2:$Z$92,$A55,'08-09 Teamsheets'!$C$2:$C$92,BJ$1)+GOALS('09-10 Teamsheets'!$S$2:$Z$98,$A55,'09-10 Teamsheets'!$C$2:$C$98,BJ$1)+GOALS('10-11 Teamsheets'!$S$2:$Z$106,$A55,'10-11 Teamsheets'!$C$2:$C$106,BJ$1)+GOALS('11-12 Teamsheets'!$S$2:$Z$119,$A55,'11-12 Teamsheets'!$C$2:$C$119,BJ$1)+GOALS('12-13 Teamsheets'!$S$2:$Z$126,$A55,'12-13 Teamsheets'!$C$2:$C$126,BJ$1)+GOALS('13-14 Teamsheets'!$S$2:$Z$132,$A55,'13-14 Teamsheets'!$C$2:$C$132,BJ$1)+GOALS('14-15 Teamsheets'!$S$2:$Z$136,$A55,'14-15 Teamsheets'!$C$2:$C$136,BJ$1)) &amp; ")"</f>
        <v>0(0)</v>
      </c>
      <c r="BL55" s="27">
        <f>Clean_sheet('07-08 Teamsheets'!$C$2:$H$92,$A55,BJ$1)+Clean_sheet('08-09 Teamsheets'!$C$2:$H$92,$A55,BJ$1)+Clean_sheet('09-10 Teamsheets'!$C$2:$H$98,$A55,BJ$1)+Clean_sheet('10-11 Teamsheets'!$C$2:$H$106,$A55,BJ$1)+Clean_sheet('11-12 Teamsheets'!$C$2:$H$119,$A55,BJ$1)+Clean_sheet('12-13 Teamsheets'!$C$2:$H$126,$A55,BJ$1)+Clean_sheet('13-14 Teamsheets'!$C$2:$H$132,$A55,BJ$1)+Clean_sheet('14-15 Teamsheets'!$C$2:$H$136,$A55,BJ$1)</f>
        <v>0</v>
      </c>
      <c r="BM55" s="27" t="str">
        <f>(CARDS('07-08 Teamsheets'!$H$2:$Z$88,$A55,$CX$2,'07-08 Teamsheets'!$C$2:$C$88,BJ$1)+CARDS('08-09 Teamsheets'!$H$2:$Z$92,$A55,$CX$2,'08-09 Teamsheets'!$C$2:$C$92,BJ$1)+CARDS('09-10 Teamsheets'!$H$2:$Z$98,$A55,$CX$2,'09-10 Teamsheets'!$C$2:$C$98,BJ$1)+CARDS('10-11 Teamsheets'!$H$2:$Z$106,$A55,$CX$2,'10-11 Teamsheets'!$C$2:$C$106,BJ$1)+CARDS('11-12 Teamsheets'!$H$2:$Z$119,$A55,$CX$2,'11-12 Teamsheets'!$C$2:$C$119,BJ$1)+CARDS('12-13 Teamsheets'!$H$2:$Z$126,$A55,$CX$2,'12-13 Teamsheets'!$C$2:$C$126,BJ$1)+CARDS('13-14 Teamsheets'!$H$2:$Z$132,$A55,$CX$2,'13-14 Teamsheets'!$C$2:$C$132,BJ$1)+CARDS('14-15 Teamsheets'!$H$2:$Z$136,$A55,$CX$2,'14-15 Teamsheets'!$C$2:$C$136,BJ$1)) &amp; "(" &amp; (CARDS('07-08 Teamsheets'!$H$2:$Z$88,$A55,$CX$3,'07-08 Teamsheets'!$C$2:$C$88,BJ$1)+CARDS('08-09 Teamsheets'!$H$2:$Z$92,$A55,$CX$3,'08-09 Teamsheets'!$C$2:$C$92,BJ$1)+CARDS('09-10 Teamsheets'!$H$2:$Z$98,$A55,$CX$3,'09-10 Teamsheets'!$C$2:$C$98,BJ$1)+CARDS('10-11 Teamsheets'!$H$2:$Z$106,$A55,$CX$3,'10-11 Teamsheets'!$C$2:$C$106,BJ$1)+CARDS('11-12 Teamsheets'!$H$2:$Z$119,$A55,$CX$3,'11-12 Teamsheets'!$C$2:$C$119,BJ$1)+CARDS('12-13 Teamsheets'!$H$2:$Z$126,$A55,$CX$3,'12-13 Teamsheets'!$C$2:$C$126,BJ$1)+CARDS('13-14 Teamsheets'!$H$2:$Z$132,$A55,$CX$3,'13-14 Teamsheets'!$C$2:$C$132,BJ$1)+CARDS('14-15 Teamsheets'!$H$2:$Z$136,$A55,$CX$3,'14-15 Teamsheets'!$C$2:$C$136,BJ$1)) &amp; ")"</f>
        <v>0(0)</v>
      </c>
      <c r="BN55" s="82">
        <f>MINS_PLAYED('07-08 Teamsheets'!$H$2:$R$88,$A55,'07-08 Teamsheets'!$C$2:$C$88,BJ$1)+MINS_PLAYED('08-09 Teamsheets'!$H$2:$R$92,$A55,'08-09 Teamsheets'!$C$2:$C$92,BJ$1)+MINS_PLAYED('09-10 Teamsheets'!$H$2:$R$98,$A55,'09-10 Teamsheets'!$C$2:$C$98,BJ$1)+MINS_PLAYED('10-11 Teamsheets'!$H$2:$R$106,$A55,'10-11 Teamsheets'!$C$2:$C$106,BJ$1)+MINS_PLAYED('11-12 Teamsheets'!$H$2:$R$119,$A55,'11-12 Teamsheets'!$C$2:$C$119,BJ$1)+MINS_PLAYED('12-13 Teamsheets'!$H$2:$R$126,$A55,'12-13 Teamsheets'!$C$2:$C$126,BJ$1)+MINS_PLAYED('13-14 Teamsheets'!$H$2:$R$132,$A55,'13-14 Teamsheets'!$C$2:$C$132,BJ$1)+MINS_PLAYED('14-15 Teamsheets'!$H$2:$R$136,$A55,'14-15 Teamsheets'!$C$2:$C$136,BJ$1)+MINS_AS_SUB('07-08 Teamsheets'!$S$2:$Z$88,$A55,'07-08 Teamsheets'!$C$2:$C$88,BJ$1)+MINS_AS_SUB('08-09 Teamsheets'!$S$2:$Z$92,$A55,'08-09 Teamsheets'!$C$2:$C$92,BJ$1)+MINS_AS_SUB('09-10 Teamsheets'!$S$2:$Z$98,$A55,'09-10 Teamsheets'!$C$2:$C$98,BJ$1)+MINS_AS_SUB('10-11 Teamsheets'!$S$2:$Z$106,$A55,'10-11 Teamsheets'!$C$2:$C$106,BJ$1)+MINS_AS_SUB('11-12 Teamsheets'!$S$2:$Z$119,$A55,'11-12 Teamsheets'!$C$2:$C$119,BJ$1)+MINS_AS_SUB('12-13 Teamsheets'!$S$2:$Z$126,$A55,'12-13 Teamsheets'!$C$2:$C$126,BJ$1)+MINS_AS_SUB('13-14 Teamsheets'!$S$2:$Z$132,$A55,'13-14 Teamsheets'!$C$2:$C$132,BJ$1)+MINS_AS_SUB('14-15 Teamsheets'!$S$2:$Z$136,$A55,'14-15 Teamsheets'!$C$2:$C$136,BJ$1)</f>
        <v>0</v>
      </c>
      <c r="BO55" s="27" t="str">
        <f>(APPS('07-08 Teamsheets'!$H$2:$R$88,$A55,'07-08 Teamsheets'!$C$2:$C$88,BO$1)+APPS('08-09 Teamsheets'!$H$2:$R$92,$A55,'08-09 Teamsheets'!$C$2:$C$92,BO$1)+APPS('09-10 Teamsheets'!$H$2:$R$98,$A55,'09-10 Teamsheets'!$C$2:$C$98,BO$1)+APPS('10-11 Teamsheets'!$H$2:$R$106,$A55,'10-11 Teamsheets'!$C$2:$C$106,BO$1)+APPS('11-12 Teamsheets'!$H$2:$R$119,$A55,'11-12 Teamsheets'!$C$2:$C$119,BO$1)+APPS('12-13 Teamsheets'!$H$2:$R$126,$A55,'12-13 Teamsheets'!$C$2:$C$126,BO$1)+APPS('13-14 Teamsheets'!$H$2:$R$132,$A55,'13-14 Teamsheets'!$C$2:$C$132,BO$1)+APPS('14-15 Teamsheets'!$H$2:$R$136,$A55,'14-15 Teamsheets'!$C$2:$C$136,BO$1)) &amp; "(" &amp; (SUBS('07-08 Teamsheets'!$S$2:$Z$88,$A55,'07-08 Teamsheets'!$C$2:$C$88,BO$1)+SUBS('08-09 Teamsheets'!$S$2:$Z$92,$A55,'08-09 Teamsheets'!$C$2:$C$92,BO$1)+SUBS('09-10 Teamsheets'!$S$2:$Z$98,$A55,'09-10 Teamsheets'!$C$2:$C$98,BO$1)+SUBS('10-11 Teamsheets'!$S$2:$Z$106,$A55,'10-11 Teamsheets'!$C$2:$C$106,BO$1)+SUBS('11-12 Teamsheets'!$S$2:$Z$119,$A55,'11-12 Teamsheets'!$C$2:$C$119,BO$1)+SUBS('12-13 Teamsheets'!$S$2:$Z$126,$A55,'12-13 Teamsheets'!$C$2:$C$126,BO$1)+SUBS('13-14 Teamsheets'!$S$2:$Z$132,$A55,'13-14 Teamsheets'!$C$2:$C$132,BO$1)+SUBS('14-15 Teamsheets'!$S$2:$Z$136,$A55,'14-15 Teamsheets'!$C$2:$C$136,BO$1)) &amp; ")"</f>
        <v>0(0)</v>
      </c>
      <c r="BP55" s="27" t="str">
        <f>(GOALS('07-08 Teamsheets'!$H$2:$R$88,$A55,'07-08 Teamsheets'!$C$2:$C$88,BO$1)+GOALS('08-09 Teamsheets'!$H$2:$R$92,$A55,'08-09 Teamsheets'!$C$2:$C$92,BO$1)+GOALS('09-10 Teamsheets'!$H$2:$R$98,$A55,'09-10 Teamsheets'!$C$2:$C$98,BO$1)+GOALS('10-11 Teamsheets'!$H$2:$R$106,$A55,'10-11 Teamsheets'!$C$2:$C$106,BO$1)+GOALS('11-12 Teamsheets'!$H$2:$R$119,$A55,'11-12 Teamsheets'!$C$2:$C$119,BO$1)+GOALS('12-13 Teamsheets'!$H$2:$R$126,$A55,'12-13 Teamsheets'!$C$2:$C$126,BO$1)+GOALS('13-14 Teamsheets'!$H$2:$R$132,$A55,'13-14 Teamsheets'!$C$2:$C$132,BO$1)+GOALS('14-15 Teamsheets'!$H$2:$R$136,$A55,'14-15 Teamsheets'!$C$2:$C$136,BO$1)) &amp; "(" &amp; (GOALS('07-08 Teamsheets'!$S$2:$Z$88,$A55,'07-08 Teamsheets'!$C$2:$C$88,BO$1)+GOALS('08-09 Teamsheets'!$S$2:$Z$92,$A55,'08-09 Teamsheets'!$C$2:$C$92,BO$1)+GOALS('09-10 Teamsheets'!$S$2:$Z$98,$A55,'09-10 Teamsheets'!$C$2:$C$98,BO$1)+GOALS('10-11 Teamsheets'!$S$2:$Z$106,$A55,'10-11 Teamsheets'!$C$2:$C$106,BO$1)+GOALS('11-12 Teamsheets'!$S$2:$Z$119,$A55,'11-12 Teamsheets'!$C$2:$C$119,BO$1)+GOALS('12-13 Teamsheets'!$S$2:$Z$126,$A55,'12-13 Teamsheets'!$C$2:$C$126,BO$1)+GOALS('13-14 Teamsheets'!$S$2:$Z$132,$A55,'13-14 Teamsheets'!$C$2:$C$132,BO$1)+GOALS('14-15 Teamsheets'!$S$2:$Z$136,$A55,'14-15 Teamsheets'!$C$2:$C$136,BO$1)) &amp; ")"</f>
        <v>0(0)</v>
      </c>
      <c r="BQ55" s="27">
        <f>Clean_sheet('07-08 Teamsheets'!$C$2:$H$92,$A55,BO$1)+Clean_sheet('08-09 Teamsheets'!$C$2:$H$92,$A55,BO$1)+Clean_sheet('09-10 Teamsheets'!$C$2:$H$98,$A55,BO$1)+Clean_sheet('10-11 Teamsheets'!$C$2:$H$106,$A55,BO$1)+Clean_sheet('11-12 Teamsheets'!$C$2:$H$119,$A55,BO$1)+Clean_sheet('12-13 Teamsheets'!$C$2:$H$126,$A55,BO$1)+Clean_sheet('13-14 Teamsheets'!$C$2:$H$132,$A55,BO$1)+Clean_sheet('14-15 Teamsheets'!$C$2:$H$136,$A55,BO$1)</f>
        <v>0</v>
      </c>
      <c r="BR55" s="27" t="str">
        <f>(CARDS('07-08 Teamsheets'!$H$2:$Z$88,$A55,$CX$2,'07-08 Teamsheets'!$C$2:$C$88,BO$1)+CARDS('08-09 Teamsheets'!$H$2:$Z$92,$A55,$CX$2,'08-09 Teamsheets'!$C$2:$C$92,BO$1)+CARDS('09-10 Teamsheets'!$H$2:$Z$98,$A55,$CX$2,'09-10 Teamsheets'!$C$2:$C$98,BO$1)+CARDS('10-11 Teamsheets'!$H$2:$Z$106,$A55,$CX$2,'10-11 Teamsheets'!$C$2:$C$106,BO$1)+CARDS('11-12 Teamsheets'!$H$2:$Z$119,$A55,$CX$2,'11-12 Teamsheets'!$C$2:$C$119,BO$1)+CARDS('12-13 Teamsheets'!$H$2:$Z$126,$A55,$CX$2,'12-13 Teamsheets'!$C$2:$C$126,BO$1)+CARDS('13-14 Teamsheets'!$H$2:$Z$132,$A55,$CX$2,'13-14 Teamsheets'!$C$2:$C$132,BO$1)+CARDS('14-15 Teamsheets'!$H$2:$Z$136,$A55,$CX$2,'14-15 Teamsheets'!$C$2:$C$136,BO$1)) &amp; "(" &amp; (CARDS('07-08 Teamsheets'!$H$2:$Z$88,$A55,$CX$3,'07-08 Teamsheets'!$C$2:$C$88,BO$1)+CARDS('08-09 Teamsheets'!$H$2:$Z$92,$A55,$CX$3,'08-09 Teamsheets'!$C$2:$C$92,BO$1)+CARDS('09-10 Teamsheets'!$H$2:$Z$98,$A55,$CX$3,'09-10 Teamsheets'!$C$2:$C$98,BO$1)+CARDS('10-11 Teamsheets'!$H$2:$Z$106,$A55,$CX$3,'10-11 Teamsheets'!$C$2:$C$106,BO$1)+CARDS('11-12 Teamsheets'!$H$2:$Z$119,$A55,$CX$3,'11-12 Teamsheets'!$C$2:$C$119,BO$1)+CARDS('12-13 Teamsheets'!$H$2:$Z$126,$A55,$CX$3,'12-13 Teamsheets'!$C$2:$C$126,BO$1)+CARDS('13-14 Teamsheets'!$H$2:$Z$132,$A55,$CX$3,'13-14 Teamsheets'!$C$2:$C$132,BO$1)+CARDS('14-15 Teamsheets'!$H$2:$Z$136,$A55,$CX$3,'14-15 Teamsheets'!$C$2:$C$136,BO$1)) &amp; ")"</f>
        <v>0(0)</v>
      </c>
      <c r="BS55" s="82">
        <f>MINS_PLAYED('07-08 Teamsheets'!$H$2:$R$88,$A55,'07-08 Teamsheets'!$C$2:$C$88,BO$1)+MINS_PLAYED('08-09 Teamsheets'!$H$2:$R$92,$A55,'08-09 Teamsheets'!$C$2:$C$92,BO$1)+MINS_PLAYED('09-10 Teamsheets'!$H$2:$R$98,$A55,'09-10 Teamsheets'!$C$2:$C$98,BO$1)+MINS_PLAYED('10-11 Teamsheets'!$H$2:$R$106,$A55,'10-11 Teamsheets'!$C$2:$C$106,BO$1)+MINS_PLAYED('11-12 Teamsheets'!$H$2:$R$119,$A55,'11-12 Teamsheets'!$C$2:$C$119,BO$1)+MINS_PLAYED('12-13 Teamsheets'!$H$2:$R$126,$A55,'12-13 Teamsheets'!$C$2:$C$126,BO$1)+MINS_PLAYED('13-14 Teamsheets'!$H$2:$R$132,$A55,'13-14 Teamsheets'!$C$2:$C$132,BO$1)+MINS_PLAYED('14-15 Teamsheets'!$H$2:$R$136,$A55,'14-15 Teamsheets'!$C$2:$C$136,BO$1)+MINS_AS_SUB('07-08 Teamsheets'!$S$2:$Z$88,$A55,'07-08 Teamsheets'!$C$2:$C$88,BO$1)+MINS_AS_SUB('08-09 Teamsheets'!$S$2:$Z$92,$A55,'08-09 Teamsheets'!$C$2:$C$92,BO$1)+MINS_AS_SUB('09-10 Teamsheets'!$S$2:$Z$98,$A55,'09-10 Teamsheets'!$C$2:$C$98,BO$1)+MINS_AS_SUB('10-11 Teamsheets'!$S$2:$Z$106,$A55,'10-11 Teamsheets'!$C$2:$C$106,BO$1)+MINS_AS_SUB('11-12 Teamsheets'!$S$2:$Z$119,$A55,'11-12 Teamsheets'!$C$2:$C$119,BO$1)+MINS_AS_SUB('12-13 Teamsheets'!$S$2:$Z$126,$A55,'12-13 Teamsheets'!$C$2:$C$126,BO$1)+MINS_AS_SUB('13-14 Teamsheets'!$S$2:$Z$132,$A55,'13-14 Teamsheets'!$C$2:$C$132,BO$1)+MINS_AS_SUB('14-15 Teamsheets'!$S$2:$Z$136,$A55,'14-15 Teamsheets'!$C$2:$C$136,BO$1)</f>
        <v>0</v>
      </c>
      <c r="BT55" s="71">
        <f>APPS('05-06 Teamsheets'!$H$2:$R$71,$A55,'05-06 Teamsheets'!$C$2:$C$71,B$1)+SUBS('05-06 Teamsheets'!$S$2:$W$71,$A55,'05-06 Teamsheets'!$C$2:$C$71,B$1)+APPS('06-07 Teamsheets'!$H$2:$R$83,$A55,'06-07 Teamsheets'!$C$2:$C$83,G$1)+SUBS('06-07 Teamsheets'!$S$2:$Z$83,$A55,'06-07 Teamsheets'!$C$2:$C$83,G$1)+APPS('07-08 Teamsheets'!$H$2:$R$88,$A55,'07-08 Teamsheets'!$C$2:$C$88,L$1)+SUBS('07-08 Teamsheets'!$S$2:$Z$88,$A55,'07-08 Teamsheets'!$C$2:$C$88,L$1)+APPS('08-09 Teamsheets'!$H$2:$R$92,$A55,'08-09 Teamsheets'!$C$2:$C$92,Q$1)+SUBS('08-09 Teamsheets'!$S$2:$Z$92,$A55,'08-09 Teamsheets'!$C$2:$C$92,Q$1)+APPS('09-10 Teamsheets'!$H$2:$R$98,$A55,'09-10 Teamsheets'!$C$2:$C$98,Q$1)+SUBS('09-10 Teamsheets'!$S$2:$Z$98,$A55,'09-10 Teamsheets'!$C$2:$C$98,Q$1)+APPS('10-11 Teamsheets'!$H$2:$R$107,$A55,'10-11 Teamsheets'!$C$2:$C$107,Q$1)+SUBS('10-11 Teamsheets'!$S$2:$Z$107,$A55,'10-11 Teamsheets'!$C$2:$C$107,Q$1)+APPS('11-12 Teamsheets'!$H$2:$R$119,$A55,'11-12 Teamsheets'!$C$2:$C$119,Q$1)+SUBS('11-12 Teamsheets'!$S$2:$Z$119,$A55,'11-12 Teamsheets'!$C$2:$C$119,Q$1)+APPS('12-13 Teamsheets'!$H$2:$R$126,$A55,'12-13 Teamsheets'!$C$2:$C$126,Q$1)+SUBS('12-13 Teamsheets'!$S$2:$Z$126,$A55,'12-13 Teamsheets'!$C$2:$C$126,Q$1)+APPS('13-14 Teamsheets'!$H$2:$R$132,$A55,'13-14 Teamsheets'!$C$2:$C$132,Q$1)+SUBS('13-14 Teamsheets'!$S$2:$Z$132,$A55,'13-14 Teamsheets'!$C$2:$C$132,Q$1)+APPS('14-15 Teamsheets'!$H$2:$R$136,$A55,'14-15 Teamsheets'!$C$2:$C$136,Q$1)+SUBS('14-15 Teamsheets'!$S$2:$Z$136,$A55,'14-15 Teamsheets'!$C$2:$C$136,Q$1)</f>
        <v>6</v>
      </c>
      <c r="BU55" s="132">
        <v>0</v>
      </c>
      <c r="BV55" s="27">
        <f>APPS('07-08 Teamsheets'!$H$2:$R$88,$A55,'07-08 Teamsheets'!$C$2:$C$88,AZ$1)+SUBS('07-08 Teamsheets'!$S$2:$Z$88,$A55,'07-08 Teamsheets'!$C$2:$C$88,AZ$1)+APPS('11-12 Teamsheets'!$H$2:$R$119,$A55,'11-12 Teamsheets'!$C$2:$C$119,AZ$1)+SUBS('11-12 Teamsheets'!$S$2:$Z$119,$A55,'11-12 Teamsheets'!$C$2:$C$119,AZ$1)+APPS('12-13 Teamsheets'!$H$2:$R$126,$A55,'12-13 Teamsheets'!$C$2:$C$126,AZ$1)+SUBS('12-13 Teamsheets'!$S$2:$Z$126,$A55,'12-13 Teamsheets'!$C$2:$C$126,AZ$1)+APPS('13-14 Teamsheets'!$H$2:$R$132,$A55,'13-14 Teamsheets'!$C$2:$C$132,AZ$1)+SUBS('13-14 Teamsheets'!$S$2:$Z$132,$A55,'13-14 Teamsheets'!$C$2:$C$132,AZ$1)+APPS('14-15 Teamsheets'!$H$2:$R$136,$A55,'14-15 Teamsheets'!$C$2:$C$136,AZ$1)+SUBS('14-15 Teamsheets'!$S$2:$Z$136,$A55,'14-15 Teamsheets'!$C$2:$C$136,AZ$1)+APPS('08-09 Teamsheets'!$H$2:$R$92,$A55,'08-09 Teamsheets'!$C$2:$C$92,BE$1)+APPS('09-10 Teamsheets'!$H$2:$R$98,$A55,'09-10 Teamsheets'!$C$2:$C$98,BE$1)+SUBS('08-09 Teamsheets'!$S$2:$Z$92,$A55,'08-09 Teamsheets'!$C$2:$C$92,BE$1)+SUBS('09-10 Teamsheets'!$S$2:$Z$98,$A55,'09-10 Teamsheets'!$C$2:$C$98,BE$1)+APPS('10-11 Teamsheets'!$H$2:$R$107,$A55,'10-11 Teamsheets'!$C$2:$C$107,BE$1)+SUBS('10-11 Teamsheets'!$S$2:$Z$107,$A55,'10-11 Teamsheets'!$C$2:$C$107,BE$1)+APPS('11-12 Teamsheets'!$H$2:$R$119,$A55,'11-12 Teamsheets'!$C$2:$C$119,BE$1)+SUBS('11-12 Teamsheets'!$S$2:$Z$119,$A55,'11-12 Teamsheets'!$C$2:$C$119,BE$1)+APPS('12-13 Teamsheets'!$H$2:$R$126,$A55,'12-13 Teamsheets'!$C$2:$C$126,BE$1)+SUBS('12-13 Teamsheets'!$S$2:$Z$126,$A55,'12-13 Teamsheets'!$C$2:$C$126,BE$1)+APPS('13-14 Teamsheets'!$H$2:$R$132,$A55,'13-14 Teamsheets'!$C$2:$C$132,BE$1)+SUBS('13-14 Teamsheets'!$S$2:$Z$132,$A55,'13-14 Teamsheets'!$C$2:$C$132,BE$1)+APPS('14-15 Teamsheets'!$H$2:$R$136,$A55,'14-15 Teamsheets'!$C$2:$C$136,BE$1)+SUBS('14-15 Teamsheets'!$S$2:$Z$136,$A55,'14-15 Teamsheets'!$C$2:$C$136,BE$1)</f>
        <v>1</v>
      </c>
      <c r="BW55" s="27">
        <f>APPS('07-08 Teamsheets'!$H$2:$R$88,$A55,'07-08 Teamsheets'!$C$2:$C$88,BJ$1)+APPS('08-09 Teamsheets'!$H$2:$R$92,$A55,'08-09 Teamsheets'!$C$2:$C$92,BJ$1)+APPS('09-10 Teamsheets'!$H$2:$R$98,$A55,'09-10 Teamsheets'!$C$2:$C$98,BJ$1)+SUBS('07-08 Teamsheets'!$S$2:$Z$88,$A55,'07-08 Teamsheets'!$C$2:$C$88,BJ$1)+SUBS('08-09 Teamsheets'!$S$2:$Z$92,$A55,'08-09 Teamsheets'!$C$2:$C$92,BJ$1)+SUBS('09-10 Teamsheets'!$S$2:$Z$98,$A55,'09-10 Teamsheets'!$C$2:$C$98,BJ$1)+APPS('10-11 Teamsheets'!$H$2:$R$107,$A55,'10-11 Teamsheets'!$C$2:$C$107,BJ$1)+SUBS('10-11 Teamsheets'!$S$2:$Z$107,$A55,'10-11 Teamsheets'!$C$2:$C$107,BJ$1)+APPS('11-12 Teamsheets'!$H$2:$R$119,$A55,'11-12 Teamsheets'!$C$2:$C$119,BJ$1)+SUBS('11-12 Teamsheets'!$S$2:$Z$111,$A55,'11-12 Teamsheets'!$C$2:$C$119,BJ$1)+APPS('12-13 Teamsheets'!$H$2:$R$126,$A55,'12-13 Teamsheets'!$C$2:$C$126,BJ$1)+SUBS('12-13 Teamsheets'!$S$2:$Z$118,$A55,'12-13 Teamsheets'!$C$2:$C$126,BJ$1)+APPS('13-14 Teamsheets'!$H$2:$R$132,$A55,'13-14 Teamsheets'!$C$2:$C$132,BJ$1)+SUBS('13-14 Teamsheets'!$S$2:$Z$124,$A55,'13-14 Teamsheets'!$C$2:$C$132,BJ$1)+APPS('14-15 Teamsheets'!$H$2:$R$136,$A55,'14-15 Teamsheets'!$C$2:$C$136,BJ$1)+SUBS('14-15 Teamsheets'!$S$2:$Z$128,$A55,'14-15 Teamsheets'!$C$2:$C$136,BJ$1)</f>
        <v>0</v>
      </c>
      <c r="BX55" s="27">
        <f>APPS('07-08 Teamsheets'!$H$2:$R$88,$A55,'07-08 Teamsheets'!$C$2:$C$88,BO$1)+APPS('08-09 Teamsheets'!$H$2:$R$92,$A55,'08-09 Teamsheets'!$C$2:$C$92,BO$1)+APPS('09-10 Teamsheets'!$H$2:$R$98,$A55,'09-10 Teamsheets'!$C$2:$C$98,BO$1)+SUBS('07-08 Teamsheets'!$S$2:$Z$88,$A55,'07-08 Teamsheets'!$C$2:$C$88,BO$1)+SUBS('08-09 Teamsheets'!$S$2:$Z$92,$A55,'08-09 Teamsheets'!$C$2:$C$92,BO$1)+SUBS('09-10 Teamsheets'!$S$2:$Z$98,$A55,'09-10 Teamsheets'!$C$2:$C$98,BO$1)+APPS('10-11 Teamsheets'!$H$2:$R$107,$A55,'10-11 Teamsheets'!$C$2:$C$107,BO$1)+SUBS('10-11 Teamsheets'!$S$2:$Z$107,$A55,'10-11 Teamsheets'!$C$2:$C$107,BO$1)+APPS('11-12 Teamsheets'!$H$2:$R$119,$A55,'11-12 Teamsheets'!$C$2:$C$119,BO$1)+SUBS('11-12 Teamsheets'!$S$2:$Z$119,$A55,'11-12 Teamsheets'!$C$2:$C$119,BO$1)+APPS('12-13 Teamsheets'!$H$2:$R$126,$A55,'12-13 Teamsheets'!$C$2:$C$126,BO$1)+SUBS('12-13 Teamsheets'!$S$2:$Z$126,$A55,'12-13 Teamsheets'!$C$2:$C$126,BO$1)+APPS('13-14 Teamsheets'!$H$2:$R$132,$A55,'13-14 Teamsheets'!$C$2:$C$132,BO$1)+SUBS('13-14 Teamsheets'!$S$2:$Z$132,$A55,'13-14 Teamsheets'!$C$2:$C$132,BO$1)+APPS('14-15 Teamsheets'!$H$2:$R$136,$A55,'14-15 Teamsheets'!$C$2:$C$136,BO$1)+SUBS('14-15 Teamsheets'!$S$2:$Z$136,$A55,'14-15 Teamsheets'!$C$2:$C$136,BO$1)</f>
        <v>0</v>
      </c>
      <c r="BY55" s="28">
        <f t="shared" si="3"/>
        <v>1</v>
      </c>
      <c r="BZ55" s="27" t="str">
        <f>(APPS('05-06 Teamsheets'!$H$2:$R$71,$A55) + APPS('06-07 Teamsheets'!$H$2:$R$83,$A55) +APPS('07-08 Teamsheets'!$H$2:$R$88,$A55) + APPS('08-09 Teamsheets'!$H$2:$R$92,$A55)+APPS('09-10 Teamsheets'!$H$2:$R$98,$A55)+APPS('10-11 Teamsheets'!$H$2:$R$107,$A55)+APPS('11-12 Teamsheets'!$H$2:$R$119,$A55)+APPS('12-13 Teamsheets'!$H$2:$R$126,$A55)+APPS('13-14 Teamsheets'!$H$2:$R$132,$A55)+APPS('14-15 Teamsheets'!$H$2:$R$136,$A55)) &amp; "(" &amp; (SUBS('05-06 Teamsheets'!$S$2:$W$71,$A55)+SUBS('06-07 Teamsheets'!$S$2:$Z$83,$A55)+SUBS('07-08 Teamsheets'!$S$2:$Z$88,$A55) +SUBS('08-09 Teamsheets'!$S$2:$Z$92,$A55)+SUBS('09-10 Teamsheets'!$S$2:$Z$98,$A55)+SUBS('10-11 Teamsheets'!$S$2:$Z$107,$A55)+SUBS('11-12 Teamsheets'!$S$2:$Z$119,$A55)+SUBS('12-13 Teamsheets'!$S$2:$Z$126,$A55)+SUBS('13-14 Teamsheets'!$S$2:$Z$132,$A55)+SUBS('14-15 Teamsheets'!$S$2:$Z$136,$A55)) &amp; ")"</f>
        <v>3(4)</v>
      </c>
      <c r="CA55" s="28">
        <f t="shared" si="4"/>
        <v>7</v>
      </c>
      <c r="CB55" s="71">
        <f>GOALS('05-06 Teamsheets'!$H$2:$W$71,$A55,'05-06 Teamsheets'!$C$2:$C$71,B$1)+GOALS('06-07 Teamsheets'!$H$2:$Z$83,$A55,'06-07 Teamsheets'!$C$2:$C$83,G$1)+GOALS('07-08 Teamsheets'!$H$2:$Z$88,$A55,'07-08 Teamsheets'!$C$2:$C$88,L$1)+GOALS('08-09 Teamsheets'!$H$2:$Z$92,$A55,'08-09 Teamsheets'!$C$2:$C$92,Q$1)+GOALS('09-10 Teamsheets'!$H$2:$Z$98,$A55,'09-10 Teamsheets'!$C$2:$C$98,Q$1)+GOALS('10-11 Teamsheets'!$H$2:$Z$107,$A55,'10-11 Teamsheets'!$C$2:$C$107,Q$1)+GOALS('11-12 Teamsheets'!$H$2:$Z$119,$A55,'11-12 Teamsheets'!$C$2:$C$119,Q$1)+GOALS('12-13 Teamsheets'!$H$2:$Z$126,$A55,'12-13 Teamsheets'!$C$2:$C$126,Q$1)+GOALS('13-14 Teamsheets'!$H$2:$Z$132,$A55,'13-14 Teamsheets'!$C$2:$C$132,Q$1)+GOALS('14-15 Teamsheets'!$H$2:$Z$136,$A55,'14-15 Teamsheets'!$C$2:$C$136,Q$1)</f>
        <v>0</v>
      </c>
      <c r="CC55" s="27">
        <f>GOALS('05-06 Teamsheets'!$H$2:$W$71,$A55,'05-06 Teamsheets'!$C$2:$C$71,V$1)+GOALS('05-06 Teamsheets'!$H$2:$W$71,$A55,'05-06 Teamsheets'!$C$2:$C$71,AA$1)+GOALS('06-07 Teamsheets'!$H$2:$Z$83,$A55,'06-07 Teamsheets'!$C$2:$C$83,AF$1)+GOALS('06-07 Teamsheets'!$H$2:$Z$83,$A55,'06-07 Teamsheets'!$C$2:$C$83,AK$1)+GOALS('07-08 Teamsheets'!$H$2:$Z$88,$A55,'07-08 Teamsheets'!$C$2:$C$88,AP$1)+GOALS('07-08 Teamsheets'!$H$2:$Z$88,$A55,'07-08 Teamsheets'!$C$2:$C$88,AU$1)+GOALS('07-08 Teamsheets'!$H$2:$Z$88,$A55,'07-08 Teamsheets'!$C$2:$C$88,AZ$1)+GOALS('11-12 Teamsheets'!$H$2:$Z$119,$A55,'11-12 Teamsheets'!$C$2:$C$119,AZ$1)+GOALS('12-13 Teamsheets'!$H$2:$Z$120,$A55,'12-13 Teamsheets'!$C$2:$C$120,AZ$1)+GOALS('13-14 Teamsheets'!$H$2:$Z$126,$A55,'13-14 Teamsheets'!$C$2:$C$126,AZ$1)+GOALS('14-15 Teamsheets'!$H$2:$Z$130,$A55,'14-15 Teamsheets'!$C$2:$C$130,AZ$1)+GOALS('08-09 Teamsheets'!$H$2:$Z$92,$A55,'08-09 Teamsheets'!$C$2:$C$92,BE$1)+GOALS('09-10 Teamsheets'!$H$2:$Z$98,$A55,'09-10 Teamsheets'!$C$2:$C$98,BE$1)+GOALS('10-11 Teamsheets'!$H$2:$Z$107,$A55,'10-11 Teamsheets'!$C$2:$C$107,BE$1)+GOALS('11-12 Teamsheets'!$H$2:$Z$119,$A55,'11-12 Teamsheets'!$C$2:$C$119,BE$1)+GOALS('12-13 Teamsheets'!$H$2:$Z$126,$A55,'12-13 Teamsheets'!$C$2:$C$126,BE$1)+GOALS('13-14 Teamsheets'!$H$2:$Z$132,$A55,'13-14 Teamsheets'!$C$2:$C$132,BE$1)+GOALS('14-15 Teamsheets'!$H$2:$Z$136,$A55,'14-15 Teamsheets'!$C$2:$C$136,BE$1)</f>
        <v>0</v>
      </c>
      <c r="CD55" s="27">
        <f>GOALS('07-08 Teamsheets'!$H$2:$Z$88,$A55,'07-08 Teamsheets'!$C$2:$C$88,BJ$1)
+GOALS('08-09 Teamsheets'!$H$2:$Z$92,$A55,'08-09 Teamsheets'!$C$2:$C$92,BJ$1)
+GOALS('09-10 Teamsheets'!$H$2:$Z$98,$A55,'09-10 Teamsheets'!$C$2:$C$98,BJ$1)
+GOALS('10-11 Teamsheets'!$H$2:$Z$107,$A55,'10-11 Teamsheets'!$C$2:$C$107,BJ$1)
+GOALS('11-12 Teamsheets'!$H$2:$Z$119,$A55,'11-12 Teamsheets'!$C$2:$C$119,BJ$1)
+GOALS('12-13 Teamsheets'!$H$2:$Z$124,$A55,'12-13 Teamsheets'!$C$2:$C$124,BJ$1)+GOALS('13-14 Teamsheets'!$H$2:$Z$130,$A55,'13-14 Teamsheets'!$C$2:$C$130,BJ$1)+GOALS('14-15 Teamsheets'!$H$2:$Z$134,$A55,'14-15 Teamsheets'!$C$2:$C$134,BJ$1)
+GOALS('07-08 Teamsheets'!$H$2:$Z$88,$A55,'07-08 Teamsheets'!$C$2:$C$88,BO$1)
+GOALS('08-09 Teamsheets'!$H$2:$Z$92,$A55,'08-09 Teamsheets'!$C$2:$C$92,BO$1)
+GOALS('09-10 Teamsheets'!$H$2:$Z$98,$A55,'09-10 Teamsheets'!$C$2:$C$98,BO$1)
+GOALS('10-11 Teamsheets'!$H$2:$Z$107,$A55,'10-11 Teamsheets'!$C$2:$C$107,BO$1)
+GOALS('11-12 Teamsheets'!$H$2:$Z$119,$A55,'11-12 Teamsheets'!$C$2:$C$119,BO$1)
+GOALS('12-13 Teamsheets'!$H$2:$Z$126,$A55,'12-13 Teamsheets'!$C$2:$C$126,BO$1)+GOALS('13-14 Teamsheets'!$H$2:$Z$132,$A55,'13-14 Teamsheets'!$C$2:$C$132,BO$1)+GOALS('14-15 Teamsheets'!$H$2:$Z$136,$A55,'14-15 Teamsheets'!$C$2:$C$136,BO$1)</f>
        <v>0</v>
      </c>
      <c r="CE55" s="28">
        <f t="shared" si="5"/>
        <v>0</v>
      </c>
      <c r="CF55" s="27" t="str">
        <f>(GOALS('05-06 Teamsheets'!$H$2:$R$71,$A55) +GOALS('06-07 Teamsheets'!$H$2:$R$83,$A55) +  GOALS('07-08 Teamsheets'!$H$2:$R$88,$A55) + GOALS('08-09 Teamsheets'!$H$2:$R$92,$A55)+GOALS('09-10 Teamsheets'!$H$2:$R$98,$A55)+GOALS('10-11 Teamsheets'!$H$2:$R$107,$A55)+GOALS('11-12 Teamsheets'!$H$2:$R$119,$A55)+GOALS('12-13 Teamsheets'!$H$2:$R$126,$A55)+GOALS('13-14 Teamsheets'!$H$2:$R$132,$A55)+GOALS('14-15 Teamsheets'!$H$2:$R$136,$A55)) &amp; "(" &amp; (GOALS('05-06 Teamsheets'!$S$2:$W$71,$A55)+GOALS('06-07 Teamsheets'!$S$2:$Z$83,$A55)+GOALS('07-08 Teamsheets'!$S$2:$Z$88,$A55)+GOALS('08-09 Teamsheets'!$S$2:$Z$92,$A55)+GOALS('09-10 Teamsheets'!$S$2:$Z$98,$A55)+GOALS('10-11 Teamsheets'!$S$2:$Z$107,$A55)+GOALS('11-12 Teamsheets'!$S$2:$Z$119,$A55)+GOALS('12-13 Teamsheets'!$S$2:$Z$126,$A55)+GOALS('13-14 Teamsheets'!$S$2:$Z$132,$A55)+GOALS('14-15 Teamsheets'!$S$2:$Z$136,$A55)) &amp; ")"</f>
        <v>0(0)</v>
      </c>
      <c r="CG55" s="28">
        <f t="shared" si="6"/>
        <v>0</v>
      </c>
      <c r="CH55" s="71">
        <f t="shared" si="7"/>
        <v>0</v>
      </c>
      <c r="CI55" s="83">
        <f t="shared" si="8"/>
        <v>0</v>
      </c>
      <c r="CJ55" s="77">
        <f t="shared" si="9"/>
        <v>0</v>
      </c>
      <c r="CK55" s="74" t="str">
        <f>(CARDS('05-06 Teamsheets'!$H$2:$W$71,$A55,$CX$2)+CARDS('06-07 Teamsheets'!$H$2:$Z$83,$A55,$CX$2)+CARDS('07-08 Teamsheets'!$H$2:$Z$88,$A55,$CX$2)+CARDS('08-09 Teamsheets'!$H$2:$Z$92,$A55,$CX$2)+CARDS('09-10 Teamsheets'!$H$2:$Z$98,$A55,$CX$2)+CARDS('10-11 Teamsheets'!$H$2:$Z$107,$A55,$CX$2)+CARDS('11-12 Teamsheets'!$H$2:$Z$119,$A55,$CX$2)+CARDS('12-13 Teamsheets'!$H$2:$Z$126,$A55,$CX$2)+CARDS('13-14 Teamsheets'!$H$2:$Z$130,$A55,$CX$2)) &amp; "(" &amp; (CARDS('05-06 Teamsheets'!$H$2:$W$71,$A55,$CX$3)+CARDS('06-07 Teamsheets'!$H$2:$Z$83,$A55,$CX$3)+CARDS('07-08 Teamsheets'!$H$2:$Z$88,$A55,$CX$3)+CARDS('08-09 Teamsheets'!$H$2:$Z$92,$A55,$CX$3)+CARDS('09-10 Teamsheets'!$H$2:$Z$98,$A55,$CX$3)+CARDS('10-11 Teamsheets'!$H$2:$Z$107,$A55,$CX$3)+CARDS('11-12 Teamsheets'!$H$2:$Z$119,$A55,$CX$3)+CARDS('13-14 Teamsheets'!$H$2:$Z$130,$A55,$CX$3)) &amp; ")"</f>
        <v>0(0)</v>
      </c>
      <c r="CL55" s="28">
        <f>SUM(F55,K55,P55,U55)</f>
        <v>118</v>
      </c>
      <c r="CM55" s="28">
        <f>SUM(Z55,AE55,AJ55,AO55,AT55,BI55,AY55,BN55,BS55,BD55)</f>
        <v>75</v>
      </c>
      <c r="CN55" s="77">
        <f>SUM(CL55:CM55)</f>
        <v>193</v>
      </c>
      <c r="CO55" s="28">
        <f>IF(AND(CN55&lt;&gt;0, CA55&lt;&gt;0),CN55/CA55,0)</f>
        <v>27.571428571428573</v>
      </c>
      <c r="CP55" s="28">
        <f>IF(CG55&lt;&gt;0,CG55/CA55,0)</f>
        <v>0</v>
      </c>
      <c r="CQ55" s="77">
        <f>IF(CG55&lt;&gt;0,CN55/CG55,0)</f>
        <v>0</v>
      </c>
      <c r="CS55" s="71">
        <f t="shared" si="0"/>
        <v>121</v>
      </c>
      <c r="CT55" s="83">
        <f t="shared" si="1"/>
        <v>139</v>
      </c>
      <c r="CU55" s="77">
        <f t="shared" si="2"/>
        <v>101</v>
      </c>
      <c r="CW55"/>
      <c r="CX55" s="30"/>
    </row>
    <row r="56" spans="1:102" x14ac:dyDescent="0.2">
      <c r="A56" s="26" t="s">
        <v>782</v>
      </c>
      <c r="B56" s="27" t="s">
        <v>1635</v>
      </c>
      <c r="C56" s="27" t="s">
        <v>1635</v>
      </c>
      <c r="D56" s="27">
        <v>0</v>
      </c>
      <c r="E56" s="27" t="s">
        <v>1635</v>
      </c>
      <c r="F56" s="82">
        <v>0</v>
      </c>
      <c r="G56" s="27" t="s">
        <v>1691</v>
      </c>
      <c r="H56" s="27" t="s">
        <v>1635</v>
      </c>
      <c r="I56" s="27">
        <v>0</v>
      </c>
      <c r="J56" s="27" t="s">
        <v>1635</v>
      </c>
      <c r="K56" s="82">
        <v>44</v>
      </c>
      <c r="L56" s="27" t="s">
        <v>1635</v>
      </c>
      <c r="M56" s="27" t="s">
        <v>1635</v>
      </c>
      <c r="N56" s="27">
        <v>0</v>
      </c>
      <c r="O56" s="27" t="s">
        <v>1635</v>
      </c>
      <c r="P56" s="82">
        <v>0</v>
      </c>
      <c r="Q56" s="27" t="str">
        <f>(APPS('08-09 Teamsheets'!$H$2:$R$92,$A56,'08-09 Teamsheets'!$C$2:$C$92,Q$1)+APPS('09-10 Teamsheets'!$H$2:$R$98,$A56,'09-10 Teamsheets'!$C$2:$C$98,Q$1)+APPS('10-11 Teamsheets'!$H$2:$R$107,$A56,'10-11 Teamsheets'!$C$2:$C$107,Q$1)+APPS('11-12 Teamsheets'!$H$2:$R$119,$A56,'11-12 Teamsheets'!$C$2:$C$119,Q$1)+APPS('12-13 Teamsheets'!$H$2:$R$126,$A56,'12-13 Teamsheets'!$C$2:$C$126,Q$1)+APPS('13-14 Teamsheets'!$H$2:$R$132,$A56,'13-14 Teamsheets'!$C$2:$C$132,Q$1)+APPS('14-15 Teamsheets'!$H$2:$R$136,$A56,'14-15 Teamsheets'!$C$2:$C$136,Q$1)) &amp; "(" &amp; (SUBS('08-09 Teamsheets'!$S$2:$Z$92,$A56,'08-09 Teamsheets'!$C$2:$C$92,Q$1)+SUBS('09-10 Teamsheets'!$S$2:$Z$98,$A56,'09-10 Teamsheets'!$C$2:$C$98,Q$1)+SUBS('10-11 Teamsheets'!$S$2:$Z$107,$A56,'10-11 Teamsheets'!$C$2:$C$107,Q$1)+SUBS('11-12 Teamsheets'!$S$2:$Z$119,$A56,'11-12 Teamsheets'!$C$2:$C$119,Q$1)+SUBS('12-13 Teamsheets'!$S$2:$Z$126,$A56,'12-13 Teamsheets'!$C$2:$C$126,Q$1)+SUBS('13-14 Teamsheets'!$S$2:$Z$132,$A56,'13-14 Teamsheets'!$C$2:$C$132,Q$1)+SUBS('14-15 Teamsheets'!$S$2:$Z$136,$A56,'14-15 Teamsheets'!$C$2:$C$136,Q$1)) &amp; ")"</f>
        <v>0(0)</v>
      </c>
      <c r="R56" s="27" t="str">
        <f>(GOALS('08-09 Teamsheets'!$H$2:$R$92,$A56,'08-09 Teamsheets'!$C$2:$C$92,Q$1)+GOALS('09-10 Teamsheets'!$H$2:$R$98,$A56,'09-10 Teamsheets'!$C$2:$C$98,Q$1)+GOALS('10-11 Teamsheets'!$H$2:$R$107,$A56,'10-11 Teamsheets'!$C$2:$C$107,Q$1)+GOALS('11-12 Teamsheets'!$H$2:$R$119,$A56,'11-12 Teamsheets'!$C$2:$C$119,Q$1)+GOALS('12-13 Teamsheets'!$H$2:$R$126,$A56,'12-13 Teamsheets'!$C$2:$C$126,Q$1)+GOALS('13-14 Teamsheets'!$H$2:$R$132,$A56,'13-14 Teamsheets'!$C$2:$C$132,Q$1)+GOALS('14-15 Teamsheets'!$H$2:$R$136,$A56,'14-15 Teamsheets'!$C$2:$C$136,Q$1)) &amp; "(" &amp; (GOALS('08-09 Teamsheets'!$S$2:$Z$92,$A56,'08-09 Teamsheets'!$C$2:$C$92,Q$1)+GOALS('09-10 Teamsheets'!$S$2:$Z$98,$A56,'09-10 Teamsheets'!$C$2:$C$98,Q$1)+GOALS('10-11 Teamsheets'!$S$2:$Z$107,$A56,'10-11 Teamsheets'!$C$2:$C$107,Q$1)+GOALS('11-12 Teamsheets'!$S$2:$Z$119,$A56,'11-12 Teamsheets'!$C$2:$C$119,Q$1)+GOALS('12-13 Teamsheets'!$S$2:$Z$126,$A56,'12-13 Teamsheets'!$C$2:$C$126,Q$1)+GOALS('13-14 Teamsheets'!$S$2:$Z$132,$A56,'13-14 Teamsheets'!$C$2:$C$132,Q$1)+GOALS('14-15 Teamsheets'!$S$2:$Z$136,$A56,'14-15 Teamsheets'!$C$2:$C$136,Q$1)) &amp; ")"</f>
        <v>0(0)</v>
      </c>
      <c r="S56" s="27">
        <f>Clean_sheet('08-09 Teamsheets'!$C$2:$H$92,$A56,Q$1)+Clean_sheet('09-10 Teamsheets'!$C$2:$H$98,$A56,Q$1)+Clean_sheet('10-11 Teamsheets'!$C$2:$H$107,$A56,Q$1)+Clean_sheet('11-12 Teamsheets'!$C$2:$H$119,$A56,Q$1)+Clean_sheet('12-13 Teamsheets'!$C$2:$H$126,$A56,Q$1)+Clean_sheet('13-14 Teamsheets'!$C$2:$H$132,$A56,Q$1)+Clean_sheet('14-15 Teamsheets'!$C$2:$H$136,$A56,Q$1)</f>
        <v>0</v>
      </c>
      <c r="T56" s="27" t="str">
        <f>(CARDS('08-09 Teamsheets'!$H$2:$Z$92,$A56,$CX$2,'08-09 Teamsheets'!$C$2:$C$92,Q$1)+CARDS('09-10 Teamsheets'!$H$2:$Z$98,$A56,$CX$2,'09-10 Teamsheets'!$C$2:$C$98,Q$1)+CARDS('10-11 Teamsheets'!$H$2:$Z$107,$A56,$CX$2,'10-11 Teamsheets'!$C$2:$C$107,Q$1)+CARDS('11-12 Teamsheets'!$H$2:$Z$119,$A56,$CX$2,'11-12 Teamsheets'!$C$2:$C$119,Q$1)+CARDS('12-13 Teamsheets'!$H$2:$Z$126,$A56,$CX$2,'12-13 Teamsheets'!$C$2:$C$126,Q$1)+CARDS('13-14 Teamsheets'!$H$2:$Z$132,$A56,$CX$2,'13-14 Teamsheets'!$C$2:$C$132,Q$1)+CARDS('14-15 Teamsheets'!$H$2:$Z$136,$A56,$CX$2,'14-15 Teamsheets'!$C$2:$C$136,Q$1)) &amp; "(" &amp; (CARDS('08-09 Teamsheets'!$H$2:$Z$92,$A56,$CX$3,'08-09 Teamsheets'!$C$2:$C$92,Q$1)+CARDS('09-10 Teamsheets'!$H$2:$Z$98,$A56,$CX$3,'09-10 Teamsheets'!$C$2:$C$98,Q$1)+CARDS('10-11 Teamsheets'!$H$2:$Z$107,$A56,$CX$3,'10-11 Teamsheets'!$C$2:$C$107,Q$1)+CARDS('11-12 Teamsheets'!$H$2:$Z$119,$A56,$CX$3,'11-12 Teamsheets'!$C$2:$C$119,Q$1)+CARDS('12-13 Teamsheets'!$H$2:$Z$126,$A56,$CX$3,'12-13 Teamsheets'!$C$2:$C$126,Q$1)+CARDS('13-14 Teamsheets'!$H$2:$Z$132,$A56,$CX$3,'13-14 Teamsheets'!$C$2:$C$132,Q$1)+CARDS('14-15 Teamsheets'!$H$2:$Z$136,$A56,$CX$3,'14-15 Teamsheets'!$C$2:$C$136,Q$1)) &amp; ")"</f>
        <v>0(0)</v>
      </c>
      <c r="U56" s="82">
        <f>MINS_PLAYED('08-09 Teamsheets'!$H$2:$R$92,$A56,'08-09 Teamsheets'!$C$2:$C$92,Q$1)+MINS_PLAYED('09-10 Teamsheets'!$H$2:$R$98,$A56,'09-10 Teamsheets'!$C$2:$C$98,Q$1)+ MINS_AS_SUB('08-09 Teamsheets'!$S$2:$Z$92,$A56,'08-09 Teamsheets'!$C$2:$C$92,Q$1)+ MINS_AS_SUB('09-10 Teamsheets'!$S$2:$Z$98,$A56,'09-10 Teamsheets'!$C$2:$C$98,Q$1)+MINS_PLAYED('10-11 Teamsheets'!$H$2:$R$107,$A56,'10-11 Teamsheets'!$C$2:$C$107,Q$1)+MINS_AS_SUB('10-11 Teamsheets'!$S$2:$Z$107,$A56,'10-11 Teamsheets'!$C$2:$C$107,Q$1)+MINS_PLAYED('11-12 Teamsheets'!$H$2:$R$119,$A56,'11-12 Teamsheets'!$C$2:$C$119,Q$1)+MINS_AS_SUB('11-12 Teamsheets'!$S$2:$Z$119,$A56,'11-12 Teamsheets'!$C$2:$C$119,Q$1)+MINS_PLAYED('12-13 Teamsheets'!$H$2:$R$126,$A56,'12-13 Teamsheets'!$C$2:$C$126,Q$1)+MINS_AS_SUB('12-13 Teamsheets'!$S$2:$Z$126,$A56,'12-13 Teamsheets'!$C$2:$C$126,Q$1)+MINS_PLAYED('13-14 Teamsheets'!$H$2:$R$132,$A56,'13-14 Teamsheets'!$C$2:$C$132,Q$1)+MINS_AS_SUB('13-14 Teamsheets'!$S$2:$Z$132,$A56,'13-14 Teamsheets'!$C$2:$C$132,Q$1)+MINS_PLAYED('14-15 Teamsheets'!$H$2:$R$136,$A56,'14-15 Teamsheets'!$C$2:$C$136,Q$1)+MINS_AS_SUB('14-15 Teamsheets'!$S$2:$Z$136,$A56,'14-15 Teamsheets'!$C$2:$C$136,Q$1)</f>
        <v>0</v>
      </c>
      <c r="V56" s="27" t="s">
        <v>1635</v>
      </c>
      <c r="W56" s="27" t="s">
        <v>1635</v>
      </c>
      <c r="X56" s="27">
        <v>0</v>
      </c>
      <c r="Y56" s="27" t="s">
        <v>1635</v>
      </c>
      <c r="Z56" s="82">
        <v>0</v>
      </c>
      <c r="AA56" s="27" t="s">
        <v>1635</v>
      </c>
      <c r="AB56" s="27" t="s">
        <v>1635</v>
      </c>
      <c r="AC56" s="27">
        <v>0</v>
      </c>
      <c r="AD56" s="27" t="s">
        <v>1635</v>
      </c>
      <c r="AE56" s="82">
        <v>0</v>
      </c>
      <c r="AF56" s="27" t="s">
        <v>1691</v>
      </c>
      <c r="AG56" s="27" t="s">
        <v>1635</v>
      </c>
      <c r="AH56" s="27">
        <v>0</v>
      </c>
      <c r="AI56" s="27" t="s">
        <v>1635</v>
      </c>
      <c r="AJ56" s="82">
        <v>10</v>
      </c>
      <c r="AK56" s="27" t="s">
        <v>1635</v>
      </c>
      <c r="AL56" s="27" t="s">
        <v>1635</v>
      </c>
      <c r="AM56" s="27">
        <v>0</v>
      </c>
      <c r="AN56" s="27" t="s">
        <v>1635</v>
      </c>
      <c r="AO56" s="82">
        <v>0</v>
      </c>
      <c r="AP56" s="27" t="s">
        <v>1635</v>
      </c>
      <c r="AQ56" s="27" t="s">
        <v>1635</v>
      </c>
      <c r="AR56" s="27">
        <v>0</v>
      </c>
      <c r="AS56" s="27" t="s">
        <v>1635</v>
      </c>
      <c r="AT56" s="82">
        <v>0</v>
      </c>
      <c r="AU56" s="27" t="s">
        <v>1635</v>
      </c>
      <c r="AV56" s="27" t="s">
        <v>1635</v>
      </c>
      <c r="AW56" s="27">
        <v>0</v>
      </c>
      <c r="AX56" s="27" t="s">
        <v>1635</v>
      </c>
      <c r="AY56" s="82">
        <v>0</v>
      </c>
      <c r="AZ56" s="27" t="str">
        <f>(APPS('07-08 Teamsheets'!$H$2:$R$88,$A56,'07-08 Teamsheets'!$C$2:$C$88,AZ$1)+APPS('11-12 Teamsheets'!$H$2:$R$119,$A56,'11-12 Teamsheets'!$C$2:$C$119,AZ$1)+APPS('12-13 Teamsheets'!$H$2:$R$126,$A56,'12-13 Teamsheets'!$C$2:$C$126,AZ$1)+APPS('13-14 Teamsheets'!$H$2:$R$132,$A56,'13-14 Teamsheets'!$C$2:$C$132,AZ$1)+APPS('14-15 Teamsheets'!$H$2:$R$136,$A56,'14-15 Teamsheets'!$C$2:$C$136,AZ$1)) &amp; "(" &amp; (SUBS('07-08 Teamsheets'!$S$2:$Z$88,$A56,'07-08 Teamsheets'!$C$2:$C$88,AZ$1)+SUBS('11-12 Teamsheets'!$S$2:$Z$119,$A56,'11-12 Teamsheets'!$C$2:$C$119,AZ$1)+SUBS('12-13 Teamsheets'!$S$2:$Z$126,$A56,'12-13 Teamsheets'!$C$2:$C$126,AZ$1)+SUBS('13-14 Teamsheets'!$S$2:$Z$132,$A56,'13-14 Teamsheets'!$C$2:$C$132,AZ$1)+SUBS('14-15 Teamsheets'!$S$2:$Z$136,$A56,'14-15 Teamsheets'!$C$2:$C$136,AZ$1)) &amp; ")"</f>
        <v>0(0)</v>
      </c>
      <c r="BA56" s="27" t="str">
        <f>(GOALS('07-08 Teamsheets'!$H$2:$R$88,$A56,'07-08 Teamsheets'!$C$2:$C$88,AZ$1)+GOALS('11-12 Teamsheets'!$H$2:$R$119,$A56,'11-12 Teamsheets'!$C$2:$C$119,AZ$1)+GOALS('12-13 Teamsheets'!$H$2:$R$126,$A56,'12-13 Teamsheets'!$C$2:$C$126,AZ$1)+GOALS('13-14 Teamsheets'!$H$2:$R$132,$A56,'13-14 Teamsheets'!$C$2:$C$132,AZ$1)+GOALS('14-15 Teamsheets'!$H$2:$R$136,$A56,'14-15 Teamsheets'!$C$2:$C$136,AZ$1)) &amp; "(" &amp; (GOALS('07-08 Teamsheets'!$S$2:$Z$88,$A56,'07-08 Teamsheets'!$C$2:$C$88,AZ$1)+GOALS('11-12 Teamsheets'!$S$2:$Z$119,$A56,'11-12 Teamsheets'!$C$2:$C$119,AZ$1)+GOALS('12-13 Teamsheets'!$S$2:$Z$126,$A56,'12-13 Teamsheets'!$C$2:$C$126,AZ$1)+GOALS('13-14 Teamsheets'!$S$2:$Z$132,$A56,'13-14 Teamsheets'!$C$2:$C$132,AZ$1)+GOALS('14-15 Teamsheets'!$S$2:$Z$136,$A56,'14-15 Teamsheets'!$C$2:$C$136,AZ$1)) &amp; ")"</f>
        <v>0(0)</v>
      </c>
      <c r="BB56" s="27">
        <f>Clean_sheet('07-08 Teamsheets'!$C$2:$H$92,$A56,AZ$1)+Clean_sheet('11-12 Teamsheets'!$C$2:$H$119,$A56,AZ$1)+Clean_sheet('12-13 Teamsheets'!$C$2:$H$126,$A56,AZ$1)+Clean_sheet('13-14 Teamsheets'!$C$2:$H$132,$A56,AZ$1)+Clean_sheet('14-15 Teamsheets'!$C$2:$H$136,$A56,AZ$1)</f>
        <v>0</v>
      </c>
      <c r="BC56" s="27" t="str">
        <f>(CARDS('07-08 Teamsheets'!$H$2:$Z$88,$A56,$CX$2,'07-08 Teamsheets'!$C$2:$C$88,AZ$1)+CARDS('11-12 Teamsheets'!$H$2:$Z$119,$A56,$CX$2,'11-12 Teamsheets'!$C$2:$C$119,AZ$1)+CARDS('12-13 Teamsheets'!$H$2:$Z$126,$A56,$CX$2,'12-13 Teamsheets'!$C$2:$C$126,AZ$1)+CARDS('13-14 Teamsheets'!$H$2:$Z$132,$A56,$CX$2,'13-14 Teamsheets'!$C$2:$C$132,AZ$1)+CARDS('14-15 Teamsheets'!$H$2:$Z$136,$A56,$CX$2,'14-15 Teamsheets'!$C$2:$C$136,AZ$1)) &amp; "(" &amp; (CARDS('07-08 Teamsheets'!$H$2:$Z$88,$A56,$CX$3,'07-08 Teamsheets'!$C$2:$C$88,AZ$1)+CARDS('11-12 Teamsheets'!$H$2:$Z$119,$A56,$CX$3,'11-12 Teamsheets'!$C$2:$C$119,AZ$1)+CARDS('12-13 Teamsheets'!$H$2:$Z$126,$A56,$CX$3,'12-13 Teamsheets'!$C$2:$C$126,AZ$1)+CARDS('13-14 Teamsheets'!$H$2:$Z$132,$A56,$CX$3,'13-14 Teamsheets'!$C$2:$C$132,AZ$1)+CARDS('14-15 Teamsheets'!$H$2:$Z$136,$A56,$CX$3,'14-15 Teamsheets'!$C$2:$C$136,AZ$1)) &amp; ")"</f>
        <v>0(0)</v>
      </c>
      <c r="BD56" s="82">
        <f>MINS_PLAYED('07-08 Teamsheets'!$H$2:$R$88,$A56,'07-08 Teamsheets'!$C$2:$C$88,AZ$1)+MINS_PLAYED('11-12 Teamsheets'!$H$2:$R$119,$A56,'11-12 Teamsheets'!$C$2:$C$119,AZ$1)+MINS_PLAYED('12-13 Teamsheets'!$H$2:$R$126,$A56,'12-13 Teamsheets'!$C$2:$C$126,AZ$1)+MINS_PLAYED('13-14 Teamsheets'!$H$2:$R$132,$A56,'13-14 Teamsheets'!$C$2:$C$132,AZ$1)+MINS_PLAYED('14-15 Teamsheets'!$H$2:$R$136,$A56,'14-15 Teamsheets'!$C$2:$C$136,AZ$1)+MINS_AS_SUB('07-08 Teamsheets'!$S$2:$Z$88,$A56,'07-08 Teamsheets'!$C$2:$C$88,AZ$1)+MINS_AS_SUB('11-12 Teamsheets'!$S$2:$Z$119,$A56,'11-12 Teamsheets'!$C$2:$C$119,AZ$1)+MINS_AS_SUB('12-13 Teamsheets'!$S$2:$Z$126,$A56,'12-13 Teamsheets'!$C$2:$C$126,AZ$1)+MINS_AS_SUB('13-14 Teamsheets'!$S$2:$Z$132,$A56,'13-14 Teamsheets'!$C$2:$C$132,AZ$1)+MINS_AS_SUB('14-15 Teamsheets'!$S$2:$Z$136,$A56,'14-15 Teamsheets'!$C$2:$C$136,AZ$1)</f>
        <v>0</v>
      </c>
      <c r="BE56" s="27" t="str">
        <f>(APPS('08-09 Teamsheets'!$H$2:$R$92,$A56,'08-09 Teamsheets'!$C$2:$C$92,BE$1)+APPS('09-10 Teamsheets'!$H$2:$R$98,$A56,'09-10 Teamsheets'!$C$2:$C$98,BE$1)+APPS('10-11 Teamsheets'!$H$2:$R$107,$A56,'10-11 Teamsheets'!$C$2:$C$107,BE$1)+APPS('11-12 Teamsheets'!$H$2:$R$119,$A56,'11-12 Teamsheets'!$C$2:$C$119,BE$1)+APPS('12-13 Teamsheets'!$H$2:$R$126,$A56,'12-13 Teamsheets'!$C$2:$C$126,BE$1)+APPS('13-14 Teamsheets'!$H$2:$R$132,$A56,'13-14 Teamsheets'!$C$2:$C$132,BE$1)+APPS('14-15 Teamsheets'!$H$2:$R$136,$A56,'14-15 Teamsheets'!$C$2:$C$136,BE$1)) &amp; "(" &amp; (SUBS('08-09 Teamsheets'!$S$2:$Z$92,$A56,'08-09 Teamsheets'!$C$2:$C$92,BE$1)+SUBS('09-10 Teamsheets'!$S$2:$Z$98,$A56,'09-10 Teamsheets'!$C$2:$C$98,BE$1)+SUBS('10-11 Teamsheets'!$S$2:$Z$107,$A56,'10-11 Teamsheets'!$C$2:$C$107,BE$1)+SUBS('11-12 Teamsheets'!$S$2:$Z$119,$A56,'11-12 Teamsheets'!$C$2:$C$119,BE$1)+SUBS('12-13 Teamsheets'!$S$2:$Z$126,$A56,'12-13 Teamsheets'!$C$2:$C$126,BE$1)+SUBS('13-14 Teamsheets'!$S$2:$Z$132,$A56,'13-14 Teamsheets'!$C$2:$C$132,BE$1)+SUBS('14-15 Teamsheets'!$S$2:$Z$136,$A56,'14-15 Teamsheets'!$C$2:$C$136,BE$1)) &amp; ")"</f>
        <v>0(0)</v>
      </c>
      <c r="BF56" s="27" t="str">
        <f>(GOALS('08-09 Teamsheets'!$H$2:$R$92,$A56,'08-09 Teamsheets'!$C$2:$C$92,BE$1)+GOALS('09-10 Teamsheets'!$H$2:$R$98,$A56,'09-10 Teamsheets'!$C$2:$C$98,BE$1)+GOALS('10-11 Teamsheets'!$H$2:$R$107,$A56,'10-11 Teamsheets'!$C$2:$C$107,BE$1)+GOALS('11-12 Teamsheets'!$H$2:$R$119,$A56,'11-12 Teamsheets'!$C$2:$C$119,BE$1)+GOALS('12-13 Teamsheets'!$H$2:$R$126,$A56,'12-13 Teamsheets'!$C$2:$C$126,BE$1)+GOALS('13-14 Teamsheets'!$H$2:$R$132,$A56,'13-14 Teamsheets'!$C$2:$C$132,BE$1)+GOALS('14-15 Teamsheets'!$H$2:$R$136,$A56,'14-15 Teamsheets'!$C$2:$C$136,BE$1)) &amp; "(" &amp; (GOALS('08-09 Teamsheets'!$S$2:$Z$92,$A56,'08-09 Teamsheets'!$C$2:$C$92,BE$1)+GOALS('09-10 Teamsheets'!$S$2:$Z$98,$A56,'09-10 Teamsheets'!$C$2:$C$98,BE$1)+GOALS('10-11 Teamsheets'!$S$2:$Z$107,$A56,'10-11 Teamsheets'!$C$2:$C$107,BE$1)+GOALS('11-12 Teamsheets'!$S$2:$Z$119,$A56,'11-12 Teamsheets'!$C$2:$C$119,BE$1)+GOALS('12-13 Teamsheets'!$S$2:$Z$126,$A56,'12-13 Teamsheets'!$C$2:$C$126,BE$1)+GOALS('13-14 Teamsheets'!$S$2:$Z$132,$A56,'13-14 Teamsheets'!$C$2:$C$132,BE$1)+GOALS('14-15 Teamsheets'!$S$2:$Z$136,$A56,'14-15 Teamsheets'!$C$2:$C$136,BE$1)) &amp; ")"</f>
        <v>0(0)</v>
      </c>
      <c r="BG56" s="27">
        <f>Clean_sheet('08-09 Teamsheets'!$C$2:$H$92,$A56,BE$1)+Clean_sheet('09-10 Teamsheets'!$C$2:$H$98,$A56,BE$1)+Clean_sheet('10-11 Teamsheets'!$C$2:$H$107,$A56,BE$1)+Clean_sheet('11-12 Teamsheets'!$C$2:$H$119,$A56,BE$1)+Clean_sheet('12-13 Teamsheets'!$C$2:$H$126,$A56,BE$1)+Clean_sheet('13-14 Teamsheets'!$C$2:$H$132,$A56,BE$1)+Clean_sheet('14-15 Teamsheets'!$C$2:$H$136,$A56,BE$1)</f>
        <v>0</v>
      </c>
      <c r="BH56" s="27" t="str">
        <f>(CARDS('08-09 Teamsheets'!$H$2:$Z$92,$A56,$CX$2,'08-09 Teamsheets'!$C$2:$C$92,BE$1)+CARDS('09-10 Teamsheets'!$H$2:$Z$98,$A56,$CX$2,'09-10 Teamsheets'!$C$2:$C$98,BE$1)+CARDS('10-11 Teamsheets'!$H$2:$Z$107,$A56,$CX$2,'10-11 Teamsheets'!$C$2:$C$107,BE$1)+CARDS('11-12 Teamsheets'!$H$2:$Z$119,$A56,$CX$2,'11-12 Teamsheets'!$C$2:$C$119,BE$1)+CARDS('12-13 Teamsheets'!$H$2:$Z$126,$A56,$CX$2,'12-13 Teamsheets'!$C$2:$C$126,BE$1)+CARDS('13-14 Teamsheets'!$H$2:$Z$132,$A56,$CX$2,'13-14 Teamsheets'!$C$2:$C$132,BE$1)+CARDS('14-15 Teamsheets'!$H$2:$Z$136,$A56,$CX$2,'14-15 Teamsheets'!$C$2:$C$136,BE$1)) &amp; "(" &amp; (CARDS('08-09 Teamsheets'!$H$2:$Z$92,$A56,$CX$3,'08-09 Teamsheets'!$C$2:$C$92,BE$1)+CARDS('09-10 Teamsheets'!$H$2:$Z$98,$A56,$CX$3,'09-10 Teamsheets'!$C$2:$C$98,BE$1)+CARDS('10-11 Teamsheets'!$H$2:$Z$107,$A56,$CX$3,'10-11 Teamsheets'!$C$2:$C$107,BE$1)+CARDS('11-12 Teamsheets'!$H$2:$Z$119,$A56,$CX$3,'11-12 Teamsheets'!$C$2:$C$119,BE$1)+CARDS('12-13 Teamsheets'!$H$2:$Z$126,$A56,$CX$3,'12-13 Teamsheets'!$C$2:$C$126,BE$1)+CARDS('13-14 Teamsheets'!$H$2:$Z$132,$A56,$CX$3,'13-14 Teamsheets'!$C$2:$C$132,BE$1)+CARDS('14-15 Teamsheets'!$H$2:$Z$136,$A56,$CX$3,'14-15 Teamsheets'!$C$2:$C$136,BE$1)) &amp; ")"</f>
        <v>0(0)</v>
      </c>
      <c r="BI56" s="82">
        <f>MINS_PLAYED('08-09 Teamsheets'!$H$2:$R$92,$A56,'08-09 Teamsheets'!$C$2:$C$92,BE$1)+MINS_PLAYED('09-10 Teamsheets'!$H$2:$R$98,$A56,'09-10 Teamsheets'!$C$2:$C$98,BE$1)+ MINS_AS_SUB('08-09 Teamsheets'!$S$2:$Z$92,$A56,'08-09 Teamsheets'!$C$2:$C$92,BE$1)+ MINS_AS_SUB('09-10 Teamsheets'!$S$2:$Z$98,$A56,'09-10 Teamsheets'!$C$2:$C$98,BE$1)+MINS_PLAYED('10-11 Teamsheets'!$H$2:$R$107,$A56,'10-11 Teamsheets'!$C$2:$C$107,BE$1)+MINS_AS_SUB('10-11 Teamsheets'!$S$2:$Z$107,$A56,'10-11 Teamsheets'!$C$2:$C$107,BE$1)+MINS_PLAYED('11-12 Teamsheets'!$H$2:$R$119,$A56,'11-12 Teamsheets'!$C$2:$C$119,BE$1)+MINS_AS_SUB('11-12 Teamsheets'!$S$2:$Z$119,$A56,'11-12 Teamsheets'!$C$2:$C$119,BE$1)+MINS_PLAYED('12-13 Teamsheets'!$H$2:$R$126,$A56,'12-13 Teamsheets'!$C$2:$C$126,BE$1)+MINS_AS_SUB('12-13 Teamsheets'!$S$2:$Z$126,$A56,'12-13 Teamsheets'!$C$2:$C$126,BE$1)+MINS_PLAYED('13-14 Teamsheets'!$H$2:$R$132,$A56,'13-14 Teamsheets'!$C$2:$C$132,BE$1)+MINS_AS_SUB('13-14 Teamsheets'!$S$2:$Z$132,$A56,'13-14 Teamsheets'!$C$2:$C$132,BE$1)+MINS_PLAYED('14-15 Teamsheets'!$H$2:$R$136,$A56,'14-15 Teamsheets'!$C$2:$C$136,BE$1)+MINS_AS_SUB('14-15 Teamsheets'!$S$2:$Z$136,$A56,'14-15 Teamsheets'!$C$2:$C$136,BE$1)</f>
        <v>0</v>
      </c>
      <c r="BJ56" s="27" t="str">
        <f>(APPS('07-08 Teamsheets'!$H$2:$R$88,$A56,'07-08 Teamsheets'!$C$2:$C$88,BJ$1)+APPS('08-09 Teamsheets'!$H$2:$R$92,$A56,'08-09 Teamsheets'!$C$2:$C$92,BJ$1)+APPS('09-10 Teamsheets'!$H$2:$R$98,$A56,'09-10 Teamsheets'!$C$2:$C$98,BJ$1)+APPS('10-11 Teamsheets'!$H$2:$R$106,$A56,'10-11 Teamsheets'!$C$2:$C$106,BJ$1)+APPS('11-12 Teamsheets'!$H$2:$R$119,$A56,'11-12 Teamsheets'!$C$2:$C$119,BJ$1)+APPS('12-13 Teamsheets'!$H$2:$R$126,$A56,'12-13 Teamsheets'!$C$2:$C$126,BJ$1)+APPS('13-14 Teamsheets'!$H$2:$R$132,$A56,'13-14 Teamsheets'!$C$2:$C$132,BJ$1)+APPS('14-15 Teamsheets'!$H$2:$R$136,$A56,'14-15 Teamsheets'!$C$2:$C$136,BJ$1)) &amp; "(" &amp; (SUBS('07-08 Teamsheets'!$S$2:$Z$88,$A56,'07-08 Teamsheets'!$C$2:$C$88,BJ$1)+SUBS('08-09 Teamsheets'!$S$2:$Z$92,$A56,'08-09 Teamsheets'!$C$2:$C$92,BJ$1)+SUBS('09-10 Teamsheets'!$S$2:$Z$98,$A56,'09-10 Teamsheets'!$C$2:$C$98,BJ$1)+SUBS('10-11 Teamsheets'!$S$2:$Z$106,$A56,'10-11 Teamsheets'!$C$2:$C$106,BJ$1)+SUBS('11-12 Teamsheets'!$S$2:$Z$119,$A56,'11-12 Teamsheets'!$C$2:$C$119,BJ$1)+SUBS('12-13 Teamsheets'!$S$2:$Z$126,$A56,'12-13 Teamsheets'!$C$2:$C$126,BJ$1)+SUBS('13-14 Teamsheets'!$S$2:$Z$132,$A56,'13-14 Teamsheets'!$C$2:$C$132,BJ$1)+SUBS('14-15 Teamsheets'!$S$2:$Z$136,$A56,'14-15 Teamsheets'!$C$2:$C$136,BJ$1)) &amp; ")"</f>
        <v>0(0)</v>
      </c>
      <c r="BK56" s="27" t="str">
        <f>(GOALS('07-08 Teamsheets'!$H$2:$R$88,$A56,'07-08 Teamsheets'!$C$2:$C$88,BJ$1)+GOALS('08-09 Teamsheets'!$H$2:$R$92,$A56,'08-09 Teamsheets'!$C$2:$C$92,BJ$1)+GOALS('09-10 Teamsheets'!$H$2:$R$98,$A56,'09-10 Teamsheets'!$C$2:$C$98,BJ$1)+GOALS('10-11 Teamsheets'!$H$2:$R$106,$A56,'10-11 Teamsheets'!$C$2:$C$106,BJ$1)+GOALS('11-12 Teamsheets'!$H$2:$R$119,$A56,'11-12 Teamsheets'!$C$2:$C$119,BJ$1)+GOALS('12-13 Teamsheets'!$H$2:$R$126,$A56,'12-13 Teamsheets'!$C$2:$C$126,BJ$1)+GOALS('13-14 Teamsheets'!$H$2:$R$132,$A56,'13-14 Teamsheets'!$C$2:$C$132,BJ$1)+GOALS('14-15 Teamsheets'!$H$2:$R$136,$A56,'14-15 Teamsheets'!$C$2:$C$136,BJ$1)) &amp; "(" &amp; (GOALS('07-08 Teamsheets'!$S$2:$Z$88,$A56,'07-08 Teamsheets'!$C$2:$C$88,BJ$1)+GOALS('08-09 Teamsheets'!$S$2:$Z$92,$A56,'08-09 Teamsheets'!$C$2:$C$92,BJ$1)+GOALS('09-10 Teamsheets'!$S$2:$Z$98,$A56,'09-10 Teamsheets'!$C$2:$C$98,BJ$1)+GOALS('10-11 Teamsheets'!$S$2:$Z$106,$A56,'10-11 Teamsheets'!$C$2:$C$106,BJ$1)+GOALS('11-12 Teamsheets'!$S$2:$Z$119,$A56,'11-12 Teamsheets'!$C$2:$C$119,BJ$1)+GOALS('12-13 Teamsheets'!$S$2:$Z$126,$A56,'12-13 Teamsheets'!$C$2:$C$126,BJ$1)+GOALS('13-14 Teamsheets'!$S$2:$Z$132,$A56,'13-14 Teamsheets'!$C$2:$C$132,BJ$1)+GOALS('14-15 Teamsheets'!$S$2:$Z$136,$A56,'14-15 Teamsheets'!$C$2:$C$136,BJ$1)) &amp; ")"</f>
        <v>0(0)</v>
      </c>
      <c r="BL56" s="27">
        <f>Clean_sheet('07-08 Teamsheets'!$C$2:$H$92,$A56,BJ$1)+Clean_sheet('08-09 Teamsheets'!$C$2:$H$92,$A56,BJ$1)+Clean_sheet('09-10 Teamsheets'!$C$2:$H$98,$A56,BJ$1)+Clean_sheet('10-11 Teamsheets'!$C$2:$H$106,$A56,BJ$1)+Clean_sheet('11-12 Teamsheets'!$C$2:$H$119,$A56,BJ$1)+Clean_sheet('12-13 Teamsheets'!$C$2:$H$126,$A56,BJ$1)+Clean_sheet('13-14 Teamsheets'!$C$2:$H$132,$A56,BJ$1)+Clean_sheet('14-15 Teamsheets'!$C$2:$H$136,$A56,BJ$1)</f>
        <v>0</v>
      </c>
      <c r="BM56" s="27" t="str">
        <f>(CARDS('07-08 Teamsheets'!$H$2:$Z$88,$A56,$CX$2,'07-08 Teamsheets'!$C$2:$C$88,BJ$1)+CARDS('08-09 Teamsheets'!$H$2:$Z$92,$A56,$CX$2,'08-09 Teamsheets'!$C$2:$C$92,BJ$1)+CARDS('09-10 Teamsheets'!$H$2:$Z$98,$A56,$CX$2,'09-10 Teamsheets'!$C$2:$C$98,BJ$1)+CARDS('10-11 Teamsheets'!$H$2:$Z$106,$A56,$CX$2,'10-11 Teamsheets'!$C$2:$C$106,BJ$1)+CARDS('11-12 Teamsheets'!$H$2:$Z$119,$A56,$CX$2,'11-12 Teamsheets'!$C$2:$C$119,BJ$1)+CARDS('12-13 Teamsheets'!$H$2:$Z$126,$A56,$CX$2,'12-13 Teamsheets'!$C$2:$C$126,BJ$1)+CARDS('13-14 Teamsheets'!$H$2:$Z$132,$A56,$CX$2,'13-14 Teamsheets'!$C$2:$C$132,BJ$1)+CARDS('14-15 Teamsheets'!$H$2:$Z$136,$A56,$CX$2,'14-15 Teamsheets'!$C$2:$C$136,BJ$1)) &amp; "(" &amp; (CARDS('07-08 Teamsheets'!$H$2:$Z$88,$A56,$CX$3,'07-08 Teamsheets'!$C$2:$C$88,BJ$1)+CARDS('08-09 Teamsheets'!$H$2:$Z$92,$A56,$CX$3,'08-09 Teamsheets'!$C$2:$C$92,BJ$1)+CARDS('09-10 Teamsheets'!$H$2:$Z$98,$A56,$CX$3,'09-10 Teamsheets'!$C$2:$C$98,BJ$1)+CARDS('10-11 Teamsheets'!$H$2:$Z$106,$A56,$CX$3,'10-11 Teamsheets'!$C$2:$C$106,BJ$1)+CARDS('11-12 Teamsheets'!$H$2:$Z$119,$A56,$CX$3,'11-12 Teamsheets'!$C$2:$C$119,BJ$1)+CARDS('12-13 Teamsheets'!$H$2:$Z$126,$A56,$CX$3,'12-13 Teamsheets'!$C$2:$C$126,BJ$1)+CARDS('13-14 Teamsheets'!$H$2:$Z$132,$A56,$CX$3,'13-14 Teamsheets'!$C$2:$C$132,BJ$1)+CARDS('14-15 Teamsheets'!$H$2:$Z$136,$A56,$CX$3,'14-15 Teamsheets'!$C$2:$C$136,BJ$1)) &amp; ")"</f>
        <v>0(0)</v>
      </c>
      <c r="BN56" s="82">
        <f>MINS_PLAYED('07-08 Teamsheets'!$H$2:$R$88,$A56,'07-08 Teamsheets'!$C$2:$C$88,BJ$1)+MINS_PLAYED('08-09 Teamsheets'!$H$2:$R$92,$A56,'08-09 Teamsheets'!$C$2:$C$92,BJ$1)+MINS_PLAYED('09-10 Teamsheets'!$H$2:$R$98,$A56,'09-10 Teamsheets'!$C$2:$C$98,BJ$1)+MINS_PLAYED('10-11 Teamsheets'!$H$2:$R$106,$A56,'10-11 Teamsheets'!$C$2:$C$106,BJ$1)+MINS_PLAYED('11-12 Teamsheets'!$H$2:$R$119,$A56,'11-12 Teamsheets'!$C$2:$C$119,BJ$1)+MINS_PLAYED('12-13 Teamsheets'!$H$2:$R$126,$A56,'12-13 Teamsheets'!$C$2:$C$126,BJ$1)+MINS_PLAYED('13-14 Teamsheets'!$H$2:$R$132,$A56,'13-14 Teamsheets'!$C$2:$C$132,BJ$1)+MINS_PLAYED('14-15 Teamsheets'!$H$2:$R$136,$A56,'14-15 Teamsheets'!$C$2:$C$136,BJ$1)+MINS_AS_SUB('07-08 Teamsheets'!$S$2:$Z$88,$A56,'07-08 Teamsheets'!$C$2:$C$88,BJ$1)+MINS_AS_SUB('08-09 Teamsheets'!$S$2:$Z$92,$A56,'08-09 Teamsheets'!$C$2:$C$92,BJ$1)+MINS_AS_SUB('09-10 Teamsheets'!$S$2:$Z$98,$A56,'09-10 Teamsheets'!$C$2:$C$98,BJ$1)+MINS_AS_SUB('10-11 Teamsheets'!$S$2:$Z$106,$A56,'10-11 Teamsheets'!$C$2:$C$106,BJ$1)+MINS_AS_SUB('11-12 Teamsheets'!$S$2:$Z$119,$A56,'11-12 Teamsheets'!$C$2:$C$119,BJ$1)+MINS_AS_SUB('12-13 Teamsheets'!$S$2:$Z$126,$A56,'12-13 Teamsheets'!$C$2:$C$126,BJ$1)+MINS_AS_SUB('13-14 Teamsheets'!$S$2:$Z$132,$A56,'13-14 Teamsheets'!$C$2:$C$132,BJ$1)+MINS_AS_SUB('14-15 Teamsheets'!$S$2:$Z$136,$A56,'14-15 Teamsheets'!$C$2:$C$136,BJ$1)</f>
        <v>0</v>
      </c>
      <c r="BO56" s="27" t="str">
        <f>(APPS('07-08 Teamsheets'!$H$2:$R$88,$A56,'07-08 Teamsheets'!$C$2:$C$88,BO$1)+APPS('08-09 Teamsheets'!$H$2:$R$92,$A56,'08-09 Teamsheets'!$C$2:$C$92,BO$1)+APPS('09-10 Teamsheets'!$H$2:$R$98,$A56,'09-10 Teamsheets'!$C$2:$C$98,BO$1)+APPS('10-11 Teamsheets'!$H$2:$R$106,$A56,'10-11 Teamsheets'!$C$2:$C$106,BO$1)+APPS('11-12 Teamsheets'!$H$2:$R$119,$A56,'11-12 Teamsheets'!$C$2:$C$119,BO$1)+APPS('12-13 Teamsheets'!$H$2:$R$126,$A56,'12-13 Teamsheets'!$C$2:$C$126,BO$1)+APPS('13-14 Teamsheets'!$H$2:$R$132,$A56,'13-14 Teamsheets'!$C$2:$C$132,BO$1)+APPS('14-15 Teamsheets'!$H$2:$R$136,$A56,'14-15 Teamsheets'!$C$2:$C$136,BO$1)) &amp; "(" &amp; (SUBS('07-08 Teamsheets'!$S$2:$Z$88,$A56,'07-08 Teamsheets'!$C$2:$C$88,BO$1)+SUBS('08-09 Teamsheets'!$S$2:$Z$92,$A56,'08-09 Teamsheets'!$C$2:$C$92,BO$1)+SUBS('09-10 Teamsheets'!$S$2:$Z$98,$A56,'09-10 Teamsheets'!$C$2:$C$98,BO$1)+SUBS('10-11 Teamsheets'!$S$2:$Z$106,$A56,'10-11 Teamsheets'!$C$2:$C$106,BO$1)+SUBS('11-12 Teamsheets'!$S$2:$Z$119,$A56,'11-12 Teamsheets'!$C$2:$C$119,BO$1)+SUBS('12-13 Teamsheets'!$S$2:$Z$126,$A56,'12-13 Teamsheets'!$C$2:$C$126,BO$1)+SUBS('13-14 Teamsheets'!$S$2:$Z$132,$A56,'13-14 Teamsheets'!$C$2:$C$132,BO$1)+SUBS('14-15 Teamsheets'!$S$2:$Z$136,$A56,'14-15 Teamsheets'!$C$2:$C$136,BO$1)) &amp; ")"</f>
        <v>0(0)</v>
      </c>
      <c r="BP56" s="27" t="str">
        <f>(GOALS('07-08 Teamsheets'!$H$2:$R$88,$A56,'07-08 Teamsheets'!$C$2:$C$88,BO$1)+GOALS('08-09 Teamsheets'!$H$2:$R$92,$A56,'08-09 Teamsheets'!$C$2:$C$92,BO$1)+GOALS('09-10 Teamsheets'!$H$2:$R$98,$A56,'09-10 Teamsheets'!$C$2:$C$98,BO$1)+GOALS('10-11 Teamsheets'!$H$2:$R$106,$A56,'10-11 Teamsheets'!$C$2:$C$106,BO$1)+GOALS('11-12 Teamsheets'!$H$2:$R$119,$A56,'11-12 Teamsheets'!$C$2:$C$119,BO$1)+GOALS('12-13 Teamsheets'!$H$2:$R$126,$A56,'12-13 Teamsheets'!$C$2:$C$126,BO$1)+GOALS('13-14 Teamsheets'!$H$2:$R$132,$A56,'13-14 Teamsheets'!$C$2:$C$132,BO$1)+GOALS('14-15 Teamsheets'!$H$2:$R$136,$A56,'14-15 Teamsheets'!$C$2:$C$136,BO$1)) &amp; "(" &amp; (GOALS('07-08 Teamsheets'!$S$2:$Z$88,$A56,'07-08 Teamsheets'!$C$2:$C$88,BO$1)+GOALS('08-09 Teamsheets'!$S$2:$Z$92,$A56,'08-09 Teamsheets'!$C$2:$C$92,BO$1)+GOALS('09-10 Teamsheets'!$S$2:$Z$98,$A56,'09-10 Teamsheets'!$C$2:$C$98,BO$1)+GOALS('10-11 Teamsheets'!$S$2:$Z$106,$A56,'10-11 Teamsheets'!$C$2:$C$106,BO$1)+GOALS('11-12 Teamsheets'!$S$2:$Z$119,$A56,'11-12 Teamsheets'!$C$2:$C$119,BO$1)+GOALS('12-13 Teamsheets'!$S$2:$Z$126,$A56,'12-13 Teamsheets'!$C$2:$C$126,BO$1)+GOALS('13-14 Teamsheets'!$S$2:$Z$132,$A56,'13-14 Teamsheets'!$C$2:$C$132,BO$1)+GOALS('14-15 Teamsheets'!$S$2:$Z$136,$A56,'14-15 Teamsheets'!$C$2:$C$136,BO$1)) &amp; ")"</f>
        <v>0(0)</v>
      </c>
      <c r="BQ56" s="27">
        <f>Clean_sheet('07-08 Teamsheets'!$C$2:$H$92,$A56,BO$1)+Clean_sheet('08-09 Teamsheets'!$C$2:$H$92,$A56,BO$1)+Clean_sheet('09-10 Teamsheets'!$C$2:$H$98,$A56,BO$1)+Clean_sheet('10-11 Teamsheets'!$C$2:$H$106,$A56,BO$1)+Clean_sheet('11-12 Teamsheets'!$C$2:$H$119,$A56,BO$1)+Clean_sheet('12-13 Teamsheets'!$C$2:$H$126,$A56,BO$1)+Clean_sheet('13-14 Teamsheets'!$C$2:$H$132,$A56,BO$1)+Clean_sheet('14-15 Teamsheets'!$C$2:$H$136,$A56,BO$1)</f>
        <v>0</v>
      </c>
      <c r="BR56" s="27" t="str">
        <f>(CARDS('07-08 Teamsheets'!$H$2:$Z$88,$A56,$CX$2,'07-08 Teamsheets'!$C$2:$C$88,BO$1)+CARDS('08-09 Teamsheets'!$H$2:$Z$92,$A56,$CX$2,'08-09 Teamsheets'!$C$2:$C$92,BO$1)+CARDS('09-10 Teamsheets'!$H$2:$Z$98,$A56,$CX$2,'09-10 Teamsheets'!$C$2:$C$98,BO$1)+CARDS('10-11 Teamsheets'!$H$2:$Z$106,$A56,$CX$2,'10-11 Teamsheets'!$C$2:$C$106,BO$1)+CARDS('11-12 Teamsheets'!$H$2:$Z$119,$A56,$CX$2,'11-12 Teamsheets'!$C$2:$C$119,BO$1)+CARDS('12-13 Teamsheets'!$H$2:$Z$126,$A56,$CX$2,'12-13 Teamsheets'!$C$2:$C$126,BO$1)+CARDS('13-14 Teamsheets'!$H$2:$Z$132,$A56,$CX$2,'13-14 Teamsheets'!$C$2:$C$132,BO$1)+CARDS('14-15 Teamsheets'!$H$2:$Z$136,$A56,$CX$2,'14-15 Teamsheets'!$C$2:$C$136,BO$1)) &amp; "(" &amp; (CARDS('07-08 Teamsheets'!$H$2:$Z$88,$A56,$CX$3,'07-08 Teamsheets'!$C$2:$C$88,BO$1)+CARDS('08-09 Teamsheets'!$H$2:$Z$92,$A56,$CX$3,'08-09 Teamsheets'!$C$2:$C$92,BO$1)+CARDS('09-10 Teamsheets'!$H$2:$Z$98,$A56,$CX$3,'09-10 Teamsheets'!$C$2:$C$98,BO$1)+CARDS('10-11 Teamsheets'!$H$2:$Z$106,$A56,$CX$3,'10-11 Teamsheets'!$C$2:$C$106,BO$1)+CARDS('11-12 Teamsheets'!$H$2:$Z$119,$A56,$CX$3,'11-12 Teamsheets'!$C$2:$C$119,BO$1)+CARDS('12-13 Teamsheets'!$H$2:$Z$126,$A56,$CX$3,'12-13 Teamsheets'!$C$2:$C$126,BO$1)+CARDS('13-14 Teamsheets'!$H$2:$Z$132,$A56,$CX$3,'13-14 Teamsheets'!$C$2:$C$132,BO$1)+CARDS('14-15 Teamsheets'!$H$2:$Z$136,$A56,$CX$3,'14-15 Teamsheets'!$C$2:$C$136,BO$1)) &amp; ")"</f>
        <v>0(0)</v>
      </c>
      <c r="BS56" s="82">
        <f>MINS_PLAYED('07-08 Teamsheets'!$H$2:$R$88,$A56,'07-08 Teamsheets'!$C$2:$C$88,BO$1)+MINS_PLAYED('08-09 Teamsheets'!$H$2:$R$92,$A56,'08-09 Teamsheets'!$C$2:$C$92,BO$1)+MINS_PLAYED('09-10 Teamsheets'!$H$2:$R$98,$A56,'09-10 Teamsheets'!$C$2:$C$98,BO$1)+MINS_PLAYED('10-11 Teamsheets'!$H$2:$R$106,$A56,'10-11 Teamsheets'!$C$2:$C$106,BO$1)+MINS_PLAYED('11-12 Teamsheets'!$H$2:$R$119,$A56,'11-12 Teamsheets'!$C$2:$C$119,BO$1)+MINS_PLAYED('12-13 Teamsheets'!$H$2:$R$126,$A56,'12-13 Teamsheets'!$C$2:$C$126,BO$1)+MINS_PLAYED('13-14 Teamsheets'!$H$2:$R$132,$A56,'13-14 Teamsheets'!$C$2:$C$132,BO$1)+MINS_PLAYED('14-15 Teamsheets'!$H$2:$R$136,$A56,'14-15 Teamsheets'!$C$2:$C$136,BO$1)+MINS_AS_SUB('07-08 Teamsheets'!$S$2:$Z$88,$A56,'07-08 Teamsheets'!$C$2:$C$88,BO$1)+MINS_AS_SUB('08-09 Teamsheets'!$S$2:$Z$92,$A56,'08-09 Teamsheets'!$C$2:$C$92,BO$1)+MINS_AS_SUB('09-10 Teamsheets'!$S$2:$Z$98,$A56,'09-10 Teamsheets'!$C$2:$C$98,BO$1)+MINS_AS_SUB('10-11 Teamsheets'!$S$2:$Z$106,$A56,'10-11 Teamsheets'!$C$2:$C$106,BO$1)+MINS_AS_SUB('11-12 Teamsheets'!$S$2:$Z$119,$A56,'11-12 Teamsheets'!$C$2:$C$119,BO$1)+MINS_AS_SUB('12-13 Teamsheets'!$S$2:$Z$126,$A56,'12-13 Teamsheets'!$C$2:$C$126,BO$1)+MINS_AS_SUB('13-14 Teamsheets'!$S$2:$Z$132,$A56,'13-14 Teamsheets'!$C$2:$C$132,BO$1)+MINS_AS_SUB('14-15 Teamsheets'!$S$2:$Z$136,$A56,'14-15 Teamsheets'!$C$2:$C$136,BO$1)</f>
        <v>0</v>
      </c>
      <c r="BT56" s="71">
        <f>APPS('05-06 Teamsheets'!$H$2:$R$71,$A56,'05-06 Teamsheets'!$C$2:$C$71,B$1)+SUBS('05-06 Teamsheets'!$S$2:$W$71,$A56,'05-06 Teamsheets'!$C$2:$C$71,B$1)+APPS('06-07 Teamsheets'!$H$2:$R$83,$A56,'06-07 Teamsheets'!$C$2:$C$83,G$1)+SUBS('06-07 Teamsheets'!$S$2:$Z$83,$A56,'06-07 Teamsheets'!$C$2:$C$83,G$1)+APPS('07-08 Teamsheets'!$H$2:$R$88,$A56,'07-08 Teamsheets'!$C$2:$C$88,L$1)+SUBS('07-08 Teamsheets'!$S$2:$Z$88,$A56,'07-08 Teamsheets'!$C$2:$C$88,L$1)+APPS('08-09 Teamsheets'!$H$2:$R$92,$A56,'08-09 Teamsheets'!$C$2:$C$92,Q$1)+SUBS('08-09 Teamsheets'!$S$2:$Z$92,$A56,'08-09 Teamsheets'!$C$2:$C$92,Q$1)+APPS('09-10 Teamsheets'!$H$2:$R$98,$A56,'09-10 Teamsheets'!$C$2:$C$98,Q$1)+SUBS('09-10 Teamsheets'!$S$2:$Z$98,$A56,'09-10 Teamsheets'!$C$2:$C$98,Q$1)+APPS('10-11 Teamsheets'!$H$2:$R$107,$A56,'10-11 Teamsheets'!$C$2:$C$107,Q$1)+SUBS('10-11 Teamsheets'!$S$2:$Z$107,$A56,'10-11 Teamsheets'!$C$2:$C$107,Q$1)+APPS('11-12 Teamsheets'!$H$2:$R$119,$A56,'11-12 Teamsheets'!$C$2:$C$119,Q$1)+SUBS('11-12 Teamsheets'!$S$2:$Z$119,$A56,'11-12 Teamsheets'!$C$2:$C$119,Q$1)+APPS('12-13 Teamsheets'!$H$2:$R$126,$A56,'12-13 Teamsheets'!$C$2:$C$126,Q$1)+SUBS('12-13 Teamsheets'!$S$2:$Z$126,$A56,'12-13 Teamsheets'!$C$2:$C$126,Q$1)+APPS('13-14 Teamsheets'!$H$2:$R$132,$A56,'13-14 Teamsheets'!$C$2:$C$132,Q$1)+SUBS('13-14 Teamsheets'!$S$2:$Z$132,$A56,'13-14 Teamsheets'!$C$2:$C$132,Q$1)+APPS('14-15 Teamsheets'!$H$2:$R$136,$A56,'14-15 Teamsheets'!$C$2:$C$136,Q$1)+SUBS('14-15 Teamsheets'!$S$2:$Z$136,$A56,'14-15 Teamsheets'!$C$2:$C$136,Q$1)</f>
        <v>1</v>
      </c>
      <c r="BU56" s="132">
        <v>1</v>
      </c>
      <c r="BV56" s="27">
        <f>APPS('07-08 Teamsheets'!$H$2:$R$88,$A56,'07-08 Teamsheets'!$C$2:$C$88,AZ$1)+SUBS('07-08 Teamsheets'!$S$2:$Z$88,$A56,'07-08 Teamsheets'!$C$2:$C$88,AZ$1)+APPS('11-12 Teamsheets'!$H$2:$R$119,$A56,'11-12 Teamsheets'!$C$2:$C$119,AZ$1)+SUBS('11-12 Teamsheets'!$S$2:$Z$119,$A56,'11-12 Teamsheets'!$C$2:$C$119,AZ$1)+APPS('12-13 Teamsheets'!$H$2:$R$126,$A56,'12-13 Teamsheets'!$C$2:$C$126,AZ$1)+SUBS('12-13 Teamsheets'!$S$2:$Z$126,$A56,'12-13 Teamsheets'!$C$2:$C$126,AZ$1)+APPS('13-14 Teamsheets'!$H$2:$R$132,$A56,'13-14 Teamsheets'!$C$2:$C$132,AZ$1)+SUBS('13-14 Teamsheets'!$S$2:$Z$132,$A56,'13-14 Teamsheets'!$C$2:$C$132,AZ$1)+APPS('14-15 Teamsheets'!$H$2:$R$136,$A56,'14-15 Teamsheets'!$C$2:$C$136,AZ$1)+SUBS('14-15 Teamsheets'!$S$2:$Z$136,$A56,'14-15 Teamsheets'!$C$2:$C$136,AZ$1)+APPS('08-09 Teamsheets'!$H$2:$R$92,$A56,'08-09 Teamsheets'!$C$2:$C$92,BE$1)+APPS('09-10 Teamsheets'!$H$2:$R$98,$A56,'09-10 Teamsheets'!$C$2:$C$98,BE$1)+SUBS('08-09 Teamsheets'!$S$2:$Z$92,$A56,'08-09 Teamsheets'!$C$2:$C$92,BE$1)+SUBS('09-10 Teamsheets'!$S$2:$Z$98,$A56,'09-10 Teamsheets'!$C$2:$C$98,BE$1)+APPS('10-11 Teamsheets'!$H$2:$R$107,$A56,'10-11 Teamsheets'!$C$2:$C$107,BE$1)+SUBS('10-11 Teamsheets'!$S$2:$Z$107,$A56,'10-11 Teamsheets'!$C$2:$C$107,BE$1)+APPS('11-12 Teamsheets'!$H$2:$R$119,$A56,'11-12 Teamsheets'!$C$2:$C$119,BE$1)+SUBS('11-12 Teamsheets'!$S$2:$Z$119,$A56,'11-12 Teamsheets'!$C$2:$C$119,BE$1)+APPS('12-13 Teamsheets'!$H$2:$R$126,$A56,'12-13 Teamsheets'!$C$2:$C$126,BE$1)+SUBS('12-13 Teamsheets'!$S$2:$Z$126,$A56,'12-13 Teamsheets'!$C$2:$C$126,BE$1)+APPS('13-14 Teamsheets'!$H$2:$R$132,$A56,'13-14 Teamsheets'!$C$2:$C$132,BE$1)+SUBS('13-14 Teamsheets'!$S$2:$Z$132,$A56,'13-14 Teamsheets'!$C$2:$C$132,BE$1)+APPS('14-15 Teamsheets'!$H$2:$R$136,$A56,'14-15 Teamsheets'!$C$2:$C$136,BE$1)+SUBS('14-15 Teamsheets'!$S$2:$Z$136,$A56,'14-15 Teamsheets'!$C$2:$C$136,BE$1)</f>
        <v>0</v>
      </c>
      <c r="BW56" s="27">
        <f>APPS('07-08 Teamsheets'!$H$2:$R$88,$A56,'07-08 Teamsheets'!$C$2:$C$88,BJ$1)+APPS('08-09 Teamsheets'!$H$2:$R$92,$A56,'08-09 Teamsheets'!$C$2:$C$92,BJ$1)+APPS('09-10 Teamsheets'!$H$2:$R$98,$A56,'09-10 Teamsheets'!$C$2:$C$98,BJ$1)+SUBS('07-08 Teamsheets'!$S$2:$Z$88,$A56,'07-08 Teamsheets'!$C$2:$C$88,BJ$1)+SUBS('08-09 Teamsheets'!$S$2:$Z$92,$A56,'08-09 Teamsheets'!$C$2:$C$92,BJ$1)+SUBS('09-10 Teamsheets'!$S$2:$Z$98,$A56,'09-10 Teamsheets'!$C$2:$C$98,BJ$1)+APPS('10-11 Teamsheets'!$H$2:$R$107,$A56,'10-11 Teamsheets'!$C$2:$C$107,BJ$1)+SUBS('10-11 Teamsheets'!$S$2:$Z$107,$A56,'10-11 Teamsheets'!$C$2:$C$107,BJ$1)+APPS('11-12 Teamsheets'!$H$2:$R$119,$A56,'11-12 Teamsheets'!$C$2:$C$119,BJ$1)+SUBS('11-12 Teamsheets'!$S$2:$Z$111,$A56,'11-12 Teamsheets'!$C$2:$C$119,BJ$1)+APPS('12-13 Teamsheets'!$H$2:$R$126,$A56,'12-13 Teamsheets'!$C$2:$C$126,BJ$1)+SUBS('12-13 Teamsheets'!$S$2:$Z$118,$A56,'12-13 Teamsheets'!$C$2:$C$126,BJ$1)+APPS('13-14 Teamsheets'!$H$2:$R$132,$A56,'13-14 Teamsheets'!$C$2:$C$132,BJ$1)+SUBS('13-14 Teamsheets'!$S$2:$Z$124,$A56,'13-14 Teamsheets'!$C$2:$C$132,BJ$1)+APPS('14-15 Teamsheets'!$H$2:$R$136,$A56,'14-15 Teamsheets'!$C$2:$C$136,BJ$1)+SUBS('14-15 Teamsheets'!$S$2:$Z$128,$A56,'14-15 Teamsheets'!$C$2:$C$136,BJ$1)</f>
        <v>0</v>
      </c>
      <c r="BX56" s="27">
        <f>APPS('07-08 Teamsheets'!$H$2:$R$88,$A56,'07-08 Teamsheets'!$C$2:$C$88,BO$1)+APPS('08-09 Teamsheets'!$H$2:$R$92,$A56,'08-09 Teamsheets'!$C$2:$C$92,BO$1)+APPS('09-10 Teamsheets'!$H$2:$R$98,$A56,'09-10 Teamsheets'!$C$2:$C$98,BO$1)+SUBS('07-08 Teamsheets'!$S$2:$Z$88,$A56,'07-08 Teamsheets'!$C$2:$C$88,BO$1)+SUBS('08-09 Teamsheets'!$S$2:$Z$92,$A56,'08-09 Teamsheets'!$C$2:$C$92,BO$1)+SUBS('09-10 Teamsheets'!$S$2:$Z$98,$A56,'09-10 Teamsheets'!$C$2:$C$98,BO$1)+APPS('10-11 Teamsheets'!$H$2:$R$107,$A56,'10-11 Teamsheets'!$C$2:$C$107,BO$1)+SUBS('10-11 Teamsheets'!$S$2:$Z$107,$A56,'10-11 Teamsheets'!$C$2:$C$107,BO$1)+APPS('11-12 Teamsheets'!$H$2:$R$119,$A56,'11-12 Teamsheets'!$C$2:$C$119,BO$1)+SUBS('11-12 Teamsheets'!$S$2:$Z$119,$A56,'11-12 Teamsheets'!$C$2:$C$119,BO$1)+APPS('12-13 Teamsheets'!$H$2:$R$126,$A56,'12-13 Teamsheets'!$C$2:$C$126,BO$1)+SUBS('12-13 Teamsheets'!$S$2:$Z$126,$A56,'12-13 Teamsheets'!$C$2:$C$126,BO$1)+APPS('13-14 Teamsheets'!$H$2:$R$132,$A56,'13-14 Teamsheets'!$C$2:$C$132,BO$1)+SUBS('13-14 Teamsheets'!$S$2:$Z$132,$A56,'13-14 Teamsheets'!$C$2:$C$132,BO$1)+APPS('14-15 Teamsheets'!$H$2:$R$136,$A56,'14-15 Teamsheets'!$C$2:$C$136,BO$1)+SUBS('14-15 Teamsheets'!$S$2:$Z$136,$A56,'14-15 Teamsheets'!$C$2:$C$136,BO$1)</f>
        <v>0</v>
      </c>
      <c r="BY56" s="28">
        <f t="shared" si="3"/>
        <v>1</v>
      </c>
      <c r="BZ56" s="27" t="str">
        <f>(APPS('05-06 Teamsheets'!$H$2:$R$71,$A56) + APPS('06-07 Teamsheets'!$H$2:$R$83,$A56) +APPS('07-08 Teamsheets'!$H$2:$R$88,$A56) + APPS('08-09 Teamsheets'!$H$2:$R$92,$A56)+APPS('09-10 Teamsheets'!$H$2:$R$98,$A56)+APPS('10-11 Teamsheets'!$H$2:$R$107,$A56)+APPS('11-12 Teamsheets'!$H$2:$R$119,$A56)+APPS('12-13 Teamsheets'!$H$2:$R$126,$A56)+APPS('13-14 Teamsheets'!$H$2:$R$132,$A56)+APPS('14-15 Teamsheets'!$H$2:$R$136,$A56)) &amp; "(" &amp; (SUBS('05-06 Teamsheets'!$S$2:$W$71,$A56)+SUBS('06-07 Teamsheets'!$S$2:$Z$83,$A56)+SUBS('07-08 Teamsheets'!$S$2:$Z$88,$A56) +SUBS('08-09 Teamsheets'!$S$2:$Z$92,$A56)+SUBS('09-10 Teamsheets'!$S$2:$Z$98,$A56)+SUBS('10-11 Teamsheets'!$S$2:$Z$107,$A56)+SUBS('11-12 Teamsheets'!$S$2:$Z$119,$A56)+SUBS('12-13 Teamsheets'!$S$2:$Z$126,$A56)+SUBS('13-14 Teamsheets'!$S$2:$Z$132,$A56)+SUBS('14-15 Teamsheets'!$S$2:$Z$136,$A56)) &amp; ")"</f>
        <v>0(2)</v>
      </c>
      <c r="CA56" s="28">
        <f t="shared" si="4"/>
        <v>2</v>
      </c>
      <c r="CB56" s="71">
        <f>GOALS('05-06 Teamsheets'!$H$2:$W$71,$A56,'05-06 Teamsheets'!$C$2:$C$71,B$1)+GOALS('06-07 Teamsheets'!$H$2:$Z$83,$A56,'06-07 Teamsheets'!$C$2:$C$83,G$1)+GOALS('07-08 Teamsheets'!$H$2:$Z$88,$A56,'07-08 Teamsheets'!$C$2:$C$88,L$1)+GOALS('08-09 Teamsheets'!$H$2:$Z$92,$A56,'08-09 Teamsheets'!$C$2:$C$92,Q$1)+GOALS('09-10 Teamsheets'!$H$2:$Z$98,$A56,'09-10 Teamsheets'!$C$2:$C$98,Q$1)+GOALS('10-11 Teamsheets'!$H$2:$Z$107,$A56,'10-11 Teamsheets'!$C$2:$C$107,Q$1)+GOALS('11-12 Teamsheets'!$H$2:$Z$119,$A56,'11-12 Teamsheets'!$C$2:$C$119,Q$1)+GOALS('12-13 Teamsheets'!$H$2:$Z$126,$A56,'12-13 Teamsheets'!$C$2:$C$126,Q$1)+GOALS('13-14 Teamsheets'!$H$2:$Z$132,$A56,'13-14 Teamsheets'!$C$2:$C$132,Q$1)+GOALS('14-15 Teamsheets'!$H$2:$Z$136,$A56,'14-15 Teamsheets'!$C$2:$C$136,Q$1)</f>
        <v>0</v>
      </c>
      <c r="CC56" s="27">
        <f>GOALS('05-06 Teamsheets'!$H$2:$W$71,$A56,'05-06 Teamsheets'!$C$2:$C$71,V$1)+GOALS('05-06 Teamsheets'!$H$2:$W$71,$A56,'05-06 Teamsheets'!$C$2:$C$71,AA$1)+GOALS('06-07 Teamsheets'!$H$2:$Z$83,$A56,'06-07 Teamsheets'!$C$2:$C$83,AF$1)+GOALS('06-07 Teamsheets'!$H$2:$Z$83,$A56,'06-07 Teamsheets'!$C$2:$C$83,AK$1)+GOALS('07-08 Teamsheets'!$H$2:$Z$88,$A56,'07-08 Teamsheets'!$C$2:$C$88,AP$1)+GOALS('07-08 Teamsheets'!$H$2:$Z$88,$A56,'07-08 Teamsheets'!$C$2:$C$88,AU$1)+GOALS('07-08 Teamsheets'!$H$2:$Z$88,$A56,'07-08 Teamsheets'!$C$2:$C$88,AZ$1)+GOALS('11-12 Teamsheets'!$H$2:$Z$119,$A56,'11-12 Teamsheets'!$C$2:$C$119,AZ$1)+GOALS('12-13 Teamsheets'!$H$2:$Z$120,$A56,'12-13 Teamsheets'!$C$2:$C$120,AZ$1)+GOALS('13-14 Teamsheets'!$H$2:$Z$126,$A56,'13-14 Teamsheets'!$C$2:$C$126,AZ$1)+GOALS('14-15 Teamsheets'!$H$2:$Z$130,$A56,'14-15 Teamsheets'!$C$2:$C$130,AZ$1)+GOALS('08-09 Teamsheets'!$H$2:$Z$92,$A56,'08-09 Teamsheets'!$C$2:$C$92,BE$1)+GOALS('09-10 Teamsheets'!$H$2:$Z$98,$A56,'09-10 Teamsheets'!$C$2:$C$98,BE$1)+GOALS('10-11 Teamsheets'!$H$2:$Z$107,$A56,'10-11 Teamsheets'!$C$2:$C$107,BE$1)+GOALS('11-12 Teamsheets'!$H$2:$Z$119,$A56,'11-12 Teamsheets'!$C$2:$C$119,BE$1)+GOALS('12-13 Teamsheets'!$H$2:$Z$126,$A56,'12-13 Teamsheets'!$C$2:$C$126,BE$1)+GOALS('13-14 Teamsheets'!$H$2:$Z$132,$A56,'13-14 Teamsheets'!$C$2:$C$132,BE$1)+GOALS('14-15 Teamsheets'!$H$2:$Z$136,$A56,'14-15 Teamsheets'!$C$2:$C$136,BE$1)</f>
        <v>0</v>
      </c>
      <c r="CD56" s="27">
        <f>GOALS('07-08 Teamsheets'!$H$2:$Z$88,$A56,'07-08 Teamsheets'!$C$2:$C$88,BJ$1)
+GOALS('08-09 Teamsheets'!$H$2:$Z$92,$A56,'08-09 Teamsheets'!$C$2:$C$92,BJ$1)
+GOALS('09-10 Teamsheets'!$H$2:$Z$98,$A56,'09-10 Teamsheets'!$C$2:$C$98,BJ$1)
+GOALS('10-11 Teamsheets'!$H$2:$Z$107,$A56,'10-11 Teamsheets'!$C$2:$C$107,BJ$1)
+GOALS('11-12 Teamsheets'!$H$2:$Z$119,$A56,'11-12 Teamsheets'!$C$2:$C$119,BJ$1)
+GOALS('12-13 Teamsheets'!$H$2:$Z$124,$A56,'12-13 Teamsheets'!$C$2:$C$124,BJ$1)+GOALS('13-14 Teamsheets'!$H$2:$Z$130,$A56,'13-14 Teamsheets'!$C$2:$C$130,BJ$1)+GOALS('14-15 Teamsheets'!$H$2:$Z$134,$A56,'14-15 Teamsheets'!$C$2:$C$134,BJ$1)
+GOALS('07-08 Teamsheets'!$H$2:$Z$88,$A56,'07-08 Teamsheets'!$C$2:$C$88,BO$1)
+GOALS('08-09 Teamsheets'!$H$2:$Z$92,$A56,'08-09 Teamsheets'!$C$2:$C$92,BO$1)
+GOALS('09-10 Teamsheets'!$H$2:$Z$98,$A56,'09-10 Teamsheets'!$C$2:$C$98,BO$1)
+GOALS('10-11 Teamsheets'!$H$2:$Z$107,$A56,'10-11 Teamsheets'!$C$2:$C$107,BO$1)
+GOALS('11-12 Teamsheets'!$H$2:$Z$119,$A56,'11-12 Teamsheets'!$C$2:$C$119,BO$1)
+GOALS('12-13 Teamsheets'!$H$2:$Z$126,$A56,'12-13 Teamsheets'!$C$2:$C$126,BO$1)+GOALS('13-14 Teamsheets'!$H$2:$Z$132,$A56,'13-14 Teamsheets'!$C$2:$C$132,BO$1)+GOALS('14-15 Teamsheets'!$H$2:$Z$136,$A56,'14-15 Teamsheets'!$C$2:$C$136,BO$1)</f>
        <v>0</v>
      </c>
      <c r="CE56" s="28">
        <f t="shared" si="5"/>
        <v>0</v>
      </c>
      <c r="CF56" s="27" t="str">
        <f>(GOALS('05-06 Teamsheets'!$H$2:$R$71,$A56) +GOALS('06-07 Teamsheets'!$H$2:$R$83,$A56) +  GOALS('07-08 Teamsheets'!$H$2:$R$88,$A56) + GOALS('08-09 Teamsheets'!$H$2:$R$92,$A56)+GOALS('09-10 Teamsheets'!$H$2:$R$98,$A56)+GOALS('10-11 Teamsheets'!$H$2:$R$107,$A56)+GOALS('11-12 Teamsheets'!$H$2:$R$119,$A56)+GOALS('12-13 Teamsheets'!$H$2:$R$126,$A56)+GOALS('13-14 Teamsheets'!$H$2:$R$132,$A56)+GOALS('14-15 Teamsheets'!$H$2:$R$136,$A56)) &amp; "(" &amp; (GOALS('05-06 Teamsheets'!$S$2:$W$71,$A56)+GOALS('06-07 Teamsheets'!$S$2:$Z$83,$A56)+GOALS('07-08 Teamsheets'!$S$2:$Z$88,$A56)+GOALS('08-09 Teamsheets'!$S$2:$Z$92,$A56)+GOALS('09-10 Teamsheets'!$S$2:$Z$98,$A56)+GOALS('10-11 Teamsheets'!$S$2:$Z$107,$A56)+GOALS('11-12 Teamsheets'!$S$2:$Z$119,$A56)+GOALS('12-13 Teamsheets'!$S$2:$Z$126,$A56)+GOALS('13-14 Teamsheets'!$S$2:$Z$132,$A56)+GOALS('14-15 Teamsheets'!$S$2:$Z$136,$A56)) &amp; ")"</f>
        <v>0(0)</v>
      </c>
      <c r="CG56" s="28">
        <f t="shared" si="6"/>
        <v>0</v>
      </c>
      <c r="CH56" s="71">
        <f t="shared" si="7"/>
        <v>0</v>
      </c>
      <c r="CI56" s="83">
        <f t="shared" si="8"/>
        <v>0</v>
      </c>
      <c r="CJ56" s="77">
        <f t="shared" si="9"/>
        <v>0</v>
      </c>
      <c r="CK56" s="74" t="str">
        <f>(CARDS('05-06 Teamsheets'!$H$2:$W$71,$A56,$CX$2)+CARDS('06-07 Teamsheets'!$H$2:$Z$83,$A56,$CX$2)+CARDS('07-08 Teamsheets'!$H$2:$Z$88,$A56,$CX$2)+CARDS('08-09 Teamsheets'!$H$2:$Z$92,$A56,$CX$2)+CARDS('09-10 Teamsheets'!$H$2:$Z$98,$A56,$CX$2)+CARDS('10-11 Teamsheets'!$H$2:$Z$107,$A56,$CX$2)+CARDS('11-12 Teamsheets'!$H$2:$Z$119,$A56,$CX$2)+CARDS('12-13 Teamsheets'!$H$2:$Z$126,$A56,$CX$2)+CARDS('13-14 Teamsheets'!$H$2:$Z$130,$A56,$CX$2)) &amp; "(" &amp; (CARDS('05-06 Teamsheets'!$H$2:$W$71,$A56,$CX$3)+CARDS('06-07 Teamsheets'!$H$2:$Z$83,$A56,$CX$3)+CARDS('07-08 Teamsheets'!$H$2:$Z$88,$A56,$CX$3)+CARDS('08-09 Teamsheets'!$H$2:$Z$92,$A56,$CX$3)+CARDS('09-10 Teamsheets'!$H$2:$Z$98,$A56,$CX$3)+CARDS('10-11 Teamsheets'!$H$2:$Z$107,$A56,$CX$3)+CARDS('11-12 Teamsheets'!$H$2:$Z$119,$A56,$CX$3)+CARDS('13-14 Teamsheets'!$H$2:$Z$130,$A56,$CX$3)) &amp; ")"</f>
        <v>0(0)</v>
      </c>
      <c r="CL56" s="28">
        <f t="shared" si="10"/>
        <v>44</v>
      </c>
      <c r="CM56" s="28">
        <f t="shared" si="11"/>
        <v>10</v>
      </c>
      <c r="CN56" s="77">
        <f t="shared" si="12"/>
        <v>54</v>
      </c>
      <c r="CO56" s="28">
        <f t="shared" si="13"/>
        <v>27</v>
      </c>
      <c r="CP56" s="28">
        <f t="shared" si="14"/>
        <v>0</v>
      </c>
      <c r="CQ56" s="77">
        <f t="shared" ref="CQ56:CQ175" si="24">IF(CG56&lt;&gt;0,CN56/CG56,0)</f>
        <v>0</v>
      </c>
      <c r="CS56" s="71">
        <f t="shared" si="0"/>
        <v>157</v>
      </c>
      <c r="CT56" s="83">
        <f t="shared" si="1"/>
        <v>173</v>
      </c>
      <c r="CU56" s="77">
        <f t="shared" si="2"/>
        <v>101</v>
      </c>
    </row>
    <row r="57" spans="1:102" x14ac:dyDescent="0.2">
      <c r="A57" s="26" t="s">
        <v>2244</v>
      </c>
      <c r="B57" s="27" t="s">
        <v>1655</v>
      </c>
      <c r="C57" s="27" t="s">
        <v>1635</v>
      </c>
      <c r="D57" s="27">
        <v>0</v>
      </c>
      <c r="E57" s="27" t="s">
        <v>1636</v>
      </c>
      <c r="F57" s="82">
        <v>1563</v>
      </c>
      <c r="G57" s="27" t="s">
        <v>1635</v>
      </c>
      <c r="H57" s="27" t="s">
        <v>1635</v>
      </c>
      <c r="I57" s="27">
        <v>0</v>
      </c>
      <c r="J57" s="27" t="s">
        <v>1635</v>
      </c>
      <c r="K57" s="82">
        <v>0</v>
      </c>
      <c r="L57" s="27" t="s">
        <v>1635</v>
      </c>
      <c r="M57" s="27" t="s">
        <v>1635</v>
      </c>
      <c r="N57" s="27">
        <v>0</v>
      </c>
      <c r="O57" s="27" t="s">
        <v>1635</v>
      </c>
      <c r="P57" s="82">
        <v>0</v>
      </c>
      <c r="Q57" s="27" t="str">
        <f>(APPS('08-09 Teamsheets'!$H$2:$R$92,$A57,'08-09 Teamsheets'!$C$2:$C$92,Q$1)+APPS('09-10 Teamsheets'!$H$2:$R$98,$A57,'09-10 Teamsheets'!$C$2:$C$98,Q$1)+APPS('10-11 Teamsheets'!$H$2:$R$107,$A57,'10-11 Teamsheets'!$C$2:$C$107,Q$1)+APPS('11-12 Teamsheets'!$H$2:$R$119,$A57,'11-12 Teamsheets'!$C$2:$C$119,Q$1)+APPS('12-13 Teamsheets'!$H$2:$R$126,$A57,'12-13 Teamsheets'!$C$2:$C$126,Q$1)+APPS('13-14 Teamsheets'!$H$2:$R$132,$A57,'13-14 Teamsheets'!$C$2:$C$132,Q$1)+APPS('14-15 Teamsheets'!$H$2:$R$136,$A57,'14-15 Teamsheets'!$C$2:$C$136,Q$1)) &amp; "(" &amp; (SUBS('08-09 Teamsheets'!$S$2:$Z$92,$A57,'08-09 Teamsheets'!$C$2:$C$92,Q$1)+SUBS('09-10 Teamsheets'!$S$2:$Z$98,$A57,'09-10 Teamsheets'!$C$2:$C$98,Q$1)+SUBS('10-11 Teamsheets'!$S$2:$Z$107,$A57,'10-11 Teamsheets'!$C$2:$C$107,Q$1)+SUBS('11-12 Teamsheets'!$S$2:$Z$119,$A57,'11-12 Teamsheets'!$C$2:$C$119,Q$1)+SUBS('12-13 Teamsheets'!$S$2:$Z$126,$A57,'12-13 Teamsheets'!$C$2:$C$126,Q$1)+SUBS('13-14 Teamsheets'!$S$2:$Z$132,$A57,'13-14 Teamsheets'!$C$2:$C$132,Q$1)+SUBS('14-15 Teamsheets'!$S$2:$Z$136,$A57,'14-15 Teamsheets'!$C$2:$C$136,Q$1)) &amp; ")"</f>
        <v>0(0)</v>
      </c>
      <c r="R57" s="27" t="str">
        <f>(GOALS('08-09 Teamsheets'!$H$2:$R$92,$A57,'08-09 Teamsheets'!$C$2:$C$92,Q$1)+GOALS('09-10 Teamsheets'!$H$2:$R$98,$A57,'09-10 Teamsheets'!$C$2:$C$98,Q$1)+GOALS('10-11 Teamsheets'!$H$2:$R$107,$A57,'10-11 Teamsheets'!$C$2:$C$107,Q$1)+GOALS('11-12 Teamsheets'!$H$2:$R$119,$A57,'11-12 Teamsheets'!$C$2:$C$119,Q$1)+GOALS('12-13 Teamsheets'!$H$2:$R$126,$A57,'12-13 Teamsheets'!$C$2:$C$126,Q$1)+GOALS('13-14 Teamsheets'!$H$2:$R$132,$A57,'13-14 Teamsheets'!$C$2:$C$132,Q$1)+GOALS('14-15 Teamsheets'!$H$2:$R$136,$A57,'14-15 Teamsheets'!$C$2:$C$136,Q$1)) &amp; "(" &amp; (GOALS('08-09 Teamsheets'!$S$2:$Z$92,$A57,'08-09 Teamsheets'!$C$2:$C$92,Q$1)+GOALS('09-10 Teamsheets'!$S$2:$Z$98,$A57,'09-10 Teamsheets'!$C$2:$C$98,Q$1)+GOALS('10-11 Teamsheets'!$S$2:$Z$107,$A57,'10-11 Teamsheets'!$C$2:$C$107,Q$1)+GOALS('11-12 Teamsheets'!$S$2:$Z$119,$A57,'11-12 Teamsheets'!$C$2:$C$119,Q$1)+GOALS('12-13 Teamsheets'!$S$2:$Z$126,$A57,'12-13 Teamsheets'!$C$2:$C$126,Q$1)+GOALS('13-14 Teamsheets'!$S$2:$Z$132,$A57,'13-14 Teamsheets'!$C$2:$C$132,Q$1)+GOALS('14-15 Teamsheets'!$S$2:$Z$136,$A57,'14-15 Teamsheets'!$C$2:$C$136,Q$1)) &amp; ")"</f>
        <v>0(0)</v>
      </c>
      <c r="S57" s="27">
        <f>Clean_sheet('08-09 Teamsheets'!$C$2:$H$92,$A57,Q$1)+Clean_sheet('09-10 Teamsheets'!$C$2:$H$98,$A57,Q$1)+Clean_sheet('10-11 Teamsheets'!$C$2:$H$107,$A57,Q$1)+Clean_sheet('11-12 Teamsheets'!$C$2:$H$119,$A57,Q$1)+Clean_sheet('12-13 Teamsheets'!$C$2:$H$126,$A57,Q$1)+Clean_sheet('13-14 Teamsheets'!$C$2:$H$132,$A57,Q$1)+Clean_sheet('14-15 Teamsheets'!$C$2:$H$136,$A57,Q$1)</f>
        <v>0</v>
      </c>
      <c r="T57" s="27" t="str">
        <f>(CARDS('08-09 Teamsheets'!$H$2:$Z$92,$A57,$CX$2,'08-09 Teamsheets'!$C$2:$C$92,Q$1)+CARDS('09-10 Teamsheets'!$H$2:$Z$98,$A57,$CX$2,'09-10 Teamsheets'!$C$2:$C$98,Q$1)+CARDS('10-11 Teamsheets'!$H$2:$Z$107,$A57,$CX$2,'10-11 Teamsheets'!$C$2:$C$107,Q$1)+CARDS('11-12 Teamsheets'!$H$2:$Z$119,$A57,$CX$2,'11-12 Teamsheets'!$C$2:$C$119,Q$1)+CARDS('12-13 Teamsheets'!$H$2:$Z$126,$A57,$CX$2,'12-13 Teamsheets'!$C$2:$C$126,Q$1)+CARDS('13-14 Teamsheets'!$H$2:$Z$132,$A57,$CX$2,'13-14 Teamsheets'!$C$2:$C$132,Q$1)+CARDS('14-15 Teamsheets'!$H$2:$Z$136,$A57,$CX$2,'14-15 Teamsheets'!$C$2:$C$136,Q$1)) &amp; "(" &amp; (CARDS('08-09 Teamsheets'!$H$2:$Z$92,$A57,$CX$3,'08-09 Teamsheets'!$C$2:$C$92,Q$1)+CARDS('09-10 Teamsheets'!$H$2:$Z$98,$A57,$CX$3,'09-10 Teamsheets'!$C$2:$C$98,Q$1)+CARDS('10-11 Teamsheets'!$H$2:$Z$107,$A57,$CX$3,'10-11 Teamsheets'!$C$2:$C$107,Q$1)+CARDS('11-12 Teamsheets'!$H$2:$Z$119,$A57,$CX$3,'11-12 Teamsheets'!$C$2:$C$119,Q$1)+CARDS('12-13 Teamsheets'!$H$2:$Z$126,$A57,$CX$3,'12-13 Teamsheets'!$C$2:$C$126,Q$1)+CARDS('13-14 Teamsheets'!$H$2:$Z$132,$A57,$CX$3,'13-14 Teamsheets'!$C$2:$C$132,Q$1)+CARDS('14-15 Teamsheets'!$H$2:$Z$136,$A57,$CX$3,'14-15 Teamsheets'!$C$2:$C$136,Q$1)) &amp; ")"</f>
        <v>0(0)</v>
      </c>
      <c r="U57" s="82">
        <f>MINS_PLAYED('08-09 Teamsheets'!$H$2:$R$92,$A57,'08-09 Teamsheets'!$C$2:$C$92,Q$1)+MINS_PLAYED('09-10 Teamsheets'!$H$2:$R$98,$A57,'09-10 Teamsheets'!$C$2:$C$98,Q$1)+ MINS_AS_SUB('08-09 Teamsheets'!$S$2:$Z$92,$A57,'08-09 Teamsheets'!$C$2:$C$92,Q$1)+ MINS_AS_SUB('09-10 Teamsheets'!$S$2:$Z$98,$A57,'09-10 Teamsheets'!$C$2:$C$98,Q$1)+MINS_PLAYED('10-11 Teamsheets'!$H$2:$R$107,$A57,'10-11 Teamsheets'!$C$2:$C$107,Q$1)+MINS_AS_SUB('10-11 Teamsheets'!$S$2:$Z$107,$A57,'10-11 Teamsheets'!$C$2:$C$107,Q$1)+MINS_PLAYED('11-12 Teamsheets'!$H$2:$R$119,$A57,'11-12 Teamsheets'!$C$2:$C$119,Q$1)+MINS_AS_SUB('11-12 Teamsheets'!$S$2:$Z$119,$A57,'11-12 Teamsheets'!$C$2:$C$119,Q$1)+MINS_PLAYED('12-13 Teamsheets'!$H$2:$R$126,$A57,'12-13 Teamsheets'!$C$2:$C$126,Q$1)+MINS_AS_SUB('12-13 Teamsheets'!$S$2:$Z$126,$A57,'12-13 Teamsheets'!$C$2:$C$126,Q$1)+MINS_PLAYED('13-14 Teamsheets'!$H$2:$R$132,$A57,'13-14 Teamsheets'!$C$2:$C$132,Q$1)+MINS_AS_SUB('13-14 Teamsheets'!$S$2:$Z$132,$A57,'13-14 Teamsheets'!$C$2:$C$132,Q$1)+MINS_PLAYED('14-15 Teamsheets'!$H$2:$R$136,$A57,'14-15 Teamsheets'!$C$2:$C$136,Q$1)+MINS_AS_SUB('14-15 Teamsheets'!$S$2:$Z$136,$A57,'14-15 Teamsheets'!$C$2:$C$136,Q$1)</f>
        <v>0</v>
      </c>
      <c r="V57" s="27" t="s">
        <v>1638</v>
      </c>
      <c r="W57" s="27" t="s">
        <v>1635</v>
      </c>
      <c r="X57" s="27">
        <v>0</v>
      </c>
      <c r="Y57" s="27" t="s">
        <v>1635</v>
      </c>
      <c r="Z57" s="82">
        <v>136</v>
      </c>
      <c r="AA57" s="27" t="s">
        <v>1638</v>
      </c>
      <c r="AB57" s="27" t="s">
        <v>1635</v>
      </c>
      <c r="AC57" s="27">
        <v>0</v>
      </c>
      <c r="AD57" s="27" t="s">
        <v>1635</v>
      </c>
      <c r="AE57" s="82">
        <v>180</v>
      </c>
      <c r="AF57" s="27" t="s">
        <v>1635</v>
      </c>
      <c r="AG57" s="27" t="s">
        <v>1635</v>
      </c>
      <c r="AH57" s="27">
        <v>0</v>
      </c>
      <c r="AI57" s="27" t="s">
        <v>1635</v>
      </c>
      <c r="AJ57" s="82">
        <v>0</v>
      </c>
      <c r="AK57" s="27" t="s">
        <v>1635</v>
      </c>
      <c r="AL57" s="27" t="s">
        <v>1635</v>
      </c>
      <c r="AM57" s="27">
        <v>0</v>
      </c>
      <c r="AN57" s="27" t="s">
        <v>1635</v>
      </c>
      <c r="AO57" s="82">
        <v>0</v>
      </c>
      <c r="AP57" s="27" t="s">
        <v>1635</v>
      </c>
      <c r="AQ57" s="27" t="s">
        <v>1635</v>
      </c>
      <c r="AR57" s="27">
        <v>0</v>
      </c>
      <c r="AS57" s="27" t="s">
        <v>1635</v>
      </c>
      <c r="AT57" s="82">
        <v>0</v>
      </c>
      <c r="AU57" s="27" t="s">
        <v>1635</v>
      </c>
      <c r="AV57" s="27" t="s">
        <v>1635</v>
      </c>
      <c r="AW57" s="27">
        <v>0</v>
      </c>
      <c r="AX57" s="27" t="s">
        <v>1635</v>
      </c>
      <c r="AY57" s="82">
        <v>0</v>
      </c>
      <c r="AZ57" s="27" t="str">
        <f>(APPS('07-08 Teamsheets'!$H$2:$R$88,$A57,'07-08 Teamsheets'!$C$2:$C$88,AZ$1)+APPS('11-12 Teamsheets'!$H$2:$R$119,$A57,'11-12 Teamsheets'!$C$2:$C$119,AZ$1)+APPS('12-13 Teamsheets'!$H$2:$R$126,$A57,'12-13 Teamsheets'!$C$2:$C$126,AZ$1)+APPS('13-14 Teamsheets'!$H$2:$R$132,$A57,'13-14 Teamsheets'!$C$2:$C$132,AZ$1)+APPS('14-15 Teamsheets'!$H$2:$R$136,$A57,'14-15 Teamsheets'!$C$2:$C$136,AZ$1)) &amp; "(" &amp; (SUBS('07-08 Teamsheets'!$S$2:$Z$88,$A57,'07-08 Teamsheets'!$C$2:$C$88,AZ$1)+SUBS('11-12 Teamsheets'!$S$2:$Z$119,$A57,'11-12 Teamsheets'!$C$2:$C$119,AZ$1)+SUBS('12-13 Teamsheets'!$S$2:$Z$126,$A57,'12-13 Teamsheets'!$C$2:$C$126,AZ$1)+SUBS('13-14 Teamsheets'!$S$2:$Z$132,$A57,'13-14 Teamsheets'!$C$2:$C$132,AZ$1)+SUBS('14-15 Teamsheets'!$S$2:$Z$136,$A57,'14-15 Teamsheets'!$C$2:$C$136,AZ$1)) &amp; ")"</f>
        <v>0(0)</v>
      </c>
      <c r="BA57" s="27" t="str">
        <f>(GOALS('07-08 Teamsheets'!$H$2:$R$88,$A57,'07-08 Teamsheets'!$C$2:$C$88,AZ$1)+GOALS('11-12 Teamsheets'!$H$2:$R$119,$A57,'11-12 Teamsheets'!$C$2:$C$119,AZ$1)+GOALS('12-13 Teamsheets'!$H$2:$R$126,$A57,'12-13 Teamsheets'!$C$2:$C$126,AZ$1)+GOALS('13-14 Teamsheets'!$H$2:$R$132,$A57,'13-14 Teamsheets'!$C$2:$C$132,AZ$1)+GOALS('14-15 Teamsheets'!$H$2:$R$136,$A57,'14-15 Teamsheets'!$C$2:$C$136,AZ$1)) &amp; "(" &amp; (GOALS('07-08 Teamsheets'!$S$2:$Z$88,$A57,'07-08 Teamsheets'!$C$2:$C$88,AZ$1)+GOALS('11-12 Teamsheets'!$S$2:$Z$119,$A57,'11-12 Teamsheets'!$C$2:$C$119,AZ$1)+GOALS('12-13 Teamsheets'!$S$2:$Z$126,$A57,'12-13 Teamsheets'!$C$2:$C$126,AZ$1)+GOALS('13-14 Teamsheets'!$S$2:$Z$132,$A57,'13-14 Teamsheets'!$C$2:$C$132,AZ$1)+GOALS('14-15 Teamsheets'!$S$2:$Z$136,$A57,'14-15 Teamsheets'!$C$2:$C$136,AZ$1)) &amp; ")"</f>
        <v>0(0)</v>
      </c>
      <c r="BB57" s="27">
        <f>Clean_sheet('07-08 Teamsheets'!$C$2:$H$92,$A57,AZ$1)+Clean_sheet('11-12 Teamsheets'!$C$2:$H$119,$A57,AZ$1)+Clean_sheet('12-13 Teamsheets'!$C$2:$H$126,$A57,AZ$1)+Clean_sheet('13-14 Teamsheets'!$C$2:$H$132,$A57,AZ$1)+Clean_sheet('14-15 Teamsheets'!$C$2:$H$136,$A57,AZ$1)</f>
        <v>0</v>
      </c>
      <c r="BC57" s="27" t="str">
        <f>(CARDS('07-08 Teamsheets'!$H$2:$Z$88,$A57,$CX$2,'07-08 Teamsheets'!$C$2:$C$88,AZ$1)+CARDS('11-12 Teamsheets'!$H$2:$Z$119,$A57,$CX$2,'11-12 Teamsheets'!$C$2:$C$119,AZ$1)+CARDS('12-13 Teamsheets'!$H$2:$Z$126,$A57,$CX$2,'12-13 Teamsheets'!$C$2:$C$126,AZ$1)+CARDS('13-14 Teamsheets'!$H$2:$Z$132,$A57,$CX$2,'13-14 Teamsheets'!$C$2:$C$132,AZ$1)+CARDS('14-15 Teamsheets'!$H$2:$Z$136,$A57,$CX$2,'14-15 Teamsheets'!$C$2:$C$136,AZ$1)) &amp; "(" &amp; (CARDS('07-08 Teamsheets'!$H$2:$Z$88,$A57,$CX$3,'07-08 Teamsheets'!$C$2:$C$88,AZ$1)+CARDS('11-12 Teamsheets'!$H$2:$Z$119,$A57,$CX$3,'11-12 Teamsheets'!$C$2:$C$119,AZ$1)+CARDS('12-13 Teamsheets'!$H$2:$Z$126,$A57,$CX$3,'12-13 Teamsheets'!$C$2:$C$126,AZ$1)+CARDS('13-14 Teamsheets'!$H$2:$Z$132,$A57,$CX$3,'13-14 Teamsheets'!$C$2:$C$132,AZ$1)+CARDS('14-15 Teamsheets'!$H$2:$Z$136,$A57,$CX$3,'14-15 Teamsheets'!$C$2:$C$136,AZ$1)) &amp; ")"</f>
        <v>0(0)</v>
      </c>
      <c r="BD57" s="82">
        <f>MINS_PLAYED('07-08 Teamsheets'!$H$2:$R$88,$A57,'07-08 Teamsheets'!$C$2:$C$88,AZ$1)+MINS_PLAYED('11-12 Teamsheets'!$H$2:$R$119,$A57,'11-12 Teamsheets'!$C$2:$C$119,AZ$1)+MINS_PLAYED('12-13 Teamsheets'!$H$2:$R$126,$A57,'12-13 Teamsheets'!$C$2:$C$126,AZ$1)+MINS_PLAYED('13-14 Teamsheets'!$H$2:$R$132,$A57,'13-14 Teamsheets'!$C$2:$C$132,AZ$1)+MINS_PLAYED('14-15 Teamsheets'!$H$2:$R$136,$A57,'14-15 Teamsheets'!$C$2:$C$136,AZ$1)+MINS_AS_SUB('07-08 Teamsheets'!$S$2:$Z$88,$A57,'07-08 Teamsheets'!$C$2:$C$88,AZ$1)+MINS_AS_SUB('11-12 Teamsheets'!$S$2:$Z$119,$A57,'11-12 Teamsheets'!$C$2:$C$119,AZ$1)+MINS_AS_SUB('12-13 Teamsheets'!$S$2:$Z$126,$A57,'12-13 Teamsheets'!$C$2:$C$126,AZ$1)+MINS_AS_SUB('13-14 Teamsheets'!$S$2:$Z$132,$A57,'13-14 Teamsheets'!$C$2:$C$132,AZ$1)+MINS_AS_SUB('14-15 Teamsheets'!$S$2:$Z$136,$A57,'14-15 Teamsheets'!$C$2:$C$136,AZ$1)</f>
        <v>0</v>
      </c>
      <c r="BE57" s="27" t="str">
        <f>(APPS('08-09 Teamsheets'!$H$2:$R$92,$A57,'08-09 Teamsheets'!$C$2:$C$92,BE$1)+APPS('09-10 Teamsheets'!$H$2:$R$98,$A57,'09-10 Teamsheets'!$C$2:$C$98,BE$1)+APPS('10-11 Teamsheets'!$H$2:$R$107,$A57,'10-11 Teamsheets'!$C$2:$C$107,BE$1)+APPS('11-12 Teamsheets'!$H$2:$R$119,$A57,'11-12 Teamsheets'!$C$2:$C$119,BE$1)+APPS('12-13 Teamsheets'!$H$2:$R$126,$A57,'12-13 Teamsheets'!$C$2:$C$126,BE$1)+APPS('13-14 Teamsheets'!$H$2:$R$132,$A57,'13-14 Teamsheets'!$C$2:$C$132,BE$1)+APPS('14-15 Teamsheets'!$H$2:$R$136,$A57,'14-15 Teamsheets'!$C$2:$C$136,BE$1)) &amp; "(" &amp; (SUBS('08-09 Teamsheets'!$S$2:$Z$92,$A57,'08-09 Teamsheets'!$C$2:$C$92,BE$1)+SUBS('09-10 Teamsheets'!$S$2:$Z$98,$A57,'09-10 Teamsheets'!$C$2:$C$98,BE$1)+SUBS('10-11 Teamsheets'!$S$2:$Z$107,$A57,'10-11 Teamsheets'!$C$2:$C$107,BE$1)+SUBS('11-12 Teamsheets'!$S$2:$Z$119,$A57,'11-12 Teamsheets'!$C$2:$C$119,BE$1)+SUBS('12-13 Teamsheets'!$S$2:$Z$126,$A57,'12-13 Teamsheets'!$C$2:$C$126,BE$1)+SUBS('13-14 Teamsheets'!$S$2:$Z$132,$A57,'13-14 Teamsheets'!$C$2:$C$132,BE$1)+SUBS('14-15 Teamsheets'!$S$2:$Z$136,$A57,'14-15 Teamsheets'!$C$2:$C$136,BE$1)) &amp; ")"</f>
        <v>0(0)</v>
      </c>
      <c r="BF57" s="27" t="str">
        <f>(GOALS('08-09 Teamsheets'!$H$2:$R$92,$A57,'08-09 Teamsheets'!$C$2:$C$92,BE$1)+GOALS('09-10 Teamsheets'!$H$2:$R$98,$A57,'09-10 Teamsheets'!$C$2:$C$98,BE$1)+GOALS('10-11 Teamsheets'!$H$2:$R$107,$A57,'10-11 Teamsheets'!$C$2:$C$107,BE$1)+GOALS('11-12 Teamsheets'!$H$2:$R$119,$A57,'11-12 Teamsheets'!$C$2:$C$119,BE$1)+GOALS('12-13 Teamsheets'!$H$2:$R$126,$A57,'12-13 Teamsheets'!$C$2:$C$126,BE$1)+GOALS('13-14 Teamsheets'!$H$2:$R$132,$A57,'13-14 Teamsheets'!$C$2:$C$132,BE$1)+GOALS('14-15 Teamsheets'!$H$2:$R$136,$A57,'14-15 Teamsheets'!$C$2:$C$136,BE$1)) &amp; "(" &amp; (GOALS('08-09 Teamsheets'!$S$2:$Z$92,$A57,'08-09 Teamsheets'!$C$2:$C$92,BE$1)+GOALS('09-10 Teamsheets'!$S$2:$Z$98,$A57,'09-10 Teamsheets'!$C$2:$C$98,BE$1)+GOALS('10-11 Teamsheets'!$S$2:$Z$107,$A57,'10-11 Teamsheets'!$C$2:$C$107,BE$1)+GOALS('11-12 Teamsheets'!$S$2:$Z$119,$A57,'11-12 Teamsheets'!$C$2:$C$119,BE$1)+GOALS('12-13 Teamsheets'!$S$2:$Z$126,$A57,'12-13 Teamsheets'!$C$2:$C$126,BE$1)+GOALS('13-14 Teamsheets'!$S$2:$Z$132,$A57,'13-14 Teamsheets'!$C$2:$C$132,BE$1)+GOALS('14-15 Teamsheets'!$S$2:$Z$136,$A57,'14-15 Teamsheets'!$C$2:$C$136,BE$1)) &amp; ")"</f>
        <v>0(0)</v>
      </c>
      <c r="BG57" s="27">
        <f>Clean_sheet('08-09 Teamsheets'!$C$2:$H$92,$A57,BE$1)+Clean_sheet('09-10 Teamsheets'!$C$2:$H$98,$A57,BE$1)+Clean_sheet('10-11 Teamsheets'!$C$2:$H$107,$A57,BE$1)+Clean_sheet('11-12 Teamsheets'!$C$2:$H$119,$A57,BE$1)+Clean_sheet('12-13 Teamsheets'!$C$2:$H$126,$A57,BE$1)+Clean_sheet('13-14 Teamsheets'!$C$2:$H$132,$A57,BE$1)+Clean_sheet('14-15 Teamsheets'!$C$2:$H$136,$A57,BE$1)</f>
        <v>0</v>
      </c>
      <c r="BH57" s="27" t="str">
        <f>(CARDS('08-09 Teamsheets'!$H$2:$Z$92,$A57,$CX$2,'08-09 Teamsheets'!$C$2:$C$92,BE$1)+CARDS('09-10 Teamsheets'!$H$2:$Z$98,$A57,$CX$2,'09-10 Teamsheets'!$C$2:$C$98,BE$1)+CARDS('10-11 Teamsheets'!$H$2:$Z$107,$A57,$CX$2,'10-11 Teamsheets'!$C$2:$C$107,BE$1)+CARDS('11-12 Teamsheets'!$H$2:$Z$119,$A57,$CX$2,'11-12 Teamsheets'!$C$2:$C$119,BE$1)+CARDS('12-13 Teamsheets'!$H$2:$Z$126,$A57,$CX$2,'12-13 Teamsheets'!$C$2:$C$126,BE$1)+CARDS('13-14 Teamsheets'!$H$2:$Z$132,$A57,$CX$2,'13-14 Teamsheets'!$C$2:$C$132,BE$1)+CARDS('14-15 Teamsheets'!$H$2:$Z$136,$A57,$CX$2,'14-15 Teamsheets'!$C$2:$C$136,BE$1)) &amp; "(" &amp; (CARDS('08-09 Teamsheets'!$H$2:$Z$92,$A57,$CX$3,'08-09 Teamsheets'!$C$2:$C$92,BE$1)+CARDS('09-10 Teamsheets'!$H$2:$Z$98,$A57,$CX$3,'09-10 Teamsheets'!$C$2:$C$98,BE$1)+CARDS('10-11 Teamsheets'!$H$2:$Z$107,$A57,$CX$3,'10-11 Teamsheets'!$C$2:$C$107,BE$1)+CARDS('11-12 Teamsheets'!$H$2:$Z$119,$A57,$CX$3,'11-12 Teamsheets'!$C$2:$C$119,BE$1)+CARDS('12-13 Teamsheets'!$H$2:$Z$126,$A57,$CX$3,'12-13 Teamsheets'!$C$2:$C$126,BE$1)+CARDS('13-14 Teamsheets'!$H$2:$Z$132,$A57,$CX$3,'13-14 Teamsheets'!$C$2:$C$132,BE$1)+CARDS('14-15 Teamsheets'!$H$2:$Z$136,$A57,$CX$3,'14-15 Teamsheets'!$C$2:$C$136,BE$1)) &amp; ")"</f>
        <v>0(0)</v>
      </c>
      <c r="BI57" s="82">
        <f>MINS_PLAYED('08-09 Teamsheets'!$H$2:$R$92,$A57,'08-09 Teamsheets'!$C$2:$C$92,BE$1)+MINS_PLAYED('09-10 Teamsheets'!$H$2:$R$98,$A57,'09-10 Teamsheets'!$C$2:$C$98,BE$1)+ MINS_AS_SUB('08-09 Teamsheets'!$S$2:$Z$92,$A57,'08-09 Teamsheets'!$C$2:$C$92,BE$1)+ MINS_AS_SUB('09-10 Teamsheets'!$S$2:$Z$98,$A57,'09-10 Teamsheets'!$C$2:$C$98,BE$1)+MINS_PLAYED('10-11 Teamsheets'!$H$2:$R$107,$A57,'10-11 Teamsheets'!$C$2:$C$107,BE$1)+MINS_AS_SUB('10-11 Teamsheets'!$S$2:$Z$107,$A57,'10-11 Teamsheets'!$C$2:$C$107,BE$1)+MINS_PLAYED('11-12 Teamsheets'!$H$2:$R$119,$A57,'11-12 Teamsheets'!$C$2:$C$119,BE$1)+MINS_AS_SUB('11-12 Teamsheets'!$S$2:$Z$119,$A57,'11-12 Teamsheets'!$C$2:$C$119,BE$1)+MINS_PLAYED('12-13 Teamsheets'!$H$2:$R$126,$A57,'12-13 Teamsheets'!$C$2:$C$126,BE$1)+MINS_AS_SUB('12-13 Teamsheets'!$S$2:$Z$126,$A57,'12-13 Teamsheets'!$C$2:$C$126,BE$1)+MINS_PLAYED('13-14 Teamsheets'!$H$2:$R$132,$A57,'13-14 Teamsheets'!$C$2:$C$132,BE$1)+MINS_AS_SUB('13-14 Teamsheets'!$S$2:$Z$132,$A57,'13-14 Teamsheets'!$C$2:$C$132,BE$1)+MINS_PLAYED('14-15 Teamsheets'!$H$2:$R$136,$A57,'14-15 Teamsheets'!$C$2:$C$136,BE$1)+MINS_AS_SUB('14-15 Teamsheets'!$S$2:$Z$136,$A57,'14-15 Teamsheets'!$C$2:$C$136,BE$1)</f>
        <v>0</v>
      </c>
      <c r="BJ57" s="27" t="str">
        <f>(APPS('07-08 Teamsheets'!$H$2:$R$88,$A57,'07-08 Teamsheets'!$C$2:$C$88,BJ$1)+APPS('08-09 Teamsheets'!$H$2:$R$92,$A57,'08-09 Teamsheets'!$C$2:$C$92,BJ$1)+APPS('09-10 Teamsheets'!$H$2:$R$98,$A57,'09-10 Teamsheets'!$C$2:$C$98,BJ$1)+APPS('10-11 Teamsheets'!$H$2:$R$106,$A57,'10-11 Teamsheets'!$C$2:$C$106,BJ$1)+APPS('11-12 Teamsheets'!$H$2:$R$119,$A57,'11-12 Teamsheets'!$C$2:$C$119,BJ$1)+APPS('12-13 Teamsheets'!$H$2:$R$126,$A57,'12-13 Teamsheets'!$C$2:$C$126,BJ$1)+APPS('13-14 Teamsheets'!$H$2:$R$132,$A57,'13-14 Teamsheets'!$C$2:$C$132,BJ$1)+APPS('14-15 Teamsheets'!$H$2:$R$136,$A57,'14-15 Teamsheets'!$C$2:$C$136,BJ$1)) &amp; "(" &amp; (SUBS('07-08 Teamsheets'!$S$2:$Z$88,$A57,'07-08 Teamsheets'!$C$2:$C$88,BJ$1)+SUBS('08-09 Teamsheets'!$S$2:$Z$92,$A57,'08-09 Teamsheets'!$C$2:$C$92,BJ$1)+SUBS('09-10 Teamsheets'!$S$2:$Z$98,$A57,'09-10 Teamsheets'!$C$2:$C$98,BJ$1)+SUBS('10-11 Teamsheets'!$S$2:$Z$106,$A57,'10-11 Teamsheets'!$C$2:$C$106,BJ$1)+SUBS('11-12 Teamsheets'!$S$2:$Z$119,$A57,'11-12 Teamsheets'!$C$2:$C$119,BJ$1)+SUBS('12-13 Teamsheets'!$S$2:$Z$126,$A57,'12-13 Teamsheets'!$C$2:$C$126,BJ$1)+SUBS('13-14 Teamsheets'!$S$2:$Z$132,$A57,'13-14 Teamsheets'!$C$2:$C$132,BJ$1)+SUBS('14-15 Teamsheets'!$S$2:$Z$136,$A57,'14-15 Teamsheets'!$C$2:$C$136,BJ$1)) &amp; ")"</f>
        <v>0(0)</v>
      </c>
      <c r="BK57" s="27" t="str">
        <f>(GOALS('07-08 Teamsheets'!$H$2:$R$88,$A57,'07-08 Teamsheets'!$C$2:$C$88,BJ$1)+GOALS('08-09 Teamsheets'!$H$2:$R$92,$A57,'08-09 Teamsheets'!$C$2:$C$92,BJ$1)+GOALS('09-10 Teamsheets'!$H$2:$R$98,$A57,'09-10 Teamsheets'!$C$2:$C$98,BJ$1)+GOALS('10-11 Teamsheets'!$H$2:$R$106,$A57,'10-11 Teamsheets'!$C$2:$C$106,BJ$1)+GOALS('11-12 Teamsheets'!$H$2:$R$119,$A57,'11-12 Teamsheets'!$C$2:$C$119,BJ$1)+GOALS('12-13 Teamsheets'!$H$2:$R$126,$A57,'12-13 Teamsheets'!$C$2:$C$126,BJ$1)+GOALS('13-14 Teamsheets'!$H$2:$R$132,$A57,'13-14 Teamsheets'!$C$2:$C$132,BJ$1)+GOALS('14-15 Teamsheets'!$H$2:$R$136,$A57,'14-15 Teamsheets'!$C$2:$C$136,BJ$1)) &amp; "(" &amp; (GOALS('07-08 Teamsheets'!$S$2:$Z$88,$A57,'07-08 Teamsheets'!$C$2:$C$88,BJ$1)+GOALS('08-09 Teamsheets'!$S$2:$Z$92,$A57,'08-09 Teamsheets'!$C$2:$C$92,BJ$1)+GOALS('09-10 Teamsheets'!$S$2:$Z$98,$A57,'09-10 Teamsheets'!$C$2:$C$98,BJ$1)+GOALS('10-11 Teamsheets'!$S$2:$Z$106,$A57,'10-11 Teamsheets'!$C$2:$C$106,BJ$1)+GOALS('11-12 Teamsheets'!$S$2:$Z$119,$A57,'11-12 Teamsheets'!$C$2:$C$119,BJ$1)+GOALS('12-13 Teamsheets'!$S$2:$Z$126,$A57,'12-13 Teamsheets'!$C$2:$C$126,BJ$1)+GOALS('13-14 Teamsheets'!$S$2:$Z$132,$A57,'13-14 Teamsheets'!$C$2:$C$132,BJ$1)+GOALS('14-15 Teamsheets'!$S$2:$Z$136,$A57,'14-15 Teamsheets'!$C$2:$C$136,BJ$1)) &amp; ")"</f>
        <v>0(0)</v>
      </c>
      <c r="BL57" s="27">
        <f>Clean_sheet('07-08 Teamsheets'!$C$2:$H$92,$A57,BJ$1)+Clean_sheet('08-09 Teamsheets'!$C$2:$H$92,$A57,BJ$1)+Clean_sheet('09-10 Teamsheets'!$C$2:$H$98,$A57,BJ$1)+Clean_sheet('10-11 Teamsheets'!$C$2:$H$106,$A57,BJ$1)+Clean_sheet('11-12 Teamsheets'!$C$2:$H$119,$A57,BJ$1)+Clean_sheet('12-13 Teamsheets'!$C$2:$H$126,$A57,BJ$1)+Clean_sheet('13-14 Teamsheets'!$C$2:$H$132,$A57,BJ$1)+Clean_sheet('14-15 Teamsheets'!$C$2:$H$136,$A57,BJ$1)</f>
        <v>0</v>
      </c>
      <c r="BM57" s="27" t="str">
        <f>(CARDS('07-08 Teamsheets'!$H$2:$Z$88,$A57,$CX$2,'07-08 Teamsheets'!$C$2:$C$88,BJ$1)+CARDS('08-09 Teamsheets'!$H$2:$Z$92,$A57,$CX$2,'08-09 Teamsheets'!$C$2:$C$92,BJ$1)+CARDS('09-10 Teamsheets'!$H$2:$Z$98,$A57,$CX$2,'09-10 Teamsheets'!$C$2:$C$98,BJ$1)+CARDS('10-11 Teamsheets'!$H$2:$Z$106,$A57,$CX$2,'10-11 Teamsheets'!$C$2:$C$106,BJ$1)+CARDS('11-12 Teamsheets'!$H$2:$Z$119,$A57,$CX$2,'11-12 Teamsheets'!$C$2:$C$119,BJ$1)+CARDS('12-13 Teamsheets'!$H$2:$Z$126,$A57,$CX$2,'12-13 Teamsheets'!$C$2:$C$126,BJ$1)+CARDS('13-14 Teamsheets'!$H$2:$Z$132,$A57,$CX$2,'13-14 Teamsheets'!$C$2:$C$132,BJ$1)+CARDS('14-15 Teamsheets'!$H$2:$Z$136,$A57,$CX$2,'14-15 Teamsheets'!$C$2:$C$136,BJ$1)) &amp; "(" &amp; (CARDS('07-08 Teamsheets'!$H$2:$Z$88,$A57,$CX$3,'07-08 Teamsheets'!$C$2:$C$88,BJ$1)+CARDS('08-09 Teamsheets'!$H$2:$Z$92,$A57,$CX$3,'08-09 Teamsheets'!$C$2:$C$92,BJ$1)+CARDS('09-10 Teamsheets'!$H$2:$Z$98,$A57,$CX$3,'09-10 Teamsheets'!$C$2:$C$98,BJ$1)+CARDS('10-11 Teamsheets'!$H$2:$Z$106,$A57,$CX$3,'10-11 Teamsheets'!$C$2:$C$106,BJ$1)+CARDS('11-12 Teamsheets'!$H$2:$Z$119,$A57,$CX$3,'11-12 Teamsheets'!$C$2:$C$119,BJ$1)+CARDS('12-13 Teamsheets'!$H$2:$Z$126,$A57,$CX$3,'12-13 Teamsheets'!$C$2:$C$126,BJ$1)+CARDS('13-14 Teamsheets'!$H$2:$Z$132,$A57,$CX$3,'13-14 Teamsheets'!$C$2:$C$132,BJ$1)+CARDS('14-15 Teamsheets'!$H$2:$Z$136,$A57,$CX$3,'14-15 Teamsheets'!$C$2:$C$136,BJ$1)) &amp; ")"</f>
        <v>0(0)</v>
      </c>
      <c r="BN57" s="82">
        <f>MINS_PLAYED('07-08 Teamsheets'!$H$2:$R$88,$A57,'07-08 Teamsheets'!$C$2:$C$88,BJ$1)+MINS_PLAYED('08-09 Teamsheets'!$H$2:$R$92,$A57,'08-09 Teamsheets'!$C$2:$C$92,BJ$1)+MINS_PLAYED('09-10 Teamsheets'!$H$2:$R$98,$A57,'09-10 Teamsheets'!$C$2:$C$98,BJ$1)+MINS_PLAYED('10-11 Teamsheets'!$H$2:$R$106,$A57,'10-11 Teamsheets'!$C$2:$C$106,BJ$1)+MINS_PLAYED('11-12 Teamsheets'!$H$2:$R$119,$A57,'11-12 Teamsheets'!$C$2:$C$119,BJ$1)+MINS_PLAYED('12-13 Teamsheets'!$H$2:$R$126,$A57,'12-13 Teamsheets'!$C$2:$C$126,BJ$1)+MINS_PLAYED('13-14 Teamsheets'!$H$2:$R$132,$A57,'13-14 Teamsheets'!$C$2:$C$132,BJ$1)+MINS_PLAYED('14-15 Teamsheets'!$H$2:$R$136,$A57,'14-15 Teamsheets'!$C$2:$C$136,BJ$1)+MINS_AS_SUB('07-08 Teamsheets'!$S$2:$Z$88,$A57,'07-08 Teamsheets'!$C$2:$C$88,BJ$1)+MINS_AS_SUB('08-09 Teamsheets'!$S$2:$Z$92,$A57,'08-09 Teamsheets'!$C$2:$C$92,BJ$1)+MINS_AS_SUB('09-10 Teamsheets'!$S$2:$Z$98,$A57,'09-10 Teamsheets'!$C$2:$C$98,BJ$1)+MINS_AS_SUB('10-11 Teamsheets'!$S$2:$Z$106,$A57,'10-11 Teamsheets'!$C$2:$C$106,BJ$1)+MINS_AS_SUB('11-12 Teamsheets'!$S$2:$Z$119,$A57,'11-12 Teamsheets'!$C$2:$C$119,BJ$1)+MINS_AS_SUB('12-13 Teamsheets'!$S$2:$Z$126,$A57,'12-13 Teamsheets'!$C$2:$C$126,BJ$1)+MINS_AS_SUB('13-14 Teamsheets'!$S$2:$Z$132,$A57,'13-14 Teamsheets'!$C$2:$C$132,BJ$1)+MINS_AS_SUB('14-15 Teamsheets'!$S$2:$Z$136,$A57,'14-15 Teamsheets'!$C$2:$C$136,BJ$1)</f>
        <v>0</v>
      </c>
      <c r="BO57" s="27" t="str">
        <f>(APPS('07-08 Teamsheets'!$H$2:$R$88,$A57,'07-08 Teamsheets'!$C$2:$C$88,BO$1)+APPS('08-09 Teamsheets'!$H$2:$R$92,$A57,'08-09 Teamsheets'!$C$2:$C$92,BO$1)+APPS('09-10 Teamsheets'!$H$2:$R$98,$A57,'09-10 Teamsheets'!$C$2:$C$98,BO$1)+APPS('10-11 Teamsheets'!$H$2:$R$106,$A57,'10-11 Teamsheets'!$C$2:$C$106,BO$1)+APPS('11-12 Teamsheets'!$H$2:$R$119,$A57,'11-12 Teamsheets'!$C$2:$C$119,BO$1)+APPS('12-13 Teamsheets'!$H$2:$R$126,$A57,'12-13 Teamsheets'!$C$2:$C$126,BO$1)+APPS('13-14 Teamsheets'!$H$2:$R$132,$A57,'13-14 Teamsheets'!$C$2:$C$132,BO$1)+APPS('14-15 Teamsheets'!$H$2:$R$136,$A57,'14-15 Teamsheets'!$C$2:$C$136,BO$1)) &amp; "(" &amp; (SUBS('07-08 Teamsheets'!$S$2:$Z$88,$A57,'07-08 Teamsheets'!$C$2:$C$88,BO$1)+SUBS('08-09 Teamsheets'!$S$2:$Z$92,$A57,'08-09 Teamsheets'!$C$2:$C$92,BO$1)+SUBS('09-10 Teamsheets'!$S$2:$Z$98,$A57,'09-10 Teamsheets'!$C$2:$C$98,BO$1)+SUBS('10-11 Teamsheets'!$S$2:$Z$106,$A57,'10-11 Teamsheets'!$C$2:$C$106,BO$1)+SUBS('11-12 Teamsheets'!$S$2:$Z$119,$A57,'11-12 Teamsheets'!$C$2:$C$119,BO$1)+SUBS('12-13 Teamsheets'!$S$2:$Z$126,$A57,'12-13 Teamsheets'!$C$2:$C$126,BO$1)+SUBS('13-14 Teamsheets'!$S$2:$Z$132,$A57,'13-14 Teamsheets'!$C$2:$C$132,BO$1)+SUBS('14-15 Teamsheets'!$S$2:$Z$136,$A57,'14-15 Teamsheets'!$C$2:$C$136,BO$1)) &amp; ")"</f>
        <v>0(0)</v>
      </c>
      <c r="BP57" s="27" t="str">
        <f>(GOALS('07-08 Teamsheets'!$H$2:$R$88,$A57,'07-08 Teamsheets'!$C$2:$C$88,BO$1)+GOALS('08-09 Teamsheets'!$H$2:$R$92,$A57,'08-09 Teamsheets'!$C$2:$C$92,BO$1)+GOALS('09-10 Teamsheets'!$H$2:$R$98,$A57,'09-10 Teamsheets'!$C$2:$C$98,BO$1)+GOALS('10-11 Teamsheets'!$H$2:$R$106,$A57,'10-11 Teamsheets'!$C$2:$C$106,BO$1)+GOALS('11-12 Teamsheets'!$H$2:$R$119,$A57,'11-12 Teamsheets'!$C$2:$C$119,BO$1)+GOALS('12-13 Teamsheets'!$H$2:$R$126,$A57,'12-13 Teamsheets'!$C$2:$C$126,BO$1)+GOALS('13-14 Teamsheets'!$H$2:$R$132,$A57,'13-14 Teamsheets'!$C$2:$C$132,BO$1)+GOALS('14-15 Teamsheets'!$H$2:$R$136,$A57,'14-15 Teamsheets'!$C$2:$C$136,BO$1)) &amp; "(" &amp; (GOALS('07-08 Teamsheets'!$S$2:$Z$88,$A57,'07-08 Teamsheets'!$C$2:$C$88,BO$1)+GOALS('08-09 Teamsheets'!$S$2:$Z$92,$A57,'08-09 Teamsheets'!$C$2:$C$92,BO$1)+GOALS('09-10 Teamsheets'!$S$2:$Z$98,$A57,'09-10 Teamsheets'!$C$2:$C$98,BO$1)+GOALS('10-11 Teamsheets'!$S$2:$Z$106,$A57,'10-11 Teamsheets'!$C$2:$C$106,BO$1)+GOALS('11-12 Teamsheets'!$S$2:$Z$119,$A57,'11-12 Teamsheets'!$C$2:$C$119,BO$1)+GOALS('12-13 Teamsheets'!$S$2:$Z$126,$A57,'12-13 Teamsheets'!$C$2:$C$126,BO$1)+GOALS('13-14 Teamsheets'!$S$2:$Z$132,$A57,'13-14 Teamsheets'!$C$2:$C$132,BO$1)+GOALS('14-15 Teamsheets'!$S$2:$Z$136,$A57,'14-15 Teamsheets'!$C$2:$C$136,BO$1)) &amp; ")"</f>
        <v>0(0)</v>
      </c>
      <c r="BQ57" s="27">
        <f>Clean_sheet('07-08 Teamsheets'!$C$2:$H$92,$A57,BO$1)+Clean_sheet('08-09 Teamsheets'!$C$2:$H$92,$A57,BO$1)+Clean_sheet('09-10 Teamsheets'!$C$2:$H$98,$A57,BO$1)+Clean_sheet('10-11 Teamsheets'!$C$2:$H$106,$A57,BO$1)+Clean_sheet('11-12 Teamsheets'!$C$2:$H$119,$A57,BO$1)+Clean_sheet('12-13 Teamsheets'!$C$2:$H$126,$A57,BO$1)+Clean_sheet('13-14 Teamsheets'!$C$2:$H$132,$A57,BO$1)+Clean_sheet('14-15 Teamsheets'!$C$2:$H$136,$A57,BO$1)</f>
        <v>0</v>
      </c>
      <c r="BR57" s="27" t="str">
        <f>(CARDS('07-08 Teamsheets'!$H$2:$Z$88,$A57,$CX$2,'07-08 Teamsheets'!$C$2:$C$88,BO$1)+CARDS('08-09 Teamsheets'!$H$2:$Z$92,$A57,$CX$2,'08-09 Teamsheets'!$C$2:$C$92,BO$1)+CARDS('09-10 Teamsheets'!$H$2:$Z$98,$A57,$CX$2,'09-10 Teamsheets'!$C$2:$C$98,BO$1)+CARDS('10-11 Teamsheets'!$H$2:$Z$106,$A57,$CX$2,'10-11 Teamsheets'!$C$2:$C$106,BO$1)+CARDS('11-12 Teamsheets'!$H$2:$Z$119,$A57,$CX$2,'11-12 Teamsheets'!$C$2:$C$119,BO$1)+CARDS('12-13 Teamsheets'!$H$2:$Z$126,$A57,$CX$2,'12-13 Teamsheets'!$C$2:$C$126,BO$1)+CARDS('13-14 Teamsheets'!$H$2:$Z$132,$A57,$CX$2,'13-14 Teamsheets'!$C$2:$C$132,BO$1)+CARDS('14-15 Teamsheets'!$H$2:$Z$136,$A57,$CX$2,'14-15 Teamsheets'!$C$2:$C$136,BO$1)) &amp; "(" &amp; (CARDS('07-08 Teamsheets'!$H$2:$Z$88,$A57,$CX$3,'07-08 Teamsheets'!$C$2:$C$88,BO$1)+CARDS('08-09 Teamsheets'!$H$2:$Z$92,$A57,$CX$3,'08-09 Teamsheets'!$C$2:$C$92,BO$1)+CARDS('09-10 Teamsheets'!$H$2:$Z$98,$A57,$CX$3,'09-10 Teamsheets'!$C$2:$C$98,BO$1)+CARDS('10-11 Teamsheets'!$H$2:$Z$106,$A57,$CX$3,'10-11 Teamsheets'!$C$2:$C$106,BO$1)+CARDS('11-12 Teamsheets'!$H$2:$Z$119,$A57,$CX$3,'11-12 Teamsheets'!$C$2:$C$119,BO$1)+CARDS('12-13 Teamsheets'!$H$2:$Z$126,$A57,$CX$3,'12-13 Teamsheets'!$C$2:$C$126,BO$1)+CARDS('13-14 Teamsheets'!$H$2:$Z$132,$A57,$CX$3,'13-14 Teamsheets'!$C$2:$C$132,BO$1)+CARDS('14-15 Teamsheets'!$H$2:$Z$136,$A57,$CX$3,'14-15 Teamsheets'!$C$2:$C$136,BO$1)) &amp; ")"</f>
        <v>0(0)</v>
      </c>
      <c r="BS57" s="82">
        <f>MINS_PLAYED('07-08 Teamsheets'!$H$2:$R$88,$A57,'07-08 Teamsheets'!$C$2:$C$88,BO$1)+MINS_PLAYED('08-09 Teamsheets'!$H$2:$R$92,$A57,'08-09 Teamsheets'!$C$2:$C$92,BO$1)+MINS_PLAYED('09-10 Teamsheets'!$H$2:$R$98,$A57,'09-10 Teamsheets'!$C$2:$C$98,BO$1)+MINS_PLAYED('10-11 Teamsheets'!$H$2:$R$106,$A57,'10-11 Teamsheets'!$C$2:$C$106,BO$1)+MINS_PLAYED('11-12 Teamsheets'!$H$2:$R$119,$A57,'11-12 Teamsheets'!$C$2:$C$119,BO$1)+MINS_PLAYED('12-13 Teamsheets'!$H$2:$R$126,$A57,'12-13 Teamsheets'!$C$2:$C$126,BO$1)+MINS_PLAYED('13-14 Teamsheets'!$H$2:$R$132,$A57,'13-14 Teamsheets'!$C$2:$C$132,BO$1)+MINS_PLAYED('14-15 Teamsheets'!$H$2:$R$136,$A57,'14-15 Teamsheets'!$C$2:$C$136,BO$1)+MINS_AS_SUB('07-08 Teamsheets'!$S$2:$Z$88,$A57,'07-08 Teamsheets'!$C$2:$C$88,BO$1)+MINS_AS_SUB('08-09 Teamsheets'!$S$2:$Z$92,$A57,'08-09 Teamsheets'!$C$2:$C$92,BO$1)+MINS_AS_SUB('09-10 Teamsheets'!$S$2:$Z$98,$A57,'09-10 Teamsheets'!$C$2:$C$98,BO$1)+MINS_AS_SUB('10-11 Teamsheets'!$S$2:$Z$106,$A57,'10-11 Teamsheets'!$C$2:$C$106,BO$1)+MINS_AS_SUB('11-12 Teamsheets'!$S$2:$Z$119,$A57,'11-12 Teamsheets'!$C$2:$C$119,BO$1)+MINS_AS_SUB('12-13 Teamsheets'!$S$2:$Z$126,$A57,'12-13 Teamsheets'!$C$2:$C$126,BO$1)+MINS_AS_SUB('13-14 Teamsheets'!$S$2:$Z$132,$A57,'13-14 Teamsheets'!$C$2:$C$132,BO$1)+MINS_AS_SUB('14-15 Teamsheets'!$S$2:$Z$136,$A57,'14-15 Teamsheets'!$C$2:$C$136,BO$1)</f>
        <v>0</v>
      </c>
      <c r="BT57" s="71">
        <f>APPS('05-06 Teamsheets'!$H$2:$R$71,$A57,'05-06 Teamsheets'!$C$2:$C$71,B$1)+SUBS('05-06 Teamsheets'!$S$2:$W$71,$A57,'05-06 Teamsheets'!$C$2:$C$71,B$1)+APPS('06-07 Teamsheets'!$H$2:$R$83,$A57,'06-07 Teamsheets'!$C$2:$C$83,G$1)+SUBS('06-07 Teamsheets'!$S$2:$Z$83,$A57,'06-07 Teamsheets'!$C$2:$C$83,G$1)+APPS('07-08 Teamsheets'!$H$2:$R$88,$A57,'07-08 Teamsheets'!$C$2:$C$88,L$1)+SUBS('07-08 Teamsheets'!$S$2:$Z$88,$A57,'07-08 Teamsheets'!$C$2:$C$88,L$1)+APPS('08-09 Teamsheets'!$H$2:$R$92,$A57,'08-09 Teamsheets'!$C$2:$C$92,Q$1)+SUBS('08-09 Teamsheets'!$S$2:$Z$92,$A57,'08-09 Teamsheets'!$C$2:$C$92,Q$1)+APPS('09-10 Teamsheets'!$H$2:$R$98,$A57,'09-10 Teamsheets'!$C$2:$C$98,Q$1)+SUBS('09-10 Teamsheets'!$S$2:$Z$98,$A57,'09-10 Teamsheets'!$C$2:$C$98,Q$1)+APPS('10-11 Teamsheets'!$H$2:$R$107,$A57,'10-11 Teamsheets'!$C$2:$C$107,Q$1)+SUBS('10-11 Teamsheets'!$S$2:$Z$107,$A57,'10-11 Teamsheets'!$C$2:$C$107,Q$1)+APPS('11-12 Teamsheets'!$H$2:$R$119,$A57,'11-12 Teamsheets'!$C$2:$C$119,Q$1)+SUBS('11-12 Teamsheets'!$S$2:$Z$119,$A57,'11-12 Teamsheets'!$C$2:$C$119,Q$1)+APPS('12-13 Teamsheets'!$H$2:$R$126,$A57,'12-13 Teamsheets'!$C$2:$C$126,Q$1)+SUBS('12-13 Teamsheets'!$S$2:$Z$126,$A57,'12-13 Teamsheets'!$C$2:$C$126,Q$1)+APPS('13-14 Teamsheets'!$H$2:$R$132,$A57,'13-14 Teamsheets'!$C$2:$C$132,Q$1)+SUBS('13-14 Teamsheets'!$S$2:$Z$132,$A57,'13-14 Teamsheets'!$C$2:$C$132,Q$1)+APPS('14-15 Teamsheets'!$H$2:$R$136,$A57,'14-15 Teamsheets'!$C$2:$C$136,Q$1)+SUBS('14-15 Teamsheets'!$S$2:$Z$136,$A57,'14-15 Teamsheets'!$C$2:$C$136,Q$1)</f>
        <v>19</v>
      </c>
      <c r="BU57" s="132">
        <v>4</v>
      </c>
      <c r="BV57" s="27">
        <f>APPS('07-08 Teamsheets'!$H$2:$R$88,$A57,'07-08 Teamsheets'!$C$2:$C$88,AZ$1)+SUBS('07-08 Teamsheets'!$S$2:$Z$88,$A57,'07-08 Teamsheets'!$C$2:$C$88,AZ$1)+APPS('11-12 Teamsheets'!$H$2:$R$119,$A57,'11-12 Teamsheets'!$C$2:$C$119,AZ$1)+SUBS('11-12 Teamsheets'!$S$2:$Z$119,$A57,'11-12 Teamsheets'!$C$2:$C$119,AZ$1)+APPS('12-13 Teamsheets'!$H$2:$R$126,$A57,'12-13 Teamsheets'!$C$2:$C$126,AZ$1)+SUBS('12-13 Teamsheets'!$S$2:$Z$126,$A57,'12-13 Teamsheets'!$C$2:$C$126,AZ$1)+APPS('13-14 Teamsheets'!$H$2:$R$132,$A57,'13-14 Teamsheets'!$C$2:$C$132,AZ$1)+SUBS('13-14 Teamsheets'!$S$2:$Z$132,$A57,'13-14 Teamsheets'!$C$2:$C$132,AZ$1)+APPS('14-15 Teamsheets'!$H$2:$R$136,$A57,'14-15 Teamsheets'!$C$2:$C$136,AZ$1)+SUBS('14-15 Teamsheets'!$S$2:$Z$136,$A57,'14-15 Teamsheets'!$C$2:$C$136,AZ$1)+APPS('08-09 Teamsheets'!$H$2:$R$92,$A57,'08-09 Teamsheets'!$C$2:$C$92,BE$1)+APPS('09-10 Teamsheets'!$H$2:$R$98,$A57,'09-10 Teamsheets'!$C$2:$C$98,BE$1)+SUBS('08-09 Teamsheets'!$S$2:$Z$92,$A57,'08-09 Teamsheets'!$C$2:$C$92,BE$1)+SUBS('09-10 Teamsheets'!$S$2:$Z$98,$A57,'09-10 Teamsheets'!$C$2:$C$98,BE$1)+APPS('10-11 Teamsheets'!$H$2:$R$107,$A57,'10-11 Teamsheets'!$C$2:$C$107,BE$1)+SUBS('10-11 Teamsheets'!$S$2:$Z$107,$A57,'10-11 Teamsheets'!$C$2:$C$107,BE$1)+APPS('11-12 Teamsheets'!$H$2:$R$119,$A57,'11-12 Teamsheets'!$C$2:$C$119,BE$1)+SUBS('11-12 Teamsheets'!$S$2:$Z$119,$A57,'11-12 Teamsheets'!$C$2:$C$119,BE$1)+APPS('12-13 Teamsheets'!$H$2:$R$126,$A57,'12-13 Teamsheets'!$C$2:$C$126,BE$1)+SUBS('12-13 Teamsheets'!$S$2:$Z$126,$A57,'12-13 Teamsheets'!$C$2:$C$126,BE$1)+APPS('13-14 Teamsheets'!$H$2:$R$132,$A57,'13-14 Teamsheets'!$C$2:$C$132,BE$1)+SUBS('13-14 Teamsheets'!$S$2:$Z$132,$A57,'13-14 Teamsheets'!$C$2:$C$132,BE$1)+APPS('14-15 Teamsheets'!$H$2:$R$136,$A57,'14-15 Teamsheets'!$C$2:$C$136,BE$1)+SUBS('14-15 Teamsheets'!$S$2:$Z$136,$A57,'14-15 Teamsheets'!$C$2:$C$136,BE$1)</f>
        <v>0</v>
      </c>
      <c r="BW57" s="27">
        <f>APPS('07-08 Teamsheets'!$H$2:$R$88,$A57,'07-08 Teamsheets'!$C$2:$C$88,BJ$1)+APPS('08-09 Teamsheets'!$H$2:$R$92,$A57,'08-09 Teamsheets'!$C$2:$C$92,BJ$1)+APPS('09-10 Teamsheets'!$H$2:$R$98,$A57,'09-10 Teamsheets'!$C$2:$C$98,BJ$1)+SUBS('07-08 Teamsheets'!$S$2:$Z$88,$A57,'07-08 Teamsheets'!$C$2:$C$88,BJ$1)+SUBS('08-09 Teamsheets'!$S$2:$Z$92,$A57,'08-09 Teamsheets'!$C$2:$C$92,BJ$1)+SUBS('09-10 Teamsheets'!$S$2:$Z$98,$A57,'09-10 Teamsheets'!$C$2:$C$98,BJ$1)+APPS('10-11 Teamsheets'!$H$2:$R$107,$A57,'10-11 Teamsheets'!$C$2:$C$107,BJ$1)+SUBS('10-11 Teamsheets'!$S$2:$Z$107,$A57,'10-11 Teamsheets'!$C$2:$C$107,BJ$1)+APPS('11-12 Teamsheets'!$H$2:$R$119,$A57,'11-12 Teamsheets'!$C$2:$C$119,BJ$1)+SUBS('11-12 Teamsheets'!$S$2:$Z$111,$A57,'11-12 Teamsheets'!$C$2:$C$119,BJ$1)+APPS('12-13 Teamsheets'!$H$2:$R$126,$A57,'12-13 Teamsheets'!$C$2:$C$126,BJ$1)+SUBS('12-13 Teamsheets'!$S$2:$Z$118,$A57,'12-13 Teamsheets'!$C$2:$C$126,BJ$1)+APPS('13-14 Teamsheets'!$H$2:$R$132,$A57,'13-14 Teamsheets'!$C$2:$C$132,BJ$1)+SUBS('13-14 Teamsheets'!$S$2:$Z$124,$A57,'13-14 Teamsheets'!$C$2:$C$132,BJ$1)+APPS('14-15 Teamsheets'!$H$2:$R$136,$A57,'14-15 Teamsheets'!$C$2:$C$136,BJ$1)+SUBS('14-15 Teamsheets'!$S$2:$Z$128,$A57,'14-15 Teamsheets'!$C$2:$C$136,BJ$1)</f>
        <v>0</v>
      </c>
      <c r="BX57" s="27">
        <f>APPS('07-08 Teamsheets'!$H$2:$R$88,$A57,'07-08 Teamsheets'!$C$2:$C$88,BO$1)+APPS('08-09 Teamsheets'!$H$2:$R$92,$A57,'08-09 Teamsheets'!$C$2:$C$92,BO$1)+APPS('09-10 Teamsheets'!$H$2:$R$98,$A57,'09-10 Teamsheets'!$C$2:$C$98,BO$1)+SUBS('07-08 Teamsheets'!$S$2:$Z$88,$A57,'07-08 Teamsheets'!$C$2:$C$88,BO$1)+SUBS('08-09 Teamsheets'!$S$2:$Z$92,$A57,'08-09 Teamsheets'!$C$2:$C$92,BO$1)+SUBS('09-10 Teamsheets'!$S$2:$Z$98,$A57,'09-10 Teamsheets'!$C$2:$C$98,BO$1)+APPS('10-11 Teamsheets'!$H$2:$R$107,$A57,'10-11 Teamsheets'!$C$2:$C$107,BO$1)+SUBS('10-11 Teamsheets'!$S$2:$Z$107,$A57,'10-11 Teamsheets'!$C$2:$C$107,BO$1)+APPS('11-12 Teamsheets'!$H$2:$R$119,$A57,'11-12 Teamsheets'!$C$2:$C$119,BO$1)+SUBS('11-12 Teamsheets'!$S$2:$Z$119,$A57,'11-12 Teamsheets'!$C$2:$C$119,BO$1)+APPS('12-13 Teamsheets'!$H$2:$R$126,$A57,'12-13 Teamsheets'!$C$2:$C$126,BO$1)+SUBS('12-13 Teamsheets'!$S$2:$Z$126,$A57,'12-13 Teamsheets'!$C$2:$C$126,BO$1)+APPS('13-14 Teamsheets'!$H$2:$R$132,$A57,'13-14 Teamsheets'!$C$2:$C$132,BO$1)+SUBS('13-14 Teamsheets'!$S$2:$Z$132,$A57,'13-14 Teamsheets'!$C$2:$C$132,BO$1)+APPS('14-15 Teamsheets'!$H$2:$R$136,$A57,'14-15 Teamsheets'!$C$2:$C$136,BO$1)+SUBS('14-15 Teamsheets'!$S$2:$Z$136,$A57,'14-15 Teamsheets'!$C$2:$C$136,BO$1)</f>
        <v>0</v>
      </c>
      <c r="BY57" s="28">
        <f t="shared" si="3"/>
        <v>4</v>
      </c>
      <c r="BZ57" s="27" t="str">
        <f>(APPS('05-06 Teamsheets'!$H$2:$R$71,$A57) + APPS('06-07 Teamsheets'!$H$2:$R$83,$A57) +APPS('07-08 Teamsheets'!$H$2:$R$88,$A57) + APPS('08-09 Teamsheets'!$H$2:$R$92,$A57)+APPS('09-10 Teamsheets'!$H$2:$R$98,$A57)+APPS('10-11 Teamsheets'!$H$2:$R$107,$A57)+APPS('11-12 Teamsheets'!$H$2:$R$119,$A57)+APPS('12-13 Teamsheets'!$H$2:$R$126,$A57)+APPS('13-14 Teamsheets'!$H$2:$R$132,$A57)+APPS('14-15 Teamsheets'!$H$2:$R$136,$A57)) &amp; "(" &amp; (SUBS('05-06 Teamsheets'!$S$2:$W$71,$A57)+SUBS('06-07 Teamsheets'!$S$2:$Z$83,$A57)+SUBS('07-08 Teamsheets'!$S$2:$Z$88,$A57) +SUBS('08-09 Teamsheets'!$S$2:$Z$92,$A57)+SUBS('09-10 Teamsheets'!$S$2:$Z$98,$A57)+SUBS('10-11 Teamsheets'!$S$2:$Z$107,$A57)+SUBS('11-12 Teamsheets'!$S$2:$Z$119,$A57)+SUBS('12-13 Teamsheets'!$S$2:$Z$126,$A57)+SUBS('13-14 Teamsheets'!$S$2:$Z$132,$A57)+SUBS('14-15 Teamsheets'!$S$2:$Z$136,$A57)) &amp; ")"</f>
        <v>22(1)</v>
      </c>
      <c r="CA57" s="28">
        <f t="shared" si="4"/>
        <v>23</v>
      </c>
      <c r="CB57" s="71">
        <f>GOALS('05-06 Teamsheets'!$H$2:$W$71,$A57,'05-06 Teamsheets'!$C$2:$C$71,B$1)+GOALS('06-07 Teamsheets'!$H$2:$Z$83,$A57,'06-07 Teamsheets'!$C$2:$C$83,G$1)+GOALS('07-08 Teamsheets'!$H$2:$Z$88,$A57,'07-08 Teamsheets'!$C$2:$C$88,L$1)+GOALS('08-09 Teamsheets'!$H$2:$Z$92,$A57,'08-09 Teamsheets'!$C$2:$C$92,Q$1)+GOALS('09-10 Teamsheets'!$H$2:$Z$98,$A57,'09-10 Teamsheets'!$C$2:$C$98,Q$1)+GOALS('10-11 Teamsheets'!$H$2:$Z$107,$A57,'10-11 Teamsheets'!$C$2:$C$107,Q$1)+GOALS('11-12 Teamsheets'!$H$2:$Z$119,$A57,'11-12 Teamsheets'!$C$2:$C$119,Q$1)+GOALS('12-13 Teamsheets'!$H$2:$Z$126,$A57,'12-13 Teamsheets'!$C$2:$C$126,Q$1)+GOALS('13-14 Teamsheets'!$H$2:$Z$132,$A57,'13-14 Teamsheets'!$C$2:$C$132,Q$1)+GOALS('14-15 Teamsheets'!$H$2:$Z$136,$A57,'14-15 Teamsheets'!$C$2:$C$136,Q$1)</f>
        <v>0</v>
      </c>
      <c r="CC57" s="27">
        <f>GOALS('05-06 Teamsheets'!$H$2:$W$71,$A57,'05-06 Teamsheets'!$C$2:$C$71,V$1)+GOALS('05-06 Teamsheets'!$H$2:$W$71,$A57,'05-06 Teamsheets'!$C$2:$C$71,AA$1)+GOALS('06-07 Teamsheets'!$H$2:$Z$83,$A57,'06-07 Teamsheets'!$C$2:$C$83,AF$1)+GOALS('06-07 Teamsheets'!$H$2:$Z$83,$A57,'06-07 Teamsheets'!$C$2:$C$83,AK$1)+GOALS('07-08 Teamsheets'!$H$2:$Z$88,$A57,'07-08 Teamsheets'!$C$2:$C$88,AP$1)+GOALS('07-08 Teamsheets'!$H$2:$Z$88,$A57,'07-08 Teamsheets'!$C$2:$C$88,AU$1)+GOALS('07-08 Teamsheets'!$H$2:$Z$88,$A57,'07-08 Teamsheets'!$C$2:$C$88,AZ$1)+GOALS('11-12 Teamsheets'!$H$2:$Z$119,$A57,'11-12 Teamsheets'!$C$2:$C$119,AZ$1)+GOALS('12-13 Teamsheets'!$H$2:$Z$120,$A57,'12-13 Teamsheets'!$C$2:$C$120,AZ$1)+GOALS('13-14 Teamsheets'!$H$2:$Z$126,$A57,'13-14 Teamsheets'!$C$2:$C$126,AZ$1)+GOALS('14-15 Teamsheets'!$H$2:$Z$130,$A57,'14-15 Teamsheets'!$C$2:$C$130,AZ$1)+GOALS('08-09 Teamsheets'!$H$2:$Z$92,$A57,'08-09 Teamsheets'!$C$2:$C$92,BE$1)+GOALS('09-10 Teamsheets'!$H$2:$Z$98,$A57,'09-10 Teamsheets'!$C$2:$C$98,BE$1)+GOALS('10-11 Teamsheets'!$H$2:$Z$107,$A57,'10-11 Teamsheets'!$C$2:$C$107,BE$1)+GOALS('11-12 Teamsheets'!$H$2:$Z$119,$A57,'11-12 Teamsheets'!$C$2:$C$119,BE$1)+GOALS('12-13 Teamsheets'!$H$2:$Z$126,$A57,'12-13 Teamsheets'!$C$2:$C$126,BE$1)+GOALS('13-14 Teamsheets'!$H$2:$Z$132,$A57,'13-14 Teamsheets'!$C$2:$C$132,BE$1)+GOALS('14-15 Teamsheets'!$H$2:$Z$136,$A57,'14-15 Teamsheets'!$C$2:$C$136,BE$1)</f>
        <v>0</v>
      </c>
      <c r="CD57" s="27">
        <f>GOALS('07-08 Teamsheets'!$H$2:$Z$88,$A57,'07-08 Teamsheets'!$C$2:$C$88,BJ$1)
+GOALS('08-09 Teamsheets'!$H$2:$Z$92,$A57,'08-09 Teamsheets'!$C$2:$C$92,BJ$1)
+GOALS('09-10 Teamsheets'!$H$2:$Z$98,$A57,'09-10 Teamsheets'!$C$2:$C$98,BJ$1)
+GOALS('10-11 Teamsheets'!$H$2:$Z$107,$A57,'10-11 Teamsheets'!$C$2:$C$107,BJ$1)
+GOALS('11-12 Teamsheets'!$H$2:$Z$119,$A57,'11-12 Teamsheets'!$C$2:$C$119,BJ$1)
+GOALS('12-13 Teamsheets'!$H$2:$Z$124,$A57,'12-13 Teamsheets'!$C$2:$C$124,BJ$1)+GOALS('13-14 Teamsheets'!$H$2:$Z$130,$A57,'13-14 Teamsheets'!$C$2:$C$130,BJ$1)+GOALS('14-15 Teamsheets'!$H$2:$Z$134,$A57,'14-15 Teamsheets'!$C$2:$C$134,BJ$1)
+GOALS('07-08 Teamsheets'!$H$2:$Z$88,$A57,'07-08 Teamsheets'!$C$2:$C$88,BO$1)
+GOALS('08-09 Teamsheets'!$H$2:$Z$92,$A57,'08-09 Teamsheets'!$C$2:$C$92,BO$1)
+GOALS('09-10 Teamsheets'!$H$2:$Z$98,$A57,'09-10 Teamsheets'!$C$2:$C$98,BO$1)
+GOALS('10-11 Teamsheets'!$H$2:$Z$107,$A57,'10-11 Teamsheets'!$C$2:$C$107,BO$1)
+GOALS('11-12 Teamsheets'!$H$2:$Z$119,$A57,'11-12 Teamsheets'!$C$2:$C$119,BO$1)
+GOALS('12-13 Teamsheets'!$H$2:$Z$126,$A57,'12-13 Teamsheets'!$C$2:$C$126,BO$1)+GOALS('13-14 Teamsheets'!$H$2:$Z$132,$A57,'13-14 Teamsheets'!$C$2:$C$132,BO$1)+GOALS('14-15 Teamsheets'!$H$2:$Z$136,$A57,'14-15 Teamsheets'!$C$2:$C$136,BO$1)</f>
        <v>0</v>
      </c>
      <c r="CE57" s="28">
        <f t="shared" si="5"/>
        <v>0</v>
      </c>
      <c r="CF57" s="27" t="str">
        <f>(GOALS('05-06 Teamsheets'!$H$2:$R$71,$A57) +GOALS('06-07 Teamsheets'!$H$2:$R$83,$A57) +  GOALS('07-08 Teamsheets'!$H$2:$R$88,$A57) + GOALS('08-09 Teamsheets'!$H$2:$R$92,$A57)+GOALS('09-10 Teamsheets'!$H$2:$R$98,$A57)+GOALS('10-11 Teamsheets'!$H$2:$R$107,$A57)+GOALS('11-12 Teamsheets'!$H$2:$R$119,$A57)+GOALS('12-13 Teamsheets'!$H$2:$R$126,$A57)+GOALS('13-14 Teamsheets'!$H$2:$R$132,$A57)+GOALS('14-15 Teamsheets'!$H$2:$R$136,$A57)) &amp; "(" &amp; (GOALS('05-06 Teamsheets'!$S$2:$W$71,$A57)+GOALS('06-07 Teamsheets'!$S$2:$Z$83,$A57)+GOALS('07-08 Teamsheets'!$S$2:$Z$88,$A57)+GOALS('08-09 Teamsheets'!$S$2:$Z$92,$A57)+GOALS('09-10 Teamsheets'!$S$2:$Z$98,$A57)+GOALS('10-11 Teamsheets'!$S$2:$Z$107,$A57)+GOALS('11-12 Teamsheets'!$S$2:$Z$119,$A57)+GOALS('12-13 Teamsheets'!$S$2:$Z$126,$A57)+GOALS('13-14 Teamsheets'!$S$2:$Z$132,$A57)+GOALS('14-15 Teamsheets'!$S$2:$Z$136,$A57)) &amp; ")"</f>
        <v>0(0)</v>
      </c>
      <c r="CG57" s="28">
        <f t="shared" si="6"/>
        <v>0</v>
      </c>
      <c r="CH57" s="71">
        <f t="shared" si="7"/>
        <v>0</v>
      </c>
      <c r="CI57" s="83">
        <f t="shared" si="8"/>
        <v>0</v>
      </c>
      <c r="CJ57" s="77">
        <f t="shared" si="9"/>
        <v>0</v>
      </c>
      <c r="CK57" s="74" t="str">
        <f>(CARDS('05-06 Teamsheets'!$H$2:$W$71,$A57,$CX$2)+CARDS('06-07 Teamsheets'!$H$2:$Z$83,$A57,$CX$2)+CARDS('07-08 Teamsheets'!$H$2:$Z$88,$A57,$CX$2)+CARDS('08-09 Teamsheets'!$H$2:$Z$92,$A57,$CX$2)+CARDS('09-10 Teamsheets'!$H$2:$Z$98,$A57,$CX$2)+CARDS('10-11 Teamsheets'!$H$2:$Z$107,$A57,$CX$2)+CARDS('11-12 Teamsheets'!$H$2:$Z$119,$A57,$CX$2)+CARDS('12-13 Teamsheets'!$H$2:$Z$126,$A57,$CX$2)+CARDS('13-14 Teamsheets'!$H$2:$Z$130,$A57,$CX$2)) &amp; "(" &amp; (CARDS('05-06 Teamsheets'!$H$2:$W$71,$A57,$CX$3)+CARDS('06-07 Teamsheets'!$H$2:$Z$83,$A57,$CX$3)+CARDS('07-08 Teamsheets'!$H$2:$Z$88,$A57,$CX$3)+CARDS('08-09 Teamsheets'!$H$2:$Z$92,$A57,$CX$3)+CARDS('09-10 Teamsheets'!$H$2:$Z$98,$A57,$CX$3)+CARDS('10-11 Teamsheets'!$H$2:$Z$107,$A57,$CX$3)+CARDS('11-12 Teamsheets'!$H$2:$Z$119,$A57,$CX$3)+CARDS('13-14 Teamsheets'!$H$2:$Z$130,$A57,$CX$3)) &amp; ")"</f>
        <v>1(0)</v>
      </c>
      <c r="CL57" s="28">
        <f t="shared" si="10"/>
        <v>1563</v>
      </c>
      <c r="CM57" s="28">
        <f t="shared" si="11"/>
        <v>316</v>
      </c>
      <c r="CN57" s="77">
        <f t="shared" si="12"/>
        <v>1879</v>
      </c>
      <c r="CO57" s="28">
        <f t="shared" si="13"/>
        <v>81.695652173913047</v>
      </c>
      <c r="CP57" s="28">
        <f t="shared" si="14"/>
        <v>0</v>
      </c>
      <c r="CQ57" s="77">
        <f t="shared" si="24"/>
        <v>0</v>
      </c>
      <c r="CS57" s="71">
        <f t="shared" si="0"/>
        <v>76</v>
      </c>
      <c r="CT57" s="83">
        <f t="shared" si="1"/>
        <v>63</v>
      </c>
      <c r="CU57" s="77">
        <f t="shared" si="2"/>
        <v>101</v>
      </c>
    </row>
    <row r="58" spans="1:102" x14ac:dyDescent="0.2">
      <c r="A58" s="26" t="s">
        <v>2801</v>
      </c>
      <c r="B58" s="27" t="s">
        <v>1635</v>
      </c>
      <c r="C58" s="27" t="s">
        <v>1635</v>
      </c>
      <c r="D58" s="27">
        <v>0</v>
      </c>
      <c r="E58" s="27" t="s">
        <v>1635</v>
      </c>
      <c r="F58" s="82">
        <v>0</v>
      </c>
      <c r="G58" s="27" t="s">
        <v>1635</v>
      </c>
      <c r="H58" s="27" t="s">
        <v>1635</v>
      </c>
      <c r="I58" s="27">
        <v>0</v>
      </c>
      <c r="J58" s="27" t="s">
        <v>1635</v>
      </c>
      <c r="K58" s="82">
        <v>0</v>
      </c>
      <c r="L58" s="27" t="s">
        <v>1635</v>
      </c>
      <c r="M58" s="27" t="s">
        <v>1635</v>
      </c>
      <c r="N58" s="27">
        <v>0</v>
      </c>
      <c r="O58" s="27" t="s">
        <v>1635</v>
      </c>
      <c r="P58" s="82">
        <v>0</v>
      </c>
      <c r="Q58" s="27" t="str">
        <f>(APPS('08-09 Teamsheets'!$H$2:$R$92,$A58,'08-09 Teamsheets'!$C$2:$C$92,Q$1)+APPS('09-10 Teamsheets'!$H$2:$R$98,$A58,'09-10 Teamsheets'!$C$2:$C$98,Q$1)+APPS('10-11 Teamsheets'!$H$2:$R$107,$A58,'10-11 Teamsheets'!$C$2:$C$107,Q$1)+APPS('11-12 Teamsheets'!$H$2:$R$119,$A58,'11-12 Teamsheets'!$C$2:$C$119,Q$1)+APPS('12-13 Teamsheets'!$H$2:$R$126,$A58,'12-13 Teamsheets'!$C$2:$C$126,Q$1)+APPS('13-14 Teamsheets'!$H$2:$R$132,$A58,'13-14 Teamsheets'!$C$2:$C$132,Q$1)+APPS('14-15 Teamsheets'!$H$2:$R$136,$A58,'14-15 Teamsheets'!$C$2:$C$136,Q$1)) &amp; "(" &amp; (SUBS('08-09 Teamsheets'!$S$2:$Z$92,$A58,'08-09 Teamsheets'!$C$2:$C$92,Q$1)+SUBS('09-10 Teamsheets'!$S$2:$Z$98,$A58,'09-10 Teamsheets'!$C$2:$C$98,Q$1)+SUBS('10-11 Teamsheets'!$S$2:$Z$107,$A58,'10-11 Teamsheets'!$C$2:$C$107,Q$1)+SUBS('11-12 Teamsheets'!$S$2:$Z$119,$A58,'11-12 Teamsheets'!$C$2:$C$119,Q$1)+SUBS('12-13 Teamsheets'!$S$2:$Z$126,$A58,'12-13 Teamsheets'!$C$2:$C$126,Q$1)+SUBS('13-14 Teamsheets'!$S$2:$Z$132,$A58,'13-14 Teamsheets'!$C$2:$C$132,Q$1)+SUBS('14-15 Teamsheets'!$S$2:$Z$136,$A58,'14-15 Teamsheets'!$C$2:$C$136,Q$1)) &amp; ")"</f>
        <v>0(4)</v>
      </c>
      <c r="R58" s="27" t="str">
        <f>(GOALS('08-09 Teamsheets'!$H$2:$R$92,$A58,'08-09 Teamsheets'!$C$2:$C$92,Q$1)+GOALS('09-10 Teamsheets'!$H$2:$R$98,$A58,'09-10 Teamsheets'!$C$2:$C$98,Q$1)+GOALS('10-11 Teamsheets'!$H$2:$R$107,$A58,'10-11 Teamsheets'!$C$2:$C$107,Q$1)+GOALS('11-12 Teamsheets'!$H$2:$R$119,$A58,'11-12 Teamsheets'!$C$2:$C$119,Q$1)+GOALS('12-13 Teamsheets'!$H$2:$R$126,$A58,'12-13 Teamsheets'!$C$2:$C$126,Q$1)+GOALS('13-14 Teamsheets'!$H$2:$R$132,$A58,'13-14 Teamsheets'!$C$2:$C$132,Q$1)+GOALS('14-15 Teamsheets'!$H$2:$R$136,$A58,'14-15 Teamsheets'!$C$2:$C$136,Q$1)) &amp; "(" &amp; (GOALS('08-09 Teamsheets'!$S$2:$Z$92,$A58,'08-09 Teamsheets'!$C$2:$C$92,Q$1)+GOALS('09-10 Teamsheets'!$S$2:$Z$98,$A58,'09-10 Teamsheets'!$C$2:$C$98,Q$1)+GOALS('10-11 Teamsheets'!$S$2:$Z$107,$A58,'10-11 Teamsheets'!$C$2:$C$107,Q$1)+GOALS('11-12 Teamsheets'!$S$2:$Z$119,$A58,'11-12 Teamsheets'!$C$2:$C$119,Q$1)+GOALS('12-13 Teamsheets'!$S$2:$Z$126,$A58,'12-13 Teamsheets'!$C$2:$C$126,Q$1)+GOALS('13-14 Teamsheets'!$S$2:$Z$132,$A58,'13-14 Teamsheets'!$C$2:$C$132,Q$1)+GOALS('14-15 Teamsheets'!$S$2:$Z$136,$A58,'14-15 Teamsheets'!$C$2:$C$136,Q$1)) &amp; ")"</f>
        <v>0(0)</v>
      </c>
      <c r="S58" s="27">
        <f>Clean_sheet('08-09 Teamsheets'!$C$2:$H$92,$A58,Q$1)+Clean_sheet('09-10 Teamsheets'!$C$2:$H$98,$A58,Q$1)+Clean_sheet('10-11 Teamsheets'!$C$2:$H$107,$A58,Q$1)+Clean_sheet('11-12 Teamsheets'!$C$2:$H$119,$A58,Q$1)+Clean_sheet('12-13 Teamsheets'!$C$2:$H$126,$A58,Q$1)+Clean_sheet('13-14 Teamsheets'!$C$2:$H$132,$A58,Q$1)+Clean_sheet('14-15 Teamsheets'!$C$2:$H$136,$A58,Q$1)</f>
        <v>0</v>
      </c>
      <c r="T58" s="27" t="str">
        <f>(CARDS('08-09 Teamsheets'!$H$2:$Z$92,$A58,$CX$2,'08-09 Teamsheets'!$C$2:$C$92,Q$1)+CARDS('09-10 Teamsheets'!$H$2:$Z$98,$A58,$CX$2,'09-10 Teamsheets'!$C$2:$C$98,Q$1)+CARDS('10-11 Teamsheets'!$H$2:$Z$107,$A58,$CX$2,'10-11 Teamsheets'!$C$2:$C$107,Q$1)+CARDS('11-12 Teamsheets'!$H$2:$Z$119,$A58,$CX$2,'11-12 Teamsheets'!$C$2:$C$119,Q$1)+CARDS('12-13 Teamsheets'!$H$2:$Z$126,$A58,$CX$2,'12-13 Teamsheets'!$C$2:$C$126,Q$1)+CARDS('13-14 Teamsheets'!$H$2:$Z$132,$A58,$CX$2,'13-14 Teamsheets'!$C$2:$C$132,Q$1)+CARDS('14-15 Teamsheets'!$H$2:$Z$136,$A58,$CX$2,'14-15 Teamsheets'!$C$2:$C$136,Q$1)) &amp; "(" &amp; (CARDS('08-09 Teamsheets'!$H$2:$Z$92,$A58,$CX$3,'08-09 Teamsheets'!$C$2:$C$92,Q$1)+CARDS('09-10 Teamsheets'!$H$2:$Z$98,$A58,$CX$3,'09-10 Teamsheets'!$C$2:$C$98,Q$1)+CARDS('10-11 Teamsheets'!$H$2:$Z$107,$A58,$CX$3,'10-11 Teamsheets'!$C$2:$C$107,Q$1)+CARDS('11-12 Teamsheets'!$H$2:$Z$119,$A58,$CX$3,'11-12 Teamsheets'!$C$2:$C$119,Q$1)+CARDS('12-13 Teamsheets'!$H$2:$Z$126,$A58,$CX$3,'12-13 Teamsheets'!$C$2:$C$126,Q$1)+CARDS('13-14 Teamsheets'!$H$2:$Z$132,$A58,$CX$3,'13-14 Teamsheets'!$C$2:$C$132,Q$1)+CARDS('14-15 Teamsheets'!$H$2:$Z$136,$A58,$CX$3,'14-15 Teamsheets'!$C$2:$C$136,Q$1)) &amp; ")"</f>
        <v>0(0)</v>
      </c>
      <c r="U58" s="82">
        <f>MINS_PLAYED('08-09 Teamsheets'!$H$2:$R$92,$A58,'08-09 Teamsheets'!$C$2:$C$92,Q$1)+MINS_PLAYED('09-10 Teamsheets'!$H$2:$R$98,$A58,'09-10 Teamsheets'!$C$2:$C$98,Q$1)+ MINS_AS_SUB('08-09 Teamsheets'!$S$2:$Z$92,$A58,'08-09 Teamsheets'!$C$2:$C$92,Q$1)+ MINS_AS_SUB('09-10 Teamsheets'!$S$2:$Z$98,$A58,'09-10 Teamsheets'!$C$2:$C$98,Q$1)+MINS_PLAYED('10-11 Teamsheets'!$H$2:$R$107,$A58,'10-11 Teamsheets'!$C$2:$C$107,Q$1)+MINS_AS_SUB('10-11 Teamsheets'!$S$2:$Z$107,$A58,'10-11 Teamsheets'!$C$2:$C$107,Q$1)+MINS_PLAYED('11-12 Teamsheets'!$H$2:$R$119,$A58,'11-12 Teamsheets'!$C$2:$C$119,Q$1)+MINS_AS_SUB('11-12 Teamsheets'!$S$2:$Z$119,$A58,'11-12 Teamsheets'!$C$2:$C$119,Q$1)+MINS_PLAYED('12-13 Teamsheets'!$H$2:$R$126,$A58,'12-13 Teamsheets'!$C$2:$C$126,Q$1)+MINS_AS_SUB('12-13 Teamsheets'!$S$2:$Z$126,$A58,'12-13 Teamsheets'!$C$2:$C$126,Q$1)+MINS_PLAYED('13-14 Teamsheets'!$H$2:$R$132,$A58,'13-14 Teamsheets'!$C$2:$C$132,Q$1)+MINS_AS_SUB('13-14 Teamsheets'!$S$2:$Z$132,$A58,'13-14 Teamsheets'!$C$2:$C$132,Q$1)+MINS_PLAYED('14-15 Teamsheets'!$H$2:$R$136,$A58,'14-15 Teamsheets'!$C$2:$C$136,Q$1)+MINS_AS_SUB('14-15 Teamsheets'!$S$2:$Z$136,$A58,'14-15 Teamsheets'!$C$2:$C$136,Q$1)</f>
        <v>45</v>
      </c>
      <c r="V58" s="27" t="s">
        <v>1635</v>
      </c>
      <c r="W58" s="27" t="s">
        <v>1635</v>
      </c>
      <c r="X58" s="27">
        <v>0</v>
      </c>
      <c r="Y58" s="27" t="s">
        <v>1635</v>
      </c>
      <c r="Z58" s="82">
        <v>0</v>
      </c>
      <c r="AA58" s="27" t="s">
        <v>1635</v>
      </c>
      <c r="AB58" s="27" t="s">
        <v>1635</v>
      </c>
      <c r="AC58" s="27">
        <v>0</v>
      </c>
      <c r="AD58" s="27" t="s">
        <v>1635</v>
      </c>
      <c r="AE58" s="82">
        <v>0</v>
      </c>
      <c r="AF58" s="27" t="s">
        <v>1635</v>
      </c>
      <c r="AG58" s="27" t="s">
        <v>1635</v>
      </c>
      <c r="AH58" s="27">
        <v>0</v>
      </c>
      <c r="AI58" s="27" t="s">
        <v>1635</v>
      </c>
      <c r="AJ58" s="82">
        <v>0</v>
      </c>
      <c r="AK58" s="27" t="s">
        <v>1635</v>
      </c>
      <c r="AL58" s="27" t="s">
        <v>1635</v>
      </c>
      <c r="AM58" s="27">
        <v>0</v>
      </c>
      <c r="AN58" s="27" t="s">
        <v>1635</v>
      </c>
      <c r="AO58" s="82">
        <v>0</v>
      </c>
      <c r="AP58" s="27" t="s">
        <v>1635</v>
      </c>
      <c r="AQ58" s="27" t="s">
        <v>1635</v>
      </c>
      <c r="AR58" s="27">
        <v>0</v>
      </c>
      <c r="AS58" s="27" t="s">
        <v>1635</v>
      </c>
      <c r="AT58" s="82">
        <v>0</v>
      </c>
      <c r="AU58" s="27" t="s">
        <v>1635</v>
      </c>
      <c r="AV58" s="27" t="s">
        <v>1635</v>
      </c>
      <c r="AW58" s="27">
        <v>0</v>
      </c>
      <c r="AX58" s="27" t="s">
        <v>1635</v>
      </c>
      <c r="AY58" s="82">
        <v>0</v>
      </c>
      <c r="AZ58" s="27" t="str">
        <f>(APPS('07-08 Teamsheets'!$H$2:$R$88,$A58,'07-08 Teamsheets'!$C$2:$C$88,AZ$1)+APPS('11-12 Teamsheets'!$H$2:$R$119,$A58,'11-12 Teamsheets'!$C$2:$C$119,AZ$1)+APPS('12-13 Teamsheets'!$H$2:$R$126,$A58,'12-13 Teamsheets'!$C$2:$C$126,AZ$1)+APPS('13-14 Teamsheets'!$H$2:$R$132,$A58,'13-14 Teamsheets'!$C$2:$C$132,AZ$1)+APPS('14-15 Teamsheets'!$H$2:$R$136,$A58,'14-15 Teamsheets'!$C$2:$C$136,AZ$1)) &amp; "(" &amp; (SUBS('07-08 Teamsheets'!$S$2:$Z$88,$A58,'07-08 Teamsheets'!$C$2:$C$88,AZ$1)+SUBS('11-12 Teamsheets'!$S$2:$Z$119,$A58,'11-12 Teamsheets'!$C$2:$C$119,AZ$1)+SUBS('12-13 Teamsheets'!$S$2:$Z$126,$A58,'12-13 Teamsheets'!$C$2:$C$126,AZ$1)+SUBS('13-14 Teamsheets'!$S$2:$Z$132,$A58,'13-14 Teamsheets'!$C$2:$C$132,AZ$1)+SUBS('14-15 Teamsheets'!$S$2:$Z$136,$A58,'14-15 Teamsheets'!$C$2:$C$136,AZ$1)) &amp; ")"</f>
        <v>0(0)</v>
      </c>
      <c r="BA58" s="27" t="str">
        <f>(GOALS('07-08 Teamsheets'!$H$2:$R$88,$A58,'07-08 Teamsheets'!$C$2:$C$88,AZ$1)+GOALS('11-12 Teamsheets'!$H$2:$R$119,$A58,'11-12 Teamsheets'!$C$2:$C$119,AZ$1)+GOALS('12-13 Teamsheets'!$H$2:$R$126,$A58,'12-13 Teamsheets'!$C$2:$C$126,AZ$1)+GOALS('13-14 Teamsheets'!$H$2:$R$132,$A58,'13-14 Teamsheets'!$C$2:$C$132,AZ$1)+GOALS('14-15 Teamsheets'!$H$2:$R$136,$A58,'14-15 Teamsheets'!$C$2:$C$136,AZ$1)) &amp; "(" &amp; (GOALS('07-08 Teamsheets'!$S$2:$Z$88,$A58,'07-08 Teamsheets'!$C$2:$C$88,AZ$1)+GOALS('11-12 Teamsheets'!$S$2:$Z$119,$A58,'11-12 Teamsheets'!$C$2:$C$119,AZ$1)+GOALS('12-13 Teamsheets'!$S$2:$Z$126,$A58,'12-13 Teamsheets'!$C$2:$C$126,AZ$1)+GOALS('13-14 Teamsheets'!$S$2:$Z$132,$A58,'13-14 Teamsheets'!$C$2:$C$132,AZ$1)+GOALS('14-15 Teamsheets'!$S$2:$Z$136,$A58,'14-15 Teamsheets'!$C$2:$C$136,AZ$1)) &amp; ")"</f>
        <v>0(0)</v>
      </c>
      <c r="BB58" s="27">
        <f>Clean_sheet('07-08 Teamsheets'!$C$2:$H$92,$A58,AZ$1)+Clean_sheet('11-12 Teamsheets'!$C$2:$H$119,$A58,AZ$1)+Clean_sheet('12-13 Teamsheets'!$C$2:$H$126,$A58,AZ$1)+Clean_sheet('13-14 Teamsheets'!$C$2:$H$132,$A58,AZ$1)+Clean_sheet('14-15 Teamsheets'!$C$2:$H$136,$A58,AZ$1)</f>
        <v>0</v>
      </c>
      <c r="BC58" s="27" t="str">
        <f>(CARDS('07-08 Teamsheets'!$H$2:$Z$88,$A58,$CX$2,'07-08 Teamsheets'!$C$2:$C$88,AZ$1)+CARDS('11-12 Teamsheets'!$H$2:$Z$119,$A58,$CX$2,'11-12 Teamsheets'!$C$2:$C$119,AZ$1)+CARDS('12-13 Teamsheets'!$H$2:$Z$126,$A58,$CX$2,'12-13 Teamsheets'!$C$2:$C$126,AZ$1)+CARDS('13-14 Teamsheets'!$H$2:$Z$132,$A58,$CX$2,'13-14 Teamsheets'!$C$2:$C$132,AZ$1)+CARDS('14-15 Teamsheets'!$H$2:$Z$136,$A58,$CX$2,'14-15 Teamsheets'!$C$2:$C$136,AZ$1)) &amp; "(" &amp; (CARDS('07-08 Teamsheets'!$H$2:$Z$88,$A58,$CX$3,'07-08 Teamsheets'!$C$2:$C$88,AZ$1)+CARDS('11-12 Teamsheets'!$H$2:$Z$119,$A58,$CX$3,'11-12 Teamsheets'!$C$2:$C$119,AZ$1)+CARDS('12-13 Teamsheets'!$H$2:$Z$126,$A58,$CX$3,'12-13 Teamsheets'!$C$2:$C$126,AZ$1)+CARDS('13-14 Teamsheets'!$H$2:$Z$132,$A58,$CX$3,'13-14 Teamsheets'!$C$2:$C$132,AZ$1)+CARDS('14-15 Teamsheets'!$H$2:$Z$136,$A58,$CX$3,'14-15 Teamsheets'!$C$2:$C$136,AZ$1)) &amp; ")"</f>
        <v>0(0)</v>
      </c>
      <c r="BD58" s="82">
        <f>MINS_PLAYED('07-08 Teamsheets'!$H$2:$R$88,$A58,'07-08 Teamsheets'!$C$2:$C$88,AZ$1)+MINS_PLAYED('11-12 Teamsheets'!$H$2:$R$119,$A58,'11-12 Teamsheets'!$C$2:$C$119,AZ$1)+MINS_PLAYED('12-13 Teamsheets'!$H$2:$R$126,$A58,'12-13 Teamsheets'!$C$2:$C$126,AZ$1)+MINS_PLAYED('13-14 Teamsheets'!$H$2:$R$132,$A58,'13-14 Teamsheets'!$C$2:$C$132,AZ$1)+MINS_PLAYED('14-15 Teamsheets'!$H$2:$R$136,$A58,'14-15 Teamsheets'!$C$2:$C$136,AZ$1)+MINS_AS_SUB('07-08 Teamsheets'!$S$2:$Z$88,$A58,'07-08 Teamsheets'!$C$2:$C$88,AZ$1)+MINS_AS_SUB('11-12 Teamsheets'!$S$2:$Z$119,$A58,'11-12 Teamsheets'!$C$2:$C$119,AZ$1)+MINS_AS_SUB('12-13 Teamsheets'!$S$2:$Z$126,$A58,'12-13 Teamsheets'!$C$2:$C$126,AZ$1)+MINS_AS_SUB('13-14 Teamsheets'!$S$2:$Z$132,$A58,'13-14 Teamsheets'!$C$2:$C$132,AZ$1)+MINS_AS_SUB('14-15 Teamsheets'!$S$2:$Z$136,$A58,'14-15 Teamsheets'!$C$2:$C$136,AZ$1)</f>
        <v>0</v>
      </c>
      <c r="BE58" s="27" t="str">
        <f>(APPS('08-09 Teamsheets'!$H$2:$R$92,$A58,'08-09 Teamsheets'!$C$2:$C$92,BE$1)+APPS('09-10 Teamsheets'!$H$2:$R$98,$A58,'09-10 Teamsheets'!$C$2:$C$98,BE$1)+APPS('10-11 Teamsheets'!$H$2:$R$107,$A58,'10-11 Teamsheets'!$C$2:$C$107,BE$1)+APPS('11-12 Teamsheets'!$H$2:$R$119,$A58,'11-12 Teamsheets'!$C$2:$C$119,BE$1)+APPS('12-13 Teamsheets'!$H$2:$R$126,$A58,'12-13 Teamsheets'!$C$2:$C$126,BE$1)+APPS('13-14 Teamsheets'!$H$2:$R$132,$A58,'13-14 Teamsheets'!$C$2:$C$132,BE$1)+APPS('14-15 Teamsheets'!$H$2:$R$136,$A58,'14-15 Teamsheets'!$C$2:$C$136,BE$1)) &amp; "(" &amp; (SUBS('08-09 Teamsheets'!$S$2:$Z$92,$A58,'08-09 Teamsheets'!$C$2:$C$92,BE$1)+SUBS('09-10 Teamsheets'!$S$2:$Z$98,$A58,'09-10 Teamsheets'!$C$2:$C$98,BE$1)+SUBS('10-11 Teamsheets'!$S$2:$Z$107,$A58,'10-11 Teamsheets'!$C$2:$C$107,BE$1)+SUBS('11-12 Teamsheets'!$S$2:$Z$119,$A58,'11-12 Teamsheets'!$C$2:$C$119,BE$1)+SUBS('12-13 Teamsheets'!$S$2:$Z$126,$A58,'12-13 Teamsheets'!$C$2:$C$126,BE$1)+SUBS('13-14 Teamsheets'!$S$2:$Z$132,$A58,'13-14 Teamsheets'!$C$2:$C$132,BE$1)+SUBS('14-15 Teamsheets'!$S$2:$Z$136,$A58,'14-15 Teamsheets'!$C$2:$C$136,BE$1)) &amp; ")"</f>
        <v>0(0)</v>
      </c>
      <c r="BF58" s="27" t="str">
        <f>(GOALS('08-09 Teamsheets'!$H$2:$R$92,$A58,'08-09 Teamsheets'!$C$2:$C$92,BE$1)+GOALS('09-10 Teamsheets'!$H$2:$R$98,$A58,'09-10 Teamsheets'!$C$2:$C$98,BE$1)+GOALS('10-11 Teamsheets'!$H$2:$R$107,$A58,'10-11 Teamsheets'!$C$2:$C$107,BE$1)+GOALS('11-12 Teamsheets'!$H$2:$R$119,$A58,'11-12 Teamsheets'!$C$2:$C$119,BE$1)+GOALS('12-13 Teamsheets'!$H$2:$R$126,$A58,'12-13 Teamsheets'!$C$2:$C$126,BE$1)+GOALS('13-14 Teamsheets'!$H$2:$R$132,$A58,'13-14 Teamsheets'!$C$2:$C$132,BE$1)+GOALS('14-15 Teamsheets'!$H$2:$R$136,$A58,'14-15 Teamsheets'!$C$2:$C$136,BE$1)) &amp; "(" &amp; (GOALS('08-09 Teamsheets'!$S$2:$Z$92,$A58,'08-09 Teamsheets'!$C$2:$C$92,BE$1)+GOALS('09-10 Teamsheets'!$S$2:$Z$98,$A58,'09-10 Teamsheets'!$C$2:$C$98,BE$1)+GOALS('10-11 Teamsheets'!$S$2:$Z$107,$A58,'10-11 Teamsheets'!$C$2:$C$107,BE$1)+GOALS('11-12 Teamsheets'!$S$2:$Z$119,$A58,'11-12 Teamsheets'!$C$2:$C$119,BE$1)+GOALS('12-13 Teamsheets'!$S$2:$Z$126,$A58,'12-13 Teamsheets'!$C$2:$C$126,BE$1)+GOALS('13-14 Teamsheets'!$S$2:$Z$132,$A58,'13-14 Teamsheets'!$C$2:$C$132,BE$1)+GOALS('14-15 Teamsheets'!$S$2:$Z$136,$A58,'14-15 Teamsheets'!$C$2:$C$136,BE$1)) &amp; ")"</f>
        <v>0(0)</v>
      </c>
      <c r="BG58" s="27">
        <f>Clean_sheet('08-09 Teamsheets'!$C$2:$H$92,$A58,BE$1)+Clean_sheet('09-10 Teamsheets'!$C$2:$H$98,$A58,BE$1)+Clean_sheet('10-11 Teamsheets'!$C$2:$H$107,$A58,BE$1)+Clean_sheet('11-12 Teamsheets'!$C$2:$H$119,$A58,BE$1)+Clean_sheet('12-13 Teamsheets'!$C$2:$H$126,$A58,BE$1)+Clean_sheet('13-14 Teamsheets'!$C$2:$H$132,$A58,BE$1)+Clean_sheet('14-15 Teamsheets'!$C$2:$H$136,$A58,BE$1)</f>
        <v>0</v>
      </c>
      <c r="BH58" s="27" t="str">
        <f>(CARDS('08-09 Teamsheets'!$H$2:$Z$92,$A58,$CX$2,'08-09 Teamsheets'!$C$2:$C$92,BE$1)+CARDS('09-10 Teamsheets'!$H$2:$Z$98,$A58,$CX$2,'09-10 Teamsheets'!$C$2:$C$98,BE$1)+CARDS('10-11 Teamsheets'!$H$2:$Z$107,$A58,$CX$2,'10-11 Teamsheets'!$C$2:$C$107,BE$1)+CARDS('11-12 Teamsheets'!$H$2:$Z$119,$A58,$CX$2,'11-12 Teamsheets'!$C$2:$C$119,BE$1)+CARDS('12-13 Teamsheets'!$H$2:$Z$126,$A58,$CX$2,'12-13 Teamsheets'!$C$2:$C$126,BE$1)+CARDS('13-14 Teamsheets'!$H$2:$Z$132,$A58,$CX$2,'13-14 Teamsheets'!$C$2:$C$132,BE$1)+CARDS('14-15 Teamsheets'!$H$2:$Z$136,$A58,$CX$2,'14-15 Teamsheets'!$C$2:$C$136,BE$1)) &amp; "(" &amp; (CARDS('08-09 Teamsheets'!$H$2:$Z$92,$A58,$CX$3,'08-09 Teamsheets'!$C$2:$C$92,BE$1)+CARDS('09-10 Teamsheets'!$H$2:$Z$98,$A58,$CX$3,'09-10 Teamsheets'!$C$2:$C$98,BE$1)+CARDS('10-11 Teamsheets'!$H$2:$Z$107,$A58,$CX$3,'10-11 Teamsheets'!$C$2:$C$107,BE$1)+CARDS('11-12 Teamsheets'!$H$2:$Z$119,$A58,$CX$3,'11-12 Teamsheets'!$C$2:$C$119,BE$1)+CARDS('12-13 Teamsheets'!$H$2:$Z$126,$A58,$CX$3,'12-13 Teamsheets'!$C$2:$C$126,BE$1)+CARDS('13-14 Teamsheets'!$H$2:$Z$132,$A58,$CX$3,'13-14 Teamsheets'!$C$2:$C$132,BE$1)+CARDS('14-15 Teamsheets'!$H$2:$Z$136,$A58,$CX$3,'14-15 Teamsheets'!$C$2:$C$136,BE$1)) &amp; ")"</f>
        <v>0(0)</v>
      </c>
      <c r="BI58" s="82">
        <f>MINS_PLAYED('08-09 Teamsheets'!$H$2:$R$92,$A58,'08-09 Teamsheets'!$C$2:$C$92,BE$1)+MINS_PLAYED('09-10 Teamsheets'!$H$2:$R$98,$A58,'09-10 Teamsheets'!$C$2:$C$98,BE$1)+ MINS_AS_SUB('08-09 Teamsheets'!$S$2:$Z$92,$A58,'08-09 Teamsheets'!$C$2:$C$92,BE$1)+ MINS_AS_SUB('09-10 Teamsheets'!$S$2:$Z$98,$A58,'09-10 Teamsheets'!$C$2:$C$98,BE$1)+MINS_PLAYED('10-11 Teamsheets'!$H$2:$R$107,$A58,'10-11 Teamsheets'!$C$2:$C$107,BE$1)+MINS_AS_SUB('10-11 Teamsheets'!$S$2:$Z$107,$A58,'10-11 Teamsheets'!$C$2:$C$107,BE$1)+MINS_PLAYED('11-12 Teamsheets'!$H$2:$R$119,$A58,'11-12 Teamsheets'!$C$2:$C$119,BE$1)+MINS_AS_SUB('11-12 Teamsheets'!$S$2:$Z$119,$A58,'11-12 Teamsheets'!$C$2:$C$119,BE$1)+MINS_PLAYED('12-13 Teamsheets'!$H$2:$R$126,$A58,'12-13 Teamsheets'!$C$2:$C$126,BE$1)+MINS_AS_SUB('12-13 Teamsheets'!$S$2:$Z$126,$A58,'12-13 Teamsheets'!$C$2:$C$126,BE$1)+MINS_PLAYED('13-14 Teamsheets'!$H$2:$R$132,$A58,'13-14 Teamsheets'!$C$2:$C$132,BE$1)+MINS_AS_SUB('13-14 Teamsheets'!$S$2:$Z$132,$A58,'13-14 Teamsheets'!$C$2:$C$132,BE$1)+MINS_PLAYED('14-15 Teamsheets'!$H$2:$R$136,$A58,'14-15 Teamsheets'!$C$2:$C$136,BE$1)+MINS_AS_SUB('14-15 Teamsheets'!$S$2:$Z$136,$A58,'14-15 Teamsheets'!$C$2:$C$136,BE$1)</f>
        <v>0</v>
      </c>
      <c r="BJ58" s="27" t="str">
        <f>(APPS('07-08 Teamsheets'!$H$2:$R$88,$A58,'07-08 Teamsheets'!$C$2:$C$88,BJ$1)+APPS('08-09 Teamsheets'!$H$2:$R$92,$A58,'08-09 Teamsheets'!$C$2:$C$92,BJ$1)+APPS('09-10 Teamsheets'!$H$2:$R$98,$A58,'09-10 Teamsheets'!$C$2:$C$98,BJ$1)+APPS('10-11 Teamsheets'!$H$2:$R$106,$A58,'10-11 Teamsheets'!$C$2:$C$106,BJ$1)+APPS('11-12 Teamsheets'!$H$2:$R$119,$A58,'11-12 Teamsheets'!$C$2:$C$119,BJ$1)+APPS('12-13 Teamsheets'!$H$2:$R$126,$A58,'12-13 Teamsheets'!$C$2:$C$126,BJ$1)+APPS('13-14 Teamsheets'!$H$2:$R$132,$A58,'13-14 Teamsheets'!$C$2:$C$132,BJ$1)+APPS('14-15 Teamsheets'!$H$2:$R$136,$A58,'14-15 Teamsheets'!$C$2:$C$136,BJ$1)) &amp; "(" &amp; (SUBS('07-08 Teamsheets'!$S$2:$Z$88,$A58,'07-08 Teamsheets'!$C$2:$C$88,BJ$1)+SUBS('08-09 Teamsheets'!$S$2:$Z$92,$A58,'08-09 Teamsheets'!$C$2:$C$92,BJ$1)+SUBS('09-10 Teamsheets'!$S$2:$Z$98,$A58,'09-10 Teamsheets'!$C$2:$C$98,BJ$1)+SUBS('10-11 Teamsheets'!$S$2:$Z$106,$A58,'10-11 Teamsheets'!$C$2:$C$106,BJ$1)+SUBS('11-12 Teamsheets'!$S$2:$Z$119,$A58,'11-12 Teamsheets'!$C$2:$C$119,BJ$1)+SUBS('12-13 Teamsheets'!$S$2:$Z$126,$A58,'12-13 Teamsheets'!$C$2:$C$126,BJ$1)+SUBS('13-14 Teamsheets'!$S$2:$Z$132,$A58,'13-14 Teamsheets'!$C$2:$C$132,BJ$1)+SUBS('14-15 Teamsheets'!$S$2:$Z$136,$A58,'14-15 Teamsheets'!$C$2:$C$136,BJ$1)) &amp; ")"</f>
        <v>0(0)</v>
      </c>
      <c r="BK58" s="27" t="str">
        <f>(GOALS('07-08 Teamsheets'!$H$2:$R$88,$A58,'07-08 Teamsheets'!$C$2:$C$88,BJ$1)+GOALS('08-09 Teamsheets'!$H$2:$R$92,$A58,'08-09 Teamsheets'!$C$2:$C$92,BJ$1)+GOALS('09-10 Teamsheets'!$H$2:$R$98,$A58,'09-10 Teamsheets'!$C$2:$C$98,BJ$1)+GOALS('10-11 Teamsheets'!$H$2:$R$106,$A58,'10-11 Teamsheets'!$C$2:$C$106,BJ$1)+GOALS('11-12 Teamsheets'!$H$2:$R$119,$A58,'11-12 Teamsheets'!$C$2:$C$119,BJ$1)+GOALS('12-13 Teamsheets'!$H$2:$R$126,$A58,'12-13 Teamsheets'!$C$2:$C$126,BJ$1)+GOALS('13-14 Teamsheets'!$H$2:$R$132,$A58,'13-14 Teamsheets'!$C$2:$C$132,BJ$1)+GOALS('14-15 Teamsheets'!$H$2:$R$136,$A58,'14-15 Teamsheets'!$C$2:$C$136,BJ$1)) &amp; "(" &amp; (GOALS('07-08 Teamsheets'!$S$2:$Z$88,$A58,'07-08 Teamsheets'!$C$2:$C$88,BJ$1)+GOALS('08-09 Teamsheets'!$S$2:$Z$92,$A58,'08-09 Teamsheets'!$C$2:$C$92,BJ$1)+GOALS('09-10 Teamsheets'!$S$2:$Z$98,$A58,'09-10 Teamsheets'!$C$2:$C$98,BJ$1)+GOALS('10-11 Teamsheets'!$S$2:$Z$106,$A58,'10-11 Teamsheets'!$C$2:$C$106,BJ$1)+GOALS('11-12 Teamsheets'!$S$2:$Z$119,$A58,'11-12 Teamsheets'!$C$2:$C$119,BJ$1)+GOALS('12-13 Teamsheets'!$S$2:$Z$126,$A58,'12-13 Teamsheets'!$C$2:$C$126,BJ$1)+GOALS('13-14 Teamsheets'!$S$2:$Z$132,$A58,'13-14 Teamsheets'!$C$2:$C$132,BJ$1)+GOALS('14-15 Teamsheets'!$S$2:$Z$136,$A58,'14-15 Teamsheets'!$C$2:$C$136,BJ$1)) &amp; ")"</f>
        <v>0(0)</v>
      </c>
      <c r="BL58" s="27">
        <f>Clean_sheet('07-08 Teamsheets'!$C$2:$H$92,$A58,BJ$1)+Clean_sheet('08-09 Teamsheets'!$C$2:$H$92,$A58,BJ$1)+Clean_sheet('09-10 Teamsheets'!$C$2:$H$98,$A58,BJ$1)+Clean_sheet('10-11 Teamsheets'!$C$2:$H$106,$A58,BJ$1)+Clean_sheet('11-12 Teamsheets'!$C$2:$H$119,$A58,BJ$1)+Clean_sheet('12-13 Teamsheets'!$C$2:$H$126,$A58,BJ$1)+Clean_sheet('13-14 Teamsheets'!$C$2:$H$132,$A58,BJ$1)+Clean_sheet('14-15 Teamsheets'!$C$2:$H$136,$A58,BJ$1)</f>
        <v>0</v>
      </c>
      <c r="BM58" s="27" t="str">
        <f>(CARDS('07-08 Teamsheets'!$H$2:$Z$88,$A58,$CX$2,'07-08 Teamsheets'!$C$2:$C$88,BJ$1)+CARDS('08-09 Teamsheets'!$H$2:$Z$92,$A58,$CX$2,'08-09 Teamsheets'!$C$2:$C$92,BJ$1)+CARDS('09-10 Teamsheets'!$H$2:$Z$98,$A58,$CX$2,'09-10 Teamsheets'!$C$2:$C$98,BJ$1)+CARDS('10-11 Teamsheets'!$H$2:$Z$106,$A58,$CX$2,'10-11 Teamsheets'!$C$2:$C$106,BJ$1)+CARDS('11-12 Teamsheets'!$H$2:$Z$119,$A58,$CX$2,'11-12 Teamsheets'!$C$2:$C$119,BJ$1)+CARDS('12-13 Teamsheets'!$H$2:$Z$126,$A58,$CX$2,'12-13 Teamsheets'!$C$2:$C$126,BJ$1)+CARDS('13-14 Teamsheets'!$H$2:$Z$132,$A58,$CX$2,'13-14 Teamsheets'!$C$2:$C$132,BJ$1)+CARDS('14-15 Teamsheets'!$H$2:$Z$136,$A58,$CX$2,'14-15 Teamsheets'!$C$2:$C$136,BJ$1)) &amp; "(" &amp; (CARDS('07-08 Teamsheets'!$H$2:$Z$88,$A58,$CX$3,'07-08 Teamsheets'!$C$2:$C$88,BJ$1)+CARDS('08-09 Teamsheets'!$H$2:$Z$92,$A58,$CX$3,'08-09 Teamsheets'!$C$2:$C$92,BJ$1)+CARDS('09-10 Teamsheets'!$H$2:$Z$98,$A58,$CX$3,'09-10 Teamsheets'!$C$2:$C$98,BJ$1)+CARDS('10-11 Teamsheets'!$H$2:$Z$106,$A58,$CX$3,'10-11 Teamsheets'!$C$2:$C$106,BJ$1)+CARDS('11-12 Teamsheets'!$H$2:$Z$119,$A58,$CX$3,'11-12 Teamsheets'!$C$2:$C$119,BJ$1)+CARDS('12-13 Teamsheets'!$H$2:$Z$126,$A58,$CX$3,'12-13 Teamsheets'!$C$2:$C$126,BJ$1)+CARDS('13-14 Teamsheets'!$H$2:$Z$132,$A58,$CX$3,'13-14 Teamsheets'!$C$2:$C$132,BJ$1)+CARDS('14-15 Teamsheets'!$H$2:$Z$136,$A58,$CX$3,'14-15 Teamsheets'!$C$2:$C$136,BJ$1)) &amp; ")"</f>
        <v>0(0)</v>
      </c>
      <c r="BN58" s="82">
        <f>MINS_PLAYED('07-08 Teamsheets'!$H$2:$R$88,$A58,'07-08 Teamsheets'!$C$2:$C$88,BJ$1)+MINS_PLAYED('08-09 Teamsheets'!$H$2:$R$92,$A58,'08-09 Teamsheets'!$C$2:$C$92,BJ$1)+MINS_PLAYED('09-10 Teamsheets'!$H$2:$R$98,$A58,'09-10 Teamsheets'!$C$2:$C$98,BJ$1)+MINS_PLAYED('10-11 Teamsheets'!$H$2:$R$106,$A58,'10-11 Teamsheets'!$C$2:$C$106,BJ$1)+MINS_PLAYED('11-12 Teamsheets'!$H$2:$R$119,$A58,'11-12 Teamsheets'!$C$2:$C$119,BJ$1)+MINS_PLAYED('12-13 Teamsheets'!$H$2:$R$126,$A58,'12-13 Teamsheets'!$C$2:$C$126,BJ$1)+MINS_PLAYED('13-14 Teamsheets'!$H$2:$R$132,$A58,'13-14 Teamsheets'!$C$2:$C$132,BJ$1)+MINS_PLAYED('14-15 Teamsheets'!$H$2:$R$136,$A58,'14-15 Teamsheets'!$C$2:$C$136,BJ$1)+MINS_AS_SUB('07-08 Teamsheets'!$S$2:$Z$88,$A58,'07-08 Teamsheets'!$C$2:$C$88,BJ$1)+MINS_AS_SUB('08-09 Teamsheets'!$S$2:$Z$92,$A58,'08-09 Teamsheets'!$C$2:$C$92,BJ$1)+MINS_AS_SUB('09-10 Teamsheets'!$S$2:$Z$98,$A58,'09-10 Teamsheets'!$C$2:$C$98,BJ$1)+MINS_AS_SUB('10-11 Teamsheets'!$S$2:$Z$106,$A58,'10-11 Teamsheets'!$C$2:$C$106,BJ$1)+MINS_AS_SUB('11-12 Teamsheets'!$S$2:$Z$119,$A58,'11-12 Teamsheets'!$C$2:$C$119,BJ$1)+MINS_AS_SUB('12-13 Teamsheets'!$S$2:$Z$126,$A58,'12-13 Teamsheets'!$C$2:$C$126,BJ$1)+MINS_AS_SUB('13-14 Teamsheets'!$S$2:$Z$132,$A58,'13-14 Teamsheets'!$C$2:$C$132,BJ$1)+MINS_AS_SUB('14-15 Teamsheets'!$S$2:$Z$136,$A58,'14-15 Teamsheets'!$C$2:$C$136,BJ$1)</f>
        <v>0</v>
      </c>
      <c r="BO58" s="27" t="str">
        <f>(APPS('07-08 Teamsheets'!$H$2:$R$88,$A58,'07-08 Teamsheets'!$C$2:$C$88,BO$1)+APPS('08-09 Teamsheets'!$H$2:$R$92,$A58,'08-09 Teamsheets'!$C$2:$C$92,BO$1)+APPS('09-10 Teamsheets'!$H$2:$R$98,$A58,'09-10 Teamsheets'!$C$2:$C$98,BO$1)+APPS('10-11 Teamsheets'!$H$2:$R$106,$A58,'10-11 Teamsheets'!$C$2:$C$106,BO$1)+APPS('11-12 Teamsheets'!$H$2:$R$119,$A58,'11-12 Teamsheets'!$C$2:$C$119,BO$1)+APPS('12-13 Teamsheets'!$H$2:$R$126,$A58,'12-13 Teamsheets'!$C$2:$C$126,BO$1)+APPS('13-14 Teamsheets'!$H$2:$R$132,$A58,'13-14 Teamsheets'!$C$2:$C$132,BO$1)+APPS('14-15 Teamsheets'!$H$2:$R$136,$A58,'14-15 Teamsheets'!$C$2:$C$136,BO$1)) &amp; "(" &amp; (SUBS('07-08 Teamsheets'!$S$2:$Z$88,$A58,'07-08 Teamsheets'!$C$2:$C$88,BO$1)+SUBS('08-09 Teamsheets'!$S$2:$Z$92,$A58,'08-09 Teamsheets'!$C$2:$C$92,BO$1)+SUBS('09-10 Teamsheets'!$S$2:$Z$98,$A58,'09-10 Teamsheets'!$C$2:$C$98,BO$1)+SUBS('10-11 Teamsheets'!$S$2:$Z$106,$A58,'10-11 Teamsheets'!$C$2:$C$106,BO$1)+SUBS('11-12 Teamsheets'!$S$2:$Z$119,$A58,'11-12 Teamsheets'!$C$2:$C$119,BO$1)+SUBS('12-13 Teamsheets'!$S$2:$Z$126,$A58,'12-13 Teamsheets'!$C$2:$C$126,BO$1)+SUBS('13-14 Teamsheets'!$S$2:$Z$132,$A58,'13-14 Teamsheets'!$C$2:$C$132,BO$1)+SUBS('14-15 Teamsheets'!$S$2:$Z$136,$A58,'14-15 Teamsheets'!$C$2:$C$136,BO$1)) &amp; ")"</f>
        <v>0(0)</v>
      </c>
      <c r="BP58" s="27" t="str">
        <f>(GOALS('07-08 Teamsheets'!$H$2:$R$88,$A58,'07-08 Teamsheets'!$C$2:$C$88,BO$1)+GOALS('08-09 Teamsheets'!$H$2:$R$92,$A58,'08-09 Teamsheets'!$C$2:$C$92,BO$1)+GOALS('09-10 Teamsheets'!$H$2:$R$98,$A58,'09-10 Teamsheets'!$C$2:$C$98,BO$1)+GOALS('10-11 Teamsheets'!$H$2:$R$106,$A58,'10-11 Teamsheets'!$C$2:$C$106,BO$1)+GOALS('11-12 Teamsheets'!$H$2:$R$119,$A58,'11-12 Teamsheets'!$C$2:$C$119,BO$1)+GOALS('12-13 Teamsheets'!$H$2:$R$126,$A58,'12-13 Teamsheets'!$C$2:$C$126,BO$1)+GOALS('13-14 Teamsheets'!$H$2:$R$132,$A58,'13-14 Teamsheets'!$C$2:$C$132,BO$1)+GOALS('14-15 Teamsheets'!$H$2:$R$136,$A58,'14-15 Teamsheets'!$C$2:$C$136,BO$1)) &amp; "(" &amp; (GOALS('07-08 Teamsheets'!$S$2:$Z$88,$A58,'07-08 Teamsheets'!$C$2:$C$88,BO$1)+GOALS('08-09 Teamsheets'!$S$2:$Z$92,$A58,'08-09 Teamsheets'!$C$2:$C$92,BO$1)+GOALS('09-10 Teamsheets'!$S$2:$Z$98,$A58,'09-10 Teamsheets'!$C$2:$C$98,BO$1)+GOALS('10-11 Teamsheets'!$S$2:$Z$106,$A58,'10-11 Teamsheets'!$C$2:$C$106,BO$1)+GOALS('11-12 Teamsheets'!$S$2:$Z$119,$A58,'11-12 Teamsheets'!$C$2:$C$119,BO$1)+GOALS('12-13 Teamsheets'!$S$2:$Z$126,$A58,'12-13 Teamsheets'!$C$2:$C$126,BO$1)+GOALS('13-14 Teamsheets'!$S$2:$Z$132,$A58,'13-14 Teamsheets'!$C$2:$C$132,BO$1)+GOALS('14-15 Teamsheets'!$S$2:$Z$136,$A58,'14-15 Teamsheets'!$C$2:$C$136,BO$1)) &amp; ")"</f>
        <v>0(0)</v>
      </c>
      <c r="BQ58" s="27">
        <f>Clean_sheet('07-08 Teamsheets'!$C$2:$H$92,$A58,BO$1)+Clean_sheet('08-09 Teamsheets'!$C$2:$H$92,$A58,BO$1)+Clean_sheet('09-10 Teamsheets'!$C$2:$H$98,$A58,BO$1)+Clean_sheet('10-11 Teamsheets'!$C$2:$H$106,$A58,BO$1)+Clean_sheet('11-12 Teamsheets'!$C$2:$H$119,$A58,BO$1)+Clean_sheet('12-13 Teamsheets'!$C$2:$H$126,$A58,BO$1)+Clean_sheet('13-14 Teamsheets'!$C$2:$H$132,$A58,BO$1)+Clean_sheet('14-15 Teamsheets'!$C$2:$H$136,$A58,BO$1)</f>
        <v>0</v>
      </c>
      <c r="BR58" s="27" t="str">
        <f>(CARDS('07-08 Teamsheets'!$H$2:$Z$88,$A58,$CX$2,'07-08 Teamsheets'!$C$2:$C$88,BO$1)+CARDS('08-09 Teamsheets'!$H$2:$Z$92,$A58,$CX$2,'08-09 Teamsheets'!$C$2:$C$92,BO$1)+CARDS('09-10 Teamsheets'!$H$2:$Z$98,$A58,$CX$2,'09-10 Teamsheets'!$C$2:$C$98,BO$1)+CARDS('10-11 Teamsheets'!$H$2:$Z$106,$A58,$CX$2,'10-11 Teamsheets'!$C$2:$C$106,BO$1)+CARDS('11-12 Teamsheets'!$H$2:$Z$119,$A58,$CX$2,'11-12 Teamsheets'!$C$2:$C$119,BO$1)+CARDS('12-13 Teamsheets'!$H$2:$Z$126,$A58,$CX$2,'12-13 Teamsheets'!$C$2:$C$126,BO$1)+CARDS('13-14 Teamsheets'!$H$2:$Z$132,$A58,$CX$2,'13-14 Teamsheets'!$C$2:$C$132,BO$1)+CARDS('14-15 Teamsheets'!$H$2:$Z$136,$A58,$CX$2,'14-15 Teamsheets'!$C$2:$C$136,BO$1)) &amp; "(" &amp; (CARDS('07-08 Teamsheets'!$H$2:$Z$88,$A58,$CX$3,'07-08 Teamsheets'!$C$2:$C$88,BO$1)+CARDS('08-09 Teamsheets'!$H$2:$Z$92,$A58,$CX$3,'08-09 Teamsheets'!$C$2:$C$92,BO$1)+CARDS('09-10 Teamsheets'!$H$2:$Z$98,$A58,$CX$3,'09-10 Teamsheets'!$C$2:$C$98,BO$1)+CARDS('10-11 Teamsheets'!$H$2:$Z$106,$A58,$CX$3,'10-11 Teamsheets'!$C$2:$C$106,BO$1)+CARDS('11-12 Teamsheets'!$H$2:$Z$119,$A58,$CX$3,'11-12 Teamsheets'!$C$2:$C$119,BO$1)+CARDS('12-13 Teamsheets'!$H$2:$Z$126,$A58,$CX$3,'12-13 Teamsheets'!$C$2:$C$126,BO$1)+CARDS('13-14 Teamsheets'!$H$2:$Z$132,$A58,$CX$3,'13-14 Teamsheets'!$C$2:$C$132,BO$1)+CARDS('14-15 Teamsheets'!$H$2:$Z$136,$A58,$CX$3,'14-15 Teamsheets'!$C$2:$C$136,BO$1)) &amp; ")"</f>
        <v>0(0)</v>
      </c>
      <c r="BS58" s="82">
        <f>MINS_PLAYED('07-08 Teamsheets'!$H$2:$R$88,$A58,'07-08 Teamsheets'!$C$2:$C$88,BO$1)+MINS_PLAYED('08-09 Teamsheets'!$H$2:$R$92,$A58,'08-09 Teamsheets'!$C$2:$C$92,BO$1)+MINS_PLAYED('09-10 Teamsheets'!$H$2:$R$98,$A58,'09-10 Teamsheets'!$C$2:$C$98,BO$1)+MINS_PLAYED('10-11 Teamsheets'!$H$2:$R$106,$A58,'10-11 Teamsheets'!$C$2:$C$106,BO$1)+MINS_PLAYED('11-12 Teamsheets'!$H$2:$R$119,$A58,'11-12 Teamsheets'!$C$2:$C$119,BO$1)+MINS_PLAYED('12-13 Teamsheets'!$H$2:$R$126,$A58,'12-13 Teamsheets'!$C$2:$C$126,BO$1)+MINS_PLAYED('13-14 Teamsheets'!$H$2:$R$132,$A58,'13-14 Teamsheets'!$C$2:$C$132,BO$1)+MINS_PLAYED('14-15 Teamsheets'!$H$2:$R$136,$A58,'14-15 Teamsheets'!$C$2:$C$136,BO$1)+MINS_AS_SUB('07-08 Teamsheets'!$S$2:$Z$88,$A58,'07-08 Teamsheets'!$C$2:$C$88,BO$1)+MINS_AS_SUB('08-09 Teamsheets'!$S$2:$Z$92,$A58,'08-09 Teamsheets'!$C$2:$C$92,BO$1)+MINS_AS_SUB('09-10 Teamsheets'!$S$2:$Z$98,$A58,'09-10 Teamsheets'!$C$2:$C$98,BO$1)+MINS_AS_SUB('10-11 Teamsheets'!$S$2:$Z$106,$A58,'10-11 Teamsheets'!$C$2:$C$106,BO$1)+MINS_AS_SUB('11-12 Teamsheets'!$S$2:$Z$119,$A58,'11-12 Teamsheets'!$C$2:$C$119,BO$1)+MINS_AS_SUB('12-13 Teamsheets'!$S$2:$Z$126,$A58,'12-13 Teamsheets'!$C$2:$C$126,BO$1)+MINS_AS_SUB('13-14 Teamsheets'!$S$2:$Z$132,$A58,'13-14 Teamsheets'!$C$2:$C$132,BO$1)+MINS_AS_SUB('14-15 Teamsheets'!$S$2:$Z$136,$A58,'14-15 Teamsheets'!$C$2:$C$136,BO$1)</f>
        <v>0</v>
      </c>
      <c r="BT58" s="71">
        <f>APPS('05-06 Teamsheets'!$H$2:$R$71,$A58,'05-06 Teamsheets'!$C$2:$C$71,B$1)+SUBS('05-06 Teamsheets'!$S$2:$W$71,$A58,'05-06 Teamsheets'!$C$2:$C$71,B$1)+APPS('06-07 Teamsheets'!$H$2:$R$83,$A58,'06-07 Teamsheets'!$C$2:$C$83,G$1)+SUBS('06-07 Teamsheets'!$S$2:$Z$83,$A58,'06-07 Teamsheets'!$C$2:$C$83,G$1)+APPS('07-08 Teamsheets'!$H$2:$R$88,$A58,'07-08 Teamsheets'!$C$2:$C$88,L$1)+SUBS('07-08 Teamsheets'!$S$2:$Z$88,$A58,'07-08 Teamsheets'!$C$2:$C$88,L$1)+APPS('08-09 Teamsheets'!$H$2:$R$92,$A58,'08-09 Teamsheets'!$C$2:$C$92,Q$1)+SUBS('08-09 Teamsheets'!$S$2:$Z$92,$A58,'08-09 Teamsheets'!$C$2:$C$92,Q$1)+APPS('09-10 Teamsheets'!$H$2:$R$98,$A58,'09-10 Teamsheets'!$C$2:$C$98,Q$1)+SUBS('09-10 Teamsheets'!$S$2:$Z$98,$A58,'09-10 Teamsheets'!$C$2:$C$98,Q$1)+APPS('10-11 Teamsheets'!$H$2:$R$107,$A58,'10-11 Teamsheets'!$C$2:$C$107,Q$1)+SUBS('10-11 Teamsheets'!$S$2:$Z$107,$A58,'10-11 Teamsheets'!$C$2:$C$107,Q$1)+APPS('11-12 Teamsheets'!$H$2:$R$119,$A58,'11-12 Teamsheets'!$C$2:$C$119,Q$1)+SUBS('11-12 Teamsheets'!$S$2:$Z$119,$A58,'11-12 Teamsheets'!$C$2:$C$119,Q$1)+APPS('12-13 Teamsheets'!$H$2:$R$126,$A58,'12-13 Teamsheets'!$C$2:$C$126,Q$1)+SUBS('12-13 Teamsheets'!$S$2:$Z$126,$A58,'12-13 Teamsheets'!$C$2:$C$126,Q$1)+APPS('13-14 Teamsheets'!$H$2:$R$132,$A58,'13-14 Teamsheets'!$C$2:$C$132,Q$1)+SUBS('13-14 Teamsheets'!$S$2:$Z$132,$A58,'13-14 Teamsheets'!$C$2:$C$132,Q$1)+APPS('14-15 Teamsheets'!$H$2:$R$136,$A58,'14-15 Teamsheets'!$C$2:$C$136,Q$1)+SUBS('14-15 Teamsheets'!$S$2:$Z$136,$A58,'14-15 Teamsheets'!$C$2:$C$136,Q$1)</f>
        <v>4</v>
      </c>
      <c r="BU58" s="132">
        <v>0</v>
      </c>
      <c r="BV58" s="27">
        <f>APPS('07-08 Teamsheets'!$H$2:$R$88,$A58,'07-08 Teamsheets'!$C$2:$C$88,AZ$1)+SUBS('07-08 Teamsheets'!$S$2:$Z$88,$A58,'07-08 Teamsheets'!$C$2:$C$88,AZ$1)+APPS('11-12 Teamsheets'!$H$2:$R$119,$A58,'11-12 Teamsheets'!$C$2:$C$119,AZ$1)+SUBS('11-12 Teamsheets'!$S$2:$Z$119,$A58,'11-12 Teamsheets'!$C$2:$C$119,AZ$1)+APPS('12-13 Teamsheets'!$H$2:$R$126,$A58,'12-13 Teamsheets'!$C$2:$C$126,AZ$1)+SUBS('12-13 Teamsheets'!$S$2:$Z$126,$A58,'12-13 Teamsheets'!$C$2:$C$126,AZ$1)+APPS('13-14 Teamsheets'!$H$2:$R$132,$A58,'13-14 Teamsheets'!$C$2:$C$132,AZ$1)+SUBS('13-14 Teamsheets'!$S$2:$Z$132,$A58,'13-14 Teamsheets'!$C$2:$C$132,AZ$1)+APPS('14-15 Teamsheets'!$H$2:$R$136,$A58,'14-15 Teamsheets'!$C$2:$C$136,AZ$1)+SUBS('14-15 Teamsheets'!$S$2:$Z$136,$A58,'14-15 Teamsheets'!$C$2:$C$136,AZ$1)+APPS('08-09 Teamsheets'!$H$2:$R$92,$A58,'08-09 Teamsheets'!$C$2:$C$92,BE$1)+APPS('09-10 Teamsheets'!$H$2:$R$98,$A58,'09-10 Teamsheets'!$C$2:$C$98,BE$1)+SUBS('08-09 Teamsheets'!$S$2:$Z$92,$A58,'08-09 Teamsheets'!$C$2:$C$92,BE$1)+SUBS('09-10 Teamsheets'!$S$2:$Z$98,$A58,'09-10 Teamsheets'!$C$2:$C$98,BE$1)+APPS('10-11 Teamsheets'!$H$2:$R$107,$A58,'10-11 Teamsheets'!$C$2:$C$107,BE$1)+SUBS('10-11 Teamsheets'!$S$2:$Z$107,$A58,'10-11 Teamsheets'!$C$2:$C$107,BE$1)+APPS('11-12 Teamsheets'!$H$2:$R$119,$A58,'11-12 Teamsheets'!$C$2:$C$119,BE$1)+SUBS('11-12 Teamsheets'!$S$2:$Z$119,$A58,'11-12 Teamsheets'!$C$2:$C$119,BE$1)+APPS('12-13 Teamsheets'!$H$2:$R$126,$A58,'12-13 Teamsheets'!$C$2:$C$126,BE$1)+SUBS('12-13 Teamsheets'!$S$2:$Z$126,$A58,'12-13 Teamsheets'!$C$2:$C$126,BE$1)+APPS('13-14 Teamsheets'!$H$2:$R$132,$A58,'13-14 Teamsheets'!$C$2:$C$132,BE$1)+SUBS('13-14 Teamsheets'!$S$2:$Z$132,$A58,'13-14 Teamsheets'!$C$2:$C$132,BE$1)+APPS('14-15 Teamsheets'!$H$2:$R$136,$A58,'14-15 Teamsheets'!$C$2:$C$136,BE$1)+SUBS('14-15 Teamsheets'!$S$2:$Z$136,$A58,'14-15 Teamsheets'!$C$2:$C$136,BE$1)</f>
        <v>0</v>
      </c>
      <c r="BW58" s="27">
        <f>APPS('07-08 Teamsheets'!$H$2:$R$88,$A58,'07-08 Teamsheets'!$C$2:$C$88,BJ$1)+APPS('08-09 Teamsheets'!$H$2:$R$92,$A58,'08-09 Teamsheets'!$C$2:$C$92,BJ$1)+APPS('09-10 Teamsheets'!$H$2:$R$98,$A58,'09-10 Teamsheets'!$C$2:$C$98,BJ$1)+SUBS('07-08 Teamsheets'!$S$2:$Z$88,$A58,'07-08 Teamsheets'!$C$2:$C$88,BJ$1)+SUBS('08-09 Teamsheets'!$S$2:$Z$92,$A58,'08-09 Teamsheets'!$C$2:$C$92,BJ$1)+SUBS('09-10 Teamsheets'!$S$2:$Z$98,$A58,'09-10 Teamsheets'!$C$2:$C$98,BJ$1)+APPS('10-11 Teamsheets'!$H$2:$R$107,$A58,'10-11 Teamsheets'!$C$2:$C$107,BJ$1)+SUBS('10-11 Teamsheets'!$S$2:$Z$107,$A58,'10-11 Teamsheets'!$C$2:$C$107,BJ$1)+APPS('11-12 Teamsheets'!$H$2:$R$119,$A58,'11-12 Teamsheets'!$C$2:$C$119,BJ$1)+SUBS('11-12 Teamsheets'!$S$2:$Z$111,$A58,'11-12 Teamsheets'!$C$2:$C$119,BJ$1)+APPS('12-13 Teamsheets'!$H$2:$R$126,$A58,'12-13 Teamsheets'!$C$2:$C$126,BJ$1)+SUBS('12-13 Teamsheets'!$S$2:$Z$118,$A58,'12-13 Teamsheets'!$C$2:$C$126,BJ$1)+APPS('13-14 Teamsheets'!$H$2:$R$132,$A58,'13-14 Teamsheets'!$C$2:$C$132,BJ$1)+SUBS('13-14 Teamsheets'!$S$2:$Z$124,$A58,'13-14 Teamsheets'!$C$2:$C$132,BJ$1)+APPS('14-15 Teamsheets'!$H$2:$R$136,$A58,'14-15 Teamsheets'!$C$2:$C$136,BJ$1)+SUBS('14-15 Teamsheets'!$S$2:$Z$128,$A58,'14-15 Teamsheets'!$C$2:$C$136,BJ$1)</f>
        <v>0</v>
      </c>
      <c r="BX58" s="27">
        <f>APPS('07-08 Teamsheets'!$H$2:$R$88,$A58,'07-08 Teamsheets'!$C$2:$C$88,BO$1)+APPS('08-09 Teamsheets'!$H$2:$R$92,$A58,'08-09 Teamsheets'!$C$2:$C$92,BO$1)+APPS('09-10 Teamsheets'!$H$2:$R$98,$A58,'09-10 Teamsheets'!$C$2:$C$98,BO$1)+SUBS('07-08 Teamsheets'!$S$2:$Z$88,$A58,'07-08 Teamsheets'!$C$2:$C$88,BO$1)+SUBS('08-09 Teamsheets'!$S$2:$Z$92,$A58,'08-09 Teamsheets'!$C$2:$C$92,BO$1)+SUBS('09-10 Teamsheets'!$S$2:$Z$98,$A58,'09-10 Teamsheets'!$C$2:$C$98,BO$1)+APPS('10-11 Teamsheets'!$H$2:$R$107,$A58,'10-11 Teamsheets'!$C$2:$C$107,BO$1)+SUBS('10-11 Teamsheets'!$S$2:$Z$107,$A58,'10-11 Teamsheets'!$C$2:$C$107,BO$1)+APPS('11-12 Teamsheets'!$H$2:$R$119,$A58,'11-12 Teamsheets'!$C$2:$C$119,BO$1)+SUBS('11-12 Teamsheets'!$S$2:$Z$119,$A58,'11-12 Teamsheets'!$C$2:$C$119,BO$1)+APPS('12-13 Teamsheets'!$H$2:$R$126,$A58,'12-13 Teamsheets'!$C$2:$C$126,BO$1)+SUBS('12-13 Teamsheets'!$S$2:$Z$126,$A58,'12-13 Teamsheets'!$C$2:$C$126,BO$1)+APPS('13-14 Teamsheets'!$H$2:$R$132,$A58,'13-14 Teamsheets'!$C$2:$C$132,BO$1)+SUBS('13-14 Teamsheets'!$S$2:$Z$132,$A58,'13-14 Teamsheets'!$C$2:$C$132,BO$1)+APPS('14-15 Teamsheets'!$H$2:$R$136,$A58,'14-15 Teamsheets'!$C$2:$C$136,BO$1)+SUBS('14-15 Teamsheets'!$S$2:$Z$136,$A58,'14-15 Teamsheets'!$C$2:$C$136,BO$1)</f>
        <v>0</v>
      </c>
      <c r="BY58" s="28">
        <f t="shared" si="3"/>
        <v>0</v>
      </c>
      <c r="BZ58" s="27" t="str">
        <f>(APPS('05-06 Teamsheets'!$H$2:$R$71,$A58) + APPS('06-07 Teamsheets'!$H$2:$R$83,$A58) +APPS('07-08 Teamsheets'!$H$2:$R$88,$A58) + APPS('08-09 Teamsheets'!$H$2:$R$92,$A58)+APPS('09-10 Teamsheets'!$H$2:$R$98,$A58)+APPS('10-11 Teamsheets'!$H$2:$R$107,$A58)+APPS('11-12 Teamsheets'!$H$2:$R$119,$A58)+APPS('12-13 Teamsheets'!$H$2:$R$126,$A58)+APPS('13-14 Teamsheets'!$H$2:$R$132,$A58)+APPS('14-15 Teamsheets'!$H$2:$R$136,$A58)) &amp; "(" &amp; (SUBS('05-06 Teamsheets'!$S$2:$W$71,$A58)+SUBS('06-07 Teamsheets'!$S$2:$Z$83,$A58)+SUBS('07-08 Teamsheets'!$S$2:$Z$88,$A58) +SUBS('08-09 Teamsheets'!$S$2:$Z$92,$A58)+SUBS('09-10 Teamsheets'!$S$2:$Z$98,$A58)+SUBS('10-11 Teamsheets'!$S$2:$Z$107,$A58)+SUBS('11-12 Teamsheets'!$S$2:$Z$119,$A58)+SUBS('12-13 Teamsheets'!$S$2:$Z$126,$A58)+SUBS('13-14 Teamsheets'!$S$2:$Z$132,$A58)+SUBS('14-15 Teamsheets'!$S$2:$Z$136,$A58)) &amp; ")"</f>
        <v>0(4)</v>
      </c>
      <c r="CA58" s="28">
        <f t="shared" si="4"/>
        <v>4</v>
      </c>
      <c r="CB58" s="71">
        <f>GOALS('05-06 Teamsheets'!$H$2:$W$71,$A58,'05-06 Teamsheets'!$C$2:$C$71,B$1)+GOALS('06-07 Teamsheets'!$H$2:$Z$83,$A58,'06-07 Teamsheets'!$C$2:$C$83,G$1)+GOALS('07-08 Teamsheets'!$H$2:$Z$88,$A58,'07-08 Teamsheets'!$C$2:$C$88,L$1)+GOALS('08-09 Teamsheets'!$H$2:$Z$92,$A58,'08-09 Teamsheets'!$C$2:$C$92,Q$1)+GOALS('09-10 Teamsheets'!$H$2:$Z$98,$A58,'09-10 Teamsheets'!$C$2:$C$98,Q$1)+GOALS('10-11 Teamsheets'!$H$2:$Z$107,$A58,'10-11 Teamsheets'!$C$2:$C$107,Q$1)+GOALS('11-12 Teamsheets'!$H$2:$Z$119,$A58,'11-12 Teamsheets'!$C$2:$C$119,Q$1)+GOALS('12-13 Teamsheets'!$H$2:$Z$126,$A58,'12-13 Teamsheets'!$C$2:$C$126,Q$1)+GOALS('13-14 Teamsheets'!$H$2:$Z$132,$A58,'13-14 Teamsheets'!$C$2:$C$132,Q$1)+GOALS('14-15 Teamsheets'!$H$2:$Z$136,$A58,'14-15 Teamsheets'!$C$2:$C$136,Q$1)</f>
        <v>0</v>
      </c>
      <c r="CC58" s="27">
        <f>GOALS('05-06 Teamsheets'!$H$2:$W$71,$A58,'05-06 Teamsheets'!$C$2:$C$71,V$1)+GOALS('05-06 Teamsheets'!$H$2:$W$71,$A58,'05-06 Teamsheets'!$C$2:$C$71,AA$1)+GOALS('06-07 Teamsheets'!$H$2:$Z$83,$A58,'06-07 Teamsheets'!$C$2:$C$83,AF$1)+GOALS('06-07 Teamsheets'!$H$2:$Z$83,$A58,'06-07 Teamsheets'!$C$2:$C$83,AK$1)+GOALS('07-08 Teamsheets'!$H$2:$Z$88,$A58,'07-08 Teamsheets'!$C$2:$C$88,AP$1)+GOALS('07-08 Teamsheets'!$H$2:$Z$88,$A58,'07-08 Teamsheets'!$C$2:$C$88,AU$1)+GOALS('07-08 Teamsheets'!$H$2:$Z$88,$A58,'07-08 Teamsheets'!$C$2:$C$88,AZ$1)+GOALS('11-12 Teamsheets'!$H$2:$Z$119,$A58,'11-12 Teamsheets'!$C$2:$C$119,AZ$1)+GOALS('12-13 Teamsheets'!$H$2:$Z$120,$A58,'12-13 Teamsheets'!$C$2:$C$120,AZ$1)+GOALS('13-14 Teamsheets'!$H$2:$Z$126,$A58,'13-14 Teamsheets'!$C$2:$C$126,AZ$1)+GOALS('14-15 Teamsheets'!$H$2:$Z$130,$A58,'14-15 Teamsheets'!$C$2:$C$130,AZ$1)+GOALS('08-09 Teamsheets'!$H$2:$Z$92,$A58,'08-09 Teamsheets'!$C$2:$C$92,BE$1)+GOALS('09-10 Teamsheets'!$H$2:$Z$98,$A58,'09-10 Teamsheets'!$C$2:$C$98,BE$1)+GOALS('10-11 Teamsheets'!$H$2:$Z$107,$A58,'10-11 Teamsheets'!$C$2:$C$107,BE$1)+GOALS('11-12 Teamsheets'!$H$2:$Z$119,$A58,'11-12 Teamsheets'!$C$2:$C$119,BE$1)+GOALS('12-13 Teamsheets'!$H$2:$Z$126,$A58,'12-13 Teamsheets'!$C$2:$C$126,BE$1)+GOALS('13-14 Teamsheets'!$H$2:$Z$132,$A58,'13-14 Teamsheets'!$C$2:$C$132,BE$1)+GOALS('14-15 Teamsheets'!$H$2:$Z$136,$A58,'14-15 Teamsheets'!$C$2:$C$136,BE$1)</f>
        <v>0</v>
      </c>
      <c r="CD58" s="27">
        <f>GOALS('07-08 Teamsheets'!$H$2:$Z$88,$A58,'07-08 Teamsheets'!$C$2:$C$88,BJ$1)
+GOALS('08-09 Teamsheets'!$H$2:$Z$92,$A58,'08-09 Teamsheets'!$C$2:$C$92,BJ$1)
+GOALS('09-10 Teamsheets'!$H$2:$Z$98,$A58,'09-10 Teamsheets'!$C$2:$C$98,BJ$1)
+GOALS('10-11 Teamsheets'!$H$2:$Z$107,$A58,'10-11 Teamsheets'!$C$2:$C$107,BJ$1)
+GOALS('11-12 Teamsheets'!$H$2:$Z$119,$A58,'11-12 Teamsheets'!$C$2:$C$119,BJ$1)
+GOALS('12-13 Teamsheets'!$H$2:$Z$124,$A58,'12-13 Teamsheets'!$C$2:$C$124,BJ$1)+GOALS('13-14 Teamsheets'!$H$2:$Z$130,$A58,'13-14 Teamsheets'!$C$2:$C$130,BJ$1)+GOALS('14-15 Teamsheets'!$H$2:$Z$134,$A58,'14-15 Teamsheets'!$C$2:$C$134,BJ$1)
+GOALS('07-08 Teamsheets'!$H$2:$Z$88,$A58,'07-08 Teamsheets'!$C$2:$C$88,BO$1)
+GOALS('08-09 Teamsheets'!$H$2:$Z$92,$A58,'08-09 Teamsheets'!$C$2:$C$92,BO$1)
+GOALS('09-10 Teamsheets'!$H$2:$Z$98,$A58,'09-10 Teamsheets'!$C$2:$C$98,BO$1)
+GOALS('10-11 Teamsheets'!$H$2:$Z$107,$A58,'10-11 Teamsheets'!$C$2:$C$107,BO$1)
+GOALS('11-12 Teamsheets'!$H$2:$Z$119,$A58,'11-12 Teamsheets'!$C$2:$C$119,BO$1)
+GOALS('12-13 Teamsheets'!$H$2:$Z$126,$A58,'12-13 Teamsheets'!$C$2:$C$126,BO$1)+GOALS('13-14 Teamsheets'!$H$2:$Z$132,$A58,'13-14 Teamsheets'!$C$2:$C$132,BO$1)+GOALS('14-15 Teamsheets'!$H$2:$Z$136,$A58,'14-15 Teamsheets'!$C$2:$C$136,BO$1)</f>
        <v>0</v>
      </c>
      <c r="CE58" s="28">
        <f t="shared" si="5"/>
        <v>0</v>
      </c>
      <c r="CF58" s="27" t="str">
        <f>(GOALS('05-06 Teamsheets'!$H$2:$R$71,$A58) +GOALS('06-07 Teamsheets'!$H$2:$R$83,$A58) +  GOALS('07-08 Teamsheets'!$H$2:$R$88,$A58) + GOALS('08-09 Teamsheets'!$H$2:$R$92,$A58)+GOALS('09-10 Teamsheets'!$H$2:$R$98,$A58)+GOALS('10-11 Teamsheets'!$H$2:$R$107,$A58)+GOALS('11-12 Teamsheets'!$H$2:$R$119,$A58)+GOALS('12-13 Teamsheets'!$H$2:$R$126,$A58)+GOALS('13-14 Teamsheets'!$H$2:$R$132,$A58)+GOALS('14-15 Teamsheets'!$H$2:$R$136,$A58)) &amp; "(" &amp; (GOALS('05-06 Teamsheets'!$S$2:$W$71,$A58)+GOALS('06-07 Teamsheets'!$S$2:$Z$83,$A58)+GOALS('07-08 Teamsheets'!$S$2:$Z$88,$A58)+GOALS('08-09 Teamsheets'!$S$2:$Z$92,$A58)+GOALS('09-10 Teamsheets'!$S$2:$Z$98,$A58)+GOALS('10-11 Teamsheets'!$S$2:$Z$107,$A58)+GOALS('11-12 Teamsheets'!$S$2:$Z$119,$A58)+GOALS('12-13 Teamsheets'!$S$2:$Z$126,$A58)+GOALS('13-14 Teamsheets'!$S$2:$Z$132,$A58)+GOALS('14-15 Teamsheets'!$S$2:$Z$136,$A58)) &amp; ")"</f>
        <v>0(0)</v>
      </c>
      <c r="CG58" s="28">
        <f t="shared" si="6"/>
        <v>0</v>
      </c>
      <c r="CH58" s="71">
        <f t="shared" si="7"/>
        <v>0</v>
      </c>
      <c r="CI58" s="83">
        <f t="shared" si="8"/>
        <v>0</v>
      </c>
      <c r="CJ58" s="77">
        <f t="shared" si="9"/>
        <v>0</v>
      </c>
      <c r="CK58" s="74" t="str">
        <f>(CARDS('05-06 Teamsheets'!$H$2:$W$71,$A58,$CX$2)+CARDS('06-07 Teamsheets'!$H$2:$Z$83,$A58,$CX$2)+CARDS('07-08 Teamsheets'!$H$2:$Z$88,$A58,$CX$2)+CARDS('08-09 Teamsheets'!$H$2:$Z$92,$A58,$CX$2)+CARDS('09-10 Teamsheets'!$H$2:$Z$98,$A58,$CX$2)+CARDS('10-11 Teamsheets'!$H$2:$Z$107,$A58,$CX$2)+CARDS('11-12 Teamsheets'!$H$2:$Z$119,$A58,$CX$2)+CARDS('12-13 Teamsheets'!$H$2:$Z$126,$A58,$CX$2)+CARDS('13-14 Teamsheets'!$H$2:$Z$130,$A58,$CX$2)) &amp; "(" &amp; (CARDS('05-06 Teamsheets'!$H$2:$W$71,$A58,$CX$3)+CARDS('06-07 Teamsheets'!$H$2:$Z$83,$A58,$CX$3)+CARDS('07-08 Teamsheets'!$H$2:$Z$88,$A58,$CX$3)+CARDS('08-09 Teamsheets'!$H$2:$Z$92,$A58,$CX$3)+CARDS('09-10 Teamsheets'!$H$2:$Z$98,$A58,$CX$3)+CARDS('10-11 Teamsheets'!$H$2:$Z$107,$A58,$CX$3)+CARDS('11-12 Teamsheets'!$H$2:$Z$119,$A58,$CX$3)+CARDS('13-14 Teamsheets'!$H$2:$Z$130,$A58,$CX$3)) &amp; ")"</f>
        <v>0(0)</v>
      </c>
      <c r="CL58" s="28">
        <f>SUM(F58,K58,P58,U58)</f>
        <v>45</v>
      </c>
      <c r="CM58" s="28">
        <f t="shared" si="11"/>
        <v>0</v>
      </c>
      <c r="CN58" s="77">
        <f>SUM(CL58:CM58)</f>
        <v>45</v>
      </c>
      <c r="CO58" s="28">
        <f>IF(AND(CN58&lt;&gt;0, CA58&lt;&gt;0),CN58/CA58,0)</f>
        <v>11.25</v>
      </c>
      <c r="CP58" s="28">
        <f>IF(CG58&lt;&gt;0,CG58/CA58,0)</f>
        <v>0</v>
      </c>
      <c r="CQ58" s="77">
        <f>IF(CG58&lt;&gt;0,CN58/CG58,0)</f>
        <v>0</v>
      </c>
      <c r="CS58" s="71">
        <f t="shared" si="0"/>
        <v>138</v>
      </c>
      <c r="CT58" s="83">
        <f t="shared" si="1"/>
        <v>176</v>
      </c>
      <c r="CU58" s="77">
        <f t="shared" si="2"/>
        <v>101</v>
      </c>
    </row>
    <row r="59" spans="1:102" x14ac:dyDescent="0.2">
      <c r="A59" s="112" t="s">
        <v>3130</v>
      </c>
      <c r="B59" s="27" t="s">
        <v>1635</v>
      </c>
      <c r="C59" s="27" t="s">
        <v>1635</v>
      </c>
      <c r="D59" s="27">
        <v>0</v>
      </c>
      <c r="E59" s="27" t="s">
        <v>1635</v>
      </c>
      <c r="F59" s="82">
        <v>0</v>
      </c>
      <c r="G59" s="27" t="s">
        <v>1635</v>
      </c>
      <c r="H59" s="27" t="s">
        <v>1635</v>
      </c>
      <c r="I59" s="27">
        <v>0</v>
      </c>
      <c r="J59" s="27" t="s">
        <v>1635</v>
      </c>
      <c r="K59" s="82">
        <v>0</v>
      </c>
      <c r="L59" s="27" t="s">
        <v>1635</v>
      </c>
      <c r="M59" s="27" t="s">
        <v>1635</v>
      </c>
      <c r="N59" s="27">
        <v>0</v>
      </c>
      <c r="O59" s="27" t="s">
        <v>1635</v>
      </c>
      <c r="P59" s="82">
        <v>0</v>
      </c>
      <c r="Q59" s="27" t="str">
        <f>(APPS('08-09 Teamsheets'!$H$2:$R$92,$A59,'08-09 Teamsheets'!$C$2:$C$92,Q$1)+APPS('09-10 Teamsheets'!$H$2:$R$98,$A59,'09-10 Teamsheets'!$C$2:$C$98,Q$1)+APPS('10-11 Teamsheets'!$H$2:$R$107,$A59,'10-11 Teamsheets'!$C$2:$C$107,Q$1)+APPS('11-12 Teamsheets'!$H$2:$R$119,$A59,'11-12 Teamsheets'!$C$2:$C$119,Q$1)+APPS('12-13 Teamsheets'!$H$2:$R$126,$A59,'12-13 Teamsheets'!$C$2:$C$126,Q$1)+APPS('13-14 Teamsheets'!$H$2:$R$132,$A59,'13-14 Teamsheets'!$C$2:$C$132,Q$1)+APPS('14-15 Teamsheets'!$H$2:$R$136,$A59,'14-15 Teamsheets'!$C$2:$C$136,Q$1)) &amp; "(" &amp; (SUBS('08-09 Teamsheets'!$S$2:$Z$92,$A59,'08-09 Teamsheets'!$C$2:$C$92,Q$1)+SUBS('09-10 Teamsheets'!$S$2:$Z$98,$A59,'09-10 Teamsheets'!$C$2:$C$98,Q$1)+SUBS('10-11 Teamsheets'!$S$2:$Z$107,$A59,'10-11 Teamsheets'!$C$2:$C$107,Q$1)+SUBS('11-12 Teamsheets'!$S$2:$Z$119,$A59,'11-12 Teamsheets'!$C$2:$C$119,Q$1)+SUBS('12-13 Teamsheets'!$S$2:$Z$126,$A59,'12-13 Teamsheets'!$C$2:$C$126,Q$1)+SUBS('13-14 Teamsheets'!$S$2:$Z$132,$A59,'13-14 Teamsheets'!$C$2:$C$132,Q$1)+SUBS('14-15 Teamsheets'!$S$2:$Z$136,$A59,'14-15 Teamsheets'!$C$2:$C$136,Q$1)) &amp; ")"</f>
        <v>0(5)</v>
      </c>
      <c r="R59" s="27" t="str">
        <f>(GOALS('08-09 Teamsheets'!$H$2:$R$92,$A59,'08-09 Teamsheets'!$C$2:$C$92,Q$1)+GOALS('09-10 Teamsheets'!$H$2:$R$98,$A59,'09-10 Teamsheets'!$C$2:$C$98,Q$1)+GOALS('10-11 Teamsheets'!$H$2:$R$107,$A59,'10-11 Teamsheets'!$C$2:$C$107,Q$1)+GOALS('11-12 Teamsheets'!$H$2:$R$119,$A59,'11-12 Teamsheets'!$C$2:$C$119,Q$1)+GOALS('12-13 Teamsheets'!$H$2:$R$126,$A59,'12-13 Teamsheets'!$C$2:$C$126,Q$1)+GOALS('13-14 Teamsheets'!$H$2:$R$132,$A59,'13-14 Teamsheets'!$C$2:$C$132,Q$1)+GOALS('14-15 Teamsheets'!$H$2:$R$136,$A59,'14-15 Teamsheets'!$C$2:$C$136,Q$1)) &amp; "(" &amp; (GOALS('08-09 Teamsheets'!$S$2:$Z$92,$A59,'08-09 Teamsheets'!$C$2:$C$92,Q$1)+GOALS('09-10 Teamsheets'!$S$2:$Z$98,$A59,'09-10 Teamsheets'!$C$2:$C$98,Q$1)+GOALS('10-11 Teamsheets'!$S$2:$Z$107,$A59,'10-11 Teamsheets'!$C$2:$C$107,Q$1)+GOALS('11-12 Teamsheets'!$S$2:$Z$119,$A59,'11-12 Teamsheets'!$C$2:$C$119,Q$1)+GOALS('12-13 Teamsheets'!$S$2:$Z$126,$A59,'12-13 Teamsheets'!$C$2:$C$126,Q$1)+GOALS('13-14 Teamsheets'!$S$2:$Z$132,$A59,'13-14 Teamsheets'!$C$2:$C$132,Q$1)+GOALS('14-15 Teamsheets'!$S$2:$Z$136,$A59,'14-15 Teamsheets'!$C$2:$C$136,Q$1)) &amp; ")"</f>
        <v>0(0)</v>
      </c>
      <c r="S59" s="27">
        <f>Clean_sheet('08-09 Teamsheets'!$C$2:$H$92,$A59,Q$1)+Clean_sheet('09-10 Teamsheets'!$C$2:$H$98,$A59,Q$1)+Clean_sheet('10-11 Teamsheets'!$C$2:$H$107,$A59,Q$1)+Clean_sheet('11-12 Teamsheets'!$C$2:$H$119,$A59,Q$1)+Clean_sheet('12-13 Teamsheets'!$C$2:$H$126,$A59,Q$1)+Clean_sheet('13-14 Teamsheets'!$C$2:$H$132,$A59,Q$1)+Clean_sheet('14-15 Teamsheets'!$C$2:$H$136,$A59,Q$1)</f>
        <v>0</v>
      </c>
      <c r="T59" s="27" t="str">
        <f>(CARDS('08-09 Teamsheets'!$H$2:$Z$92,$A59,$CX$2,'08-09 Teamsheets'!$C$2:$C$92,Q$1)+CARDS('09-10 Teamsheets'!$H$2:$Z$98,$A59,$CX$2,'09-10 Teamsheets'!$C$2:$C$98,Q$1)+CARDS('10-11 Teamsheets'!$H$2:$Z$107,$A59,$CX$2,'10-11 Teamsheets'!$C$2:$C$107,Q$1)+CARDS('11-12 Teamsheets'!$H$2:$Z$119,$A59,$CX$2,'11-12 Teamsheets'!$C$2:$C$119,Q$1)+CARDS('12-13 Teamsheets'!$H$2:$Z$126,$A59,$CX$2,'12-13 Teamsheets'!$C$2:$C$126,Q$1)+CARDS('13-14 Teamsheets'!$H$2:$Z$132,$A59,$CX$2,'13-14 Teamsheets'!$C$2:$C$132,Q$1)+CARDS('14-15 Teamsheets'!$H$2:$Z$136,$A59,$CX$2,'14-15 Teamsheets'!$C$2:$C$136,Q$1)) &amp; "(" &amp; (CARDS('08-09 Teamsheets'!$H$2:$Z$92,$A59,$CX$3,'08-09 Teamsheets'!$C$2:$C$92,Q$1)+CARDS('09-10 Teamsheets'!$H$2:$Z$98,$A59,$CX$3,'09-10 Teamsheets'!$C$2:$C$98,Q$1)+CARDS('10-11 Teamsheets'!$H$2:$Z$107,$A59,$CX$3,'10-11 Teamsheets'!$C$2:$C$107,Q$1)+CARDS('11-12 Teamsheets'!$H$2:$Z$119,$A59,$CX$3,'11-12 Teamsheets'!$C$2:$C$119,Q$1)+CARDS('12-13 Teamsheets'!$H$2:$Z$126,$A59,$CX$3,'12-13 Teamsheets'!$C$2:$C$126,Q$1)+CARDS('13-14 Teamsheets'!$H$2:$Z$132,$A59,$CX$3,'13-14 Teamsheets'!$C$2:$C$132,Q$1)+CARDS('14-15 Teamsheets'!$H$2:$Z$136,$A59,$CX$3,'14-15 Teamsheets'!$C$2:$C$136,Q$1)) &amp; ")"</f>
        <v>0(0)</v>
      </c>
      <c r="U59" s="82">
        <f>MINS_PLAYED('08-09 Teamsheets'!$H$2:$R$92,$A59,'08-09 Teamsheets'!$C$2:$C$92,Q$1)+MINS_PLAYED('09-10 Teamsheets'!$H$2:$R$98,$A59,'09-10 Teamsheets'!$C$2:$C$98,Q$1)+ MINS_AS_SUB('08-09 Teamsheets'!$S$2:$Z$92,$A59,'08-09 Teamsheets'!$C$2:$C$92,Q$1)+ MINS_AS_SUB('09-10 Teamsheets'!$S$2:$Z$98,$A59,'09-10 Teamsheets'!$C$2:$C$98,Q$1)+MINS_PLAYED('10-11 Teamsheets'!$H$2:$R$107,$A59,'10-11 Teamsheets'!$C$2:$C$107,Q$1)+MINS_AS_SUB('10-11 Teamsheets'!$S$2:$Z$107,$A59,'10-11 Teamsheets'!$C$2:$C$107,Q$1)+MINS_PLAYED('11-12 Teamsheets'!$H$2:$R$119,$A59,'11-12 Teamsheets'!$C$2:$C$119,Q$1)+MINS_AS_SUB('11-12 Teamsheets'!$S$2:$Z$119,$A59,'11-12 Teamsheets'!$C$2:$C$119,Q$1)+MINS_PLAYED('12-13 Teamsheets'!$H$2:$R$126,$A59,'12-13 Teamsheets'!$C$2:$C$126,Q$1)+MINS_AS_SUB('12-13 Teamsheets'!$S$2:$Z$126,$A59,'12-13 Teamsheets'!$C$2:$C$126,Q$1)+MINS_PLAYED('13-14 Teamsheets'!$H$2:$R$132,$A59,'13-14 Teamsheets'!$C$2:$C$132,Q$1)+MINS_AS_SUB('13-14 Teamsheets'!$S$2:$Z$132,$A59,'13-14 Teamsheets'!$C$2:$C$132,Q$1)+MINS_PLAYED('14-15 Teamsheets'!$H$2:$R$136,$A59,'14-15 Teamsheets'!$C$2:$C$136,Q$1)+MINS_AS_SUB('14-15 Teamsheets'!$S$2:$Z$136,$A59,'14-15 Teamsheets'!$C$2:$C$136,Q$1)</f>
        <v>49</v>
      </c>
      <c r="V59" s="27" t="s">
        <v>1635</v>
      </c>
      <c r="W59" s="27" t="s">
        <v>1635</v>
      </c>
      <c r="X59" s="27">
        <v>0</v>
      </c>
      <c r="Y59" s="27" t="s">
        <v>1635</v>
      </c>
      <c r="Z59" s="82">
        <v>0</v>
      </c>
      <c r="AA59" s="27" t="s">
        <v>1635</v>
      </c>
      <c r="AB59" s="27" t="s">
        <v>1635</v>
      </c>
      <c r="AC59" s="27">
        <v>0</v>
      </c>
      <c r="AD59" s="27" t="s">
        <v>1635</v>
      </c>
      <c r="AE59" s="82">
        <v>0</v>
      </c>
      <c r="AF59" s="27" t="s">
        <v>1635</v>
      </c>
      <c r="AG59" s="27" t="s">
        <v>1635</v>
      </c>
      <c r="AH59" s="27">
        <v>0</v>
      </c>
      <c r="AI59" s="27" t="s">
        <v>1635</v>
      </c>
      <c r="AJ59" s="82">
        <v>0</v>
      </c>
      <c r="AK59" s="27" t="s">
        <v>1635</v>
      </c>
      <c r="AL59" s="27" t="s">
        <v>1635</v>
      </c>
      <c r="AM59" s="27">
        <v>0</v>
      </c>
      <c r="AN59" s="27" t="s">
        <v>1635</v>
      </c>
      <c r="AO59" s="82">
        <v>0</v>
      </c>
      <c r="AP59" s="27" t="s">
        <v>1635</v>
      </c>
      <c r="AQ59" s="27" t="s">
        <v>1635</v>
      </c>
      <c r="AR59" s="27">
        <v>0</v>
      </c>
      <c r="AS59" s="27" t="s">
        <v>1635</v>
      </c>
      <c r="AT59" s="82">
        <v>0</v>
      </c>
      <c r="AU59" s="27" t="s">
        <v>1635</v>
      </c>
      <c r="AV59" s="27" t="s">
        <v>1635</v>
      </c>
      <c r="AW59" s="27">
        <v>0</v>
      </c>
      <c r="AX59" s="27" t="s">
        <v>1635</v>
      </c>
      <c r="AY59" s="82">
        <v>0</v>
      </c>
      <c r="AZ59" s="27" t="str">
        <f>(APPS('07-08 Teamsheets'!$H$2:$R$88,$A59,'07-08 Teamsheets'!$C$2:$C$88,AZ$1)+APPS('11-12 Teamsheets'!$H$2:$R$119,$A59,'11-12 Teamsheets'!$C$2:$C$119,AZ$1)+APPS('12-13 Teamsheets'!$H$2:$R$126,$A59,'12-13 Teamsheets'!$C$2:$C$126,AZ$1)+APPS('13-14 Teamsheets'!$H$2:$R$132,$A59,'13-14 Teamsheets'!$C$2:$C$132,AZ$1)+APPS('14-15 Teamsheets'!$H$2:$R$136,$A59,'14-15 Teamsheets'!$C$2:$C$136,AZ$1)) &amp; "(" &amp; (SUBS('07-08 Teamsheets'!$S$2:$Z$88,$A59,'07-08 Teamsheets'!$C$2:$C$88,AZ$1)+SUBS('11-12 Teamsheets'!$S$2:$Z$119,$A59,'11-12 Teamsheets'!$C$2:$C$119,AZ$1)+SUBS('12-13 Teamsheets'!$S$2:$Z$126,$A59,'12-13 Teamsheets'!$C$2:$C$126,AZ$1)+SUBS('13-14 Teamsheets'!$S$2:$Z$132,$A59,'13-14 Teamsheets'!$C$2:$C$132,AZ$1)+SUBS('14-15 Teamsheets'!$S$2:$Z$136,$A59,'14-15 Teamsheets'!$C$2:$C$136,AZ$1)) &amp; ")"</f>
        <v>0(0)</v>
      </c>
      <c r="BA59" s="27" t="str">
        <f>(GOALS('07-08 Teamsheets'!$H$2:$R$88,$A59,'07-08 Teamsheets'!$C$2:$C$88,AZ$1)+GOALS('11-12 Teamsheets'!$H$2:$R$119,$A59,'11-12 Teamsheets'!$C$2:$C$119,AZ$1)+GOALS('12-13 Teamsheets'!$H$2:$R$126,$A59,'12-13 Teamsheets'!$C$2:$C$126,AZ$1)+GOALS('13-14 Teamsheets'!$H$2:$R$132,$A59,'13-14 Teamsheets'!$C$2:$C$132,AZ$1)+GOALS('14-15 Teamsheets'!$H$2:$R$136,$A59,'14-15 Teamsheets'!$C$2:$C$136,AZ$1)) &amp; "(" &amp; (GOALS('07-08 Teamsheets'!$S$2:$Z$88,$A59,'07-08 Teamsheets'!$C$2:$C$88,AZ$1)+GOALS('11-12 Teamsheets'!$S$2:$Z$119,$A59,'11-12 Teamsheets'!$C$2:$C$119,AZ$1)+GOALS('12-13 Teamsheets'!$S$2:$Z$126,$A59,'12-13 Teamsheets'!$C$2:$C$126,AZ$1)+GOALS('13-14 Teamsheets'!$S$2:$Z$132,$A59,'13-14 Teamsheets'!$C$2:$C$132,AZ$1)+GOALS('14-15 Teamsheets'!$S$2:$Z$136,$A59,'14-15 Teamsheets'!$C$2:$C$136,AZ$1)) &amp; ")"</f>
        <v>0(0)</v>
      </c>
      <c r="BB59" s="27">
        <f>Clean_sheet('07-08 Teamsheets'!$C$2:$H$92,$A59,AZ$1)+Clean_sheet('11-12 Teamsheets'!$C$2:$H$119,$A59,AZ$1)+Clean_sheet('12-13 Teamsheets'!$C$2:$H$126,$A59,AZ$1)+Clean_sheet('13-14 Teamsheets'!$C$2:$H$132,$A59,AZ$1)+Clean_sheet('14-15 Teamsheets'!$C$2:$H$136,$A59,AZ$1)</f>
        <v>0</v>
      </c>
      <c r="BC59" s="27" t="str">
        <f>(CARDS('07-08 Teamsheets'!$H$2:$Z$88,$A59,$CX$2,'07-08 Teamsheets'!$C$2:$C$88,AZ$1)+CARDS('11-12 Teamsheets'!$H$2:$Z$119,$A59,$CX$2,'11-12 Teamsheets'!$C$2:$C$119,AZ$1)+CARDS('12-13 Teamsheets'!$H$2:$Z$126,$A59,$CX$2,'12-13 Teamsheets'!$C$2:$C$126,AZ$1)+CARDS('13-14 Teamsheets'!$H$2:$Z$132,$A59,$CX$2,'13-14 Teamsheets'!$C$2:$C$132,AZ$1)+CARDS('14-15 Teamsheets'!$H$2:$Z$136,$A59,$CX$2,'14-15 Teamsheets'!$C$2:$C$136,AZ$1)) &amp; "(" &amp; (CARDS('07-08 Teamsheets'!$H$2:$Z$88,$A59,$CX$3,'07-08 Teamsheets'!$C$2:$C$88,AZ$1)+CARDS('11-12 Teamsheets'!$H$2:$Z$119,$A59,$CX$3,'11-12 Teamsheets'!$C$2:$C$119,AZ$1)+CARDS('12-13 Teamsheets'!$H$2:$Z$126,$A59,$CX$3,'12-13 Teamsheets'!$C$2:$C$126,AZ$1)+CARDS('13-14 Teamsheets'!$H$2:$Z$132,$A59,$CX$3,'13-14 Teamsheets'!$C$2:$C$132,AZ$1)+CARDS('14-15 Teamsheets'!$H$2:$Z$136,$A59,$CX$3,'14-15 Teamsheets'!$C$2:$C$136,AZ$1)) &amp; ")"</f>
        <v>0(0)</v>
      </c>
      <c r="BD59" s="82">
        <f>MINS_PLAYED('07-08 Teamsheets'!$H$2:$R$88,$A59,'07-08 Teamsheets'!$C$2:$C$88,AZ$1)+MINS_PLAYED('11-12 Teamsheets'!$H$2:$R$119,$A59,'11-12 Teamsheets'!$C$2:$C$119,AZ$1)+MINS_PLAYED('12-13 Teamsheets'!$H$2:$R$126,$A59,'12-13 Teamsheets'!$C$2:$C$126,AZ$1)+MINS_PLAYED('13-14 Teamsheets'!$H$2:$R$132,$A59,'13-14 Teamsheets'!$C$2:$C$132,AZ$1)+MINS_PLAYED('14-15 Teamsheets'!$H$2:$R$136,$A59,'14-15 Teamsheets'!$C$2:$C$136,AZ$1)+MINS_AS_SUB('07-08 Teamsheets'!$S$2:$Z$88,$A59,'07-08 Teamsheets'!$C$2:$C$88,AZ$1)+MINS_AS_SUB('11-12 Teamsheets'!$S$2:$Z$119,$A59,'11-12 Teamsheets'!$C$2:$C$119,AZ$1)+MINS_AS_SUB('12-13 Teamsheets'!$S$2:$Z$126,$A59,'12-13 Teamsheets'!$C$2:$C$126,AZ$1)+MINS_AS_SUB('13-14 Teamsheets'!$S$2:$Z$132,$A59,'13-14 Teamsheets'!$C$2:$C$132,AZ$1)+MINS_AS_SUB('14-15 Teamsheets'!$S$2:$Z$136,$A59,'14-15 Teamsheets'!$C$2:$C$136,AZ$1)</f>
        <v>0</v>
      </c>
      <c r="BE59" s="27" t="str">
        <f>(APPS('08-09 Teamsheets'!$H$2:$R$92,$A59,'08-09 Teamsheets'!$C$2:$C$92,BE$1)+APPS('09-10 Teamsheets'!$H$2:$R$98,$A59,'09-10 Teamsheets'!$C$2:$C$98,BE$1)+APPS('10-11 Teamsheets'!$H$2:$R$107,$A59,'10-11 Teamsheets'!$C$2:$C$107,BE$1)+APPS('11-12 Teamsheets'!$H$2:$R$119,$A59,'11-12 Teamsheets'!$C$2:$C$119,BE$1)+APPS('12-13 Teamsheets'!$H$2:$R$126,$A59,'12-13 Teamsheets'!$C$2:$C$126,BE$1)+APPS('13-14 Teamsheets'!$H$2:$R$132,$A59,'13-14 Teamsheets'!$C$2:$C$132,BE$1)+APPS('14-15 Teamsheets'!$H$2:$R$136,$A59,'14-15 Teamsheets'!$C$2:$C$136,BE$1)) &amp; "(" &amp; (SUBS('08-09 Teamsheets'!$S$2:$Z$92,$A59,'08-09 Teamsheets'!$C$2:$C$92,BE$1)+SUBS('09-10 Teamsheets'!$S$2:$Z$98,$A59,'09-10 Teamsheets'!$C$2:$C$98,BE$1)+SUBS('10-11 Teamsheets'!$S$2:$Z$107,$A59,'10-11 Teamsheets'!$C$2:$C$107,BE$1)+SUBS('11-12 Teamsheets'!$S$2:$Z$119,$A59,'11-12 Teamsheets'!$C$2:$C$119,BE$1)+SUBS('12-13 Teamsheets'!$S$2:$Z$126,$A59,'12-13 Teamsheets'!$C$2:$C$126,BE$1)+SUBS('13-14 Teamsheets'!$S$2:$Z$132,$A59,'13-14 Teamsheets'!$C$2:$C$132,BE$1)+SUBS('14-15 Teamsheets'!$S$2:$Z$136,$A59,'14-15 Teamsheets'!$C$2:$C$136,BE$1)) &amp; ")"</f>
        <v>1(0)</v>
      </c>
      <c r="BF59" s="27" t="str">
        <f>(GOALS('08-09 Teamsheets'!$H$2:$R$92,$A59,'08-09 Teamsheets'!$C$2:$C$92,BE$1)+GOALS('09-10 Teamsheets'!$H$2:$R$98,$A59,'09-10 Teamsheets'!$C$2:$C$98,BE$1)+GOALS('10-11 Teamsheets'!$H$2:$R$107,$A59,'10-11 Teamsheets'!$C$2:$C$107,BE$1)+GOALS('11-12 Teamsheets'!$H$2:$R$119,$A59,'11-12 Teamsheets'!$C$2:$C$119,BE$1)+GOALS('12-13 Teamsheets'!$H$2:$R$126,$A59,'12-13 Teamsheets'!$C$2:$C$126,BE$1)+GOALS('13-14 Teamsheets'!$H$2:$R$132,$A59,'13-14 Teamsheets'!$C$2:$C$132,BE$1)+GOALS('14-15 Teamsheets'!$H$2:$R$136,$A59,'14-15 Teamsheets'!$C$2:$C$136,BE$1)) &amp; "(" &amp; (GOALS('08-09 Teamsheets'!$S$2:$Z$92,$A59,'08-09 Teamsheets'!$C$2:$C$92,BE$1)+GOALS('09-10 Teamsheets'!$S$2:$Z$98,$A59,'09-10 Teamsheets'!$C$2:$C$98,BE$1)+GOALS('10-11 Teamsheets'!$S$2:$Z$107,$A59,'10-11 Teamsheets'!$C$2:$C$107,BE$1)+GOALS('11-12 Teamsheets'!$S$2:$Z$119,$A59,'11-12 Teamsheets'!$C$2:$C$119,BE$1)+GOALS('12-13 Teamsheets'!$S$2:$Z$126,$A59,'12-13 Teamsheets'!$C$2:$C$126,BE$1)+GOALS('13-14 Teamsheets'!$S$2:$Z$132,$A59,'13-14 Teamsheets'!$C$2:$C$132,BE$1)+GOALS('14-15 Teamsheets'!$S$2:$Z$136,$A59,'14-15 Teamsheets'!$C$2:$C$136,BE$1)) &amp; ")"</f>
        <v>0(0)</v>
      </c>
      <c r="BG59" s="27">
        <f>Clean_sheet('08-09 Teamsheets'!$C$2:$H$92,$A59,BE$1)+Clean_sheet('09-10 Teamsheets'!$C$2:$H$98,$A59,BE$1)+Clean_sheet('10-11 Teamsheets'!$C$2:$H$107,$A59,BE$1)+Clean_sheet('11-12 Teamsheets'!$C$2:$H$119,$A59,BE$1)+Clean_sheet('12-13 Teamsheets'!$C$2:$H$126,$A59,BE$1)+Clean_sheet('13-14 Teamsheets'!$C$2:$H$132,$A59,BE$1)+Clean_sheet('14-15 Teamsheets'!$C$2:$H$136,$A59,BE$1)</f>
        <v>0</v>
      </c>
      <c r="BH59" s="27" t="str">
        <f>(CARDS('08-09 Teamsheets'!$H$2:$Z$92,$A59,$CX$2,'08-09 Teamsheets'!$C$2:$C$92,BE$1)+CARDS('09-10 Teamsheets'!$H$2:$Z$98,$A59,$CX$2,'09-10 Teamsheets'!$C$2:$C$98,BE$1)+CARDS('10-11 Teamsheets'!$H$2:$Z$107,$A59,$CX$2,'10-11 Teamsheets'!$C$2:$C$107,BE$1)+CARDS('11-12 Teamsheets'!$H$2:$Z$119,$A59,$CX$2,'11-12 Teamsheets'!$C$2:$C$119,BE$1)+CARDS('12-13 Teamsheets'!$H$2:$Z$126,$A59,$CX$2,'12-13 Teamsheets'!$C$2:$C$126,BE$1)+CARDS('13-14 Teamsheets'!$H$2:$Z$132,$A59,$CX$2,'13-14 Teamsheets'!$C$2:$C$132,BE$1)+CARDS('14-15 Teamsheets'!$H$2:$Z$136,$A59,$CX$2,'14-15 Teamsheets'!$C$2:$C$136,BE$1)) &amp; "(" &amp; (CARDS('08-09 Teamsheets'!$H$2:$Z$92,$A59,$CX$3,'08-09 Teamsheets'!$C$2:$C$92,BE$1)+CARDS('09-10 Teamsheets'!$H$2:$Z$98,$A59,$CX$3,'09-10 Teamsheets'!$C$2:$C$98,BE$1)+CARDS('10-11 Teamsheets'!$H$2:$Z$107,$A59,$CX$3,'10-11 Teamsheets'!$C$2:$C$107,BE$1)+CARDS('11-12 Teamsheets'!$H$2:$Z$119,$A59,$CX$3,'11-12 Teamsheets'!$C$2:$C$119,BE$1)+CARDS('12-13 Teamsheets'!$H$2:$Z$126,$A59,$CX$3,'12-13 Teamsheets'!$C$2:$C$126,BE$1)+CARDS('13-14 Teamsheets'!$H$2:$Z$132,$A59,$CX$3,'13-14 Teamsheets'!$C$2:$C$132,BE$1)+CARDS('14-15 Teamsheets'!$H$2:$Z$136,$A59,$CX$3,'14-15 Teamsheets'!$C$2:$C$136,BE$1)) &amp; ")"</f>
        <v>0(0)</v>
      </c>
      <c r="BI59" s="82">
        <f>MINS_PLAYED('08-09 Teamsheets'!$H$2:$R$92,$A59,'08-09 Teamsheets'!$C$2:$C$92,BE$1)+MINS_PLAYED('09-10 Teamsheets'!$H$2:$R$98,$A59,'09-10 Teamsheets'!$C$2:$C$98,BE$1)+ MINS_AS_SUB('08-09 Teamsheets'!$S$2:$Z$92,$A59,'08-09 Teamsheets'!$C$2:$C$92,BE$1)+ MINS_AS_SUB('09-10 Teamsheets'!$S$2:$Z$98,$A59,'09-10 Teamsheets'!$C$2:$C$98,BE$1)+MINS_PLAYED('10-11 Teamsheets'!$H$2:$R$107,$A59,'10-11 Teamsheets'!$C$2:$C$107,BE$1)+MINS_AS_SUB('10-11 Teamsheets'!$S$2:$Z$107,$A59,'10-11 Teamsheets'!$C$2:$C$107,BE$1)+MINS_PLAYED('11-12 Teamsheets'!$H$2:$R$119,$A59,'11-12 Teamsheets'!$C$2:$C$119,BE$1)+MINS_AS_SUB('11-12 Teamsheets'!$S$2:$Z$119,$A59,'11-12 Teamsheets'!$C$2:$C$119,BE$1)+MINS_PLAYED('12-13 Teamsheets'!$H$2:$R$126,$A59,'12-13 Teamsheets'!$C$2:$C$126,BE$1)+MINS_AS_SUB('12-13 Teamsheets'!$S$2:$Z$126,$A59,'12-13 Teamsheets'!$C$2:$C$126,BE$1)+MINS_PLAYED('13-14 Teamsheets'!$H$2:$R$132,$A59,'13-14 Teamsheets'!$C$2:$C$132,BE$1)+MINS_AS_SUB('13-14 Teamsheets'!$S$2:$Z$132,$A59,'13-14 Teamsheets'!$C$2:$C$132,BE$1)+MINS_PLAYED('14-15 Teamsheets'!$H$2:$R$136,$A59,'14-15 Teamsheets'!$C$2:$C$136,BE$1)+MINS_AS_SUB('14-15 Teamsheets'!$S$2:$Z$136,$A59,'14-15 Teamsheets'!$C$2:$C$136,BE$1)</f>
        <v>71</v>
      </c>
      <c r="BJ59" s="27" t="str">
        <f>(APPS('07-08 Teamsheets'!$H$2:$R$88,$A59,'07-08 Teamsheets'!$C$2:$C$88,BJ$1)+APPS('08-09 Teamsheets'!$H$2:$R$92,$A59,'08-09 Teamsheets'!$C$2:$C$92,BJ$1)+APPS('09-10 Teamsheets'!$H$2:$R$98,$A59,'09-10 Teamsheets'!$C$2:$C$98,BJ$1)+APPS('10-11 Teamsheets'!$H$2:$R$106,$A59,'10-11 Teamsheets'!$C$2:$C$106,BJ$1)+APPS('11-12 Teamsheets'!$H$2:$R$119,$A59,'11-12 Teamsheets'!$C$2:$C$119,BJ$1)+APPS('12-13 Teamsheets'!$H$2:$R$126,$A59,'12-13 Teamsheets'!$C$2:$C$126,BJ$1)+APPS('13-14 Teamsheets'!$H$2:$R$132,$A59,'13-14 Teamsheets'!$C$2:$C$132,BJ$1)+APPS('14-15 Teamsheets'!$H$2:$R$136,$A59,'14-15 Teamsheets'!$C$2:$C$136,BJ$1)) &amp; "(" &amp; (SUBS('07-08 Teamsheets'!$S$2:$Z$88,$A59,'07-08 Teamsheets'!$C$2:$C$88,BJ$1)+SUBS('08-09 Teamsheets'!$S$2:$Z$92,$A59,'08-09 Teamsheets'!$C$2:$C$92,BJ$1)+SUBS('09-10 Teamsheets'!$S$2:$Z$98,$A59,'09-10 Teamsheets'!$C$2:$C$98,BJ$1)+SUBS('10-11 Teamsheets'!$S$2:$Z$106,$A59,'10-11 Teamsheets'!$C$2:$C$106,BJ$1)+SUBS('11-12 Teamsheets'!$S$2:$Z$119,$A59,'11-12 Teamsheets'!$C$2:$C$119,BJ$1)+SUBS('12-13 Teamsheets'!$S$2:$Z$126,$A59,'12-13 Teamsheets'!$C$2:$C$126,BJ$1)+SUBS('13-14 Teamsheets'!$S$2:$Z$132,$A59,'13-14 Teamsheets'!$C$2:$C$132,BJ$1)+SUBS('14-15 Teamsheets'!$S$2:$Z$136,$A59,'14-15 Teamsheets'!$C$2:$C$136,BJ$1)) &amp; ")"</f>
        <v>0(0)</v>
      </c>
      <c r="BK59" s="27" t="str">
        <f>(GOALS('07-08 Teamsheets'!$H$2:$R$88,$A59,'07-08 Teamsheets'!$C$2:$C$88,BJ$1)+GOALS('08-09 Teamsheets'!$H$2:$R$92,$A59,'08-09 Teamsheets'!$C$2:$C$92,BJ$1)+GOALS('09-10 Teamsheets'!$H$2:$R$98,$A59,'09-10 Teamsheets'!$C$2:$C$98,BJ$1)+GOALS('10-11 Teamsheets'!$H$2:$R$106,$A59,'10-11 Teamsheets'!$C$2:$C$106,BJ$1)+GOALS('11-12 Teamsheets'!$H$2:$R$119,$A59,'11-12 Teamsheets'!$C$2:$C$119,BJ$1)+GOALS('12-13 Teamsheets'!$H$2:$R$126,$A59,'12-13 Teamsheets'!$C$2:$C$126,BJ$1)+GOALS('13-14 Teamsheets'!$H$2:$R$132,$A59,'13-14 Teamsheets'!$C$2:$C$132,BJ$1)+GOALS('14-15 Teamsheets'!$H$2:$R$136,$A59,'14-15 Teamsheets'!$C$2:$C$136,BJ$1)) &amp; "(" &amp; (GOALS('07-08 Teamsheets'!$S$2:$Z$88,$A59,'07-08 Teamsheets'!$C$2:$C$88,BJ$1)+GOALS('08-09 Teamsheets'!$S$2:$Z$92,$A59,'08-09 Teamsheets'!$C$2:$C$92,BJ$1)+GOALS('09-10 Teamsheets'!$S$2:$Z$98,$A59,'09-10 Teamsheets'!$C$2:$C$98,BJ$1)+GOALS('10-11 Teamsheets'!$S$2:$Z$106,$A59,'10-11 Teamsheets'!$C$2:$C$106,BJ$1)+GOALS('11-12 Teamsheets'!$S$2:$Z$119,$A59,'11-12 Teamsheets'!$C$2:$C$119,BJ$1)+GOALS('12-13 Teamsheets'!$S$2:$Z$126,$A59,'12-13 Teamsheets'!$C$2:$C$126,BJ$1)+GOALS('13-14 Teamsheets'!$S$2:$Z$132,$A59,'13-14 Teamsheets'!$C$2:$C$132,BJ$1)+GOALS('14-15 Teamsheets'!$S$2:$Z$136,$A59,'14-15 Teamsheets'!$C$2:$C$136,BJ$1)) &amp; ")"</f>
        <v>0(0)</v>
      </c>
      <c r="BL59" s="27">
        <f>Clean_sheet('07-08 Teamsheets'!$C$2:$H$92,$A59,BJ$1)+Clean_sheet('08-09 Teamsheets'!$C$2:$H$92,$A59,BJ$1)+Clean_sheet('09-10 Teamsheets'!$C$2:$H$98,$A59,BJ$1)+Clean_sheet('10-11 Teamsheets'!$C$2:$H$106,$A59,BJ$1)+Clean_sheet('11-12 Teamsheets'!$C$2:$H$119,$A59,BJ$1)+Clean_sheet('12-13 Teamsheets'!$C$2:$H$126,$A59,BJ$1)+Clean_sheet('13-14 Teamsheets'!$C$2:$H$132,$A59,BJ$1)+Clean_sheet('14-15 Teamsheets'!$C$2:$H$136,$A59,BJ$1)</f>
        <v>0</v>
      </c>
      <c r="BM59" s="27" t="str">
        <f>(CARDS('07-08 Teamsheets'!$H$2:$Z$88,$A59,$CX$2,'07-08 Teamsheets'!$C$2:$C$88,BJ$1)+CARDS('08-09 Teamsheets'!$H$2:$Z$92,$A59,$CX$2,'08-09 Teamsheets'!$C$2:$C$92,BJ$1)+CARDS('09-10 Teamsheets'!$H$2:$Z$98,$A59,$CX$2,'09-10 Teamsheets'!$C$2:$C$98,BJ$1)+CARDS('10-11 Teamsheets'!$H$2:$Z$106,$A59,$CX$2,'10-11 Teamsheets'!$C$2:$C$106,BJ$1)+CARDS('11-12 Teamsheets'!$H$2:$Z$119,$A59,$CX$2,'11-12 Teamsheets'!$C$2:$C$119,BJ$1)+CARDS('12-13 Teamsheets'!$H$2:$Z$126,$A59,$CX$2,'12-13 Teamsheets'!$C$2:$C$126,BJ$1)+CARDS('13-14 Teamsheets'!$H$2:$Z$132,$A59,$CX$2,'13-14 Teamsheets'!$C$2:$C$132,BJ$1)+CARDS('14-15 Teamsheets'!$H$2:$Z$136,$A59,$CX$2,'14-15 Teamsheets'!$C$2:$C$136,BJ$1)) &amp; "(" &amp; (CARDS('07-08 Teamsheets'!$H$2:$Z$88,$A59,$CX$3,'07-08 Teamsheets'!$C$2:$C$88,BJ$1)+CARDS('08-09 Teamsheets'!$H$2:$Z$92,$A59,$CX$3,'08-09 Teamsheets'!$C$2:$C$92,BJ$1)+CARDS('09-10 Teamsheets'!$H$2:$Z$98,$A59,$CX$3,'09-10 Teamsheets'!$C$2:$C$98,BJ$1)+CARDS('10-11 Teamsheets'!$H$2:$Z$106,$A59,$CX$3,'10-11 Teamsheets'!$C$2:$C$106,BJ$1)+CARDS('11-12 Teamsheets'!$H$2:$Z$119,$A59,$CX$3,'11-12 Teamsheets'!$C$2:$C$119,BJ$1)+CARDS('12-13 Teamsheets'!$H$2:$Z$126,$A59,$CX$3,'12-13 Teamsheets'!$C$2:$C$126,BJ$1)+CARDS('13-14 Teamsheets'!$H$2:$Z$132,$A59,$CX$3,'13-14 Teamsheets'!$C$2:$C$132,BJ$1)+CARDS('14-15 Teamsheets'!$H$2:$Z$136,$A59,$CX$3,'14-15 Teamsheets'!$C$2:$C$136,BJ$1)) &amp; ")"</f>
        <v>0(0)</v>
      </c>
      <c r="BN59" s="82">
        <f>MINS_PLAYED('07-08 Teamsheets'!$H$2:$R$88,$A59,'07-08 Teamsheets'!$C$2:$C$88,BJ$1)+MINS_PLAYED('08-09 Teamsheets'!$H$2:$R$92,$A59,'08-09 Teamsheets'!$C$2:$C$92,BJ$1)+MINS_PLAYED('09-10 Teamsheets'!$H$2:$R$98,$A59,'09-10 Teamsheets'!$C$2:$C$98,BJ$1)+MINS_PLAYED('10-11 Teamsheets'!$H$2:$R$106,$A59,'10-11 Teamsheets'!$C$2:$C$106,BJ$1)+MINS_PLAYED('11-12 Teamsheets'!$H$2:$R$119,$A59,'11-12 Teamsheets'!$C$2:$C$119,BJ$1)+MINS_PLAYED('12-13 Teamsheets'!$H$2:$R$126,$A59,'12-13 Teamsheets'!$C$2:$C$126,BJ$1)+MINS_PLAYED('13-14 Teamsheets'!$H$2:$R$132,$A59,'13-14 Teamsheets'!$C$2:$C$132,BJ$1)+MINS_PLAYED('14-15 Teamsheets'!$H$2:$R$136,$A59,'14-15 Teamsheets'!$C$2:$C$136,BJ$1)+MINS_AS_SUB('07-08 Teamsheets'!$S$2:$Z$88,$A59,'07-08 Teamsheets'!$C$2:$C$88,BJ$1)+MINS_AS_SUB('08-09 Teamsheets'!$S$2:$Z$92,$A59,'08-09 Teamsheets'!$C$2:$C$92,BJ$1)+MINS_AS_SUB('09-10 Teamsheets'!$S$2:$Z$98,$A59,'09-10 Teamsheets'!$C$2:$C$98,BJ$1)+MINS_AS_SUB('10-11 Teamsheets'!$S$2:$Z$106,$A59,'10-11 Teamsheets'!$C$2:$C$106,BJ$1)+MINS_AS_SUB('11-12 Teamsheets'!$S$2:$Z$119,$A59,'11-12 Teamsheets'!$C$2:$C$119,BJ$1)+MINS_AS_SUB('12-13 Teamsheets'!$S$2:$Z$126,$A59,'12-13 Teamsheets'!$C$2:$C$126,BJ$1)+MINS_AS_SUB('13-14 Teamsheets'!$S$2:$Z$132,$A59,'13-14 Teamsheets'!$C$2:$C$132,BJ$1)+MINS_AS_SUB('14-15 Teamsheets'!$S$2:$Z$136,$A59,'14-15 Teamsheets'!$C$2:$C$136,BJ$1)</f>
        <v>0</v>
      </c>
      <c r="BO59" s="27" t="str">
        <f>(APPS('07-08 Teamsheets'!$H$2:$R$88,$A59,'07-08 Teamsheets'!$C$2:$C$88,BO$1)+APPS('08-09 Teamsheets'!$H$2:$R$92,$A59,'08-09 Teamsheets'!$C$2:$C$92,BO$1)+APPS('09-10 Teamsheets'!$H$2:$R$98,$A59,'09-10 Teamsheets'!$C$2:$C$98,BO$1)+APPS('10-11 Teamsheets'!$H$2:$R$106,$A59,'10-11 Teamsheets'!$C$2:$C$106,BO$1)+APPS('11-12 Teamsheets'!$H$2:$R$119,$A59,'11-12 Teamsheets'!$C$2:$C$119,BO$1)+APPS('12-13 Teamsheets'!$H$2:$R$126,$A59,'12-13 Teamsheets'!$C$2:$C$126,BO$1)+APPS('13-14 Teamsheets'!$H$2:$R$132,$A59,'13-14 Teamsheets'!$C$2:$C$132,BO$1)+APPS('14-15 Teamsheets'!$H$2:$R$136,$A59,'14-15 Teamsheets'!$C$2:$C$136,BO$1)) &amp; "(" &amp; (SUBS('07-08 Teamsheets'!$S$2:$Z$88,$A59,'07-08 Teamsheets'!$C$2:$C$88,BO$1)+SUBS('08-09 Teamsheets'!$S$2:$Z$92,$A59,'08-09 Teamsheets'!$C$2:$C$92,BO$1)+SUBS('09-10 Teamsheets'!$S$2:$Z$98,$A59,'09-10 Teamsheets'!$C$2:$C$98,BO$1)+SUBS('10-11 Teamsheets'!$S$2:$Z$106,$A59,'10-11 Teamsheets'!$C$2:$C$106,BO$1)+SUBS('11-12 Teamsheets'!$S$2:$Z$119,$A59,'11-12 Teamsheets'!$C$2:$C$119,BO$1)+SUBS('12-13 Teamsheets'!$S$2:$Z$126,$A59,'12-13 Teamsheets'!$C$2:$C$126,BO$1)+SUBS('13-14 Teamsheets'!$S$2:$Z$132,$A59,'13-14 Teamsheets'!$C$2:$C$132,BO$1)+SUBS('14-15 Teamsheets'!$S$2:$Z$136,$A59,'14-15 Teamsheets'!$C$2:$C$136,BO$1)) &amp; ")"</f>
        <v>0(0)</v>
      </c>
      <c r="BP59" s="27" t="str">
        <f>(GOALS('07-08 Teamsheets'!$H$2:$R$88,$A59,'07-08 Teamsheets'!$C$2:$C$88,BO$1)+GOALS('08-09 Teamsheets'!$H$2:$R$92,$A59,'08-09 Teamsheets'!$C$2:$C$92,BO$1)+GOALS('09-10 Teamsheets'!$H$2:$R$98,$A59,'09-10 Teamsheets'!$C$2:$C$98,BO$1)+GOALS('10-11 Teamsheets'!$H$2:$R$106,$A59,'10-11 Teamsheets'!$C$2:$C$106,BO$1)+GOALS('11-12 Teamsheets'!$H$2:$R$119,$A59,'11-12 Teamsheets'!$C$2:$C$119,BO$1)+GOALS('12-13 Teamsheets'!$H$2:$R$126,$A59,'12-13 Teamsheets'!$C$2:$C$126,BO$1)+GOALS('13-14 Teamsheets'!$H$2:$R$132,$A59,'13-14 Teamsheets'!$C$2:$C$132,BO$1)+GOALS('14-15 Teamsheets'!$H$2:$R$136,$A59,'14-15 Teamsheets'!$C$2:$C$136,BO$1)) &amp; "(" &amp; (GOALS('07-08 Teamsheets'!$S$2:$Z$88,$A59,'07-08 Teamsheets'!$C$2:$C$88,BO$1)+GOALS('08-09 Teamsheets'!$S$2:$Z$92,$A59,'08-09 Teamsheets'!$C$2:$C$92,BO$1)+GOALS('09-10 Teamsheets'!$S$2:$Z$98,$A59,'09-10 Teamsheets'!$C$2:$C$98,BO$1)+GOALS('10-11 Teamsheets'!$S$2:$Z$106,$A59,'10-11 Teamsheets'!$C$2:$C$106,BO$1)+GOALS('11-12 Teamsheets'!$S$2:$Z$119,$A59,'11-12 Teamsheets'!$C$2:$C$119,BO$1)+GOALS('12-13 Teamsheets'!$S$2:$Z$126,$A59,'12-13 Teamsheets'!$C$2:$C$126,BO$1)+GOALS('13-14 Teamsheets'!$S$2:$Z$132,$A59,'13-14 Teamsheets'!$C$2:$C$132,BO$1)+GOALS('14-15 Teamsheets'!$S$2:$Z$136,$A59,'14-15 Teamsheets'!$C$2:$C$136,BO$1)) &amp; ")"</f>
        <v>0(0)</v>
      </c>
      <c r="BQ59" s="27">
        <f>Clean_sheet('07-08 Teamsheets'!$C$2:$H$92,$A59,BO$1)+Clean_sheet('08-09 Teamsheets'!$C$2:$H$92,$A59,BO$1)+Clean_sheet('09-10 Teamsheets'!$C$2:$H$98,$A59,BO$1)+Clean_sheet('10-11 Teamsheets'!$C$2:$H$106,$A59,BO$1)+Clean_sheet('11-12 Teamsheets'!$C$2:$H$119,$A59,BO$1)+Clean_sheet('12-13 Teamsheets'!$C$2:$H$126,$A59,BO$1)+Clean_sheet('13-14 Teamsheets'!$C$2:$H$132,$A59,BO$1)+Clean_sheet('14-15 Teamsheets'!$C$2:$H$136,$A59,BO$1)</f>
        <v>0</v>
      </c>
      <c r="BR59" s="27" t="str">
        <f>(CARDS('07-08 Teamsheets'!$H$2:$Z$88,$A59,$CX$2,'07-08 Teamsheets'!$C$2:$C$88,BO$1)+CARDS('08-09 Teamsheets'!$H$2:$Z$92,$A59,$CX$2,'08-09 Teamsheets'!$C$2:$C$92,BO$1)+CARDS('09-10 Teamsheets'!$H$2:$Z$98,$A59,$CX$2,'09-10 Teamsheets'!$C$2:$C$98,BO$1)+CARDS('10-11 Teamsheets'!$H$2:$Z$106,$A59,$CX$2,'10-11 Teamsheets'!$C$2:$C$106,BO$1)+CARDS('11-12 Teamsheets'!$H$2:$Z$119,$A59,$CX$2,'11-12 Teamsheets'!$C$2:$C$119,BO$1)+CARDS('12-13 Teamsheets'!$H$2:$Z$126,$A59,$CX$2,'12-13 Teamsheets'!$C$2:$C$126,BO$1)+CARDS('13-14 Teamsheets'!$H$2:$Z$132,$A59,$CX$2,'13-14 Teamsheets'!$C$2:$C$132,BO$1)+CARDS('14-15 Teamsheets'!$H$2:$Z$136,$A59,$CX$2,'14-15 Teamsheets'!$C$2:$C$136,BO$1)) &amp; "(" &amp; (CARDS('07-08 Teamsheets'!$H$2:$Z$88,$A59,$CX$3,'07-08 Teamsheets'!$C$2:$C$88,BO$1)+CARDS('08-09 Teamsheets'!$H$2:$Z$92,$A59,$CX$3,'08-09 Teamsheets'!$C$2:$C$92,BO$1)+CARDS('09-10 Teamsheets'!$H$2:$Z$98,$A59,$CX$3,'09-10 Teamsheets'!$C$2:$C$98,BO$1)+CARDS('10-11 Teamsheets'!$H$2:$Z$106,$A59,$CX$3,'10-11 Teamsheets'!$C$2:$C$106,BO$1)+CARDS('11-12 Teamsheets'!$H$2:$Z$119,$A59,$CX$3,'11-12 Teamsheets'!$C$2:$C$119,BO$1)+CARDS('12-13 Teamsheets'!$H$2:$Z$126,$A59,$CX$3,'12-13 Teamsheets'!$C$2:$C$126,BO$1)+CARDS('13-14 Teamsheets'!$H$2:$Z$132,$A59,$CX$3,'13-14 Teamsheets'!$C$2:$C$132,BO$1)+CARDS('14-15 Teamsheets'!$H$2:$Z$136,$A59,$CX$3,'14-15 Teamsheets'!$C$2:$C$136,BO$1)) &amp; ")"</f>
        <v>0(0)</v>
      </c>
      <c r="BS59" s="82">
        <f>MINS_PLAYED('07-08 Teamsheets'!$H$2:$R$88,$A59,'07-08 Teamsheets'!$C$2:$C$88,BO$1)+MINS_PLAYED('08-09 Teamsheets'!$H$2:$R$92,$A59,'08-09 Teamsheets'!$C$2:$C$92,BO$1)+MINS_PLAYED('09-10 Teamsheets'!$H$2:$R$98,$A59,'09-10 Teamsheets'!$C$2:$C$98,BO$1)+MINS_PLAYED('10-11 Teamsheets'!$H$2:$R$106,$A59,'10-11 Teamsheets'!$C$2:$C$106,BO$1)+MINS_PLAYED('11-12 Teamsheets'!$H$2:$R$119,$A59,'11-12 Teamsheets'!$C$2:$C$119,BO$1)+MINS_PLAYED('12-13 Teamsheets'!$H$2:$R$126,$A59,'12-13 Teamsheets'!$C$2:$C$126,BO$1)+MINS_PLAYED('13-14 Teamsheets'!$H$2:$R$132,$A59,'13-14 Teamsheets'!$C$2:$C$132,BO$1)+MINS_PLAYED('14-15 Teamsheets'!$H$2:$R$136,$A59,'14-15 Teamsheets'!$C$2:$C$136,BO$1)+MINS_AS_SUB('07-08 Teamsheets'!$S$2:$Z$88,$A59,'07-08 Teamsheets'!$C$2:$C$88,BO$1)+MINS_AS_SUB('08-09 Teamsheets'!$S$2:$Z$92,$A59,'08-09 Teamsheets'!$C$2:$C$92,BO$1)+MINS_AS_SUB('09-10 Teamsheets'!$S$2:$Z$98,$A59,'09-10 Teamsheets'!$C$2:$C$98,BO$1)+MINS_AS_SUB('10-11 Teamsheets'!$S$2:$Z$106,$A59,'10-11 Teamsheets'!$C$2:$C$106,BO$1)+MINS_AS_SUB('11-12 Teamsheets'!$S$2:$Z$119,$A59,'11-12 Teamsheets'!$C$2:$C$119,BO$1)+MINS_AS_SUB('12-13 Teamsheets'!$S$2:$Z$126,$A59,'12-13 Teamsheets'!$C$2:$C$126,BO$1)+MINS_AS_SUB('13-14 Teamsheets'!$S$2:$Z$132,$A59,'13-14 Teamsheets'!$C$2:$C$132,BO$1)+MINS_AS_SUB('14-15 Teamsheets'!$S$2:$Z$136,$A59,'14-15 Teamsheets'!$C$2:$C$136,BO$1)</f>
        <v>0</v>
      </c>
      <c r="BT59" s="71">
        <f>APPS('05-06 Teamsheets'!$H$2:$R$71,$A59,'05-06 Teamsheets'!$C$2:$C$71,B$1)+SUBS('05-06 Teamsheets'!$S$2:$W$71,$A59,'05-06 Teamsheets'!$C$2:$C$71,B$1)+APPS('06-07 Teamsheets'!$H$2:$R$83,$A59,'06-07 Teamsheets'!$C$2:$C$83,G$1)+SUBS('06-07 Teamsheets'!$S$2:$Z$83,$A59,'06-07 Teamsheets'!$C$2:$C$83,G$1)+APPS('07-08 Teamsheets'!$H$2:$R$88,$A59,'07-08 Teamsheets'!$C$2:$C$88,L$1)+SUBS('07-08 Teamsheets'!$S$2:$Z$88,$A59,'07-08 Teamsheets'!$C$2:$C$88,L$1)+APPS('08-09 Teamsheets'!$H$2:$R$92,$A59,'08-09 Teamsheets'!$C$2:$C$92,Q$1)+SUBS('08-09 Teamsheets'!$S$2:$Z$92,$A59,'08-09 Teamsheets'!$C$2:$C$92,Q$1)+APPS('09-10 Teamsheets'!$H$2:$R$98,$A59,'09-10 Teamsheets'!$C$2:$C$98,Q$1)+SUBS('09-10 Teamsheets'!$S$2:$Z$98,$A59,'09-10 Teamsheets'!$C$2:$C$98,Q$1)+APPS('10-11 Teamsheets'!$H$2:$R$107,$A59,'10-11 Teamsheets'!$C$2:$C$107,Q$1)+SUBS('10-11 Teamsheets'!$S$2:$Z$107,$A59,'10-11 Teamsheets'!$C$2:$C$107,Q$1)+APPS('11-12 Teamsheets'!$H$2:$R$119,$A59,'11-12 Teamsheets'!$C$2:$C$119,Q$1)+SUBS('11-12 Teamsheets'!$S$2:$Z$119,$A59,'11-12 Teamsheets'!$C$2:$C$119,Q$1)+APPS('12-13 Teamsheets'!$H$2:$R$126,$A59,'12-13 Teamsheets'!$C$2:$C$126,Q$1)+SUBS('12-13 Teamsheets'!$S$2:$Z$126,$A59,'12-13 Teamsheets'!$C$2:$C$126,Q$1)+APPS('13-14 Teamsheets'!$H$2:$R$132,$A59,'13-14 Teamsheets'!$C$2:$C$132,Q$1)+SUBS('13-14 Teamsheets'!$S$2:$Z$132,$A59,'13-14 Teamsheets'!$C$2:$C$132,Q$1)+APPS('14-15 Teamsheets'!$H$2:$R$136,$A59,'14-15 Teamsheets'!$C$2:$C$136,Q$1)+SUBS('14-15 Teamsheets'!$S$2:$Z$136,$A59,'14-15 Teamsheets'!$C$2:$C$136,Q$1)</f>
        <v>5</v>
      </c>
      <c r="BU59" s="132">
        <v>0</v>
      </c>
      <c r="BV59" s="27">
        <f>APPS('07-08 Teamsheets'!$H$2:$R$88,$A59,'07-08 Teamsheets'!$C$2:$C$88,AZ$1)+SUBS('07-08 Teamsheets'!$S$2:$Z$88,$A59,'07-08 Teamsheets'!$C$2:$C$88,AZ$1)+APPS('11-12 Teamsheets'!$H$2:$R$119,$A59,'11-12 Teamsheets'!$C$2:$C$119,AZ$1)+SUBS('11-12 Teamsheets'!$S$2:$Z$119,$A59,'11-12 Teamsheets'!$C$2:$C$119,AZ$1)+APPS('12-13 Teamsheets'!$H$2:$R$126,$A59,'12-13 Teamsheets'!$C$2:$C$126,AZ$1)+SUBS('12-13 Teamsheets'!$S$2:$Z$126,$A59,'12-13 Teamsheets'!$C$2:$C$126,AZ$1)+APPS('13-14 Teamsheets'!$H$2:$R$132,$A59,'13-14 Teamsheets'!$C$2:$C$132,AZ$1)+SUBS('13-14 Teamsheets'!$S$2:$Z$132,$A59,'13-14 Teamsheets'!$C$2:$C$132,AZ$1)+APPS('14-15 Teamsheets'!$H$2:$R$136,$A59,'14-15 Teamsheets'!$C$2:$C$136,AZ$1)+SUBS('14-15 Teamsheets'!$S$2:$Z$136,$A59,'14-15 Teamsheets'!$C$2:$C$136,AZ$1)+APPS('08-09 Teamsheets'!$H$2:$R$92,$A59,'08-09 Teamsheets'!$C$2:$C$92,BE$1)+APPS('09-10 Teamsheets'!$H$2:$R$98,$A59,'09-10 Teamsheets'!$C$2:$C$98,BE$1)+SUBS('08-09 Teamsheets'!$S$2:$Z$92,$A59,'08-09 Teamsheets'!$C$2:$C$92,BE$1)+SUBS('09-10 Teamsheets'!$S$2:$Z$98,$A59,'09-10 Teamsheets'!$C$2:$C$98,BE$1)+APPS('10-11 Teamsheets'!$H$2:$R$107,$A59,'10-11 Teamsheets'!$C$2:$C$107,BE$1)+SUBS('10-11 Teamsheets'!$S$2:$Z$107,$A59,'10-11 Teamsheets'!$C$2:$C$107,BE$1)+APPS('11-12 Teamsheets'!$H$2:$R$119,$A59,'11-12 Teamsheets'!$C$2:$C$119,BE$1)+SUBS('11-12 Teamsheets'!$S$2:$Z$119,$A59,'11-12 Teamsheets'!$C$2:$C$119,BE$1)+APPS('12-13 Teamsheets'!$H$2:$R$126,$A59,'12-13 Teamsheets'!$C$2:$C$126,BE$1)+SUBS('12-13 Teamsheets'!$S$2:$Z$126,$A59,'12-13 Teamsheets'!$C$2:$C$126,BE$1)+APPS('13-14 Teamsheets'!$H$2:$R$132,$A59,'13-14 Teamsheets'!$C$2:$C$132,BE$1)+SUBS('13-14 Teamsheets'!$S$2:$Z$132,$A59,'13-14 Teamsheets'!$C$2:$C$132,BE$1)+APPS('14-15 Teamsheets'!$H$2:$R$136,$A59,'14-15 Teamsheets'!$C$2:$C$136,BE$1)+SUBS('14-15 Teamsheets'!$S$2:$Z$136,$A59,'14-15 Teamsheets'!$C$2:$C$136,BE$1)</f>
        <v>1</v>
      </c>
      <c r="BW59" s="27">
        <f>APPS('07-08 Teamsheets'!$H$2:$R$88,$A59,'07-08 Teamsheets'!$C$2:$C$88,BJ$1)+APPS('08-09 Teamsheets'!$H$2:$R$92,$A59,'08-09 Teamsheets'!$C$2:$C$92,BJ$1)+APPS('09-10 Teamsheets'!$H$2:$R$98,$A59,'09-10 Teamsheets'!$C$2:$C$98,BJ$1)+SUBS('07-08 Teamsheets'!$S$2:$Z$88,$A59,'07-08 Teamsheets'!$C$2:$C$88,BJ$1)+SUBS('08-09 Teamsheets'!$S$2:$Z$92,$A59,'08-09 Teamsheets'!$C$2:$C$92,BJ$1)+SUBS('09-10 Teamsheets'!$S$2:$Z$98,$A59,'09-10 Teamsheets'!$C$2:$C$98,BJ$1)+APPS('10-11 Teamsheets'!$H$2:$R$107,$A59,'10-11 Teamsheets'!$C$2:$C$107,BJ$1)+SUBS('10-11 Teamsheets'!$S$2:$Z$107,$A59,'10-11 Teamsheets'!$C$2:$C$107,BJ$1)+APPS('11-12 Teamsheets'!$H$2:$R$119,$A59,'11-12 Teamsheets'!$C$2:$C$119,BJ$1)+SUBS('11-12 Teamsheets'!$S$2:$Z$111,$A59,'11-12 Teamsheets'!$C$2:$C$119,BJ$1)+APPS('12-13 Teamsheets'!$H$2:$R$126,$A59,'12-13 Teamsheets'!$C$2:$C$126,BJ$1)+SUBS('12-13 Teamsheets'!$S$2:$Z$118,$A59,'12-13 Teamsheets'!$C$2:$C$126,BJ$1)+APPS('13-14 Teamsheets'!$H$2:$R$132,$A59,'13-14 Teamsheets'!$C$2:$C$132,BJ$1)+SUBS('13-14 Teamsheets'!$S$2:$Z$124,$A59,'13-14 Teamsheets'!$C$2:$C$132,BJ$1)+APPS('14-15 Teamsheets'!$H$2:$R$136,$A59,'14-15 Teamsheets'!$C$2:$C$136,BJ$1)+SUBS('14-15 Teamsheets'!$S$2:$Z$128,$A59,'14-15 Teamsheets'!$C$2:$C$136,BJ$1)</f>
        <v>0</v>
      </c>
      <c r="BX59" s="27">
        <f>APPS('07-08 Teamsheets'!$H$2:$R$88,$A59,'07-08 Teamsheets'!$C$2:$C$88,BO$1)+APPS('08-09 Teamsheets'!$H$2:$R$92,$A59,'08-09 Teamsheets'!$C$2:$C$92,BO$1)+APPS('09-10 Teamsheets'!$H$2:$R$98,$A59,'09-10 Teamsheets'!$C$2:$C$98,BO$1)+SUBS('07-08 Teamsheets'!$S$2:$Z$88,$A59,'07-08 Teamsheets'!$C$2:$C$88,BO$1)+SUBS('08-09 Teamsheets'!$S$2:$Z$92,$A59,'08-09 Teamsheets'!$C$2:$C$92,BO$1)+SUBS('09-10 Teamsheets'!$S$2:$Z$98,$A59,'09-10 Teamsheets'!$C$2:$C$98,BO$1)+APPS('10-11 Teamsheets'!$H$2:$R$107,$A59,'10-11 Teamsheets'!$C$2:$C$107,BO$1)+SUBS('10-11 Teamsheets'!$S$2:$Z$107,$A59,'10-11 Teamsheets'!$C$2:$C$107,BO$1)+APPS('11-12 Teamsheets'!$H$2:$R$119,$A59,'11-12 Teamsheets'!$C$2:$C$119,BO$1)+SUBS('11-12 Teamsheets'!$S$2:$Z$119,$A59,'11-12 Teamsheets'!$C$2:$C$119,BO$1)+APPS('12-13 Teamsheets'!$H$2:$R$126,$A59,'12-13 Teamsheets'!$C$2:$C$126,BO$1)+SUBS('12-13 Teamsheets'!$S$2:$Z$126,$A59,'12-13 Teamsheets'!$C$2:$C$126,BO$1)+APPS('13-14 Teamsheets'!$H$2:$R$132,$A59,'13-14 Teamsheets'!$C$2:$C$132,BO$1)+SUBS('13-14 Teamsheets'!$S$2:$Z$132,$A59,'13-14 Teamsheets'!$C$2:$C$132,BO$1)+APPS('14-15 Teamsheets'!$H$2:$R$136,$A59,'14-15 Teamsheets'!$C$2:$C$136,BO$1)+SUBS('14-15 Teamsheets'!$S$2:$Z$136,$A59,'14-15 Teamsheets'!$C$2:$C$136,BO$1)</f>
        <v>0</v>
      </c>
      <c r="BY59" s="28">
        <f t="shared" si="3"/>
        <v>1</v>
      </c>
      <c r="BZ59" s="27" t="str">
        <f>(APPS('05-06 Teamsheets'!$H$2:$R$71,$A59) + APPS('06-07 Teamsheets'!$H$2:$R$83,$A59) +APPS('07-08 Teamsheets'!$H$2:$R$88,$A59) + APPS('08-09 Teamsheets'!$H$2:$R$92,$A59)+APPS('09-10 Teamsheets'!$H$2:$R$98,$A59)+APPS('10-11 Teamsheets'!$H$2:$R$107,$A59)+APPS('11-12 Teamsheets'!$H$2:$R$119,$A59)+APPS('12-13 Teamsheets'!$H$2:$R$126,$A59)+APPS('13-14 Teamsheets'!$H$2:$R$132,$A59)+APPS('14-15 Teamsheets'!$H$2:$R$136,$A59)) &amp; "(" &amp; (SUBS('05-06 Teamsheets'!$S$2:$W$71,$A59)+SUBS('06-07 Teamsheets'!$S$2:$Z$83,$A59)+SUBS('07-08 Teamsheets'!$S$2:$Z$88,$A59) +SUBS('08-09 Teamsheets'!$S$2:$Z$92,$A59)+SUBS('09-10 Teamsheets'!$S$2:$Z$98,$A59)+SUBS('10-11 Teamsheets'!$S$2:$Z$107,$A59)+SUBS('11-12 Teamsheets'!$S$2:$Z$119,$A59)+SUBS('12-13 Teamsheets'!$S$2:$Z$126,$A59)+SUBS('13-14 Teamsheets'!$S$2:$Z$132,$A59)+SUBS('14-15 Teamsheets'!$S$2:$Z$136,$A59)) &amp; ")"</f>
        <v>1(5)</v>
      </c>
      <c r="CA59" s="28">
        <f t="shared" si="4"/>
        <v>6</v>
      </c>
      <c r="CB59" s="71">
        <f>GOALS('05-06 Teamsheets'!$H$2:$W$71,$A59,'05-06 Teamsheets'!$C$2:$C$71,B$1)+GOALS('06-07 Teamsheets'!$H$2:$Z$83,$A59,'06-07 Teamsheets'!$C$2:$C$83,G$1)+GOALS('07-08 Teamsheets'!$H$2:$Z$88,$A59,'07-08 Teamsheets'!$C$2:$C$88,L$1)+GOALS('08-09 Teamsheets'!$H$2:$Z$92,$A59,'08-09 Teamsheets'!$C$2:$C$92,Q$1)+GOALS('09-10 Teamsheets'!$H$2:$Z$98,$A59,'09-10 Teamsheets'!$C$2:$C$98,Q$1)+GOALS('10-11 Teamsheets'!$H$2:$Z$107,$A59,'10-11 Teamsheets'!$C$2:$C$107,Q$1)+GOALS('11-12 Teamsheets'!$H$2:$Z$119,$A59,'11-12 Teamsheets'!$C$2:$C$119,Q$1)+GOALS('12-13 Teamsheets'!$H$2:$Z$126,$A59,'12-13 Teamsheets'!$C$2:$C$126,Q$1)+GOALS('13-14 Teamsheets'!$H$2:$Z$132,$A59,'13-14 Teamsheets'!$C$2:$C$132,Q$1)+GOALS('14-15 Teamsheets'!$H$2:$Z$136,$A59,'14-15 Teamsheets'!$C$2:$C$136,Q$1)</f>
        <v>0</v>
      </c>
      <c r="CC59" s="27">
        <f>GOALS('05-06 Teamsheets'!$H$2:$W$71,$A59,'05-06 Teamsheets'!$C$2:$C$71,V$1)+GOALS('05-06 Teamsheets'!$H$2:$W$71,$A59,'05-06 Teamsheets'!$C$2:$C$71,AA$1)+GOALS('06-07 Teamsheets'!$H$2:$Z$83,$A59,'06-07 Teamsheets'!$C$2:$C$83,AF$1)+GOALS('06-07 Teamsheets'!$H$2:$Z$83,$A59,'06-07 Teamsheets'!$C$2:$C$83,AK$1)+GOALS('07-08 Teamsheets'!$H$2:$Z$88,$A59,'07-08 Teamsheets'!$C$2:$C$88,AP$1)+GOALS('07-08 Teamsheets'!$H$2:$Z$88,$A59,'07-08 Teamsheets'!$C$2:$C$88,AU$1)+GOALS('07-08 Teamsheets'!$H$2:$Z$88,$A59,'07-08 Teamsheets'!$C$2:$C$88,AZ$1)+GOALS('11-12 Teamsheets'!$H$2:$Z$119,$A59,'11-12 Teamsheets'!$C$2:$C$119,AZ$1)+GOALS('12-13 Teamsheets'!$H$2:$Z$120,$A59,'12-13 Teamsheets'!$C$2:$C$120,AZ$1)+GOALS('13-14 Teamsheets'!$H$2:$Z$126,$A59,'13-14 Teamsheets'!$C$2:$C$126,AZ$1)+GOALS('14-15 Teamsheets'!$H$2:$Z$130,$A59,'14-15 Teamsheets'!$C$2:$C$130,AZ$1)+GOALS('08-09 Teamsheets'!$H$2:$Z$92,$A59,'08-09 Teamsheets'!$C$2:$C$92,BE$1)+GOALS('09-10 Teamsheets'!$H$2:$Z$98,$A59,'09-10 Teamsheets'!$C$2:$C$98,BE$1)+GOALS('10-11 Teamsheets'!$H$2:$Z$107,$A59,'10-11 Teamsheets'!$C$2:$C$107,BE$1)+GOALS('11-12 Teamsheets'!$H$2:$Z$119,$A59,'11-12 Teamsheets'!$C$2:$C$119,BE$1)+GOALS('12-13 Teamsheets'!$H$2:$Z$126,$A59,'12-13 Teamsheets'!$C$2:$C$126,BE$1)+GOALS('13-14 Teamsheets'!$H$2:$Z$132,$A59,'13-14 Teamsheets'!$C$2:$C$132,BE$1)+GOALS('14-15 Teamsheets'!$H$2:$Z$136,$A59,'14-15 Teamsheets'!$C$2:$C$136,BE$1)</f>
        <v>0</v>
      </c>
      <c r="CD59" s="27">
        <f>GOALS('07-08 Teamsheets'!$H$2:$Z$88,$A59,'07-08 Teamsheets'!$C$2:$C$88,BJ$1)
+GOALS('08-09 Teamsheets'!$H$2:$Z$92,$A59,'08-09 Teamsheets'!$C$2:$C$92,BJ$1)
+GOALS('09-10 Teamsheets'!$H$2:$Z$98,$A59,'09-10 Teamsheets'!$C$2:$C$98,BJ$1)
+GOALS('10-11 Teamsheets'!$H$2:$Z$107,$A59,'10-11 Teamsheets'!$C$2:$C$107,BJ$1)
+GOALS('11-12 Teamsheets'!$H$2:$Z$119,$A59,'11-12 Teamsheets'!$C$2:$C$119,BJ$1)
+GOALS('12-13 Teamsheets'!$H$2:$Z$124,$A59,'12-13 Teamsheets'!$C$2:$C$124,BJ$1)+GOALS('13-14 Teamsheets'!$H$2:$Z$130,$A59,'13-14 Teamsheets'!$C$2:$C$130,BJ$1)+GOALS('14-15 Teamsheets'!$H$2:$Z$134,$A59,'14-15 Teamsheets'!$C$2:$C$134,BJ$1)
+GOALS('07-08 Teamsheets'!$H$2:$Z$88,$A59,'07-08 Teamsheets'!$C$2:$C$88,BO$1)
+GOALS('08-09 Teamsheets'!$H$2:$Z$92,$A59,'08-09 Teamsheets'!$C$2:$C$92,BO$1)
+GOALS('09-10 Teamsheets'!$H$2:$Z$98,$A59,'09-10 Teamsheets'!$C$2:$C$98,BO$1)
+GOALS('10-11 Teamsheets'!$H$2:$Z$107,$A59,'10-11 Teamsheets'!$C$2:$C$107,BO$1)
+GOALS('11-12 Teamsheets'!$H$2:$Z$119,$A59,'11-12 Teamsheets'!$C$2:$C$119,BO$1)
+GOALS('12-13 Teamsheets'!$H$2:$Z$126,$A59,'12-13 Teamsheets'!$C$2:$C$126,BO$1)+GOALS('13-14 Teamsheets'!$H$2:$Z$132,$A59,'13-14 Teamsheets'!$C$2:$C$132,BO$1)+GOALS('14-15 Teamsheets'!$H$2:$Z$136,$A59,'14-15 Teamsheets'!$C$2:$C$136,BO$1)</f>
        <v>0</v>
      </c>
      <c r="CE59" s="28">
        <f t="shared" si="5"/>
        <v>0</v>
      </c>
      <c r="CF59" s="27" t="str">
        <f>(GOALS('05-06 Teamsheets'!$H$2:$R$71,$A59) +GOALS('06-07 Teamsheets'!$H$2:$R$83,$A59) +  GOALS('07-08 Teamsheets'!$H$2:$R$88,$A59) + GOALS('08-09 Teamsheets'!$H$2:$R$92,$A59)+GOALS('09-10 Teamsheets'!$H$2:$R$98,$A59)+GOALS('10-11 Teamsheets'!$H$2:$R$107,$A59)+GOALS('11-12 Teamsheets'!$H$2:$R$119,$A59)+GOALS('12-13 Teamsheets'!$H$2:$R$126,$A59)+GOALS('13-14 Teamsheets'!$H$2:$R$132,$A59)+GOALS('14-15 Teamsheets'!$H$2:$R$136,$A59)) &amp; "(" &amp; (GOALS('05-06 Teamsheets'!$S$2:$W$71,$A59)+GOALS('06-07 Teamsheets'!$S$2:$Z$83,$A59)+GOALS('07-08 Teamsheets'!$S$2:$Z$88,$A59)+GOALS('08-09 Teamsheets'!$S$2:$Z$92,$A59)+GOALS('09-10 Teamsheets'!$S$2:$Z$98,$A59)+GOALS('10-11 Teamsheets'!$S$2:$Z$107,$A59)+GOALS('11-12 Teamsheets'!$S$2:$Z$119,$A59)+GOALS('12-13 Teamsheets'!$S$2:$Z$126,$A59)+GOALS('13-14 Teamsheets'!$S$2:$Z$132,$A59)+GOALS('14-15 Teamsheets'!$S$2:$Z$136,$A59)) &amp; ")"</f>
        <v>0(0)</v>
      </c>
      <c r="CG59" s="28">
        <f t="shared" si="6"/>
        <v>0</v>
      </c>
      <c r="CH59" s="71">
        <f>SUM(D59,I59,N59,S59)</f>
        <v>0</v>
      </c>
      <c r="CI59" s="83">
        <f>SUM(X59,AC59,AH59,AM59,AR59,BG59,AW59,BL59,BQ59,BB59)</f>
        <v>0</v>
      </c>
      <c r="CJ59" s="77">
        <f>SUM(CH59:CI59)</f>
        <v>0</v>
      </c>
      <c r="CK59" s="74" t="str">
        <f>(CARDS('05-06 Teamsheets'!$H$2:$W$71,$A59,$CX$2)+CARDS('06-07 Teamsheets'!$H$2:$Z$83,$A59,$CX$2)+CARDS('07-08 Teamsheets'!$H$2:$Z$88,$A59,$CX$2)+CARDS('08-09 Teamsheets'!$H$2:$Z$92,$A59,$CX$2)+CARDS('09-10 Teamsheets'!$H$2:$Z$98,$A59,$CX$2)+CARDS('10-11 Teamsheets'!$H$2:$Z$107,$A59,$CX$2)+CARDS('11-12 Teamsheets'!$H$2:$Z$119,$A59,$CX$2)+CARDS('12-13 Teamsheets'!$H$2:$Z$126,$A59,$CX$2)+CARDS('13-14 Teamsheets'!$H$2:$Z$130,$A59,$CX$2)) &amp; "(" &amp; (CARDS('05-06 Teamsheets'!$H$2:$W$71,$A59,$CX$3)+CARDS('06-07 Teamsheets'!$H$2:$Z$83,$A59,$CX$3)+CARDS('07-08 Teamsheets'!$H$2:$Z$88,$A59,$CX$3)+CARDS('08-09 Teamsheets'!$H$2:$Z$92,$A59,$CX$3)+CARDS('09-10 Teamsheets'!$H$2:$Z$98,$A59,$CX$3)+CARDS('10-11 Teamsheets'!$H$2:$Z$107,$A59,$CX$3)+CARDS('11-12 Teamsheets'!$H$2:$Z$119,$A59,$CX$3)+CARDS('13-14 Teamsheets'!$H$2:$Z$130,$A59,$CX$3)) &amp; ")"</f>
        <v>0(0)</v>
      </c>
      <c r="CL59" s="28">
        <f>SUM(F59,K59,P59,U59)</f>
        <v>49</v>
      </c>
      <c r="CM59" s="28">
        <f>SUM(Z59,AE59,AJ59,AO59,AT59,BI59,AY59,BN59,BS59,BD59)</f>
        <v>71</v>
      </c>
      <c r="CN59" s="77">
        <f>SUM(CL59:CM59)</f>
        <v>120</v>
      </c>
      <c r="CO59" s="28">
        <f>IF(AND(CN59&lt;&gt;0, CA59&lt;&gt;0),CN59/CA59,0)</f>
        <v>20</v>
      </c>
      <c r="CP59" s="28">
        <f>IF(CG59&lt;&gt;0,CG59/CA59,0)</f>
        <v>0</v>
      </c>
      <c r="CQ59" s="77">
        <f>IF(CG59&lt;&gt;0,CN59/CG59,0)</f>
        <v>0</v>
      </c>
      <c r="CS59" s="71">
        <f t="shared" si="0"/>
        <v>127</v>
      </c>
      <c r="CT59" s="83">
        <f t="shared" si="1"/>
        <v>156</v>
      </c>
      <c r="CU59" s="77">
        <f t="shared" si="2"/>
        <v>101</v>
      </c>
      <c r="CW59"/>
      <c r="CX59" s="30"/>
    </row>
    <row r="60" spans="1:102" x14ac:dyDescent="0.2">
      <c r="A60" s="25" t="s">
        <v>272</v>
      </c>
      <c r="B60" s="27" t="s">
        <v>1635</v>
      </c>
      <c r="C60" s="27" t="s">
        <v>1635</v>
      </c>
      <c r="D60" s="27">
        <v>0</v>
      </c>
      <c r="E60" s="27" t="s">
        <v>1635</v>
      </c>
      <c r="F60" s="82">
        <v>0</v>
      </c>
      <c r="G60" s="27" t="s">
        <v>1635</v>
      </c>
      <c r="H60" s="27" t="s">
        <v>1635</v>
      </c>
      <c r="I60" s="27">
        <v>0</v>
      </c>
      <c r="J60" s="27" t="s">
        <v>1635</v>
      </c>
      <c r="K60" s="82">
        <v>0</v>
      </c>
      <c r="L60" s="27" t="s">
        <v>1635</v>
      </c>
      <c r="M60" s="27" t="s">
        <v>1635</v>
      </c>
      <c r="N60" s="27">
        <v>0</v>
      </c>
      <c r="O60" s="27" t="s">
        <v>1635</v>
      </c>
      <c r="P60" s="82">
        <v>0</v>
      </c>
      <c r="Q60" s="27" t="str">
        <f>(APPS('08-09 Teamsheets'!$H$2:$R$92,$A60,'08-09 Teamsheets'!$C$2:$C$92,Q$1)+APPS('09-10 Teamsheets'!$H$2:$R$98,$A60,'09-10 Teamsheets'!$C$2:$C$98,Q$1)+APPS('10-11 Teamsheets'!$H$2:$R$107,$A60,'10-11 Teamsheets'!$C$2:$C$107,Q$1)+APPS('11-12 Teamsheets'!$H$2:$R$119,$A60,'11-12 Teamsheets'!$C$2:$C$119,Q$1)+APPS('12-13 Teamsheets'!$H$2:$R$126,$A60,'12-13 Teamsheets'!$C$2:$C$126,Q$1)+APPS('13-14 Teamsheets'!$H$2:$R$132,$A60,'13-14 Teamsheets'!$C$2:$C$132,Q$1)+APPS('14-15 Teamsheets'!$H$2:$R$136,$A60,'14-15 Teamsheets'!$C$2:$C$136,Q$1)) &amp; "(" &amp; (SUBS('08-09 Teamsheets'!$S$2:$Z$92,$A60,'08-09 Teamsheets'!$C$2:$C$92,Q$1)+SUBS('09-10 Teamsheets'!$S$2:$Z$98,$A60,'09-10 Teamsheets'!$C$2:$C$98,Q$1)+SUBS('10-11 Teamsheets'!$S$2:$Z$107,$A60,'10-11 Teamsheets'!$C$2:$C$107,Q$1)+SUBS('11-12 Teamsheets'!$S$2:$Z$119,$A60,'11-12 Teamsheets'!$C$2:$C$119,Q$1)+SUBS('12-13 Teamsheets'!$S$2:$Z$126,$A60,'12-13 Teamsheets'!$C$2:$C$126,Q$1)+SUBS('13-14 Teamsheets'!$S$2:$Z$132,$A60,'13-14 Teamsheets'!$C$2:$C$132,Q$1)+SUBS('14-15 Teamsheets'!$S$2:$Z$136,$A60,'14-15 Teamsheets'!$C$2:$C$136,Q$1)) &amp; ")"</f>
        <v>0(0)</v>
      </c>
      <c r="R60" s="27" t="str">
        <f>(GOALS('08-09 Teamsheets'!$H$2:$R$92,$A60,'08-09 Teamsheets'!$C$2:$C$92,Q$1)+GOALS('09-10 Teamsheets'!$H$2:$R$98,$A60,'09-10 Teamsheets'!$C$2:$C$98,Q$1)+GOALS('10-11 Teamsheets'!$H$2:$R$107,$A60,'10-11 Teamsheets'!$C$2:$C$107,Q$1)+GOALS('11-12 Teamsheets'!$H$2:$R$119,$A60,'11-12 Teamsheets'!$C$2:$C$119,Q$1)+GOALS('12-13 Teamsheets'!$H$2:$R$126,$A60,'12-13 Teamsheets'!$C$2:$C$126,Q$1)+GOALS('13-14 Teamsheets'!$H$2:$R$132,$A60,'13-14 Teamsheets'!$C$2:$C$132,Q$1)+GOALS('14-15 Teamsheets'!$H$2:$R$136,$A60,'14-15 Teamsheets'!$C$2:$C$136,Q$1)) &amp; "(" &amp; (GOALS('08-09 Teamsheets'!$S$2:$Z$92,$A60,'08-09 Teamsheets'!$C$2:$C$92,Q$1)+GOALS('09-10 Teamsheets'!$S$2:$Z$98,$A60,'09-10 Teamsheets'!$C$2:$C$98,Q$1)+GOALS('10-11 Teamsheets'!$S$2:$Z$107,$A60,'10-11 Teamsheets'!$C$2:$C$107,Q$1)+GOALS('11-12 Teamsheets'!$S$2:$Z$119,$A60,'11-12 Teamsheets'!$C$2:$C$119,Q$1)+GOALS('12-13 Teamsheets'!$S$2:$Z$126,$A60,'12-13 Teamsheets'!$C$2:$C$126,Q$1)+GOALS('13-14 Teamsheets'!$S$2:$Z$132,$A60,'13-14 Teamsheets'!$C$2:$C$132,Q$1)+GOALS('14-15 Teamsheets'!$S$2:$Z$136,$A60,'14-15 Teamsheets'!$C$2:$C$136,Q$1)) &amp; ")"</f>
        <v>0(0)</v>
      </c>
      <c r="S60" s="27">
        <f>Clean_sheet('08-09 Teamsheets'!$C$2:$H$92,$A60,Q$1)+Clean_sheet('09-10 Teamsheets'!$C$2:$H$98,$A60,Q$1)+Clean_sheet('10-11 Teamsheets'!$C$2:$H$107,$A60,Q$1)+Clean_sheet('11-12 Teamsheets'!$C$2:$H$119,$A60,Q$1)+Clean_sheet('12-13 Teamsheets'!$C$2:$H$126,$A60,Q$1)+Clean_sheet('13-14 Teamsheets'!$C$2:$H$132,$A60,Q$1)+Clean_sheet('14-15 Teamsheets'!$C$2:$H$136,$A60,Q$1)</f>
        <v>0</v>
      </c>
      <c r="T60" s="27" t="str">
        <f>(CARDS('08-09 Teamsheets'!$H$2:$Z$92,$A60,$CX$2,'08-09 Teamsheets'!$C$2:$C$92,Q$1)+CARDS('09-10 Teamsheets'!$H$2:$Z$98,$A60,$CX$2,'09-10 Teamsheets'!$C$2:$C$98,Q$1)+CARDS('10-11 Teamsheets'!$H$2:$Z$107,$A60,$CX$2,'10-11 Teamsheets'!$C$2:$C$107,Q$1)+CARDS('11-12 Teamsheets'!$H$2:$Z$119,$A60,$CX$2,'11-12 Teamsheets'!$C$2:$C$119,Q$1)+CARDS('12-13 Teamsheets'!$H$2:$Z$126,$A60,$CX$2,'12-13 Teamsheets'!$C$2:$C$126,Q$1)+CARDS('13-14 Teamsheets'!$H$2:$Z$132,$A60,$CX$2,'13-14 Teamsheets'!$C$2:$C$132,Q$1)+CARDS('14-15 Teamsheets'!$H$2:$Z$136,$A60,$CX$2,'14-15 Teamsheets'!$C$2:$C$136,Q$1)) &amp; "(" &amp; (CARDS('08-09 Teamsheets'!$H$2:$Z$92,$A60,$CX$3,'08-09 Teamsheets'!$C$2:$C$92,Q$1)+CARDS('09-10 Teamsheets'!$H$2:$Z$98,$A60,$CX$3,'09-10 Teamsheets'!$C$2:$C$98,Q$1)+CARDS('10-11 Teamsheets'!$H$2:$Z$107,$A60,$CX$3,'10-11 Teamsheets'!$C$2:$C$107,Q$1)+CARDS('11-12 Teamsheets'!$H$2:$Z$119,$A60,$CX$3,'11-12 Teamsheets'!$C$2:$C$119,Q$1)+CARDS('12-13 Teamsheets'!$H$2:$Z$126,$A60,$CX$3,'12-13 Teamsheets'!$C$2:$C$126,Q$1)+CARDS('13-14 Teamsheets'!$H$2:$Z$132,$A60,$CX$3,'13-14 Teamsheets'!$C$2:$C$132,Q$1)+CARDS('14-15 Teamsheets'!$H$2:$Z$136,$A60,$CX$3,'14-15 Teamsheets'!$C$2:$C$136,Q$1)) &amp; ")"</f>
        <v>0(0)</v>
      </c>
      <c r="U60" s="82">
        <f>MINS_PLAYED('08-09 Teamsheets'!$H$2:$R$92,$A60,'08-09 Teamsheets'!$C$2:$C$92,Q$1)+MINS_PLAYED('09-10 Teamsheets'!$H$2:$R$98,$A60,'09-10 Teamsheets'!$C$2:$C$98,Q$1)+ MINS_AS_SUB('08-09 Teamsheets'!$S$2:$Z$92,$A60,'08-09 Teamsheets'!$C$2:$C$92,Q$1)+ MINS_AS_SUB('09-10 Teamsheets'!$S$2:$Z$98,$A60,'09-10 Teamsheets'!$C$2:$C$98,Q$1)+MINS_PLAYED('10-11 Teamsheets'!$H$2:$R$107,$A60,'10-11 Teamsheets'!$C$2:$C$107,Q$1)+MINS_AS_SUB('10-11 Teamsheets'!$S$2:$Z$107,$A60,'10-11 Teamsheets'!$C$2:$C$107,Q$1)+MINS_PLAYED('11-12 Teamsheets'!$H$2:$R$119,$A60,'11-12 Teamsheets'!$C$2:$C$119,Q$1)+MINS_AS_SUB('11-12 Teamsheets'!$S$2:$Z$119,$A60,'11-12 Teamsheets'!$C$2:$C$119,Q$1)+MINS_PLAYED('12-13 Teamsheets'!$H$2:$R$126,$A60,'12-13 Teamsheets'!$C$2:$C$126,Q$1)+MINS_AS_SUB('12-13 Teamsheets'!$S$2:$Z$126,$A60,'12-13 Teamsheets'!$C$2:$C$126,Q$1)+MINS_PLAYED('13-14 Teamsheets'!$H$2:$R$132,$A60,'13-14 Teamsheets'!$C$2:$C$132,Q$1)+MINS_AS_SUB('13-14 Teamsheets'!$S$2:$Z$132,$A60,'13-14 Teamsheets'!$C$2:$C$132,Q$1)+MINS_PLAYED('14-15 Teamsheets'!$H$2:$R$136,$A60,'14-15 Teamsheets'!$C$2:$C$136,Q$1)+MINS_AS_SUB('14-15 Teamsheets'!$S$2:$Z$136,$A60,'14-15 Teamsheets'!$C$2:$C$136,Q$1)</f>
        <v>0</v>
      </c>
      <c r="V60" s="27" t="s">
        <v>1635</v>
      </c>
      <c r="W60" s="27" t="s">
        <v>1635</v>
      </c>
      <c r="X60" s="27">
        <v>0</v>
      </c>
      <c r="Y60" s="27" t="s">
        <v>1635</v>
      </c>
      <c r="Z60" s="82">
        <v>0</v>
      </c>
      <c r="AA60" s="27" t="s">
        <v>1635</v>
      </c>
      <c r="AB60" s="27" t="s">
        <v>1635</v>
      </c>
      <c r="AC60" s="27">
        <v>0</v>
      </c>
      <c r="AD60" s="27" t="s">
        <v>1635</v>
      </c>
      <c r="AE60" s="82">
        <v>0</v>
      </c>
      <c r="AF60" s="27" t="s">
        <v>1635</v>
      </c>
      <c r="AG60" s="27" t="s">
        <v>1635</v>
      </c>
      <c r="AH60" s="27">
        <v>0</v>
      </c>
      <c r="AI60" s="27" t="s">
        <v>1635</v>
      </c>
      <c r="AJ60" s="82">
        <v>0</v>
      </c>
      <c r="AK60" s="27" t="s">
        <v>1635</v>
      </c>
      <c r="AL60" s="27" t="s">
        <v>1635</v>
      </c>
      <c r="AM60" s="27">
        <v>0</v>
      </c>
      <c r="AN60" s="27" t="s">
        <v>1635</v>
      </c>
      <c r="AO60" s="82">
        <v>0</v>
      </c>
      <c r="AP60" s="27" t="s">
        <v>1635</v>
      </c>
      <c r="AQ60" s="27" t="s">
        <v>1635</v>
      </c>
      <c r="AR60" s="27">
        <v>0</v>
      </c>
      <c r="AS60" s="27" t="s">
        <v>1635</v>
      </c>
      <c r="AT60" s="82">
        <v>0</v>
      </c>
      <c r="AU60" s="27" t="s">
        <v>1635</v>
      </c>
      <c r="AV60" s="27" t="s">
        <v>1635</v>
      </c>
      <c r="AW60" s="27">
        <v>0</v>
      </c>
      <c r="AX60" s="27" t="s">
        <v>1635</v>
      </c>
      <c r="AY60" s="82">
        <v>0</v>
      </c>
      <c r="AZ60" s="27" t="str">
        <f>(APPS('07-08 Teamsheets'!$H$2:$R$88,$A60,'07-08 Teamsheets'!$C$2:$C$88,AZ$1)+APPS('11-12 Teamsheets'!$H$2:$R$119,$A60,'11-12 Teamsheets'!$C$2:$C$119,AZ$1)+APPS('12-13 Teamsheets'!$H$2:$R$126,$A60,'12-13 Teamsheets'!$C$2:$C$126,AZ$1)+APPS('13-14 Teamsheets'!$H$2:$R$132,$A60,'13-14 Teamsheets'!$C$2:$C$132,AZ$1)+APPS('14-15 Teamsheets'!$H$2:$R$136,$A60,'14-15 Teamsheets'!$C$2:$C$136,AZ$1)) &amp; "(" &amp; (SUBS('07-08 Teamsheets'!$S$2:$Z$88,$A60,'07-08 Teamsheets'!$C$2:$C$88,AZ$1)+SUBS('11-12 Teamsheets'!$S$2:$Z$119,$A60,'11-12 Teamsheets'!$C$2:$C$119,AZ$1)+SUBS('12-13 Teamsheets'!$S$2:$Z$126,$A60,'12-13 Teamsheets'!$C$2:$C$126,AZ$1)+SUBS('13-14 Teamsheets'!$S$2:$Z$132,$A60,'13-14 Teamsheets'!$C$2:$C$132,AZ$1)+SUBS('14-15 Teamsheets'!$S$2:$Z$136,$A60,'14-15 Teamsheets'!$C$2:$C$136,AZ$1)) &amp; ")"</f>
        <v>0(0)</v>
      </c>
      <c r="BA60" s="27" t="str">
        <f>(GOALS('07-08 Teamsheets'!$H$2:$R$88,$A60,'07-08 Teamsheets'!$C$2:$C$88,AZ$1)+GOALS('11-12 Teamsheets'!$H$2:$R$119,$A60,'11-12 Teamsheets'!$C$2:$C$119,AZ$1)+GOALS('12-13 Teamsheets'!$H$2:$R$126,$A60,'12-13 Teamsheets'!$C$2:$C$126,AZ$1)+GOALS('13-14 Teamsheets'!$H$2:$R$132,$A60,'13-14 Teamsheets'!$C$2:$C$132,AZ$1)+GOALS('14-15 Teamsheets'!$H$2:$R$136,$A60,'14-15 Teamsheets'!$C$2:$C$136,AZ$1)) &amp; "(" &amp; (GOALS('07-08 Teamsheets'!$S$2:$Z$88,$A60,'07-08 Teamsheets'!$C$2:$C$88,AZ$1)+GOALS('11-12 Teamsheets'!$S$2:$Z$119,$A60,'11-12 Teamsheets'!$C$2:$C$119,AZ$1)+GOALS('12-13 Teamsheets'!$S$2:$Z$126,$A60,'12-13 Teamsheets'!$C$2:$C$126,AZ$1)+GOALS('13-14 Teamsheets'!$S$2:$Z$132,$A60,'13-14 Teamsheets'!$C$2:$C$132,AZ$1)+GOALS('14-15 Teamsheets'!$S$2:$Z$136,$A60,'14-15 Teamsheets'!$C$2:$C$136,AZ$1)) &amp; ")"</f>
        <v>0(0)</v>
      </c>
      <c r="BB60" s="27">
        <f>Clean_sheet('07-08 Teamsheets'!$C$2:$H$92,$A60,AZ$1)+Clean_sheet('11-12 Teamsheets'!$C$2:$H$119,$A60,AZ$1)+Clean_sheet('12-13 Teamsheets'!$C$2:$H$126,$A60,AZ$1)+Clean_sheet('13-14 Teamsheets'!$C$2:$H$132,$A60,AZ$1)+Clean_sheet('14-15 Teamsheets'!$C$2:$H$136,$A60,AZ$1)</f>
        <v>0</v>
      </c>
      <c r="BC60" s="27" t="str">
        <f>(CARDS('07-08 Teamsheets'!$H$2:$Z$88,$A60,$CX$2,'07-08 Teamsheets'!$C$2:$C$88,AZ$1)+CARDS('11-12 Teamsheets'!$H$2:$Z$119,$A60,$CX$2,'11-12 Teamsheets'!$C$2:$C$119,AZ$1)+CARDS('12-13 Teamsheets'!$H$2:$Z$126,$A60,$CX$2,'12-13 Teamsheets'!$C$2:$C$126,AZ$1)+CARDS('13-14 Teamsheets'!$H$2:$Z$132,$A60,$CX$2,'13-14 Teamsheets'!$C$2:$C$132,AZ$1)+CARDS('14-15 Teamsheets'!$H$2:$Z$136,$A60,$CX$2,'14-15 Teamsheets'!$C$2:$C$136,AZ$1)) &amp; "(" &amp; (CARDS('07-08 Teamsheets'!$H$2:$Z$88,$A60,$CX$3,'07-08 Teamsheets'!$C$2:$C$88,AZ$1)+CARDS('11-12 Teamsheets'!$H$2:$Z$119,$A60,$CX$3,'11-12 Teamsheets'!$C$2:$C$119,AZ$1)+CARDS('12-13 Teamsheets'!$H$2:$Z$126,$A60,$CX$3,'12-13 Teamsheets'!$C$2:$C$126,AZ$1)+CARDS('13-14 Teamsheets'!$H$2:$Z$132,$A60,$CX$3,'13-14 Teamsheets'!$C$2:$C$132,AZ$1)+CARDS('14-15 Teamsheets'!$H$2:$Z$136,$A60,$CX$3,'14-15 Teamsheets'!$C$2:$C$136,AZ$1)) &amp; ")"</f>
        <v>0(0)</v>
      </c>
      <c r="BD60" s="82">
        <f>MINS_PLAYED('07-08 Teamsheets'!$H$2:$R$88,$A60,'07-08 Teamsheets'!$C$2:$C$88,AZ$1)+MINS_PLAYED('11-12 Teamsheets'!$H$2:$R$119,$A60,'11-12 Teamsheets'!$C$2:$C$119,AZ$1)+MINS_PLAYED('12-13 Teamsheets'!$H$2:$R$126,$A60,'12-13 Teamsheets'!$C$2:$C$126,AZ$1)+MINS_PLAYED('13-14 Teamsheets'!$H$2:$R$132,$A60,'13-14 Teamsheets'!$C$2:$C$132,AZ$1)+MINS_PLAYED('14-15 Teamsheets'!$H$2:$R$136,$A60,'14-15 Teamsheets'!$C$2:$C$136,AZ$1)+MINS_AS_SUB('07-08 Teamsheets'!$S$2:$Z$88,$A60,'07-08 Teamsheets'!$C$2:$C$88,AZ$1)+MINS_AS_SUB('11-12 Teamsheets'!$S$2:$Z$119,$A60,'11-12 Teamsheets'!$C$2:$C$119,AZ$1)+MINS_AS_SUB('12-13 Teamsheets'!$S$2:$Z$126,$A60,'12-13 Teamsheets'!$C$2:$C$126,AZ$1)+MINS_AS_SUB('13-14 Teamsheets'!$S$2:$Z$132,$A60,'13-14 Teamsheets'!$C$2:$C$132,AZ$1)+MINS_AS_SUB('14-15 Teamsheets'!$S$2:$Z$136,$A60,'14-15 Teamsheets'!$C$2:$C$136,AZ$1)</f>
        <v>0</v>
      </c>
      <c r="BE60" s="27" t="str">
        <f>(APPS('08-09 Teamsheets'!$H$2:$R$92,$A60,'08-09 Teamsheets'!$C$2:$C$92,BE$1)+APPS('09-10 Teamsheets'!$H$2:$R$98,$A60,'09-10 Teamsheets'!$C$2:$C$98,BE$1)+APPS('10-11 Teamsheets'!$H$2:$R$107,$A60,'10-11 Teamsheets'!$C$2:$C$107,BE$1)+APPS('11-12 Teamsheets'!$H$2:$R$119,$A60,'11-12 Teamsheets'!$C$2:$C$119,BE$1)+APPS('12-13 Teamsheets'!$H$2:$R$126,$A60,'12-13 Teamsheets'!$C$2:$C$126,BE$1)+APPS('13-14 Teamsheets'!$H$2:$R$132,$A60,'13-14 Teamsheets'!$C$2:$C$132,BE$1)+APPS('14-15 Teamsheets'!$H$2:$R$136,$A60,'14-15 Teamsheets'!$C$2:$C$136,BE$1)) &amp; "(" &amp; (SUBS('08-09 Teamsheets'!$S$2:$Z$92,$A60,'08-09 Teamsheets'!$C$2:$C$92,BE$1)+SUBS('09-10 Teamsheets'!$S$2:$Z$98,$A60,'09-10 Teamsheets'!$C$2:$C$98,BE$1)+SUBS('10-11 Teamsheets'!$S$2:$Z$107,$A60,'10-11 Teamsheets'!$C$2:$C$107,BE$1)+SUBS('11-12 Teamsheets'!$S$2:$Z$119,$A60,'11-12 Teamsheets'!$C$2:$C$119,BE$1)+SUBS('12-13 Teamsheets'!$S$2:$Z$126,$A60,'12-13 Teamsheets'!$C$2:$C$126,BE$1)+SUBS('13-14 Teamsheets'!$S$2:$Z$132,$A60,'13-14 Teamsheets'!$C$2:$C$132,BE$1)+SUBS('14-15 Teamsheets'!$S$2:$Z$136,$A60,'14-15 Teamsheets'!$C$2:$C$136,BE$1)) &amp; ")"</f>
        <v>1(0)</v>
      </c>
      <c r="BF60" s="27" t="str">
        <f>(GOALS('08-09 Teamsheets'!$H$2:$R$92,$A60,'08-09 Teamsheets'!$C$2:$C$92,BE$1)+GOALS('09-10 Teamsheets'!$H$2:$R$98,$A60,'09-10 Teamsheets'!$C$2:$C$98,BE$1)+GOALS('10-11 Teamsheets'!$H$2:$R$107,$A60,'10-11 Teamsheets'!$C$2:$C$107,BE$1)+GOALS('11-12 Teamsheets'!$H$2:$R$119,$A60,'11-12 Teamsheets'!$C$2:$C$119,BE$1)+GOALS('12-13 Teamsheets'!$H$2:$R$126,$A60,'12-13 Teamsheets'!$C$2:$C$126,BE$1)+GOALS('13-14 Teamsheets'!$H$2:$R$132,$A60,'13-14 Teamsheets'!$C$2:$C$132,BE$1)+GOALS('14-15 Teamsheets'!$H$2:$R$136,$A60,'14-15 Teamsheets'!$C$2:$C$136,BE$1)) &amp; "(" &amp; (GOALS('08-09 Teamsheets'!$S$2:$Z$92,$A60,'08-09 Teamsheets'!$C$2:$C$92,BE$1)+GOALS('09-10 Teamsheets'!$S$2:$Z$98,$A60,'09-10 Teamsheets'!$C$2:$C$98,BE$1)+GOALS('10-11 Teamsheets'!$S$2:$Z$107,$A60,'10-11 Teamsheets'!$C$2:$C$107,BE$1)+GOALS('11-12 Teamsheets'!$S$2:$Z$119,$A60,'11-12 Teamsheets'!$C$2:$C$119,BE$1)+GOALS('12-13 Teamsheets'!$S$2:$Z$126,$A60,'12-13 Teamsheets'!$C$2:$C$126,BE$1)+GOALS('13-14 Teamsheets'!$S$2:$Z$132,$A60,'13-14 Teamsheets'!$C$2:$C$132,BE$1)+GOALS('14-15 Teamsheets'!$S$2:$Z$136,$A60,'14-15 Teamsheets'!$C$2:$C$136,BE$1)) &amp; ")"</f>
        <v>0(0)</v>
      </c>
      <c r="BG60" s="27">
        <f>Clean_sheet('08-09 Teamsheets'!$C$2:$H$92,$A60,BE$1)+Clean_sheet('09-10 Teamsheets'!$C$2:$H$98,$A60,BE$1)+Clean_sheet('10-11 Teamsheets'!$C$2:$H$107,$A60,BE$1)+Clean_sheet('11-12 Teamsheets'!$C$2:$H$119,$A60,BE$1)+Clean_sheet('12-13 Teamsheets'!$C$2:$H$126,$A60,BE$1)+Clean_sheet('13-14 Teamsheets'!$C$2:$H$132,$A60,BE$1)+Clean_sheet('14-15 Teamsheets'!$C$2:$H$136,$A60,BE$1)</f>
        <v>0</v>
      </c>
      <c r="BH60" s="27" t="str">
        <f>(CARDS('08-09 Teamsheets'!$H$2:$Z$92,$A60,$CX$2,'08-09 Teamsheets'!$C$2:$C$92,BE$1)+CARDS('09-10 Teamsheets'!$H$2:$Z$98,$A60,$CX$2,'09-10 Teamsheets'!$C$2:$C$98,BE$1)+CARDS('10-11 Teamsheets'!$H$2:$Z$107,$A60,$CX$2,'10-11 Teamsheets'!$C$2:$C$107,BE$1)+CARDS('11-12 Teamsheets'!$H$2:$Z$119,$A60,$CX$2,'11-12 Teamsheets'!$C$2:$C$119,BE$1)+CARDS('12-13 Teamsheets'!$H$2:$Z$126,$A60,$CX$2,'12-13 Teamsheets'!$C$2:$C$126,BE$1)+CARDS('13-14 Teamsheets'!$H$2:$Z$132,$A60,$CX$2,'13-14 Teamsheets'!$C$2:$C$132,BE$1)+CARDS('14-15 Teamsheets'!$H$2:$Z$136,$A60,$CX$2,'14-15 Teamsheets'!$C$2:$C$136,BE$1)) &amp; "(" &amp; (CARDS('08-09 Teamsheets'!$H$2:$Z$92,$A60,$CX$3,'08-09 Teamsheets'!$C$2:$C$92,BE$1)+CARDS('09-10 Teamsheets'!$H$2:$Z$98,$A60,$CX$3,'09-10 Teamsheets'!$C$2:$C$98,BE$1)+CARDS('10-11 Teamsheets'!$H$2:$Z$107,$A60,$CX$3,'10-11 Teamsheets'!$C$2:$C$107,BE$1)+CARDS('11-12 Teamsheets'!$H$2:$Z$119,$A60,$CX$3,'11-12 Teamsheets'!$C$2:$C$119,BE$1)+CARDS('12-13 Teamsheets'!$H$2:$Z$126,$A60,$CX$3,'12-13 Teamsheets'!$C$2:$C$126,BE$1)+CARDS('13-14 Teamsheets'!$H$2:$Z$132,$A60,$CX$3,'13-14 Teamsheets'!$C$2:$C$132,BE$1)+CARDS('14-15 Teamsheets'!$H$2:$Z$136,$A60,$CX$3,'14-15 Teamsheets'!$C$2:$C$136,BE$1)) &amp; ")"</f>
        <v>0(0)</v>
      </c>
      <c r="BI60" s="82">
        <f>MINS_PLAYED('08-09 Teamsheets'!$H$2:$R$92,$A60,'08-09 Teamsheets'!$C$2:$C$92,BE$1)+MINS_PLAYED('09-10 Teamsheets'!$H$2:$R$98,$A60,'09-10 Teamsheets'!$C$2:$C$98,BE$1)+ MINS_AS_SUB('08-09 Teamsheets'!$S$2:$Z$92,$A60,'08-09 Teamsheets'!$C$2:$C$92,BE$1)+ MINS_AS_SUB('09-10 Teamsheets'!$S$2:$Z$98,$A60,'09-10 Teamsheets'!$C$2:$C$98,BE$1)+MINS_PLAYED('10-11 Teamsheets'!$H$2:$R$107,$A60,'10-11 Teamsheets'!$C$2:$C$107,BE$1)+MINS_AS_SUB('10-11 Teamsheets'!$S$2:$Z$107,$A60,'10-11 Teamsheets'!$C$2:$C$107,BE$1)+MINS_PLAYED('11-12 Teamsheets'!$H$2:$R$119,$A60,'11-12 Teamsheets'!$C$2:$C$119,BE$1)+MINS_AS_SUB('11-12 Teamsheets'!$S$2:$Z$119,$A60,'11-12 Teamsheets'!$C$2:$C$119,BE$1)+MINS_PLAYED('12-13 Teamsheets'!$H$2:$R$126,$A60,'12-13 Teamsheets'!$C$2:$C$126,BE$1)+MINS_AS_SUB('12-13 Teamsheets'!$S$2:$Z$126,$A60,'12-13 Teamsheets'!$C$2:$C$126,BE$1)+MINS_PLAYED('13-14 Teamsheets'!$H$2:$R$132,$A60,'13-14 Teamsheets'!$C$2:$C$132,BE$1)+MINS_AS_SUB('13-14 Teamsheets'!$S$2:$Z$132,$A60,'13-14 Teamsheets'!$C$2:$C$132,BE$1)+MINS_PLAYED('14-15 Teamsheets'!$H$2:$R$136,$A60,'14-15 Teamsheets'!$C$2:$C$136,BE$1)+MINS_AS_SUB('14-15 Teamsheets'!$S$2:$Z$136,$A60,'14-15 Teamsheets'!$C$2:$C$136,BE$1)</f>
        <v>58</v>
      </c>
      <c r="BJ60" s="27" t="str">
        <f>(APPS('07-08 Teamsheets'!$H$2:$R$88,$A60,'07-08 Teamsheets'!$C$2:$C$88,BJ$1)+APPS('08-09 Teamsheets'!$H$2:$R$92,$A60,'08-09 Teamsheets'!$C$2:$C$92,BJ$1)+APPS('09-10 Teamsheets'!$H$2:$R$98,$A60,'09-10 Teamsheets'!$C$2:$C$98,BJ$1)+APPS('10-11 Teamsheets'!$H$2:$R$106,$A60,'10-11 Teamsheets'!$C$2:$C$106,BJ$1)+APPS('11-12 Teamsheets'!$H$2:$R$119,$A60,'11-12 Teamsheets'!$C$2:$C$119,BJ$1)+APPS('12-13 Teamsheets'!$H$2:$R$126,$A60,'12-13 Teamsheets'!$C$2:$C$126,BJ$1)+APPS('13-14 Teamsheets'!$H$2:$R$132,$A60,'13-14 Teamsheets'!$C$2:$C$132,BJ$1)+APPS('14-15 Teamsheets'!$H$2:$R$136,$A60,'14-15 Teamsheets'!$C$2:$C$136,BJ$1)) &amp; "(" &amp; (SUBS('07-08 Teamsheets'!$S$2:$Z$88,$A60,'07-08 Teamsheets'!$C$2:$C$88,BJ$1)+SUBS('08-09 Teamsheets'!$S$2:$Z$92,$A60,'08-09 Teamsheets'!$C$2:$C$92,BJ$1)+SUBS('09-10 Teamsheets'!$S$2:$Z$98,$A60,'09-10 Teamsheets'!$C$2:$C$98,BJ$1)+SUBS('10-11 Teamsheets'!$S$2:$Z$106,$A60,'10-11 Teamsheets'!$C$2:$C$106,BJ$1)+SUBS('11-12 Teamsheets'!$S$2:$Z$119,$A60,'11-12 Teamsheets'!$C$2:$C$119,BJ$1)+SUBS('12-13 Teamsheets'!$S$2:$Z$126,$A60,'12-13 Teamsheets'!$C$2:$C$126,BJ$1)+SUBS('13-14 Teamsheets'!$S$2:$Z$132,$A60,'13-14 Teamsheets'!$C$2:$C$132,BJ$1)+SUBS('14-15 Teamsheets'!$S$2:$Z$136,$A60,'14-15 Teamsheets'!$C$2:$C$136,BJ$1)) &amp; ")"</f>
        <v>0(0)</v>
      </c>
      <c r="BK60" s="27" t="str">
        <f>(GOALS('07-08 Teamsheets'!$H$2:$R$88,$A60,'07-08 Teamsheets'!$C$2:$C$88,BJ$1)+GOALS('08-09 Teamsheets'!$H$2:$R$92,$A60,'08-09 Teamsheets'!$C$2:$C$92,BJ$1)+GOALS('09-10 Teamsheets'!$H$2:$R$98,$A60,'09-10 Teamsheets'!$C$2:$C$98,BJ$1)+GOALS('10-11 Teamsheets'!$H$2:$R$106,$A60,'10-11 Teamsheets'!$C$2:$C$106,BJ$1)+GOALS('11-12 Teamsheets'!$H$2:$R$119,$A60,'11-12 Teamsheets'!$C$2:$C$119,BJ$1)+GOALS('12-13 Teamsheets'!$H$2:$R$126,$A60,'12-13 Teamsheets'!$C$2:$C$126,BJ$1)+GOALS('13-14 Teamsheets'!$H$2:$R$132,$A60,'13-14 Teamsheets'!$C$2:$C$132,BJ$1)+GOALS('14-15 Teamsheets'!$H$2:$R$136,$A60,'14-15 Teamsheets'!$C$2:$C$136,BJ$1)) &amp; "(" &amp; (GOALS('07-08 Teamsheets'!$S$2:$Z$88,$A60,'07-08 Teamsheets'!$C$2:$C$88,BJ$1)+GOALS('08-09 Teamsheets'!$S$2:$Z$92,$A60,'08-09 Teamsheets'!$C$2:$C$92,BJ$1)+GOALS('09-10 Teamsheets'!$S$2:$Z$98,$A60,'09-10 Teamsheets'!$C$2:$C$98,BJ$1)+GOALS('10-11 Teamsheets'!$S$2:$Z$106,$A60,'10-11 Teamsheets'!$C$2:$C$106,BJ$1)+GOALS('11-12 Teamsheets'!$S$2:$Z$119,$A60,'11-12 Teamsheets'!$C$2:$C$119,BJ$1)+GOALS('12-13 Teamsheets'!$S$2:$Z$126,$A60,'12-13 Teamsheets'!$C$2:$C$126,BJ$1)+GOALS('13-14 Teamsheets'!$S$2:$Z$132,$A60,'13-14 Teamsheets'!$C$2:$C$132,BJ$1)+GOALS('14-15 Teamsheets'!$S$2:$Z$136,$A60,'14-15 Teamsheets'!$C$2:$C$136,BJ$1)) &amp; ")"</f>
        <v>0(0)</v>
      </c>
      <c r="BL60" s="27">
        <f>Clean_sheet('07-08 Teamsheets'!$C$2:$H$92,$A60,BJ$1)+Clean_sheet('08-09 Teamsheets'!$C$2:$H$92,$A60,BJ$1)+Clean_sheet('09-10 Teamsheets'!$C$2:$H$98,$A60,BJ$1)+Clean_sheet('10-11 Teamsheets'!$C$2:$H$106,$A60,BJ$1)+Clean_sheet('11-12 Teamsheets'!$C$2:$H$119,$A60,BJ$1)+Clean_sheet('12-13 Teamsheets'!$C$2:$H$126,$A60,BJ$1)+Clean_sheet('13-14 Teamsheets'!$C$2:$H$132,$A60,BJ$1)+Clean_sheet('14-15 Teamsheets'!$C$2:$H$136,$A60,BJ$1)</f>
        <v>0</v>
      </c>
      <c r="BM60" s="27" t="str">
        <f>(CARDS('07-08 Teamsheets'!$H$2:$Z$88,$A60,$CX$2,'07-08 Teamsheets'!$C$2:$C$88,BJ$1)+CARDS('08-09 Teamsheets'!$H$2:$Z$92,$A60,$CX$2,'08-09 Teamsheets'!$C$2:$C$92,BJ$1)+CARDS('09-10 Teamsheets'!$H$2:$Z$98,$A60,$CX$2,'09-10 Teamsheets'!$C$2:$C$98,BJ$1)+CARDS('10-11 Teamsheets'!$H$2:$Z$106,$A60,$CX$2,'10-11 Teamsheets'!$C$2:$C$106,BJ$1)+CARDS('11-12 Teamsheets'!$H$2:$Z$119,$A60,$CX$2,'11-12 Teamsheets'!$C$2:$C$119,BJ$1)+CARDS('12-13 Teamsheets'!$H$2:$Z$126,$A60,$CX$2,'12-13 Teamsheets'!$C$2:$C$126,BJ$1)+CARDS('13-14 Teamsheets'!$H$2:$Z$132,$A60,$CX$2,'13-14 Teamsheets'!$C$2:$C$132,BJ$1)+CARDS('14-15 Teamsheets'!$H$2:$Z$136,$A60,$CX$2,'14-15 Teamsheets'!$C$2:$C$136,BJ$1)) &amp; "(" &amp; (CARDS('07-08 Teamsheets'!$H$2:$Z$88,$A60,$CX$3,'07-08 Teamsheets'!$C$2:$C$88,BJ$1)+CARDS('08-09 Teamsheets'!$H$2:$Z$92,$A60,$CX$3,'08-09 Teamsheets'!$C$2:$C$92,BJ$1)+CARDS('09-10 Teamsheets'!$H$2:$Z$98,$A60,$CX$3,'09-10 Teamsheets'!$C$2:$C$98,BJ$1)+CARDS('10-11 Teamsheets'!$H$2:$Z$106,$A60,$CX$3,'10-11 Teamsheets'!$C$2:$C$106,BJ$1)+CARDS('11-12 Teamsheets'!$H$2:$Z$119,$A60,$CX$3,'11-12 Teamsheets'!$C$2:$C$119,BJ$1)+CARDS('12-13 Teamsheets'!$H$2:$Z$126,$A60,$CX$3,'12-13 Teamsheets'!$C$2:$C$126,BJ$1)+CARDS('13-14 Teamsheets'!$H$2:$Z$132,$A60,$CX$3,'13-14 Teamsheets'!$C$2:$C$132,BJ$1)+CARDS('14-15 Teamsheets'!$H$2:$Z$136,$A60,$CX$3,'14-15 Teamsheets'!$C$2:$C$136,BJ$1)) &amp; ")"</f>
        <v>0(0)</v>
      </c>
      <c r="BN60" s="82">
        <f>MINS_PLAYED('07-08 Teamsheets'!$H$2:$R$88,$A60,'07-08 Teamsheets'!$C$2:$C$88,BJ$1)+MINS_PLAYED('08-09 Teamsheets'!$H$2:$R$92,$A60,'08-09 Teamsheets'!$C$2:$C$92,BJ$1)+MINS_PLAYED('09-10 Teamsheets'!$H$2:$R$98,$A60,'09-10 Teamsheets'!$C$2:$C$98,BJ$1)+MINS_PLAYED('10-11 Teamsheets'!$H$2:$R$106,$A60,'10-11 Teamsheets'!$C$2:$C$106,BJ$1)+MINS_PLAYED('11-12 Teamsheets'!$H$2:$R$119,$A60,'11-12 Teamsheets'!$C$2:$C$119,BJ$1)+MINS_PLAYED('12-13 Teamsheets'!$H$2:$R$126,$A60,'12-13 Teamsheets'!$C$2:$C$126,BJ$1)+MINS_PLAYED('13-14 Teamsheets'!$H$2:$R$132,$A60,'13-14 Teamsheets'!$C$2:$C$132,BJ$1)+MINS_PLAYED('14-15 Teamsheets'!$H$2:$R$136,$A60,'14-15 Teamsheets'!$C$2:$C$136,BJ$1)+MINS_AS_SUB('07-08 Teamsheets'!$S$2:$Z$88,$A60,'07-08 Teamsheets'!$C$2:$C$88,BJ$1)+MINS_AS_SUB('08-09 Teamsheets'!$S$2:$Z$92,$A60,'08-09 Teamsheets'!$C$2:$C$92,BJ$1)+MINS_AS_SUB('09-10 Teamsheets'!$S$2:$Z$98,$A60,'09-10 Teamsheets'!$C$2:$C$98,BJ$1)+MINS_AS_SUB('10-11 Teamsheets'!$S$2:$Z$106,$A60,'10-11 Teamsheets'!$C$2:$C$106,BJ$1)+MINS_AS_SUB('11-12 Teamsheets'!$S$2:$Z$119,$A60,'11-12 Teamsheets'!$C$2:$C$119,BJ$1)+MINS_AS_SUB('12-13 Teamsheets'!$S$2:$Z$126,$A60,'12-13 Teamsheets'!$C$2:$C$126,BJ$1)+MINS_AS_SUB('13-14 Teamsheets'!$S$2:$Z$132,$A60,'13-14 Teamsheets'!$C$2:$C$132,BJ$1)+MINS_AS_SUB('14-15 Teamsheets'!$S$2:$Z$136,$A60,'14-15 Teamsheets'!$C$2:$C$136,BJ$1)</f>
        <v>0</v>
      </c>
      <c r="BO60" s="27" t="str">
        <f>(APPS('07-08 Teamsheets'!$H$2:$R$88,$A60,'07-08 Teamsheets'!$C$2:$C$88,BO$1)+APPS('08-09 Teamsheets'!$H$2:$R$92,$A60,'08-09 Teamsheets'!$C$2:$C$92,BO$1)+APPS('09-10 Teamsheets'!$H$2:$R$98,$A60,'09-10 Teamsheets'!$C$2:$C$98,BO$1)+APPS('10-11 Teamsheets'!$H$2:$R$106,$A60,'10-11 Teamsheets'!$C$2:$C$106,BO$1)+APPS('11-12 Teamsheets'!$H$2:$R$119,$A60,'11-12 Teamsheets'!$C$2:$C$119,BO$1)+APPS('12-13 Teamsheets'!$H$2:$R$126,$A60,'12-13 Teamsheets'!$C$2:$C$126,BO$1)+APPS('13-14 Teamsheets'!$H$2:$R$132,$A60,'13-14 Teamsheets'!$C$2:$C$132,BO$1)+APPS('14-15 Teamsheets'!$H$2:$R$136,$A60,'14-15 Teamsheets'!$C$2:$C$136,BO$1)) &amp; "(" &amp; (SUBS('07-08 Teamsheets'!$S$2:$Z$88,$A60,'07-08 Teamsheets'!$C$2:$C$88,BO$1)+SUBS('08-09 Teamsheets'!$S$2:$Z$92,$A60,'08-09 Teamsheets'!$C$2:$C$92,BO$1)+SUBS('09-10 Teamsheets'!$S$2:$Z$98,$A60,'09-10 Teamsheets'!$C$2:$C$98,BO$1)+SUBS('10-11 Teamsheets'!$S$2:$Z$106,$A60,'10-11 Teamsheets'!$C$2:$C$106,BO$1)+SUBS('11-12 Teamsheets'!$S$2:$Z$119,$A60,'11-12 Teamsheets'!$C$2:$C$119,BO$1)+SUBS('12-13 Teamsheets'!$S$2:$Z$126,$A60,'12-13 Teamsheets'!$C$2:$C$126,BO$1)+SUBS('13-14 Teamsheets'!$S$2:$Z$132,$A60,'13-14 Teamsheets'!$C$2:$C$132,BO$1)+SUBS('14-15 Teamsheets'!$S$2:$Z$136,$A60,'14-15 Teamsheets'!$C$2:$C$136,BO$1)) &amp; ")"</f>
        <v>0(0)</v>
      </c>
      <c r="BP60" s="27" t="str">
        <f>(GOALS('07-08 Teamsheets'!$H$2:$R$88,$A60,'07-08 Teamsheets'!$C$2:$C$88,BO$1)+GOALS('08-09 Teamsheets'!$H$2:$R$92,$A60,'08-09 Teamsheets'!$C$2:$C$92,BO$1)+GOALS('09-10 Teamsheets'!$H$2:$R$98,$A60,'09-10 Teamsheets'!$C$2:$C$98,BO$1)+GOALS('10-11 Teamsheets'!$H$2:$R$106,$A60,'10-11 Teamsheets'!$C$2:$C$106,BO$1)+GOALS('11-12 Teamsheets'!$H$2:$R$119,$A60,'11-12 Teamsheets'!$C$2:$C$119,BO$1)+GOALS('12-13 Teamsheets'!$H$2:$R$126,$A60,'12-13 Teamsheets'!$C$2:$C$126,BO$1)+GOALS('13-14 Teamsheets'!$H$2:$R$132,$A60,'13-14 Teamsheets'!$C$2:$C$132,BO$1)+GOALS('14-15 Teamsheets'!$H$2:$R$136,$A60,'14-15 Teamsheets'!$C$2:$C$136,BO$1)) &amp; "(" &amp; (GOALS('07-08 Teamsheets'!$S$2:$Z$88,$A60,'07-08 Teamsheets'!$C$2:$C$88,BO$1)+GOALS('08-09 Teamsheets'!$S$2:$Z$92,$A60,'08-09 Teamsheets'!$C$2:$C$92,BO$1)+GOALS('09-10 Teamsheets'!$S$2:$Z$98,$A60,'09-10 Teamsheets'!$C$2:$C$98,BO$1)+GOALS('10-11 Teamsheets'!$S$2:$Z$106,$A60,'10-11 Teamsheets'!$C$2:$C$106,BO$1)+GOALS('11-12 Teamsheets'!$S$2:$Z$119,$A60,'11-12 Teamsheets'!$C$2:$C$119,BO$1)+GOALS('12-13 Teamsheets'!$S$2:$Z$126,$A60,'12-13 Teamsheets'!$C$2:$C$126,BO$1)+GOALS('13-14 Teamsheets'!$S$2:$Z$132,$A60,'13-14 Teamsheets'!$C$2:$C$132,BO$1)+GOALS('14-15 Teamsheets'!$S$2:$Z$136,$A60,'14-15 Teamsheets'!$C$2:$C$136,BO$1)) &amp; ")"</f>
        <v>0(0)</v>
      </c>
      <c r="BQ60" s="27">
        <f>Clean_sheet('07-08 Teamsheets'!$C$2:$H$92,$A60,BO$1)+Clean_sheet('08-09 Teamsheets'!$C$2:$H$92,$A60,BO$1)+Clean_sheet('09-10 Teamsheets'!$C$2:$H$98,$A60,BO$1)+Clean_sheet('10-11 Teamsheets'!$C$2:$H$106,$A60,BO$1)+Clean_sheet('11-12 Teamsheets'!$C$2:$H$119,$A60,BO$1)+Clean_sheet('12-13 Teamsheets'!$C$2:$H$126,$A60,BO$1)+Clean_sheet('13-14 Teamsheets'!$C$2:$H$132,$A60,BO$1)+Clean_sheet('14-15 Teamsheets'!$C$2:$H$136,$A60,BO$1)</f>
        <v>0</v>
      </c>
      <c r="BR60" s="27" t="str">
        <f>(CARDS('07-08 Teamsheets'!$H$2:$Z$88,$A60,$CX$2,'07-08 Teamsheets'!$C$2:$C$88,BO$1)+CARDS('08-09 Teamsheets'!$H$2:$Z$92,$A60,$CX$2,'08-09 Teamsheets'!$C$2:$C$92,BO$1)+CARDS('09-10 Teamsheets'!$H$2:$Z$98,$A60,$CX$2,'09-10 Teamsheets'!$C$2:$C$98,BO$1)+CARDS('10-11 Teamsheets'!$H$2:$Z$106,$A60,$CX$2,'10-11 Teamsheets'!$C$2:$C$106,BO$1)+CARDS('11-12 Teamsheets'!$H$2:$Z$119,$A60,$CX$2,'11-12 Teamsheets'!$C$2:$C$119,BO$1)+CARDS('12-13 Teamsheets'!$H$2:$Z$126,$A60,$CX$2,'12-13 Teamsheets'!$C$2:$C$126,BO$1)+CARDS('13-14 Teamsheets'!$H$2:$Z$132,$A60,$CX$2,'13-14 Teamsheets'!$C$2:$C$132,BO$1)+CARDS('14-15 Teamsheets'!$H$2:$Z$136,$A60,$CX$2,'14-15 Teamsheets'!$C$2:$C$136,BO$1)) &amp; "(" &amp; (CARDS('07-08 Teamsheets'!$H$2:$Z$88,$A60,$CX$3,'07-08 Teamsheets'!$C$2:$C$88,BO$1)+CARDS('08-09 Teamsheets'!$H$2:$Z$92,$A60,$CX$3,'08-09 Teamsheets'!$C$2:$C$92,BO$1)+CARDS('09-10 Teamsheets'!$H$2:$Z$98,$A60,$CX$3,'09-10 Teamsheets'!$C$2:$C$98,BO$1)+CARDS('10-11 Teamsheets'!$H$2:$Z$106,$A60,$CX$3,'10-11 Teamsheets'!$C$2:$C$106,BO$1)+CARDS('11-12 Teamsheets'!$H$2:$Z$119,$A60,$CX$3,'11-12 Teamsheets'!$C$2:$C$119,BO$1)+CARDS('12-13 Teamsheets'!$H$2:$Z$126,$A60,$CX$3,'12-13 Teamsheets'!$C$2:$C$126,BO$1)+CARDS('13-14 Teamsheets'!$H$2:$Z$132,$A60,$CX$3,'13-14 Teamsheets'!$C$2:$C$132,BO$1)+CARDS('14-15 Teamsheets'!$H$2:$Z$136,$A60,$CX$3,'14-15 Teamsheets'!$C$2:$C$136,BO$1)) &amp; ")"</f>
        <v>0(0)</v>
      </c>
      <c r="BS60" s="82">
        <f>MINS_PLAYED('07-08 Teamsheets'!$H$2:$R$88,$A60,'07-08 Teamsheets'!$C$2:$C$88,BO$1)+MINS_PLAYED('08-09 Teamsheets'!$H$2:$R$92,$A60,'08-09 Teamsheets'!$C$2:$C$92,BO$1)+MINS_PLAYED('09-10 Teamsheets'!$H$2:$R$98,$A60,'09-10 Teamsheets'!$C$2:$C$98,BO$1)+MINS_PLAYED('10-11 Teamsheets'!$H$2:$R$106,$A60,'10-11 Teamsheets'!$C$2:$C$106,BO$1)+MINS_PLAYED('11-12 Teamsheets'!$H$2:$R$119,$A60,'11-12 Teamsheets'!$C$2:$C$119,BO$1)+MINS_PLAYED('12-13 Teamsheets'!$H$2:$R$126,$A60,'12-13 Teamsheets'!$C$2:$C$126,BO$1)+MINS_PLAYED('13-14 Teamsheets'!$H$2:$R$132,$A60,'13-14 Teamsheets'!$C$2:$C$132,BO$1)+MINS_PLAYED('14-15 Teamsheets'!$H$2:$R$136,$A60,'14-15 Teamsheets'!$C$2:$C$136,BO$1)+MINS_AS_SUB('07-08 Teamsheets'!$S$2:$Z$88,$A60,'07-08 Teamsheets'!$C$2:$C$88,BO$1)+MINS_AS_SUB('08-09 Teamsheets'!$S$2:$Z$92,$A60,'08-09 Teamsheets'!$C$2:$C$92,BO$1)+MINS_AS_SUB('09-10 Teamsheets'!$S$2:$Z$98,$A60,'09-10 Teamsheets'!$C$2:$C$98,BO$1)+MINS_AS_SUB('10-11 Teamsheets'!$S$2:$Z$106,$A60,'10-11 Teamsheets'!$C$2:$C$106,BO$1)+MINS_AS_SUB('11-12 Teamsheets'!$S$2:$Z$119,$A60,'11-12 Teamsheets'!$C$2:$C$119,BO$1)+MINS_AS_SUB('12-13 Teamsheets'!$S$2:$Z$126,$A60,'12-13 Teamsheets'!$C$2:$C$126,BO$1)+MINS_AS_SUB('13-14 Teamsheets'!$S$2:$Z$132,$A60,'13-14 Teamsheets'!$C$2:$C$132,BO$1)+MINS_AS_SUB('14-15 Teamsheets'!$S$2:$Z$136,$A60,'14-15 Teamsheets'!$C$2:$C$136,BO$1)</f>
        <v>0</v>
      </c>
      <c r="BT60" s="71">
        <f>APPS('05-06 Teamsheets'!$H$2:$R$71,$A60,'05-06 Teamsheets'!$C$2:$C$71,B$1)+SUBS('05-06 Teamsheets'!$S$2:$W$71,$A60,'05-06 Teamsheets'!$C$2:$C$71,B$1)+APPS('06-07 Teamsheets'!$H$2:$R$83,$A60,'06-07 Teamsheets'!$C$2:$C$83,G$1)+SUBS('06-07 Teamsheets'!$S$2:$Z$83,$A60,'06-07 Teamsheets'!$C$2:$C$83,G$1)+APPS('07-08 Teamsheets'!$H$2:$R$88,$A60,'07-08 Teamsheets'!$C$2:$C$88,L$1)+SUBS('07-08 Teamsheets'!$S$2:$Z$88,$A60,'07-08 Teamsheets'!$C$2:$C$88,L$1)+APPS('08-09 Teamsheets'!$H$2:$R$92,$A60,'08-09 Teamsheets'!$C$2:$C$92,Q$1)+SUBS('08-09 Teamsheets'!$S$2:$Z$92,$A60,'08-09 Teamsheets'!$C$2:$C$92,Q$1)+APPS('09-10 Teamsheets'!$H$2:$R$98,$A60,'09-10 Teamsheets'!$C$2:$C$98,Q$1)+SUBS('09-10 Teamsheets'!$S$2:$Z$98,$A60,'09-10 Teamsheets'!$C$2:$C$98,Q$1)+APPS('10-11 Teamsheets'!$H$2:$R$107,$A60,'10-11 Teamsheets'!$C$2:$C$107,Q$1)+SUBS('10-11 Teamsheets'!$S$2:$Z$107,$A60,'10-11 Teamsheets'!$C$2:$C$107,Q$1)+APPS('11-12 Teamsheets'!$H$2:$R$119,$A60,'11-12 Teamsheets'!$C$2:$C$119,Q$1)+SUBS('11-12 Teamsheets'!$S$2:$Z$119,$A60,'11-12 Teamsheets'!$C$2:$C$119,Q$1)+APPS('12-13 Teamsheets'!$H$2:$R$126,$A60,'12-13 Teamsheets'!$C$2:$C$126,Q$1)+SUBS('12-13 Teamsheets'!$S$2:$Z$126,$A60,'12-13 Teamsheets'!$C$2:$C$126,Q$1)+APPS('13-14 Teamsheets'!$H$2:$R$132,$A60,'13-14 Teamsheets'!$C$2:$C$132,Q$1)+SUBS('13-14 Teamsheets'!$S$2:$Z$132,$A60,'13-14 Teamsheets'!$C$2:$C$132,Q$1)+APPS('14-15 Teamsheets'!$H$2:$R$136,$A60,'14-15 Teamsheets'!$C$2:$C$136,Q$1)+SUBS('14-15 Teamsheets'!$S$2:$Z$136,$A60,'14-15 Teamsheets'!$C$2:$C$136,Q$1)</f>
        <v>0</v>
      </c>
      <c r="BU60" s="132">
        <v>0</v>
      </c>
      <c r="BV60" s="27">
        <f>APPS('07-08 Teamsheets'!$H$2:$R$88,$A60,'07-08 Teamsheets'!$C$2:$C$88,AZ$1)+SUBS('07-08 Teamsheets'!$S$2:$Z$88,$A60,'07-08 Teamsheets'!$C$2:$C$88,AZ$1)+APPS('11-12 Teamsheets'!$H$2:$R$119,$A60,'11-12 Teamsheets'!$C$2:$C$119,AZ$1)+SUBS('11-12 Teamsheets'!$S$2:$Z$119,$A60,'11-12 Teamsheets'!$C$2:$C$119,AZ$1)+APPS('12-13 Teamsheets'!$H$2:$R$126,$A60,'12-13 Teamsheets'!$C$2:$C$126,AZ$1)+SUBS('12-13 Teamsheets'!$S$2:$Z$126,$A60,'12-13 Teamsheets'!$C$2:$C$126,AZ$1)+APPS('13-14 Teamsheets'!$H$2:$R$132,$A60,'13-14 Teamsheets'!$C$2:$C$132,AZ$1)+SUBS('13-14 Teamsheets'!$S$2:$Z$132,$A60,'13-14 Teamsheets'!$C$2:$C$132,AZ$1)+APPS('14-15 Teamsheets'!$H$2:$R$136,$A60,'14-15 Teamsheets'!$C$2:$C$136,AZ$1)+SUBS('14-15 Teamsheets'!$S$2:$Z$136,$A60,'14-15 Teamsheets'!$C$2:$C$136,AZ$1)+APPS('08-09 Teamsheets'!$H$2:$R$92,$A60,'08-09 Teamsheets'!$C$2:$C$92,BE$1)+APPS('09-10 Teamsheets'!$H$2:$R$98,$A60,'09-10 Teamsheets'!$C$2:$C$98,BE$1)+SUBS('08-09 Teamsheets'!$S$2:$Z$92,$A60,'08-09 Teamsheets'!$C$2:$C$92,BE$1)+SUBS('09-10 Teamsheets'!$S$2:$Z$98,$A60,'09-10 Teamsheets'!$C$2:$C$98,BE$1)+APPS('10-11 Teamsheets'!$H$2:$R$107,$A60,'10-11 Teamsheets'!$C$2:$C$107,BE$1)+SUBS('10-11 Teamsheets'!$S$2:$Z$107,$A60,'10-11 Teamsheets'!$C$2:$C$107,BE$1)+APPS('11-12 Teamsheets'!$H$2:$R$119,$A60,'11-12 Teamsheets'!$C$2:$C$119,BE$1)+SUBS('11-12 Teamsheets'!$S$2:$Z$119,$A60,'11-12 Teamsheets'!$C$2:$C$119,BE$1)+APPS('12-13 Teamsheets'!$H$2:$R$126,$A60,'12-13 Teamsheets'!$C$2:$C$126,BE$1)+SUBS('12-13 Teamsheets'!$S$2:$Z$126,$A60,'12-13 Teamsheets'!$C$2:$C$126,BE$1)+APPS('13-14 Teamsheets'!$H$2:$R$132,$A60,'13-14 Teamsheets'!$C$2:$C$132,BE$1)+SUBS('13-14 Teamsheets'!$S$2:$Z$132,$A60,'13-14 Teamsheets'!$C$2:$C$132,BE$1)+APPS('14-15 Teamsheets'!$H$2:$R$136,$A60,'14-15 Teamsheets'!$C$2:$C$136,BE$1)+SUBS('14-15 Teamsheets'!$S$2:$Z$136,$A60,'14-15 Teamsheets'!$C$2:$C$136,BE$1)</f>
        <v>1</v>
      </c>
      <c r="BW60" s="27">
        <f>APPS('07-08 Teamsheets'!$H$2:$R$88,$A60,'07-08 Teamsheets'!$C$2:$C$88,BJ$1)+APPS('08-09 Teamsheets'!$H$2:$R$92,$A60,'08-09 Teamsheets'!$C$2:$C$92,BJ$1)+APPS('09-10 Teamsheets'!$H$2:$R$98,$A60,'09-10 Teamsheets'!$C$2:$C$98,BJ$1)+SUBS('07-08 Teamsheets'!$S$2:$Z$88,$A60,'07-08 Teamsheets'!$C$2:$C$88,BJ$1)+SUBS('08-09 Teamsheets'!$S$2:$Z$92,$A60,'08-09 Teamsheets'!$C$2:$C$92,BJ$1)+SUBS('09-10 Teamsheets'!$S$2:$Z$98,$A60,'09-10 Teamsheets'!$C$2:$C$98,BJ$1)+APPS('10-11 Teamsheets'!$H$2:$R$107,$A60,'10-11 Teamsheets'!$C$2:$C$107,BJ$1)+SUBS('10-11 Teamsheets'!$S$2:$Z$107,$A60,'10-11 Teamsheets'!$C$2:$C$107,BJ$1)+APPS('11-12 Teamsheets'!$H$2:$R$119,$A60,'11-12 Teamsheets'!$C$2:$C$119,BJ$1)+SUBS('11-12 Teamsheets'!$S$2:$Z$111,$A60,'11-12 Teamsheets'!$C$2:$C$119,BJ$1)+APPS('12-13 Teamsheets'!$H$2:$R$126,$A60,'12-13 Teamsheets'!$C$2:$C$126,BJ$1)+SUBS('12-13 Teamsheets'!$S$2:$Z$118,$A60,'12-13 Teamsheets'!$C$2:$C$126,BJ$1)+APPS('13-14 Teamsheets'!$H$2:$R$132,$A60,'13-14 Teamsheets'!$C$2:$C$132,BJ$1)+SUBS('13-14 Teamsheets'!$S$2:$Z$124,$A60,'13-14 Teamsheets'!$C$2:$C$132,BJ$1)+APPS('14-15 Teamsheets'!$H$2:$R$136,$A60,'14-15 Teamsheets'!$C$2:$C$136,BJ$1)+SUBS('14-15 Teamsheets'!$S$2:$Z$128,$A60,'14-15 Teamsheets'!$C$2:$C$136,BJ$1)</f>
        <v>0</v>
      </c>
      <c r="BX60" s="27">
        <f>APPS('07-08 Teamsheets'!$H$2:$R$88,$A60,'07-08 Teamsheets'!$C$2:$C$88,BO$1)+APPS('08-09 Teamsheets'!$H$2:$R$92,$A60,'08-09 Teamsheets'!$C$2:$C$92,BO$1)+APPS('09-10 Teamsheets'!$H$2:$R$98,$A60,'09-10 Teamsheets'!$C$2:$C$98,BO$1)+SUBS('07-08 Teamsheets'!$S$2:$Z$88,$A60,'07-08 Teamsheets'!$C$2:$C$88,BO$1)+SUBS('08-09 Teamsheets'!$S$2:$Z$92,$A60,'08-09 Teamsheets'!$C$2:$C$92,BO$1)+SUBS('09-10 Teamsheets'!$S$2:$Z$98,$A60,'09-10 Teamsheets'!$C$2:$C$98,BO$1)+APPS('10-11 Teamsheets'!$H$2:$R$107,$A60,'10-11 Teamsheets'!$C$2:$C$107,BO$1)+SUBS('10-11 Teamsheets'!$S$2:$Z$107,$A60,'10-11 Teamsheets'!$C$2:$C$107,BO$1)+APPS('11-12 Teamsheets'!$H$2:$R$119,$A60,'11-12 Teamsheets'!$C$2:$C$119,BO$1)+SUBS('11-12 Teamsheets'!$S$2:$Z$119,$A60,'11-12 Teamsheets'!$C$2:$C$119,BO$1)+APPS('12-13 Teamsheets'!$H$2:$R$126,$A60,'12-13 Teamsheets'!$C$2:$C$126,BO$1)+SUBS('12-13 Teamsheets'!$S$2:$Z$126,$A60,'12-13 Teamsheets'!$C$2:$C$126,BO$1)+APPS('13-14 Teamsheets'!$H$2:$R$132,$A60,'13-14 Teamsheets'!$C$2:$C$132,BO$1)+SUBS('13-14 Teamsheets'!$S$2:$Z$132,$A60,'13-14 Teamsheets'!$C$2:$C$132,BO$1)+APPS('14-15 Teamsheets'!$H$2:$R$136,$A60,'14-15 Teamsheets'!$C$2:$C$136,BO$1)+SUBS('14-15 Teamsheets'!$S$2:$Z$136,$A60,'14-15 Teamsheets'!$C$2:$C$136,BO$1)</f>
        <v>0</v>
      </c>
      <c r="BY60" s="28">
        <f t="shared" si="3"/>
        <v>1</v>
      </c>
      <c r="BZ60" s="27" t="str">
        <f>(APPS('05-06 Teamsheets'!$H$2:$R$71,$A60) + APPS('06-07 Teamsheets'!$H$2:$R$83,$A60) +APPS('07-08 Teamsheets'!$H$2:$R$88,$A60) + APPS('08-09 Teamsheets'!$H$2:$R$92,$A60)+APPS('09-10 Teamsheets'!$H$2:$R$98,$A60)+APPS('10-11 Teamsheets'!$H$2:$R$107,$A60)+APPS('11-12 Teamsheets'!$H$2:$R$119,$A60)+APPS('12-13 Teamsheets'!$H$2:$R$126,$A60)+APPS('13-14 Teamsheets'!$H$2:$R$132,$A60)+APPS('14-15 Teamsheets'!$H$2:$R$136,$A60)) &amp; "(" &amp; (SUBS('05-06 Teamsheets'!$S$2:$W$71,$A60)+SUBS('06-07 Teamsheets'!$S$2:$Z$83,$A60)+SUBS('07-08 Teamsheets'!$S$2:$Z$88,$A60) +SUBS('08-09 Teamsheets'!$S$2:$Z$92,$A60)+SUBS('09-10 Teamsheets'!$S$2:$Z$98,$A60)+SUBS('10-11 Teamsheets'!$S$2:$Z$107,$A60)+SUBS('11-12 Teamsheets'!$S$2:$Z$119,$A60)+SUBS('12-13 Teamsheets'!$S$2:$Z$126,$A60)+SUBS('13-14 Teamsheets'!$S$2:$Z$132,$A60)+SUBS('14-15 Teamsheets'!$S$2:$Z$136,$A60)) &amp; ")"</f>
        <v>1(0)</v>
      </c>
      <c r="CA60" s="28">
        <f t="shared" si="4"/>
        <v>1</v>
      </c>
      <c r="CB60" s="71">
        <f>GOALS('05-06 Teamsheets'!$H$2:$W$71,$A60,'05-06 Teamsheets'!$C$2:$C$71,B$1)+GOALS('06-07 Teamsheets'!$H$2:$Z$83,$A60,'06-07 Teamsheets'!$C$2:$C$83,G$1)+GOALS('07-08 Teamsheets'!$H$2:$Z$88,$A60,'07-08 Teamsheets'!$C$2:$C$88,L$1)+GOALS('08-09 Teamsheets'!$H$2:$Z$92,$A60,'08-09 Teamsheets'!$C$2:$C$92,Q$1)+GOALS('09-10 Teamsheets'!$H$2:$Z$98,$A60,'09-10 Teamsheets'!$C$2:$C$98,Q$1)+GOALS('10-11 Teamsheets'!$H$2:$Z$107,$A60,'10-11 Teamsheets'!$C$2:$C$107,Q$1)+GOALS('11-12 Teamsheets'!$H$2:$Z$119,$A60,'11-12 Teamsheets'!$C$2:$C$119,Q$1)+GOALS('12-13 Teamsheets'!$H$2:$Z$126,$A60,'12-13 Teamsheets'!$C$2:$C$126,Q$1)+GOALS('13-14 Teamsheets'!$H$2:$Z$132,$A60,'13-14 Teamsheets'!$C$2:$C$132,Q$1)+GOALS('14-15 Teamsheets'!$H$2:$Z$136,$A60,'14-15 Teamsheets'!$C$2:$C$136,Q$1)</f>
        <v>0</v>
      </c>
      <c r="CC60" s="27">
        <f>GOALS('05-06 Teamsheets'!$H$2:$W$71,$A60,'05-06 Teamsheets'!$C$2:$C$71,V$1)+GOALS('05-06 Teamsheets'!$H$2:$W$71,$A60,'05-06 Teamsheets'!$C$2:$C$71,AA$1)+GOALS('06-07 Teamsheets'!$H$2:$Z$83,$A60,'06-07 Teamsheets'!$C$2:$C$83,AF$1)+GOALS('06-07 Teamsheets'!$H$2:$Z$83,$A60,'06-07 Teamsheets'!$C$2:$C$83,AK$1)+GOALS('07-08 Teamsheets'!$H$2:$Z$88,$A60,'07-08 Teamsheets'!$C$2:$C$88,AP$1)+GOALS('07-08 Teamsheets'!$H$2:$Z$88,$A60,'07-08 Teamsheets'!$C$2:$C$88,AU$1)+GOALS('07-08 Teamsheets'!$H$2:$Z$88,$A60,'07-08 Teamsheets'!$C$2:$C$88,AZ$1)+GOALS('11-12 Teamsheets'!$H$2:$Z$119,$A60,'11-12 Teamsheets'!$C$2:$C$119,AZ$1)+GOALS('12-13 Teamsheets'!$H$2:$Z$120,$A60,'12-13 Teamsheets'!$C$2:$C$120,AZ$1)+GOALS('13-14 Teamsheets'!$H$2:$Z$126,$A60,'13-14 Teamsheets'!$C$2:$C$126,AZ$1)+GOALS('14-15 Teamsheets'!$H$2:$Z$130,$A60,'14-15 Teamsheets'!$C$2:$C$130,AZ$1)+GOALS('08-09 Teamsheets'!$H$2:$Z$92,$A60,'08-09 Teamsheets'!$C$2:$C$92,BE$1)+GOALS('09-10 Teamsheets'!$H$2:$Z$98,$A60,'09-10 Teamsheets'!$C$2:$C$98,BE$1)+GOALS('10-11 Teamsheets'!$H$2:$Z$107,$A60,'10-11 Teamsheets'!$C$2:$C$107,BE$1)+GOALS('11-12 Teamsheets'!$H$2:$Z$119,$A60,'11-12 Teamsheets'!$C$2:$C$119,BE$1)+GOALS('12-13 Teamsheets'!$H$2:$Z$126,$A60,'12-13 Teamsheets'!$C$2:$C$126,BE$1)+GOALS('13-14 Teamsheets'!$H$2:$Z$132,$A60,'13-14 Teamsheets'!$C$2:$C$132,BE$1)+GOALS('14-15 Teamsheets'!$H$2:$Z$136,$A60,'14-15 Teamsheets'!$C$2:$C$136,BE$1)</f>
        <v>0</v>
      </c>
      <c r="CD60" s="27">
        <f>GOALS('07-08 Teamsheets'!$H$2:$Z$88,$A60,'07-08 Teamsheets'!$C$2:$C$88,BJ$1)
+GOALS('08-09 Teamsheets'!$H$2:$Z$92,$A60,'08-09 Teamsheets'!$C$2:$C$92,BJ$1)
+GOALS('09-10 Teamsheets'!$H$2:$Z$98,$A60,'09-10 Teamsheets'!$C$2:$C$98,BJ$1)
+GOALS('10-11 Teamsheets'!$H$2:$Z$107,$A60,'10-11 Teamsheets'!$C$2:$C$107,BJ$1)
+GOALS('11-12 Teamsheets'!$H$2:$Z$119,$A60,'11-12 Teamsheets'!$C$2:$C$119,BJ$1)
+GOALS('12-13 Teamsheets'!$H$2:$Z$124,$A60,'12-13 Teamsheets'!$C$2:$C$124,BJ$1)+GOALS('13-14 Teamsheets'!$H$2:$Z$130,$A60,'13-14 Teamsheets'!$C$2:$C$130,BJ$1)+GOALS('14-15 Teamsheets'!$H$2:$Z$134,$A60,'14-15 Teamsheets'!$C$2:$C$134,BJ$1)
+GOALS('07-08 Teamsheets'!$H$2:$Z$88,$A60,'07-08 Teamsheets'!$C$2:$C$88,BO$1)
+GOALS('08-09 Teamsheets'!$H$2:$Z$92,$A60,'08-09 Teamsheets'!$C$2:$C$92,BO$1)
+GOALS('09-10 Teamsheets'!$H$2:$Z$98,$A60,'09-10 Teamsheets'!$C$2:$C$98,BO$1)
+GOALS('10-11 Teamsheets'!$H$2:$Z$107,$A60,'10-11 Teamsheets'!$C$2:$C$107,BO$1)
+GOALS('11-12 Teamsheets'!$H$2:$Z$119,$A60,'11-12 Teamsheets'!$C$2:$C$119,BO$1)
+GOALS('12-13 Teamsheets'!$H$2:$Z$126,$A60,'12-13 Teamsheets'!$C$2:$C$126,BO$1)+GOALS('13-14 Teamsheets'!$H$2:$Z$132,$A60,'13-14 Teamsheets'!$C$2:$C$132,BO$1)+GOALS('14-15 Teamsheets'!$H$2:$Z$136,$A60,'14-15 Teamsheets'!$C$2:$C$136,BO$1)</f>
        <v>0</v>
      </c>
      <c r="CE60" s="28">
        <f t="shared" si="5"/>
        <v>0</v>
      </c>
      <c r="CF60" s="27" t="str">
        <f>(GOALS('05-06 Teamsheets'!$H$2:$R$71,$A60) +GOALS('06-07 Teamsheets'!$H$2:$R$83,$A60) +  GOALS('07-08 Teamsheets'!$H$2:$R$88,$A60) + GOALS('08-09 Teamsheets'!$H$2:$R$92,$A60)+GOALS('09-10 Teamsheets'!$H$2:$R$98,$A60)+GOALS('10-11 Teamsheets'!$H$2:$R$107,$A60)+GOALS('11-12 Teamsheets'!$H$2:$R$119,$A60)+GOALS('12-13 Teamsheets'!$H$2:$R$126,$A60)+GOALS('13-14 Teamsheets'!$H$2:$R$132,$A60)+GOALS('14-15 Teamsheets'!$H$2:$R$136,$A60)) &amp; "(" &amp; (GOALS('05-06 Teamsheets'!$S$2:$W$71,$A60)+GOALS('06-07 Teamsheets'!$S$2:$Z$83,$A60)+GOALS('07-08 Teamsheets'!$S$2:$Z$88,$A60)+GOALS('08-09 Teamsheets'!$S$2:$Z$92,$A60)+GOALS('09-10 Teamsheets'!$S$2:$Z$98,$A60)+GOALS('10-11 Teamsheets'!$S$2:$Z$107,$A60)+GOALS('11-12 Teamsheets'!$S$2:$Z$119,$A60)+GOALS('12-13 Teamsheets'!$S$2:$Z$126,$A60)+GOALS('13-14 Teamsheets'!$S$2:$Z$132,$A60)+GOALS('14-15 Teamsheets'!$S$2:$Z$136,$A60)) &amp; ")"</f>
        <v>0(0)</v>
      </c>
      <c r="CG60" s="28">
        <f t="shared" si="6"/>
        <v>0</v>
      </c>
      <c r="CH60" s="71">
        <f t="shared" si="7"/>
        <v>0</v>
      </c>
      <c r="CI60" s="83">
        <f t="shared" si="8"/>
        <v>0</v>
      </c>
      <c r="CJ60" s="77">
        <f t="shared" si="9"/>
        <v>0</v>
      </c>
      <c r="CK60" s="74" t="str">
        <f>(CARDS('05-06 Teamsheets'!$H$2:$W$71,$A60,$CX$2)+CARDS('06-07 Teamsheets'!$H$2:$Z$83,$A60,$CX$2)+CARDS('07-08 Teamsheets'!$H$2:$Z$88,$A60,$CX$2)+CARDS('08-09 Teamsheets'!$H$2:$Z$92,$A60,$CX$2)+CARDS('09-10 Teamsheets'!$H$2:$Z$98,$A60,$CX$2)+CARDS('10-11 Teamsheets'!$H$2:$Z$107,$A60,$CX$2)+CARDS('11-12 Teamsheets'!$H$2:$Z$119,$A60,$CX$2)+CARDS('12-13 Teamsheets'!$H$2:$Z$126,$A60,$CX$2)+CARDS('13-14 Teamsheets'!$H$2:$Z$130,$A60,$CX$2)) &amp; "(" &amp; (CARDS('05-06 Teamsheets'!$H$2:$W$71,$A60,$CX$3)+CARDS('06-07 Teamsheets'!$H$2:$Z$83,$A60,$CX$3)+CARDS('07-08 Teamsheets'!$H$2:$Z$88,$A60,$CX$3)+CARDS('08-09 Teamsheets'!$H$2:$Z$92,$A60,$CX$3)+CARDS('09-10 Teamsheets'!$H$2:$Z$98,$A60,$CX$3)+CARDS('10-11 Teamsheets'!$H$2:$Z$107,$A60,$CX$3)+CARDS('11-12 Teamsheets'!$H$2:$Z$119,$A60,$CX$3)+CARDS('13-14 Teamsheets'!$H$2:$Z$130,$A60,$CX$3)) &amp; ")"</f>
        <v>0(0)</v>
      </c>
      <c r="CL60" s="28">
        <f>SUM(F60,K60,P60,U60)</f>
        <v>0</v>
      </c>
      <c r="CM60" s="28">
        <f>SUM(Z60,AE60,AJ60,AO60,AT60,BI60,AY60,BN60,BS60,BD60)</f>
        <v>58</v>
      </c>
      <c r="CN60" s="77">
        <f>SUM(CL60:CM60)</f>
        <v>58</v>
      </c>
      <c r="CO60" s="28">
        <f>IF(AND(CN60&lt;&gt;0, CA60&lt;&gt;0),CN60/CA60,0)</f>
        <v>58</v>
      </c>
      <c r="CP60" s="28">
        <f>IF(CG60&lt;&gt;0,CG60/CA60,0)</f>
        <v>0</v>
      </c>
      <c r="CQ60" s="77">
        <f>IF(CG60&lt;&gt;0,CN60/CG60,0)</f>
        <v>0</v>
      </c>
      <c r="CS60" s="71">
        <f t="shared" si="0"/>
        <v>174</v>
      </c>
      <c r="CT60" s="83">
        <f t="shared" si="1"/>
        <v>171</v>
      </c>
      <c r="CU60" s="77">
        <f t="shared" si="2"/>
        <v>101</v>
      </c>
    </row>
    <row r="61" spans="1:102" x14ac:dyDescent="0.2">
      <c r="A61" s="112" t="s">
        <v>3286</v>
      </c>
      <c r="B61" s="27" t="s">
        <v>1635</v>
      </c>
      <c r="C61" s="27" t="s">
        <v>1635</v>
      </c>
      <c r="D61" s="27">
        <v>0</v>
      </c>
      <c r="E61" s="27" t="s">
        <v>1635</v>
      </c>
      <c r="F61" s="82">
        <v>0</v>
      </c>
      <c r="G61" s="27" t="s">
        <v>1635</v>
      </c>
      <c r="H61" s="27" t="s">
        <v>1635</v>
      </c>
      <c r="I61" s="27">
        <v>0</v>
      </c>
      <c r="J61" s="27" t="s">
        <v>1635</v>
      </c>
      <c r="K61" s="82">
        <v>0</v>
      </c>
      <c r="L61" s="27" t="s">
        <v>1635</v>
      </c>
      <c r="M61" s="27" t="s">
        <v>1635</v>
      </c>
      <c r="N61" s="27">
        <v>0</v>
      </c>
      <c r="O61" s="27" t="s">
        <v>1635</v>
      </c>
      <c r="P61" s="82">
        <v>0</v>
      </c>
      <c r="Q61" s="27" t="str">
        <f>(APPS('08-09 Teamsheets'!$H$2:$R$92,$A61,'08-09 Teamsheets'!$C$2:$C$92,Q$1)+APPS('09-10 Teamsheets'!$H$2:$R$98,$A61,'09-10 Teamsheets'!$C$2:$C$98,Q$1)+APPS('10-11 Teamsheets'!$H$2:$R$107,$A61,'10-11 Teamsheets'!$C$2:$C$107,Q$1)+APPS('11-12 Teamsheets'!$H$2:$R$119,$A61,'11-12 Teamsheets'!$C$2:$C$119,Q$1)+APPS('12-13 Teamsheets'!$H$2:$R$126,$A61,'12-13 Teamsheets'!$C$2:$C$126,Q$1)+APPS('13-14 Teamsheets'!$H$2:$R$132,$A61,'13-14 Teamsheets'!$C$2:$C$132,Q$1)+APPS('14-15 Teamsheets'!$H$2:$R$136,$A61,'14-15 Teamsheets'!$C$2:$C$136,Q$1)) &amp; "(" &amp; (SUBS('08-09 Teamsheets'!$S$2:$Z$92,$A61,'08-09 Teamsheets'!$C$2:$C$92,Q$1)+SUBS('09-10 Teamsheets'!$S$2:$Z$98,$A61,'09-10 Teamsheets'!$C$2:$C$98,Q$1)+SUBS('10-11 Teamsheets'!$S$2:$Z$107,$A61,'10-11 Teamsheets'!$C$2:$C$107,Q$1)+SUBS('11-12 Teamsheets'!$S$2:$Z$119,$A61,'11-12 Teamsheets'!$C$2:$C$119,Q$1)+SUBS('12-13 Teamsheets'!$S$2:$Z$126,$A61,'12-13 Teamsheets'!$C$2:$C$126,Q$1)+SUBS('13-14 Teamsheets'!$S$2:$Z$132,$A61,'13-14 Teamsheets'!$C$2:$C$132,Q$1)+SUBS('14-15 Teamsheets'!$S$2:$Z$136,$A61,'14-15 Teamsheets'!$C$2:$C$136,Q$1)) &amp; ")"</f>
        <v>1(0)</v>
      </c>
      <c r="R61" s="27" t="str">
        <f>(GOALS('08-09 Teamsheets'!$H$2:$R$92,$A61,'08-09 Teamsheets'!$C$2:$C$92,Q$1)+GOALS('09-10 Teamsheets'!$H$2:$R$98,$A61,'09-10 Teamsheets'!$C$2:$C$98,Q$1)+GOALS('10-11 Teamsheets'!$H$2:$R$107,$A61,'10-11 Teamsheets'!$C$2:$C$107,Q$1)+GOALS('11-12 Teamsheets'!$H$2:$R$119,$A61,'11-12 Teamsheets'!$C$2:$C$119,Q$1)+GOALS('12-13 Teamsheets'!$H$2:$R$126,$A61,'12-13 Teamsheets'!$C$2:$C$126,Q$1)+GOALS('13-14 Teamsheets'!$H$2:$R$132,$A61,'13-14 Teamsheets'!$C$2:$C$132,Q$1)+GOALS('14-15 Teamsheets'!$H$2:$R$136,$A61,'14-15 Teamsheets'!$C$2:$C$136,Q$1)) &amp; "(" &amp; (GOALS('08-09 Teamsheets'!$S$2:$Z$92,$A61,'08-09 Teamsheets'!$C$2:$C$92,Q$1)+GOALS('09-10 Teamsheets'!$S$2:$Z$98,$A61,'09-10 Teamsheets'!$C$2:$C$98,Q$1)+GOALS('10-11 Teamsheets'!$S$2:$Z$107,$A61,'10-11 Teamsheets'!$C$2:$C$107,Q$1)+GOALS('11-12 Teamsheets'!$S$2:$Z$119,$A61,'11-12 Teamsheets'!$C$2:$C$119,Q$1)+GOALS('12-13 Teamsheets'!$S$2:$Z$126,$A61,'12-13 Teamsheets'!$C$2:$C$126,Q$1)+GOALS('13-14 Teamsheets'!$S$2:$Z$132,$A61,'13-14 Teamsheets'!$C$2:$C$132,Q$1)+GOALS('14-15 Teamsheets'!$S$2:$Z$136,$A61,'14-15 Teamsheets'!$C$2:$C$136,Q$1)) &amp; ")"</f>
        <v>0(0)</v>
      </c>
      <c r="S61" s="27">
        <f>Clean_sheet('08-09 Teamsheets'!$C$2:$H$92,$A61,Q$1)+Clean_sheet('09-10 Teamsheets'!$C$2:$H$98,$A61,Q$1)+Clean_sheet('10-11 Teamsheets'!$C$2:$H$107,$A61,Q$1)+Clean_sheet('11-12 Teamsheets'!$C$2:$H$119,$A61,Q$1)+Clean_sheet('12-13 Teamsheets'!$C$2:$H$126,$A61,Q$1)+Clean_sheet('13-14 Teamsheets'!$C$2:$H$132,$A61,Q$1)+Clean_sheet('14-15 Teamsheets'!$C$2:$H$136,$A61,Q$1)</f>
        <v>0</v>
      </c>
      <c r="T61" s="27" t="str">
        <f>(CARDS('08-09 Teamsheets'!$H$2:$Z$92,$A61,$CX$2,'08-09 Teamsheets'!$C$2:$C$92,Q$1)+CARDS('09-10 Teamsheets'!$H$2:$Z$98,$A61,$CX$2,'09-10 Teamsheets'!$C$2:$C$98,Q$1)+CARDS('10-11 Teamsheets'!$H$2:$Z$107,$A61,$CX$2,'10-11 Teamsheets'!$C$2:$C$107,Q$1)+CARDS('11-12 Teamsheets'!$H$2:$Z$119,$A61,$CX$2,'11-12 Teamsheets'!$C$2:$C$119,Q$1)+CARDS('12-13 Teamsheets'!$H$2:$Z$126,$A61,$CX$2,'12-13 Teamsheets'!$C$2:$C$126,Q$1)+CARDS('13-14 Teamsheets'!$H$2:$Z$132,$A61,$CX$2,'13-14 Teamsheets'!$C$2:$C$132,Q$1)+CARDS('14-15 Teamsheets'!$H$2:$Z$136,$A61,$CX$2,'14-15 Teamsheets'!$C$2:$C$136,Q$1)) &amp; "(" &amp; (CARDS('08-09 Teamsheets'!$H$2:$Z$92,$A61,$CX$3,'08-09 Teamsheets'!$C$2:$C$92,Q$1)+CARDS('09-10 Teamsheets'!$H$2:$Z$98,$A61,$CX$3,'09-10 Teamsheets'!$C$2:$C$98,Q$1)+CARDS('10-11 Teamsheets'!$H$2:$Z$107,$A61,$CX$3,'10-11 Teamsheets'!$C$2:$C$107,Q$1)+CARDS('11-12 Teamsheets'!$H$2:$Z$119,$A61,$CX$3,'11-12 Teamsheets'!$C$2:$C$119,Q$1)+CARDS('12-13 Teamsheets'!$H$2:$Z$126,$A61,$CX$3,'12-13 Teamsheets'!$C$2:$C$126,Q$1)+CARDS('13-14 Teamsheets'!$H$2:$Z$132,$A61,$CX$3,'13-14 Teamsheets'!$C$2:$C$132,Q$1)+CARDS('14-15 Teamsheets'!$H$2:$Z$136,$A61,$CX$3,'14-15 Teamsheets'!$C$2:$C$136,Q$1)) &amp; ")"</f>
        <v>0(0)</v>
      </c>
      <c r="U61" s="82">
        <f>MINS_PLAYED('08-09 Teamsheets'!$H$2:$R$92,$A61,'08-09 Teamsheets'!$C$2:$C$92,Q$1)+MINS_PLAYED('09-10 Teamsheets'!$H$2:$R$98,$A61,'09-10 Teamsheets'!$C$2:$C$98,Q$1)+ MINS_AS_SUB('08-09 Teamsheets'!$S$2:$Z$92,$A61,'08-09 Teamsheets'!$C$2:$C$92,Q$1)+ MINS_AS_SUB('09-10 Teamsheets'!$S$2:$Z$98,$A61,'09-10 Teamsheets'!$C$2:$C$98,Q$1)+MINS_PLAYED('10-11 Teamsheets'!$H$2:$R$107,$A61,'10-11 Teamsheets'!$C$2:$C$107,Q$1)+MINS_AS_SUB('10-11 Teamsheets'!$S$2:$Z$107,$A61,'10-11 Teamsheets'!$C$2:$C$107,Q$1)+MINS_PLAYED('11-12 Teamsheets'!$H$2:$R$119,$A61,'11-12 Teamsheets'!$C$2:$C$119,Q$1)+MINS_AS_SUB('11-12 Teamsheets'!$S$2:$Z$119,$A61,'11-12 Teamsheets'!$C$2:$C$119,Q$1)+MINS_PLAYED('12-13 Teamsheets'!$H$2:$R$126,$A61,'12-13 Teamsheets'!$C$2:$C$126,Q$1)+MINS_AS_SUB('12-13 Teamsheets'!$S$2:$Z$126,$A61,'12-13 Teamsheets'!$C$2:$C$126,Q$1)+MINS_PLAYED('13-14 Teamsheets'!$H$2:$R$132,$A61,'13-14 Teamsheets'!$C$2:$C$132,Q$1)+MINS_AS_SUB('13-14 Teamsheets'!$S$2:$Z$132,$A61,'13-14 Teamsheets'!$C$2:$C$132,Q$1)+MINS_PLAYED('14-15 Teamsheets'!$H$2:$R$136,$A61,'14-15 Teamsheets'!$C$2:$C$136,Q$1)+MINS_AS_SUB('14-15 Teamsheets'!$S$2:$Z$136,$A61,'14-15 Teamsheets'!$C$2:$C$136,Q$1)</f>
        <v>81</v>
      </c>
      <c r="V61" s="27" t="s">
        <v>1635</v>
      </c>
      <c r="W61" s="27" t="s">
        <v>1635</v>
      </c>
      <c r="X61" s="27">
        <v>0</v>
      </c>
      <c r="Y61" s="27" t="s">
        <v>1635</v>
      </c>
      <c r="Z61" s="82">
        <v>0</v>
      </c>
      <c r="AA61" s="27" t="s">
        <v>1635</v>
      </c>
      <c r="AB61" s="27" t="s">
        <v>1635</v>
      </c>
      <c r="AC61" s="27">
        <v>0</v>
      </c>
      <c r="AD61" s="27" t="s">
        <v>1635</v>
      </c>
      <c r="AE61" s="82">
        <v>0</v>
      </c>
      <c r="AF61" s="27" t="s">
        <v>1635</v>
      </c>
      <c r="AG61" s="27" t="s">
        <v>1635</v>
      </c>
      <c r="AH61" s="27">
        <v>0</v>
      </c>
      <c r="AI61" s="27" t="s">
        <v>1635</v>
      </c>
      <c r="AJ61" s="82">
        <v>0</v>
      </c>
      <c r="AK61" s="27" t="s">
        <v>1635</v>
      </c>
      <c r="AL61" s="27" t="s">
        <v>1635</v>
      </c>
      <c r="AM61" s="27">
        <v>0</v>
      </c>
      <c r="AN61" s="27" t="s">
        <v>1635</v>
      </c>
      <c r="AO61" s="82">
        <v>0</v>
      </c>
      <c r="AP61" s="27" t="s">
        <v>1635</v>
      </c>
      <c r="AQ61" s="27" t="s">
        <v>1635</v>
      </c>
      <c r="AR61" s="27">
        <v>0</v>
      </c>
      <c r="AS61" s="27" t="s">
        <v>1635</v>
      </c>
      <c r="AT61" s="82">
        <v>0</v>
      </c>
      <c r="AU61" s="27" t="s">
        <v>1635</v>
      </c>
      <c r="AV61" s="27" t="s">
        <v>1635</v>
      </c>
      <c r="AW61" s="27">
        <v>0</v>
      </c>
      <c r="AX61" s="27" t="s">
        <v>1635</v>
      </c>
      <c r="AY61" s="82">
        <v>0</v>
      </c>
      <c r="AZ61" s="27" t="str">
        <f>(APPS('07-08 Teamsheets'!$H$2:$R$88,$A61,'07-08 Teamsheets'!$C$2:$C$88,AZ$1)+APPS('11-12 Teamsheets'!$H$2:$R$119,$A61,'11-12 Teamsheets'!$C$2:$C$119,AZ$1)+APPS('12-13 Teamsheets'!$H$2:$R$126,$A61,'12-13 Teamsheets'!$C$2:$C$126,AZ$1)+APPS('13-14 Teamsheets'!$H$2:$R$132,$A61,'13-14 Teamsheets'!$C$2:$C$132,AZ$1)+APPS('14-15 Teamsheets'!$H$2:$R$136,$A61,'14-15 Teamsheets'!$C$2:$C$136,AZ$1)) &amp; "(" &amp; (SUBS('07-08 Teamsheets'!$S$2:$Z$88,$A61,'07-08 Teamsheets'!$C$2:$C$88,AZ$1)+SUBS('11-12 Teamsheets'!$S$2:$Z$119,$A61,'11-12 Teamsheets'!$C$2:$C$119,AZ$1)+SUBS('12-13 Teamsheets'!$S$2:$Z$126,$A61,'12-13 Teamsheets'!$C$2:$C$126,AZ$1)+SUBS('13-14 Teamsheets'!$S$2:$Z$132,$A61,'13-14 Teamsheets'!$C$2:$C$132,AZ$1)+SUBS('14-15 Teamsheets'!$S$2:$Z$136,$A61,'14-15 Teamsheets'!$C$2:$C$136,AZ$1)) &amp; ")"</f>
        <v>0(0)</v>
      </c>
      <c r="BA61" s="27" t="str">
        <f>(GOALS('07-08 Teamsheets'!$H$2:$R$88,$A61,'07-08 Teamsheets'!$C$2:$C$88,AZ$1)+GOALS('11-12 Teamsheets'!$H$2:$R$119,$A61,'11-12 Teamsheets'!$C$2:$C$119,AZ$1)+GOALS('12-13 Teamsheets'!$H$2:$R$126,$A61,'12-13 Teamsheets'!$C$2:$C$126,AZ$1)+GOALS('13-14 Teamsheets'!$H$2:$R$132,$A61,'13-14 Teamsheets'!$C$2:$C$132,AZ$1)+GOALS('14-15 Teamsheets'!$H$2:$R$136,$A61,'14-15 Teamsheets'!$C$2:$C$136,AZ$1)) &amp; "(" &amp; (GOALS('07-08 Teamsheets'!$S$2:$Z$88,$A61,'07-08 Teamsheets'!$C$2:$C$88,AZ$1)+GOALS('11-12 Teamsheets'!$S$2:$Z$119,$A61,'11-12 Teamsheets'!$C$2:$C$119,AZ$1)+GOALS('12-13 Teamsheets'!$S$2:$Z$126,$A61,'12-13 Teamsheets'!$C$2:$C$126,AZ$1)+GOALS('13-14 Teamsheets'!$S$2:$Z$132,$A61,'13-14 Teamsheets'!$C$2:$C$132,AZ$1)+GOALS('14-15 Teamsheets'!$S$2:$Z$136,$A61,'14-15 Teamsheets'!$C$2:$C$136,AZ$1)) &amp; ")"</f>
        <v>0(0)</v>
      </c>
      <c r="BB61" s="27">
        <f>Clean_sheet('07-08 Teamsheets'!$C$2:$H$92,$A61,AZ$1)+Clean_sheet('11-12 Teamsheets'!$C$2:$H$119,$A61,AZ$1)+Clean_sheet('12-13 Teamsheets'!$C$2:$H$126,$A61,AZ$1)+Clean_sheet('13-14 Teamsheets'!$C$2:$H$132,$A61,AZ$1)+Clean_sheet('14-15 Teamsheets'!$C$2:$H$136,$A61,AZ$1)</f>
        <v>0</v>
      </c>
      <c r="BC61" s="27" t="str">
        <f>(CARDS('07-08 Teamsheets'!$H$2:$Z$88,$A61,$CX$2,'07-08 Teamsheets'!$C$2:$C$88,AZ$1)+CARDS('11-12 Teamsheets'!$H$2:$Z$119,$A61,$CX$2,'11-12 Teamsheets'!$C$2:$C$119,AZ$1)+CARDS('12-13 Teamsheets'!$H$2:$Z$126,$A61,$CX$2,'12-13 Teamsheets'!$C$2:$C$126,AZ$1)+CARDS('13-14 Teamsheets'!$H$2:$Z$132,$A61,$CX$2,'13-14 Teamsheets'!$C$2:$C$132,AZ$1)+CARDS('14-15 Teamsheets'!$H$2:$Z$136,$A61,$CX$2,'14-15 Teamsheets'!$C$2:$C$136,AZ$1)) &amp; "(" &amp; (CARDS('07-08 Teamsheets'!$H$2:$Z$88,$A61,$CX$3,'07-08 Teamsheets'!$C$2:$C$88,AZ$1)+CARDS('11-12 Teamsheets'!$H$2:$Z$119,$A61,$CX$3,'11-12 Teamsheets'!$C$2:$C$119,AZ$1)+CARDS('12-13 Teamsheets'!$H$2:$Z$126,$A61,$CX$3,'12-13 Teamsheets'!$C$2:$C$126,AZ$1)+CARDS('13-14 Teamsheets'!$H$2:$Z$132,$A61,$CX$3,'13-14 Teamsheets'!$C$2:$C$132,AZ$1)+CARDS('14-15 Teamsheets'!$H$2:$Z$136,$A61,$CX$3,'14-15 Teamsheets'!$C$2:$C$136,AZ$1)) &amp; ")"</f>
        <v>0(0)</v>
      </c>
      <c r="BD61" s="82">
        <f>MINS_PLAYED('07-08 Teamsheets'!$H$2:$R$88,$A61,'07-08 Teamsheets'!$C$2:$C$88,AZ$1)+MINS_PLAYED('11-12 Teamsheets'!$H$2:$R$119,$A61,'11-12 Teamsheets'!$C$2:$C$119,AZ$1)+MINS_PLAYED('12-13 Teamsheets'!$H$2:$R$126,$A61,'12-13 Teamsheets'!$C$2:$C$126,AZ$1)+MINS_PLAYED('13-14 Teamsheets'!$H$2:$R$132,$A61,'13-14 Teamsheets'!$C$2:$C$132,AZ$1)+MINS_PLAYED('14-15 Teamsheets'!$H$2:$R$136,$A61,'14-15 Teamsheets'!$C$2:$C$136,AZ$1)+MINS_AS_SUB('07-08 Teamsheets'!$S$2:$Z$88,$A61,'07-08 Teamsheets'!$C$2:$C$88,AZ$1)+MINS_AS_SUB('11-12 Teamsheets'!$S$2:$Z$119,$A61,'11-12 Teamsheets'!$C$2:$C$119,AZ$1)+MINS_AS_SUB('12-13 Teamsheets'!$S$2:$Z$126,$A61,'12-13 Teamsheets'!$C$2:$C$126,AZ$1)+MINS_AS_SUB('13-14 Teamsheets'!$S$2:$Z$132,$A61,'13-14 Teamsheets'!$C$2:$C$132,AZ$1)+MINS_AS_SUB('14-15 Teamsheets'!$S$2:$Z$136,$A61,'14-15 Teamsheets'!$C$2:$C$136,AZ$1)</f>
        <v>0</v>
      </c>
      <c r="BE61" s="27" t="str">
        <f>(APPS('08-09 Teamsheets'!$H$2:$R$92,$A61,'08-09 Teamsheets'!$C$2:$C$92,BE$1)+APPS('09-10 Teamsheets'!$H$2:$R$98,$A61,'09-10 Teamsheets'!$C$2:$C$98,BE$1)+APPS('10-11 Teamsheets'!$H$2:$R$107,$A61,'10-11 Teamsheets'!$C$2:$C$107,BE$1)+APPS('11-12 Teamsheets'!$H$2:$R$119,$A61,'11-12 Teamsheets'!$C$2:$C$119,BE$1)+APPS('12-13 Teamsheets'!$H$2:$R$126,$A61,'12-13 Teamsheets'!$C$2:$C$126,BE$1)+APPS('13-14 Teamsheets'!$H$2:$R$132,$A61,'13-14 Teamsheets'!$C$2:$C$132,BE$1)+APPS('14-15 Teamsheets'!$H$2:$R$136,$A61,'14-15 Teamsheets'!$C$2:$C$136,BE$1)) &amp; "(" &amp; (SUBS('08-09 Teamsheets'!$S$2:$Z$92,$A61,'08-09 Teamsheets'!$C$2:$C$92,BE$1)+SUBS('09-10 Teamsheets'!$S$2:$Z$98,$A61,'09-10 Teamsheets'!$C$2:$C$98,BE$1)+SUBS('10-11 Teamsheets'!$S$2:$Z$107,$A61,'10-11 Teamsheets'!$C$2:$C$107,BE$1)+SUBS('11-12 Teamsheets'!$S$2:$Z$119,$A61,'11-12 Teamsheets'!$C$2:$C$119,BE$1)+SUBS('12-13 Teamsheets'!$S$2:$Z$126,$A61,'12-13 Teamsheets'!$C$2:$C$126,BE$1)+SUBS('13-14 Teamsheets'!$S$2:$Z$132,$A61,'13-14 Teamsheets'!$C$2:$C$132,BE$1)+SUBS('14-15 Teamsheets'!$S$2:$Z$136,$A61,'14-15 Teamsheets'!$C$2:$C$136,BE$1)) &amp; ")"</f>
        <v>0(0)</v>
      </c>
      <c r="BF61" s="27" t="str">
        <f>(GOALS('08-09 Teamsheets'!$H$2:$R$92,$A61,'08-09 Teamsheets'!$C$2:$C$92,BE$1)+GOALS('09-10 Teamsheets'!$H$2:$R$98,$A61,'09-10 Teamsheets'!$C$2:$C$98,BE$1)+GOALS('10-11 Teamsheets'!$H$2:$R$107,$A61,'10-11 Teamsheets'!$C$2:$C$107,BE$1)+GOALS('11-12 Teamsheets'!$H$2:$R$119,$A61,'11-12 Teamsheets'!$C$2:$C$119,BE$1)+GOALS('12-13 Teamsheets'!$H$2:$R$126,$A61,'12-13 Teamsheets'!$C$2:$C$126,BE$1)+GOALS('13-14 Teamsheets'!$H$2:$R$132,$A61,'13-14 Teamsheets'!$C$2:$C$132,BE$1)+GOALS('14-15 Teamsheets'!$H$2:$R$136,$A61,'14-15 Teamsheets'!$C$2:$C$136,BE$1)) &amp; "(" &amp; (GOALS('08-09 Teamsheets'!$S$2:$Z$92,$A61,'08-09 Teamsheets'!$C$2:$C$92,BE$1)+GOALS('09-10 Teamsheets'!$S$2:$Z$98,$A61,'09-10 Teamsheets'!$C$2:$C$98,BE$1)+GOALS('10-11 Teamsheets'!$S$2:$Z$107,$A61,'10-11 Teamsheets'!$C$2:$C$107,BE$1)+GOALS('11-12 Teamsheets'!$S$2:$Z$119,$A61,'11-12 Teamsheets'!$C$2:$C$119,BE$1)+GOALS('12-13 Teamsheets'!$S$2:$Z$126,$A61,'12-13 Teamsheets'!$C$2:$C$126,BE$1)+GOALS('13-14 Teamsheets'!$S$2:$Z$132,$A61,'13-14 Teamsheets'!$C$2:$C$132,BE$1)+GOALS('14-15 Teamsheets'!$S$2:$Z$136,$A61,'14-15 Teamsheets'!$C$2:$C$136,BE$1)) &amp; ")"</f>
        <v>0(0)</v>
      </c>
      <c r="BG61" s="27">
        <f>Clean_sheet('08-09 Teamsheets'!$C$2:$H$92,$A61,BE$1)+Clean_sheet('09-10 Teamsheets'!$C$2:$H$98,$A61,BE$1)+Clean_sheet('10-11 Teamsheets'!$C$2:$H$107,$A61,BE$1)+Clean_sheet('11-12 Teamsheets'!$C$2:$H$119,$A61,BE$1)+Clean_sheet('12-13 Teamsheets'!$C$2:$H$126,$A61,BE$1)+Clean_sheet('13-14 Teamsheets'!$C$2:$H$132,$A61,BE$1)+Clean_sheet('14-15 Teamsheets'!$C$2:$H$136,$A61,BE$1)</f>
        <v>0</v>
      </c>
      <c r="BH61" s="27" t="str">
        <f>(CARDS('08-09 Teamsheets'!$H$2:$Z$92,$A61,$CX$2,'08-09 Teamsheets'!$C$2:$C$92,BE$1)+CARDS('09-10 Teamsheets'!$H$2:$Z$98,$A61,$CX$2,'09-10 Teamsheets'!$C$2:$C$98,BE$1)+CARDS('10-11 Teamsheets'!$H$2:$Z$107,$A61,$CX$2,'10-11 Teamsheets'!$C$2:$C$107,BE$1)+CARDS('11-12 Teamsheets'!$H$2:$Z$119,$A61,$CX$2,'11-12 Teamsheets'!$C$2:$C$119,BE$1)+CARDS('12-13 Teamsheets'!$H$2:$Z$126,$A61,$CX$2,'12-13 Teamsheets'!$C$2:$C$126,BE$1)+CARDS('13-14 Teamsheets'!$H$2:$Z$132,$A61,$CX$2,'13-14 Teamsheets'!$C$2:$C$132,BE$1)+CARDS('14-15 Teamsheets'!$H$2:$Z$136,$A61,$CX$2,'14-15 Teamsheets'!$C$2:$C$136,BE$1)) &amp; "(" &amp; (CARDS('08-09 Teamsheets'!$H$2:$Z$92,$A61,$CX$3,'08-09 Teamsheets'!$C$2:$C$92,BE$1)+CARDS('09-10 Teamsheets'!$H$2:$Z$98,$A61,$CX$3,'09-10 Teamsheets'!$C$2:$C$98,BE$1)+CARDS('10-11 Teamsheets'!$H$2:$Z$107,$A61,$CX$3,'10-11 Teamsheets'!$C$2:$C$107,BE$1)+CARDS('11-12 Teamsheets'!$H$2:$Z$119,$A61,$CX$3,'11-12 Teamsheets'!$C$2:$C$119,BE$1)+CARDS('12-13 Teamsheets'!$H$2:$Z$126,$A61,$CX$3,'12-13 Teamsheets'!$C$2:$C$126,BE$1)+CARDS('13-14 Teamsheets'!$H$2:$Z$132,$A61,$CX$3,'13-14 Teamsheets'!$C$2:$C$132,BE$1)+CARDS('14-15 Teamsheets'!$H$2:$Z$136,$A61,$CX$3,'14-15 Teamsheets'!$C$2:$C$136,BE$1)) &amp; ")"</f>
        <v>0(0)</v>
      </c>
      <c r="BI61" s="82">
        <f>MINS_PLAYED('08-09 Teamsheets'!$H$2:$R$92,$A61,'08-09 Teamsheets'!$C$2:$C$92,BE$1)+MINS_PLAYED('09-10 Teamsheets'!$H$2:$R$98,$A61,'09-10 Teamsheets'!$C$2:$C$98,BE$1)+ MINS_AS_SUB('08-09 Teamsheets'!$S$2:$Z$92,$A61,'08-09 Teamsheets'!$C$2:$C$92,BE$1)+ MINS_AS_SUB('09-10 Teamsheets'!$S$2:$Z$98,$A61,'09-10 Teamsheets'!$C$2:$C$98,BE$1)+MINS_PLAYED('10-11 Teamsheets'!$H$2:$R$107,$A61,'10-11 Teamsheets'!$C$2:$C$107,BE$1)+MINS_AS_SUB('10-11 Teamsheets'!$S$2:$Z$107,$A61,'10-11 Teamsheets'!$C$2:$C$107,BE$1)+MINS_PLAYED('11-12 Teamsheets'!$H$2:$R$119,$A61,'11-12 Teamsheets'!$C$2:$C$119,BE$1)+MINS_AS_SUB('11-12 Teamsheets'!$S$2:$Z$119,$A61,'11-12 Teamsheets'!$C$2:$C$119,BE$1)+MINS_PLAYED('12-13 Teamsheets'!$H$2:$R$126,$A61,'12-13 Teamsheets'!$C$2:$C$126,BE$1)+MINS_AS_SUB('12-13 Teamsheets'!$S$2:$Z$126,$A61,'12-13 Teamsheets'!$C$2:$C$126,BE$1)+MINS_PLAYED('13-14 Teamsheets'!$H$2:$R$132,$A61,'13-14 Teamsheets'!$C$2:$C$132,BE$1)+MINS_AS_SUB('13-14 Teamsheets'!$S$2:$Z$132,$A61,'13-14 Teamsheets'!$C$2:$C$132,BE$1)+MINS_PLAYED('14-15 Teamsheets'!$H$2:$R$136,$A61,'14-15 Teamsheets'!$C$2:$C$136,BE$1)+MINS_AS_SUB('14-15 Teamsheets'!$S$2:$Z$136,$A61,'14-15 Teamsheets'!$C$2:$C$136,BE$1)</f>
        <v>0</v>
      </c>
      <c r="BJ61" s="27" t="str">
        <f>(APPS('07-08 Teamsheets'!$H$2:$R$88,$A61,'07-08 Teamsheets'!$C$2:$C$88,BJ$1)+APPS('08-09 Teamsheets'!$H$2:$R$92,$A61,'08-09 Teamsheets'!$C$2:$C$92,BJ$1)+APPS('09-10 Teamsheets'!$H$2:$R$98,$A61,'09-10 Teamsheets'!$C$2:$C$98,BJ$1)+APPS('10-11 Teamsheets'!$H$2:$R$106,$A61,'10-11 Teamsheets'!$C$2:$C$106,BJ$1)+APPS('11-12 Teamsheets'!$H$2:$R$119,$A61,'11-12 Teamsheets'!$C$2:$C$119,BJ$1)+APPS('12-13 Teamsheets'!$H$2:$R$126,$A61,'12-13 Teamsheets'!$C$2:$C$126,BJ$1)+APPS('13-14 Teamsheets'!$H$2:$R$132,$A61,'13-14 Teamsheets'!$C$2:$C$132,BJ$1)+APPS('14-15 Teamsheets'!$H$2:$R$136,$A61,'14-15 Teamsheets'!$C$2:$C$136,BJ$1)) &amp; "(" &amp; (SUBS('07-08 Teamsheets'!$S$2:$Z$88,$A61,'07-08 Teamsheets'!$C$2:$C$88,BJ$1)+SUBS('08-09 Teamsheets'!$S$2:$Z$92,$A61,'08-09 Teamsheets'!$C$2:$C$92,BJ$1)+SUBS('09-10 Teamsheets'!$S$2:$Z$98,$A61,'09-10 Teamsheets'!$C$2:$C$98,BJ$1)+SUBS('10-11 Teamsheets'!$S$2:$Z$106,$A61,'10-11 Teamsheets'!$C$2:$C$106,BJ$1)+SUBS('11-12 Teamsheets'!$S$2:$Z$119,$A61,'11-12 Teamsheets'!$C$2:$C$119,BJ$1)+SUBS('12-13 Teamsheets'!$S$2:$Z$126,$A61,'12-13 Teamsheets'!$C$2:$C$126,BJ$1)+SUBS('13-14 Teamsheets'!$S$2:$Z$132,$A61,'13-14 Teamsheets'!$C$2:$C$132,BJ$1)+SUBS('14-15 Teamsheets'!$S$2:$Z$136,$A61,'14-15 Teamsheets'!$C$2:$C$136,BJ$1)) &amp; ")"</f>
        <v>0(0)</v>
      </c>
      <c r="BK61" s="27" t="str">
        <f>(GOALS('07-08 Teamsheets'!$H$2:$R$88,$A61,'07-08 Teamsheets'!$C$2:$C$88,BJ$1)+GOALS('08-09 Teamsheets'!$H$2:$R$92,$A61,'08-09 Teamsheets'!$C$2:$C$92,BJ$1)+GOALS('09-10 Teamsheets'!$H$2:$R$98,$A61,'09-10 Teamsheets'!$C$2:$C$98,BJ$1)+GOALS('10-11 Teamsheets'!$H$2:$R$106,$A61,'10-11 Teamsheets'!$C$2:$C$106,BJ$1)+GOALS('11-12 Teamsheets'!$H$2:$R$119,$A61,'11-12 Teamsheets'!$C$2:$C$119,BJ$1)+GOALS('12-13 Teamsheets'!$H$2:$R$126,$A61,'12-13 Teamsheets'!$C$2:$C$126,BJ$1)+GOALS('13-14 Teamsheets'!$H$2:$R$132,$A61,'13-14 Teamsheets'!$C$2:$C$132,BJ$1)+GOALS('14-15 Teamsheets'!$H$2:$R$136,$A61,'14-15 Teamsheets'!$C$2:$C$136,BJ$1)) &amp; "(" &amp; (GOALS('07-08 Teamsheets'!$S$2:$Z$88,$A61,'07-08 Teamsheets'!$C$2:$C$88,BJ$1)+GOALS('08-09 Teamsheets'!$S$2:$Z$92,$A61,'08-09 Teamsheets'!$C$2:$C$92,BJ$1)+GOALS('09-10 Teamsheets'!$S$2:$Z$98,$A61,'09-10 Teamsheets'!$C$2:$C$98,BJ$1)+GOALS('10-11 Teamsheets'!$S$2:$Z$106,$A61,'10-11 Teamsheets'!$C$2:$C$106,BJ$1)+GOALS('11-12 Teamsheets'!$S$2:$Z$119,$A61,'11-12 Teamsheets'!$C$2:$C$119,BJ$1)+GOALS('12-13 Teamsheets'!$S$2:$Z$126,$A61,'12-13 Teamsheets'!$C$2:$C$126,BJ$1)+GOALS('13-14 Teamsheets'!$S$2:$Z$132,$A61,'13-14 Teamsheets'!$C$2:$C$132,BJ$1)+GOALS('14-15 Teamsheets'!$S$2:$Z$136,$A61,'14-15 Teamsheets'!$C$2:$C$136,BJ$1)) &amp; ")"</f>
        <v>0(0)</v>
      </c>
      <c r="BL61" s="27">
        <f>Clean_sheet('07-08 Teamsheets'!$C$2:$H$92,$A61,BJ$1)+Clean_sheet('08-09 Teamsheets'!$C$2:$H$92,$A61,BJ$1)+Clean_sheet('09-10 Teamsheets'!$C$2:$H$98,$A61,BJ$1)+Clean_sheet('10-11 Teamsheets'!$C$2:$H$106,$A61,BJ$1)+Clean_sheet('11-12 Teamsheets'!$C$2:$H$119,$A61,BJ$1)+Clean_sheet('12-13 Teamsheets'!$C$2:$H$126,$A61,BJ$1)+Clean_sheet('13-14 Teamsheets'!$C$2:$H$132,$A61,BJ$1)+Clean_sheet('14-15 Teamsheets'!$C$2:$H$136,$A61,BJ$1)</f>
        <v>0</v>
      </c>
      <c r="BM61" s="27" t="str">
        <f>(CARDS('07-08 Teamsheets'!$H$2:$Z$88,$A61,$CX$2,'07-08 Teamsheets'!$C$2:$C$88,BJ$1)+CARDS('08-09 Teamsheets'!$H$2:$Z$92,$A61,$CX$2,'08-09 Teamsheets'!$C$2:$C$92,BJ$1)+CARDS('09-10 Teamsheets'!$H$2:$Z$98,$A61,$CX$2,'09-10 Teamsheets'!$C$2:$C$98,BJ$1)+CARDS('10-11 Teamsheets'!$H$2:$Z$106,$A61,$CX$2,'10-11 Teamsheets'!$C$2:$C$106,BJ$1)+CARDS('11-12 Teamsheets'!$H$2:$Z$119,$A61,$CX$2,'11-12 Teamsheets'!$C$2:$C$119,BJ$1)+CARDS('12-13 Teamsheets'!$H$2:$Z$126,$A61,$CX$2,'12-13 Teamsheets'!$C$2:$C$126,BJ$1)+CARDS('13-14 Teamsheets'!$H$2:$Z$132,$A61,$CX$2,'13-14 Teamsheets'!$C$2:$C$132,BJ$1)+CARDS('14-15 Teamsheets'!$H$2:$Z$136,$A61,$CX$2,'14-15 Teamsheets'!$C$2:$C$136,BJ$1)) &amp; "(" &amp; (CARDS('07-08 Teamsheets'!$H$2:$Z$88,$A61,$CX$3,'07-08 Teamsheets'!$C$2:$C$88,BJ$1)+CARDS('08-09 Teamsheets'!$H$2:$Z$92,$A61,$CX$3,'08-09 Teamsheets'!$C$2:$C$92,BJ$1)+CARDS('09-10 Teamsheets'!$H$2:$Z$98,$A61,$CX$3,'09-10 Teamsheets'!$C$2:$C$98,BJ$1)+CARDS('10-11 Teamsheets'!$H$2:$Z$106,$A61,$CX$3,'10-11 Teamsheets'!$C$2:$C$106,BJ$1)+CARDS('11-12 Teamsheets'!$H$2:$Z$119,$A61,$CX$3,'11-12 Teamsheets'!$C$2:$C$119,BJ$1)+CARDS('12-13 Teamsheets'!$H$2:$Z$126,$A61,$CX$3,'12-13 Teamsheets'!$C$2:$C$126,BJ$1)+CARDS('13-14 Teamsheets'!$H$2:$Z$132,$A61,$CX$3,'13-14 Teamsheets'!$C$2:$C$132,BJ$1)+CARDS('14-15 Teamsheets'!$H$2:$Z$136,$A61,$CX$3,'14-15 Teamsheets'!$C$2:$C$136,BJ$1)) &amp; ")"</f>
        <v>0(0)</v>
      </c>
      <c r="BN61" s="82">
        <f>MINS_PLAYED('07-08 Teamsheets'!$H$2:$R$88,$A61,'07-08 Teamsheets'!$C$2:$C$88,BJ$1)+MINS_PLAYED('08-09 Teamsheets'!$H$2:$R$92,$A61,'08-09 Teamsheets'!$C$2:$C$92,BJ$1)+MINS_PLAYED('09-10 Teamsheets'!$H$2:$R$98,$A61,'09-10 Teamsheets'!$C$2:$C$98,BJ$1)+MINS_PLAYED('10-11 Teamsheets'!$H$2:$R$106,$A61,'10-11 Teamsheets'!$C$2:$C$106,BJ$1)+MINS_PLAYED('11-12 Teamsheets'!$H$2:$R$119,$A61,'11-12 Teamsheets'!$C$2:$C$119,BJ$1)+MINS_PLAYED('12-13 Teamsheets'!$H$2:$R$126,$A61,'12-13 Teamsheets'!$C$2:$C$126,BJ$1)+MINS_PLAYED('13-14 Teamsheets'!$H$2:$R$132,$A61,'13-14 Teamsheets'!$C$2:$C$132,BJ$1)+MINS_PLAYED('14-15 Teamsheets'!$H$2:$R$136,$A61,'14-15 Teamsheets'!$C$2:$C$136,BJ$1)+MINS_AS_SUB('07-08 Teamsheets'!$S$2:$Z$88,$A61,'07-08 Teamsheets'!$C$2:$C$88,BJ$1)+MINS_AS_SUB('08-09 Teamsheets'!$S$2:$Z$92,$A61,'08-09 Teamsheets'!$C$2:$C$92,BJ$1)+MINS_AS_SUB('09-10 Teamsheets'!$S$2:$Z$98,$A61,'09-10 Teamsheets'!$C$2:$C$98,BJ$1)+MINS_AS_SUB('10-11 Teamsheets'!$S$2:$Z$106,$A61,'10-11 Teamsheets'!$C$2:$C$106,BJ$1)+MINS_AS_SUB('11-12 Teamsheets'!$S$2:$Z$119,$A61,'11-12 Teamsheets'!$C$2:$C$119,BJ$1)+MINS_AS_SUB('12-13 Teamsheets'!$S$2:$Z$126,$A61,'12-13 Teamsheets'!$C$2:$C$126,BJ$1)+MINS_AS_SUB('13-14 Teamsheets'!$S$2:$Z$132,$A61,'13-14 Teamsheets'!$C$2:$C$132,BJ$1)+MINS_AS_SUB('14-15 Teamsheets'!$S$2:$Z$136,$A61,'14-15 Teamsheets'!$C$2:$C$136,BJ$1)</f>
        <v>0</v>
      </c>
      <c r="BO61" s="27" t="str">
        <f>(APPS('07-08 Teamsheets'!$H$2:$R$88,$A61,'07-08 Teamsheets'!$C$2:$C$88,BO$1)+APPS('08-09 Teamsheets'!$H$2:$R$92,$A61,'08-09 Teamsheets'!$C$2:$C$92,BO$1)+APPS('09-10 Teamsheets'!$H$2:$R$98,$A61,'09-10 Teamsheets'!$C$2:$C$98,BO$1)+APPS('10-11 Teamsheets'!$H$2:$R$106,$A61,'10-11 Teamsheets'!$C$2:$C$106,BO$1)+APPS('11-12 Teamsheets'!$H$2:$R$119,$A61,'11-12 Teamsheets'!$C$2:$C$119,BO$1)+APPS('12-13 Teamsheets'!$H$2:$R$126,$A61,'12-13 Teamsheets'!$C$2:$C$126,BO$1)+APPS('13-14 Teamsheets'!$H$2:$R$132,$A61,'13-14 Teamsheets'!$C$2:$C$132,BO$1)+APPS('14-15 Teamsheets'!$H$2:$R$136,$A61,'14-15 Teamsheets'!$C$2:$C$136,BO$1)) &amp; "(" &amp; (SUBS('07-08 Teamsheets'!$S$2:$Z$88,$A61,'07-08 Teamsheets'!$C$2:$C$88,BO$1)+SUBS('08-09 Teamsheets'!$S$2:$Z$92,$A61,'08-09 Teamsheets'!$C$2:$C$92,BO$1)+SUBS('09-10 Teamsheets'!$S$2:$Z$98,$A61,'09-10 Teamsheets'!$C$2:$C$98,BO$1)+SUBS('10-11 Teamsheets'!$S$2:$Z$106,$A61,'10-11 Teamsheets'!$C$2:$C$106,BO$1)+SUBS('11-12 Teamsheets'!$S$2:$Z$119,$A61,'11-12 Teamsheets'!$C$2:$C$119,BO$1)+SUBS('12-13 Teamsheets'!$S$2:$Z$126,$A61,'12-13 Teamsheets'!$C$2:$C$126,BO$1)+SUBS('13-14 Teamsheets'!$S$2:$Z$132,$A61,'13-14 Teamsheets'!$C$2:$C$132,BO$1)+SUBS('14-15 Teamsheets'!$S$2:$Z$136,$A61,'14-15 Teamsheets'!$C$2:$C$136,BO$1)) &amp; ")"</f>
        <v>0(0)</v>
      </c>
      <c r="BP61" s="27" t="str">
        <f>(GOALS('07-08 Teamsheets'!$H$2:$R$88,$A61,'07-08 Teamsheets'!$C$2:$C$88,BO$1)+GOALS('08-09 Teamsheets'!$H$2:$R$92,$A61,'08-09 Teamsheets'!$C$2:$C$92,BO$1)+GOALS('09-10 Teamsheets'!$H$2:$R$98,$A61,'09-10 Teamsheets'!$C$2:$C$98,BO$1)+GOALS('10-11 Teamsheets'!$H$2:$R$106,$A61,'10-11 Teamsheets'!$C$2:$C$106,BO$1)+GOALS('11-12 Teamsheets'!$H$2:$R$119,$A61,'11-12 Teamsheets'!$C$2:$C$119,BO$1)+GOALS('12-13 Teamsheets'!$H$2:$R$126,$A61,'12-13 Teamsheets'!$C$2:$C$126,BO$1)+GOALS('13-14 Teamsheets'!$H$2:$R$132,$A61,'13-14 Teamsheets'!$C$2:$C$132,BO$1)+GOALS('14-15 Teamsheets'!$H$2:$R$136,$A61,'14-15 Teamsheets'!$C$2:$C$136,BO$1)) &amp; "(" &amp; (GOALS('07-08 Teamsheets'!$S$2:$Z$88,$A61,'07-08 Teamsheets'!$C$2:$C$88,BO$1)+GOALS('08-09 Teamsheets'!$S$2:$Z$92,$A61,'08-09 Teamsheets'!$C$2:$C$92,BO$1)+GOALS('09-10 Teamsheets'!$S$2:$Z$98,$A61,'09-10 Teamsheets'!$C$2:$C$98,BO$1)+GOALS('10-11 Teamsheets'!$S$2:$Z$106,$A61,'10-11 Teamsheets'!$C$2:$C$106,BO$1)+GOALS('11-12 Teamsheets'!$S$2:$Z$119,$A61,'11-12 Teamsheets'!$C$2:$C$119,BO$1)+GOALS('12-13 Teamsheets'!$S$2:$Z$126,$A61,'12-13 Teamsheets'!$C$2:$C$126,BO$1)+GOALS('13-14 Teamsheets'!$S$2:$Z$132,$A61,'13-14 Teamsheets'!$C$2:$C$132,BO$1)+GOALS('14-15 Teamsheets'!$S$2:$Z$136,$A61,'14-15 Teamsheets'!$C$2:$C$136,BO$1)) &amp; ")"</f>
        <v>0(0)</v>
      </c>
      <c r="BQ61" s="27">
        <f>Clean_sheet('07-08 Teamsheets'!$C$2:$H$92,$A61,BO$1)+Clean_sheet('08-09 Teamsheets'!$C$2:$H$92,$A61,BO$1)+Clean_sheet('09-10 Teamsheets'!$C$2:$H$98,$A61,BO$1)+Clean_sheet('10-11 Teamsheets'!$C$2:$H$106,$A61,BO$1)+Clean_sheet('11-12 Teamsheets'!$C$2:$H$119,$A61,BO$1)+Clean_sheet('12-13 Teamsheets'!$C$2:$H$126,$A61,BO$1)+Clean_sheet('13-14 Teamsheets'!$C$2:$H$132,$A61,BO$1)+Clean_sheet('14-15 Teamsheets'!$C$2:$H$136,$A61,BO$1)</f>
        <v>0</v>
      </c>
      <c r="BR61" s="27" t="str">
        <f>(CARDS('07-08 Teamsheets'!$H$2:$Z$88,$A61,$CX$2,'07-08 Teamsheets'!$C$2:$C$88,BO$1)+CARDS('08-09 Teamsheets'!$H$2:$Z$92,$A61,$CX$2,'08-09 Teamsheets'!$C$2:$C$92,BO$1)+CARDS('09-10 Teamsheets'!$H$2:$Z$98,$A61,$CX$2,'09-10 Teamsheets'!$C$2:$C$98,BO$1)+CARDS('10-11 Teamsheets'!$H$2:$Z$106,$A61,$CX$2,'10-11 Teamsheets'!$C$2:$C$106,BO$1)+CARDS('11-12 Teamsheets'!$H$2:$Z$119,$A61,$CX$2,'11-12 Teamsheets'!$C$2:$C$119,BO$1)+CARDS('12-13 Teamsheets'!$H$2:$Z$126,$A61,$CX$2,'12-13 Teamsheets'!$C$2:$C$126,BO$1)+CARDS('13-14 Teamsheets'!$H$2:$Z$132,$A61,$CX$2,'13-14 Teamsheets'!$C$2:$C$132,BO$1)+CARDS('14-15 Teamsheets'!$H$2:$Z$136,$A61,$CX$2,'14-15 Teamsheets'!$C$2:$C$136,BO$1)) &amp; "(" &amp; (CARDS('07-08 Teamsheets'!$H$2:$Z$88,$A61,$CX$3,'07-08 Teamsheets'!$C$2:$C$88,BO$1)+CARDS('08-09 Teamsheets'!$H$2:$Z$92,$A61,$CX$3,'08-09 Teamsheets'!$C$2:$C$92,BO$1)+CARDS('09-10 Teamsheets'!$H$2:$Z$98,$A61,$CX$3,'09-10 Teamsheets'!$C$2:$C$98,BO$1)+CARDS('10-11 Teamsheets'!$H$2:$Z$106,$A61,$CX$3,'10-11 Teamsheets'!$C$2:$C$106,BO$1)+CARDS('11-12 Teamsheets'!$H$2:$Z$119,$A61,$CX$3,'11-12 Teamsheets'!$C$2:$C$119,BO$1)+CARDS('12-13 Teamsheets'!$H$2:$Z$126,$A61,$CX$3,'12-13 Teamsheets'!$C$2:$C$126,BO$1)+CARDS('13-14 Teamsheets'!$H$2:$Z$132,$A61,$CX$3,'13-14 Teamsheets'!$C$2:$C$132,BO$1)+CARDS('14-15 Teamsheets'!$H$2:$Z$136,$A61,$CX$3,'14-15 Teamsheets'!$C$2:$C$136,BO$1)) &amp; ")"</f>
        <v>0(0)</v>
      </c>
      <c r="BS61" s="82">
        <f>MINS_PLAYED('07-08 Teamsheets'!$H$2:$R$88,$A61,'07-08 Teamsheets'!$C$2:$C$88,BO$1)+MINS_PLAYED('08-09 Teamsheets'!$H$2:$R$92,$A61,'08-09 Teamsheets'!$C$2:$C$92,BO$1)+MINS_PLAYED('09-10 Teamsheets'!$H$2:$R$98,$A61,'09-10 Teamsheets'!$C$2:$C$98,BO$1)+MINS_PLAYED('10-11 Teamsheets'!$H$2:$R$106,$A61,'10-11 Teamsheets'!$C$2:$C$106,BO$1)+MINS_PLAYED('11-12 Teamsheets'!$H$2:$R$119,$A61,'11-12 Teamsheets'!$C$2:$C$119,BO$1)+MINS_PLAYED('12-13 Teamsheets'!$H$2:$R$126,$A61,'12-13 Teamsheets'!$C$2:$C$126,BO$1)+MINS_PLAYED('13-14 Teamsheets'!$H$2:$R$132,$A61,'13-14 Teamsheets'!$C$2:$C$132,BO$1)+MINS_PLAYED('14-15 Teamsheets'!$H$2:$R$136,$A61,'14-15 Teamsheets'!$C$2:$C$136,BO$1)+MINS_AS_SUB('07-08 Teamsheets'!$S$2:$Z$88,$A61,'07-08 Teamsheets'!$C$2:$C$88,BO$1)+MINS_AS_SUB('08-09 Teamsheets'!$S$2:$Z$92,$A61,'08-09 Teamsheets'!$C$2:$C$92,BO$1)+MINS_AS_SUB('09-10 Teamsheets'!$S$2:$Z$98,$A61,'09-10 Teamsheets'!$C$2:$C$98,BO$1)+MINS_AS_SUB('10-11 Teamsheets'!$S$2:$Z$106,$A61,'10-11 Teamsheets'!$C$2:$C$106,BO$1)+MINS_AS_SUB('11-12 Teamsheets'!$S$2:$Z$119,$A61,'11-12 Teamsheets'!$C$2:$C$119,BO$1)+MINS_AS_SUB('12-13 Teamsheets'!$S$2:$Z$126,$A61,'12-13 Teamsheets'!$C$2:$C$126,BO$1)+MINS_AS_SUB('13-14 Teamsheets'!$S$2:$Z$132,$A61,'13-14 Teamsheets'!$C$2:$C$132,BO$1)+MINS_AS_SUB('14-15 Teamsheets'!$S$2:$Z$136,$A61,'14-15 Teamsheets'!$C$2:$C$136,BO$1)</f>
        <v>0</v>
      </c>
      <c r="BT61" s="71">
        <f>APPS('05-06 Teamsheets'!$H$2:$R$71,$A61,'05-06 Teamsheets'!$C$2:$C$71,B$1)+SUBS('05-06 Teamsheets'!$S$2:$W$71,$A61,'05-06 Teamsheets'!$C$2:$C$71,B$1)+APPS('06-07 Teamsheets'!$H$2:$R$83,$A61,'06-07 Teamsheets'!$C$2:$C$83,G$1)+SUBS('06-07 Teamsheets'!$S$2:$Z$83,$A61,'06-07 Teamsheets'!$C$2:$C$83,G$1)+APPS('07-08 Teamsheets'!$H$2:$R$88,$A61,'07-08 Teamsheets'!$C$2:$C$88,L$1)+SUBS('07-08 Teamsheets'!$S$2:$Z$88,$A61,'07-08 Teamsheets'!$C$2:$C$88,L$1)+APPS('08-09 Teamsheets'!$H$2:$R$92,$A61,'08-09 Teamsheets'!$C$2:$C$92,Q$1)+SUBS('08-09 Teamsheets'!$S$2:$Z$92,$A61,'08-09 Teamsheets'!$C$2:$C$92,Q$1)+APPS('09-10 Teamsheets'!$H$2:$R$98,$A61,'09-10 Teamsheets'!$C$2:$C$98,Q$1)+SUBS('09-10 Teamsheets'!$S$2:$Z$98,$A61,'09-10 Teamsheets'!$C$2:$C$98,Q$1)+APPS('10-11 Teamsheets'!$H$2:$R$107,$A61,'10-11 Teamsheets'!$C$2:$C$107,Q$1)+SUBS('10-11 Teamsheets'!$S$2:$Z$107,$A61,'10-11 Teamsheets'!$C$2:$C$107,Q$1)+APPS('11-12 Teamsheets'!$H$2:$R$119,$A61,'11-12 Teamsheets'!$C$2:$C$119,Q$1)+SUBS('11-12 Teamsheets'!$S$2:$Z$119,$A61,'11-12 Teamsheets'!$C$2:$C$119,Q$1)+APPS('12-13 Teamsheets'!$H$2:$R$126,$A61,'12-13 Teamsheets'!$C$2:$C$126,Q$1)+SUBS('12-13 Teamsheets'!$S$2:$Z$126,$A61,'12-13 Teamsheets'!$C$2:$C$126,Q$1)+APPS('13-14 Teamsheets'!$H$2:$R$132,$A61,'13-14 Teamsheets'!$C$2:$C$132,Q$1)+SUBS('13-14 Teamsheets'!$S$2:$Z$132,$A61,'13-14 Teamsheets'!$C$2:$C$132,Q$1)+APPS('14-15 Teamsheets'!$H$2:$R$136,$A61,'14-15 Teamsheets'!$C$2:$C$136,Q$1)+SUBS('14-15 Teamsheets'!$S$2:$Z$136,$A61,'14-15 Teamsheets'!$C$2:$C$136,Q$1)</f>
        <v>1</v>
      </c>
      <c r="BU61" s="132">
        <v>0</v>
      </c>
      <c r="BV61" s="27">
        <f>APPS('07-08 Teamsheets'!$H$2:$R$88,$A61,'07-08 Teamsheets'!$C$2:$C$88,AZ$1)+SUBS('07-08 Teamsheets'!$S$2:$Z$88,$A61,'07-08 Teamsheets'!$C$2:$C$88,AZ$1)+APPS('11-12 Teamsheets'!$H$2:$R$119,$A61,'11-12 Teamsheets'!$C$2:$C$119,AZ$1)+SUBS('11-12 Teamsheets'!$S$2:$Z$119,$A61,'11-12 Teamsheets'!$C$2:$C$119,AZ$1)+APPS('12-13 Teamsheets'!$H$2:$R$126,$A61,'12-13 Teamsheets'!$C$2:$C$126,AZ$1)+SUBS('12-13 Teamsheets'!$S$2:$Z$126,$A61,'12-13 Teamsheets'!$C$2:$C$126,AZ$1)+APPS('13-14 Teamsheets'!$H$2:$R$132,$A61,'13-14 Teamsheets'!$C$2:$C$132,AZ$1)+SUBS('13-14 Teamsheets'!$S$2:$Z$132,$A61,'13-14 Teamsheets'!$C$2:$C$132,AZ$1)+APPS('14-15 Teamsheets'!$H$2:$R$136,$A61,'14-15 Teamsheets'!$C$2:$C$136,AZ$1)+SUBS('14-15 Teamsheets'!$S$2:$Z$136,$A61,'14-15 Teamsheets'!$C$2:$C$136,AZ$1)+APPS('08-09 Teamsheets'!$H$2:$R$92,$A61,'08-09 Teamsheets'!$C$2:$C$92,BE$1)+APPS('09-10 Teamsheets'!$H$2:$R$98,$A61,'09-10 Teamsheets'!$C$2:$C$98,BE$1)+SUBS('08-09 Teamsheets'!$S$2:$Z$92,$A61,'08-09 Teamsheets'!$C$2:$C$92,BE$1)+SUBS('09-10 Teamsheets'!$S$2:$Z$98,$A61,'09-10 Teamsheets'!$C$2:$C$98,BE$1)+APPS('10-11 Teamsheets'!$H$2:$R$107,$A61,'10-11 Teamsheets'!$C$2:$C$107,BE$1)+SUBS('10-11 Teamsheets'!$S$2:$Z$107,$A61,'10-11 Teamsheets'!$C$2:$C$107,BE$1)+APPS('11-12 Teamsheets'!$H$2:$R$119,$A61,'11-12 Teamsheets'!$C$2:$C$119,BE$1)+SUBS('11-12 Teamsheets'!$S$2:$Z$119,$A61,'11-12 Teamsheets'!$C$2:$C$119,BE$1)+APPS('12-13 Teamsheets'!$H$2:$R$126,$A61,'12-13 Teamsheets'!$C$2:$C$126,BE$1)+SUBS('12-13 Teamsheets'!$S$2:$Z$126,$A61,'12-13 Teamsheets'!$C$2:$C$126,BE$1)+APPS('13-14 Teamsheets'!$H$2:$R$132,$A61,'13-14 Teamsheets'!$C$2:$C$132,BE$1)+SUBS('13-14 Teamsheets'!$S$2:$Z$132,$A61,'13-14 Teamsheets'!$C$2:$C$132,BE$1)+APPS('14-15 Teamsheets'!$H$2:$R$136,$A61,'14-15 Teamsheets'!$C$2:$C$136,BE$1)+SUBS('14-15 Teamsheets'!$S$2:$Z$136,$A61,'14-15 Teamsheets'!$C$2:$C$136,BE$1)</f>
        <v>0</v>
      </c>
      <c r="BW61" s="27">
        <f>APPS('07-08 Teamsheets'!$H$2:$R$88,$A61,'07-08 Teamsheets'!$C$2:$C$88,BJ$1)+APPS('08-09 Teamsheets'!$H$2:$R$92,$A61,'08-09 Teamsheets'!$C$2:$C$92,BJ$1)+APPS('09-10 Teamsheets'!$H$2:$R$98,$A61,'09-10 Teamsheets'!$C$2:$C$98,BJ$1)+SUBS('07-08 Teamsheets'!$S$2:$Z$88,$A61,'07-08 Teamsheets'!$C$2:$C$88,BJ$1)+SUBS('08-09 Teamsheets'!$S$2:$Z$92,$A61,'08-09 Teamsheets'!$C$2:$C$92,BJ$1)+SUBS('09-10 Teamsheets'!$S$2:$Z$98,$A61,'09-10 Teamsheets'!$C$2:$C$98,BJ$1)+APPS('10-11 Teamsheets'!$H$2:$R$107,$A61,'10-11 Teamsheets'!$C$2:$C$107,BJ$1)+SUBS('10-11 Teamsheets'!$S$2:$Z$107,$A61,'10-11 Teamsheets'!$C$2:$C$107,BJ$1)+APPS('11-12 Teamsheets'!$H$2:$R$119,$A61,'11-12 Teamsheets'!$C$2:$C$119,BJ$1)+SUBS('11-12 Teamsheets'!$S$2:$Z$111,$A61,'11-12 Teamsheets'!$C$2:$C$119,BJ$1)+APPS('12-13 Teamsheets'!$H$2:$R$126,$A61,'12-13 Teamsheets'!$C$2:$C$126,BJ$1)+SUBS('12-13 Teamsheets'!$S$2:$Z$118,$A61,'12-13 Teamsheets'!$C$2:$C$126,BJ$1)+APPS('13-14 Teamsheets'!$H$2:$R$132,$A61,'13-14 Teamsheets'!$C$2:$C$132,BJ$1)+SUBS('13-14 Teamsheets'!$S$2:$Z$124,$A61,'13-14 Teamsheets'!$C$2:$C$132,BJ$1)+APPS('14-15 Teamsheets'!$H$2:$R$136,$A61,'14-15 Teamsheets'!$C$2:$C$136,BJ$1)+SUBS('14-15 Teamsheets'!$S$2:$Z$128,$A61,'14-15 Teamsheets'!$C$2:$C$136,BJ$1)</f>
        <v>0</v>
      </c>
      <c r="BX61" s="27">
        <f>APPS('07-08 Teamsheets'!$H$2:$R$88,$A61,'07-08 Teamsheets'!$C$2:$C$88,BO$1)+APPS('08-09 Teamsheets'!$H$2:$R$92,$A61,'08-09 Teamsheets'!$C$2:$C$92,BO$1)+APPS('09-10 Teamsheets'!$H$2:$R$98,$A61,'09-10 Teamsheets'!$C$2:$C$98,BO$1)+SUBS('07-08 Teamsheets'!$S$2:$Z$88,$A61,'07-08 Teamsheets'!$C$2:$C$88,BO$1)+SUBS('08-09 Teamsheets'!$S$2:$Z$92,$A61,'08-09 Teamsheets'!$C$2:$C$92,BO$1)+SUBS('09-10 Teamsheets'!$S$2:$Z$98,$A61,'09-10 Teamsheets'!$C$2:$C$98,BO$1)+APPS('10-11 Teamsheets'!$H$2:$R$107,$A61,'10-11 Teamsheets'!$C$2:$C$107,BO$1)+SUBS('10-11 Teamsheets'!$S$2:$Z$107,$A61,'10-11 Teamsheets'!$C$2:$C$107,BO$1)+APPS('11-12 Teamsheets'!$H$2:$R$119,$A61,'11-12 Teamsheets'!$C$2:$C$119,BO$1)+SUBS('11-12 Teamsheets'!$S$2:$Z$119,$A61,'11-12 Teamsheets'!$C$2:$C$119,BO$1)+APPS('12-13 Teamsheets'!$H$2:$R$126,$A61,'12-13 Teamsheets'!$C$2:$C$126,BO$1)+SUBS('12-13 Teamsheets'!$S$2:$Z$126,$A61,'12-13 Teamsheets'!$C$2:$C$126,BO$1)+APPS('13-14 Teamsheets'!$H$2:$R$132,$A61,'13-14 Teamsheets'!$C$2:$C$132,BO$1)+SUBS('13-14 Teamsheets'!$S$2:$Z$132,$A61,'13-14 Teamsheets'!$C$2:$C$132,BO$1)+APPS('14-15 Teamsheets'!$H$2:$R$136,$A61,'14-15 Teamsheets'!$C$2:$C$136,BO$1)+SUBS('14-15 Teamsheets'!$S$2:$Z$136,$A61,'14-15 Teamsheets'!$C$2:$C$136,BO$1)</f>
        <v>0</v>
      </c>
      <c r="BY61" s="28">
        <f t="shared" si="3"/>
        <v>0</v>
      </c>
      <c r="BZ61" s="27" t="str">
        <f>(APPS('05-06 Teamsheets'!$H$2:$R$71,$A61) + APPS('06-07 Teamsheets'!$H$2:$R$83,$A61) +APPS('07-08 Teamsheets'!$H$2:$R$88,$A61) + APPS('08-09 Teamsheets'!$H$2:$R$92,$A61)+APPS('09-10 Teamsheets'!$H$2:$R$98,$A61)+APPS('10-11 Teamsheets'!$H$2:$R$107,$A61)+APPS('11-12 Teamsheets'!$H$2:$R$119,$A61)+APPS('12-13 Teamsheets'!$H$2:$R$126,$A61)+APPS('13-14 Teamsheets'!$H$2:$R$132,$A61)+APPS('14-15 Teamsheets'!$H$2:$R$136,$A61)) &amp; "(" &amp; (SUBS('05-06 Teamsheets'!$S$2:$W$71,$A61)+SUBS('06-07 Teamsheets'!$S$2:$Z$83,$A61)+SUBS('07-08 Teamsheets'!$S$2:$Z$88,$A61) +SUBS('08-09 Teamsheets'!$S$2:$Z$92,$A61)+SUBS('09-10 Teamsheets'!$S$2:$Z$98,$A61)+SUBS('10-11 Teamsheets'!$S$2:$Z$107,$A61)+SUBS('11-12 Teamsheets'!$S$2:$Z$119,$A61)+SUBS('12-13 Teamsheets'!$S$2:$Z$126,$A61)+SUBS('13-14 Teamsheets'!$S$2:$Z$132,$A61)+SUBS('14-15 Teamsheets'!$S$2:$Z$136,$A61)) &amp; ")"</f>
        <v>1(0)</v>
      </c>
      <c r="CA61" s="28">
        <f t="shared" si="4"/>
        <v>1</v>
      </c>
      <c r="CB61" s="71">
        <f>GOALS('05-06 Teamsheets'!$H$2:$W$71,$A61,'05-06 Teamsheets'!$C$2:$C$71,B$1)+GOALS('06-07 Teamsheets'!$H$2:$Z$83,$A61,'06-07 Teamsheets'!$C$2:$C$83,G$1)+GOALS('07-08 Teamsheets'!$H$2:$Z$88,$A61,'07-08 Teamsheets'!$C$2:$C$88,L$1)+GOALS('08-09 Teamsheets'!$H$2:$Z$92,$A61,'08-09 Teamsheets'!$C$2:$C$92,Q$1)+GOALS('09-10 Teamsheets'!$H$2:$Z$98,$A61,'09-10 Teamsheets'!$C$2:$C$98,Q$1)+GOALS('10-11 Teamsheets'!$H$2:$Z$107,$A61,'10-11 Teamsheets'!$C$2:$C$107,Q$1)+GOALS('11-12 Teamsheets'!$H$2:$Z$119,$A61,'11-12 Teamsheets'!$C$2:$C$119,Q$1)+GOALS('12-13 Teamsheets'!$H$2:$Z$126,$A61,'12-13 Teamsheets'!$C$2:$C$126,Q$1)+GOALS('13-14 Teamsheets'!$H$2:$Z$132,$A61,'13-14 Teamsheets'!$C$2:$C$132,Q$1)+GOALS('14-15 Teamsheets'!$H$2:$Z$136,$A61,'14-15 Teamsheets'!$C$2:$C$136,Q$1)</f>
        <v>0</v>
      </c>
      <c r="CC61" s="27">
        <f>GOALS('05-06 Teamsheets'!$H$2:$W$71,$A61,'05-06 Teamsheets'!$C$2:$C$71,V$1)+GOALS('05-06 Teamsheets'!$H$2:$W$71,$A61,'05-06 Teamsheets'!$C$2:$C$71,AA$1)+GOALS('06-07 Teamsheets'!$H$2:$Z$83,$A61,'06-07 Teamsheets'!$C$2:$C$83,AF$1)+GOALS('06-07 Teamsheets'!$H$2:$Z$83,$A61,'06-07 Teamsheets'!$C$2:$C$83,AK$1)+GOALS('07-08 Teamsheets'!$H$2:$Z$88,$A61,'07-08 Teamsheets'!$C$2:$C$88,AP$1)+GOALS('07-08 Teamsheets'!$H$2:$Z$88,$A61,'07-08 Teamsheets'!$C$2:$C$88,AU$1)+GOALS('07-08 Teamsheets'!$H$2:$Z$88,$A61,'07-08 Teamsheets'!$C$2:$C$88,AZ$1)+GOALS('11-12 Teamsheets'!$H$2:$Z$119,$A61,'11-12 Teamsheets'!$C$2:$C$119,AZ$1)+GOALS('12-13 Teamsheets'!$H$2:$Z$120,$A61,'12-13 Teamsheets'!$C$2:$C$120,AZ$1)+GOALS('13-14 Teamsheets'!$H$2:$Z$126,$A61,'13-14 Teamsheets'!$C$2:$C$126,AZ$1)+GOALS('14-15 Teamsheets'!$H$2:$Z$130,$A61,'14-15 Teamsheets'!$C$2:$C$130,AZ$1)+GOALS('08-09 Teamsheets'!$H$2:$Z$92,$A61,'08-09 Teamsheets'!$C$2:$C$92,BE$1)+GOALS('09-10 Teamsheets'!$H$2:$Z$98,$A61,'09-10 Teamsheets'!$C$2:$C$98,BE$1)+GOALS('10-11 Teamsheets'!$H$2:$Z$107,$A61,'10-11 Teamsheets'!$C$2:$C$107,BE$1)+GOALS('11-12 Teamsheets'!$H$2:$Z$119,$A61,'11-12 Teamsheets'!$C$2:$C$119,BE$1)+GOALS('12-13 Teamsheets'!$H$2:$Z$126,$A61,'12-13 Teamsheets'!$C$2:$C$126,BE$1)+GOALS('13-14 Teamsheets'!$H$2:$Z$132,$A61,'13-14 Teamsheets'!$C$2:$C$132,BE$1)+GOALS('14-15 Teamsheets'!$H$2:$Z$136,$A61,'14-15 Teamsheets'!$C$2:$C$136,BE$1)</f>
        <v>0</v>
      </c>
      <c r="CD61" s="27">
        <f>GOALS('07-08 Teamsheets'!$H$2:$Z$88,$A61,'07-08 Teamsheets'!$C$2:$C$88,BJ$1)
+GOALS('08-09 Teamsheets'!$H$2:$Z$92,$A61,'08-09 Teamsheets'!$C$2:$C$92,BJ$1)
+GOALS('09-10 Teamsheets'!$H$2:$Z$98,$A61,'09-10 Teamsheets'!$C$2:$C$98,BJ$1)
+GOALS('10-11 Teamsheets'!$H$2:$Z$107,$A61,'10-11 Teamsheets'!$C$2:$C$107,BJ$1)
+GOALS('11-12 Teamsheets'!$H$2:$Z$119,$A61,'11-12 Teamsheets'!$C$2:$C$119,BJ$1)
+GOALS('12-13 Teamsheets'!$H$2:$Z$124,$A61,'12-13 Teamsheets'!$C$2:$C$124,BJ$1)+GOALS('13-14 Teamsheets'!$H$2:$Z$130,$A61,'13-14 Teamsheets'!$C$2:$C$130,BJ$1)+GOALS('14-15 Teamsheets'!$H$2:$Z$134,$A61,'14-15 Teamsheets'!$C$2:$C$134,BJ$1)
+GOALS('07-08 Teamsheets'!$H$2:$Z$88,$A61,'07-08 Teamsheets'!$C$2:$C$88,BO$1)
+GOALS('08-09 Teamsheets'!$H$2:$Z$92,$A61,'08-09 Teamsheets'!$C$2:$C$92,BO$1)
+GOALS('09-10 Teamsheets'!$H$2:$Z$98,$A61,'09-10 Teamsheets'!$C$2:$C$98,BO$1)
+GOALS('10-11 Teamsheets'!$H$2:$Z$107,$A61,'10-11 Teamsheets'!$C$2:$C$107,BO$1)
+GOALS('11-12 Teamsheets'!$H$2:$Z$119,$A61,'11-12 Teamsheets'!$C$2:$C$119,BO$1)
+GOALS('12-13 Teamsheets'!$H$2:$Z$126,$A61,'12-13 Teamsheets'!$C$2:$C$126,BO$1)+GOALS('13-14 Teamsheets'!$H$2:$Z$132,$A61,'13-14 Teamsheets'!$C$2:$C$132,BO$1)+GOALS('14-15 Teamsheets'!$H$2:$Z$136,$A61,'14-15 Teamsheets'!$C$2:$C$136,BO$1)</f>
        <v>0</v>
      </c>
      <c r="CE61" s="28">
        <f t="shared" si="5"/>
        <v>0</v>
      </c>
      <c r="CF61" s="27" t="str">
        <f>(GOALS('05-06 Teamsheets'!$H$2:$R$71,$A61) +GOALS('06-07 Teamsheets'!$H$2:$R$83,$A61) +  GOALS('07-08 Teamsheets'!$H$2:$R$88,$A61) + GOALS('08-09 Teamsheets'!$H$2:$R$92,$A61)+GOALS('09-10 Teamsheets'!$H$2:$R$98,$A61)+GOALS('10-11 Teamsheets'!$H$2:$R$107,$A61)+GOALS('11-12 Teamsheets'!$H$2:$R$119,$A61)+GOALS('12-13 Teamsheets'!$H$2:$R$126,$A61)+GOALS('13-14 Teamsheets'!$H$2:$R$132,$A61)+GOALS('14-15 Teamsheets'!$H$2:$R$136,$A61)) &amp; "(" &amp; (GOALS('05-06 Teamsheets'!$S$2:$W$71,$A61)+GOALS('06-07 Teamsheets'!$S$2:$Z$83,$A61)+GOALS('07-08 Teamsheets'!$S$2:$Z$88,$A61)+GOALS('08-09 Teamsheets'!$S$2:$Z$92,$A61)+GOALS('09-10 Teamsheets'!$S$2:$Z$98,$A61)+GOALS('10-11 Teamsheets'!$S$2:$Z$107,$A61)+GOALS('11-12 Teamsheets'!$S$2:$Z$119,$A61)+GOALS('12-13 Teamsheets'!$S$2:$Z$126,$A61)+GOALS('13-14 Teamsheets'!$S$2:$Z$132,$A61)+GOALS('14-15 Teamsheets'!$S$2:$Z$136,$A61)) &amp; ")"</f>
        <v>0(0)</v>
      </c>
      <c r="CG61" s="28">
        <f t="shared" si="6"/>
        <v>0</v>
      </c>
      <c r="CH61" s="71">
        <f>SUM(D61,I61,N61,S61)</f>
        <v>0</v>
      </c>
      <c r="CI61" s="83">
        <f>SUM(X61,AC61,AH61,AM61,AR61,BG61,AW61,BL61,BQ61,BB61)</f>
        <v>0</v>
      </c>
      <c r="CJ61" s="77">
        <f>SUM(CH61:CI61)</f>
        <v>0</v>
      </c>
      <c r="CK61" s="74" t="str">
        <f>(CARDS('05-06 Teamsheets'!$H$2:$W$71,$A61,$CX$2)+CARDS('06-07 Teamsheets'!$H$2:$Z$83,$A61,$CX$2)+CARDS('07-08 Teamsheets'!$H$2:$Z$88,$A61,$CX$2)+CARDS('08-09 Teamsheets'!$H$2:$Z$92,$A61,$CX$2)+CARDS('09-10 Teamsheets'!$H$2:$Z$98,$A61,$CX$2)+CARDS('10-11 Teamsheets'!$H$2:$Z$107,$A61,$CX$2)+CARDS('11-12 Teamsheets'!$H$2:$Z$119,$A61,$CX$2)+CARDS('12-13 Teamsheets'!$H$2:$Z$126,$A61,$CX$2)+CARDS('13-14 Teamsheets'!$H$2:$Z$130,$A61,$CX$2)) &amp; "(" &amp; (CARDS('05-06 Teamsheets'!$H$2:$W$71,$A61,$CX$3)+CARDS('06-07 Teamsheets'!$H$2:$Z$83,$A61,$CX$3)+CARDS('07-08 Teamsheets'!$H$2:$Z$88,$A61,$CX$3)+CARDS('08-09 Teamsheets'!$H$2:$Z$92,$A61,$CX$3)+CARDS('09-10 Teamsheets'!$H$2:$Z$98,$A61,$CX$3)+CARDS('10-11 Teamsheets'!$H$2:$Z$107,$A61,$CX$3)+CARDS('11-12 Teamsheets'!$H$2:$Z$119,$A61,$CX$3)+CARDS('13-14 Teamsheets'!$H$2:$Z$130,$A61,$CX$3)) &amp; ")"</f>
        <v>0(0)</v>
      </c>
      <c r="CL61" s="28">
        <f>SUM(F61,K61,P61,U61)</f>
        <v>81</v>
      </c>
      <c r="CM61" s="28">
        <f>SUM(Z61,AE61,AJ61,AO61,AT61,BI61,AY61,BN61,BS61,BD61)</f>
        <v>0</v>
      </c>
      <c r="CN61" s="77">
        <f>SUM(CL61:CM61)</f>
        <v>81</v>
      </c>
      <c r="CO61" s="28">
        <f>IF(AND(CN61&lt;&gt;0, CA61&lt;&gt;0),CN61/CA61,0)</f>
        <v>81</v>
      </c>
      <c r="CP61" s="28">
        <f>IF(CG61&lt;&gt;0,CG61/CA61,0)</f>
        <v>0</v>
      </c>
      <c r="CQ61" s="77">
        <f>IF(CG61&lt;&gt;0,CN61/CG61,0)</f>
        <v>0</v>
      </c>
      <c r="CS61" s="71">
        <f t="shared" si="0"/>
        <v>174</v>
      </c>
      <c r="CT61" s="83">
        <f t="shared" si="1"/>
        <v>166</v>
      </c>
      <c r="CU61" s="77">
        <f t="shared" si="2"/>
        <v>101</v>
      </c>
      <c r="CW61"/>
      <c r="CX61" s="30"/>
    </row>
    <row r="62" spans="1:102" x14ac:dyDescent="0.2">
      <c r="A62" s="26" t="s">
        <v>175</v>
      </c>
      <c r="B62" s="27" t="s">
        <v>1636</v>
      </c>
      <c r="C62" s="27" t="s">
        <v>1635</v>
      </c>
      <c r="D62" s="27">
        <v>0</v>
      </c>
      <c r="E62" s="27" t="s">
        <v>1635</v>
      </c>
      <c r="F62" s="82">
        <v>67</v>
      </c>
      <c r="G62" s="27" t="s">
        <v>1635</v>
      </c>
      <c r="H62" s="27" t="s">
        <v>1635</v>
      </c>
      <c r="I62" s="27">
        <v>0</v>
      </c>
      <c r="J62" s="27" t="s">
        <v>1635</v>
      </c>
      <c r="K62" s="82">
        <v>0</v>
      </c>
      <c r="L62" s="27" t="s">
        <v>1635</v>
      </c>
      <c r="M62" s="27" t="s">
        <v>1635</v>
      </c>
      <c r="N62" s="27">
        <v>0</v>
      </c>
      <c r="O62" s="27" t="s">
        <v>1635</v>
      </c>
      <c r="P62" s="82">
        <v>0</v>
      </c>
      <c r="Q62" s="27" t="str">
        <f>(APPS('08-09 Teamsheets'!$H$2:$R$92,$A62,'08-09 Teamsheets'!$C$2:$C$92,Q$1)+APPS('09-10 Teamsheets'!$H$2:$R$98,$A62,'09-10 Teamsheets'!$C$2:$C$98,Q$1)+APPS('10-11 Teamsheets'!$H$2:$R$107,$A62,'10-11 Teamsheets'!$C$2:$C$107,Q$1)+APPS('11-12 Teamsheets'!$H$2:$R$119,$A62,'11-12 Teamsheets'!$C$2:$C$119,Q$1)+APPS('12-13 Teamsheets'!$H$2:$R$126,$A62,'12-13 Teamsheets'!$C$2:$C$126,Q$1)+APPS('13-14 Teamsheets'!$H$2:$R$132,$A62,'13-14 Teamsheets'!$C$2:$C$132,Q$1)+APPS('14-15 Teamsheets'!$H$2:$R$136,$A62,'14-15 Teamsheets'!$C$2:$C$136,Q$1)) &amp; "(" &amp; (SUBS('08-09 Teamsheets'!$S$2:$Z$92,$A62,'08-09 Teamsheets'!$C$2:$C$92,Q$1)+SUBS('09-10 Teamsheets'!$S$2:$Z$98,$A62,'09-10 Teamsheets'!$C$2:$C$98,Q$1)+SUBS('10-11 Teamsheets'!$S$2:$Z$107,$A62,'10-11 Teamsheets'!$C$2:$C$107,Q$1)+SUBS('11-12 Teamsheets'!$S$2:$Z$119,$A62,'11-12 Teamsheets'!$C$2:$C$119,Q$1)+SUBS('12-13 Teamsheets'!$S$2:$Z$126,$A62,'12-13 Teamsheets'!$C$2:$C$126,Q$1)+SUBS('13-14 Teamsheets'!$S$2:$Z$132,$A62,'13-14 Teamsheets'!$C$2:$C$132,Q$1)+SUBS('14-15 Teamsheets'!$S$2:$Z$136,$A62,'14-15 Teamsheets'!$C$2:$C$136,Q$1)) &amp; ")"</f>
        <v>0(0)</v>
      </c>
      <c r="R62" s="27" t="str">
        <f>(GOALS('08-09 Teamsheets'!$H$2:$R$92,$A62,'08-09 Teamsheets'!$C$2:$C$92,Q$1)+GOALS('09-10 Teamsheets'!$H$2:$R$98,$A62,'09-10 Teamsheets'!$C$2:$C$98,Q$1)+GOALS('10-11 Teamsheets'!$H$2:$R$107,$A62,'10-11 Teamsheets'!$C$2:$C$107,Q$1)+GOALS('11-12 Teamsheets'!$H$2:$R$119,$A62,'11-12 Teamsheets'!$C$2:$C$119,Q$1)+GOALS('12-13 Teamsheets'!$H$2:$R$126,$A62,'12-13 Teamsheets'!$C$2:$C$126,Q$1)+GOALS('13-14 Teamsheets'!$H$2:$R$132,$A62,'13-14 Teamsheets'!$C$2:$C$132,Q$1)+GOALS('14-15 Teamsheets'!$H$2:$R$136,$A62,'14-15 Teamsheets'!$C$2:$C$136,Q$1)) &amp; "(" &amp; (GOALS('08-09 Teamsheets'!$S$2:$Z$92,$A62,'08-09 Teamsheets'!$C$2:$C$92,Q$1)+GOALS('09-10 Teamsheets'!$S$2:$Z$98,$A62,'09-10 Teamsheets'!$C$2:$C$98,Q$1)+GOALS('10-11 Teamsheets'!$S$2:$Z$107,$A62,'10-11 Teamsheets'!$C$2:$C$107,Q$1)+GOALS('11-12 Teamsheets'!$S$2:$Z$119,$A62,'11-12 Teamsheets'!$C$2:$C$119,Q$1)+GOALS('12-13 Teamsheets'!$S$2:$Z$126,$A62,'12-13 Teamsheets'!$C$2:$C$126,Q$1)+GOALS('13-14 Teamsheets'!$S$2:$Z$132,$A62,'13-14 Teamsheets'!$C$2:$C$132,Q$1)+GOALS('14-15 Teamsheets'!$S$2:$Z$136,$A62,'14-15 Teamsheets'!$C$2:$C$136,Q$1)) &amp; ")"</f>
        <v>0(0)</v>
      </c>
      <c r="S62" s="27">
        <f>Clean_sheet('08-09 Teamsheets'!$C$2:$H$92,$A62,Q$1)+Clean_sheet('09-10 Teamsheets'!$C$2:$H$98,$A62,Q$1)+Clean_sheet('10-11 Teamsheets'!$C$2:$H$107,$A62,Q$1)+Clean_sheet('11-12 Teamsheets'!$C$2:$H$119,$A62,Q$1)+Clean_sheet('12-13 Teamsheets'!$C$2:$H$126,$A62,Q$1)+Clean_sheet('13-14 Teamsheets'!$C$2:$H$132,$A62,Q$1)+Clean_sheet('14-15 Teamsheets'!$C$2:$H$136,$A62,Q$1)</f>
        <v>0</v>
      </c>
      <c r="T62" s="27" t="str">
        <f>(CARDS('08-09 Teamsheets'!$H$2:$Z$92,$A62,$CX$2,'08-09 Teamsheets'!$C$2:$C$92,Q$1)+CARDS('09-10 Teamsheets'!$H$2:$Z$98,$A62,$CX$2,'09-10 Teamsheets'!$C$2:$C$98,Q$1)+CARDS('10-11 Teamsheets'!$H$2:$Z$107,$A62,$CX$2,'10-11 Teamsheets'!$C$2:$C$107,Q$1)+CARDS('11-12 Teamsheets'!$H$2:$Z$119,$A62,$CX$2,'11-12 Teamsheets'!$C$2:$C$119,Q$1)+CARDS('12-13 Teamsheets'!$H$2:$Z$126,$A62,$CX$2,'12-13 Teamsheets'!$C$2:$C$126,Q$1)+CARDS('13-14 Teamsheets'!$H$2:$Z$132,$A62,$CX$2,'13-14 Teamsheets'!$C$2:$C$132,Q$1)+CARDS('14-15 Teamsheets'!$H$2:$Z$136,$A62,$CX$2,'14-15 Teamsheets'!$C$2:$C$136,Q$1)) &amp; "(" &amp; (CARDS('08-09 Teamsheets'!$H$2:$Z$92,$A62,$CX$3,'08-09 Teamsheets'!$C$2:$C$92,Q$1)+CARDS('09-10 Teamsheets'!$H$2:$Z$98,$A62,$CX$3,'09-10 Teamsheets'!$C$2:$C$98,Q$1)+CARDS('10-11 Teamsheets'!$H$2:$Z$107,$A62,$CX$3,'10-11 Teamsheets'!$C$2:$C$107,Q$1)+CARDS('11-12 Teamsheets'!$H$2:$Z$119,$A62,$CX$3,'11-12 Teamsheets'!$C$2:$C$119,Q$1)+CARDS('12-13 Teamsheets'!$H$2:$Z$126,$A62,$CX$3,'12-13 Teamsheets'!$C$2:$C$126,Q$1)+CARDS('13-14 Teamsheets'!$H$2:$Z$132,$A62,$CX$3,'13-14 Teamsheets'!$C$2:$C$132,Q$1)+CARDS('14-15 Teamsheets'!$H$2:$Z$136,$A62,$CX$3,'14-15 Teamsheets'!$C$2:$C$136,Q$1)) &amp; ")"</f>
        <v>0(0)</v>
      </c>
      <c r="U62" s="82">
        <f>MINS_PLAYED('08-09 Teamsheets'!$H$2:$R$92,$A62,'08-09 Teamsheets'!$C$2:$C$92,Q$1)+MINS_PLAYED('09-10 Teamsheets'!$H$2:$R$98,$A62,'09-10 Teamsheets'!$C$2:$C$98,Q$1)+ MINS_AS_SUB('08-09 Teamsheets'!$S$2:$Z$92,$A62,'08-09 Teamsheets'!$C$2:$C$92,Q$1)+ MINS_AS_SUB('09-10 Teamsheets'!$S$2:$Z$98,$A62,'09-10 Teamsheets'!$C$2:$C$98,Q$1)+MINS_PLAYED('10-11 Teamsheets'!$H$2:$R$107,$A62,'10-11 Teamsheets'!$C$2:$C$107,Q$1)+MINS_AS_SUB('10-11 Teamsheets'!$S$2:$Z$107,$A62,'10-11 Teamsheets'!$C$2:$C$107,Q$1)+MINS_PLAYED('11-12 Teamsheets'!$H$2:$R$119,$A62,'11-12 Teamsheets'!$C$2:$C$119,Q$1)+MINS_AS_SUB('11-12 Teamsheets'!$S$2:$Z$119,$A62,'11-12 Teamsheets'!$C$2:$C$119,Q$1)+MINS_PLAYED('12-13 Teamsheets'!$H$2:$R$126,$A62,'12-13 Teamsheets'!$C$2:$C$126,Q$1)+MINS_AS_SUB('12-13 Teamsheets'!$S$2:$Z$126,$A62,'12-13 Teamsheets'!$C$2:$C$126,Q$1)+MINS_PLAYED('13-14 Teamsheets'!$H$2:$R$132,$A62,'13-14 Teamsheets'!$C$2:$C$132,Q$1)+MINS_AS_SUB('13-14 Teamsheets'!$S$2:$Z$132,$A62,'13-14 Teamsheets'!$C$2:$C$132,Q$1)+MINS_PLAYED('14-15 Teamsheets'!$H$2:$R$136,$A62,'14-15 Teamsheets'!$C$2:$C$136,Q$1)+MINS_AS_SUB('14-15 Teamsheets'!$S$2:$Z$136,$A62,'14-15 Teamsheets'!$C$2:$C$136,Q$1)</f>
        <v>0</v>
      </c>
      <c r="V62" s="27" t="s">
        <v>1635</v>
      </c>
      <c r="W62" s="27" t="s">
        <v>1635</v>
      </c>
      <c r="X62" s="27">
        <v>0</v>
      </c>
      <c r="Y62" s="27" t="s">
        <v>1635</v>
      </c>
      <c r="Z62" s="82">
        <v>0</v>
      </c>
      <c r="AA62" s="27" t="s">
        <v>1635</v>
      </c>
      <c r="AB62" s="27" t="s">
        <v>1635</v>
      </c>
      <c r="AC62" s="27">
        <v>0</v>
      </c>
      <c r="AD62" s="27" t="s">
        <v>1635</v>
      </c>
      <c r="AE62" s="82">
        <v>0</v>
      </c>
      <c r="AF62" s="27" t="s">
        <v>1635</v>
      </c>
      <c r="AG62" s="27" t="s">
        <v>1635</v>
      </c>
      <c r="AH62" s="27">
        <v>0</v>
      </c>
      <c r="AI62" s="27" t="s">
        <v>1635</v>
      </c>
      <c r="AJ62" s="82">
        <v>0</v>
      </c>
      <c r="AK62" s="27" t="s">
        <v>1635</v>
      </c>
      <c r="AL62" s="27" t="s">
        <v>1635</v>
      </c>
      <c r="AM62" s="27">
        <v>0</v>
      </c>
      <c r="AN62" s="27" t="s">
        <v>1635</v>
      </c>
      <c r="AO62" s="82">
        <v>0</v>
      </c>
      <c r="AP62" s="27" t="s">
        <v>1635</v>
      </c>
      <c r="AQ62" s="27" t="s">
        <v>1635</v>
      </c>
      <c r="AR62" s="27">
        <v>0</v>
      </c>
      <c r="AS62" s="27" t="s">
        <v>1635</v>
      </c>
      <c r="AT62" s="82">
        <v>0</v>
      </c>
      <c r="AU62" s="27" t="s">
        <v>1635</v>
      </c>
      <c r="AV62" s="27" t="s">
        <v>1635</v>
      </c>
      <c r="AW62" s="27">
        <v>0</v>
      </c>
      <c r="AX62" s="27" t="s">
        <v>1635</v>
      </c>
      <c r="AY62" s="82">
        <v>0</v>
      </c>
      <c r="AZ62" s="27" t="str">
        <f>(APPS('07-08 Teamsheets'!$H$2:$R$88,$A62,'07-08 Teamsheets'!$C$2:$C$88,AZ$1)+APPS('11-12 Teamsheets'!$H$2:$R$119,$A62,'11-12 Teamsheets'!$C$2:$C$119,AZ$1)+APPS('12-13 Teamsheets'!$H$2:$R$126,$A62,'12-13 Teamsheets'!$C$2:$C$126,AZ$1)+APPS('13-14 Teamsheets'!$H$2:$R$132,$A62,'13-14 Teamsheets'!$C$2:$C$132,AZ$1)+APPS('14-15 Teamsheets'!$H$2:$R$136,$A62,'14-15 Teamsheets'!$C$2:$C$136,AZ$1)) &amp; "(" &amp; (SUBS('07-08 Teamsheets'!$S$2:$Z$88,$A62,'07-08 Teamsheets'!$C$2:$C$88,AZ$1)+SUBS('11-12 Teamsheets'!$S$2:$Z$119,$A62,'11-12 Teamsheets'!$C$2:$C$119,AZ$1)+SUBS('12-13 Teamsheets'!$S$2:$Z$126,$A62,'12-13 Teamsheets'!$C$2:$C$126,AZ$1)+SUBS('13-14 Teamsheets'!$S$2:$Z$132,$A62,'13-14 Teamsheets'!$C$2:$C$132,AZ$1)+SUBS('14-15 Teamsheets'!$S$2:$Z$136,$A62,'14-15 Teamsheets'!$C$2:$C$136,AZ$1)) &amp; ")"</f>
        <v>0(0)</v>
      </c>
      <c r="BA62" s="27" t="str">
        <f>(GOALS('07-08 Teamsheets'!$H$2:$R$88,$A62,'07-08 Teamsheets'!$C$2:$C$88,AZ$1)+GOALS('11-12 Teamsheets'!$H$2:$R$119,$A62,'11-12 Teamsheets'!$C$2:$C$119,AZ$1)+GOALS('12-13 Teamsheets'!$H$2:$R$126,$A62,'12-13 Teamsheets'!$C$2:$C$126,AZ$1)+GOALS('13-14 Teamsheets'!$H$2:$R$132,$A62,'13-14 Teamsheets'!$C$2:$C$132,AZ$1)+GOALS('14-15 Teamsheets'!$H$2:$R$136,$A62,'14-15 Teamsheets'!$C$2:$C$136,AZ$1)) &amp; "(" &amp; (GOALS('07-08 Teamsheets'!$S$2:$Z$88,$A62,'07-08 Teamsheets'!$C$2:$C$88,AZ$1)+GOALS('11-12 Teamsheets'!$S$2:$Z$119,$A62,'11-12 Teamsheets'!$C$2:$C$119,AZ$1)+GOALS('12-13 Teamsheets'!$S$2:$Z$126,$A62,'12-13 Teamsheets'!$C$2:$C$126,AZ$1)+GOALS('13-14 Teamsheets'!$S$2:$Z$132,$A62,'13-14 Teamsheets'!$C$2:$C$132,AZ$1)+GOALS('14-15 Teamsheets'!$S$2:$Z$136,$A62,'14-15 Teamsheets'!$C$2:$C$136,AZ$1)) &amp; ")"</f>
        <v>0(0)</v>
      </c>
      <c r="BB62" s="27">
        <f>Clean_sheet('07-08 Teamsheets'!$C$2:$H$92,$A62,AZ$1)+Clean_sheet('11-12 Teamsheets'!$C$2:$H$119,$A62,AZ$1)+Clean_sheet('12-13 Teamsheets'!$C$2:$H$126,$A62,AZ$1)+Clean_sheet('13-14 Teamsheets'!$C$2:$H$132,$A62,AZ$1)+Clean_sheet('14-15 Teamsheets'!$C$2:$H$136,$A62,AZ$1)</f>
        <v>0</v>
      </c>
      <c r="BC62" s="27" t="str">
        <f>(CARDS('07-08 Teamsheets'!$H$2:$Z$88,$A62,$CX$2,'07-08 Teamsheets'!$C$2:$C$88,AZ$1)+CARDS('11-12 Teamsheets'!$H$2:$Z$119,$A62,$CX$2,'11-12 Teamsheets'!$C$2:$C$119,AZ$1)+CARDS('12-13 Teamsheets'!$H$2:$Z$126,$A62,$CX$2,'12-13 Teamsheets'!$C$2:$C$126,AZ$1)+CARDS('13-14 Teamsheets'!$H$2:$Z$132,$A62,$CX$2,'13-14 Teamsheets'!$C$2:$C$132,AZ$1)+CARDS('14-15 Teamsheets'!$H$2:$Z$136,$A62,$CX$2,'14-15 Teamsheets'!$C$2:$C$136,AZ$1)) &amp; "(" &amp; (CARDS('07-08 Teamsheets'!$H$2:$Z$88,$A62,$CX$3,'07-08 Teamsheets'!$C$2:$C$88,AZ$1)+CARDS('11-12 Teamsheets'!$H$2:$Z$119,$A62,$CX$3,'11-12 Teamsheets'!$C$2:$C$119,AZ$1)+CARDS('12-13 Teamsheets'!$H$2:$Z$126,$A62,$CX$3,'12-13 Teamsheets'!$C$2:$C$126,AZ$1)+CARDS('13-14 Teamsheets'!$H$2:$Z$132,$A62,$CX$3,'13-14 Teamsheets'!$C$2:$C$132,AZ$1)+CARDS('14-15 Teamsheets'!$H$2:$Z$136,$A62,$CX$3,'14-15 Teamsheets'!$C$2:$C$136,AZ$1)) &amp; ")"</f>
        <v>0(0)</v>
      </c>
      <c r="BD62" s="82">
        <f>MINS_PLAYED('07-08 Teamsheets'!$H$2:$R$88,$A62,'07-08 Teamsheets'!$C$2:$C$88,AZ$1)+MINS_PLAYED('11-12 Teamsheets'!$H$2:$R$119,$A62,'11-12 Teamsheets'!$C$2:$C$119,AZ$1)+MINS_PLAYED('12-13 Teamsheets'!$H$2:$R$126,$A62,'12-13 Teamsheets'!$C$2:$C$126,AZ$1)+MINS_PLAYED('13-14 Teamsheets'!$H$2:$R$132,$A62,'13-14 Teamsheets'!$C$2:$C$132,AZ$1)+MINS_PLAYED('14-15 Teamsheets'!$H$2:$R$136,$A62,'14-15 Teamsheets'!$C$2:$C$136,AZ$1)+MINS_AS_SUB('07-08 Teamsheets'!$S$2:$Z$88,$A62,'07-08 Teamsheets'!$C$2:$C$88,AZ$1)+MINS_AS_SUB('11-12 Teamsheets'!$S$2:$Z$119,$A62,'11-12 Teamsheets'!$C$2:$C$119,AZ$1)+MINS_AS_SUB('12-13 Teamsheets'!$S$2:$Z$126,$A62,'12-13 Teamsheets'!$C$2:$C$126,AZ$1)+MINS_AS_SUB('13-14 Teamsheets'!$S$2:$Z$132,$A62,'13-14 Teamsheets'!$C$2:$C$132,AZ$1)+MINS_AS_SUB('14-15 Teamsheets'!$S$2:$Z$136,$A62,'14-15 Teamsheets'!$C$2:$C$136,AZ$1)</f>
        <v>0</v>
      </c>
      <c r="BE62" s="27" t="str">
        <f>(APPS('08-09 Teamsheets'!$H$2:$R$92,$A62,'08-09 Teamsheets'!$C$2:$C$92,BE$1)+APPS('09-10 Teamsheets'!$H$2:$R$98,$A62,'09-10 Teamsheets'!$C$2:$C$98,BE$1)+APPS('10-11 Teamsheets'!$H$2:$R$107,$A62,'10-11 Teamsheets'!$C$2:$C$107,BE$1)+APPS('11-12 Teamsheets'!$H$2:$R$119,$A62,'11-12 Teamsheets'!$C$2:$C$119,BE$1)+APPS('12-13 Teamsheets'!$H$2:$R$126,$A62,'12-13 Teamsheets'!$C$2:$C$126,BE$1)+APPS('13-14 Teamsheets'!$H$2:$R$132,$A62,'13-14 Teamsheets'!$C$2:$C$132,BE$1)+APPS('14-15 Teamsheets'!$H$2:$R$136,$A62,'14-15 Teamsheets'!$C$2:$C$136,BE$1)) &amp; "(" &amp; (SUBS('08-09 Teamsheets'!$S$2:$Z$92,$A62,'08-09 Teamsheets'!$C$2:$C$92,BE$1)+SUBS('09-10 Teamsheets'!$S$2:$Z$98,$A62,'09-10 Teamsheets'!$C$2:$C$98,BE$1)+SUBS('10-11 Teamsheets'!$S$2:$Z$107,$A62,'10-11 Teamsheets'!$C$2:$C$107,BE$1)+SUBS('11-12 Teamsheets'!$S$2:$Z$119,$A62,'11-12 Teamsheets'!$C$2:$C$119,BE$1)+SUBS('12-13 Teamsheets'!$S$2:$Z$126,$A62,'12-13 Teamsheets'!$C$2:$C$126,BE$1)+SUBS('13-14 Teamsheets'!$S$2:$Z$132,$A62,'13-14 Teamsheets'!$C$2:$C$132,BE$1)+SUBS('14-15 Teamsheets'!$S$2:$Z$136,$A62,'14-15 Teamsheets'!$C$2:$C$136,BE$1)) &amp; ")"</f>
        <v>0(0)</v>
      </c>
      <c r="BF62" s="27" t="str">
        <f>(GOALS('08-09 Teamsheets'!$H$2:$R$92,$A62,'08-09 Teamsheets'!$C$2:$C$92,BE$1)+GOALS('09-10 Teamsheets'!$H$2:$R$98,$A62,'09-10 Teamsheets'!$C$2:$C$98,BE$1)+GOALS('10-11 Teamsheets'!$H$2:$R$107,$A62,'10-11 Teamsheets'!$C$2:$C$107,BE$1)+GOALS('11-12 Teamsheets'!$H$2:$R$119,$A62,'11-12 Teamsheets'!$C$2:$C$119,BE$1)+GOALS('12-13 Teamsheets'!$H$2:$R$126,$A62,'12-13 Teamsheets'!$C$2:$C$126,BE$1)+GOALS('13-14 Teamsheets'!$H$2:$R$132,$A62,'13-14 Teamsheets'!$C$2:$C$132,BE$1)+GOALS('14-15 Teamsheets'!$H$2:$R$136,$A62,'14-15 Teamsheets'!$C$2:$C$136,BE$1)) &amp; "(" &amp; (GOALS('08-09 Teamsheets'!$S$2:$Z$92,$A62,'08-09 Teamsheets'!$C$2:$C$92,BE$1)+GOALS('09-10 Teamsheets'!$S$2:$Z$98,$A62,'09-10 Teamsheets'!$C$2:$C$98,BE$1)+GOALS('10-11 Teamsheets'!$S$2:$Z$107,$A62,'10-11 Teamsheets'!$C$2:$C$107,BE$1)+GOALS('11-12 Teamsheets'!$S$2:$Z$119,$A62,'11-12 Teamsheets'!$C$2:$C$119,BE$1)+GOALS('12-13 Teamsheets'!$S$2:$Z$126,$A62,'12-13 Teamsheets'!$C$2:$C$126,BE$1)+GOALS('13-14 Teamsheets'!$S$2:$Z$132,$A62,'13-14 Teamsheets'!$C$2:$C$132,BE$1)+GOALS('14-15 Teamsheets'!$S$2:$Z$136,$A62,'14-15 Teamsheets'!$C$2:$C$136,BE$1)) &amp; ")"</f>
        <v>0(0)</v>
      </c>
      <c r="BG62" s="27">
        <f>Clean_sheet('08-09 Teamsheets'!$C$2:$H$92,$A62,BE$1)+Clean_sheet('09-10 Teamsheets'!$C$2:$H$98,$A62,BE$1)+Clean_sheet('10-11 Teamsheets'!$C$2:$H$107,$A62,BE$1)+Clean_sheet('11-12 Teamsheets'!$C$2:$H$119,$A62,BE$1)+Clean_sheet('12-13 Teamsheets'!$C$2:$H$126,$A62,BE$1)+Clean_sheet('13-14 Teamsheets'!$C$2:$H$132,$A62,BE$1)+Clean_sheet('14-15 Teamsheets'!$C$2:$H$136,$A62,BE$1)</f>
        <v>0</v>
      </c>
      <c r="BH62" s="27" t="str">
        <f>(CARDS('08-09 Teamsheets'!$H$2:$Z$92,$A62,$CX$2,'08-09 Teamsheets'!$C$2:$C$92,BE$1)+CARDS('09-10 Teamsheets'!$H$2:$Z$98,$A62,$CX$2,'09-10 Teamsheets'!$C$2:$C$98,BE$1)+CARDS('10-11 Teamsheets'!$H$2:$Z$107,$A62,$CX$2,'10-11 Teamsheets'!$C$2:$C$107,BE$1)+CARDS('11-12 Teamsheets'!$H$2:$Z$119,$A62,$CX$2,'11-12 Teamsheets'!$C$2:$C$119,BE$1)+CARDS('12-13 Teamsheets'!$H$2:$Z$126,$A62,$CX$2,'12-13 Teamsheets'!$C$2:$C$126,BE$1)+CARDS('13-14 Teamsheets'!$H$2:$Z$132,$A62,$CX$2,'13-14 Teamsheets'!$C$2:$C$132,BE$1)+CARDS('14-15 Teamsheets'!$H$2:$Z$136,$A62,$CX$2,'14-15 Teamsheets'!$C$2:$C$136,BE$1)) &amp; "(" &amp; (CARDS('08-09 Teamsheets'!$H$2:$Z$92,$A62,$CX$3,'08-09 Teamsheets'!$C$2:$C$92,BE$1)+CARDS('09-10 Teamsheets'!$H$2:$Z$98,$A62,$CX$3,'09-10 Teamsheets'!$C$2:$C$98,BE$1)+CARDS('10-11 Teamsheets'!$H$2:$Z$107,$A62,$CX$3,'10-11 Teamsheets'!$C$2:$C$107,BE$1)+CARDS('11-12 Teamsheets'!$H$2:$Z$119,$A62,$CX$3,'11-12 Teamsheets'!$C$2:$C$119,BE$1)+CARDS('12-13 Teamsheets'!$H$2:$Z$126,$A62,$CX$3,'12-13 Teamsheets'!$C$2:$C$126,BE$1)+CARDS('13-14 Teamsheets'!$H$2:$Z$132,$A62,$CX$3,'13-14 Teamsheets'!$C$2:$C$132,BE$1)+CARDS('14-15 Teamsheets'!$H$2:$Z$136,$A62,$CX$3,'14-15 Teamsheets'!$C$2:$C$136,BE$1)) &amp; ")"</f>
        <v>0(0)</v>
      </c>
      <c r="BI62" s="82">
        <f>MINS_PLAYED('08-09 Teamsheets'!$H$2:$R$92,$A62,'08-09 Teamsheets'!$C$2:$C$92,BE$1)+MINS_PLAYED('09-10 Teamsheets'!$H$2:$R$98,$A62,'09-10 Teamsheets'!$C$2:$C$98,BE$1)+ MINS_AS_SUB('08-09 Teamsheets'!$S$2:$Z$92,$A62,'08-09 Teamsheets'!$C$2:$C$92,BE$1)+ MINS_AS_SUB('09-10 Teamsheets'!$S$2:$Z$98,$A62,'09-10 Teamsheets'!$C$2:$C$98,BE$1)+MINS_PLAYED('10-11 Teamsheets'!$H$2:$R$107,$A62,'10-11 Teamsheets'!$C$2:$C$107,BE$1)+MINS_AS_SUB('10-11 Teamsheets'!$S$2:$Z$107,$A62,'10-11 Teamsheets'!$C$2:$C$107,BE$1)+MINS_PLAYED('11-12 Teamsheets'!$H$2:$R$119,$A62,'11-12 Teamsheets'!$C$2:$C$119,BE$1)+MINS_AS_SUB('11-12 Teamsheets'!$S$2:$Z$119,$A62,'11-12 Teamsheets'!$C$2:$C$119,BE$1)+MINS_PLAYED('12-13 Teamsheets'!$H$2:$R$126,$A62,'12-13 Teamsheets'!$C$2:$C$126,BE$1)+MINS_AS_SUB('12-13 Teamsheets'!$S$2:$Z$126,$A62,'12-13 Teamsheets'!$C$2:$C$126,BE$1)+MINS_PLAYED('13-14 Teamsheets'!$H$2:$R$132,$A62,'13-14 Teamsheets'!$C$2:$C$132,BE$1)+MINS_AS_SUB('13-14 Teamsheets'!$S$2:$Z$132,$A62,'13-14 Teamsheets'!$C$2:$C$132,BE$1)+MINS_PLAYED('14-15 Teamsheets'!$H$2:$R$136,$A62,'14-15 Teamsheets'!$C$2:$C$136,BE$1)+MINS_AS_SUB('14-15 Teamsheets'!$S$2:$Z$136,$A62,'14-15 Teamsheets'!$C$2:$C$136,BE$1)</f>
        <v>0</v>
      </c>
      <c r="BJ62" s="27" t="str">
        <f>(APPS('07-08 Teamsheets'!$H$2:$R$88,$A62,'07-08 Teamsheets'!$C$2:$C$88,BJ$1)+APPS('08-09 Teamsheets'!$H$2:$R$92,$A62,'08-09 Teamsheets'!$C$2:$C$92,BJ$1)+APPS('09-10 Teamsheets'!$H$2:$R$98,$A62,'09-10 Teamsheets'!$C$2:$C$98,BJ$1)+APPS('10-11 Teamsheets'!$H$2:$R$106,$A62,'10-11 Teamsheets'!$C$2:$C$106,BJ$1)+APPS('11-12 Teamsheets'!$H$2:$R$119,$A62,'11-12 Teamsheets'!$C$2:$C$119,BJ$1)+APPS('12-13 Teamsheets'!$H$2:$R$126,$A62,'12-13 Teamsheets'!$C$2:$C$126,BJ$1)+APPS('13-14 Teamsheets'!$H$2:$R$132,$A62,'13-14 Teamsheets'!$C$2:$C$132,BJ$1)+APPS('14-15 Teamsheets'!$H$2:$R$136,$A62,'14-15 Teamsheets'!$C$2:$C$136,BJ$1)) &amp; "(" &amp; (SUBS('07-08 Teamsheets'!$S$2:$Z$88,$A62,'07-08 Teamsheets'!$C$2:$C$88,BJ$1)+SUBS('08-09 Teamsheets'!$S$2:$Z$92,$A62,'08-09 Teamsheets'!$C$2:$C$92,BJ$1)+SUBS('09-10 Teamsheets'!$S$2:$Z$98,$A62,'09-10 Teamsheets'!$C$2:$C$98,BJ$1)+SUBS('10-11 Teamsheets'!$S$2:$Z$106,$A62,'10-11 Teamsheets'!$C$2:$C$106,BJ$1)+SUBS('11-12 Teamsheets'!$S$2:$Z$119,$A62,'11-12 Teamsheets'!$C$2:$C$119,BJ$1)+SUBS('12-13 Teamsheets'!$S$2:$Z$126,$A62,'12-13 Teamsheets'!$C$2:$C$126,BJ$1)+SUBS('13-14 Teamsheets'!$S$2:$Z$132,$A62,'13-14 Teamsheets'!$C$2:$C$132,BJ$1)+SUBS('14-15 Teamsheets'!$S$2:$Z$136,$A62,'14-15 Teamsheets'!$C$2:$C$136,BJ$1)) &amp; ")"</f>
        <v>0(0)</v>
      </c>
      <c r="BK62" s="27" t="str">
        <f>(GOALS('07-08 Teamsheets'!$H$2:$R$88,$A62,'07-08 Teamsheets'!$C$2:$C$88,BJ$1)+GOALS('08-09 Teamsheets'!$H$2:$R$92,$A62,'08-09 Teamsheets'!$C$2:$C$92,BJ$1)+GOALS('09-10 Teamsheets'!$H$2:$R$98,$A62,'09-10 Teamsheets'!$C$2:$C$98,BJ$1)+GOALS('10-11 Teamsheets'!$H$2:$R$106,$A62,'10-11 Teamsheets'!$C$2:$C$106,BJ$1)+GOALS('11-12 Teamsheets'!$H$2:$R$119,$A62,'11-12 Teamsheets'!$C$2:$C$119,BJ$1)+GOALS('12-13 Teamsheets'!$H$2:$R$126,$A62,'12-13 Teamsheets'!$C$2:$C$126,BJ$1)+GOALS('13-14 Teamsheets'!$H$2:$R$132,$A62,'13-14 Teamsheets'!$C$2:$C$132,BJ$1)+GOALS('14-15 Teamsheets'!$H$2:$R$136,$A62,'14-15 Teamsheets'!$C$2:$C$136,BJ$1)) &amp; "(" &amp; (GOALS('07-08 Teamsheets'!$S$2:$Z$88,$A62,'07-08 Teamsheets'!$C$2:$C$88,BJ$1)+GOALS('08-09 Teamsheets'!$S$2:$Z$92,$A62,'08-09 Teamsheets'!$C$2:$C$92,BJ$1)+GOALS('09-10 Teamsheets'!$S$2:$Z$98,$A62,'09-10 Teamsheets'!$C$2:$C$98,BJ$1)+GOALS('10-11 Teamsheets'!$S$2:$Z$106,$A62,'10-11 Teamsheets'!$C$2:$C$106,BJ$1)+GOALS('11-12 Teamsheets'!$S$2:$Z$119,$A62,'11-12 Teamsheets'!$C$2:$C$119,BJ$1)+GOALS('12-13 Teamsheets'!$S$2:$Z$126,$A62,'12-13 Teamsheets'!$C$2:$C$126,BJ$1)+GOALS('13-14 Teamsheets'!$S$2:$Z$132,$A62,'13-14 Teamsheets'!$C$2:$C$132,BJ$1)+GOALS('14-15 Teamsheets'!$S$2:$Z$136,$A62,'14-15 Teamsheets'!$C$2:$C$136,BJ$1)) &amp; ")"</f>
        <v>0(0)</v>
      </c>
      <c r="BL62" s="27">
        <f>Clean_sheet('07-08 Teamsheets'!$C$2:$H$92,$A62,BJ$1)+Clean_sheet('08-09 Teamsheets'!$C$2:$H$92,$A62,BJ$1)+Clean_sheet('09-10 Teamsheets'!$C$2:$H$98,$A62,BJ$1)+Clean_sheet('10-11 Teamsheets'!$C$2:$H$106,$A62,BJ$1)+Clean_sheet('11-12 Teamsheets'!$C$2:$H$119,$A62,BJ$1)+Clean_sheet('12-13 Teamsheets'!$C$2:$H$126,$A62,BJ$1)+Clean_sheet('13-14 Teamsheets'!$C$2:$H$132,$A62,BJ$1)+Clean_sheet('14-15 Teamsheets'!$C$2:$H$136,$A62,BJ$1)</f>
        <v>0</v>
      </c>
      <c r="BM62" s="27" t="str">
        <f>(CARDS('07-08 Teamsheets'!$H$2:$Z$88,$A62,$CX$2,'07-08 Teamsheets'!$C$2:$C$88,BJ$1)+CARDS('08-09 Teamsheets'!$H$2:$Z$92,$A62,$CX$2,'08-09 Teamsheets'!$C$2:$C$92,BJ$1)+CARDS('09-10 Teamsheets'!$H$2:$Z$98,$A62,$CX$2,'09-10 Teamsheets'!$C$2:$C$98,BJ$1)+CARDS('10-11 Teamsheets'!$H$2:$Z$106,$A62,$CX$2,'10-11 Teamsheets'!$C$2:$C$106,BJ$1)+CARDS('11-12 Teamsheets'!$H$2:$Z$119,$A62,$CX$2,'11-12 Teamsheets'!$C$2:$C$119,BJ$1)+CARDS('12-13 Teamsheets'!$H$2:$Z$126,$A62,$CX$2,'12-13 Teamsheets'!$C$2:$C$126,BJ$1)+CARDS('13-14 Teamsheets'!$H$2:$Z$132,$A62,$CX$2,'13-14 Teamsheets'!$C$2:$C$132,BJ$1)+CARDS('14-15 Teamsheets'!$H$2:$Z$136,$A62,$CX$2,'14-15 Teamsheets'!$C$2:$C$136,BJ$1)) &amp; "(" &amp; (CARDS('07-08 Teamsheets'!$H$2:$Z$88,$A62,$CX$3,'07-08 Teamsheets'!$C$2:$C$88,BJ$1)+CARDS('08-09 Teamsheets'!$H$2:$Z$92,$A62,$CX$3,'08-09 Teamsheets'!$C$2:$C$92,BJ$1)+CARDS('09-10 Teamsheets'!$H$2:$Z$98,$A62,$CX$3,'09-10 Teamsheets'!$C$2:$C$98,BJ$1)+CARDS('10-11 Teamsheets'!$H$2:$Z$106,$A62,$CX$3,'10-11 Teamsheets'!$C$2:$C$106,BJ$1)+CARDS('11-12 Teamsheets'!$H$2:$Z$119,$A62,$CX$3,'11-12 Teamsheets'!$C$2:$C$119,BJ$1)+CARDS('12-13 Teamsheets'!$H$2:$Z$126,$A62,$CX$3,'12-13 Teamsheets'!$C$2:$C$126,BJ$1)+CARDS('13-14 Teamsheets'!$H$2:$Z$132,$A62,$CX$3,'13-14 Teamsheets'!$C$2:$C$132,BJ$1)+CARDS('14-15 Teamsheets'!$H$2:$Z$136,$A62,$CX$3,'14-15 Teamsheets'!$C$2:$C$136,BJ$1)) &amp; ")"</f>
        <v>0(0)</v>
      </c>
      <c r="BN62" s="82">
        <f>MINS_PLAYED('07-08 Teamsheets'!$H$2:$R$88,$A62,'07-08 Teamsheets'!$C$2:$C$88,BJ$1)+MINS_PLAYED('08-09 Teamsheets'!$H$2:$R$92,$A62,'08-09 Teamsheets'!$C$2:$C$92,BJ$1)+MINS_PLAYED('09-10 Teamsheets'!$H$2:$R$98,$A62,'09-10 Teamsheets'!$C$2:$C$98,BJ$1)+MINS_PLAYED('10-11 Teamsheets'!$H$2:$R$106,$A62,'10-11 Teamsheets'!$C$2:$C$106,BJ$1)+MINS_PLAYED('11-12 Teamsheets'!$H$2:$R$119,$A62,'11-12 Teamsheets'!$C$2:$C$119,BJ$1)+MINS_PLAYED('12-13 Teamsheets'!$H$2:$R$126,$A62,'12-13 Teamsheets'!$C$2:$C$126,BJ$1)+MINS_PLAYED('13-14 Teamsheets'!$H$2:$R$132,$A62,'13-14 Teamsheets'!$C$2:$C$132,BJ$1)+MINS_PLAYED('14-15 Teamsheets'!$H$2:$R$136,$A62,'14-15 Teamsheets'!$C$2:$C$136,BJ$1)+MINS_AS_SUB('07-08 Teamsheets'!$S$2:$Z$88,$A62,'07-08 Teamsheets'!$C$2:$C$88,BJ$1)+MINS_AS_SUB('08-09 Teamsheets'!$S$2:$Z$92,$A62,'08-09 Teamsheets'!$C$2:$C$92,BJ$1)+MINS_AS_SUB('09-10 Teamsheets'!$S$2:$Z$98,$A62,'09-10 Teamsheets'!$C$2:$C$98,BJ$1)+MINS_AS_SUB('10-11 Teamsheets'!$S$2:$Z$106,$A62,'10-11 Teamsheets'!$C$2:$C$106,BJ$1)+MINS_AS_SUB('11-12 Teamsheets'!$S$2:$Z$119,$A62,'11-12 Teamsheets'!$C$2:$C$119,BJ$1)+MINS_AS_SUB('12-13 Teamsheets'!$S$2:$Z$126,$A62,'12-13 Teamsheets'!$C$2:$C$126,BJ$1)+MINS_AS_SUB('13-14 Teamsheets'!$S$2:$Z$132,$A62,'13-14 Teamsheets'!$C$2:$C$132,BJ$1)+MINS_AS_SUB('14-15 Teamsheets'!$S$2:$Z$136,$A62,'14-15 Teamsheets'!$C$2:$C$136,BJ$1)</f>
        <v>0</v>
      </c>
      <c r="BO62" s="27" t="str">
        <f>(APPS('07-08 Teamsheets'!$H$2:$R$88,$A62,'07-08 Teamsheets'!$C$2:$C$88,BO$1)+APPS('08-09 Teamsheets'!$H$2:$R$92,$A62,'08-09 Teamsheets'!$C$2:$C$92,BO$1)+APPS('09-10 Teamsheets'!$H$2:$R$98,$A62,'09-10 Teamsheets'!$C$2:$C$98,BO$1)+APPS('10-11 Teamsheets'!$H$2:$R$106,$A62,'10-11 Teamsheets'!$C$2:$C$106,BO$1)+APPS('11-12 Teamsheets'!$H$2:$R$119,$A62,'11-12 Teamsheets'!$C$2:$C$119,BO$1)+APPS('12-13 Teamsheets'!$H$2:$R$126,$A62,'12-13 Teamsheets'!$C$2:$C$126,BO$1)+APPS('13-14 Teamsheets'!$H$2:$R$132,$A62,'13-14 Teamsheets'!$C$2:$C$132,BO$1)+APPS('14-15 Teamsheets'!$H$2:$R$136,$A62,'14-15 Teamsheets'!$C$2:$C$136,BO$1)) &amp; "(" &amp; (SUBS('07-08 Teamsheets'!$S$2:$Z$88,$A62,'07-08 Teamsheets'!$C$2:$C$88,BO$1)+SUBS('08-09 Teamsheets'!$S$2:$Z$92,$A62,'08-09 Teamsheets'!$C$2:$C$92,BO$1)+SUBS('09-10 Teamsheets'!$S$2:$Z$98,$A62,'09-10 Teamsheets'!$C$2:$C$98,BO$1)+SUBS('10-11 Teamsheets'!$S$2:$Z$106,$A62,'10-11 Teamsheets'!$C$2:$C$106,BO$1)+SUBS('11-12 Teamsheets'!$S$2:$Z$119,$A62,'11-12 Teamsheets'!$C$2:$C$119,BO$1)+SUBS('12-13 Teamsheets'!$S$2:$Z$126,$A62,'12-13 Teamsheets'!$C$2:$C$126,BO$1)+SUBS('13-14 Teamsheets'!$S$2:$Z$132,$A62,'13-14 Teamsheets'!$C$2:$C$132,BO$1)+SUBS('14-15 Teamsheets'!$S$2:$Z$136,$A62,'14-15 Teamsheets'!$C$2:$C$136,BO$1)) &amp; ")"</f>
        <v>0(0)</v>
      </c>
      <c r="BP62" s="27" t="str">
        <f>(GOALS('07-08 Teamsheets'!$H$2:$R$88,$A62,'07-08 Teamsheets'!$C$2:$C$88,BO$1)+GOALS('08-09 Teamsheets'!$H$2:$R$92,$A62,'08-09 Teamsheets'!$C$2:$C$92,BO$1)+GOALS('09-10 Teamsheets'!$H$2:$R$98,$A62,'09-10 Teamsheets'!$C$2:$C$98,BO$1)+GOALS('10-11 Teamsheets'!$H$2:$R$106,$A62,'10-11 Teamsheets'!$C$2:$C$106,BO$1)+GOALS('11-12 Teamsheets'!$H$2:$R$119,$A62,'11-12 Teamsheets'!$C$2:$C$119,BO$1)+GOALS('12-13 Teamsheets'!$H$2:$R$126,$A62,'12-13 Teamsheets'!$C$2:$C$126,BO$1)+GOALS('13-14 Teamsheets'!$H$2:$R$132,$A62,'13-14 Teamsheets'!$C$2:$C$132,BO$1)+GOALS('14-15 Teamsheets'!$H$2:$R$136,$A62,'14-15 Teamsheets'!$C$2:$C$136,BO$1)) &amp; "(" &amp; (GOALS('07-08 Teamsheets'!$S$2:$Z$88,$A62,'07-08 Teamsheets'!$C$2:$C$88,BO$1)+GOALS('08-09 Teamsheets'!$S$2:$Z$92,$A62,'08-09 Teamsheets'!$C$2:$C$92,BO$1)+GOALS('09-10 Teamsheets'!$S$2:$Z$98,$A62,'09-10 Teamsheets'!$C$2:$C$98,BO$1)+GOALS('10-11 Teamsheets'!$S$2:$Z$106,$A62,'10-11 Teamsheets'!$C$2:$C$106,BO$1)+GOALS('11-12 Teamsheets'!$S$2:$Z$119,$A62,'11-12 Teamsheets'!$C$2:$C$119,BO$1)+GOALS('12-13 Teamsheets'!$S$2:$Z$126,$A62,'12-13 Teamsheets'!$C$2:$C$126,BO$1)+GOALS('13-14 Teamsheets'!$S$2:$Z$132,$A62,'13-14 Teamsheets'!$C$2:$C$132,BO$1)+GOALS('14-15 Teamsheets'!$S$2:$Z$136,$A62,'14-15 Teamsheets'!$C$2:$C$136,BO$1)) &amp; ")"</f>
        <v>0(0)</v>
      </c>
      <c r="BQ62" s="27">
        <f>Clean_sheet('07-08 Teamsheets'!$C$2:$H$92,$A62,BO$1)+Clean_sheet('08-09 Teamsheets'!$C$2:$H$92,$A62,BO$1)+Clean_sheet('09-10 Teamsheets'!$C$2:$H$98,$A62,BO$1)+Clean_sheet('10-11 Teamsheets'!$C$2:$H$106,$A62,BO$1)+Clean_sheet('11-12 Teamsheets'!$C$2:$H$119,$A62,BO$1)+Clean_sheet('12-13 Teamsheets'!$C$2:$H$126,$A62,BO$1)+Clean_sheet('13-14 Teamsheets'!$C$2:$H$132,$A62,BO$1)+Clean_sheet('14-15 Teamsheets'!$C$2:$H$136,$A62,BO$1)</f>
        <v>0</v>
      </c>
      <c r="BR62" s="27" t="str">
        <f>(CARDS('07-08 Teamsheets'!$H$2:$Z$88,$A62,$CX$2,'07-08 Teamsheets'!$C$2:$C$88,BO$1)+CARDS('08-09 Teamsheets'!$H$2:$Z$92,$A62,$CX$2,'08-09 Teamsheets'!$C$2:$C$92,BO$1)+CARDS('09-10 Teamsheets'!$H$2:$Z$98,$A62,$CX$2,'09-10 Teamsheets'!$C$2:$C$98,BO$1)+CARDS('10-11 Teamsheets'!$H$2:$Z$106,$A62,$CX$2,'10-11 Teamsheets'!$C$2:$C$106,BO$1)+CARDS('11-12 Teamsheets'!$H$2:$Z$119,$A62,$CX$2,'11-12 Teamsheets'!$C$2:$C$119,BO$1)+CARDS('12-13 Teamsheets'!$H$2:$Z$126,$A62,$CX$2,'12-13 Teamsheets'!$C$2:$C$126,BO$1)+CARDS('13-14 Teamsheets'!$H$2:$Z$132,$A62,$CX$2,'13-14 Teamsheets'!$C$2:$C$132,BO$1)+CARDS('14-15 Teamsheets'!$H$2:$Z$136,$A62,$CX$2,'14-15 Teamsheets'!$C$2:$C$136,BO$1)) &amp; "(" &amp; (CARDS('07-08 Teamsheets'!$H$2:$Z$88,$A62,$CX$3,'07-08 Teamsheets'!$C$2:$C$88,BO$1)+CARDS('08-09 Teamsheets'!$H$2:$Z$92,$A62,$CX$3,'08-09 Teamsheets'!$C$2:$C$92,BO$1)+CARDS('09-10 Teamsheets'!$H$2:$Z$98,$A62,$CX$3,'09-10 Teamsheets'!$C$2:$C$98,BO$1)+CARDS('10-11 Teamsheets'!$H$2:$Z$106,$A62,$CX$3,'10-11 Teamsheets'!$C$2:$C$106,BO$1)+CARDS('11-12 Teamsheets'!$H$2:$Z$119,$A62,$CX$3,'11-12 Teamsheets'!$C$2:$C$119,BO$1)+CARDS('12-13 Teamsheets'!$H$2:$Z$126,$A62,$CX$3,'12-13 Teamsheets'!$C$2:$C$126,BO$1)+CARDS('13-14 Teamsheets'!$H$2:$Z$132,$A62,$CX$3,'13-14 Teamsheets'!$C$2:$C$132,BO$1)+CARDS('14-15 Teamsheets'!$H$2:$Z$136,$A62,$CX$3,'14-15 Teamsheets'!$C$2:$C$136,BO$1)) &amp; ")"</f>
        <v>0(0)</v>
      </c>
      <c r="BS62" s="82">
        <f>MINS_PLAYED('07-08 Teamsheets'!$H$2:$R$88,$A62,'07-08 Teamsheets'!$C$2:$C$88,BO$1)+MINS_PLAYED('08-09 Teamsheets'!$H$2:$R$92,$A62,'08-09 Teamsheets'!$C$2:$C$92,BO$1)+MINS_PLAYED('09-10 Teamsheets'!$H$2:$R$98,$A62,'09-10 Teamsheets'!$C$2:$C$98,BO$1)+MINS_PLAYED('10-11 Teamsheets'!$H$2:$R$106,$A62,'10-11 Teamsheets'!$C$2:$C$106,BO$1)+MINS_PLAYED('11-12 Teamsheets'!$H$2:$R$119,$A62,'11-12 Teamsheets'!$C$2:$C$119,BO$1)+MINS_PLAYED('12-13 Teamsheets'!$H$2:$R$126,$A62,'12-13 Teamsheets'!$C$2:$C$126,BO$1)+MINS_PLAYED('13-14 Teamsheets'!$H$2:$R$132,$A62,'13-14 Teamsheets'!$C$2:$C$132,BO$1)+MINS_PLAYED('14-15 Teamsheets'!$H$2:$R$136,$A62,'14-15 Teamsheets'!$C$2:$C$136,BO$1)+MINS_AS_SUB('07-08 Teamsheets'!$S$2:$Z$88,$A62,'07-08 Teamsheets'!$C$2:$C$88,BO$1)+MINS_AS_SUB('08-09 Teamsheets'!$S$2:$Z$92,$A62,'08-09 Teamsheets'!$C$2:$C$92,BO$1)+MINS_AS_SUB('09-10 Teamsheets'!$S$2:$Z$98,$A62,'09-10 Teamsheets'!$C$2:$C$98,BO$1)+MINS_AS_SUB('10-11 Teamsheets'!$S$2:$Z$106,$A62,'10-11 Teamsheets'!$C$2:$C$106,BO$1)+MINS_AS_SUB('11-12 Teamsheets'!$S$2:$Z$119,$A62,'11-12 Teamsheets'!$C$2:$C$119,BO$1)+MINS_AS_SUB('12-13 Teamsheets'!$S$2:$Z$126,$A62,'12-13 Teamsheets'!$C$2:$C$126,BO$1)+MINS_AS_SUB('13-14 Teamsheets'!$S$2:$Z$132,$A62,'13-14 Teamsheets'!$C$2:$C$132,BO$1)+MINS_AS_SUB('14-15 Teamsheets'!$S$2:$Z$136,$A62,'14-15 Teamsheets'!$C$2:$C$136,BO$1)</f>
        <v>0</v>
      </c>
      <c r="BT62" s="71">
        <f>APPS('05-06 Teamsheets'!$H$2:$R$71,$A62,'05-06 Teamsheets'!$C$2:$C$71,B$1)+SUBS('05-06 Teamsheets'!$S$2:$W$71,$A62,'05-06 Teamsheets'!$C$2:$C$71,B$1)+APPS('06-07 Teamsheets'!$H$2:$R$83,$A62,'06-07 Teamsheets'!$C$2:$C$83,G$1)+SUBS('06-07 Teamsheets'!$S$2:$Z$83,$A62,'06-07 Teamsheets'!$C$2:$C$83,G$1)+APPS('07-08 Teamsheets'!$H$2:$R$88,$A62,'07-08 Teamsheets'!$C$2:$C$88,L$1)+SUBS('07-08 Teamsheets'!$S$2:$Z$88,$A62,'07-08 Teamsheets'!$C$2:$C$88,L$1)+APPS('08-09 Teamsheets'!$H$2:$R$92,$A62,'08-09 Teamsheets'!$C$2:$C$92,Q$1)+SUBS('08-09 Teamsheets'!$S$2:$Z$92,$A62,'08-09 Teamsheets'!$C$2:$C$92,Q$1)+APPS('09-10 Teamsheets'!$H$2:$R$98,$A62,'09-10 Teamsheets'!$C$2:$C$98,Q$1)+SUBS('09-10 Teamsheets'!$S$2:$Z$98,$A62,'09-10 Teamsheets'!$C$2:$C$98,Q$1)+APPS('10-11 Teamsheets'!$H$2:$R$107,$A62,'10-11 Teamsheets'!$C$2:$C$107,Q$1)+SUBS('10-11 Teamsheets'!$S$2:$Z$107,$A62,'10-11 Teamsheets'!$C$2:$C$107,Q$1)+APPS('11-12 Teamsheets'!$H$2:$R$119,$A62,'11-12 Teamsheets'!$C$2:$C$119,Q$1)+SUBS('11-12 Teamsheets'!$S$2:$Z$119,$A62,'11-12 Teamsheets'!$C$2:$C$119,Q$1)+APPS('12-13 Teamsheets'!$H$2:$R$126,$A62,'12-13 Teamsheets'!$C$2:$C$126,Q$1)+SUBS('12-13 Teamsheets'!$S$2:$Z$126,$A62,'12-13 Teamsheets'!$C$2:$C$126,Q$1)+APPS('13-14 Teamsheets'!$H$2:$R$132,$A62,'13-14 Teamsheets'!$C$2:$C$132,Q$1)+SUBS('13-14 Teamsheets'!$S$2:$Z$132,$A62,'13-14 Teamsheets'!$C$2:$C$132,Q$1)+APPS('14-15 Teamsheets'!$H$2:$R$136,$A62,'14-15 Teamsheets'!$C$2:$C$136,Q$1)+SUBS('14-15 Teamsheets'!$S$2:$Z$136,$A62,'14-15 Teamsheets'!$C$2:$C$136,Q$1)</f>
        <v>1</v>
      </c>
      <c r="BU62" s="132">
        <v>0</v>
      </c>
      <c r="BV62" s="27">
        <f>APPS('07-08 Teamsheets'!$H$2:$R$88,$A62,'07-08 Teamsheets'!$C$2:$C$88,AZ$1)+SUBS('07-08 Teamsheets'!$S$2:$Z$88,$A62,'07-08 Teamsheets'!$C$2:$C$88,AZ$1)+APPS('11-12 Teamsheets'!$H$2:$R$119,$A62,'11-12 Teamsheets'!$C$2:$C$119,AZ$1)+SUBS('11-12 Teamsheets'!$S$2:$Z$119,$A62,'11-12 Teamsheets'!$C$2:$C$119,AZ$1)+APPS('12-13 Teamsheets'!$H$2:$R$126,$A62,'12-13 Teamsheets'!$C$2:$C$126,AZ$1)+SUBS('12-13 Teamsheets'!$S$2:$Z$126,$A62,'12-13 Teamsheets'!$C$2:$C$126,AZ$1)+APPS('13-14 Teamsheets'!$H$2:$R$132,$A62,'13-14 Teamsheets'!$C$2:$C$132,AZ$1)+SUBS('13-14 Teamsheets'!$S$2:$Z$132,$A62,'13-14 Teamsheets'!$C$2:$C$132,AZ$1)+APPS('14-15 Teamsheets'!$H$2:$R$136,$A62,'14-15 Teamsheets'!$C$2:$C$136,AZ$1)+SUBS('14-15 Teamsheets'!$S$2:$Z$136,$A62,'14-15 Teamsheets'!$C$2:$C$136,AZ$1)+APPS('08-09 Teamsheets'!$H$2:$R$92,$A62,'08-09 Teamsheets'!$C$2:$C$92,BE$1)+APPS('09-10 Teamsheets'!$H$2:$R$98,$A62,'09-10 Teamsheets'!$C$2:$C$98,BE$1)+SUBS('08-09 Teamsheets'!$S$2:$Z$92,$A62,'08-09 Teamsheets'!$C$2:$C$92,BE$1)+SUBS('09-10 Teamsheets'!$S$2:$Z$98,$A62,'09-10 Teamsheets'!$C$2:$C$98,BE$1)+APPS('10-11 Teamsheets'!$H$2:$R$107,$A62,'10-11 Teamsheets'!$C$2:$C$107,BE$1)+SUBS('10-11 Teamsheets'!$S$2:$Z$107,$A62,'10-11 Teamsheets'!$C$2:$C$107,BE$1)+APPS('11-12 Teamsheets'!$H$2:$R$119,$A62,'11-12 Teamsheets'!$C$2:$C$119,BE$1)+SUBS('11-12 Teamsheets'!$S$2:$Z$119,$A62,'11-12 Teamsheets'!$C$2:$C$119,BE$1)+APPS('12-13 Teamsheets'!$H$2:$R$126,$A62,'12-13 Teamsheets'!$C$2:$C$126,BE$1)+SUBS('12-13 Teamsheets'!$S$2:$Z$126,$A62,'12-13 Teamsheets'!$C$2:$C$126,BE$1)+APPS('13-14 Teamsheets'!$H$2:$R$132,$A62,'13-14 Teamsheets'!$C$2:$C$132,BE$1)+SUBS('13-14 Teamsheets'!$S$2:$Z$132,$A62,'13-14 Teamsheets'!$C$2:$C$132,BE$1)+APPS('14-15 Teamsheets'!$H$2:$R$136,$A62,'14-15 Teamsheets'!$C$2:$C$136,BE$1)+SUBS('14-15 Teamsheets'!$S$2:$Z$136,$A62,'14-15 Teamsheets'!$C$2:$C$136,BE$1)</f>
        <v>0</v>
      </c>
      <c r="BW62" s="27">
        <f>APPS('07-08 Teamsheets'!$H$2:$R$88,$A62,'07-08 Teamsheets'!$C$2:$C$88,BJ$1)+APPS('08-09 Teamsheets'!$H$2:$R$92,$A62,'08-09 Teamsheets'!$C$2:$C$92,BJ$1)+APPS('09-10 Teamsheets'!$H$2:$R$98,$A62,'09-10 Teamsheets'!$C$2:$C$98,BJ$1)+SUBS('07-08 Teamsheets'!$S$2:$Z$88,$A62,'07-08 Teamsheets'!$C$2:$C$88,BJ$1)+SUBS('08-09 Teamsheets'!$S$2:$Z$92,$A62,'08-09 Teamsheets'!$C$2:$C$92,BJ$1)+SUBS('09-10 Teamsheets'!$S$2:$Z$98,$A62,'09-10 Teamsheets'!$C$2:$C$98,BJ$1)+APPS('10-11 Teamsheets'!$H$2:$R$107,$A62,'10-11 Teamsheets'!$C$2:$C$107,BJ$1)+SUBS('10-11 Teamsheets'!$S$2:$Z$107,$A62,'10-11 Teamsheets'!$C$2:$C$107,BJ$1)+APPS('11-12 Teamsheets'!$H$2:$R$119,$A62,'11-12 Teamsheets'!$C$2:$C$119,BJ$1)+SUBS('11-12 Teamsheets'!$S$2:$Z$111,$A62,'11-12 Teamsheets'!$C$2:$C$119,BJ$1)+APPS('12-13 Teamsheets'!$H$2:$R$126,$A62,'12-13 Teamsheets'!$C$2:$C$126,BJ$1)+SUBS('12-13 Teamsheets'!$S$2:$Z$118,$A62,'12-13 Teamsheets'!$C$2:$C$126,BJ$1)+APPS('13-14 Teamsheets'!$H$2:$R$132,$A62,'13-14 Teamsheets'!$C$2:$C$132,BJ$1)+SUBS('13-14 Teamsheets'!$S$2:$Z$124,$A62,'13-14 Teamsheets'!$C$2:$C$132,BJ$1)+APPS('14-15 Teamsheets'!$H$2:$R$136,$A62,'14-15 Teamsheets'!$C$2:$C$136,BJ$1)+SUBS('14-15 Teamsheets'!$S$2:$Z$128,$A62,'14-15 Teamsheets'!$C$2:$C$136,BJ$1)</f>
        <v>0</v>
      </c>
      <c r="BX62" s="27">
        <f>APPS('07-08 Teamsheets'!$H$2:$R$88,$A62,'07-08 Teamsheets'!$C$2:$C$88,BO$1)+APPS('08-09 Teamsheets'!$H$2:$R$92,$A62,'08-09 Teamsheets'!$C$2:$C$92,BO$1)+APPS('09-10 Teamsheets'!$H$2:$R$98,$A62,'09-10 Teamsheets'!$C$2:$C$98,BO$1)+SUBS('07-08 Teamsheets'!$S$2:$Z$88,$A62,'07-08 Teamsheets'!$C$2:$C$88,BO$1)+SUBS('08-09 Teamsheets'!$S$2:$Z$92,$A62,'08-09 Teamsheets'!$C$2:$C$92,BO$1)+SUBS('09-10 Teamsheets'!$S$2:$Z$98,$A62,'09-10 Teamsheets'!$C$2:$C$98,BO$1)+APPS('10-11 Teamsheets'!$H$2:$R$107,$A62,'10-11 Teamsheets'!$C$2:$C$107,BO$1)+SUBS('10-11 Teamsheets'!$S$2:$Z$107,$A62,'10-11 Teamsheets'!$C$2:$C$107,BO$1)+APPS('11-12 Teamsheets'!$H$2:$R$119,$A62,'11-12 Teamsheets'!$C$2:$C$119,BO$1)+SUBS('11-12 Teamsheets'!$S$2:$Z$119,$A62,'11-12 Teamsheets'!$C$2:$C$119,BO$1)+APPS('12-13 Teamsheets'!$H$2:$R$126,$A62,'12-13 Teamsheets'!$C$2:$C$126,BO$1)+SUBS('12-13 Teamsheets'!$S$2:$Z$126,$A62,'12-13 Teamsheets'!$C$2:$C$126,BO$1)+APPS('13-14 Teamsheets'!$H$2:$R$132,$A62,'13-14 Teamsheets'!$C$2:$C$132,BO$1)+SUBS('13-14 Teamsheets'!$S$2:$Z$132,$A62,'13-14 Teamsheets'!$C$2:$C$132,BO$1)+APPS('14-15 Teamsheets'!$H$2:$R$136,$A62,'14-15 Teamsheets'!$C$2:$C$136,BO$1)+SUBS('14-15 Teamsheets'!$S$2:$Z$136,$A62,'14-15 Teamsheets'!$C$2:$C$136,BO$1)</f>
        <v>0</v>
      </c>
      <c r="BY62" s="28">
        <f t="shared" si="3"/>
        <v>0</v>
      </c>
      <c r="BZ62" s="27" t="str">
        <f>(APPS('05-06 Teamsheets'!$H$2:$R$71,$A62) + APPS('06-07 Teamsheets'!$H$2:$R$83,$A62) +APPS('07-08 Teamsheets'!$H$2:$R$88,$A62) + APPS('08-09 Teamsheets'!$H$2:$R$92,$A62)+APPS('09-10 Teamsheets'!$H$2:$R$98,$A62)+APPS('10-11 Teamsheets'!$H$2:$R$107,$A62)+APPS('11-12 Teamsheets'!$H$2:$R$119,$A62)+APPS('12-13 Teamsheets'!$H$2:$R$126,$A62)+APPS('13-14 Teamsheets'!$H$2:$R$132,$A62)+APPS('14-15 Teamsheets'!$H$2:$R$136,$A62)) &amp; "(" &amp; (SUBS('05-06 Teamsheets'!$S$2:$W$71,$A62)+SUBS('06-07 Teamsheets'!$S$2:$Z$83,$A62)+SUBS('07-08 Teamsheets'!$S$2:$Z$88,$A62) +SUBS('08-09 Teamsheets'!$S$2:$Z$92,$A62)+SUBS('09-10 Teamsheets'!$S$2:$Z$98,$A62)+SUBS('10-11 Teamsheets'!$S$2:$Z$107,$A62)+SUBS('11-12 Teamsheets'!$S$2:$Z$119,$A62)+SUBS('12-13 Teamsheets'!$S$2:$Z$126,$A62)+SUBS('13-14 Teamsheets'!$S$2:$Z$132,$A62)+SUBS('14-15 Teamsheets'!$S$2:$Z$136,$A62)) &amp; ")"</f>
        <v>1(0)</v>
      </c>
      <c r="CA62" s="28">
        <f t="shared" si="4"/>
        <v>1</v>
      </c>
      <c r="CB62" s="71">
        <f>GOALS('05-06 Teamsheets'!$H$2:$W$71,$A62,'05-06 Teamsheets'!$C$2:$C$71,B$1)+GOALS('06-07 Teamsheets'!$H$2:$Z$83,$A62,'06-07 Teamsheets'!$C$2:$C$83,G$1)+GOALS('07-08 Teamsheets'!$H$2:$Z$88,$A62,'07-08 Teamsheets'!$C$2:$C$88,L$1)+GOALS('08-09 Teamsheets'!$H$2:$Z$92,$A62,'08-09 Teamsheets'!$C$2:$C$92,Q$1)+GOALS('09-10 Teamsheets'!$H$2:$Z$98,$A62,'09-10 Teamsheets'!$C$2:$C$98,Q$1)+GOALS('10-11 Teamsheets'!$H$2:$Z$107,$A62,'10-11 Teamsheets'!$C$2:$C$107,Q$1)+GOALS('11-12 Teamsheets'!$H$2:$Z$119,$A62,'11-12 Teamsheets'!$C$2:$C$119,Q$1)+GOALS('12-13 Teamsheets'!$H$2:$Z$126,$A62,'12-13 Teamsheets'!$C$2:$C$126,Q$1)+GOALS('13-14 Teamsheets'!$H$2:$Z$132,$A62,'13-14 Teamsheets'!$C$2:$C$132,Q$1)+GOALS('14-15 Teamsheets'!$H$2:$Z$136,$A62,'14-15 Teamsheets'!$C$2:$C$136,Q$1)</f>
        <v>0</v>
      </c>
      <c r="CC62" s="27">
        <f>GOALS('05-06 Teamsheets'!$H$2:$W$71,$A62,'05-06 Teamsheets'!$C$2:$C$71,V$1)+GOALS('05-06 Teamsheets'!$H$2:$W$71,$A62,'05-06 Teamsheets'!$C$2:$C$71,AA$1)+GOALS('06-07 Teamsheets'!$H$2:$Z$83,$A62,'06-07 Teamsheets'!$C$2:$C$83,AF$1)+GOALS('06-07 Teamsheets'!$H$2:$Z$83,$A62,'06-07 Teamsheets'!$C$2:$C$83,AK$1)+GOALS('07-08 Teamsheets'!$H$2:$Z$88,$A62,'07-08 Teamsheets'!$C$2:$C$88,AP$1)+GOALS('07-08 Teamsheets'!$H$2:$Z$88,$A62,'07-08 Teamsheets'!$C$2:$C$88,AU$1)+GOALS('07-08 Teamsheets'!$H$2:$Z$88,$A62,'07-08 Teamsheets'!$C$2:$C$88,AZ$1)+GOALS('11-12 Teamsheets'!$H$2:$Z$119,$A62,'11-12 Teamsheets'!$C$2:$C$119,AZ$1)+GOALS('12-13 Teamsheets'!$H$2:$Z$120,$A62,'12-13 Teamsheets'!$C$2:$C$120,AZ$1)+GOALS('13-14 Teamsheets'!$H$2:$Z$126,$A62,'13-14 Teamsheets'!$C$2:$C$126,AZ$1)+GOALS('14-15 Teamsheets'!$H$2:$Z$130,$A62,'14-15 Teamsheets'!$C$2:$C$130,AZ$1)+GOALS('08-09 Teamsheets'!$H$2:$Z$92,$A62,'08-09 Teamsheets'!$C$2:$C$92,BE$1)+GOALS('09-10 Teamsheets'!$H$2:$Z$98,$A62,'09-10 Teamsheets'!$C$2:$C$98,BE$1)+GOALS('10-11 Teamsheets'!$H$2:$Z$107,$A62,'10-11 Teamsheets'!$C$2:$C$107,BE$1)+GOALS('11-12 Teamsheets'!$H$2:$Z$119,$A62,'11-12 Teamsheets'!$C$2:$C$119,BE$1)+GOALS('12-13 Teamsheets'!$H$2:$Z$126,$A62,'12-13 Teamsheets'!$C$2:$C$126,BE$1)+GOALS('13-14 Teamsheets'!$H$2:$Z$132,$A62,'13-14 Teamsheets'!$C$2:$C$132,BE$1)+GOALS('14-15 Teamsheets'!$H$2:$Z$136,$A62,'14-15 Teamsheets'!$C$2:$C$136,BE$1)</f>
        <v>0</v>
      </c>
      <c r="CD62" s="27">
        <f>GOALS('07-08 Teamsheets'!$H$2:$Z$88,$A62,'07-08 Teamsheets'!$C$2:$C$88,BJ$1)
+GOALS('08-09 Teamsheets'!$H$2:$Z$92,$A62,'08-09 Teamsheets'!$C$2:$C$92,BJ$1)
+GOALS('09-10 Teamsheets'!$H$2:$Z$98,$A62,'09-10 Teamsheets'!$C$2:$C$98,BJ$1)
+GOALS('10-11 Teamsheets'!$H$2:$Z$107,$A62,'10-11 Teamsheets'!$C$2:$C$107,BJ$1)
+GOALS('11-12 Teamsheets'!$H$2:$Z$119,$A62,'11-12 Teamsheets'!$C$2:$C$119,BJ$1)
+GOALS('12-13 Teamsheets'!$H$2:$Z$124,$A62,'12-13 Teamsheets'!$C$2:$C$124,BJ$1)+GOALS('13-14 Teamsheets'!$H$2:$Z$130,$A62,'13-14 Teamsheets'!$C$2:$C$130,BJ$1)+GOALS('14-15 Teamsheets'!$H$2:$Z$134,$A62,'14-15 Teamsheets'!$C$2:$C$134,BJ$1)
+GOALS('07-08 Teamsheets'!$H$2:$Z$88,$A62,'07-08 Teamsheets'!$C$2:$C$88,BO$1)
+GOALS('08-09 Teamsheets'!$H$2:$Z$92,$A62,'08-09 Teamsheets'!$C$2:$C$92,BO$1)
+GOALS('09-10 Teamsheets'!$H$2:$Z$98,$A62,'09-10 Teamsheets'!$C$2:$C$98,BO$1)
+GOALS('10-11 Teamsheets'!$H$2:$Z$107,$A62,'10-11 Teamsheets'!$C$2:$C$107,BO$1)
+GOALS('11-12 Teamsheets'!$H$2:$Z$119,$A62,'11-12 Teamsheets'!$C$2:$C$119,BO$1)
+GOALS('12-13 Teamsheets'!$H$2:$Z$126,$A62,'12-13 Teamsheets'!$C$2:$C$126,BO$1)+GOALS('13-14 Teamsheets'!$H$2:$Z$132,$A62,'13-14 Teamsheets'!$C$2:$C$132,BO$1)+GOALS('14-15 Teamsheets'!$H$2:$Z$136,$A62,'14-15 Teamsheets'!$C$2:$C$136,BO$1)</f>
        <v>0</v>
      </c>
      <c r="CE62" s="28">
        <f t="shared" si="5"/>
        <v>0</v>
      </c>
      <c r="CF62" s="27" t="str">
        <f>(GOALS('05-06 Teamsheets'!$H$2:$R$71,$A62) +GOALS('06-07 Teamsheets'!$H$2:$R$83,$A62) +  GOALS('07-08 Teamsheets'!$H$2:$R$88,$A62) + GOALS('08-09 Teamsheets'!$H$2:$R$92,$A62)+GOALS('09-10 Teamsheets'!$H$2:$R$98,$A62)+GOALS('10-11 Teamsheets'!$H$2:$R$107,$A62)+GOALS('11-12 Teamsheets'!$H$2:$R$119,$A62)+GOALS('12-13 Teamsheets'!$H$2:$R$126,$A62)+GOALS('13-14 Teamsheets'!$H$2:$R$132,$A62)+GOALS('14-15 Teamsheets'!$H$2:$R$136,$A62)) &amp; "(" &amp; (GOALS('05-06 Teamsheets'!$S$2:$W$71,$A62)+GOALS('06-07 Teamsheets'!$S$2:$Z$83,$A62)+GOALS('07-08 Teamsheets'!$S$2:$Z$88,$A62)+GOALS('08-09 Teamsheets'!$S$2:$Z$92,$A62)+GOALS('09-10 Teamsheets'!$S$2:$Z$98,$A62)+GOALS('10-11 Teamsheets'!$S$2:$Z$107,$A62)+GOALS('11-12 Teamsheets'!$S$2:$Z$119,$A62)+GOALS('12-13 Teamsheets'!$S$2:$Z$126,$A62)+GOALS('13-14 Teamsheets'!$S$2:$Z$132,$A62)+GOALS('14-15 Teamsheets'!$S$2:$Z$136,$A62)) &amp; ")"</f>
        <v>0(0)</v>
      </c>
      <c r="CG62" s="28">
        <f t="shared" si="6"/>
        <v>0</v>
      </c>
      <c r="CH62" s="71">
        <f t="shared" si="7"/>
        <v>0</v>
      </c>
      <c r="CI62" s="83">
        <f t="shared" si="8"/>
        <v>0</v>
      </c>
      <c r="CJ62" s="77">
        <f t="shared" si="9"/>
        <v>0</v>
      </c>
      <c r="CK62" s="74" t="str">
        <f>(CARDS('05-06 Teamsheets'!$H$2:$W$71,$A62,$CX$2)+CARDS('06-07 Teamsheets'!$H$2:$Z$83,$A62,$CX$2)+CARDS('07-08 Teamsheets'!$H$2:$Z$88,$A62,$CX$2)+CARDS('08-09 Teamsheets'!$H$2:$Z$92,$A62,$CX$2)+CARDS('09-10 Teamsheets'!$H$2:$Z$98,$A62,$CX$2)+CARDS('10-11 Teamsheets'!$H$2:$Z$107,$A62,$CX$2)+CARDS('11-12 Teamsheets'!$H$2:$Z$119,$A62,$CX$2)+CARDS('12-13 Teamsheets'!$H$2:$Z$126,$A62,$CX$2)+CARDS('13-14 Teamsheets'!$H$2:$Z$130,$A62,$CX$2)) &amp; "(" &amp; (CARDS('05-06 Teamsheets'!$H$2:$W$71,$A62,$CX$3)+CARDS('06-07 Teamsheets'!$H$2:$Z$83,$A62,$CX$3)+CARDS('07-08 Teamsheets'!$H$2:$Z$88,$A62,$CX$3)+CARDS('08-09 Teamsheets'!$H$2:$Z$92,$A62,$CX$3)+CARDS('09-10 Teamsheets'!$H$2:$Z$98,$A62,$CX$3)+CARDS('10-11 Teamsheets'!$H$2:$Z$107,$A62,$CX$3)+CARDS('11-12 Teamsheets'!$H$2:$Z$119,$A62,$CX$3)+CARDS('13-14 Teamsheets'!$H$2:$Z$130,$A62,$CX$3)) &amp; ")"</f>
        <v>0(0)</v>
      </c>
      <c r="CL62" s="28">
        <f t="shared" si="10"/>
        <v>67</v>
      </c>
      <c r="CM62" s="28">
        <f t="shared" si="11"/>
        <v>0</v>
      </c>
      <c r="CN62" s="77">
        <f t="shared" si="12"/>
        <v>67</v>
      </c>
      <c r="CO62" s="28">
        <f t="shared" si="13"/>
        <v>67</v>
      </c>
      <c r="CP62" s="28">
        <f t="shared" si="14"/>
        <v>0</v>
      </c>
      <c r="CQ62" s="77">
        <f t="shared" si="24"/>
        <v>0</v>
      </c>
      <c r="CS62" s="71">
        <f t="shared" si="0"/>
        <v>174</v>
      </c>
      <c r="CT62" s="83">
        <f t="shared" si="1"/>
        <v>167</v>
      </c>
      <c r="CU62" s="77">
        <f t="shared" si="2"/>
        <v>101</v>
      </c>
    </row>
    <row r="63" spans="1:102" x14ac:dyDescent="0.2">
      <c r="A63" s="26" t="s">
        <v>526</v>
      </c>
      <c r="B63" s="27" t="s">
        <v>1635</v>
      </c>
      <c r="C63" s="27" t="s">
        <v>1635</v>
      </c>
      <c r="D63" s="27">
        <v>0</v>
      </c>
      <c r="E63" s="27" t="s">
        <v>1635</v>
      </c>
      <c r="F63" s="82">
        <v>0</v>
      </c>
      <c r="G63" s="27" t="s">
        <v>1728</v>
      </c>
      <c r="H63" s="27" t="s">
        <v>1635</v>
      </c>
      <c r="I63" s="27">
        <v>0</v>
      </c>
      <c r="J63" s="27" t="s">
        <v>1635</v>
      </c>
      <c r="K63" s="82">
        <v>570</v>
      </c>
      <c r="L63" s="27" t="s">
        <v>1807</v>
      </c>
      <c r="M63" s="27" t="s">
        <v>1635</v>
      </c>
      <c r="N63" s="27">
        <v>0</v>
      </c>
      <c r="O63" s="27" t="s">
        <v>1647</v>
      </c>
      <c r="P63" s="82">
        <v>2490</v>
      </c>
      <c r="Q63" s="27" t="str">
        <f>(APPS('08-09 Teamsheets'!$H$2:$R$92,$A63,'08-09 Teamsheets'!$C$2:$C$92,Q$1)+APPS('09-10 Teamsheets'!$H$2:$R$98,$A63,'09-10 Teamsheets'!$C$2:$C$98,Q$1)+APPS('10-11 Teamsheets'!$H$2:$R$107,$A63,'10-11 Teamsheets'!$C$2:$C$107,Q$1)+APPS('11-12 Teamsheets'!$H$2:$R$119,$A63,'11-12 Teamsheets'!$C$2:$C$119,Q$1)+APPS('12-13 Teamsheets'!$H$2:$R$126,$A63,'12-13 Teamsheets'!$C$2:$C$126,Q$1)+APPS('13-14 Teamsheets'!$H$2:$R$132,$A63,'13-14 Teamsheets'!$C$2:$C$132,Q$1)+APPS('14-15 Teamsheets'!$H$2:$R$136,$A63,'14-15 Teamsheets'!$C$2:$C$136,Q$1)) &amp; "(" &amp; (SUBS('08-09 Teamsheets'!$S$2:$Z$92,$A63,'08-09 Teamsheets'!$C$2:$C$92,Q$1)+SUBS('09-10 Teamsheets'!$S$2:$Z$98,$A63,'09-10 Teamsheets'!$C$2:$C$98,Q$1)+SUBS('10-11 Teamsheets'!$S$2:$Z$107,$A63,'10-11 Teamsheets'!$C$2:$C$107,Q$1)+SUBS('11-12 Teamsheets'!$S$2:$Z$119,$A63,'11-12 Teamsheets'!$C$2:$C$119,Q$1)+SUBS('12-13 Teamsheets'!$S$2:$Z$126,$A63,'12-13 Teamsheets'!$C$2:$C$126,Q$1)+SUBS('13-14 Teamsheets'!$S$2:$Z$132,$A63,'13-14 Teamsheets'!$C$2:$C$132,Q$1)+SUBS('14-15 Teamsheets'!$S$2:$Z$136,$A63,'14-15 Teamsheets'!$C$2:$C$136,Q$1)) &amp; ")"</f>
        <v>10(0)</v>
      </c>
      <c r="R63" s="27" t="str">
        <f>(GOALS('08-09 Teamsheets'!$H$2:$R$92,$A63,'08-09 Teamsheets'!$C$2:$C$92,Q$1)+GOALS('09-10 Teamsheets'!$H$2:$R$98,$A63,'09-10 Teamsheets'!$C$2:$C$98,Q$1)+GOALS('10-11 Teamsheets'!$H$2:$R$107,$A63,'10-11 Teamsheets'!$C$2:$C$107,Q$1)+GOALS('11-12 Teamsheets'!$H$2:$R$119,$A63,'11-12 Teamsheets'!$C$2:$C$119,Q$1)+GOALS('12-13 Teamsheets'!$H$2:$R$126,$A63,'12-13 Teamsheets'!$C$2:$C$126,Q$1)+GOALS('13-14 Teamsheets'!$H$2:$R$132,$A63,'13-14 Teamsheets'!$C$2:$C$132,Q$1)+GOALS('14-15 Teamsheets'!$H$2:$R$136,$A63,'14-15 Teamsheets'!$C$2:$C$136,Q$1)) &amp; "(" &amp; (GOALS('08-09 Teamsheets'!$S$2:$Z$92,$A63,'08-09 Teamsheets'!$C$2:$C$92,Q$1)+GOALS('09-10 Teamsheets'!$S$2:$Z$98,$A63,'09-10 Teamsheets'!$C$2:$C$98,Q$1)+GOALS('10-11 Teamsheets'!$S$2:$Z$107,$A63,'10-11 Teamsheets'!$C$2:$C$107,Q$1)+GOALS('11-12 Teamsheets'!$S$2:$Z$119,$A63,'11-12 Teamsheets'!$C$2:$C$119,Q$1)+GOALS('12-13 Teamsheets'!$S$2:$Z$126,$A63,'12-13 Teamsheets'!$C$2:$C$126,Q$1)+GOALS('13-14 Teamsheets'!$S$2:$Z$132,$A63,'13-14 Teamsheets'!$C$2:$C$132,Q$1)+GOALS('14-15 Teamsheets'!$S$2:$Z$136,$A63,'14-15 Teamsheets'!$C$2:$C$136,Q$1)) &amp; ")"</f>
        <v>0(0)</v>
      </c>
      <c r="S63" s="27">
        <f>Clean_sheet('08-09 Teamsheets'!$C$2:$H$92,$A63,Q$1)+Clean_sheet('09-10 Teamsheets'!$C$2:$H$98,$A63,Q$1)+Clean_sheet('10-11 Teamsheets'!$C$2:$H$107,$A63,Q$1)+Clean_sheet('11-12 Teamsheets'!$C$2:$H$119,$A63,Q$1)+Clean_sheet('12-13 Teamsheets'!$C$2:$H$126,$A63,Q$1)+Clean_sheet('13-14 Teamsheets'!$C$2:$H$132,$A63,Q$1)+Clean_sheet('14-15 Teamsheets'!$C$2:$H$136,$A63,Q$1)</f>
        <v>0</v>
      </c>
      <c r="T63" s="27" t="str">
        <f>(CARDS('08-09 Teamsheets'!$H$2:$Z$92,$A63,$CX$2,'08-09 Teamsheets'!$C$2:$C$92,Q$1)+CARDS('09-10 Teamsheets'!$H$2:$Z$98,$A63,$CX$2,'09-10 Teamsheets'!$C$2:$C$98,Q$1)+CARDS('10-11 Teamsheets'!$H$2:$Z$107,$A63,$CX$2,'10-11 Teamsheets'!$C$2:$C$107,Q$1)+CARDS('11-12 Teamsheets'!$H$2:$Z$119,$A63,$CX$2,'11-12 Teamsheets'!$C$2:$C$119,Q$1)+CARDS('12-13 Teamsheets'!$H$2:$Z$126,$A63,$CX$2,'12-13 Teamsheets'!$C$2:$C$126,Q$1)+CARDS('13-14 Teamsheets'!$H$2:$Z$132,$A63,$CX$2,'13-14 Teamsheets'!$C$2:$C$132,Q$1)+CARDS('14-15 Teamsheets'!$H$2:$Z$136,$A63,$CX$2,'14-15 Teamsheets'!$C$2:$C$136,Q$1)) &amp; "(" &amp; (CARDS('08-09 Teamsheets'!$H$2:$Z$92,$A63,$CX$3,'08-09 Teamsheets'!$C$2:$C$92,Q$1)+CARDS('09-10 Teamsheets'!$H$2:$Z$98,$A63,$CX$3,'09-10 Teamsheets'!$C$2:$C$98,Q$1)+CARDS('10-11 Teamsheets'!$H$2:$Z$107,$A63,$CX$3,'10-11 Teamsheets'!$C$2:$C$107,Q$1)+CARDS('11-12 Teamsheets'!$H$2:$Z$119,$A63,$CX$3,'11-12 Teamsheets'!$C$2:$C$119,Q$1)+CARDS('12-13 Teamsheets'!$H$2:$Z$126,$A63,$CX$3,'12-13 Teamsheets'!$C$2:$C$126,Q$1)+CARDS('13-14 Teamsheets'!$H$2:$Z$132,$A63,$CX$3,'13-14 Teamsheets'!$C$2:$C$132,Q$1)+CARDS('14-15 Teamsheets'!$H$2:$Z$136,$A63,$CX$3,'14-15 Teamsheets'!$C$2:$C$136,Q$1)) &amp; ")"</f>
        <v>1(0)</v>
      </c>
      <c r="U63" s="82">
        <f>MINS_PLAYED('08-09 Teamsheets'!$H$2:$R$92,$A63,'08-09 Teamsheets'!$C$2:$C$92,Q$1)+MINS_PLAYED('09-10 Teamsheets'!$H$2:$R$98,$A63,'09-10 Teamsheets'!$C$2:$C$98,Q$1)+ MINS_AS_SUB('08-09 Teamsheets'!$S$2:$Z$92,$A63,'08-09 Teamsheets'!$C$2:$C$92,Q$1)+ MINS_AS_SUB('09-10 Teamsheets'!$S$2:$Z$98,$A63,'09-10 Teamsheets'!$C$2:$C$98,Q$1)+MINS_PLAYED('10-11 Teamsheets'!$H$2:$R$107,$A63,'10-11 Teamsheets'!$C$2:$C$107,Q$1)+MINS_AS_SUB('10-11 Teamsheets'!$S$2:$Z$107,$A63,'10-11 Teamsheets'!$C$2:$C$107,Q$1)+MINS_PLAYED('11-12 Teamsheets'!$H$2:$R$119,$A63,'11-12 Teamsheets'!$C$2:$C$119,Q$1)+MINS_AS_SUB('11-12 Teamsheets'!$S$2:$Z$119,$A63,'11-12 Teamsheets'!$C$2:$C$119,Q$1)+MINS_PLAYED('12-13 Teamsheets'!$H$2:$R$126,$A63,'12-13 Teamsheets'!$C$2:$C$126,Q$1)+MINS_AS_SUB('12-13 Teamsheets'!$S$2:$Z$126,$A63,'12-13 Teamsheets'!$C$2:$C$126,Q$1)+MINS_PLAYED('13-14 Teamsheets'!$H$2:$R$132,$A63,'13-14 Teamsheets'!$C$2:$C$132,Q$1)+MINS_AS_SUB('13-14 Teamsheets'!$S$2:$Z$132,$A63,'13-14 Teamsheets'!$C$2:$C$132,Q$1)+MINS_PLAYED('14-15 Teamsheets'!$H$2:$R$136,$A63,'14-15 Teamsheets'!$C$2:$C$136,Q$1)+MINS_AS_SUB('14-15 Teamsheets'!$S$2:$Z$136,$A63,'14-15 Teamsheets'!$C$2:$C$136,Q$1)</f>
        <v>758</v>
      </c>
      <c r="V63" s="27" t="s">
        <v>1635</v>
      </c>
      <c r="W63" s="27" t="s">
        <v>1635</v>
      </c>
      <c r="X63" s="27">
        <v>0</v>
      </c>
      <c r="Y63" s="27" t="s">
        <v>1635</v>
      </c>
      <c r="Z63" s="82">
        <v>0</v>
      </c>
      <c r="AA63" s="27" t="s">
        <v>1635</v>
      </c>
      <c r="AB63" s="27" t="s">
        <v>1635</v>
      </c>
      <c r="AC63" s="27">
        <v>0</v>
      </c>
      <c r="AD63" s="27" t="s">
        <v>1635</v>
      </c>
      <c r="AE63" s="82">
        <v>0</v>
      </c>
      <c r="AF63" s="27" t="s">
        <v>1635</v>
      </c>
      <c r="AG63" s="27" t="s">
        <v>1635</v>
      </c>
      <c r="AH63" s="27">
        <v>0</v>
      </c>
      <c r="AI63" s="27" t="s">
        <v>1635</v>
      </c>
      <c r="AJ63" s="82">
        <v>0</v>
      </c>
      <c r="AK63" s="27" t="s">
        <v>1638</v>
      </c>
      <c r="AL63" s="27" t="s">
        <v>1635</v>
      </c>
      <c r="AM63" s="27">
        <v>0</v>
      </c>
      <c r="AN63" s="27" t="s">
        <v>1635</v>
      </c>
      <c r="AO63" s="82">
        <v>180</v>
      </c>
      <c r="AP63" s="27" t="s">
        <v>1636</v>
      </c>
      <c r="AQ63" s="27" t="s">
        <v>1635</v>
      </c>
      <c r="AR63" s="27">
        <v>0</v>
      </c>
      <c r="AS63" s="27" t="s">
        <v>1635</v>
      </c>
      <c r="AT63" s="82">
        <v>120</v>
      </c>
      <c r="AU63" s="27" t="s">
        <v>1651</v>
      </c>
      <c r="AV63" s="27" t="s">
        <v>1635</v>
      </c>
      <c r="AW63" s="27">
        <v>0</v>
      </c>
      <c r="AX63" s="27" t="s">
        <v>1635</v>
      </c>
      <c r="AY63" s="82">
        <v>326</v>
      </c>
      <c r="AZ63" s="27" t="str">
        <f>(APPS('07-08 Teamsheets'!$H$2:$R$88,$A63,'07-08 Teamsheets'!$C$2:$C$88,AZ$1)+APPS('11-12 Teamsheets'!$H$2:$R$119,$A63,'11-12 Teamsheets'!$C$2:$C$119,AZ$1)+APPS('12-13 Teamsheets'!$H$2:$R$126,$A63,'12-13 Teamsheets'!$C$2:$C$126,AZ$1)+APPS('13-14 Teamsheets'!$H$2:$R$132,$A63,'13-14 Teamsheets'!$C$2:$C$132,AZ$1)+APPS('14-15 Teamsheets'!$H$2:$R$136,$A63,'14-15 Teamsheets'!$C$2:$C$136,AZ$1)) &amp; "(" &amp; (SUBS('07-08 Teamsheets'!$S$2:$Z$88,$A63,'07-08 Teamsheets'!$C$2:$C$88,AZ$1)+SUBS('11-12 Teamsheets'!$S$2:$Z$119,$A63,'11-12 Teamsheets'!$C$2:$C$119,AZ$1)+SUBS('12-13 Teamsheets'!$S$2:$Z$126,$A63,'12-13 Teamsheets'!$C$2:$C$126,AZ$1)+SUBS('13-14 Teamsheets'!$S$2:$Z$132,$A63,'13-14 Teamsheets'!$C$2:$C$132,AZ$1)+SUBS('14-15 Teamsheets'!$S$2:$Z$136,$A63,'14-15 Teamsheets'!$C$2:$C$136,AZ$1)) &amp; ")"</f>
        <v>3(0)</v>
      </c>
      <c r="BA63" s="27" t="str">
        <f>(GOALS('07-08 Teamsheets'!$H$2:$R$88,$A63,'07-08 Teamsheets'!$C$2:$C$88,AZ$1)+GOALS('11-12 Teamsheets'!$H$2:$R$119,$A63,'11-12 Teamsheets'!$C$2:$C$119,AZ$1)+GOALS('12-13 Teamsheets'!$H$2:$R$126,$A63,'12-13 Teamsheets'!$C$2:$C$126,AZ$1)+GOALS('13-14 Teamsheets'!$H$2:$R$132,$A63,'13-14 Teamsheets'!$C$2:$C$132,AZ$1)+GOALS('14-15 Teamsheets'!$H$2:$R$136,$A63,'14-15 Teamsheets'!$C$2:$C$136,AZ$1)) &amp; "(" &amp; (GOALS('07-08 Teamsheets'!$S$2:$Z$88,$A63,'07-08 Teamsheets'!$C$2:$C$88,AZ$1)+GOALS('11-12 Teamsheets'!$S$2:$Z$119,$A63,'11-12 Teamsheets'!$C$2:$C$119,AZ$1)+GOALS('12-13 Teamsheets'!$S$2:$Z$126,$A63,'12-13 Teamsheets'!$C$2:$C$126,AZ$1)+GOALS('13-14 Teamsheets'!$S$2:$Z$132,$A63,'13-14 Teamsheets'!$C$2:$C$132,AZ$1)+GOALS('14-15 Teamsheets'!$S$2:$Z$136,$A63,'14-15 Teamsheets'!$C$2:$C$136,AZ$1)) &amp; ")"</f>
        <v>0(0)</v>
      </c>
      <c r="BB63" s="27">
        <f>Clean_sheet('07-08 Teamsheets'!$C$2:$H$92,$A63,AZ$1)+Clean_sheet('11-12 Teamsheets'!$C$2:$H$119,$A63,AZ$1)+Clean_sheet('12-13 Teamsheets'!$C$2:$H$126,$A63,AZ$1)+Clean_sheet('13-14 Teamsheets'!$C$2:$H$132,$A63,AZ$1)+Clean_sheet('14-15 Teamsheets'!$C$2:$H$136,$A63,AZ$1)</f>
        <v>0</v>
      </c>
      <c r="BC63" s="27" t="str">
        <f>(CARDS('07-08 Teamsheets'!$H$2:$Z$88,$A63,$CX$2,'07-08 Teamsheets'!$C$2:$C$88,AZ$1)+CARDS('11-12 Teamsheets'!$H$2:$Z$119,$A63,$CX$2,'11-12 Teamsheets'!$C$2:$C$119,AZ$1)+CARDS('12-13 Teamsheets'!$H$2:$Z$126,$A63,$CX$2,'12-13 Teamsheets'!$C$2:$C$126,AZ$1)+CARDS('13-14 Teamsheets'!$H$2:$Z$132,$A63,$CX$2,'13-14 Teamsheets'!$C$2:$C$132,AZ$1)+CARDS('14-15 Teamsheets'!$H$2:$Z$136,$A63,$CX$2,'14-15 Teamsheets'!$C$2:$C$136,AZ$1)) &amp; "(" &amp; (CARDS('07-08 Teamsheets'!$H$2:$Z$88,$A63,$CX$3,'07-08 Teamsheets'!$C$2:$C$88,AZ$1)+CARDS('11-12 Teamsheets'!$H$2:$Z$119,$A63,$CX$3,'11-12 Teamsheets'!$C$2:$C$119,AZ$1)+CARDS('12-13 Teamsheets'!$H$2:$Z$126,$A63,$CX$3,'12-13 Teamsheets'!$C$2:$C$126,AZ$1)+CARDS('13-14 Teamsheets'!$H$2:$Z$132,$A63,$CX$3,'13-14 Teamsheets'!$C$2:$C$132,AZ$1)+CARDS('14-15 Teamsheets'!$H$2:$Z$136,$A63,$CX$3,'14-15 Teamsheets'!$C$2:$C$136,AZ$1)) &amp; ")"</f>
        <v>0(0)</v>
      </c>
      <c r="BD63" s="82">
        <f>MINS_PLAYED('07-08 Teamsheets'!$H$2:$R$88,$A63,'07-08 Teamsheets'!$C$2:$C$88,AZ$1)+MINS_PLAYED('11-12 Teamsheets'!$H$2:$R$119,$A63,'11-12 Teamsheets'!$C$2:$C$119,AZ$1)+MINS_PLAYED('12-13 Teamsheets'!$H$2:$R$126,$A63,'12-13 Teamsheets'!$C$2:$C$126,AZ$1)+MINS_PLAYED('13-14 Teamsheets'!$H$2:$R$132,$A63,'13-14 Teamsheets'!$C$2:$C$132,AZ$1)+MINS_PLAYED('14-15 Teamsheets'!$H$2:$R$136,$A63,'14-15 Teamsheets'!$C$2:$C$136,AZ$1)+MINS_AS_SUB('07-08 Teamsheets'!$S$2:$Z$88,$A63,'07-08 Teamsheets'!$C$2:$C$88,AZ$1)+MINS_AS_SUB('11-12 Teamsheets'!$S$2:$Z$119,$A63,'11-12 Teamsheets'!$C$2:$C$119,AZ$1)+MINS_AS_SUB('12-13 Teamsheets'!$S$2:$Z$126,$A63,'12-13 Teamsheets'!$C$2:$C$126,AZ$1)+MINS_AS_SUB('13-14 Teamsheets'!$S$2:$Z$132,$A63,'13-14 Teamsheets'!$C$2:$C$132,AZ$1)+MINS_AS_SUB('14-15 Teamsheets'!$S$2:$Z$136,$A63,'14-15 Teamsheets'!$C$2:$C$136,AZ$1)</f>
        <v>270</v>
      </c>
      <c r="BE63" s="27" t="str">
        <f>(APPS('08-09 Teamsheets'!$H$2:$R$92,$A63,'08-09 Teamsheets'!$C$2:$C$92,BE$1)+APPS('09-10 Teamsheets'!$H$2:$R$98,$A63,'09-10 Teamsheets'!$C$2:$C$98,BE$1)+APPS('10-11 Teamsheets'!$H$2:$R$107,$A63,'10-11 Teamsheets'!$C$2:$C$107,BE$1)+APPS('11-12 Teamsheets'!$H$2:$R$119,$A63,'11-12 Teamsheets'!$C$2:$C$119,BE$1)+APPS('12-13 Teamsheets'!$H$2:$R$126,$A63,'12-13 Teamsheets'!$C$2:$C$126,BE$1)+APPS('13-14 Teamsheets'!$H$2:$R$132,$A63,'13-14 Teamsheets'!$C$2:$C$132,BE$1)+APPS('14-15 Teamsheets'!$H$2:$R$136,$A63,'14-15 Teamsheets'!$C$2:$C$136,BE$1)) &amp; "(" &amp; (SUBS('08-09 Teamsheets'!$S$2:$Z$92,$A63,'08-09 Teamsheets'!$C$2:$C$92,BE$1)+SUBS('09-10 Teamsheets'!$S$2:$Z$98,$A63,'09-10 Teamsheets'!$C$2:$C$98,BE$1)+SUBS('10-11 Teamsheets'!$S$2:$Z$107,$A63,'10-11 Teamsheets'!$C$2:$C$107,BE$1)+SUBS('11-12 Teamsheets'!$S$2:$Z$119,$A63,'11-12 Teamsheets'!$C$2:$C$119,BE$1)+SUBS('12-13 Teamsheets'!$S$2:$Z$126,$A63,'12-13 Teamsheets'!$C$2:$C$126,BE$1)+SUBS('13-14 Teamsheets'!$S$2:$Z$132,$A63,'13-14 Teamsheets'!$C$2:$C$132,BE$1)+SUBS('14-15 Teamsheets'!$S$2:$Z$136,$A63,'14-15 Teamsheets'!$C$2:$C$136,BE$1)) &amp; ")"</f>
        <v>0(0)</v>
      </c>
      <c r="BF63" s="27" t="str">
        <f>(GOALS('08-09 Teamsheets'!$H$2:$R$92,$A63,'08-09 Teamsheets'!$C$2:$C$92,BE$1)+GOALS('09-10 Teamsheets'!$H$2:$R$98,$A63,'09-10 Teamsheets'!$C$2:$C$98,BE$1)+GOALS('10-11 Teamsheets'!$H$2:$R$107,$A63,'10-11 Teamsheets'!$C$2:$C$107,BE$1)+GOALS('11-12 Teamsheets'!$H$2:$R$119,$A63,'11-12 Teamsheets'!$C$2:$C$119,BE$1)+GOALS('12-13 Teamsheets'!$H$2:$R$126,$A63,'12-13 Teamsheets'!$C$2:$C$126,BE$1)+GOALS('13-14 Teamsheets'!$H$2:$R$132,$A63,'13-14 Teamsheets'!$C$2:$C$132,BE$1)+GOALS('14-15 Teamsheets'!$H$2:$R$136,$A63,'14-15 Teamsheets'!$C$2:$C$136,BE$1)) &amp; "(" &amp; (GOALS('08-09 Teamsheets'!$S$2:$Z$92,$A63,'08-09 Teamsheets'!$C$2:$C$92,BE$1)+GOALS('09-10 Teamsheets'!$S$2:$Z$98,$A63,'09-10 Teamsheets'!$C$2:$C$98,BE$1)+GOALS('10-11 Teamsheets'!$S$2:$Z$107,$A63,'10-11 Teamsheets'!$C$2:$C$107,BE$1)+GOALS('11-12 Teamsheets'!$S$2:$Z$119,$A63,'11-12 Teamsheets'!$C$2:$C$119,BE$1)+GOALS('12-13 Teamsheets'!$S$2:$Z$126,$A63,'12-13 Teamsheets'!$C$2:$C$126,BE$1)+GOALS('13-14 Teamsheets'!$S$2:$Z$132,$A63,'13-14 Teamsheets'!$C$2:$C$132,BE$1)+GOALS('14-15 Teamsheets'!$S$2:$Z$136,$A63,'14-15 Teamsheets'!$C$2:$C$136,BE$1)) &amp; ")"</f>
        <v>0(0)</v>
      </c>
      <c r="BG63" s="27">
        <f>Clean_sheet('08-09 Teamsheets'!$C$2:$H$92,$A63,BE$1)+Clean_sheet('09-10 Teamsheets'!$C$2:$H$98,$A63,BE$1)+Clean_sheet('10-11 Teamsheets'!$C$2:$H$107,$A63,BE$1)+Clean_sheet('11-12 Teamsheets'!$C$2:$H$119,$A63,BE$1)+Clean_sheet('12-13 Teamsheets'!$C$2:$H$126,$A63,BE$1)+Clean_sheet('13-14 Teamsheets'!$C$2:$H$132,$A63,BE$1)+Clean_sheet('14-15 Teamsheets'!$C$2:$H$136,$A63,BE$1)</f>
        <v>0</v>
      </c>
      <c r="BH63" s="27" t="str">
        <f>(CARDS('08-09 Teamsheets'!$H$2:$Z$92,$A63,$CX$2,'08-09 Teamsheets'!$C$2:$C$92,BE$1)+CARDS('09-10 Teamsheets'!$H$2:$Z$98,$A63,$CX$2,'09-10 Teamsheets'!$C$2:$C$98,BE$1)+CARDS('10-11 Teamsheets'!$H$2:$Z$107,$A63,$CX$2,'10-11 Teamsheets'!$C$2:$C$107,BE$1)+CARDS('11-12 Teamsheets'!$H$2:$Z$119,$A63,$CX$2,'11-12 Teamsheets'!$C$2:$C$119,BE$1)+CARDS('12-13 Teamsheets'!$H$2:$Z$126,$A63,$CX$2,'12-13 Teamsheets'!$C$2:$C$126,BE$1)+CARDS('13-14 Teamsheets'!$H$2:$Z$132,$A63,$CX$2,'13-14 Teamsheets'!$C$2:$C$132,BE$1)+CARDS('14-15 Teamsheets'!$H$2:$Z$136,$A63,$CX$2,'14-15 Teamsheets'!$C$2:$C$136,BE$1)) &amp; "(" &amp; (CARDS('08-09 Teamsheets'!$H$2:$Z$92,$A63,$CX$3,'08-09 Teamsheets'!$C$2:$C$92,BE$1)+CARDS('09-10 Teamsheets'!$H$2:$Z$98,$A63,$CX$3,'09-10 Teamsheets'!$C$2:$C$98,BE$1)+CARDS('10-11 Teamsheets'!$H$2:$Z$107,$A63,$CX$3,'10-11 Teamsheets'!$C$2:$C$107,BE$1)+CARDS('11-12 Teamsheets'!$H$2:$Z$119,$A63,$CX$3,'11-12 Teamsheets'!$C$2:$C$119,BE$1)+CARDS('12-13 Teamsheets'!$H$2:$Z$126,$A63,$CX$3,'12-13 Teamsheets'!$C$2:$C$126,BE$1)+CARDS('13-14 Teamsheets'!$H$2:$Z$132,$A63,$CX$3,'13-14 Teamsheets'!$C$2:$C$132,BE$1)+CARDS('14-15 Teamsheets'!$H$2:$Z$136,$A63,$CX$3,'14-15 Teamsheets'!$C$2:$C$136,BE$1)) &amp; ")"</f>
        <v>0(0)</v>
      </c>
      <c r="BI63" s="82">
        <f>MINS_PLAYED('08-09 Teamsheets'!$H$2:$R$92,$A63,'08-09 Teamsheets'!$C$2:$C$92,BE$1)+MINS_PLAYED('09-10 Teamsheets'!$H$2:$R$98,$A63,'09-10 Teamsheets'!$C$2:$C$98,BE$1)+ MINS_AS_SUB('08-09 Teamsheets'!$S$2:$Z$92,$A63,'08-09 Teamsheets'!$C$2:$C$92,BE$1)+ MINS_AS_SUB('09-10 Teamsheets'!$S$2:$Z$98,$A63,'09-10 Teamsheets'!$C$2:$C$98,BE$1)+MINS_PLAYED('10-11 Teamsheets'!$H$2:$R$107,$A63,'10-11 Teamsheets'!$C$2:$C$107,BE$1)+MINS_AS_SUB('10-11 Teamsheets'!$S$2:$Z$107,$A63,'10-11 Teamsheets'!$C$2:$C$107,BE$1)+MINS_PLAYED('11-12 Teamsheets'!$H$2:$R$119,$A63,'11-12 Teamsheets'!$C$2:$C$119,BE$1)+MINS_AS_SUB('11-12 Teamsheets'!$S$2:$Z$119,$A63,'11-12 Teamsheets'!$C$2:$C$119,BE$1)+MINS_PLAYED('12-13 Teamsheets'!$H$2:$R$126,$A63,'12-13 Teamsheets'!$C$2:$C$126,BE$1)+MINS_AS_SUB('12-13 Teamsheets'!$S$2:$Z$126,$A63,'12-13 Teamsheets'!$C$2:$C$126,BE$1)+MINS_PLAYED('13-14 Teamsheets'!$H$2:$R$132,$A63,'13-14 Teamsheets'!$C$2:$C$132,BE$1)+MINS_AS_SUB('13-14 Teamsheets'!$S$2:$Z$132,$A63,'13-14 Teamsheets'!$C$2:$C$132,BE$1)+MINS_PLAYED('14-15 Teamsheets'!$H$2:$R$136,$A63,'14-15 Teamsheets'!$C$2:$C$136,BE$1)+MINS_AS_SUB('14-15 Teamsheets'!$S$2:$Z$136,$A63,'14-15 Teamsheets'!$C$2:$C$136,BE$1)</f>
        <v>0</v>
      </c>
      <c r="BJ63" s="27" t="str">
        <f>(APPS('07-08 Teamsheets'!$H$2:$R$88,$A63,'07-08 Teamsheets'!$C$2:$C$88,BJ$1)+APPS('08-09 Teamsheets'!$H$2:$R$92,$A63,'08-09 Teamsheets'!$C$2:$C$92,BJ$1)+APPS('09-10 Teamsheets'!$H$2:$R$98,$A63,'09-10 Teamsheets'!$C$2:$C$98,BJ$1)+APPS('10-11 Teamsheets'!$H$2:$R$106,$A63,'10-11 Teamsheets'!$C$2:$C$106,BJ$1)+APPS('11-12 Teamsheets'!$H$2:$R$119,$A63,'11-12 Teamsheets'!$C$2:$C$119,BJ$1)+APPS('12-13 Teamsheets'!$H$2:$R$126,$A63,'12-13 Teamsheets'!$C$2:$C$126,BJ$1)+APPS('13-14 Teamsheets'!$H$2:$R$132,$A63,'13-14 Teamsheets'!$C$2:$C$132,BJ$1)+APPS('14-15 Teamsheets'!$H$2:$R$136,$A63,'14-15 Teamsheets'!$C$2:$C$136,BJ$1)) &amp; "(" &amp; (SUBS('07-08 Teamsheets'!$S$2:$Z$88,$A63,'07-08 Teamsheets'!$C$2:$C$88,BJ$1)+SUBS('08-09 Teamsheets'!$S$2:$Z$92,$A63,'08-09 Teamsheets'!$C$2:$C$92,BJ$1)+SUBS('09-10 Teamsheets'!$S$2:$Z$98,$A63,'09-10 Teamsheets'!$C$2:$C$98,BJ$1)+SUBS('10-11 Teamsheets'!$S$2:$Z$106,$A63,'10-11 Teamsheets'!$C$2:$C$106,BJ$1)+SUBS('11-12 Teamsheets'!$S$2:$Z$119,$A63,'11-12 Teamsheets'!$C$2:$C$119,BJ$1)+SUBS('12-13 Teamsheets'!$S$2:$Z$126,$A63,'12-13 Teamsheets'!$C$2:$C$126,BJ$1)+SUBS('13-14 Teamsheets'!$S$2:$Z$132,$A63,'13-14 Teamsheets'!$C$2:$C$132,BJ$1)+SUBS('14-15 Teamsheets'!$S$2:$Z$136,$A63,'14-15 Teamsheets'!$C$2:$C$136,BJ$1)) &amp; ")"</f>
        <v>3(1)</v>
      </c>
      <c r="BK63" s="27" t="str">
        <f>(GOALS('07-08 Teamsheets'!$H$2:$R$88,$A63,'07-08 Teamsheets'!$C$2:$C$88,BJ$1)+GOALS('08-09 Teamsheets'!$H$2:$R$92,$A63,'08-09 Teamsheets'!$C$2:$C$92,BJ$1)+GOALS('09-10 Teamsheets'!$H$2:$R$98,$A63,'09-10 Teamsheets'!$C$2:$C$98,BJ$1)+GOALS('10-11 Teamsheets'!$H$2:$R$106,$A63,'10-11 Teamsheets'!$C$2:$C$106,BJ$1)+GOALS('11-12 Teamsheets'!$H$2:$R$119,$A63,'11-12 Teamsheets'!$C$2:$C$119,BJ$1)+GOALS('12-13 Teamsheets'!$H$2:$R$126,$A63,'12-13 Teamsheets'!$C$2:$C$126,BJ$1)+GOALS('13-14 Teamsheets'!$H$2:$R$132,$A63,'13-14 Teamsheets'!$C$2:$C$132,BJ$1)+GOALS('14-15 Teamsheets'!$H$2:$R$136,$A63,'14-15 Teamsheets'!$C$2:$C$136,BJ$1)) &amp; "(" &amp; (GOALS('07-08 Teamsheets'!$S$2:$Z$88,$A63,'07-08 Teamsheets'!$C$2:$C$88,BJ$1)+GOALS('08-09 Teamsheets'!$S$2:$Z$92,$A63,'08-09 Teamsheets'!$C$2:$C$92,BJ$1)+GOALS('09-10 Teamsheets'!$S$2:$Z$98,$A63,'09-10 Teamsheets'!$C$2:$C$98,BJ$1)+GOALS('10-11 Teamsheets'!$S$2:$Z$106,$A63,'10-11 Teamsheets'!$C$2:$C$106,BJ$1)+GOALS('11-12 Teamsheets'!$S$2:$Z$119,$A63,'11-12 Teamsheets'!$C$2:$C$119,BJ$1)+GOALS('12-13 Teamsheets'!$S$2:$Z$126,$A63,'12-13 Teamsheets'!$C$2:$C$126,BJ$1)+GOALS('13-14 Teamsheets'!$S$2:$Z$132,$A63,'13-14 Teamsheets'!$C$2:$C$132,BJ$1)+GOALS('14-15 Teamsheets'!$S$2:$Z$136,$A63,'14-15 Teamsheets'!$C$2:$C$136,BJ$1)) &amp; ")"</f>
        <v>0(0)</v>
      </c>
      <c r="BL63" s="27">
        <f>Clean_sheet('07-08 Teamsheets'!$C$2:$H$92,$A63,BJ$1)+Clean_sheet('08-09 Teamsheets'!$C$2:$H$92,$A63,BJ$1)+Clean_sheet('09-10 Teamsheets'!$C$2:$H$98,$A63,BJ$1)+Clean_sheet('10-11 Teamsheets'!$C$2:$H$106,$A63,BJ$1)+Clean_sheet('11-12 Teamsheets'!$C$2:$H$119,$A63,BJ$1)+Clean_sheet('12-13 Teamsheets'!$C$2:$H$126,$A63,BJ$1)+Clean_sheet('13-14 Teamsheets'!$C$2:$H$132,$A63,BJ$1)+Clean_sheet('14-15 Teamsheets'!$C$2:$H$136,$A63,BJ$1)</f>
        <v>0</v>
      </c>
      <c r="BM63" s="27" t="str">
        <f>(CARDS('07-08 Teamsheets'!$H$2:$Z$88,$A63,$CX$2,'07-08 Teamsheets'!$C$2:$C$88,BJ$1)+CARDS('08-09 Teamsheets'!$H$2:$Z$92,$A63,$CX$2,'08-09 Teamsheets'!$C$2:$C$92,BJ$1)+CARDS('09-10 Teamsheets'!$H$2:$Z$98,$A63,$CX$2,'09-10 Teamsheets'!$C$2:$C$98,BJ$1)+CARDS('10-11 Teamsheets'!$H$2:$Z$106,$A63,$CX$2,'10-11 Teamsheets'!$C$2:$C$106,BJ$1)+CARDS('11-12 Teamsheets'!$H$2:$Z$119,$A63,$CX$2,'11-12 Teamsheets'!$C$2:$C$119,BJ$1)+CARDS('12-13 Teamsheets'!$H$2:$Z$126,$A63,$CX$2,'12-13 Teamsheets'!$C$2:$C$126,BJ$1)+CARDS('13-14 Teamsheets'!$H$2:$Z$132,$A63,$CX$2,'13-14 Teamsheets'!$C$2:$C$132,BJ$1)+CARDS('14-15 Teamsheets'!$H$2:$Z$136,$A63,$CX$2,'14-15 Teamsheets'!$C$2:$C$136,BJ$1)) &amp; "(" &amp; (CARDS('07-08 Teamsheets'!$H$2:$Z$88,$A63,$CX$3,'07-08 Teamsheets'!$C$2:$C$88,BJ$1)+CARDS('08-09 Teamsheets'!$H$2:$Z$92,$A63,$CX$3,'08-09 Teamsheets'!$C$2:$C$92,BJ$1)+CARDS('09-10 Teamsheets'!$H$2:$Z$98,$A63,$CX$3,'09-10 Teamsheets'!$C$2:$C$98,BJ$1)+CARDS('10-11 Teamsheets'!$H$2:$Z$106,$A63,$CX$3,'10-11 Teamsheets'!$C$2:$C$106,BJ$1)+CARDS('11-12 Teamsheets'!$H$2:$Z$119,$A63,$CX$3,'11-12 Teamsheets'!$C$2:$C$119,BJ$1)+CARDS('12-13 Teamsheets'!$H$2:$Z$126,$A63,$CX$3,'12-13 Teamsheets'!$C$2:$C$126,BJ$1)+CARDS('13-14 Teamsheets'!$H$2:$Z$132,$A63,$CX$3,'13-14 Teamsheets'!$C$2:$C$132,BJ$1)+CARDS('14-15 Teamsheets'!$H$2:$Z$136,$A63,$CX$3,'14-15 Teamsheets'!$C$2:$C$136,BJ$1)) &amp; ")"</f>
        <v>0(0)</v>
      </c>
      <c r="BN63" s="82">
        <f>MINS_PLAYED('07-08 Teamsheets'!$H$2:$R$88,$A63,'07-08 Teamsheets'!$C$2:$C$88,BJ$1)+MINS_PLAYED('08-09 Teamsheets'!$H$2:$R$92,$A63,'08-09 Teamsheets'!$C$2:$C$92,BJ$1)+MINS_PLAYED('09-10 Teamsheets'!$H$2:$R$98,$A63,'09-10 Teamsheets'!$C$2:$C$98,BJ$1)+MINS_PLAYED('10-11 Teamsheets'!$H$2:$R$106,$A63,'10-11 Teamsheets'!$C$2:$C$106,BJ$1)+MINS_PLAYED('11-12 Teamsheets'!$H$2:$R$119,$A63,'11-12 Teamsheets'!$C$2:$C$119,BJ$1)+MINS_PLAYED('12-13 Teamsheets'!$H$2:$R$126,$A63,'12-13 Teamsheets'!$C$2:$C$126,BJ$1)+MINS_PLAYED('13-14 Teamsheets'!$H$2:$R$132,$A63,'13-14 Teamsheets'!$C$2:$C$132,BJ$1)+MINS_PLAYED('14-15 Teamsheets'!$H$2:$R$136,$A63,'14-15 Teamsheets'!$C$2:$C$136,BJ$1)+MINS_AS_SUB('07-08 Teamsheets'!$S$2:$Z$88,$A63,'07-08 Teamsheets'!$C$2:$C$88,BJ$1)+MINS_AS_SUB('08-09 Teamsheets'!$S$2:$Z$92,$A63,'08-09 Teamsheets'!$C$2:$C$92,BJ$1)+MINS_AS_SUB('09-10 Teamsheets'!$S$2:$Z$98,$A63,'09-10 Teamsheets'!$C$2:$C$98,BJ$1)+MINS_AS_SUB('10-11 Teamsheets'!$S$2:$Z$106,$A63,'10-11 Teamsheets'!$C$2:$C$106,BJ$1)+MINS_AS_SUB('11-12 Teamsheets'!$S$2:$Z$119,$A63,'11-12 Teamsheets'!$C$2:$C$119,BJ$1)+MINS_AS_SUB('12-13 Teamsheets'!$S$2:$Z$126,$A63,'12-13 Teamsheets'!$C$2:$C$126,BJ$1)+MINS_AS_SUB('13-14 Teamsheets'!$S$2:$Z$132,$A63,'13-14 Teamsheets'!$C$2:$C$132,BJ$1)+MINS_AS_SUB('14-15 Teamsheets'!$S$2:$Z$136,$A63,'14-15 Teamsheets'!$C$2:$C$136,BJ$1)</f>
        <v>282</v>
      </c>
      <c r="BO63" s="27" t="str">
        <f>(APPS('07-08 Teamsheets'!$H$2:$R$88,$A63,'07-08 Teamsheets'!$C$2:$C$88,BO$1)+APPS('08-09 Teamsheets'!$H$2:$R$92,$A63,'08-09 Teamsheets'!$C$2:$C$92,BO$1)+APPS('09-10 Teamsheets'!$H$2:$R$98,$A63,'09-10 Teamsheets'!$C$2:$C$98,BO$1)+APPS('10-11 Teamsheets'!$H$2:$R$106,$A63,'10-11 Teamsheets'!$C$2:$C$106,BO$1)+APPS('11-12 Teamsheets'!$H$2:$R$119,$A63,'11-12 Teamsheets'!$C$2:$C$119,BO$1)+APPS('12-13 Teamsheets'!$H$2:$R$126,$A63,'12-13 Teamsheets'!$C$2:$C$126,BO$1)+APPS('13-14 Teamsheets'!$H$2:$R$132,$A63,'13-14 Teamsheets'!$C$2:$C$132,BO$1)+APPS('14-15 Teamsheets'!$H$2:$R$136,$A63,'14-15 Teamsheets'!$C$2:$C$136,BO$1)) &amp; "(" &amp; (SUBS('07-08 Teamsheets'!$S$2:$Z$88,$A63,'07-08 Teamsheets'!$C$2:$C$88,BO$1)+SUBS('08-09 Teamsheets'!$S$2:$Z$92,$A63,'08-09 Teamsheets'!$C$2:$C$92,BO$1)+SUBS('09-10 Teamsheets'!$S$2:$Z$98,$A63,'09-10 Teamsheets'!$C$2:$C$98,BO$1)+SUBS('10-11 Teamsheets'!$S$2:$Z$106,$A63,'10-11 Teamsheets'!$C$2:$C$106,BO$1)+SUBS('11-12 Teamsheets'!$S$2:$Z$119,$A63,'11-12 Teamsheets'!$C$2:$C$119,BO$1)+SUBS('12-13 Teamsheets'!$S$2:$Z$126,$A63,'12-13 Teamsheets'!$C$2:$C$126,BO$1)+SUBS('13-14 Teamsheets'!$S$2:$Z$132,$A63,'13-14 Teamsheets'!$C$2:$C$132,BO$1)+SUBS('14-15 Teamsheets'!$S$2:$Z$136,$A63,'14-15 Teamsheets'!$C$2:$C$136,BO$1)) &amp; ")"</f>
        <v>0(0)</v>
      </c>
      <c r="BP63" s="27" t="str">
        <f>(GOALS('07-08 Teamsheets'!$H$2:$R$88,$A63,'07-08 Teamsheets'!$C$2:$C$88,BO$1)+GOALS('08-09 Teamsheets'!$H$2:$R$92,$A63,'08-09 Teamsheets'!$C$2:$C$92,BO$1)+GOALS('09-10 Teamsheets'!$H$2:$R$98,$A63,'09-10 Teamsheets'!$C$2:$C$98,BO$1)+GOALS('10-11 Teamsheets'!$H$2:$R$106,$A63,'10-11 Teamsheets'!$C$2:$C$106,BO$1)+GOALS('11-12 Teamsheets'!$H$2:$R$119,$A63,'11-12 Teamsheets'!$C$2:$C$119,BO$1)+GOALS('12-13 Teamsheets'!$H$2:$R$126,$A63,'12-13 Teamsheets'!$C$2:$C$126,BO$1)+GOALS('13-14 Teamsheets'!$H$2:$R$132,$A63,'13-14 Teamsheets'!$C$2:$C$132,BO$1)+GOALS('14-15 Teamsheets'!$H$2:$R$136,$A63,'14-15 Teamsheets'!$C$2:$C$136,BO$1)) &amp; "(" &amp; (GOALS('07-08 Teamsheets'!$S$2:$Z$88,$A63,'07-08 Teamsheets'!$C$2:$C$88,BO$1)+GOALS('08-09 Teamsheets'!$S$2:$Z$92,$A63,'08-09 Teamsheets'!$C$2:$C$92,BO$1)+GOALS('09-10 Teamsheets'!$S$2:$Z$98,$A63,'09-10 Teamsheets'!$C$2:$C$98,BO$1)+GOALS('10-11 Teamsheets'!$S$2:$Z$106,$A63,'10-11 Teamsheets'!$C$2:$C$106,BO$1)+GOALS('11-12 Teamsheets'!$S$2:$Z$119,$A63,'11-12 Teamsheets'!$C$2:$C$119,BO$1)+GOALS('12-13 Teamsheets'!$S$2:$Z$126,$A63,'12-13 Teamsheets'!$C$2:$C$126,BO$1)+GOALS('13-14 Teamsheets'!$S$2:$Z$132,$A63,'13-14 Teamsheets'!$C$2:$C$132,BO$1)+GOALS('14-15 Teamsheets'!$S$2:$Z$136,$A63,'14-15 Teamsheets'!$C$2:$C$136,BO$1)) &amp; ")"</f>
        <v>0(0)</v>
      </c>
      <c r="BQ63" s="27">
        <f>Clean_sheet('07-08 Teamsheets'!$C$2:$H$92,$A63,BO$1)+Clean_sheet('08-09 Teamsheets'!$C$2:$H$92,$A63,BO$1)+Clean_sheet('09-10 Teamsheets'!$C$2:$H$98,$A63,BO$1)+Clean_sheet('10-11 Teamsheets'!$C$2:$H$106,$A63,BO$1)+Clean_sheet('11-12 Teamsheets'!$C$2:$H$119,$A63,BO$1)+Clean_sheet('12-13 Teamsheets'!$C$2:$H$126,$A63,BO$1)+Clean_sheet('13-14 Teamsheets'!$C$2:$H$132,$A63,BO$1)+Clean_sheet('14-15 Teamsheets'!$C$2:$H$136,$A63,BO$1)</f>
        <v>0</v>
      </c>
      <c r="BR63" s="27" t="str">
        <f>(CARDS('07-08 Teamsheets'!$H$2:$Z$88,$A63,$CX$2,'07-08 Teamsheets'!$C$2:$C$88,BO$1)+CARDS('08-09 Teamsheets'!$H$2:$Z$92,$A63,$CX$2,'08-09 Teamsheets'!$C$2:$C$92,BO$1)+CARDS('09-10 Teamsheets'!$H$2:$Z$98,$A63,$CX$2,'09-10 Teamsheets'!$C$2:$C$98,BO$1)+CARDS('10-11 Teamsheets'!$H$2:$Z$106,$A63,$CX$2,'10-11 Teamsheets'!$C$2:$C$106,BO$1)+CARDS('11-12 Teamsheets'!$H$2:$Z$119,$A63,$CX$2,'11-12 Teamsheets'!$C$2:$C$119,BO$1)+CARDS('12-13 Teamsheets'!$H$2:$Z$126,$A63,$CX$2,'12-13 Teamsheets'!$C$2:$C$126,BO$1)+CARDS('13-14 Teamsheets'!$H$2:$Z$132,$A63,$CX$2,'13-14 Teamsheets'!$C$2:$C$132,BO$1)+CARDS('14-15 Teamsheets'!$H$2:$Z$136,$A63,$CX$2,'14-15 Teamsheets'!$C$2:$C$136,BO$1)) &amp; "(" &amp; (CARDS('07-08 Teamsheets'!$H$2:$Z$88,$A63,$CX$3,'07-08 Teamsheets'!$C$2:$C$88,BO$1)+CARDS('08-09 Teamsheets'!$H$2:$Z$92,$A63,$CX$3,'08-09 Teamsheets'!$C$2:$C$92,BO$1)+CARDS('09-10 Teamsheets'!$H$2:$Z$98,$A63,$CX$3,'09-10 Teamsheets'!$C$2:$C$98,BO$1)+CARDS('10-11 Teamsheets'!$H$2:$Z$106,$A63,$CX$3,'10-11 Teamsheets'!$C$2:$C$106,BO$1)+CARDS('11-12 Teamsheets'!$H$2:$Z$119,$A63,$CX$3,'11-12 Teamsheets'!$C$2:$C$119,BO$1)+CARDS('12-13 Teamsheets'!$H$2:$Z$126,$A63,$CX$3,'12-13 Teamsheets'!$C$2:$C$126,BO$1)+CARDS('13-14 Teamsheets'!$H$2:$Z$132,$A63,$CX$3,'13-14 Teamsheets'!$C$2:$C$132,BO$1)+CARDS('14-15 Teamsheets'!$H$2:$Z$136,$A63,$CX$3,'14-15 Teamsheets'!$C$2:$C$136,BO$1)) &amp; ")"</f>
        <v>0(0)</v>
      </c>
      <c r="BS63" s="82">
        <f>MINS_PLAYED('07-08 Teamsheets'!$H$2:$R$88,$A63,'07-08 Teamsheets'!$C$2:$C$88,BO$1)+MINS_PLAYED('08-09 Teamsheets'!$H$2:$R$92,$A63,'08-09 Teamsheets'!$C$2:$C$92,BO$1)+MINS_PLAYED('09-10 Teamsheets'!$H$2:$R$98,$A63,'09-10 Teamsheets'!$C$2:$C$98,BO$1)+MINS_PLAYED('10-11 Teamsheets'!$H$2:$R$106,$A63,'10-11 Teamsheets'!$C$2:$C$106,BO$1)+MINS_PLAYED('11-12 Teamsheets'!$H$2:$R$119,$A63,'11-12 Teamsheets'!$C$2:$C$119,BO$1)+MINS_PLAYED('12-13 Teamsheets'!$H$2:$R$126,$A63,'12-13 Teamsheets'!$C$2:$C$126,BO$1)+MINS_PLAYED('13-14 Teamsheets'!$H$2:$R$132,$A63,'13-14 Teamsheets'!$C$2:$C$132,BO$1)+MINS_PLAYED('14-15 Teamsheets'!$H$2:$R$136,$A63,'14-15 Teamsheets'!$C$2:$C$136,BO$1)+MINS_AS_SUB('07-08 Teamsheets'!$S$2:$Z$88,$A63,'07-08 Teamsheets'!$C$2:$C$88,BO$1)+MINS_AS_SUB('08-09 Teamsheets'!$S$2:$Z$92,$A63,'08-09 Teamsheets'!$C$2:$C$92,BO$1)+MINS_AS_SUB('09-10 Teamsheets'!$S$2:$Z$98,$A63,'09-10 Teamsheets'!$C$2:$C$98,BO$1)+MINS_AS_SUB('10-11 Teamsheets'!$S$2:$Z$106,$A63,'10-11 Teamsheets'!$C$2:$C$106,BO$1)+MINS_AS_SUB('11-12 Teamsheets'!$S$2:$Z$119,$A63,'11-12 Teamsheets'!$C$2:$C$119,BO$1)+MINS_AS_SUB('12-13 Teamsheets'!$S$2:$Z$126,$A63,'12-13 Teamsheets'!$C$2:$C$126,BO$1)+MINS_AS_SUB('13-14 Teamsheets'!$S$2:$Z$132,$A63,'13-14 Teamsheets'!$C$2:$C$132,BO$1)+MINS_AS_SUB('14-15 Teamsheets'!$S$2:$Z$136,$A63,'14-15 Teamsheets'!$C$2:$C$136,BO$1)</f>
        <v>0</v>
      </c>
      <c r="BT63" s="71">
        <f>APPS('05-06 Teamsheets'!$H$2:$R$71,$A63,'05-06 Teamsheets'!$C$2:$C$71,B$1)+SUBS('05-06 Teamsheets'!$S$2:$W$71,$A63,'05-06 Teamsheets'!$C$2:$C$71,B$1)+APPS('06-07 Teamsheets'!$H$2:$R$83,$A63,'06-07 Teamsheets'!$C$2:$C$83,G$1)+SUBS('06-07 Teamsheets'!$S$2:$Z$83,$A63,'06-07 Teamsheets'!$C$2:$C$83,G$1)+APPS('07-08 Teamsheets'!$H$2:$R$88,$A63,'07-08 Teamsheets'!$C$2:$C$88,L$1)+SUBS('07-08 Teamsheets'!$S$2:$Z$88,$A63,'07-08 Teamsheets'!$C$2:$C$88,L$1)+APPS('08-09 Teamsheets'!$H$2:$R$92,$A63,'08-09 Teamsheets'!$C$2:$C$92,Q$1)+SUBS('08-09 Teamsheets'!$S$2:$Z$92,$A63,'08-09 Teamsheets'!$C$2:$C$92,Q$1)+APPS('09-10 Teamsheets'!$H$2:$R$98,$A63,'09-10 Teamsheets'!$C$2:$C$98,Q$1)+SUBS('09-10 Teamsheets'!$S$2:$Z$98,$A63,'09-10 Teamsheets'!$C$2:$C$98,Q$1)+APPS('10-11 Teamsheets'!$H$2:$R$107,$A63,'10-11 Teamsheets'!$C$2:$C$107,Q$1)+SUBS('10-11 Teamsheets'!$S$2:$Z$107,$A63,'10-11 Teamsheets'!$C$2:$C$107,Q$1)+APPS('11-12 Teamsheets'!$H$2:$R$119,$A63,'11-12 Teamsheets'!$C$2:$C$119,Q$1)+SUBS('11-12 Teamsheets'!$S$2:$Z$119,$A63,'11-12 Teamsheets'!$C$2:$C$119,Q$1)+APPS('12-13 Teamsheets'!$H$2:$R$126,$A63,'12-13 Teamsheets'!$C$2:$C$126,Q$1)+SUBS('12-13 Teamsheets'!$S$2:$Z$126,$A63,'12-13 Teamsheets'!$C$2:$C$126,Q$1)+APPS('13-14 Teamsheets'!$H$2:$R$132,$A63,'13-14 Teamsheets'!$C$2:$C$132,Q$1)+SUBS('13-14 Teamsheets'!$S$2:$Z$132,$A63,'13-14 Teamsheets'!$C$2:$C$132,Q$1)+APPS('14-15 Teamsheets'!$H$2:$R$136,$A63,'14-15 Teamsheets'!$C$2:$C$136,Q$1)+SUBS('14-15 Teamsheets'!$S$2:$Z$136,$A63,'14-15 Teamsheets'!$C$2:$C$136,Q$1)</f>
        <v>48</v>
      </c>
      <c r="BU63" s="132">
        <v>7</v>
      </c>
      <c r="BV63" s="27">
        <f>APPS('07-08 Teamsheets'!$H$2:$R$88,$A63,'07-08 Teamsheets'!$C$2:$C$88,AZ$1)+SUBS('07-08 Teamsheets'!$S$2:$Z$88,$A63,'07-08 Teamsheets'!$C$2:$C$88,AZ$1)+APPS('11-12 Teamsheets'!$H$2:$R$119,$A63,'11-12 Teamsheets'!$C$2:$C$119,AZ$1)+SUBS('11-12 Teamsheets'!$S$2:$Z$119,$A63,'11-12 Teamsheets'!$C$2:$C$119,AZ$1)+APPS('12-13 Teamsheets'!$H$2:$R$126,$A63,'12-13 Teamsheets'!$C$2:$C$126,AZ$1)+SUBS('12-13 Teamsheets'!$S$2:$Z$126,$A63,'12-13 Teamsheets'!$C$2:$C$126,AZ$1)+APPS('13-14 Teamsheets'!$H$2:$R$132,$A63,'13-14 Teamsheets'!$C$2:$C$132,AZ$1)+SUBS('13-14 Teamsheets'!$S$2:$Z$132,$A63,'13-14 Teamsheets'!$C$2:$C$132,AZ$1)+APPS('14-15 Teamsheets'!$H$2:$R$136,$A63,'14-15 Teamsheets'!$C$2:$C$136,AZ$1)+SUBS('14-15 Teamsheets'!$S$2:$Z$136,$A63,'14-15 Teamsheets'!$C$2:$C$136,AZ$1)+APPS('08-09 Teamsheets'!$H$2:$R$92,$A63,'08-09 Teamsheets'!$C$2:$C$92,BE$1)+APPS('09-10 Teamsheets'!$H$2:$R$98,$A63,'09-10 Teamsheets'!$C$2:$C$98,BE$1)+SUBS('08-09 Teamsheets'!$S$2:$Z$92,$A63,'08-09 Teamsheets'!$C$2:$C$92,BE$1)+SUBS('09-10 Teamsheets'!$S$2:$Z$98,$A63,'09-10 Teamsheets'!$C$2:$C$98,BE$1)+APPS('10-11 Teamsheets'!$H$2:$R$107,$A63,'10-11 Teamsheets'!$C$2:$C$107,BE$1)+SUBS('10-11 Teamsheets'!$S$2:$Z$107,$A63,'10-11 Teamsheets'!$C$2:$C$107,BE$1)+APPS('11-12 Teamsheets'!$H$2:$R$119,$A63,'11-12 Teamsheets'!$C$2:$C$119,BE$1)+SUBS('11-12 Teamsheets'!$S$2:$Z$119,$A63,'11-12 Teamsheets'!$C$2:$C$119,BE$1)+APPS('12-13 Teamsheets'!$H$2:$R$126,$A63,'12-13 Teamsheets'!$C$2:$C$126,BE$1)+SUBS('12-13 Teamsheets'!$S$2:$Z$126,$A63,'12-13 Teamsheets'!$C$2:$C$126,BE$1)+APPS('13-14 Teamsheets'!$H$2:$R$132,$A63,'13-14 Teamsheets'!$C$2:$C$132,BE$1)+SUBS('13-14 Teamsheets'!$S$2:$Z$132,$A63,'13-14 Teamsheets'!$C$2:$C$132,BE$1)+APPS('14-15 Teamsheets'!$H$2:$R$136,$A63,'14-15 Teamsheets'!$C$2:$C$136,BE$1)+SUBS('14-15 Teamsheets'!$S$2:$Z$136,$A63,'14-15 Teamsheets'!$C$2:$C$136,BE$1)</f>
        <v>3</v>
      </c>
      <c r="BW63" s="27">
        <f>APPS('07-08 Teamsheets'!$H$2:$R$88,$A63,'07-08 Teamsheets'!$C$2:$C$88,BJ$1)+APPS('08-09 Teamsheets'!$H$2:$R$92,$A63,'08-09 Teamsheets'!$C$2:$C$92,BJ$1)+APPS('09-10 Teamsheets'!$H$2:$R$98,$A63,'09-10 Teamsheets'!$C$2:$C$98,BJ$1)+SUBS('07-08 Teamsheets'!$S$2:$Z$88,$A63,'07-08 Teamsheets'!$C$2:$C$88,BJ$1)+SUBS('08-09 Teamsheets'!$S$2:$Z$92,$A63,'08-09 Teamsheets'!$C$2:$C$92,BJ$1)+SUBS('09-10 Teamsheets'!$S$2:$Z$98,$A63,'09-10 Teamsheets'!$C$2:$C$98,BJ$1)+APPS('10-11 Teamsheets'!$H$2:$R$107,$A63,'10-11 Teamsheets'!$C$2:$C$107,BJ$1)+SUBS('10-11 Teamsheets'!$S$2:$Z$107,$A63,'10-11 Teamsheets'!$C$2:$C$107,BJ$1)+APPS('11-12 Teamsheets'!$H$2:$R$119,$A63,'11-12 Teamsheets'!$C$2:$C$119,BJ$1)+SUBS('11-12 Teamsheets'!$S$2:$Z$111,$A63,'11-12 Teamsheets'!$C$2:$C$119,BJ$1)+APPS('12-13 Teamsheets'!$H$2:$R$126,$A63,'12-13 Teamsheets'!$C$2:$C$126,BJ$1)+SUBS('12-13 Teamsheets'!$S$2:$Z$118,$A63,'12-13 Teamsheets'!$C$2:$C$126,BJ$1)+APPS('13-14 Teamsheets'!$H$2:$R$132,$A63,'13-14 Teamsheets'!$C$2:$C$132,BJ$1)+SUBS('13-14 Teamsheets'!$S$2:$Z$124,$A63,'13-14 Teamsheets'!$C$2:$C$132,BJ$1)+APPS('14-15 Teamsheets'!$H$2:$R$136,$A63,'14-15 Teamsheets'!$C$2:$C$136,BJ$1)+SUBS('14-15 Teamsheets'!$S$2:$Z$128,$A63,'14-15 Teamsheets'!$C$2:$C$136,BJ$1)</f>
        <v>4</v>
      </c>
      <c r="BX63" s="27">
        <f>APPS('07-08 Teamsheets'!$H$2:$R$88,$A63,'07-08 Teamsheets'!$C$2:$C$88,BO$1)+APPS('08-09 Teamsheets'!$H$2:$R$92,$A63,'08-09 Teamsheets'!$C$2:$C$92,BO$1)+APPS('09-10 Teamsheets'!$H$2:$R$98,$A63,'09-10 Teamsheets'!$C$2:$C$98,BO$1)+SUBS('07-08 Teamsheets'!$S$2:$Z$88,$A63,'07-08 Teamsheets'!$C$2:$C$88,BO$1)+SUBS('08-09 Teamsheets'!$S$2:$Z$92,$A63,'08-09 Teamsheets'!$C$2:$C$92,BO$1)+SUBS('09-10 Teamsheets'!$S$2:$Z$98,$A63,'09-10 Teamsheets'!$C$2:$C$98,BO$1)+APPS('10-11 Teamsheets'!$H$2:$R$107,$A63,'10-11 Teamsheets'!$C$2:$C$107,BO$1)+SUBS('10-11 Teamsheets'!$S$2:$Z$107,$A63,'10-11 Teamsheets'!$C$2:$C$107,BO$1)+APPS('11-12 Teamsheets'!$H$2:$R$119,$A63,'11-12 Teamsheets'!$C$2:$C$119,BO$1)+SUBS('11-12 Teamsheets'!$S$2:$Z$119,$A63,'11-12 Teamsheets'!$C$2:$C$119,BO$1)+APPS('12-13 Teamsheets'!$H$2:$R$126,$A63,'12-13 Teamsheets'!$C$2:$C$126,BO$1)+SUBS('12-13 Teamsheets'!$S$2:$Z$126,$A63,'12-13 Teamsheets'!$C$2:$C$126,BO$1)+APPS('13-14 Teamsheets'!$H$2:$R$132,$A63,'13-14 Teamsheets'!$C$2:$C$132,BO$1)+SUBS('13-14 Teamsheets'!$S$2:$Z$132,$A63,'13-14 Teamsheets'!$C$2:$C$132,BO$1)+APPS('14-15 Teamsheets'!$H$2:$R$136,$A63,'14-15 Teamsheets'!$C$2:$C$136,BO$1)+SUBS('14-15 Teamsheets'!$S$2:$Z$136,$A63,'14-15 Teamsheets'!$C$2:$C$136,BO$1)</f>
        <v>0</v>
      </c>
      <c r="BY63" s="28">
        <f t="shared" si="3"/>
        <v>14</v>
      </c>
      <c r="BZ63" s="27" t="str">
        <f>(APPS('05-06 Teamsheets'!$H$2:$R$71,$A63) + APPS('06-07 Teamsheets'!$H$2:$R$83,$A63) +APPS('07-08 Teamsheets'!$H$2:$R$88,$A63) + APPS('08-09 Teamsheets'!$H$2:$R$92,$A63)+APPS('09-10 Teamsheets'!$H$2:$R$98,$A63)+APPS('10-11 Teamsheets'!$H$2:$R$107,$A63)+APPS('11-12 Teamsheets'!$H$2:$R$119,$A63)+APPS('12-13 Teamsheets'!$H$2:$R$126,$A63)+APPS('13-14 Teamsheets'!$H$2:$R$132,$A63)+APPS('14-15 Teamsheets'!$H$2:$R$136,$A63)) &amp; "(" &amp; (SUBS('05-06 Teamsheets'!$S$2:$W$71,$A63)+SUBS('06-07 Teamsheets'!$S$2:$Z$83,$A63)+SUBS('07-08 Teamsheets'!$S$2:$Z$88,$A63) +SUBS('08-09 Teamsheets'!$S$2:$Z$92,$A63)+SUBS('09-10 Teamsheets'!$S$2:$Z$98,$A63)+SUBS('10-11 Teamsheets'!$S$2:$Z$107,$A63)+SUBS('11-12 Teamsheets'!$S$2:$Z$119,$A63)+SUBS('12-13 Teamsheets'!$S$2:$Z$126,$A63)+SUBS('13-14 Teamsheets'!$S$2:$Z$132,$A63)+SUBS('14-15 Teamsheets'!$S$2:$Z$136,$A63)) &amp; ")"</f>
        <v>57(5)</v>
      </c>
      <c r="CA63" s="28">
        <f t="shared" si="4"/>
        <v>62</v>
      </c>
      <c r="CB63" s="71">
        <f>GOALS('05-06 Teamsheets'!$H$2:$W$71,$A63,'05-06 Teamsheets'!$C$2:$C$71,B$1)+GOALS('06-07 Teamsheets'!$H$2:$Z$83,$A63,'06-07 Teamsheets'!$C$2:$C$83,G$1)+GOALS('07-08 Teamsheets'!$H$2:$Z$88,$A63,'07-08 Teamsheets'!$C$2:$C$88,L$1)+GOALS('08-09 Teamsheets'!$H$2:$Z$92,$A63,'08-09 Teamsheets'!$C$2:$C$92,Q$1)+GOALS('09-10 Teamsheets'!$H$2:$Z$98,$A63,'09-10 Teamsheets'!$C$2:$C$98,Q$1)+GOALS('10-11 Teamsheets'!$H$2:$Z$107,$A63,'10-11 Teamsheets'!$C$2:$C$107,Q$1)+GOALS('11-12 Teamsheets'!$H$2:$Z$119,$A63,'11-12 Teamsheets'!$C$2:$C$119,Q$1)+GOALS('12-13 Teamsheets'!$H$2:$Z$126,$A63,'12-13 Teamsheets'!$C$2:$C$126,Q$1)+GOALS('13-14 Teamsheets'!$H$2:$Z$132,$A63,'13-14 Teamsheets'!$C$2:$C$132,Q$1)+GOALS('14-15 Teamsheets'!$H$2:$Z$136,$A63,'14-15 Teamsheets'!$C$2:$C$136,Q$1)</f>
        <v>0</v>
      </c>
      <c r="CC63" s="27">
        <f>GOALS('05-06 Teamsheets'!$H$2:$W$71,$A63,'05-06 Teamsheets'!$C$2:$C$71,V$1)+GOALS('05-06 Teamsheets'!$H$2:$W$71,$A63,'05-06 Teamsheets'!$C$2:$C$71,AA$1)+GOALS('06-07 Teamsheets'!$H$2:$Z$83,$A63,'06-07 Teamsheets'!$C$2:$C$83,AF$1)+GOALS('06-07 Teamsheets'!$H$2:$Z$83,$A63,'06-07 Teamsheets'!$C$2:$C$83,AK$1)+GOALS('07-08 Teamsheets'!$H$2:$Z$88,$A63,'07-08 Teamsheets'!$C$2:$C$88,AP$1)+GOALS('07-08 Teamsheets'!$H$2:$Z$88,$A63,'07-08 Teamsheets'!$C$2:$C$88,AU$1)+GOALS('07-08 Teamsheets'!$H$2:$Z$88,$A63,'07-08 Teamsheets'!$C$2:$C$88,AZ$1)+GOALS('11-12 Teamsheets'!$H$2:$Z$119,$A63,'11-12 Teamsheets'!$C$2:$C$119,AZ$1)+GOALS('12-13 Teamsheets'!$H$2:$Z$120,$A63,'12-13 Teamsheets'!$C$2:$C$120,AZ$1)+GOALS('13-14 Teamsheets'!$H$2:$Z$126,$A63,'13-14 Teamsheets'!$C$2:$C$126,AZ$1)+GOALS('14-15 Teamsheets'!$H$2:$Z$130,$A63,'14-15 Teamsheets'!$C$2:$C$130,AZ$1)+GOALS('08-09 Teamsheets'!$H$2:$Z$92,$A63,'08-09 Teamsheets'!$C$2:$C$92,BE$1)+GOALS('09-10 Teamsheets'!$H$2:$Z$98,$A63,'09-10 Teamsheets'!$C$2:$C$98,BE$1)+GOALS('10-11 Teamsheets'!$H$2:$Z$107,$A63,'10-11 Teamsheets'!$C$2:$C$107,BE$1)+GOALS('11-12 Teamsheets'!$H$2:$Z$119,$A63,'11-12 Teamsheets'!$C$2:$C$119,BE$1)+GOALS('12-13 Teamsheets'!$H$2:$Z$126,$A63,'12-13 Teamsheets'!$C$2:$C$126,BE$1)+GOALS('13-14 Teamsheets'!$H$2:$Z$132,$A63,'13-14 Teamsheets'!$C$2:$C$132,BE$1)+GOALS('14-15 Teamsheets'!$H$2:$Z$136,$A63,'14-15 Teamsheets'!$C$2:$C$136,BE$1)</f>
        <v>0</v>
      </c>
      <c r="CD63" s="27">
        <f>GOALS('07-08 Teamsheets'!$H$2:$Z$88,$A63,'07-08 Teamsheets'!$C$2:$C$88,BJ$1)
+GOALS('08-09 Teamsheets'!$H$2:$Z$92,$A63,'08-09 Teamsheets'!$C$2:$C$92,BJ$1)
+GOALS('09-10 Teamsheets'!$H$2:$Z$98,$A63,'09-10 Teamsheets'!$C$2:$C$98,BJ$1)
+GOALS('10-11 Teamsheets'!$H$2:$Z$107,$A63,'10-11 Teamsheets'!$C$2:$C$107,BJ$1)
+GOALS('11-12 Teamsheets'!$H$2:$Z$119,$A63,'11-12 Teamsheets'!$C$2:$C$119,BJ$1)
+GOALS('12-13 Teamsheets'!$H$2:$Z$124,$A63,'12-13 Teamsheets'!$C$2:$C$124,BJ$1)+GOALS('13-14 Teamsheets'!$H$2:$Z$130,$A63,'13-14 Teamsheets'!$C$2:$C$130,BJ$1)+GOALS('14-15 Teamsheets'!$H$2:$Z$134,$A63,'14-15 Teamsheets'!$C$2:$C$134,BJ$1)
+GOALS('07-08 Teamsheets'!$H$2:$Z$88,$A63,'07-08 Teamsheets'!$C$2:$C$88,BO$1)
+GOALS('08-09 Teamsheets'!$H$2:$Z$92,$A63,'08-09 Teamsheets'!$C$2:$C$92,BO$1)
+GOALS('09-10 Teamsheets'!$H$2:$Z$98,$A63,'09-10 Teamsheets'!$C$2:$C$98,BO$1)
+GOALS('10-11 Teamsheets'!$H$2:$Z$107,$A63,'10-11 Teamsheets'!$C$2:$C$107,BO$1)
+GOALS('11-12 Teamsheets'!$H$2:$Z$119,$A63,'11-12 Teamsheets'!$C$2:$C$119,BO$1)
+GOALS('12-13 Teamsheets'!$H$2:$Z$126,$A63,'12-13 Teamsheets'!$C$2:$C$126,BO$1)+GOALS('13-14 Teamsheets'!$H$2:$Z$132,$A63,'13-14 Teamsheets'!$C$2:$C$132,BO$1)+GOALS('14-15 Teamsheets'!$H$2:$Z$136,$A63,'14-15 Teamsheets'!$C$2:$C$136,BO$1)</f>
        <v>0</v>
      </c>
      <c r="CE63" s="28">
        <f t="shared" si="5"/>
        <v>0</v>
      </c>
      <c r="CF63" s="27" t="str">
        <f>(GOALS('05-06 Teamsheets'!$H$2:$R$71,$A63) +GOALS('06-07 Teamsheets'!$H$2:$R$83,$A63) +  GOALS('07-08 Teamsheets'!$H$2:$R$88,$A63) + GOALS('08-09 Teamsheets'!$H$2:$R$92,$A63)+GOALS('09-10 Teamsheets'!$H$2:$R$98,$A63)+GOALS('10-11 Teamsheets'!$H$2:$R$107,$A63)+GOALS('11-12 Teamsheets'!$H$2:$R$119,$A63)+GOALS('12-13 Teamsheets'!$H$2:$R$126,$A63)+GOALS('13-14 Teamsheets'!$H$2:$R$132,$A63)+GOALS('14-15 Teamsheets'!$H$2:$R$136,$A63)) &amp; "(" &amp; (GOALS('05-06 Teamsheets'!$S$2:$W$71,$A63)+GOALS('06-07 Teamsheets'!$S$2:$Z$83,$A63)+GOALS('07-08 Teamsheets'!$S$2:$Z$88,$A63)+GOALS('08-09 Teamsheets'!$S$2:$Z$92,$A63)+GOALS('09-10 Teamsheets'!$S$2:$Z$98,$A63)+GOALS('10-11 Teamsheets'!$S$2:$Z$107,$A63)+GOALS('11-12 Teamsheets'!$S$2:$Z$119,$A63)+GOALS('12-13 Teamsheets'!$S$2:$Z$126,$A63)+GOALS('13-14 Teamsheets'!$S$2:$Z$132,$A63)+GOALS('14-15 Teamsheets'!$S$2:$Z$136,$A63)) &amp; ")"</f>
        <v>0(0)</v>
      </c>
      <c r="CG63" s="28">
        <f t="shared" si="6"/>
        <v>0</v>
      </c>
      <c r="CH63" s="71">
        <f t="shared" si="7"/>
        <v>0</v>
      </c>
      <c r="CI63" s="83">
        <f t="shared" si="8"/>
        <v>0</v>
      </c>
      <c r="CJ63" s="77">
        <f t="shared" si="9"/>
        <v>0</v>
      </c>
      <c r="CK63" s="74" t="str">
        <f>(CARDS('05-06 Teamsheets'!$H$2:$W$71,$A63,$CX$2)+CARDS('06-07 Teamsheets'!$H$2:$Z$83,$A63,$CX$2)+CARDS('07-08 Teamsheets'!$H$2:$Z$88,$A63,$CX$2)+CARDS('08-09 Teamsheets'!$H$2:$Z$92,$A63,$CX$2)+CARDS('09-10 Teamsheets'!$H$2:$Z$98,$A63,$CX$2)+CARDS('10-11 Teamsheets'!$H$2:$Z$107,$A63,$CX$2)+CARDS('11-12 Teamsheets'!$H$2:$Z$119,$A63,$CX$2)+CARDS('12-13 Teamsheets'!$H$2:$Z$126,$A63,$CX$2)+CARDS('13-14 Teamsheets'!$H$2:$Z$130,$A63,$CX$2)) &amp; "(" &amp; (CARDS('05-06 Teamsheets'!$H$2:$W$71,$A63,$CX$3)+CARDS('06-07 Teamsheets'!$H$2:$Z$83,$A63,$CX$3)+CARDS('07-08 Teamsheets'!$H$2:$Z$88,$A63,$CX$3)+CARDS('08-09 Teamsheets'!$H$2:$Z$92,$A63,$CX$3)+CARDS('09-10 Teamsheets'!$H$2:$Z$98,$A63,$CX$3)+CARDS('10-11 Teamsheets'!$H$2:$Z$107,$A63,$CX$3)+CARDS('11-12 Teamsheets'!$H$2:$Z$119,$A63,$CX$3)+CARDS('13-14 Teamsheets'!$H$2:$Z$130,$A63,$CX$3)) &amp; ")"</f>
        <v>4(0)</v>
      </c>
      <c r="CL63" s="28">
        <f t="shared" si="10"/>
        <v>3818</v>
      </c>
      <c r="CM63" s="28">
        <f t="shared" ref="CM63:CM115" si="25">SUM(Z63,AE63,AJ63,AO63,AT63,BI63,AY63,BN63,BS63,BD63)</f>
        <v>1178</v>
      </c>
      <c r="CN63" s="77">
        <f t="shared" si="12"/>
        <v>4996</v>
      </c>
      <c r="CO63" s="28">
        <f t="shared" si="13"/>
        <v>80.58064516129032</v>
      </c>
      <c r="CP63" s="28">
        <f t="shared" si="14"/>
        <v>0</v>
      </c>
      <c r="CQ63" s="77">
        <f t="shared" si="24"/>
        <v>0</v>
      </c>
      <c r="CS63" s="71">
        <f t="shared" si="0"/>
        <v>31</v>
      </c>
      <c r="CT63" s="83">
        <f t="shared" si="1"/>
        <v>27</v>
      </c>
      <c r="CU63" s="77">
        <f t="shared" si="2"/>
        <v>101</v>
      </c>
    </row>
    <row r="64" spans="1:102" x14ac:dyDescent="0.2">
      <c r="A64" s="112" t="s">
        <v>3566</v>
      </c>
      <c r="B64" s="27" t="s">
        <v>1635</v>
      </c>
      <c r="C64" s="27" t="s">
        <v>1635</v>
      </c>
      <c r="D64" s="27">
        <v>0</v>
      </c>
      <c r="E64" s="27" t="s">
        <v>1635</v>
      </c>
      <c r="F64" s="82">
        <v>0</v>
      </c>
      <c r="G64" s="27" t="s">
        <v>1635</v>
      </c>
      <c r="H64" s="27" t="s">
        <v>1635</v>
      </c>
      <c r="I64" s="27">
        <v>0</v>
      </c>
      <c r="J64" s="27" t="s">
        <v>1635</v>
      </c>
      <c r="K64" s="82">
        <v>0</v>
      </c>
      <c r="L64" s="27" t="s">
        <v>1635</v>
      </c>
      <c r="M64" s="27" t="s">
        <v>1635</v>
      </c>
      <c r="N64" s="27">
        <v>0</v>
      </c>
      <c r="O64" s="27" t="s">
        <v>1635</v>
      </c>
      <c r="P64" s="82">
        <v>0</v>
      </c>
      <c r="Q64" s="27" t="str">
        <f>(APPS('08-09 Teamsheets'!$H$2:$R$92,$A64,'08-09 Teamsheets'!$C$2:$C$92,Q$1)+APPS('09-10 Teamsheets'!$H$2:$R$98,$A64,'09-10 Teamsheets'!$C$2:$C$98,Q$1)+APPS('10-11 Teamsheets'!$H$2:$R$107,$A64,'10-11 Teamsheets'!$C$2:$C$107,Q$1)+APPS('11-12 Teamsheets'!$H$2:$R$119,$A64,'11-12 Teamsheets'!$C$2:$C$119,Q$1)+APPS('12-13 Teamsheets'!$H$2:$R$126,$A64,'12-13 Teamsheets'!$C$2:$C$126,Q$1)+APPS('13-14 Teamsheets'!$H$2:$R$132,$A64,'13-14 Teamsheets'!$C$2:$C$132,Q$1)+APPS('14-15 Teamsheets'!$H$2:$R$136,$A64,'14-15 Teamsheets'!$C$2:$C$136,Q$1)) &amp; "(" &amp; (SUBS('08-09 Teamsheets'!$S$2:$Z$92,$A64,'08-09 Teamsheets'!$C$2:$C$92,Q$1)+SUBS('09-10 Teamsheets'!$S$2:$Z$98,$A64,'09-10 Teamsheets'!$C$2:$C$98,Q$1)+SUBS('10-11 Teamsheets'!$S$2:$Z$107,$A64,'10-11 Teamsheets'!$C$2:$C$107,Q$1)+SUBS('11-12 Teamsheets'!$S$2:$Z$119,$A64,'11-12 Teamsheets'!$C$2:$C$119,Q$1)+SUBS('12-13 Teamsheets'!$S$2:$Z$126,$A64,'12-13 Teamsheets'!$C$2:$C$126,Q$1)+SUBS('13-14 Teamsheets'!$S$2:$Z$132,$A64,'13-14 Teamsheets'!$C$2:$C$132,Q$1)+SUBS('14-15 Teamsheets'!$S$2:$Z$136,$A64,'14-15 Teamsheets'!$C$2:$C$136,Q$1)) &amp; ")"</f>
        <v>14(19)</v>
      </c>
      <c r="R64" s="27" t="str">
        <f>(GOALS('08-09 Teamsheets'!$H$2:$R$92,$A64,'08-09 Teamsheets'!$C$2:$C$92,Q$1)+GOALS('09-10 Teamsheets'!$H$2:$R$98,$A64,'09-10 Teamsheets'!$C$2:$C$98,Q$1)+GOALS('10-11 Teamsheets'!$H$2:$R$107,$A64,'10-11 Teamsheets'!$C$2:$C$107,Q$1)+GOALS('11-12 Teamsheets'!$H$2:$R$119,$A64,'11-12 Teamsheets'!$C$2:$C$119,Q$1)+GOALS('12-13 Teamsheets'!$H$2:$R$126,$A64,'12-13 Teamsheets'!$C$2:$C$126,Q$1)+GOALS('13-14 Teamsheets'!$H$2:$R$132,$A64,'13-14 Teamsheets'!$C$2:$C$132,Q$1)+GOALS('14-15 Teamsheets'!$H$2:$R$136,$A64,'14-15 Teamsheets'!$C$2:$C$136,Q$1)) &amp; "(" &amp; (GOALS('08-09 Teamsheets'!$S$2:$Z$92,$A64,'08-09 Teamsheets'!$C$2:$C$92,Q$1)+GOALS('09-10 Teamsheets'!$S$2:$Z$98,$A64,'09-10 Teamsheets'!$C$2:$C$98,Q$1)+GOALS('10-11 Teamsheets'!$S$2:$Z$107,$A64,'10-11 Teamsheets'!$C$2:$C$107,Q$1)+GOALS('11-12 Teamsheets'!$S$2:$Z$119,$A64,'11-12 Teamsheets'!$C$2:$C$119,Q$1)+GOALS('12-13 Teamsheets'!$S$2:$Z$126,$A64,'12-13 Teamsheets'!$C$2:$C$126,Q$1)+GOALS('13-14 Teamsheets'!$S$2:$Z$132,$A64,'13-14 Teamsheets'!$C$2:$C$132,Q$1)+GOALS('14-15 Teamsheets'!$S$2:$Z$136,$A64,'14-15 Teamsheets'!$C$2:$C$136,Q$1)) &amp; ")"</f>
        <v>1(0)</v>
      </c>
      <c r="S64" s="27">
        <f>Clean_sheet('08-09 Teamsheets'!$C$2:$H$92,$A64,Q$1)+Clean_sheet('09-10 Teamsheets'!$C$2:$H$98,$A64,Q$1)+Clean_sheet('10-11 Teamsheets'!$C$2:$H$107,$A64,Q$1)+Clean_sheet('11-12 Teamsheets'!$C$2:$H$119,$A64,Q$1)+Clean_sheet('12-13 Teamsheets'!$C$2:$H$126,$A64,Q$1)+Clean_sheet('13-14 Teamsheets'!$C$2:$H$132,$A64,Q$1)+Clean_sheet('14-15 Teamsheets'!$C$2:$H$136,$A64,Q$1)</f>
        <v>0</v>
      </c>
      <c r="T64" s="27" t="str">
        <f>(CARDS('08-09 Teamsheets'!$H$2:$Z$92,$A64,$CX$2,'08-09 Teamsheets'!$C$2:$C$92,Q$1)+CARDS('09-10 Teamsheets'!$H$2:$Z$98,$A64,$CX$2,'09-10 Teamsheets'!$C$2:$C$98,Q$1)+CARDS('10-11 Teamsheets'!$H$2:$Z$107,$A64,$CX$2,'10-11 Teamsheets'!$C$2:$C$107,Q$1)+CARDS('11-12 Teamsheets'!$H$2:$Z$119,$A64,$CX$2,'11-12 Teamsheets'!$C$2:$C$119,Q$1)+CARDS('12-13 Teamsheets'!$H$2:$Z$126,$A64,$CX$2,'12-13 Teamsheets'!$C$2:$C$126,Q$1)+CARDS('13-14 Teamsheets'!$H$2:$Z$132,$A64,$CX$2,'13-14 Teamsheets'!$C$2:$C$132,Q$1)+CARDS('14-15 Teamsheets'!$H$2:$Z$136,$A64,$CX$2,'14-15 Teamsheets'!$C$2:$C$136,Q$1)) &amp; "(" &amp; (CARDS('08-09 Teamsheets'!$H$2:$Z$92,$A64,$CX$3,'08-09 Teamsheets'!$C$2:$C$92,Q$1)+CARDS('09-10 Teamsheets'!$H$2:$Z$98,$A64,$CX$3,'09-10 Teamsheets'!$C$2:$C$98,Q$1)+CARDS('10-11 Teamsheets'!$H$2:$Z$107,$A64,$CX$3,'10-11 Teamsheets'!$C$2:$C$107,Q$1)+CARDS('11-12 Teamsheets'!$H$2:$Z$119,$A64,$CX$3,'11-12 Teamsheets'!$C$2:$C$119,Q$1)+CARDS('12-13 Teamsheets'!$H$2:$Z$126,$A64,$CX$3,'12-13 Teamsheets'!$C$2:$C$126,Q$1)+CARDS('13-14 Teamsheets'!$H$2:$Z$132,$A64,$CX$3,'13-14 Teamsheets'!$C$2:$C$132,Q$1)+CARDS('14-15 Teamsheets'!$H$2:$Z$136,$A64,$CX$3,'14-15 Teamsheets'!$C$2:$C$136,Q$1)) &amp; ")"</f>
        <v>2(0)</v>
      </c>
      <c r="U64" s="82">
        <f>MINS_PLAYED('08-09 Teamsheets'!$H$2:$R$92,$A64,'08-09 Teamsheets'!$C$2:$C$92,Q$1)+MINS_PLAYED('09-10 Teamsheets'!$H$2:$R$98,$A64,'09-10 Teamsheets'!$C$2:$C$98,Q$1)+ MINS_AS_SUB('08-09 Teamsheets'!$S$2:$Z$92,$A64,'08-09 Teamsheets'!$C$2:$C$92,Q$1)+ MINS_AS_SUB('09-10 Teamsheets'!$S$2:$Z$98,$A64,'09-10 Teamsheets'!$C$2:$C$98,Q$1)+MINS_PLAYED('10-11 Teamsheets'!$H$2:$R$107,$A64,'10-11 Teamsheets'!$C$2:$C$107,Q$1)+MINS_AS_SUB('10-11 Teamsheets'!$S$2:$Z$107,$A64,'10-11 Teamsheets'!$C$2:$C$107,Q$1)+MINS_PLAYED('11-12 Teamsheets'!$H$2:$R$119,$A64,'11-12 Teamsheets'!$C$2:$C$119,Q$1)+MINS_AS_SUB('11-12 Teamsheets'!$S$2:$Z$119,$A64,'11-12 Teamsheets'!$C$2:$C$119,Q$1)+MINS_PLAYED('12-13 Teamsheets'!$H$2:$R$126,$A64,'12-13 Teamsheets'!$C$2:$C$126,Q$1)+MINS_AS_SUB('12-13 Teamsheets'!$S$2:$Z$126,$A64,'12-13 Teamsheets'!$C$2:$C$126,Q$1)+MINS_PLAYED('13-14 Teamsheets'!$H$2:$R$132,$A64,'13-14 Teamsheets'!$C$2:$C$132,Q$1)+MINS_AS_SUB('13-14 Teamsheets'!$S$2:$Z$132,$A64,'13-14 Teamsheets'!$C$2:$C$132,Q$1)+MINS_PLAYED('14-15 Teamsheets'!$H$2:$R$136,$A64,'14-15 Teamsheets'!$C$2:$C$136,Q$1)+MINS_AS_SUB('14-15 Teamsheets'!$S$2:$Z$136,$A64,'14-15 Teamsheets'!$C$2:$C$136,Q$1)</f>
        <v>1353</v>
      </c>
      <c r="V64" s="27" t="s">
        <v>1635</v>
      </c>
      <c r="W64" s="27" t="s">
        <v>1635</v>
      </c>
      <c r="X64" s="27">
        <v>0</v>
      </c>
      <c r="Y64" s="27" t="s">
        <v>1635</v>
      </c>
      <c r="Z64" s="82">
        <v>0</v>
      </c>
      <c r="AA64" s="27" t="s">
        <v>1635</v>
      </c>
      <c r="AB64" s="27" t="s">
        <v>1635</v>
      </c>
      <c r="AC64" s="27">
        <v>0</v>
      </c>
      <c r="AD64" s="27" t="s">
        <v>1635</v>
      </c>
      <c r="AE64" s="82">
        <v>0</v>
      </c>
      <c r="AF64" s="27" t="s">
        <v>1635</v>
      </c>
      <c r="AG64" s="27" t="s">
        <v>1635</v>
      </c>
      <c r="AH64" s="27">
        <v>0</v>
      </c>
      <c r="AI64" s="27" t="s">
        <v>1635</v>
      </c>
      <c r="AJ64" s="82">
        <v>0</v>
      </c>
      <c r="AK64" s="27" t="s">
        <v>1635</v>
      </c>
      <c r="AL64" s="27" t="s">
        <v>1635</v>
      </c>
      <c r="AM64" s="27">
        <v>0</v>
      </c>
      <c r="AN64" s="27" t="s">
        <v>1635</v>
      </c>
      <c r="AO64" s="82">
        <v>0</v>
      </c>
      <c r="AP64" s="27" t="s">
        <v>1635</v>
      </c>
      <c r="AQ64" s="27" t="s">
        <v>1635</v>
      </c>
      <c r="AR64" s="27">
        <v>0</v>
      </c>
      <c r="AS64" s="27" t="s">
        <v>1635</v>
      </c>
      <c r="AT64" s="82">
        <v>0</v>
      </c>
      <c r="AU64" s="27" t="s">
        <v>1635</v>
      </c>
      <c r="AV64" s="27" t="s">
        <v>1635</v>
      </c>
      <c r="AW64" s="27">
        <v>0</v>
      </c>
      <c r="AX64" s="27" t="s">
        <v>1635</v>
      </c>
      <c r="AY64" s="82">
        <v>0</v>
      </c>
      <c r="AZ64" s="27" t="str">
        <f>(APPS('07-08 Teamsheets'!$H$2:$R$88,$A64,'07-08 Teamsheets'!$C$2:$C$88,AZ$1)+APPS('11-12 Teamsheets'!$H$2:$R$119,$A64,'11-12 Teamsheets'!$C$2:$C$119,AZ$1)+APPS('12-13 Teamsheets'!$H$2:$R$126,$A64,'12-13 Teamsheets'!$C$2:$C$126,AZ$1)+APPS('13-14 Teamsheets'!$H$2:$R$132,$A64,'13-14 Teamsheets'!$C$2:$C$132,AZ$1)+APPS('14-15 Teamsheets'!$H$2:$R$136,$A64,'14-15 Teamsheets'!$C$2:$C$136,AZ$1)) &amp; "(" &amp; (SUBS('07-08 Teamsheets'!$S$2:$Z$88,$A64,'07-08 Teamsheets'!$C$2:$C$88,AZ$1)+SUBS('11-12 Teamsheets'!$S$2:$Z$119,$A64,'11-12 Teamsheets'!$C$2:$C$119,AZ$1)+SUBS('12-13 Teamsheets'!$S$2:$Z$126,$A64,'12-13 Teamsheets'!$C$2:$C$126,AZ$1)+SUBS('13-14 Teamsheets'!$S$2:$Z$132,$A64,'13-14 Teamsheets'!$C$2:$C$132,AZ$1)+SUBS('14-15 Teamsheets'!$S$2:$Z$136,$A64,'14-15 Teamsheets'!$C$2:$C$136,AZ$1)) &amp; ")"</f>
        <v>0(0)</v>
      </c>
      <c r="BA64" s="27" t="str">
        <f>(GOALS('07-08 Teamsheets'!$H$2:$R$88,$A64,'07-08 Teamsheets'!$C$2:$C$88,AZ$1)+GOALS('11-12 Teamsheets'!$H$2:$R$119,$A64,'11-12 Teamsheets'!$C$2:$C$119,AZ$1)+GOALS('12-13 Teamsheets'!$H$2:$R$126,$A64,'12-13 Teamsheets'!$C$2:$C$126,AZ$1)+GOALS('13-14 Teamsheets'!$H$2:$R$132,$A64,'13-14 Teamsheets'!$C$2:$C$132,AZ$1)+GOALS('14-15 Teamsheets'!$H$2:$R$136,$A64,'14-15 Teamsheets'!$C$2:$C$136,AZ$1)) &amp; "(" &amp; (GOALS('07-08 Teamsheets'!$S$2:$Z$88,$A64,'07-08 Teamsheets'!$C$2:$C$88,AZ$1)+GOALS('11-12 Teamsheets'!$S$2:$Z$119,$A64,'11-12 Teamsheets'!$C$2:$C$119,AZ$1)+GOALS('12-13 Teamsheets'!$S$2:$Z$126,$A64,'12-13 Teamsheets'!$C$2:$C$126,AZ$1)+GOALS('13-14 Teamsheets'!$S$2:$Z$132,$A64,'13-14 Teamsheets'!$C$2:$C$132,AZ$1)+GOALS('14-15 Teamsheets'!$S$2:$Z$136,$A64,'14-15 Teamsheets'!$C$2:$C$136,AZ$1)) &amp; ")"</f>
        <v>0(0)</v>
      </c>
      <c r="BB64" s="27">
        <f>Clean_sheet('07-08 Teamsheets'!$C$2:$H$92,$A64,AZ$1)+Clean_sheet('11-12 Teamsheets'!$C$2:$H$119,$A64,AZ$1)+Clean_sheet('12-13 Teamsheets'!$C$2:$H$126,$A64,AZ$1)+Clean_sheet('13-14 Teamsheets'!$C$2:$H$132,$A64,AZ$1)+Clean_sheet('14-15 Teamsheets'!$C$2:$H$136,$A64,AZ$1)</f>
        <v>0</v>
      </c>
      <c r="BC64" s="27" t="str">
        <f>(CARDS('07-08 Teamsheets'!$H$2:$Z$88,$A64,$CX$2,'07-08 Teamsheets'!$C$2:$C$88,AZ$1)+CARDS('11-12 Teamsheets'!$H$2:$Z$119,$A64,$CX$2,'11-12 Teamsheets'!$C$2:$C$119,AZ$1)+CARDS('12-13 Teamsheets'!$H$2:$Z$126,$A64,$CX$2,'12-13 Teamsheets'!$C$2:$C$126,AZ$1)+CARDS('13-14 Teamsheets'!$H$2:$Z$132,$A64,$CX$2,'13-14 Teamsheets'!$C$2:$C$132,AZ$1)+CARDS('14-15 Teamsheets'!$H$2:$Z$136,$A64,$CX$2,'14-15 Teamsheets'!$C$2:$C$136,AZ$1)) &amp; "(" &amp; (CARDS('07-08 Teamsheets'!$H$2:$Z$88,$A64,$CX$3,'07-08 Teamsheets'!$C$2:$C$88,AZ$1)+CARDS('11-12 Teamsheets'!$H$2:$Z$119,$A64,$CX$3,'11-12 Teamsheets'!$C$2:$C$119,AZ$1)+CARDS('12-13 Teamsheets'!$H$2:$Z$126,$A64,$CX$3,'12-13 Teamsheets'!$C$2:$C$126,AZ$1)+CARDS('13-14 Teamsheets'!$H$2:$Z$132,$A64,$CX$3,'13-14 Teamsheets'!$C$2:$C$132,AZ$1)+CARDS('14-15 Teamsheets'!$H$2:$Z$136,$A64,$CX$3,'14-15 Teamsheets'!$C$2:$C$136,AZ$1)) &amp; ")"</f>
        <v>0(0)</v>
      </c>
      <c r="BD64" s="82">
        <f>MINS_PLAYED('07-08 Teamsheets'!$H$2:$R$88,$A64,'07-08 Teamsheets'!$C$2:$C$88,AZ$1)+MINS_PLAYED('11-12 Teamsheets'!$H$2:$R$119,$A64,'11-12 Teamsheets'!$C$2:$C$119,AZ$1)+MINS_PLAYED('12-13 Teamsheets'!$H$2:$R$126,$A64,'12-13 Teamsheets'!$C$2:$C$126,AZ$1)+MINS_PLAYED('13-14 Teamsheets'!$H$2:$R$132,$A64,'13-14 Teamsheets'!$C$2:$C$132,AZ$1)+MINS_PLAYED('14-15 Teamsheets'!$H$2:$R$136,$A64,'14-15 Teamsheets'!$C$2:$C$136,AZ$1)+MINS_AS_SUB('07-08 Teamsheets'!$S$2:$Z$88,$A64,'07-08 Teamsheets'!$C$2:$C$88,AZ$1)+MINS_AS_SUB('11-12 Teamsheets'!$S$2:$Z$119,$A64,'11-12 Teamsheets'!$C$2:$C$119,AZ$1)+MINS_AS_SUB('12-13 Teamsheets'!$S$2:$Z$126,$A64,'12-13 Teamsheets'!$C$2:$C$126,AZ$1)+MINS_AS_SUB('13-14 Teamsheets'!$S$2:$Z$132,$A64,'13-14 Teamsheets'!$C$2:$C$132,AZ$1)+MINS_AS_SUB('14-15 Teamsheets'!$S$2:$Z$136,$A64,'14-15 Teamsheets'!$C$2:$C$136,AZ$1)</f>
        <v>0</v>
      </c>
      <c r="BE64" s="27" t="str">
        <f>(APPS('08-09 Teamsheets'!$H$2:$R$92,$A64,'08-09 Teamsheets'!$C$2:$C$92,BE$1)+APPS('09-10 Teamsheets'!$H$2:$R$98,$A64,'09-10 Teamsheets'!$C$2:$C$98,BE$1)+APPS('10-11 Teamsheets'!$H$2:$R$107,$A64,'10-11 Teamsheets'!$C$2:$C$107,BE$1)+APPS('11-12 Teamsheets'!$H$2:$R$119,$A64,'11-12 Teamsheets'!$C$2:$C$119,BE$1)+APPS('12-13 Teamsheets'!$H$2:$R$126,$A64,'12-13 Teamsheets'!$C$2:$C$126,BE$1)+APPS('13-14 Teamsheets'!$H$2:$R$132,$A64,'13-14 Teamsheets'!$C$2:$C$132,BE$1)+APPS('14-15 Teamsheets'!$H$2:$R$136,$A64,'14-15 Teamsheets'!$C$2:$C$136,BE$1)) &amp; "(" &amp; (SUBS('08-09 Teamsheets'!$S$2:$Z$92,$A64,'08-09 Teamsheets'!$C$2:$C$92,BE$1)+SUBS('09-10 Teamsheets'!$S$2:$Z$98,$A64,'09-10 Teamsheets'!$C$2:$C$98,BE$1)+SUBS('10-11 Teamsheets'!$S$2:$Z$107,$A64,'10-11 Teamsheets'!$C$2:$C$107,BE$1)+SUBS('11-12 Teamsheets'!$S$2:$Z$119,$A64,'11-12 Teamsheets'!$C$2:$C$119,BE$1)+SUBS('12-13 Teamsheets'!$S$2:$Z$126,$A64,'12-13 Teamsheets'!$C$2:$C$126,BE$1)+SUBS('13-14 Teamsheets'!$S$2:$Z$132,$A64,'13-14 Teamsheets'!$C$2:$C$132,BE$1)+SUBS('14-15 Teamsheets'!$S$2:$Z$136,$A64,'14-15 Teamsheets'!$C$2:$C$136,BE$1)) &amp; ")"</f>
        <v>0(0)</v>
      </c>
      <c r="BF64" s="27" t="str">
        <f>(GOALS('08-09 Teamsheets'!$H$2:$R$92,$A64,'08-09 Teamsheets'!$C$2:$C$92,BE$1)+GOALS('09-10 Teamsheets'!$H$2:$R$98,$A64,'09-10 Teamsheets'!$C$2:$C$98,BE$1)+GOALS('10-11 Teamsheets'!$H$2:$R$107,$A64,'10-11 Teamsheets'!$C$2:$C$107,BE$1)+GOALS('11-12 Teamsheets'!$H$2:$R$119,$A64,'11-12 Teamsheets'!$C$2:$C$119,BE$1)+GOALS('12-13 Teamsheets'!$H$2:$R$126,$A64,'12-13 Teamsheets'!$C$2:$C$126,BE$1)+GOALS('13-14 Teamsheets'!$H$2:$R$132,$A64,'13-14 Teamsheets'!$C$2:$C$132,BE$1)+GOALS('14-15 Teamsheets'!$H$2:$R$136,$A64,'14-15 Teamsheets'!$C$2:$C$136,BE$1)) &amp; "(" &amp; (GOALS('08-09 Teamsheets'!$S$2:$Z$92,$A64,'08-09 Teamsheets'!$C$2:$C$92,BE$1)+GOALS('09-10 Teamsheets'!$S$2:$Z$98,$A64,'09-10 Teamsheets'!$C$2:$C$98,BE$1)+GOALS('10-11 Teamsheets'!$S$2:$Z$107,$A64,'10-11 Teamsheets'!$C$2:$C$107,BE$1)+GOALS('11-12 Teamsheets'!$S$2:$Z$119,$A64,'11-12 Teamsheets'!$C$2:$C$119,BE$1)+GOALS('12-13 Teamsheets'!$S$2:$Z$126,$A64,'12-13 Teamsheets'!$C$2:$C$126,BE$1)+GOALS('13-14 Teamsheets'!$S$2:$Z$132,$A64,'13-14 Teamsheets'!$C$2:$C$132,BE$1)+GOALS('14-15 Teamsheets'!$S$2:$Z$136,$A64,'14-15 Teamsheets'!$C$2:$C$136,BE$1)) &amp; ")"</f>
        <v>0(0)</v>
      </c>
      <c r="BG64" s="27">
        <f>Clean_sheet('08-09 Teamsheets'!$C$2:$H$92,$A64,BE$1)+Clean_sheet('09-10 Teamsheets'!$C$2:$H$98,$A64,BE$1)+Clean_sheet('10-11 Teamsheets'!$C$2:$H$107,$A64,BE$1)+Clean_sheet('11-12 Teamsheets'!$C$2:$H$119,$A64,BE$1)+Clean_sheet('12-13 Teamsheets'!$C$2:$H$126,$A64,BE$1)+Clean_sheet('13-14 Teamsheets'!$C$2:$H$132,$A64,BE$1)+Clean_sheet('14-15 Teamsheets'!$C$2:$H$136,$A64,BE$1)</f>
        <v>0</v>
      </c>
      <c r="BH64" s="27" t="str">
        <f>(CARDS('08-09 Teamsheets'!$H$2:$Z$92,$A64,$CX$2,'08-09 Teamsheets'!$C$2:$C$92,BE$1)+CARDS('09-10 Teamsheets'!$H$2:$Z$98,$A64,$CX$2,'09-10 Teamsheets'!$C$2:$C$98,BE$1)+CARDS('10-11 Teamsheets'!$H$2:$Z$107,$A64,$CX$2,'10-11 Teamsheets'!$C$2:$C$107,BE$1)+CARDS('11-12 Teamsheets'!$H$2:$Z$119,$A64,$CX$2,'11-12 Teamsheets'!$C$2:$C$119,BE$1)+CARDS('12-13 Teamsheets'!$H$2:$Z$126,$A64,$CX$2,'12-13 Teamsheets'!$C$2:$C$126,BE$1)+CARDS('13-14 Teamsheets'!$H$2:$Z$132,$A64,$CX$2,'13-14 Teamsheets'!$C$2:$C$132,BE$1)+CARDS('14-15 Teamsheets'!$H$2:$Z$136,$A64,$CX$2,'14-15 Teamsheets'!$C$2:$C$136,BE$1)) &amp; "(" &amp; (CARDS('08-09 Teamsheets'!$H$2:$Z$92,$A64,$CX$3,'08-09 Teamsheets'!$C$2:$C$92,BE$1)+CARDS('09-10 Teamsheets'!$H$2:$Z$98,$A64,$CX$3,'09-10 Teamsheets'!$C$2:$C$98,BE$1)+CARDS('10-11 Teamsheets'!$H$2:$Z$107,$A64,$CX$3,'10-11 Teamsheets'!$C$2:$C$107,BE$1)+CARDS('11-12 Teamsheets'!$H$2:$Z$119,$A64,$CX$3,'11-12 Teamsheets'!$C$2:$C$119,BE$1)+CARDS('12-13 Teamsheets'!$H$2:$Z$126,$A64,$CX$3,'12-13 Teamsheets'!$C$2:$C$126,BE$1)+CARDS('13-14 Teamsheets'!$H$2:$Z$132,$A64,$CX$3,'13-14 Teamsheets'!$C$2:$C$132,BE$1)+CARDS('14-15 Teamsheets'!$H$2:$Z$136,$A64,$CX$3,'14-15 Teamsheets'!$C$2:$C$136,BE$1)) &amp; ")"</f>
        <v>0(0)</v>
      </c>
      <c r="BI64" s="82">
        <f>MINS_PLAYED('08-09 Teamsheets'!$H$2:$R$92,$A64,'08-09 Teamsheets'!$C$2:$C$92,BE$1)+MINS_PLAYED('09-10 Teamsheets'!$H$2:$R$98,$A64,'09-10 Teamsheets'!$C$2:$C$98,BE$1)+ MINS_AS_SUB('08-09 Teamsheets'!$S$2:$Z$92,$A64,'08-09 Teamsheets'!$C$2:$C$92,BE$1)+ MINS_AS_SUB('09-10 Teamsheets'!$S$2:$Z$98,$A64,'09-10 Teamsheets'!$C$2:$C$98,BE$1)+MINS_PLAYED('10-11 Teamsheets'!$H$2:$R$107,$A64,'10-11 Teamsheets'!$C$2:$C$107,BE$1)+MINS_AS_SUB('10-11 Teamsheets'!$S$2:$Z$107,$A64,'10-11 Teamsheets'!$C$2:$C$107,BE$1)+MINS_PLAYED('11-12 Teamsheets'!$H$2:$R$119,$A64,'11-12 Teamsheets'!$C$2:$C$119,BE$1)+MINS_AS_SUB('11-12 Teamsheets'!$S$2:$Z$119,$A64,'11-12 Teamsheets'!$C$2:$C$119,BE$1)+MINS_PLAYED('12-13 Teamsheets'!$H$2:$R$126,$A64,'12-13 Teamsheets'!$C$2:$C$126,BE$1)+MINS_AS_SUB('12-13 Teamsheets'!$S$2:$Z$126,$A64,'12-13 Teamsheets'!$C$2:$C$126,BE$1)+MINS_PLAYED('13-14 Teamsheets'!$H$2:$R$132,$A64,'13-14 Teamsheets'!$C$2:$C$132,BE$1)+MINS_AS_SUB('13-14 Teamsheets'!$S$2:$Z$132,$A64,'13-14 Teamsheets'!$C$2:$C$132,BE$1)+MINS_PLAYED('14-15 Teamsheets'!$H$2:$R$136,$A64,'14-15 Teamsheets'!$C$2:$C$136,BE$1)+MINS_AS_SUB('14-15 Teamsheets'!$S$2:$Z$136,$A64,'14-15 Teamsheets'!$C$2:$C$136,BE$1)</f>
        <v>0</v>
      </c>
      <c r="BJ64" s="27" t="str">
        <f>(APPS('07-08 Teamsheets'!$H$2:$R$88,$A64,'07-08 Teamsheets'!$C$2:$C$88,BJ$1)+APPS('08-09 Teamsheets'!$H$2:$R$92,$A64,'08-09 Teamsheets'!$C$2:$C$92,BJ$1)+APPS('09-10 Teamsheets'!$H$2:$R$98,$A64,'09-10 Teamsheets'!$C$2:$C$98,BJ$1)+APPS('10-11 Teamsheets'!$H$2:$R$106,$A64,'10-11 Teamsheets'!$C$2:$C$106,BJ$1)+APPS('11-12 Teamsheets'!$H$2:$R$119,$A64,'11-12 Teamsheets'!$C$2:$C$119,BJ$1)+APPS('12-13 Teamsheets'!$H$2:$R$126,$A64,'12-13 Teamsheets'!$C$2:$C$126,BJ$1)+APPS('13-14 Teamsheets'!$H$2:$R$132,$A64,'13-14 Teamsheets'!$C$2:$C$132,BJ$1)+APPS('14-15 Teamsheets'!$H$2:$R$136,$A64,'14-15 Teamsheets'!$C$2:$C$136,BJ$1)) &amp; "(" &amp; (SUBS('07-08 Teamsheets'!$S$2:$Z$88,$A64,'07-08 Teamsheets'!$C$2:$C$88,BJ$1)+SUBS('08-09 Teamsheets'!$S$2:$Z$92,$A64,'08-09 Teamsheets'!$C$2:$C$92,BJ$1)+SUBS('09-10 Teamsheets'!$S$2:$Z$98,$A64,'09-10 Teamsheets'!$C$2:$C$98,BJ$1)+SUBS('10-11 Teamsheets'!$S$2:$Z$106,$A64,'10-11 Teamsheets'!$C$2:$C$106,BJ$1)+SUBS('11-12 Teamsheets'!$S$2:$Z$119,$A64,'11-12 Teamsheets'!$C$2:$C$119,BJ$1)+SUBS('12-13 Teamsheets'!$S$2:$Z$126,$A64,'12-13 Teamsheets'!$C$2:$C$126,BJ$1)+SUBS('13-14 Teamsheets'!$S$2:$Z$132,$A64,'13-14 Teamsheets'!$C$2:$C$132,BJ$1)+SUBS('14-15 Teamsheets'!$S$2:$Z$136,$A64,'14-15 Teamsheets'!$C$2:$C$136,BJ$1)) &amp; ")"</f>
        <v>1(2)</v>
      </c>
      <c r="BK64" s="27" t="str">
        <f>(GOALS('07-08 Teamsheets'!$H$2:$R$88,$A64,'07-08 Teamsheets'!$C$2:$C$88,BJ$1)+GOALS('08-09 Teamsheets'!$H$2:$R$92,$A64,'08-09 Teamsheets'!$C$2:$C$92,BJ$1)+GOALS('09-10 Teamsheets'!$H$2:$R$98,$A64,'09-10 Teamsheets'!$C$2:$C$98,BJ$1)+GOALS('10-11 Teamsheets'!$H$2:$R$106,$A64,'10-11 Teamsheets'!$C$2:$C$106,BJ$1)+GOALS('11-12 Teamsheets'!$H$2:$R$119,$A64,'11-12 Teamsheets'!$C$2:$C$119,BJ$1)+GOALS('12-13 Teamsheets'!$H$2:$R$126,$A64,'12-13 Teamsheets'!$C$2:$C$126,BJ$1)+GOALS('13-14 Teamsheets'!$H$2:$R$132,$A64,'13-14 Teamsheets'!$C$2:$C$132,BJ$1)+GOALS('14-15 Teamsheets'!$H$2:$R$136,$A64,'14-15 Teamsheets'!$C$2:$C$136,BJ$1)) &amp; "(" &amp; (GOALS('07-08 Teamsheets'!$S$2:$Z$88,$A64,'07-08 Teamsheets'!$C$2:$C$88,BJ$1)+GOALS('08-09 Teamsheets'!$S$2:$Z$92,$A64,'08-09 Teamsheets'!$C$2:$C$92,BJ$1)+GOALS('09-10 Teamsheets'!$S$2:$Z$98,$A64,'09-10 Teamsheets'!$C$2:$C$98,BJ$1)+GOALS('10-11 Teamsheets'!$S$2:$Z$106,$A64,'10-11 Teamsheets'!$C$2:$C$106,BJ$1)+GOALS('11-12 Teamsheets'!$S$2:$Z$119,$A64,'11-12 Teamsheets'!$C$2:$C$119,BJ$1)+GOALS('12-13 Teamsheets'!$S$2:$Z$126,$A64,'12-13 Teamsheets'!$C$2:$C$126,BJ$1)+GOALS('13-14 Teamsheets'!$S$2:$Z$132,$A64,'13-14 Teamsheets'!$C$2:$C$132,BJ$1)+GOALS('14-15 Teamsheets'!$S$2:$Z$136,$A64,'14-15 Teamsheets'!$C$2:$C$136,BJ$1)) &amp; ")"</f>
        <v>0(0)</v>
      </c>
      <c r="BL64" s="27">
        <f>Clean_sheet('07-08 Teamsheets'!$C$2:$H$92,$A64,BJ$1)+Clean_sheet('08-09 Teamsheets'!$C$2:$H$92,$A64,BJ$1)+Clean_sheet('09-10 Teamsheets'!$C$2:$H$98,$A64,BJ$1)+Clean_sheet('10-11 Teamsheets'!$C$2:$H$106,$A64,BJ$1)+Clean_sheet('11-12 Teamsheets'!$C$2:$H$119,$A64,BJ$1)+Clean_sheet('12-13 Teamsheets'!$C$2:$H$126,$A64,BJ$1)+Clean_sheet('13-14 Teamsheets'!$C$2:$H$132,$A64,BJ$1)+Clean_sheet('14-15 Teamsheets'!$C$2:$H$136,$A64,BJ$1)</f>
        <v>0</v>
      </c>
      <c r="BM64" s="27" t="str">
        <f>(CARDS('07-08 Teamsheets'!$H$2:$Z$88,$A64,$CX$2,'07-08 Teamsheets'!$C$2:$C$88,BJ$1)+CARDS('08-09 Teamsheets'!$H$2:$Z$92,$A64,$CX$2,'08-09 Teamsheets'!$C$2:$C$92,BJ$1)+CARDS('09-10 Teamsheets'!$H$2:$Z$98,$A64,$CX$2,'09-10 Teamsheets'!$C$2:$C$98,BJ$1)+CARDS('10-11 Teamsheets'!$H$2:$Z$106,$A64,$CX$2,'10-11 Teamsheets'!$C$2:$C$106,BJ$1)+CARDS('11-12 Teamsheets'!$H$2:$Z$119,$A64,$CX$2,'11-12 Teamsheets'!$C$2:$C$119,BJ$1)+CARDS('12-13 Teamsheets'!$H$2:$Z$126,$A64,$CX$2,'12-13 Teamsheets'!$C$2:$C$126,BJ$1)+CARDS('13-14 Teamsheets'!$H$2:$Z$132,$A64,$CX$2,'13-14 Teamsheets'!$C$2:$C$132,BJ$1)+CARDS('14-15 Teamsheets'!$H$2:$Z$136,$A64,$CX$2,'14-15 Teamsheets'!$C$2:$C$136,BJ$1)) &amp; "(" &amp; (CARDS('07-08 Teamsheets'!$H$2:$Z$88,$A64,$CX$3,'07-08 Teamsheets'!$C$2:$C$88,BJ$1)+CARDS('08-09 Teamsheets'!$H$2:$Z$92,$A64,$CX$3,'08-09 Teamsheets'!$C$2:$C$92,BJ$1)+CARDS('09-10 Teamsheets'!$H$2:$Z$98,$A64,$CX$3,'09-10 Teamsheets'!$C$2:$C$98,BJ$1)+CARDS('10-11 Teamsheets'!$H$2:$Z$106,$A64,$CX$3,'10-11 Teamsheets'!$C$2:$C$106,BJ$1)+CARDS('11-12 Teamsheets'!$H$2:$Z$119,$A64,$CX$3,'11-12 Teamsheets'!$C$2:$C$119,BJ$1)+CARDS('12-13 Teamsheets'!$H$2:$Z$126,$A64,$CX$3,'12-13 Teamsheets'!$C$2:$C$126,BJ$1)+CARDS('13-14 Teamsheets'!$H$2:$Z$132,$A64,$CX$3,'13-14 Teamsheets'!$C$2:$C$132,BJ$1)+CARDS('14-15 Teamsheets'!$H$2:$Z$136,$A64,$CX$3,'14-15 Teamsheets'!$C$2:$C$136,BJ$1)) &amp; ")"</f>
        <v>0(0)</v>
      </c>
      <c r="BN64" s="82">
        <f>MINS_PLAYED('07-08 Teamsheets'!$H$2:$R$88,$A64,'07-08 Teamsheets'!$C$2:$C$88,BJ$1)+MINS_PLAYED('08-09 Teamsheets'!$H$2:$R$92,$A64,'08-09 Teamsheets'!$C$2:$C$92,BJ$1)+MINS_PLAYED('09-10 Teamsheets'!$H$2:$R$98,$A64,'09-10 Teamsheets'!$C$2:$C$98,BJ$1)+MINS_PLAYED('10-11 Teamsheets'!$H$2:$R$106,$A64,'10-11 Teamsheets'!$C$2:$C$106,BJ$1)+MINS_PLAYED('11-12 Teamsheets'!$H$2:$R$119,$A64,'11-12 Teamsheets'!$C$2:$C$119,BJ$1)+MINS_PLAYED('12-13 Teamsheets'!$H$2:$R$126,$A64,'12-13 Teamsheets'!$C$2:$C$126,BJ$1)+MINS_PLAYED('13-14 Teamsheets'!$H$2:$R$132,$A64,'13-14 Teamsheets'!$C$2:$C$132,BJ$1)+MINS_PLAYED('14-15 Teamsheets'!$H$2:$R$136,$A64,'14-15 Teamsheets'!$C$2:$C$136,BJ$1)+MINS_AS_SUB('07-08 Teamsheets'!$S$2:$Z$88,$A64,'07-08 Teamsheets'!$C$2:$C$88,BJ$1)+MINS_AS_SUB('08-09 Teamsheets'!$S$2:$Z$92,$A64,'08-09 Teamsheets'!$C$2:$C$92,BJ$1)+MINS_AS_SUB('09-10 Teamsheets'!$S$2:$Z$98,$A64,'09-10 Teamsheets'!$C$2:$C$98,BJ$1)+MINS_AS_SUB('10-11 Teamsheets'!$S$2:$Z$106,$A64,'10-11 Teamsheets'!$C$2:$C$106,BJ$1)+MINS_AS_SUB('11-12 Teamsheets'!$S$2:$Z$119,$A64,'11-12 Teamsheets'!$C$2:$C$119,BJ$1)+MINS_AS_SUB('12-13 Teamsheets'!$S$2:$Z$126,$A64,'12-13 Teamsheets'!$C$2:$C$126,BJ$1)+MINS_AS_SUB('13-14 Teamsheets'!$S$2:$Z$132,$A64,'13-14 Teamsheets'!$C$2:$C$132,BJ$1)+MINS_AS_SUB('14-15 Teamsheets'!$S$2:$Z$136,$A64,'14-15 Teamsheets'!$C$2:$C$136,BJ$1)</f>
        <v>78</v>
      </c>
      <c r="BO64" s="27" t="str">
        <f>(APPS('07-08 Teamsheets'!$H$2:$R$88,$A64,'07-08 Teamsheets'!$C$2:$C$88,BO$1)+APPS('08-09 Teamsheets'!$H$2:$R$92,$A64,'08-09 Teamsheets'!$C$2:$C$92,BO$1)+APPS('09-10 Teamsheets'!$H$2:$R$98,$A64,'09-10 Teamsheets'!$C$2:$C$98,BO$1)+APPS('10-11 Teamsheets'!$H$2:$R$106,$A64,'10-11 Teamsheets'!$C$2:$C$106,BO$1)+APPS('11-12 Teamsheets'!$H$2:$R$119,$A64,'11-12 Teamsheets'!$C$2:$C$119,BO$1)+APPS('12-13 Teamsheets'!$H$2:$R$126,$A64,'12-13 Teamsheets'!$C$2:$C$126,BO$1)+APPS('13-14 Teamsheets'!$H$2:$R$132,$A64,'13-14 Teamsheets'!$C$2:$C$132,BO$1)+APPS('14-15 Teamsheets'!$H$2:$R$136,$A64,'14-15 Teamsheets'!$C$2:$C$136,BO$1)) &amp; "(" &amp; (SUBS('07-08 Teamsheets'!$S$2:$Z$88,$A64,'07-08 Teamsheets'!$C$2:$C$88,BO$1)+SUBS('08-09 Teamsheets'!$S$2:$Z$92,$A64,'08-09 Teamsheets'!$C$2:$C$92,BO$1)+SUBS('09-10 Teamsheets'!$S$2:$Z$98,$A64,'09-10 Teamsheets'!$C$2:$C$98,BO$1)+SUBS('10-11 Teamsheets'!$S$2:$Z$106,$A64,'10-11 Teamsheets'!$C$2:$C$106,BO$1)+SUBS('11-12 Teamsheets'!$S$2:$Z$119,$A64,'11-12 Teamsheets'!$C$2:$C$119,BO$1)+SUBS('12-13 Teamsheets'!$S$2:$Z$126,$A64,'12-13 Teamsheets'!$C$2:$C$126,BO$1)+SUBS('13-14 Teamsheets'!$S$2:$Z$132,$A64,'13-14 Teamsheets'!$C$2:$C$132,BO$1)+SUBS('14-15 Teamsheets'!$S$2:$Z$136,$A64,'14-15 Teamsheets'!$C$2:$C$136,BO$1)) &amp; ")"</f>
        <v>0(0)</v>
      </c>
      <c r="BP64" s="27" t="str">
        <f>(GOALS('07-08 Teamsheets'!$H$2:$R$88,$A64,'07-08 Teamsheets'!$C$2:$C$88,BO$1)+GOALS('08-09 Teamsheets'!$H$2:$R$92,$A64,'08-09 Teamsheets'!$C$2:$C$92,BO$1)+GOALS('09-10 Teamsheets'!$H$2:$R$98,$A64,'09-10 Teamsheets'!$C$2:$C$98,BO$1)+GOALS('10-11 Teamsheets'!$H$2:$R$106,$A64,'10-11 Teamsheets'!$C$2:$C$106,BO$1)+GOALS('11-12 Teamsheets'!$H$2:$R$119,$A64,'11-12 Teamsheets'!$C$2:$C$119,BO$1)+GOALS('12-13 Teamsheets'!$H$2:$R$126,$A64,'12-13 Teamsheets'!$C$2:$C$126,BO$1)+GOALS('13-14 Teamsheets'!$H$2:$R$132,$A64,'13-14 Teamsheets'!$C$2:$C$132,BO$1)+GOALS('14-15 Teamsheets'!$H$2:$R$136,$A64,'14-15 Teamsheets'!$C$2:$C$136,BO$1)) &amp; "(" &amp; (GOALS('07-08 Teamsheets'!$S$2:$Z$88,$A64,'07-08 Teamsheets'!$C$2:$C$88,BO$1)+GOALS('08-09 Teamsheets'!$S$2:$Z$92,$A64,'08-09 Teamsheets'!$C$2:$C$92,BO$1)+GOALS('09-10 Teamsheets'!$S$2:$Z$98,$A64,'09-10 Teamsheets'!$C$2:$C$98,BO$1)+GOALS('10-11 Teamsheets'!$S$2:$Z$106,$A64,'10-11 Teamsheets'!$C$2:$C$106,BO$1)+GOALS('11-12 Teamsheets'!$S$2:$Z$119,$A64,'11-12 Teamsheets'!$C$2:$C$119,BO$1)+GOALS('12-13 Teamsheets'!$S$2:$Z$126,$A64,'12-13 Teamsheets'!$C$2:$C$126,BO$1)+GOALS('13-14 Teamsheets'!$S$2:$Z$132,$A64,'13-14 Teamsheets'!$C$2:$C$132,BO$1)+GOALS('14-15 Teamsheets'!$S$2:$Z$136,$A64,'14-15 Teamsheets'!$C$2:$C$136,BO$1)) &amp; ")"</f>
        <v>0(0)</v>
      </c>
      <c r="BQ64" s="27">
        <f>Clean_sheet('07-08 Teamsheets'!$C$2:$H$92,$A64,BO$1)+Clean_sheet('08-09 Teamsheets'!$C$2:$H$92,$A64,BO$1)+Clean_sheet('09-10 Teamsheets'!$C$2:$H$98,$A64,BO$1)+Clean_sheet('10-11 Teamsheets'!$C$2:$H$106,$A64,BO$1)+Clean_sheet('11-12 Teamsheets'!$C$2:$H$119,$A64,BO$1)+Clean_sheet('12-13 Teamsheets'!$C$2:$H$126,$A64,BO$1)+Clean_sheet('13-14 Teamsheets'!$C$2:$H$132,$A64,BO$1)+Clean_sheet('14-15 Teamsheets'!$C$2:$H$136,$A64,BO$1)</f>
        <v>0</v>
      </c>
      <c r="BR64" s="27" t="str">
        <f>(CARDS('07-08 Teamsheets'!$H$2:$Z$88,$A64,$CX$2,'07-08 Teamsheets'!$C$2:$C$88,BO$1)+CARDS('08-09 Teamsheets'!$H$2:$Z$92,$A64,$CX$2,'08-09 Teamsheets'!$C$2:$C$92,BO$1)+CARDS('09-10 Teamsheets'!$H$2:$Z$98,$A64,$CX$2,'09-10 Teamsheets'!$C$2:$C$98,BO$1)+CARDS('10-11 Teamsheets'!$H$2:$Z$106,$A64,$CX$2,'10-11 Teamsheets'!$C$2:$C$106,BO$1)+CARDS('11-12 Teamsheets'!$H$2:$Z$119,$A64,$CX$2,'11-12 Teamsheets'!$C$2:$C$119,BO$1)+CARDS('12-13 Teamsheets'!$H$2:$Z$126,$A64,$CX$2,'12-13 Teamsheets'!$C$2:$C$126,BO$1)+CARDS('13-14 Teamsheets'!$H$2:$Z$132,$A64,$CX$2,'13-14 Teamsheets'!$C$2:$C$132,BO$1)+CARDS('14-15 Teamsheets'!$H$2:$Z$136,$A64,$CX$2,'14-15 Teamsheets'!$C$2:$C$136,BO$1)) &amp; "(" &amp; (CARDS('07-08 Teamsheets'!$H$2:$Z$88,$A64,$CX$3,'07-08 Teamsheets'!$C$2:$C$88,BO$1)+CARDS('08-09 Teamsheets'!$H$2:$Z$92,$A64,$CX$3,'08-09 Teamsheets'!$C$2:$C$92,BO$1)+CARDS('09-10 Teamsheets'!$H$2:$Z$98,$A64,$CX$3,'09-10 Teamsheets'!$C$2:$C$98,BO$1)+CARDS('10-11 Teamsheets'!$H$2:$Z$106,$A64,$CX$3,'10-11 Teamsheets'!$C$2:$C$106,BO$1)+CARDS('11-12 Teamsheets'!$H$2:$Z$119,$A64,$CX$3,'11-12 Teamsheets'!$C$2:$C$119,BO$1)+CARDS('12-13 Teamsheets'!$H$2:$Z$126,$A64,$CX$3,'12-13 Teamsheets'!$C$2:$C$126,BO$1)+CARDS('13-14 Teamsheets'!$H$2:$Z$132,$A64,$CX$3,'13-14 Teamsheets'!$C$2:$C$132,BO$1)+CARDS('14-15 Teamsheets'!$H$2:$Z$136,$A64,$CX$3,'14-15 Teamsheets'!$C$2:$C$136,BO$1)) &amp; ")"</f>
        <v>0(0)</v>
      </c>
      <c r="BS64" s="82">
        <f>MINS_PLAYED('07-08 Teamsheets'!$H$2:$R$88,$A64,'07-08 Teamsheets'!$C$2:$C$88,BO$1)+MINS_PLAYED('08-09 Teamsheets'!$H$2:$R$92,$A64,'08-09 Teamsheets'!$C$2:$C$92,BO$1)+MINS_PLAYED('09-10 Teamsheets'!$H$2:$R$98,$A64,'09-10 Teamsheets'!$C$2:$C$98,BO$1)+MINS_PLAYED('10-11 Teamsheets'!$H$2:$R$106,$A64,'10-11 Teamsheets'!$C$2:$C$106,BO$1)+MINS_PLAYED('11-12 Teamsheets'!$H$2:$R$119,$A64,'11-12 Teamsheets'!$C$2:$C$119,BO$1)+MINS_PLAYED('12-13 Teamsheets'!$H$2:$R$126,$A64,'12-13 Teamsheets'!$C$2:$C$126,BO$1)+MINS_PLAYED('13-14 Teamsheets'!$H$2:$R$132,$A64,'13-14 Teamsheets'!$C$2:$C$132,BO$1)+MINS_PLAYED('14-15 Teamsheets'!$H$2:$R$136,$A64,'14-15 Teamsheets'!$C$2:$C$136,BO$1)+MINS_AS_SUB('07-08 Teamsheets'!$S$2:$Z$88,$A64,'07-08 Teamsheets'!$C$2:$C$88,BO$1)+MINS_AS_SUB('08-09 Teamsheets'!$S$2:$Z$92,$A64,'08-09 Teamsheets'!$C$2:$C$92,BO$1)+MINS_AS_SUB('09-10 Teamsheets'!$S$2:$Z$98,$A64,'09-10 Teamsheets'!$C$2:$C$98,BO$1)+MINS_AS_SUB('10-11 Teamsheets'!$S$2:$Z$106,$A64,'10-11 Teamsheets'!$C$2:$C$106,BO$1)+MINS_AS_SUB('11-12 Teamsheets'!$S$2:$Z$119,$A64,'11-12 Teamsheets'!$C$2:$C$119,BO$1)+MINS_AS_SUB('12-13 Teamsheets'!$S$2:$Z$126,$A64,'12-13 Teamsheets'!$C$2:$C$126,BO$1)+MINS_AS_SUB('13-14 Teamsheets'!$S$2:$Z$132,$A64,'13-14 Teamsheets'!$C$2:$C$132,BO$1)+MINS_AS_SUB('14-15 Teamsheets'!$S$2:$Z$136,$A64,'14-15 Teamsheets'!$C$2:$C$136,BO$1)</f>
        <v>0</v>
      </c>
      <c r="BT64" s="71">
        <f>APPS('05-06 Teamsheets'!$H$2:$R$71,$A64,'05-06 Teamsheets'!$C$2:$C$71,B$1)+SUBS('05-06 Teamsheets'!$S$2:$W$71,$A64,'05-06 Teamsheets'!$C$2:$C$71,B$1)+APPS('06-07 Teamsheets'!$H$2:$R$83,$A64,'06-07 Teamsheets'!$C$2:$C$83,G$1)+SUBS('06-07 Teamsheets'!$S$2:$Z$83,$A64,'06-07 Teamsheets'!$C$2:$C$83,G$1)+APPS('07-08 Teamsheets'!$H$2:$R$88,$A64,'07-08 Teamsheets'!$C$2:$C$88,L$1)+SUBS('07-08 Teamsheets'!$S$2:$Z$88,$A64,'07-08 Teamsheets'!$C$2:$C$88,L$1)+APPS('08-09 Teamsheets'!$H$2:$R$92,$A64,'08-09 Teamsheets'!$C$2:$C$92,Q$1)+SUBS('08-09 Teamsheets'!$S$2:$Z$92,$A64,'08-09 Teamsheets'!$C$2:$C$92,Q$1)+APPS('09-10 Teamsheets'!$H$2:$R$98,$A64,'09-10 Teamsheets'!$C$2:$C$98,Q$1)+SUBS('09-10 Teamsheets'!$S$2:$Z$98,$A64,'09-10 Teamsheets'!$C$2:$C$98,Q$1)+APPS('10-11 Teamsheets'!$H$2:$R$107,$A64,'10-11 Teamsheets'!$C$2:$C$107,Q$1)+SUBS('10-11 Teamsheets'!$S$2:$Z$107,$A64,'10-11 Teamsheets'!$C$2:$C$107,Q$1)+APPS('11-12 Teamsheets'!$H$2:$R$119,$A64,'11-12 Teamsheets'!$C$2:$C$119,Q$1)+SUBS('11-12 Teamsheets'!$S$2:$Z$119,$A64,'11-12 Teamsheets'!$C$2:$C$119,Q$1)+APPS('12-13 Teamsheets'!$H$2:$R$126,$A64,'12-13 Teamsheets'!$C$2:$C$126,Q$1)+SUBS('12-13 Teamsheets'!$S$2:$Z$126,$A64,'12-13 Teamsheets'!$C$2:$C$126,Q$1)+APPS('13-14 Teamsheets'!$H$2:$R$132,$A64,'13-14 Teamsheets'!$C$2:$C$132,Q$1)+SUBS('13-14 Teamsheets'!$S$2:$Z$132,$A64,'13-14 Teamsheets'!$C$2:$C$132,Q$1)+APPS('14-15 Teamsheets'!$H$2:$R$136,$A64,'14-15 Teamsheets'!$C$2:$C$136,Q$1)+SUBS('14-15 Teamsheets'!$S$2:$Z$136,$A64,'14-15 Teamsheets'!$C$2:$C$136,Q$1)</f>
        <v>33</v>
      </c>
      <c r="BU64" s="27">
        <v>0</v>
      </c>
      <c r="BV64" s="27">
        <f>APPS('07-08 Teamsheets'!$H$2:$R$88,$A64,'07-08 Teamsheets'!$C$2:$C$88,AZ$1)+SUBS('07-08 Teamsheets'!$S$2:$Z$88,$A64,'07-08 Teamsheets'!$C$2:$C$88,AZ$1)+APPS('11-12 Teamsheets'!$H$2:$R$119,$A64,'11-12 Teamsheets'!$C$2:$C$119,AZ$1)+SUBS('11-12 Teamsheets'!$S$2:$Z$119,$A64,'11-12 Teamsheets'!$C$2:$C$119,AZ$1)+APPS('12-13 Teamsheets'!$H$2:$R$126,$A64,'12-13 Teamsheets'!$C$2:$C$126,AZ$1)+SUBS('12-13 Teamsheets'!$S$2:$Z$126,$A64,'12-13 Teamsheets'!$C$2:$C$126,AZ$1)+APPS('13-14 Teamsheets'!$H$2:$R$132,$A64,'13-14 Teamsheets'!$C$2:$C$132,AZ$1)+SUBS('13-14 Teamsheets'!$S$2:$Z$132,$A64,'13-14 Teamsheets'!$C$2:$C$132,AZ$1)+APPS('14-15 Teamsheets'!$H$2:$R$136,$A64,'14-15 Teamsheets'!$C$2:$C$136,AZ$1)+SUBS('14-15 Teamsheets'!$S$2:$Z$136,$A64,'14-15 Teamsheets'!$C$2:$C$136,AZ$1)+APPS('08-09 Teamsheets'!$H$2:$R$92,$A64,'08-09 Teamsheets'!$C$2:$C$92,BE$1)+APPS('09-10 Teamsheets'!$H$2:$R$98,$A64,'09-10 Teamsheets'!$C$2:$C$98,BE$1)+SUBS('08-09 Teamsheets'!$S$2:$Z$92,$A64,'08-09 Teamsheets'!$C$2:$C$92,BE$1)+SUBS('09-10 Teamsheets'!$S$2:$Z$98,$A64,'09-10 Teamsheets'!$C$2:$C$98,BE$1)+APPS('10-11 Teamsheets'!$H$2:$R$107,$A64,'10-11 Teamsheets'!$C$2:$C$107,BE$1)+SUBS('10-11 Teamsheets'!$S$2:$Z$107,$A64,'10-11 Teamsheets'!$C$2:$C$107,BE$1)+APPS('11-12 Teamsheets'!$H$2:$R$119,$A64,'11-12 Teamsheets'!$C$2:$C$119,BE$1)+SUBS('11-12 Teamsheets'!$S$2:$Z$119,$A64,'11-12 Teamsheets'!$C$2:$C$119,BE$1)+APPS('12-13 Teamsheets'!$H$2:$R$126,$A64,'12-13 Teamsheets'!$C$2:$C$126,BE$1)+SUBS('12-13 Teamsheets'!$S$2:$Z$126,$A64,'12-13 Teamsheets'!$C$2:$C$126,BE$1)+APPS('13-14 Teamsheets'!$H$2:$R$132,$A64,'13-14 Teamsheets'!$C$2:$C$132,BE$1)+SUBS('13-14 Teamsheets'!$S$2:$Z$132,$A64,'13-14 Teamsheets'!$C$2:$C$132,BE$1)+APPS('14-15 Teamsheets'!$H$2:$R$136,$A64,'14-15 Teamsheets'!$C$2:$C$136,BE$1)+SUBS('14-15 Teamsheets'!$S$2:$Z$136,$A64,'14-15 Teamsheets'!$C$2:$C$136,BE$1)</f>
        <v>0</v>
      </c>
      <c r="BW64" s="27">
        <f>APPS('07-08 Teamsheets'!$H$2:$R$88,$A64,'07-08 Teamsheets'!$C$2:$C$88,BJ$1)+APPS('08-09 Teamsheets'!$H$2:$R$92,$A64,'08-09 Teamsheets'!$C$2:$C$92,BJ$1)+APPS('09-10 Teamsheets'!$H$2:$R$98,$A64,'09-10 Teamsheets'!$C$2:$C$98,BJ$1)+SUBS('07-08 Teamsheets'!$S$2:$Z$88,$A64,'07-08 Teamsheets'!$C$2:$C$88,BJ$1)+SUBS('08-09 Teamsheets'!$S$2:$Z$92,$A64,'08-09 Teamsheets'!$C$2:$C$92,BJ$1)+SUBS('09-10 Teamsheets'!$S$2:$Z$98,$A64,'09-10 Teamsheets'!$C$2:$C$98,BJ$1)+APPS('10-11 Teamsheets'!$H$2:$R$107,$A64,'10-11 Teamsheets'!$C$2:$C$107,BJ$1)+SUBS('10-11 Teamsheets'!$S$2:$Z$107,$A64,'10-11 Teamsheets'!$C$2:$C$107,BJ$1)+APPS('11-12 Teamsheets'!$H$2:$R$119,$A64,'11-12 Teamsheets'!$C$2:$C$119,BJ$1)+SUBS('11-12 Teamsheets'!$S$2:$Z$111,$A64,'11-12 Teamsheets'!$C$2:$C$119,BJ$1)+APPS('12-13 Teamsheets'!$H$2:$R$126,$A64,'12-13 Teamsheets'!$C$2:$C$126,BJ$1)+SUBS('12-13 Teamsheets'!$S$2:$Z$118,$A64,'12-13 Teamsheets'!$C$2:$C$126,BJ$1)+APPS('13-14 Teamsheets'!$H$2:$R$132,$A64,'13-14 Teamsheets'!$C$2:$C$132,BJ$1)+SUBS('13-14 Teamsheets'!$S$2:$Z$124,$A64,'13-14 Teamsheets'!$C$2:$C$132,BJ$1)+APPS('14-15 Teamsheets'!$H$2:$R$136,$A64,'14-15 Teamsheets'!$C$2:$C$136,BJ$1)+SUBS('14-15 Teamsheets'!$S$2:$Z$128,$A64,'14-15 Teamsheets'!$C$2:$C$136,BJ$1)</f>
        <v>3</v>
      </c>
      <c r="BX64" s="27">
        <f>APPS('07-08 Teamsheets'!$H$2:$R$88,$A64,'07-08 Teamsheets'!$C$2:$C$88,BO$1)+APPS('08-09 Teamsheets'!$H$2:$R$92,$A64,'08-09 Teamsheets'!$C$2:$C$92,BO$1)+APPS('09-10 Teamsheets'!$H$2:$R$98,$A64,'09-10 Teamsheets'!$C$2:$C$98,BO$1)+SUBS('07-08 Teamsheets'!$S$2:$Z$88,$A64,'07-08 Teamsheets'!$C$2:$C$88,BO$1)+SUBS('08-09 Teamsheets'!$S$2:$Z$92,$A64,'08-09 Teamsheets'!$C$2:$C$92,BO$1)+SUBS('09-10 Teamsheets'!$S$2:$Z$98,$A64,'09-10 Teamsheets'!$C$2:$C$98,BO$1)+APPS('10-11 Teamsheets'!$H$2:$R$107,$A64,'10-11 Teamsheets'!$C$2:$C$107,BO$1)+SUBS('10-11 Teamsheets'!$S$2:$Z$107,$A64,'10-11 Teamsheets'!$C$2:$C$107,BO$1)+APPS('11-12 Teamsheets'!$H$2:$R$119,$A64,'11-12 Teamsheets'!$C$2:$C$119,BO$1)+SUBS('11-12 Teamsheets'!$S$2:$Z$119,$A64,'11-12 Teamsheets'!$C$2:$C$119,BO$1)+APPS('12-13 Teamsheets'!$H$2:$R$126,$A64,'12-13 Teamsheets'!$C$2:$C$126,BO$1)+SUBS('12-13 Teamsheets'!$S$2:$Z$126,$A64,'12-13 Teamsheets'!$C$2:$C$126,BO$1)+APPS('13-14 Teamsheets'!$H$2:$R$132,$A64,'13-14 Teamsheets'!$C$2:$C$132,BO$1)+SUBS('13-14 Teamsheets'!$S$2:$Z$132,$A64,'13-14 Teamsheets'!$C$2:$C$132,BO$1)+APPS('14-15 Teamsheets'!$H$2:$R$136,$A64,'14-15 Teamsheets'!$C$2:$C$136,BO$1)+SUBS('14-15 Teamsheets'!$S$2:$Z$136,$A64,'14-15 Teamsheets'!$C$2:$C$136,BO$1)</f>
        <v>0</v>
      </c>
      <c r="BY64" s="28">
        <f t="shared" si="3"/>
        <v>3</v>
      </c>
      <c r="BZ64" s="27" t="str">
        <f>(APPS('05-06 Teamsheets'!$H$2:$R$71,$A64) + APPS('06-07 Teamsheets'!$H$2:$R$83,$A64) +APPS('07-08 Teamsheets'!$H$2:$R$88,$A64) + APPS('08-09 Teamsheets'!$H$2:$R$92,$A64)+APPS('09-10 Teamsheets'!$H$2:$R$98,$A64)+APPS('10-11 Teamsheets'!$H$2:$R$107,$A64)+APPS('11-12 Teamsheets'!$H$2:$R$119,$A64)+APPS('12-13 Teamsheets'!$H$2:$R$126,$A64)+APPS('13-14 Teamsheets'!$H$2:$R$132,$A64)+APPS('14-15 Teamsheets'!$H$2:$R$136,$A64)) &amp; "(" &amp; (SUBS('05-06 Teamsheets'!$S$2:$W$71,$A64)+SUBS('06-07 Teamsheets'!$S$2:$Z$83,$A64)+SUBS('07-08 Teamsheets'!$S$2:$Z$88,$A64) +SUBS('08-09 Teamsheets'!$S$2:$Z$92,$A64)+SUBS('09-10 Teamsheets'!$S$2:$Z$98,$A64)+SUBS('10-11 Teamsheets'!$S$2:$Z$107,$A64)+SUBS('11-12 Teamsheets'!$S$2:$Z$119,$A64)+SUBS('12-13 Teamsheets'!$S$2:$Z$126,$A64)+SUBS('13-14 Teamsheets'!$S$2:$Z$132,$A64)+SUBS('14-15 Teamsheets'!$S$2:$Z$136,$A64)) &amp; ")"</f>
        <v>15(21)</v>
      </c>
      <c r="CA64" s="28">
        <f t="shared" si="4"/>
        <v>36</v>
      </c>
      <c r="CB64" s="71">
        <f>GOALS('05-06 Teamsheets'!$H$2:$W$71,$A64,'05-06 Teamsheets'!$C$2:$C$71,B$1)+GOALS('06-07 Teamsheets'!$H$2:$Z$83,$A64,'06-07 Teamsheets'!$C$2:$C$83,G$1)+GOALS('07-08 Teamsheets'!$H$2:$Z$88,$A64,'07-08 Teamsheets'!$C$2:$C$88,L$1)+GOALS('08-09 Teamsheets'!$H$2:$Z$92,$A64,'08-09 Teamsheets'!$C$2:$C$92,Q$1)+GOALS('09-10 Teamsheets'!$H$2:$Z$98,$A64,'09-10 Teamsheets'!$C$2:$C$98,Q$1)+GOALS('10-11 Teamsheets'!$H$2:$Z$107,$A64,'10-11 Teamsheets'!$C$2:$C$107,Q$1)+GOALS('11-12 Teamsheets'!$H$2:$Z$119,$A64,'11-12 Teamsheets'!$C$2:$C$119,Q$1)+GOALS('12-13 Teamsheets'!$H$2:$Z$126,$A64,'12-13 Teamsheets'!$C$2:$C$126,Q$1)+GOALS('13-14 Teamsheets'!$H$2:$Z$132,$A64,'13-14 Teamsheets'!$C$2:$C$132,Q$1)+GOALS('14-15 Teamsheets'!$H$2:$Z$136,$A64,'14-15 Teamsheets'!$C$2:$C$136,Q$1)</f>
        <v>1</v>
      </c>
      <c r="CC64" s="27">
        <f>GOALS('05-06 Teamsheets'!$H$2:$W$71,$A64,'05-06 Teamsheets'!$C$2:$C$71,V$1)+GOALS('05-06 Teamsheets'!$H$2:$W$71,$A64,'05-06 Teamsheets'!$C$2:$C$71,AA$1)+GOALS('06-07 Teamsheets'!$H$2:$Z$83,$A64,'06-07 Teamsheets'!$C$2:$C$83,AF$1)+GOALS('06-07 Teamsheets'!$H$2:$Z$83,$A64,'06-07 Teamsheets'!$C$2:$C$83,AK$1)+GOALS('07-08 Teamsheets'!$H$2:$Z$88,$A64,'07-08 Teamsheets'!$C$2:$C$88,AP$1)+GOALS('07-08 Teamsheets'!$H$2:$Z$88,$A64,'07-08 Teamsheets'!$C$2:$C$88,AU$1)+GOALS('07-08 Teamsheets'!$H$2:$Z$88,$A64,'07-08 Teamsheets'!$C$2:$C$88,AZ$1)+GOALS('11-12 Teamsheets'!$H$2:$Z$119,$A64,'11-12 Teamsheets'!$C$2:$C$119,AZ$1)+GOALS('12-13 Teamsheets'!$H$2:$Z$120,$A64,'12-13 Teamsheets'!$C$2:$C$120,AZ$1)+GOALS('13-14 Teamsheets'!$H$2:$Z$126,$A64,'13-14 Teamsheets'!$C$2:$C$126,AZ$1)+GOALS('14-15 Teamsheets'!$H$2:$Z$130,$A64,'14-15 Teamsheets'!$C$2:$C$130,AZ$1)+GOALS('08-09 Teamsheets'!$H$2:$Z$92,$A64,'08-09 Teamsheets'!$C$2:$C$92,BE$1)+GOALS('09-10 Teamsheets'!$H$2:$Z$98,$A64,'09-10 Teamsheets'!$C$2:$C$98,BE$1)+GOALS('10-11 Teamsheets'!$H$2:$Z$107,$A64,'10-11 Teamsheets'!$C$2:$C$107,BE$1)+GOALS('11-12 Teamsheets'!$H$2:$Z$119,$A64,'11-12 Teamsheets'!$C$2:$C$119,BE$1)+GOALS('12-13 Teamsheets'!$H$2:$Z$126,$A64,'12-13 Teamsheets'!$C$2:$C$126,BE$1)+GOALS('13-14 Teamsheets'!$H$2:$Z$132,$A64,'13-14 Teamsheets'!$C$2:$C$132,BE$1)+GOALS('14-15 Teamsheets'!$H$2:$Z$136,$A64,'14-15 Teamsheets'!$C$2:$C$136,BE$1)</f>
        <v>0</v>
      </c>
      <c r="CD64" s="27">
        <f>GOALS('07-08 Teamsheets'!$H$2:$Z$88,$A64,'07-08 Teamsheets'!$C$2:$C$88,BJ$1)
+GOALS('08-09 Teamsheets'!$H$2:$Z$92,$A64,'08-09 Teamsheets'!$C$2:$C$92,BJ$1)
+GOALS('09-10 Teamsheets'!$H$2:$Z$98,$A64,'09-10 Teamsheets'!$C$2:$C$98,BJ$1)
+GOALS('10-11 Teamsheets'!$H$2:$Z$107,$A64,'10-11 Teamsheets'!$C$2:$C$107,BJ$1)
+GOALS('11-12 Teamsheets'!$H$2:$Z$119,$A64,'11-12 Teamsheets'!$C$2:$C$119,BJ$1)
+GOALS('12-13 Teamsheets'!$H$2:$Z$124,$A64,'12-13 Teamsheets'!$C$2:$C$124,BJ$1)+GOALS('13-14 Teamsheets'!$H$2:$Z$130,$A64,'13-14 Teamsheets'!$C$2:$C$130,BJ$1)+GOALS('14-15 Teamsheets'!$H$2:$Z$134,$A64,'14-15 Teamsheets'!$C$2:$C$134,BJ$1)
+GOALS('07-08 Teamsheets'!$H$2:$Z$88,$A64,'07-08 Teamsheets'!$C$2:$C$88,BO$1)
+GOALS('08-09 Teamsheets'!$H$2:$Z$92,$A64,'08-09 Teamsheets'!$C$2:$C$92,BO$1)
+GOALS('09-10 Teamsheets'!$H$2:$Z$98,$A64,'09-10 Teamsheets'!$C$2:$C$98,BO$1)
+GOALS('10-11 Teamsheets'!$H$2:$Z$107,$A64,'10-11 Teamsheets'!$C$2:$C$107,BO$1)
+GOALS('11-12 Teamsheets'!$H$2:$Z$119,$A64,'11-12 Teamsheets'!$C$2:$C$119,BO$1)
+GOALS('12-13 Teamsheets'!$H$2:$Z$126,$A64,'12-13 Teamsheets'!$C$2:$C$126,BO$1)+GOALS('13-14 Teamsheets'!$H$2:$Z$132,$A64,'13-14 Teamsheets'!$C$2:$C$132,BO$1)+GOALS('14-15 Teamsheets'!$H$2:$Z$136,$A64,'14-15 Teamsheets'!$C$2:$C$136,BO$1)</f>
        <v>0</v>
      </c>
      <c r="CE64" s="28">
        <f t="shared" si="5"/>
        <v>0</v>
      </c>
      <c r="CF64" s="27" t="str">
        <f>(GOALS('05-06 Teamsheets'!$H$2:$R$71,$A64) +GOALS('06-07 Teamsheets'!$H$2:$R$83,$A64) +  GOALS('07-08 Teamsheets'!$H$2:$R$88,$A64) + GOALS('08-09 Teamsheets'!$H$2:$R$92,$A64)+GOALS('09-10 Teamsheets'!$H$2:$R$98,$A64)+GOALS('10-11 Teamsheets'!$H$2:$R$107,$A64)+GOALS('11-12 Teamsheets'!$H$2:$R$119,$A64)+GOALS('12-13 Teamsheets'!$H$2:$R$126,$A64)+GOALS('13-14 Teamsheets'!$H$2:$R$132,$A64)+GOALS('14-15 Teamsheets'!$H$2:$R$136,$A64)) &amp; "(" &amp; (GOALS('05-06 Teamsheets'!$S$2:$W$71,$A64)+GOALS('06-07 Teamsheets'!$S$2:$Z$83,$A64)+GOALS('07-08 Teamsheets'!$S$2:$Z$88,$A64)+GOALS('08-09 Teamsheets'!$S$2:$Z$92,$A64)+GOALS('09-10 Teamsheets'!$S$2:$Z$98,$A64)+GOALS('10-11 Teamsheets'!$S$2:$Z$107,$A64)+GOALS('11-12 Teamsheets'!$S$2:$Z$119,$A64)+GOALS('12-13 Teamsheets'!$S$2:$Z$126,$A64)+GOALS('13-14 Teamsheets'!$S$2:$Z$132,$A64)+GOALS('14-15 Teamsheets'!$S$2:$Z$136,$A64)) &amp; ")"</f>
        <v>1(0)</v>
      </c>
      <c r="CG64" s="28">
        <f t="shared" si="6"/>
        <v>1</v>
      </c>
      <c r="CH64" s="71">
        <f>SUM(D64,I64,N64,S64)</f>
        <v>0</v>
      </c>
      <c r="CI64" s="83">
        <f>SUM(X64,AC64,AH64,AM64,AR64,BG64,AW64,BL64,BQ64,BB64)</f>
        <v>0</v>
      </c>
      <c r="CJ64" s="77">
        <f>SUM(CH64:CI64)</f>
        <v>0</v>
      </c>
      <c r="CK64" s="74" t="str">
        <f>(CARDS('05-06 Teamsheets'!$H$2:$W$71,$A64,$CX$2)+CARDS('06-07 Teamsheets'!$H$2:$Z$83,$A64,$CX$2)+CARDS('07-08 Teamsheets'!$H$2:$Z$88,$A64,$CX$2)+CARDS('08-09 Teamsheets'!$H$2:$Z$92,$A64,$CX$2)+CARDS('09-10 Teamsheets'!$H$2:$Z$98,$A64,$CX$2)+CARDS('10-11 Teamsheets'!$H$2:$Z$107,$A64,$CX$2)+CARDS('11-12 Teamsheets'!$H$2:$Z$119,$A64,$CX$2)+CARDS('12-13 Teamsheets'!$H$2:$Z$126,$A64,$CX$2)+CARDS('13-14 Teamsheets'!$H$2:$Z$130,$A64,$CX$2)) &amp; "(" &amp; (CARDS('05-06 Teamsheets'!$H$2:$W$71,$A64,$CX$3)+CARDS('06-07 Teamsheets'!$H$2:$Z$83,$A64,$CX$3)+CARDS('07-08 Teamsheets'!$H$2:$Z$88,$A64,$CX$3)+CARDS('08-09 Teamsheets'!$H$2:$Z$92,$A64,$CX$3)+CARDS('09-10 Teamsheets'!$H$2:$Z$98,$A64,$CX$3)+CARDS('10-11 Teamsheets'!$H$2:$Z$107,$A64,$CX$3)+CARDS('11-12 Teamsheets'!$H$2:$Z$119,$A64,$CX$3)+CARDS('13-14 Teamsheets'!$H$2:$Z$130,$A64,$CX$3)) &amp; ")"</f>
        <v>1(0)</v>
      </c>
      <c r="CL64" s="28">
        <f>SUM(F64,K64,P64,U64)</f>
        <v>1353</v>
      </c>
      <c r="CM64" s="28">
        <f>SUM(Z64,AE64,AJ64,AO64,AT64,BI64,AY64,BN64,BS64,BD64)</f>
        <v>78</v>
      </c>
      <c r="CN64" s="77">
        <f>SUM(CL64:CM64)</f>
        <v>1431</v>
      </c>
      <c r="CO64" s="28">
        <f>IF(AND(CN64&lt;&gt;0, CA64&lt;&gt;0),CN64/CA64,0)</f>
        <v>39.75</v>
      </c>
      <c r="CP64" s="28">
        <f>IF(CG64&lt;&gt;0,CG64/CA64,0)</f>
        <v>2.7777777777777776E-2</v>
      </c>
      <c r="CQ64" s="77">
        <f>IF(CG64&lt;&gt;0,CN64/CG64,0)</f>
        <v>1431</v>
      </c>
      <c r="CS64" s="71">
        <f t="shared" si="0"/>
        <v>55</v>
      </c>
      <c r="CT64" s="83">
        <f t="shared" si="1"/>
        <v>75</v>
      </c>
      <c r="CU64" s="77">
        <f t="shared" si="2"/>
        <v>74</v>
      </c>
      <c r="CW64"/>
      <c r="CX64" s="30"/>
    </row>
    <row r="65" spans="1:102" x14ac:dyDescent="0.2">
      <c r="A65" s="25" t="s">
        <v>2076</v>
      </c>
      <c r="B65" s="27" t="s">
        <v>1635</v>
      </c>
      <c r="C65" s="27" t="s">
        <v>1635</v>
      </c>
      <c r="D65" s="27">
        <v>0</v>
      </c>
      <c r="E65" s="27" t="s">
        <v>1635</v>
      </c>
      <c r="F65" s="82">
        <v>0</v>
      </c>
      <c r="G65" s="27" t="s">
        <v>1635</v>
      </c>
      <c r="H65" s="27" t="s">
        <v>1635</v>
      </c>
      <c r="I65" s="27">
        <v>0</v>
      </c>
      <c r="J65" s="27" t="s">
        <v>1635</v>
      </c>
      <c r="K65" s="82">
        <v>0</v>
      </c>
      <c r="L65" s="27" t="s">
        <v>1635</v>
      </c>
      <c r="M65" s="27" t="s">
        <v>1635</v>
      </c>
      <c r="N65" s="27">
        <v>0</v>
      </c>
      <c r="O65" s="27" t="s">
        <v>1635</v>
      </c>
      <c r="P65" s="82">
        <v>0</v>
      </c>
      <c r="Q65" s="27" t="str">
        <f>(APPS('08-09 Teamsheets'!$H$2:$R$92,$A65,'08-09 Teamsheets'!$C$2:$C$92,Q$1)+APPS('09-10 Teamsheets'!$H$2:$R$98,$A65,'09-10 Teamsheets'!$C$2:$C$98,Q$1)+APPS('10-11 Teamsheets'!$H$2:$R$107,$A65,'10-11 Teamsheets'!$C$2:$C$107,Q$1)+APPS('11-12 Teamsheets'!$H$2:$R$119,$A65,'11-12 Teamsheets'!$C$2:$C$119,Q$1)+APPS('12-13 Teamsheets'!$H$2:$R$126,$A65,'12-13 Teamsheets'!$C$2:$C$126,Q$1)+APPS('13-14 Teamsheets'!$H$2:$R$132,$A65,'13-14 Teamsheets'!$C$2:$C$132,Q$1)+APPS('14-15 Teamsheets'!$H$2:$R$136,$A65,'14-15 Teamsheets'!$C$2:$C$136,Q$1)) &amp; "(" &amp; (SUBS('08-09 Teamsheets'!$S$2:$Z$92,$A65,'08-09 Teamsheets'!$C$2:$C$92,Q$1)+SUBS('09-10 Teamsheets'!$S$2:$Z$98,$A65,'09-10 Teamsheets'!$C$2:$C$98,Q$1)+SUBS('10-11 Teamsheets'!$S$2:$Z$107,$A65,'10-11 Teamsheets'!$C$2:$C$107,Q$1)+SUBS('11-12 Teamsheets'!$S$2:$Z$119,$A65,'11-12 Teamsheets'!$C$2:$C$119,Q$1)+SUBS('12-13 Teamsheets'!$S$2:$Z$126,$A65,'12-13 Teamsheets'!$C$2:$C$126,Q$1)+SUBS('13-14 Teamsheets'!$S$2:$Z$132,$A65,'13-14 Teamsheets'!$C$2:$C$132,Q$1)+SUBS('14-15 Teamsheets'!$S$2:$Z$136,$A65,'14-15 Teamsheets'!$C$2:$C$136,Q$1)) &amp; ")"</f>
        <v>0(0)</v>
      </c>
      <c r="R65" s="27" t="str">
        <f>(GOALS('08-09 Teamsheets'!$H$2:$R$92,$A65,'08-09 Teamsheets'!$C$2:$C$92,Q$1)+GOALS('09-10 Teamsheets'!$H$2:$R$98,$A65,'09-10 Teamsheets'!$C$2:$C$98,Q$1)+GOALS('10-11 Teamsheets'!$H$2:$R$107,$A65,'10-11 Teamsheets'!$C$2:$C$107,Q$1)+GOALS('11-12 Teamsheets'!$H$2:$R$119,$A65,'11-12 Teamsheets'!$C$2:$C$119,Q$1)+GOALS('12-13 Teamsheets'!$H$2:$R$126,$A65,'12-13 Teamsheets'!$C$2:$C$126,Q$1)+GOALS('13-14 Teamsheets'!$H$2:$R$132,$A65,'13-14 Teamsheets'!$C$2:$C$132,Q$1)+GOALS('14-15 Teamsheets'!$H$2:$R$136,$A65,'14-15 Teamsheets'!$C$2:$C$136,Q$1)) &amp; "(" &amp; (GOALS('08-09 Teamsheets'!$S$2:$Z$92,$A65,'08-09 Teamsheets'!$C$2:$C$92,Q$1)+GOALS('09-10 Teamsheets'!$S$2:$Z$98,$A65,'09-10 Teamsheets'!$C$2:$C$98,Q$1)+GOALS('10-11 Teamsheets'!$S$2:$Z$107,$A65,'10-11 Teamsheets'!$C$2:$C$107,Q$1)+GOALS('11-12 Teamsheets'!$S$2:$Z$119,$A65,'11-12 Teamsheets'!$C$2:$C$119,Q$1)+GOALS('12-13 Teamsheets'!$S$2:$Z$126,$A65,'12-13 Teamsheets'!$C$2:$C$126,Q$1)+GOALS('13-14 Teamsheets'!$S$2:$Z$132,$A65,'13-14 Teamsheets'!$C$2:$C$132,Q$1)+GOALS('14-15 Teamsheets'!$S$2:$Z$136,$A65,'14-15 Teamsheets'!$C$2:$C$136,Q$1)) &amp; ")"</f>
        <v>0(0)</v>
      </c>
      <c r="S65" s="27">
        <f>Clean_sheet('08-09 Teamsheets'!$C$2:$H$92,$A65,Q$1)+Clean_sheet('09-10 Teamsheets'!$C$2:$H$98,$A65,Q$1)+Clean_sheet('10-11 Teamsheets'!$C$2:$H$107,$A65,Q$1)+Clean_sheet('11-12 Teamsheets'!$C$2:$H$119,$A65,Q$1)+Clean_sheet('12-13 Teamsheets'!$C$2:$H$126,$A65,Q$1)+Clean_sheet('13-14 Teamsheets'!$C$2:$H$132,$A65,Q$1)+Clean_sheet('14-15 Teamsheets'!$C$2:$H$136,$A65,Q$1)</f>
        <v>0</v>
      </c>
      <c r="T65" s="27" t="str">
        <f>(CARDS('08-09 Teamsheets'!$H$2:$Z$92,$A65,$CX$2,'08-09 Teamsheets'!$C$2:$C$92,Q$1)+CARDS('09-10 Teamsheets'!$H$2:$Z$98,$A65,$CX$2,'09-10 Teamsheets'!$C$2:$C$98,Q$1)+CARDS('10-11 Teamsheets'!$H$2:$Z$107,$A65,$CX$2,'10-11 Teamsheets'!$C$2:$C$107,Q$1)+CARDS('11-12 Teamsheets'!$H$2:$Z$119,$A65,$CX$2,'11-12 Teamsheets'!$C$2:$C$119,Q$1)+CARDS('12-13 Teamsheets'!$H$2:$Z$126,$A65,$CX$2,'12-13 Teamsheets'!$C$2:$C$126,Q$1)+CARDS('13-14 Teamsheets'!$H$2:$Z$132,$A65,$CX$2,'13-14 Teamsheets'!$C$2:$C$132,Q$1)+CARDS('14-15 Teamsheets'!$H$2:$Z$136,$A65,$CX$2,'14-15 Teamsheets'!$C$2:$C$136,Q$1)) &amp; "(" &amp; (CARDS('08-09 Teamsheets'!$H$2:$Z$92,$A65,$CX$3,'08-09 Teamsheets'!$C$2:$C$92,Q$1)+CARDS('09-10 Teamsheets'!$H$2:$Z$98,$A65,$CX$3,'09-10 Teamsheets'!$C$2:$C$98,Q$1)+CARDS('10-11 Teamsheets'!$H$2:$Z$107,$A65,$CX$3,'10-11 Teamsheets'!$C$2:$C$107,Q$1)+CARDS('11-12 Teamsheets'!$H$2:$Z$119,$A65,$CX$3,'11-12 Teamsheets'!$C$2:$C$119,Q$1)+CARDS('12-13 Teamsheets'!$H$2:$Z$126,$A65,$CX$3,'12-13 Teamsheets'!$C$2:$C$126,Q$1)+CARDS('13-14 Teamsheets'!$H$2:$Z$132,$A65,$CX$3,'13-14 Teamsheets'!$C$2:$C$132,Q$1)+CARDS('14-15 Teamsheets'!$H$2:$Z$136,$A65,$CX$3,'14-15 Teamsheets'!$C$2:$C$136,Q$1)) &amp; ")"</f>
        <v>0(0)</v>
      </c>
      <c r="U65" s="82">
        <f>MINS_PLAYED('08-09 Teamsheets'!$H$2:$R$92,$A65,'08-09 Teamsheets'!$C$2:$C$92,Q$1)+MINS_PLAYED('09-10 Teamsheets'!$H$2:$R$98,$A65,'09-10 Teamsheets'!$C$2:$C$98,Q$1)+ MINS_AS_SUB('08-09 Teamsheets'!$S$2:$Z$92,$A65,'08-09 Teamsheets'!$C$2:$C$92,Q$1)+ MINS_AS_SUB('09-10 Teamsheets'!$S$2:$Z$98,$A65,'09-10 Teamsheets'!$C$2:$C$98,Q$1)+MINS_PLAYED('10-11 Teamsheets'!$H$2:$R$107,$A65,'10-11 Teamsheets'!$C$2:$C$107,Q$1)+MINS_AS_SUB('10-11 Teamsheets'!$S$2:$Z$107,$A65,'10-11 Teamsheets'!$C$2:$C$107,Q$1)+MINS_PLAYED('11-12 Teamsheets'!$H$2:$R$119,$A65,'11-12 Teamsheets'!$C$2:$C$119,Q$1)+MINS_AS_SUB('11-12 Teamsheets'!$S$2:$Z$119,$A65,'11-12 Teamsheets'!$C$2:$C$119,Q$1)+MINS_PLAYED('12-13 Teamsheets'!$H$2:$R$126,$A65,'12-13 Teamsheets'!$C$2:$C$126,Q$1)+MINS_AS_SUB('12-13 Teamsheets'!$S$2:$Z$126,$A65,'12-13 Teamsheets'!$C$2:$C$126,Q$1)+MINS_PLAYED('13-14 Teamsheets'!$H$2:$R$132,$A65,'13-14 Teamsheets'!$C$2:$C$132,Q$1)+MINS_AS_SUB('13-14 Teamsheets'!$S$2:$Z$132,$A65,'13-14 Teamsheets'!$C$2:$C$132,Q$1)+MINS_PLAYED('14-15 Teamsheets'!$H$2:$R$136,$A65,'14-15 Teamsheets'!$C$2:$C$136,Q$1)+MINS_AS_SUB('14-15 Teamsheets'!$S$2:$Z$136,$A65,'14-15 Teamsheets'!$C$2:$C$136,Q$1)</f>
        <v>0</v>
      </c>
      <c r="V65" s="27" t="s">
        <v>1635</v>
      </c>
      <c r="W65" s="27" t="s">
        <v>1635</v>
      </c>
      <c r="X65" s="27">
        <v>0</v>
      </c>
      <c r="Y65" s="27" t="s">
        <v>1635</v>
      </c>
      <c r="Z65" s="82">
        <v>0</v>
      </c>
      <c r="AA65" s="27" t="s">
        <v>1635</v>
      </c>
      <c r="AB65" s="27" t="s">
        <v>1635</v>
      </c>
      <c r="AC65" s="27">
        <v>0</v>
      </c>
      <c r="AD65" s="27" t="s">
        <v>1635</v>
      </c>
      <c r="AE65" s="82">
        <v>0</v>
      </c>
      <c r="AF65" s="27" t="s">
        <v>1635</v>
      </c>
      <c r="AG65" s="27" t="s">
        <v>1635</v>
      </c>
      <c r="AH65" s="27">
        <v>0</v>
      </c>
      <c r="AI65" s="27" t="s">
        <v>1635</v>
      </c>
      <c r="AJ65" s="82">
        <v>0</v>
      </c>
      <c r="AK65" s="27" t="s">
        <v>1635</v>
      </c>
      <c r="AL65" s="27" t="s">
        <v>1635</v>
      </c>
      <c r="AM65" s="27">
        <v>0</v>
      </c>
      <c r="AN65" s="27" t="s">
        <v>1635</v>
      </c>
      <c r="AO65" s="82">
        <v>0</v>
      </c>
      <c r="AP65" s="27" t="s">
        <v>1635</v>
      </c>
      <c r="AQ65" s="27" t="s">
        <v>1635</v>
      </c>
      <c r="AR65" s="27">
        <v>0</v>
      </c>
      <c r="AS65" s="27" t="s">
        <v>1635</v>
      </c>
      <c r="AT65" s="82">
        <v>0</v>
      </c>
      <c r="AU65" s="27" t="s">
        <v>1635</v>
      </c>
      <c r="AV65" s="27" t="s">
        <v>1635</v>
      </c>
      <c r="AW65" s="27">
        <v>0</v>
      </c>
      <c r="AX65" s="27" t="s">
        <v>1635</v>
      </c>
      <c r="AY65" s="82">
        <v>0</v>
      </c>
      <c r="AZ65" s="27" t="str">
        <f>(APPS('07-08 Teamsheets'!$H$2:$R$88,$A65,'07-08 Teamsheets'!$C$2:$C$88,AZ$1)+APPS('11-12 Teamsheets'!$H$2:$R$119,$A65,'11-12 Teamsheets'!$C$2:$C$119,AZ$1)+APPS('12-13 Teamsheets'!$H$2:$R$126,$A65,'12-13 Teamsheets'!$C$2:$C$126,AZ$1)+APPS('13-14 Teamsheets'!$H$2:$R$132,$A65,'13-14 Teamsheets'!$C$2:$C$132,AZ$1)+APPS('14-15 Teamsheets'!$H$2:$R$136,$A65,'14-15 Teamsheets'!$C$2:$C$136,AZ$1)) &amp; "(" &amp; (SUBS('07-08 Teamsheets'!$S$2:$Z$88,$A65,'07-08 Teamsheets'!$C$2:$C$88,AZ$1)+SUBS('11-12 Teamsheets'!$S$2:$Z$119,$A65,'11-12 Teamsheets'!$C$2:$C$119,AZ$1)+SUBS('12-13 Teamsheets'!$S$2:$Z$126,$A65,'12-13 Teamsheets'!$C$2:$C$126,AZ$1)+SUBS('13-14 Teamsheets'!$S$2:$Z$132,$A65,'13-14 Teamsheets'!$C$2:$C$132,AZ$1)+SUBS('14-15 Teamsheets'!$S$2:$Z$136,$A65,'14-15 Teamsheets'!$C$2:$C$136,AZ$1)) &amp; ")"</f>
        <v>0(0)</v>
      </c>
      <c r="BA65" s="27" t="str">
        <f>(GOALS('07-08 Teamsheets'!$H$2:$R$88,$A65,'07-08 Teamsheets'!$C$2:$C$88,AZ$1)+GOALS('11-12 Teamsheets'!$H$2:$R$119,$A65,'11-12 Teamsheets'!$C$2:$C$119,AZ$1)+GOALS('12-13 Teamsheets'!$H$2:$R$126,$A65,'12-13 Teamsheets'!$C$2:$C$126,AZ$1)+GOALS('13-14 Teamsheets'!$H$2:$R$132,$A65,'13-14 Teamsheets'!$C$2:$C$132,AZ$1)+GOALS('14-15 Teamsheets'!$H$2:$R$136,$A65,'14-15 Teamsheets'!$C$2:$C$136,AZ$1)) &amp; "(" &amp; (GOALS('07-08 Teamsheets'!$S$2:$Z$88,$A65,'07-08 Teamsheets'!$C$2:$C$88,AZ$1)+GOALS('11-12 Teamsheets'!$S$2:$Z$119,$A65,'11-12 Teamsheets'!$C$2:$C$119,AZ$1)+GOALS('12-13 Teamsheets'!$S$2:$Z$126,$A65,'12-13 Teamsheets'!$C$2:$C$126,AZ$1)+GOALS('13-14 Teamsheets'!$S$2:$Z$132,$A65,'13-14 Teamsheets'!$C$2:$C$132,AZ$1)+GOALS('14-15 Teamsheets'!$S$2:$Z$136,$A65,'14-15 Teamsheets'!$C$2:$C$136,AZ$1)) &amp; ")"</f>
        <v>0(0)</v>
      </c>
      <c r="BB65" s="27">
        <f>Clean_sheet('07-08 Teamsheets'!$C$2:$H$92,$A65,AZ$1)+Clean_sheet('11-12 Teamsheets'!$C$2:$H$119,$A65,AZ$1)+Clean_sheet('12-13 Teamsheets'!$C$2:$H$126,$A65,AZ$1)+Clean_sheet('13-14 Teamsheets'!$C$2:$H$132,$A65,AZ$1)+Clean_sheet('14-15 Teamsheets'!$C$2:$H$136,$A65,AZ$1)</f>
        <v>0</v>
      </c>
      <c r="BC65" s="27" t="str">
        <f>(CARDS('07-08 Teamsheets'!$H$2:$Z$88,$A65,$CX$2,'07-08 Teamsheets'!$C$2:$C$88,AZ$1)+CARDS('11-12 Teamsheets'!$H$2:$Z$119,$A65,$CX$2,'11-12 Teamsheets'!$C$2:$C$119,AZ$1)+CARDS('12-13 Teamsheets'!$H$2:$Z$126,$A65,$CX$2,'12-13 Teamsheets'!$C$2:$C$126,AZ$1)+CARDS('13-14 Teamsheets'!$H$2:$Z$132,$A65,$CX$2,'13-14 Teamsheets'!$C$2:$C$132,AZ$1)+CARDS('14-15 Teamsheets'!$H$2:$Z$136,$A65,$CX$2,'14-15 Teamsheets'!$C$2:$C$136,AZ$1)) &amp; "(" &amp; (CARDS('07-08 Teamsheets'!$H$2:$Z$88,$A65,$CX$3,'07-08 Teamsheets'!$C$2:$C$88,AZ$1)+CARDS('11-12 Teamsheets'!$H$2:$Z$119,$A65,$CX$3,'11-12 Teamsheets'!$C$2:$C$119,AZ$1)+CARDS('12-13 Teamsheets'!$H$2:$Z$126,$A65,$CX$3,'12-13 Teamsheets'!$C$2:$C$126,AZ$1)+CARDS('13-14 Teamsheets'!$H$2:$Z$132,$A65,$CX$3,'13-14 Teamsheets'!$C$2:$C$132,AZ$1)+CARDS('14-15 Teamsheets'!$H$2:$Z$136,$A65,$CX$3,'14-15 Teamsheets'!$C$2:$C$136,AZ$1)) &amp; ")"</f>
        <v>0(0)</v>
      </c>
      <c r="BD65" s="82">
        <f>MINS_PLAYED('07-08 Teamsheets'!$H$2:$R$88,$A65,'07-08 Teamsheets'!$C$2:$C$88,AZ$1)+MINS_PLAYED('11-12 Teamsheets'!$H$2:$R$119,$A65,'11-12 Teamsheets'!$C$2:$C$119,AZ$1)+MINS_PLAYED('12-13 Teamsheets'!$H$2:$R$126,$A65,'12-13 Teamsheets'!$C$2:$C$126,AZ$1)+MINS_PLAYED('13-14 Teamsheets'!$H$2:$R$132,$A65,'13-14 Teamsheets'!$C$2:$C$132,AZ$1)+MINS_PLAYED('14-15 Teamsheets'!$H$2:$R$136,$A65,'14-15 Teamsheets'!$C$2:$C$136,AZ$1)+MINS_AS_SUB('07-08 Teamsheets'!$S$2:$Z$88,$A65,'07-08 Teamsheets'!$C$2:$C$88,AZ$1)+MINS_AS_SUB('11-12 Teamsheets'!$S$2:$Z$119,$A65,'11-12 Teamsheets'!$C$2:$C$119,AZ$1)+MINS_AS_SUB('12-13 Teamsheets'!$S$2:$Z$126,$A65,'12-13 Teamsheets'!$C$2:$C$126,AZ$1)+MINS_AS_SUB('13-14 Teamsheets'!$S$2:$Z$132,$A65,'13-14 Teamsheets'!$C$2:$C$132,AZ$1)+MINS_AS_SUB('14-15 Teamsheets'!$S$2:$Z$136,$A65,'14-15 Teamsheets'!$C$2:$C$136,AZ$1)</f>
        <v>0</v>
      </c>
      <c r="BE65" s="27" t="str">
        <f>(APPS('08-09 Teamsheets'!$H$2:$R$92,$A65,'08-09 Teamsheets'!$C$2:$C$92,BE$1)+APPS('09-10 Teamsheets'!$H$2:$R$98,$A65,'09-10 Teamsheets'!$C$2:$C$98,BE$1)+APPS('10-11 Teamsheets'!$H$2:$R$107,$A65,'10-11 Teamsheets'!$C$2:$C$107,BE$1)+APPS('11-12 Teamsheets'!$H$2:$R$119,$A65,'11-12 Teamsheets'!$C$2:$C$119,BE$1)+APPS('12-13 Teamsheets'!$H$2:$R$126,$A65,'12-13 Teamsheets'!$C$2:$C$126,BE$1)+APPS('13-14 Teamsheets'!$H$2:$R$132,$A65,'13-14 Teamsheets'!$C$2:$C$132,BE$1)+APPS('14-15 Teamsheets'!$H$2:$R$136,$A65,'14-15 Teamsheets'!$C$2:$C$136,BE$1)) &amp; "(" &amp; (SUBS('08-09 Teamsheets'!$S$2:$Z$92,$A65,'08-09 Teamsheets'!$C$2:$C$92,BE$1)+SUBS('09-10 Teamsheets'!$S$2:$Z$98,$A65,'09-10 Teamsheets'!$C$2:$C$98,BE$1)+SUBS('10-11 Teamsheets'!$S$2:$Z$107,$A65,'10-11 Teamsheets'!$C$2:$C$107,BE$1)+SUBS('11-12 Teamsheets'!$S$2:$Z$119,$A65,'11-12 Teamsheets'!$C$2:$C$119,BE$1)+SUBS('12-13 Teamsheets'!$S$2:$Z$126,$A65,'12-13 Teamsheets'!$C$2:$C$126,BE$1)+SUBS('13-14 Teamsheets'!$S$2:$Z$132,$A65,'13-14 Teamsheets'!$C$2:$C$132,BE$1)+SUBS('14-15 Teamsheets'!$S$2:$Z$136,$A65,'14-15 Teamsheets'!$C$2:$C$136,BE$1)) &amp; ")"</f>
        <v>1(0)</v>
      </c>
      <c r="BF65" s="27" t="str">
        <f>(GOALS('08-09 Teamsheets'!$H$2:$R$92,$A65,'08-09 Teamsheets'!$C$2:$C$92,BE$1)+GOALS('09-10 Teamsheets'!$H$2:$R$98,$A65,'09-10 Teamsheets'!$C$2:$C$98,BE$1)+GOALS('10-11 Teamsheets'!$H$2:$R$107,$A65,'10-11 Teamsheets'!$C$2:$C$107,BE$1)+GOALS('11-12 Teamsheets'!$H$2:$R$119,$A65,'11-12 Teamsheets'!$C$2:$C$119,BE$1)+GOALS('12-13 Teamsheets'!$H$2:$R$126,$A65,'12-13 Teamsheets'!$C$2:$C$126,BE$1)+GOALS('13-14 Teamsheets'!$H$2:$R$132,$A65,'13-14 Teamsheets'!$C$2:$C$132,BE$1)+GOALS('14-15 Teamsheets'!$H$2:$R$136,$A65,'14-15 Teamsheets'!$C$2:$C$136,BE$1)) &amp; "(" &amp; (GOALS('08-09 Teamsheets'!$S$2:$Z$92,$A65,'08-09 Teamsheets'!$C$2:$C$92,BE$1)+GOALS('09-10 Teamsheets'!$S$2:$Z$98,$A65,'09-10 Teamsheets'!$C$2:$C$98,BE$1)+GOALS('10-11 Teamsheets'!$S$2:$Z$107,$A65,'10-11 Teamsheets'!$C$2:$C$107,BE$1)+GOALS('11-12 Teamsheets'!$S$2:$Z$119,$A65,'11-12 Teamsheets'!$C$2:$C$119,BE$1)+GOALS('12-13 Teamsheets'!$S$2:$Z$126,$A65,'12-13 Teamsheets'!$C$2:$C$126,BE$1)+GOALS('13-14 Teamsheets'!$S$2:$Z$132,$A65,'13-14 Teamsheets'!$C$2:$C$132,BE$1)+GOALS('14-15 Teamsheets'!$S$2:$Z$136,$A65,'14-15 Teamsheets'!$C$2:$C$136,BE$1)) &amp; ")"</f>
        <v>0(0)</v>
      </c>
      <c r="BG65" s="27">
        <f>Clean_sheet('08-09 Teamsheets'!$C$2:$H$92,$A65,BE$1)+Clean_sheet('09-10 Teamsheets'!$C$2:$H$98,$A65,BE$1)+Clean_sheet('10-11 Teamsheets'!$C$2:$H$107,$A65,BE$1)+Clean_sheet('11-12 Teamsheets'!$C$2:$H$119,$A65,BE$1)+Clean_sheet('12-13 Teamsheets'!$C$2:$H$126,$A65,BE$1)+Clean_sheet('13-14 Teamsheets'!$C$2:$H$132,$A65,BE$1)+Clean_sheet('14-15 Teamsheets'!$C$2:$H$136,$A65,BE$1)</f>
        <v>0</v>
      </c>
      <c r="BH65" s="27" t="str">
        <f>(CARDS('08-09 Teamsheets'!$H$2:$Z$92,$A65,$CX$2,'08-09 Teamsheets'!$C$2:$C$92,BE$1)+CARDS('09-10 Teamsheets'!$H$2:$Z$98,$A65,$CX$2,'09-10 Teamsheets'!$C$2:$C$98,BE$1)+CARDS('10-11 Teamsheets'!$H$2:$Z$107,$A65,$CX$2,'10-11 Teamsheets'!$C$2:$C$107,BE$1)+CARDS('11-12 Teamsheets'!$H$2:$Z$119,$A65,$CX$2,'11-12 Teamsheets'!$C$2:$C$119,BE$1)+CARDS('12-13 Teamsheets'!$H$2:$Z$126,$A65,$CX$2,'12-13 Teamsheets'!$C$2:$C$126,BE$1)+CARDS('13-14 Teamsheets'!$H$2:$Z$132,$A65,$CX$2,'13-14 Teamsheets'!$C$2:$C$132,BE$1)+CARDS('14-15 Teamsheets'!$H$2:$Z$136,$A65,$CX$2,'14-15 Teamsheets'!$C$2:$C$136,BE$1)) &amp; "(" &amp; (CARDS('08-09 Teamsheets'!$H$2:$Z$92,$A65,$CX$3,'08-09 Teamsheets'!$C$2:$C$92,BE$1)+CARDS('09-10 Teamsheets'!$H$2:$Z$98,$A65,$CX$3,'09-10 Teamsheets'!$C$2:$C$98,BE$1)+CARDS('10-11 Teamsheets'!$H$2:$Z$107,$A65,$CX$3,'10-11 Teamsheets'!$C$2:$C$107,BE$1)+CARDS('11-12 Teamsheets'!$H$2:$Z$119,$A65,$CX$3,'11-12 Teamsheets'!$C$2:$C$119,BE$1)+CARDS('12-13 Teamsheets'!$H$2:$Z$126,$A65,$CX$3,'12-13 Teamsheets'!$C$2:$C$126,BE$1)+CARDS('13-14 Teamsheets'!$H$2:$Z$132,$A65,$CX$3,'13-14 Teamsheets'!$C$2:$C$132,BE$1)+CARDS('14-15 Teamsheets'!$H$2:$Z$136,$A65,$CX$3,'14-15 Teamsheets'!$C$2:$C$136,BE$1)) &amp; ")"</f>
        <v>0(0)</v>
      </c>
      <c r="BI65" s="82">
        <f>MINS_PLAYED('08-09 Teamsheets'!$H$2:$R$92,$A65,'08-09 Teamsheets'!$C$2:$C$92,BE$1)+MINS_PLAYED('09-10 Teamsheets'!$H$2:$R$98,$A65,'09-10 Teamsheets'!$C$2:$C$98,BE$1)+ MINS_AS_SUB('08-09 Teamsheets'!$S$2:$Z$92,$A65,'08-09 Teamsheets'!$C$2:$C$92,BE$1)+ MINS_AS_SUB('09-10 Teamsheets'!$S$2:$Z$98,$A65,'09-10 Teamsheets'!$C$2:$C$98,BE$1)+MINS_PLAYED('10-11 Teamsheets'!$H$2:$R$107,$A65,'10-11 Teamsheets'!$C$2:$C$107,BE$1)+MINS_AS_SUB('10-11 Teamsheets'!$S$2:$Z$107,$A65,'10-11 Teamsheets'!$C$2:$C$107,BE$1)+MINS_PLAYED('11-12 Teamsheets'!$H$2:$R$119,$A65,'11-12 Teamsheets'!$C$2:$C$119,BE$1)+MINS_AS_SUB('11-12 Teamsheets'!$S$2:$Z$119,$A65,'11-12 Teamsheets'!$C$2:$C$119,BE$1)+MINS_PLAYED('12-13 Teamsheets'!$H$2:$R$126,$A65,'12-13 Teamsheets'!$C$2:$C$126,BE$1)+MINS_AS_SUB('12-13 Teamsheets'!$S$2:$Z$126,$A65,'12-13 Teamsheets'!$C$2:$C$126,BE$1)+MINS_PLAYED('13-14 Teamsheets'!$H$2:$R$132,$A65,'13-14 Teamsheets'!$C$2:$C$132,BE$1)+MINS_AS_SUB('13-14 Teamsheets'!$S$2:$Z$132,$A65,'13-14 Teamsheets'!$C$2:$C$132,BE$1)+MINS_PLAYED('14-15 Teamsheets'!$H$2:$R$136,$A65,'14-15 Teamsheets'!$C$2:$C$136,BE$1)+MINS_AS_SUB('14-15 Teamsheets'!$S$2:$Z$136,$A65,'14-15 Teamsheets'!$C$2:$C$136,BE$1)</f>
        <v>46</v>
      </c>
      <c r="BJ65" s="27" t="str">
        <f>(APPS('07-08 Teamsheets'!$H$2:$R$88,$A65,'07-08 Teamsheets'!$C$2:$C$88,BJ$1)+APPS('08-09 Teamsheets'!$H$2:$R$92,$A65,'08-09 Teamsheets'!$C$2:$C$92,BJ$1)+APPS('09-10 Teamsheets'!$H$2:$R$98,$A65,'09-10 Teamsheets'!$C$2:$C$98,BJ$1)+APPS('10-11 Teamsheets'!$H$2:$R$106,$A65,'10-11 Teamsheets'!$C$2:$C$106,BJ$1)+APPS('11-12 Teamsheets'!$H$2:$R$119,$A65,'11-12 Teamsheets'!$C$2:$C$119,BJ$1)+APPS('12-13 Teamsheets'!$H$2:$R$126,$A65,'12-13 Teamsheets'!$C$2:$C$126,BJ$1)+APPS('13-14 Teamsheets'!$H$2:$R$132,$A65,'13-14 Teamsheets'!$C$2:$C$132,BJ$1)+APPS('14-15 Teamsheets'!$H$2:$R$136,$A65,'14-15 Teamsheets'!$C$2:$C$136,BJ$1)) &amp; "(" &amp; (SUBS('07-08 Teamsheets'!$S$2:$Z$88,$A65,'07-08 Teamsheets'!$C$2:$C$88,BJ$1)+SUBS('08-09 Teamsheets'!$S$2:$Z$92,$A65,'08-09 Teamsheets'!$C$2:$C$92,BJ$1)+SUBS('09-10 Teamsheets'!$S$2:$Z$98,$A65,'09-10 Teamsheets'!$C$2:$C$98,BJ$1)+SUBS('10-11 Teamsheets'!$S$2:$Z$106,$A65,'10-11 Teamsheets'!$C$2:$C$106,BJ$1)+SUBS('11-12 Teamsheets'!$S$2:$Z$119,$A65,'11-12 Teamsheets'!$C$2:$C$119,BJ$1)+SUBS('12-13 Teamsheets'!$S$2:$Z$126,$A65,'12-13 Teamsheets'!$C$2:$C$126,BJ$1)+SUBS('13-14 Teamsheets'!$S$2:$Z$132,$A65,'13-14 Teamsheets'!$C$2:$C$132,BJ$1)+SUBS('14-15 Teamsheets'!$S$2:$Z$136,$A65,'14-15 Teamsheets'!$C$2:$C$136,BJ$1)) &amp; ")"</f>
        <v>0(0)</v>
      </c>
      <c r="BK65" s="27" t="str">
        <f>(GOALS('07-08 Teamsheets'!$H$2:$R$88,$A65,'07-08 Teamsheets'!$C$2:$C$88,BJ$1)+GOALS('08-09 Teamsheets'!$H$2:$R$92,$A65,'08-09 Teamsheets'!$C$2:$C$92,BJ$1)+GOALS('09-10 Teamsheets'!$H$2:$R$98,$A65,'09-10 Teamsheets'!$C$2:$C$98,BJ$1)+GOALS('10-11 Teamsheets'!$H$2:$R$106,$A65,'10-11 Teamsheets'!$C$2:$C$106,BJ$1)+GOALS('11-12 Teamsheets'!$H$2:$R$119,$A65,'11-12 Teamsheets'!$C$2:$C$119,BJ$1)+GOALS('12-13 Teamsheets'!$H$2:$R$126,$A65,'12-13 Teamsheets'!$C$2:$C$126,BJ$1)+GOALS('13-14 Teamsheets'!$H$2:$R$132,$A65,'13-14 Teamsheets'!$C$2:$C$132,BJ$1)+GOALS('14-15 Teamsheets'!$H$2:$R$136,$A65,'14-15 Teamsheets'!$C$2:$C$136,BJ$1)) &amp; "(" &amp; (GOALS('07-08 Teamsheets'!$S$2:$Z$88,$A65,'07-08 Teamsheets'!$C$2:$C$88,BJ$1)+GOALS('08-09 Teamsheets'!$S$2:$Z$92,$A65,'08-09 Teamsheets'!$C$2:$C$92,BJ$1)+GOALS('09-10 Teamsheets'!$S$2:$Z$98,$A65,'09-10 Teamsheets'!$C$2:$C$98,BJ$1)+GOALS('10-11 Teamsheets'!$S$2:$Z$106,$A65,'10-11 Teamsheets'!$C$2:$C$106,BJ$1)+GOALS('11-12 Teamsheets'!$S$2:$Z$119,$A65,'11-12 Teamsheets'!$C$2:$C$119,BJ$1)+GOALS('12-13 Teamsheets'!$S$2:$Z$126,$A65,'12-13 Teamsheets'!$C$2:$C$126,BJ$1)+GOALS('13-14 Teamsheets'!$S$2:$Z$132,$A65,'13-14 Teamsheets'!$C$2:$C$132,BJ$1)+GOALS('14-15 Teamsheets'!$S$2:$Z$136,$A65,'14-15 Teamsheets'!$C$2:$C$136,BJ$1)) &amp; ")"</f>
        <v>0(0)</v>
      </c>
      <c r="BL65" s="27">
        <f>Clean_sheet('07-08 Teamsheets'!$C$2:$H$92,$A65,BJ$1)+Clean_sheet('08-09 Teamsheets'!$C$2:$H$92,$A65,BJ$1)+Clean_sheet('09-10 Teamsheets'!$C$2:$H$98,$A65,BJ$1)+Clean_sheet('10-11 Teamsheets'!$C$2:$H$106,$A65,BJ$1)+Clean_sheet('11-12 Teamsheets'!$C$2:$H$119,$A65,BJ$1)+Clean_sheet('12-13 Teamsheets'!$C$2:$H$126,$A65,BJ$1)+Clean_sheet('13-14 Teamsheets'!$C$2:$H$132,$A65,BJ$1)+Clean_sheet('14-15 Teamsheets'!$C$2:$H$136,$A65,BJ$1)</f>
        <v>0</v>
      </c>
      <c r="BM65" s="27" t="str">
        <f>(CARDS('07-08 Teamsheets'!$H$2:$Z$88,$A65,$CX$2,'07-08 Teamsheets'!$C$2:$C$88,BJ$1)+CARDS('08-09 Teamsheets'!$H$2:$Z$92,$A65,$CX$2,'08-09 Teamsheets'!$C$2:$C$92,BJ$1)+CARDS('09-10 Teamsheets'!$H$2:$Z$98,$A65,$CX$2,'09-10 Teamsheets'!$C$2:$C$98,BJ$1)+CARDS('10-11 Teamsheets'!$H$2:$Z$106,$A65,$CX$2,'10-11 Teamsheets'!$C$2:$C$106,BJ$1)+CARDS('11-12 Teamsheets'!$H$2:$Z$119,$A65,$CX$2,'11-12 Teamsheets'!$C$2:$C$119,BJ$1)+CARDS('12-13 Teamsheets'!$H$2:$Z$126,$A65,$CX$2,'12-13 Teamsheets'!$C$2:$C$126,BJ$1)+CARDS('13-14 Teamsheets'!$H$2:$Z$132,$A65,$CX$2,'13-14 Teamsheets'!$C$2:$C$132,BJ$1)+CARDS('14-15 Teamsheets'!$H$2:$Z$136,$A65,$CX$2,'14-15 Teamsheets'!$C$2:$C$136,BJ$1)) &amp; "(" &amp; (CARDS('07-08 Teamsheets'!$H$2:$Z$88,$A65,$CX$3,'07-08 Teamsheets'!$C$2:$C$88,BJ$1)+CARDS('08-09 Teamsheets'!$H$2:$Z$92,$A65,$CX$3,'08-09 Teamsheets'!$C$2:$C$92,BJ$1)+CARDS('09-10 Teamsheets'!$H$2:$Z$98,$A65,$CX$3,'09-10 Teamsheets'!$C$2:$C$98,BJ$1)+CARDS('10-11 Teamsheets'!$H$2:$Z$106,$A65,$CX$3,'10-11 Teamsheets'!$C$2:$C$106,BJ$1)+CARDS('11-12 Teamsheets'!$H$2:$Z$119,$A65,$CX$3,'11-12 Teamsheets'!$C$2:$C$119,BJ$1)+CARDS('12-13 Teamsheets'!$H$2:$Z$126,$A65,$CX$3,'12-13 Teamsheets'!$C$2:$C$126,BJ$1)+CARDS('13-14 Teamsheets'!$H$2:$Z$132,$A65,$CX$3,'13-14 Teamsheets'!$C$2:$C$132,BJ$1)+CARDS('14-15 Teamsheets'!$H$2:$Z$136,$A65,$CX$3,'14-15 Teamsheets'!$C$2:$C$136,BJ$1)) &amp; ")"</f>
        <v>0(0)</v>
      </c>
      <c r="BN65" s="82">
        <f>MINS_PLAYED('07-08 Teamsheets'!$H$2:$R$88,$A65,'07-08 Teamsheets'!$C$2:$C$88,BJ$1)+MINS_PLAYED('08-09 Teamsheets'!$H$2:$R$92,$A65,'08-09 Teamsheets'!$C$2:$C$92,BJ$1)+MINS_PLAYED('09-10 Teamsheets'!$H$2:$R$98,$A65,'09-10 Teamsheets'!$C$2:$C$98,BJ$1)+MINS_PLAYED('10-11 Teamsheets'!$H$2:$R$106,$A65,'10-11 Teamsheets'!$C$2:$C$106,BJ$1)+MINS_PLAYED('11-12 Teamsheets'!$H$2:$R$119,$A65,'11-12 Teamsheets'!$C$2:$C$119,BJ$1)+MINS_PLAYED('12-13 Teamsheets'!$H$2:$R$126,$A65,'12-13 Teamsheets'!$C$2:$C$126,BJ$1)+MINS_PLAYED('13-14 Teamsheets'!$H$2:$R$132,$A65,'13-14 Teamsheets'!$C$2:$C$132,BJ$1)+MINS_PLAYED('14-15 Teamsheets'!$H$2:$R$136,$A65,'14-15 Teamsheets'!$C$2:$C$136,BJ$1)+MINS_AS_SUB('07-08 Teamsheets'!$S$2:$Z$88,$A65,'07-08 Teamsheets'!$C$2:$C$88,BJ$1)+MINS_AS_SUB('08-09 Teamsheets'!$S$2:$Z$92,$A65,'08-09 Teamsheets'!$C$2:$C$92,BJ$1)+MINS_AS_SUB('09-10 Teamsheets'!$S$2:$Z$98,$A65,'09-10 Teamsheets'!$C$2:$C$98,BJ$1)+MINS_AS_SUB('10-11 Teamsheets'!$S$2:$Z$106,$A65,'10-11 Teamsheets'!$C$2:$C$106,BJ$1)+MINS_AS_SUB('11-12 Teamsheets'!$S$2:$Z$119,$A65,'11-12 Teamsheets'!$C$2:$C$119,BJ$1)+MINS_AS_SUB('12-13 Teamsheets'!$S$2:$Z$126,$A65,'12-13 Teamsheets'!$C$2:$C$126,BJ$1)+MINS_AS_SUB('13-14 Teamsheets'!$S$2:$Z$132,$A65,'13-14 Teamsheets'!$C$2:$C$132,BJ$1)+MINS_AS_SUB('14-15 Teamsheets'!$S$2:$Z$136,$A65,'14-15 Teamsheets'!$C$2:$C$136,BJ$1)</f>
        <v>0</v>
      </c>
      <c r="BO65" s="27" t="str">
        <f>(APPS('07-08 Teamsheets'!$H$2:$R$88,$A65,'07-08 Teamsheets'!$C$2:$C$88,BO$1)+APPS('08-09 Teamsheets'!$H$2:$R$92,$A65,'08-09 Teamsheets'!$C$2:$C$92,BO$1)+APPS('09-10 Teamsheets'!$H$2:$R$98,$A65,'09-10 Teamsheets'!$C$2:$C$98,BO$1)+APPS('10-11 Teamsheets'!$H$2:$R$106,$A65,'10-11 Teamsheets'!$C$2:$C$106,BO$1)+APPS('11-12 Teamsheets'!$H$2:$R$119,$A65,'11-12 Teamsheets'!$C$2:$C$119,BO$1)+APPS('12-13 Teamsheets'!$H$2:$R$126,$A65,'12-13 Teamsheets'!$C$2:$C$126,BO$1)+APPS('13-14 Teamsheets'!$H$2:$R$132,$A65,'13-14 Teamsheets'!$C$2:$C$132,BO$1)+APPS('14-15 Teamsheets'!$H$2:$R$136,$A65,'14-15 Teamsheets'!$C$2:$C$136,BO$1)) &amp; "(" &amp; (SUBS('07-08 Teamsheets'!$S$2:$Z$88,$A65,'07-08 Teamsheets'!$C$2:$C$88,BO$1)+SUBS('08-09 Teamsheets'!$S$2:$Z$92,$A65,'08-09 Teamsheets'!$C$2:$C$92,BO$1)+SUBS('09-10 Teamsheets'!$S$2:$Z$98,$A65,'09-10 Teamsheets'!$C$2:$C$98,BO$1)+SUBS('10-11 Teamsheets'!$S$2:$Z$106,$A65,'10-11 Teamsheets'!$C$2:$C$106,BO$1)+SUBS('11-12 Teamsheets'!$S$2:$Z$119,$A65,'11-12 Teamsheets'!$C$2:$C$119,BO$1)+SUBS('12-13 Teamsheets'!$S$2:$Z$126,$A65,'12-13 Teamsheets'!$C$2:$C$126,BO$1)+SUBS('13-14 Teamsheets'!$S$2:$Z$132,$A65,'13-14 Teamsheets'!$C$2:$C$132,BO$1)+SUBS('14-15 Teamsheets'!$S$2:$Z$136,$A65,'14-15 Teamsheets'!$C$2:$C$136,BO$1)) &amp; ")"</f>
        <v>0(0)</v>
      </c>
      <c r="BP65" s="27" t="str">
        <f>(GOALS('07-08 Teamsheets'!$H$2:$R$88,$A65,'07-08 Teamsheets'!$C$2:$C$88,BO$1)+GOALS('08-09 Teamsheets'!$H$2:$R$92,$A65,'08-09 Teamsheets'!$C$2:$C$92,BO$1)+GOALS('09-10 Teamsheets'!$H$2:$R$98,$A65,'09-10 Teamsheets'!$C$2:$C$98,BO$1)+GOALS('10-11 Teamsheets'!$H$2:$R$106,$A65,'10-11 Teamsheets'!$C$2:$C$106,BO$1)+GOALS('11-12 Teamsheets'!$H$2:$R$119,$A65,'11-12 Teamsheets'!$C$2:$C$119,BO$1)+GOALS('12-13 Teamsheets'!$H$2:$R$126,$A65,'12-13 Teamsheets'!$C$2:$C$126,BO$1)+GOALS('13-14 Teamsheets'!$H$2:$R$132,$A65,'13-14 Teamsheets'!$C$2:$C$132,BO$1)+GOALS('14-15 Teamsheets'!$H$2:$R$136,$A65,'14-15 Teamsheets'!$C$2:$C$136,BO$1)) &amp; "(" &amp; (GOALS('07-08 Teamsheets'!$S$2:$Z$88,$A65,'07-08 Teamsheets'!$C$2:$C$88,BO$1)+GOALS('08-09 Teamsheets'!$S$2:$Z$92,$A65,'08-09 Teamsheets'!$C$2:$C$92,BO$1)+GOALS('09-10 Teamsheets'!$S$2:$Z$98,$A65,'09-10 Teamsheets'!$C$2:$C$98,BO$1)+GOALS('10-11 Teamsheets'!$S$2:$Z$106,$A65,'10-11 Teamsheets'!$C$2:$C$106,BO$1)+GOALS('11-12 Teamsheets'!$S$2:$Z$119,$A65,'11-12 Teamsheets'!$C$2:$C$119,BO$1)+GOALS('12-13 Teamsheets'!$S$2:$Z$126,$A65,'12-13 Teamsheets'!$C$2:$C$126,BO$1)+GOALS('13-14 Teamsheets'!$S$2:$Z$132,$A65,'13-14 Teamsheets'!$C$2:$C$132,BO$1)+GOALS('14-15 Teamsheets'!$S$2:$Z$136,$A65,'14-15 Teamsheets'!$C$2:$C$136,BO$1)) &amp; ")"</f>
        <v>0(0)</v>
      </c>
      <c r="BQ65" s="27">
        <f>Clean_sheet('07-08 Teamsheets'!$C$2:$H$92,$A65,BO$1)+Clean_sheet('08-09 Teamsheets'!$C$2:$H$92,$A65,BO$1)+Clean_sheet('09-10 Teamsheets'!$C$2:$H$98,$A65,BO$1)+Clean_sheet('10-11 Teamsheets'!$C$2:$H$106,$A65,BO$1)+Clean_sheet('11-12 Teamsheets'!$C$2:$H$119,$A65,BO$1)+Clean_sheet('12-13 Teamsheets'!$C$2:$H$126,$A65,BO$1)+Clean_sheet('13-14 Teamsheets'!$C$2:$H$132,$A65,BO$1)+Clean_sheet('14-15 Teamsheets'!$C$2:$H$136,$A65,BO$1)</f>
        <v>0</v>
      </c>
      <c r="BR65" s="27" t="str">
        <f>(CARDS('07-08 Teamsheets'!$H$2:$Z$88,$A65,$CX$2,'07-08 Teamsheets'!$C$2:$C$88,BO$1)+CARDS('08-09 Teamsheets'!$H$2:$Z$92,$A65,$CX$2,'08-09 Teamsheets'!$C$2:$C$92,BO$1)+CARDS('09-10 Teamsheets'!$H$2:$Z$98,$A65,$CX$2,'09-10 Teamsheets'!$C$2:$C$98,BO$1)+CARDS('10-11 Teamsheets'!$H$2:$Z$106,$A65,$CX$2,'10-11 Teamsheets'!$C$2:$C$106,BO$1)+CARDS('11-12 Teamsheets'!$H$2:$Z$119,$A65,$CX$2,'11-12 Teamsheets'!$C$2:$C$119,BO$1)+CARDS('12-13 Teamsheets'!$H$2:$Z$126,$A65,$CX$2,'12-13 Teamsheets'!$C$2:$C$126,BO$1)+CARDS('13-14 Teamsheets'!$H$2:$Z$132,$A65,$CX$2,'13-14 Teamsheets'!$C$2:$C$132,BO$1)+CARDS('14-15 Teamsheets'!$H$2:$Z$136,$A65,$CX$2,'14-15 Teamsheets'!$C$2:$C$136,BO$1)) &amp; "(" &amp; (CARDS('07-08 Teamsheets'!$H$2:$Z$88,$A65,$CX$3,'07-08 Teamsheets'!$C$2:$C$88,BO$1)+CARDS('08-09 Teamsheets'!$H$2:$Z$92,$A65,$CX$3,'08-09 Teamsheets'!$C$2:$C$92,BO$1)+CARDS('09-10 Teamsheets'!$H$2:$Z$98,$A65,$CX$3,'09-10 Teamsheets'!$C$2:$C$98,BO$1)+CARDS('10-11 Teamsheets'!$H$2:$Z$106,$A65,$CX$3,'10-11 Teamsheets'!$C$2:$C$106,BO$1)+CARDS('11-12 Teamsheets'!$H$2:$Z$119,$A65,$CX$3,'11-12 Teamsheets'!$C$2:$C$119,BO$1)+CARDS('12-13 Teamsheets'!$H$2:$Z$126,$A65,$CX$3,'12-13 Teamsheets'!$C$2:$C$126,BO$1)+CARDS('13-14 Teamsheets'!$H$2:$Z$132,$A65,$CX$3,'13-14 Teamsheets'!$C$2:$C$132,BO$1)+CARDS('14-15 Teamsheets'!$H$2:$Z$136,$A65,$CX$3,'14-15 Teamsheets'!$C$2:$C$136,BO$1)) &amp; ")"</f>
        <v>0(0)</v>
      </c>
      <c r="BS65" s="82">
        <f>MINS_PLAYED('07-08 Teamsheets'!$H$2:$R$88,$A65,'07-08 Teamsheets'!$C$2:$C$88,BO$1)+MINS_PLAYED('08-09 Teamsheets'!$H$2:$R$92,$A65,'08-09 Teamsheets'!$C$2:$C$92,BO$1)+MINS_PLAYED('09-10 Teamsheets'!$H$2:$R$98,$A65,'09-10 Teamsheets'!$C$2:$C$98,BO$1)+MINS_PLAYED('10-11 Teamsheets'!$H$2:$R$106,$A65,'10-11 Teamsheets'!$C$2:$C$106,BO$1)+MINS_PLAYED('11-12 Teamsheets'!$H$2:$R$119,$A65,'11-12 Teamsheets'!$C$2:$C$119,BO$1)+MINS_PLAYED('12-13 Teamsheets'!$H$2:$R$126,$A65,'12-13 Teamsheets'!$C$2:$C$126,BO$1)+MINS_PLAYED('13-14 Teamsheets'!$H$2:$R$132,$A65,'13-14 Teamsheets'!$C$2:$C$132,BO$1)+MINS_PLAYED('14-15 Teamsheets'!$H$2:$R$136,$A65,'14-15 Teamsheets'!$C$2:$C$136,BO$1)+MINS_AS_SUB('07-08 Teamsheets'!$S$2:$Z$88,$A65,'07-08 Teamsheets'!$C$2:$C$88,BO$1)+MINS_AS_SUB('08-09 Teamsheets'!$S$2:$Z$92,$A65,'08-09 Teamsheets'!$C$2:$C$92,BO$1)+MINS_AS_SUB('09-10 Teamsheets'!$S$2:$Z$98,$A65,'09-10 Teamsheets'!$C$2:$C$98,BO$1)+MINS_AS_SUB('10-11 Teamsheets'!$S$2:$Z$106,$A65,'10-11 Teamsheets'!$C$2:$C$106,BO$1)+MINS_AS_SUB('11-12 Teamsheets'!$S$2:$Z$119,$A65,'11-12 Teamsheets'!$C$2:$C$119,BO$1)+MINS_AS_SUB('12-13 Teamsheets'!$S$2:$Z$126,$A65,'12-13 Teamsheets'!$C$2:$C$126,BO$1)+MINS_AS_SUB('13-14 Teamsheets'!$S$2:$Z$132,$A65,'13-14 Teamsheets'!$C$2:$C$132,BO$1)+MINS_AS_SUB('14-15 Teamsheets'!$S$2:$Z$136,$A65,'14-15 Teamsheets'!$C$2:$C$136,BO$1)</f>
        <v>0</v>
      </c>
      <c r="BT65" s="71">
        <f>APPS('05-06 Teamsheets'!$H$2:$R$71,$A65,'05-06 Teamsheets'!$C$2:$C$71,B$1)+SUBS('05-06 Teamsheets'!$S$2:$W$71,$A65,'05-06 Teamsheets'!$C$2:$C$71,B$1)+APPS('06-07 Teamsheets'!$H$2:$R$83,$A65,'06-07 Teamsheets'!$C$2:$C$83,G$1)+SUBS('06-07 Teamsheets'!$S$2:$Z$83,$A65,'06-07 Teamsheets'!$C$2:$C$83,G$1)+APPS('07-08 Teamsheets'!$H$2:$R$88,$A65,'07-08 Teamsheets'!$C$2:$C$88,L$1)+SUBS('07-08 Teamsheets'!$S$2:$Z$88,$A65,'07-08 Teamsheets'!$C$2:$C$88,L$1)+APPS('08-09 Teamsheets'!$H$2:$R$92,$A65,'08-09 Teamsheets'!$C$2:$C$92,Q$1)+SUBS('08-09 Teamsheets'!$S$2:$Z$92,$A65,'08-09 Teamsheets'!$C$2:$C$92,Q$1)+APPS('09-10 Teamsheets'!$H$2:$R$98,$A65,'09-10 Teamsheets'!$C$2:$C$98,Q$1)+SUBS('09-10 Teamsheets'!$S$2:$Z$98,$A65,'09-10 Teamsheets'!$C$2:$C$98,Q$1)+APPS('10-11 Teamsheets'!$H$2:$R$107,$A65,'10-11 Teamsheets'!$C$2:$C$107,Q$1)+SUBS('10-11 Teamsheets'!$S$2:$Z$107,$A65,'10-11 Teamsheets'!$C$2:$C$107,Q$1)+APPS('11-12 Teamsheets'!$H$2:$R$119,$A65,'11-12 Teamsheets'!$C$2:$C$119,Q$1)+SUBS('11-12 Teamsheets'!$S$2:$Z$119,$A65,'11-12 Teamsheets'!$C$2:$C$119,Q$1)+APPS('12-13 Teamsheets'!$H$2:$R$126,$A65,'12-13 Teamsheets'!$C$2:$C$126,Q$1)+SUBS('12-13 Teamsheets'!$S$2:$Z$126,$A65,'12-13 Teamsheets'!$C$2:$C$126,Q$1)+APPS('13-14 Teamsheets'!$H$2:$R$132,$A65,'13-14 Teamsheets'!$C$2:$C$132,Q$1)+SUBS('13-14 Teamsheets'!$S$2:$Z$132,$A65,'13-14 Teamsheets'!$C$2:$C$132,Q$1)+APPS('14-15 Teamsheets'!$H$2:$R$136,$A65,'14-15 Teamsheets'!$C$2:$C$136,Q$1)+SUBS('14-15 Teamsheets'!$S$2:$Z$136,$A65,'14-15 Teamsheets'!$C$2:$C$136,Q$1)</f>
        <v>0</v>
      </c>
      <c r="BU65" s="132">
        <v>0</v>
      </c>
      <c r="BV65" s="27">
        <f>APPS('07-08 Teamsheets'!$H$2:$R$88,$A65,'07-08 Teamsheets'!$C$2:$C$88,AZ$1)+SUBS('07-08 Teamsheets'!$S$2:$Z$88,$A65,'07-08 Teamsheets'!$C$2:$C$88,AZ$1)+APPS('11-12 Teamsheets'!$H$2:$R$119,$A65,'11-12 Teamsheets'!$C$2:$C$119,AZ$1)+SUBS('11-12 Teamsheets'!$S$2:$Z$119,$A65,'11-12 Teamsheets'!$C$2:$C$119,AZ$1)+APPS('12-13 Teamsheets'!$H$2:$R$126,$A65,'12-13 Teamsheets'!$C$2:$C$126,AZ$1)+SUBS('12-13 Teamsheets'!$S$2:$Z$126,$A65,'12-13 Teamsheets'!$C$2:$C$126,AZ$1)+APPS('13-14 Teamsheets'!$H$2:$R$132,$A65,'13-14 Teamsheets'!$C$2:$C$132,AZ$1)+SUBS('13-14 Teamsheets'!$S$2:$Z$132,$A65,'13-14 Teamsheets'!$C$2:$C$132,AZ$1)+APPS('14-15 Teamsheets'!$H$2:$R$136,$A65,'14-15 Teamsheets'!$C$2:$C$136,AZ$1)+SUBS('14-15 Teamsheets'!$S$2:$Z$136,$A65,'14-15 Teamsheets'!$C$2:$C$136,AZ$1)+APPS('08-09 Teamsheets'!$H$2:$R$92,$A65,'08-09 Teamsheets'!$C$2:$C$92,BE$1)+APPS('09-10 Teamsheets'!$H$2:$R$98,$A65,'09-10 Teamsheets'!$C$2:$C$98,BE$1)+SUBS('08-09 Teamsheets'!$S$2:$Z$92,$A65,'08-09 Teamsheets'!$C$2:$C$92,BE$1)+SUBS('09-10 Teamsheets'!$S$2:$Z$98,$A65,'09-10 Teamsheets'!$C$2:$C$98,BE$1)+APPS('10-11 Teamsheets'!$H$2:$R$107,$A65,'10-11 Teamsheets'!$C$2:$C$107,BE$1)+SUBS('10-11 Teamsheets'!$S$2:$Z$107,$A65,'10-11 Teamsheets'!$C$2:$C$107,BE$1)+APPS('11-12 Teamsheets'!$H$2:$R$119,$A65,'11-12 Teamsheets'!$C$2:$C$119,BE$1)+SUBS('11-12 Teamsheets'!$S$2:$Z$119,$A65,'11-12 Teamsheets'!$C$2:$C$119,BE$1)+APPS('12-13 Teamsheets'!$H$2:$R$126,$A65,'12-13 Teamsheets'!$C$2:$C$126,BE$1)+SUBS('12-13 Teamsheets'!$S$2:$Z$126,$A65,'12-13 Teamsheets'!$C$2:$C$126,BE$1)+APPS('13-14 Teamsheets'!$H$2:$R$132,$A65,'13-14 Teamsheets'!$C$2:$C$132,BE$1)+SUBS('13-14 Teamsheets'!$S$2:$Z$132,$A65,'13-14 Teamsheets'!$C$2:$C$132,BE$1)+APPS('14-15 Teamsheets'!$H$2:$R$136,$A65,'14-15 Teamsheets'!$C$2:$C$136,BE$1)+SUBS('14-15 Teamsheets'!$S$2:$Z$136,$A65,'14-15 Teamsheets'!$C$2:$C$136,BE$1)</f>
        <v>1</v>
      </c>
      <c r="BW65" s="27">
        <f>APPS('07-08 Teamsheets'!$H$2:$R$88,$A65,'07-08 Teamsheets'!$C$2:$C$88,BJ$1)+APPS('08-09 Teamsheets'!$H$2:$R$92,$A65,'08-09 Teamsheets'!$C$2:$C$92,BJ$1)+APPS('09-10 Teamsheets'!$H$2:$R$98,$A65,'09-10 Teamsheets'!$C$2:$C$98,BJ$1)+SUBS('07-08 Teamsheets'!$S$2:$Z$88,$A65,'07-08 Teamsheets'!$C$2:$C$88,BJ$1)+SUBS('08-09 Teamsheets'!$S$2:$Z$92,$A65,'08-09 Teamsheets'!$C$2:$C$92,BJ$1)+SUBS('09-10 Teamsheets'!$S$2:$Z$98,$A65,'09-10 Teamsheets'!$C$2:$C$98,BJ$1)+APPS('10-11 Teamsheets'!$H$2:$R$107,$A65,'10-11 Teamsheets'!$C$2:$C$107,BJ$1)+SUBS('10-11 Teamsheets'!$S$2:$Z$107,$A65,'10-11 Teamsheets'!$C$2:$C$107,BJ$1)+APPS('11-12 Teamsheets'!$H$2:$R$119,$A65,'11-12 Teamsheets'!$C$2:$C$119,BJ$1)+SUBS('11-12 Teamsheets'!$S$2:$Z$111,$A65,'11-12 Teamsheets'!$C$2:$C$119,BJ$1)+APPS('12-13 Teamsheets'!$H$2:$R$126,$A65,'12-13 Teamsheets'!$C$2:$C$126,BJ$1)+SUBS('12-13 Teamsheets'!$S$2:$Z$118,$A65,'12-13 Teamsheets'!$C$2:$C$126,BJ$1)+APPS('13-14 Teamsheets'!$H$2:$R$132,$A65,'13-14 Teamsheets'!$C$2:$C$132,BJ$1)+SUBS('13-14 Teamsheets'!$S$2:$Z$124,$A65,'13-14 Teamsheets'!$C$2:$C$132,BJ$1)+APPS('14-15 Teamsheets'!$H$2:$R$136,$A65,'14-15 Teamsheets'!$C$2:$C$136,BJ$1)+SUBS('14-15 Teamsheets'!$S$2:$Z$128,$A65,'14-15 Teamsheets'!$C$2:$C$136,BJ$1)</f>
        <v>0</v>
      </c>
      <c r="BX65" s="27">
        <f>APPS('07-08 Teamsheets'!$H$2:$R$88,$A65,'07-08 Teamsheets'!$C$2:$C$88,BO$1)+APPS('08-09 Teamsheets'!$H$2:$R$92,$A65,'08-09 Teamsheets'!$C$2:$C$92,BO$1)+APPS('09-10 Teamsheets'!$H$2:$R$98,$A65,'09-10 Teamsheets'!$C$2:$C$98,BO$1)+SUBS('07-08 Teamsheets'!$S$2:$Z$88,$A65,'07-08 Teamsheets'!$C$2:$C$88,BO$1)+SUBS('08-09 Teamsheets'!$S$2:$Z$92,$A65,'08-09 Teamsheets'!$C$2:$C$92,BO$1)+SUBS('09-10 Teamsheets'!$S$2:$Z$98,$A65,'09-10 Teamsheets'!$C$2:$C$98,BO$1)+APPS('10-11 Teamsheets'!$H$2:$R$107,$A65,'10-11 Teamsheets'!$C$2:$C$107,BO$1)+SUBS('10-11 Teamsheets'!$S$2:$Z$107,$A65,'10-11 Teamsheets'!$C$2:$C$107,BO$1)+APPS('11-12 Teamsheets'!$H$2:$R$119,$A65,'11-12 Teamsheets'!$C$2:$C$119,BO$1)+SUBS('11-12 Teamsheets'!$S$2:$Z$119,$A65,'11-12 Teamsheets'!$C$2:$C$119,BO$1)+APPS('12-13 Teamsheets'!$H$2:$R$126,$A65,'12-13 Teamsheets'!$C$2:$C$126,BO$1)+SUBS('12-13 Teamsheets'!$S$2:$Z$126,$A65,'12-13 Teamsheets'!$C$2:$C$126,BO$1)+APPS('13-14 Teamsheets'!$H$2:$R$132,$A65,'13-14 Teamsheets'!$C$2:$C$132,BO$1)+SUBS('13-14 Teamsheets'!$S$2:$Z$132,$A65,'13-14 Teamsheets'!$C$2:$C$132,BO$1)+APPS('14-15 Teamsheets'!$H$2:$R$136,$A65,'14-15 Teamsheets'!$C$2:$C$136,BO$1)+SUBS('14-15 Teamsheets'!$S$2:$Z$136,$A65,'14-15 Teamsheets'!$C$2:$C$136,BO$1)</f>
        <v>0</v>
      </c>
      <c r="BY65" s="28">
        <f t="shared" si="3"/>
        <v>1</v>
      </c>
      <c r="BZ65" s="27" t="str">
        <f>(APPS('05-06 Teamsheets'!$H$2:$R$71,$A65) + APPS('06-07 Teamsheets'!$H$2:$R$83,$A65) +APPS('07-08 Teamsheets'!$H$2:$R$88,$A65) + APPS('08-09 Teamsheets'!$H$2:$R$92,$A65)+APPS('09-10 Teamsheets'!$H$2:$R$98,$A65)+APPS('10-11 Teamsheets'!$H$2:$R$107,$A65)+APPS('11-12 Teamsheets'!$H$2:$R$119,$A65)+APPS('12-13 Teamsheets'!$H$2:$R$126,$A65)+APPS('13-14 Teamsheets'!$H$2:$R$132,$A65)+APPS('14-15 Teamsheets'!$H$2:$R$136,$A65)) &amp; "(" &amp; (SUBS('05-06 Teamsheets'!$S$2:$W$71,$A65)+SUBS('06-07 Teamsheets'!$S$2:$Z$83,$A65)+SUBS('07-08 Teamsheets'!$S$2:$Z$88,$A65) +SUBS('08-09 Teamsheets'!$S$2:$Z$92,$A65)+SUBS('09-10 Teamsheets'!$S$2:$Z$98,$A65)+SUBS('10-11 Teamsheets'!$S$2:$Z$107,$A65)+SUBS('11-12 Teamsheets'!$S$2:$Z$119,$A65)+SUBS('12-13 Teamsheets'!$S$2:$Z$126,$A65)+SUBS('13-14 Teamsheets'!$S$2:$Z$132,$A65)+SUBS('14-15 Teamsheets'!$S$2:$Z$136,$A65)) &amp; ")"</f>
        <v>1(0)</v>
      </c>
      <c r="CA65" s="28">
        <f t="shared" si="4"/>
        <v>1</v>
      </c>
      <c r="CB65" s="71">
        <f>GOALS('05-06 Teamsheets'!$H$2:$W$71,$A65,'05-06 Teamsheets'!$C$2:$C$71,B$1)+GOALS('06-07 Teamsheets'!$H$2:$Z$83,$A65,'06-07 Teamsheets'!$C$2:$C$83,G$1)+GOALS('07-08 Teamsheets'!$H$2:$Z$88,$A65,'07-08 Teamsheets'!$C$2:$C$88,L$1)+GOALS('08-09 Teamsheets'!$H$2:$Z$92,$A65,'08-09 Teamsheets'!$C$2:$C$92,Q$1)+GOALS('09-10 Teamsheets'!$H$2:$Z$98,$A65,'09-10 Teamsheets'!$C$2:$C$98,Q$1)+GOALS('10-11 Teamsheets'!$H$2:$Z$107,$A65,'10-11 Teamsheets'!$C$2:$C$107,Q$1)+GOALS('11-12 Teamsheets'!$H$2:$Z$119,$A65,'11-12 Teamsheets'!$C$2:$C$119,Q$1)+GOALS('12-13 Teamsheets'!$H$2:$Z$126,$A65,'12-13 Teamsheets'!$C$2:$C$126,Q$1)+GOALS('13-14 Teamsheets'!$H$2:$Z$132,$A65,'13-14 Teamsheets'!$C$2:$C$132,Q$1)+GOALS('14-15 Teamsheets'!$H$2:$Z$136,$A65,'14-15 Teamsheets'!$C$2:$C$136,Q$1)</f>
        <v>0</v>
      </c>
      <c r="CC65" s="27">
        <f>GOALS('05-06 Teamsheets'!$H$2:$W$71,$A65,'05-06 Teamsheets'!$C$2:$C$71,V$1)+GOALS('05-06 Teamsheets'!$H$2:$W$71,$A65,'05-06 Teamsheets'!$C$2:$C$71,AA$1)+GOALS('06-07 Teamsheets'!$H$2:$Z$83,$A65,'06-07 Teamsheets'!$C$2:$C$83,AF$1)+GOALS('06-07 Teamsheets'!$H$2:$Z$83,$A65,'06-07 Teamsheets'!$C$2:$C$83,AK$1)+GOALS('07-08 Teamsheets'!$H$2:$Z$88,$A65,'07-08 Teamsheets'!$C$2:$C$88,AP$1)+GOALS('07-08 Teamsheets'!$H$2:$Z$88,$A65,'07-08 Teamsheets'!$C$2:$C$88,AU$1)+GOALS('07-08 Teamsheets'!$H$2:$Z$88,$A65,'07-08 Teamsheets'!$C$2:$C$88,AZ$1)+GOALS('11-12 Teamsheets'!$H$2:$Z$119,$A65,'11-12 Teamsheets'!$C$2:$C$119,AZ$1)+GOALS('12-13 Teamsheets'!$H$2:$Z$120,$A65,'12-13 Teamsheets'!$C$2:$C$120,AZ$1)+GOALS('13-14 Teamsheets'!$H$2:$Z$126,$A65,'13-14 Teamsheets'!$C$2:$C$126,AZ$1)+GOALS('14-15 Teamsheets'!$H$2:$Z$130,$A65,'14-15 Teamsheets'!$C$2:$C$130,AZ$1)+GOALS('08-09 Teamsheets'!$H$2:$Z$92,$A65,'08-09 Teamsheets'!$C$2:$C$92,BE$1)+GOALS('09-10 Teamsheets'!$H$2:$Z$98,$A65,'09-10 Teamsheets'!$C$2:$C$98,BE$1)+GOALS('10-11 Teamsheets'!$H$2:$Z$107,$A65,'10-11 Teamsheets'!$C$2:$C$107,BE$1)+GOALS('11-12 Teamsheets'!$H$2:$Z$119,$A65,'11-12 Teamsheets'!$C$2:$C$119,BE$1)+GOALS('12-13 Teamsheets'!$H$2:$Z$126,$A65,'12-13 Teamsheets'!$C$2:$C$126,BE$1)+GOALS('13-14 Teamsheets'!$H$2:$Z$132,$A65,'13-14 Teamsheets'!$C$2:$C$132,BE$1)+GOALS('14-15 Teamsheets'!$H$2:$Z$136,$A65,'14-15 Teamsheets'!$C$2:$C$136,BE$1)</f>
        <v>0</v>
      </c>
      <c r="CD65" s="27">
        <f>GOALS('07-08 Teamsheets'!$H$2:$Z$88,$A65,'07-08 Teamsheets'!$C$2:$C$88,BJ$1)
+GOALS('08-09 Teamsheets'!$H$2:$Z$92,$A65,'08-09 Teamsheets'!$C$2:$C$92,BJ$1)
+GOALS('09-10 Teamsheets'!$H$2:$Z$98,$A65,'09-10 Teamsheets'!$C$2:$C$98,BJ$1)
+GOALS('10-11 Teamsheets'!$H$2:$Z$107,$A65,'10-11 Teamsheets'!$C$2:$C$107,BJ$1)
+GOALS('11-12 Teamsheets'!$H$2:$Z$119,$A65,'11-12 Teamsheets'!$C$2:$C$119,BJ$1)
+GOALS('12-13 Teamsheets'!$H$2:$Z$124,$A65,'12-13 Teamsheets'!$C$2:$C$124,BJ$1)+GOALS('13-14 Teamsheets'!$H$2:$Z$130,$A65,'13-14 Teamsheets'!$C$2:$C$130,BJ$1)+GOALS('14-15 Teamsheets'!$H$2:$Z$134,$A65,'14-15 Teamsheets'!$C$2:$C$134,BJ$1)
+GOALS('07-08 Teamsheets'!$H$2:$Z$88,$A65,'07-08 Teamsheets'!$C$2:$C$88,BO$1)
+GOALS('08-09 Teamsheets'!$H$2:$Z$92,$A65,'08-09 Teamsheets'!$C$2:$C$92,BO$1)
+GOALS('09-10 Teamsheets'!$H$2:$Z$98,$A65,'09-10 Teamsheets'!$C$2:$C$98,BO$1)
+GOALS('10-11 Teamsheets'!$H$2:$Z$107,$A65,'10-11 Teamsheets'!$C$2:$C$107,BO$1)
+GOALS('11-12 Teamsheets'!$H$2:$Z$119,$A65,'11-12 Teamsheets'!$C$2:$C$119,BO$1)
+GOALS('12-13 Teamsheets'!$H$2:$Z$126,$A65,'12-13 Teamsheets'!$C$2:$C$126,BO$1)+GOALS('13-14 Teamsheets'!$H$2:$Z$132,$A65,'13-14 Teamsheets'!$C$2:$C$132,BO$1)+GOALS('14-15 Teamsheets'!$H$2:$Z$136,$A65,'14-15 Teamsheets'!$C$2:$C$136,BO$1)</f>
        <v>0</v>
      </c>
      <c r="CE65" s="28">
        <f t="shared" si="5"/>
        <v>0</v>
      </c>
      <c r="CF65" s="27" t="str">
        <f>(GOALS('05-06 Teamsheets'!$H$2:$R$71,$A65) +GOALS('06-07 Teamsheets'!$H$2:$R$83,$A65) +  GOALS('07-08 Teamsheets'!$H$2:$R$88,$A65) + GOALS('08-09 Teamsheets'!$H$2:$R$92,$A65)+GOALS('09-10 Teamsheets'!$H$2:$R$98,$A65)+GOALS('10-11 Teamsheets'!$H$2:$R$107,$A65)+GOALS('11-12 Teamsheets'!$H$2:$R$119,$A65)+GOALS('12-13 Teamsheets'!$H$2:$R$126,$A65)+GOALS('13-14 Teamsheets'!$H$2:$R$132,$A65)+GOALS('14-15 Teamsheets'!$H$2:$R$136,$A65)) &amp; "(" &amp; (GOALS('05-06 Teamsheets'!$S$2:$W$71,$A65)+GOALS('06-07 Teamsheets'!$S$2:$Z$83,$A65)+GOALS('07-08 Teamsheets'!$S$2:$Z$88,$A65)+GOALS('08-09 Teamsheets'!$S$2:$Z$92,$A65)+GOALS('09-10 Teamsheets'!$S$2:$Z$98,$A65)+GOALS('10-11 Teamsheets'!$S$2:$Z$107,$A65)+GOALS('11-12 Teamsheets'!$S$2:$Z$119,$A65)+GOALS('12-13 Teamsheets'!$S$2:$Z$126,$A65)+GOALS('13-14 Teamsheets'!$S$2:$Z$132,$A65)+GOALS('14-15 Teamsheets'!$S$2:$Z$136,$A65)) &amp; ")"</f>
        <v>0(0)</v>
      </c>
      <c r="CG65" s="28">
        <f t="shared" si="6"/>
        <v>0</v>
      </c>
      <c r="CH65" s="71">
        <f t="shared" si="7"/>
        <v>0</v>
      </c>
      <c r="CI65" s="83">
        <f t="shared" si="8"/>
        <v>0</v>
      </c>
      <c r="CJ65" s="77">
        <f t="shared" si="9"/>
        <v>0</v>
      </c>
      <c r="CK65" s="74" t="str">
        <f>(CARDS('05-06 Teamsheets'!$H$2:$W$71,$A65,$CX$2)+CARDS('06-07 Teamsheets'!$H$2:$Z$83,$A65,$CX$2)+CARDS('07-08 Teamsheets'!$H$2:$Z$88,$A65,$CX$2)+CARDS('08-09 Teamsheets'!$H$2:$Z$92,$A65,$CX$2)+CARDS('09-10 Teamsheets'!$H$2:$Z$98,$A65,$CX$2)+CARDS('10-11 Teamsheets'!$H$2:$Z$107,$A65,$CX$2)+CARDS('11-12 Teamsheets'!$H$2:$Z$119,$A65,$CX$2)+CARDS('12-13 Teamsheets'!$H$2:$Z$126,$A65,$CX$2)+CARDS('13-14 Teamsheets'!$H$2:$Z$130,$A65,$CX$2)) &amp; "(" &amp; (CARDS('05-06 Teamsheets'!$H$2:$W$71,$A65,$CX$3)+CARDS('06-07 Teamsheets'!$H$2:$Z$83,$A65,$CX$3)+CARDS('07-08 Teamsheets'!$H$2:$Z$88,$A65,$CX$3)+CARDS('08-09 Teamsheets'!$H$2:$Z$92,$A65,$CX$3)+CARDS('09-10 Teamsheets'!$H$2:$Z$98,$A65,$CX$3)+CARDS('10-11 Teamsheets'!$H$2:$Z$107,$A65,$CX$3)+CARDS('11-12 Teamsheets'!$H$2:$Z$119,$A65,$CX$3)+CARDS('13-14 Teamsheets'!$H$2:$Z$130,$A65,$CX$3)) &amp; ")"</f>
        <v>0(0)</v>
      </c>
      <c r="CL65" s="28">
        <f t="shared" si="10"/>
        <v>0</v>
      </c>
      <c r="CM65" s="28">
        <f t="shared" si="25"/>
        <v>46</v>
      </c>
      <c r="CN65" s="77">
        <f t="shared" si="12"/>
        <v>46</v>
      </c>
      <c r="CO65" s="28">
        <f t="shared" si="13"/>
        <v>46</v>
      </c>
      <c r="CP65" s="28">
        <f t="shared" si="14"/>
        <v>0</v>
      </c>
      <c r="CQ65" s="77">
        <f t="shared" si="24"/>
        <v>0</v>
      </c>
      <c r="CS65" s="71">
        <f t="shared" si="0"/>
        <v>174</v>
      </c>
      <c r="CT65" s="83">
        <f t="shared" si="1"/>
        <v>174</v>
      </c>
      <c r="CU65" s="77">
        <f t="shared" si="2"/>
        <v>101</v>
      </c>
    </row>
    <row r="66" spans="1:102" x14ac:dyDescent="0.2">
      <c r="A66" s="25" t="s">
        <v>1514</v>
      </c>
      <c r="B66" s="27" t="s">
        <v>1635</v>
      </c>
      <c r="C66" s="27" t="s">
        <v>1635</v>
      </c>
      <c r="D66" s="27">
        <v>0</v>
      </c>
      <c r="E66" s="27" t="s">
        <v>1635</v>
      </c>
      <c r="F66" s="82">
        <v>0</v>
      </c>
      <c r="G66" s="27" t="s">
        <v>1635</v>
      </c>
      <c r="H66" s="27" t="s">
        <v>1635</v>
      </c>
      <c r="I66" s="27">
        <v>0</v>
      </c>
      <c r="J66" s="27" t="s">
        <v>1635</v>
      </c>
      <c r="K66" s="82">
        <v>0</v>
      </c>
      <c r="L66" s="27" t="s">
        <v>1635</v>
      </c>
      <c r="M66" s="27" t="s">
        <v>1635</v>
      </c>
      <c r="N66" s="27">
        <v>0</v>
      </c>
      <c r="O66" s="27" t="s">
        <v>1635</v>
      </c>
      <c r="P66" s="82">
        <v>0</v>
      </c>
      <c r="Q66" s="27" t="str">
        <f>(APPS('08-09 Teamsheets'!$H$2:$R$92,$A66,'08-09 Teamsheets'!$C$2:$C$92,Q$1)+APPS('09-10 Teamsheets'!$H$2:$R$98,$A66,'09-10 Teamsheets'!$C$2:$C$98,Q$1)+APPS('10-11 Teamsheets'!$H$2:$R$107,$A66,'10-11 Teamsheets'!$C$2:$C$107,Q$1)+APPS('11-12 Teamsheets'!$H$2:$R$119,$A66,'11-12 Teamsheets'!$C$2:$C$119,Q$1)+APPS('12-13 Teamsheets'!$H$2:$R$126,$A66,'12-13 Teamsheets'!$C$2:$C$126,Q$1)+APPS('13-14 Teamsheets'!$H$2:$R$132,$A66,'13-14 Teamsheets'!$C$2:$C$132,Q$1)+APPS('14-15 Teamsheets'!$H$2:$R$136,$A66,'14-15 Teamsheets'!$C$2:$C$136,Q$1)) &amp; "(" &amp; (SUBS('08-09 Teamsheets'!$S$2:$Z$92,$A66,'08-09 Teamsheets'!$C$2:$C$92,Q$1)+SUBS('09-10 Teamsheets'!$S$2:$Z$98,$A66,'09-10 Teamsheets'!$C$2:$C$98,Q$1)+SUBS('10-11 Teamsheets'!$S$2:$Z$107,$A66,'10-11 Teamsheets'!$C$2:$C$107,Q$1)+SUBS('11-12 Teamsheets'!$S$2:$Z$119,$A66,'11-12 Teamsheets'!$C$2:$C$119,Q$1)+SUBS('12-13 Teamsheets'!$S$2:$Z$126,$A66,'12-13 Teamsheets'!$C$2:$C$126,Q$1)+SUBS('13-14 Teamsheets'!$S$2:$Z$132,$A66,'13-14 Teamsheets'!$C$2:$C$132,Q$1)+SUBS('14-15 Teamsheets'!$S$2:$Z$136,$A66,'14-15 Teamsheets'!$C$2:$C$136,Q$1)) &amp; ")"</f>
        <v>48(1)</v>
      </c>
      <c r="R66" s="27" t="str">
        <f>(GOALS('08-09 Teamsheets'!$H$2:$R$92,$A66,'08-09 Teamsheets'!$C$2:$C$92,Q$1)+GOALS('09-10 Teamsheets'!$H$2:$R$98,$A66,'09-10 Teamsheets'!$C$2:$C$98,Q$1)+GOALS('10-11 Teamsheets'!$H$2:$R$107,$A66,'10-11 Teamsheets'!$C$2:$C$107,Q$1)+GOALS('11-12 Teamsheets'!$H$2:$R$119,$A66,'11-12 Teamsheets'!$C$2:$C$119,Q$1)+GOALS('12-13 Teamsheets'!$H$2:$R$126,$A66,'12-13 Teamsheets'!$C$2:$C$126,Q$1)+GOALS('13-14 Teamsheets'!$H$2:$R$132,$A66,'13-14 Teamsheets'!$C$2:$C$132,Q$1)+GOALS('14-15 Teamsheets'!$H$2:$R$136,$A66,'14-15 Teamsheets'!$C$2:$C$136,Q$1)) &amp; "(" &amp; (GOALS('08-09 Teamsheets'!$S$2:$Z$92,$A66,'08-09 Teamsheets'!$C$2:$C$92,Q$1)+GOALS('09-10 Teamsheets'!$S$2:$Z$98,$A66,'09-10 Teamsheets'!$C$2:$C$98,Q$1)+GOALS('10-11 Teamsheets'!$S$2:$Z$107,$A66,'10-11 Teamsheets'!$C$2:$C$107,Q$1)+GOALS('11-12 Teamsheets'!$S$2:$Z$119,$A66,'11-12 Teamsheets'!$C$2:$C$119,Q$1)+GOALS('12-13 Teamsheets'!$S$2:$Z$126,$A66,'12-13 Teamsheets'!$C$2:$C$126,Q$1)+GOALS('13-14 Teamsheets'!$S$2:$Z$132,$A66,'13-14 Teamsheets'!$C$2:$C$132,Q$1)+GOALS('14-15 Teamsheets'!$S$2:$Z$136,$A66,'14-15 Teamsheets'!$C$2:$C$136,Q$1)) &amp; ")"</f>
        <v>2(0)</v>
      </c>
      <c r="S66" s="27">
        <f>Clean_sheet('08-09 Teamsheets'!$C$2:$H$92,$A66,Q$1)+Clean_sheet('09-10 Teamsheets'!$C$2:$H$98,$A66,Q$1)+Clean_sheet('10-11 Teamsheets'!$C$2:$H$107,$A66,Q$1)+Clean_sheet('11-12 Teamsheets'!$C$2:$H$119,$A66,Q$1)+Clean_sheet('12-13 Teamsheets'!$C$2:$H$126,$A66,Q$1)+Clean_sheet('13-14 Teamsheets'!$C$2:$H$132,$A66,Q$1)+Clean_sheet('14-15 Teamsheets'!$C$2:$H$136,$A66,Q$1)</f>
        <v>0</v>
      </c>
      <c r="T66" s="27" t="str">
        <f>(CARDS('08-09 Teamsheets'!$H$2:$Z$92,$A66,$CX$2,'08-09 Teamsheets'!$C$2:$C$92,Q$1)+CARDS('09-10 Teamsheets'!$H$2:$Z$98,$A66,$CX$2,'09-10 Teamsheets'!$C$2:$C$98,Q$1)+CARDS('10-11 Teamsheets'!$H$2:$Z$107,$A66,$CX$2,'10-11 Teamsheets'!$C$2:$C$107,Q$1)+CARDS('11-12 Teamsheets'!$H$2:$Z$119,$A66,$CX$2,'11-12 Teamsheets'!$C$2:$C$119,Q$1)+CARDS('12-13 Teamsheets'!$H$2:$Z$126,$A66,$CX$2,'12-13 Teamsheets'!$C$2:$C$126,Q$1)+CARDS('13-14 Teamsheets'!$H$2:$Z$132,$A66,$CX$2,'13-14 Teamsheets'!$C$2:$C$132,Q$1)+CARDS('14-15 Teamsheets'!$H$2:$Z$136,$A66,$CX$2,'14-15 Teamsheets'!$C$2:$C$136,Q$1)) &amp; "(" &amp; (CARDS('08-09 Teamsheets'!$H$2:$Z$92,$A66,$CX$3,'08-09 Teamsheets'!$C$2:$C$92,Q$1)+CARDS('09-10 Teamsheets'!$H$2:$Z$98,$A66,$CX$3,'09-10 Teamsheets'!$C$2:$C$98,Q$1)+CARDS('10-11 Teamsheets'!$H$2:$Z$107,$A66,$CX$3,'10-11 Teamsheets'!$C$2:$C$107,Q$1)+CARDS('11-12 Teamsheets'!$H$2:$Z$119,$A66,$CX$3,'11-12 Teamsheets'!$C$2:$C$119,Q$1)+CARDS('12-13 Teamsheets'!$H$2:$Z$126,$A66,$CX$3,'12-13 Teamsheets'!$C$2:$C$126,Q$1)+CARDS('13-14 Teamsheets'!$H$2:$Z$132,$A66,$CX$3,'13-14 Teamsheets'!$C$2:$C$132,Q$1)+CARDS('14-15 Teamsheets'!$H$2:$Z$136,$A66,$CX$3,'14-15 Teamsheets'!$C$2:$C$136,Q$1)) &amp; ")"</f>
        <v>6(1)</v>
      </c>
      <c r="U66" s="82">
        <f>MINS_PLAYED('08-09 Teamsheets'!$H$2:$R$92,$A66,'08-09 Teamsheets'!$C$2:$C$92,Q$1)+MINS_PLAYED('09-10 Teamsheets'!$H$2:$R$98,$A66,'09-10 Teamsheets'!$C$2:$C$98,Q$1)+ MINS_AS_SUB('08-09 Teamsheets'!$S$2:$Z$92,$A66,'08-09 Teamsheets'!$C$2:$C$92,Q$1)+ MINS_AS_SUB('09-10 Teamsheets'!$S$2:$Z$98,$A66,'09-10 Teamsheets'!$C$2:$C$98,Q$1)+MINS_PLAYED('10-11 Teamsheets'!$H$2:$R$107,$A66,'10-11 Teamsheets'!$C$2:$C$107,Q$1)+MINS_AS_SUB('10-11 Teamsheets'!$S$2:$Z$107,$A66,'10-11 Teamsheets'!$C$2:$C$107,Q$1)+MINS_PLAYED('11-12 Teamsheets'!$H$2:$R$119,$A66,'11-12 Teamsheets'!$C$2:$C$119,Q$1)+MINS_AS_SUB('11-12 Teamsheets'!$S$2:$Z$119,$A66,'11-12 Teamsheets'!$C$2:$C$119,Q$1)+MINS_PLAYED('12-13 Teamsheets'!$H$2:$R$126,$A66,'12-13 Teamsheets'!$C$2:$C$126,Q$1)+MINS_AS_SUB('12-13 Teamsheets'!$S$2:$Z$126,$A66,'12-13 Teamsheets'!$C$2:$C$126,Q$1)+MINS_PLAYED('13-14 Teamsheets'!$H$2:$R$132,$A66,'13-14 Teamsheets'!$C$2:$C$132,Q$1)+MINS_AS_SUB('13-14 Teamsheets'!$S$2:$Z$132,$A66,'13-14 Teamsheets'!$C$2:$C$132,Q$1)+MINS_PLAYED('14-15 Teamsheets'!$H$2:$R$136,$A66,'14-15 Teamsheets'!$C$2:$C$136,Q$1)+MINS_AS_SUB('14-15 Teamsheets'!$S$2:$Z$136,$A66,'14-15 Teamsheets'!$C$2:$C$136,Q$1)</f>
        <v>4143</v>
      </c>
      <c r="V66" s="27" t="s">
        <v>1635</v>
      </c>
      <c r="W66" s="27" t="s">
        <v>1635</v>
      </c>
      <c r="X66" s="27">
        <v>0</v>
      </c>
      <c r="Y66" s="27" t="s">
        <v>1635</v>
      </c>
      <c r="Z66" s="82">
        <v>0</v>
      </c>
      <c r="AA66" s="27" t="s">
        <v>1635</v>
      </c>
      <c r="AB66" s="27" t="s">
        <v>1635</v>
      </c>
      <c r="AC66" s="27">
        <v>0</v>
      </c>
      <c r="AD66" s="27" t="s">
        <v>1635</v>
      </c>
      <c r="AE66" s="82">
        <v>0</v>
      </c>
      <c r="AF66" s="27" t="s">
        <v>1635</v>
      </c>
      <c r="AG66" s="27" t="s">
        <v>1635</v>
      </c>
      <c r="AH66" s="27">
        <v>0</v>
      </c>
      <c r="AI66" s="27" t="s">
        <v>1635</v>
      </c>
      <c r="AJ66" s="82">
        <v>0</v>
      </c>
      <c r="AK66" s="27" t="s">
        <v>1635</v>
      </c>
      <c r="AL66" s="27" t="s">
        <v>1635</v>
      </c>
      <c r="AM66" s="27">
        <v>0</v>
      </c>
      <c r="AN66" s="27" t="s">
        <v>1635</v>
      </c>
      <c r="AO66" s="82">
        <v>0</v>
      </c>
      <c r="AP66" s="27" t="s">
        <v>1635</v>
      </c>
      <c r="AQ66" s="27" t="s">
        <v>1635</v>
      </c>
      <c r="AR66" s="27">
        <v>0</v>
      </c>
      <c r="AS66" s="27" t="s">
        <v>1635</v>
      </c>
      <c r="AT66" s="82">
        <v>0</v>
      </c>
      <c r="AU66" s="27" t="s">
        <v>1635</v>
      </c>
      <c r="AV66" s="27" t="s">
        <v>1635</v>
      </c>
      <c r="AW66" s="27">
        <v>0</v>
      </c>
      <c r="AX66" s="27" t="s">
        <v>1635</v>
      </c>
      <c r="AY66" s="82">
        <v>0</v>
      </c>
      <c r="AZ66" s="27" t="str">
        <f>(APPS('07-08 Teamsheets'!$H$2:$R$88,$A66,'07-08 Teamsheets'!$C$2:$C$88,AZ$1)+APPS('11-12 Teamsheets'!$H$2:$R$119,$A66,'11-12 Teamsheets'!$C$2:$C$119,AZ$1)+APPS('12-13 Teamsheets'!$H$2:$R$126,$A66,'12-13 Teamsheets'!$C$2:$C$126,AZ$1)+APPS('13-14 Teamsheets'!$H$2:$R$132,$A66,'13-14 Teamsheets'!$C$2:$C$132,AZ$1)+APPS('14-15 Teamsheets'!$H$2:$R$136,$A66,'14-15 Teamsheets'!$C$2:$C$136,AZ$1)) &amp; "(" &amp; (SUBS('07-08 Teamsheets'!$S$2:$Z$88,$A66,'07-08 Teamsheets'!$C$2:$C$88,AZ$1)+SUBS('11-12 Teamsheets'!$S$2:$Z$119,$A66,'11-12 Teamsheets'!$C$2:$C$119,AZ$1)+SUBS('12-13 Teamsheets'!$S$2:$Z$126,$A66,'12-13 Teamsheets'!$C$2:$C$126,AZ$1)+SUBS('13-14 Teamsheets'!$S$2:$Z$132,$A66,'13-14 Teamsheets'!$C$2:$C$132,AZ$1)+SUBS('14-15 Teamsheets'!$S$2:$Z$136,$A66,'14-15 Teamsheets'!$C$2:$C$136,AZ$1)) &amp; ")"</f>
        <v>0(0)</v>
      </c>
      <c r="BA66" s="27" t="str">
        <f>(GOALS('07-08 Teamsheets'!$H$2:$R$88,$A66,'07-08 Teamsheets'!$C$2:$C$88,AZ$1)+GOALS('11-12 Teamsheets'!$H$2:$R$119,$A66,'11-12 Teamsheets'!$C$2:$C$119,AZ$1)+GOALS('12-13 Teamsheets'!$H$2:$R$126,$A66,'12-13 Teamsheets'!$C$2:$C$126,AZ$1)+GOALS('13-14 Teamsheets'!$H$2:$R$132,$A66,'13-14 Teamsheets'!$C$2:$C$132,AZ$1)+GOALS('14-15 Teamsheets'!$H$2:$R$136,$A66,'14-15 Teamsheets'!$C$2:$C$136,AZ$1)) &amp; "(" &amp; (GOALS('07-08 Teamsheets'!$S$2:$Z$88,$A66,'07-08 Teamsheets'!$C$2:$C$88,AZ$1)+GOALS('11-12 Teamsheets'!$S$2:$Z$119,$A66,'11-12 Teamsheets'!$C$2:$C$119,AZ$1)+GOALS('12-13 Teamsheets'!$S$2:$Z$126,$A66,'12-13 Teamsheets'!$C$2:$C$126,AZ$1)+GOALS('13-14 Teamsheets'!$S$2:$Z$132,$A66,'13-14 Teamsheets'!$C$2:$C$132,AZ$1)+GOALS('14-15 Teamsheets'!$S$2:$Z$136,$A66,'14-15 Teamsheets'!$C$2:$C$136,AZ$1)) &amp; ")"</f>
        <v>0(0)</v>
      </c>
      <c r="BB66" s="27">
        <f>Clean_sheet('07-08 Teamsheets'!$C$2:$H$92,$A66,AZ$1)+Clean_sheet('11-12 Teamsheets'!$C$2:$H$119,$A66,AZ$1)+Clean_sheet('12-13 Teamsheets'!$C$2:$H$126,$A66,AZ$1)+Clean_sheet('13-14 Teamsheets'!$C$2:$H$132,$A66,AZ$1)+Clean_sheet('14-15 Teamsheets'!$C$2:$H$136,$A66,AZ$1)</f>
        <v>0</v>
      </c>
      <c r="BC66" s="27" t="str">
        <f>(CARDS('07-08 Teamsheets'!$H$2:$Z$88,$A66,$CX$2,'07-08 Teamsheets'!$C$2:$C$88,AZ$1)+CARDS('11-12 Teamsheets'!$H$2:$Z$119,$A66,$CX$2,'11-12 Teamsheets'!$C$2:$C$119,AZ$1)+CARDS('12-13 Teamsheets'!$H$2:$Z$126,$A66,$CX$2,'12-13 Teamsheets'!$C$2:$C$126,AZ$1)+CARDS('13-14 Teamsheets'!$H$2:$Z$132,$A66,$CX$2,'13-14 Teamsheets'!$C$2:$C$132,AZ$1)+CARDS('14-15 Teamsheets'!$H$2:$Z$136,$A66,$CX$2,'14-15 Teamsheets'!$C$2:$C$136,AZ$1)) &amp; "(" &amp; (CARDS('07-08 Teamsheets'!$H$2:$Z$88,$A66,$CX$3,'07-08 Teamsheets'!$C$2:$C$88,AZ$1)+CARDS('11-12 Teamsheets'!$H$2:$Z$119,$A66,$CX$3,'11-12 Teamsheets'!$C$2:$C$119,AZ$1)+CARDS('12-13 Teamsheets'!$H$2:$Z$126,$A66,$CX$3,'12-13 Teamsheets'!$C$2:$C$126,AZ$1)+CARDS('13-14 Teamsheets'!$H$2:$Z$132,$A66,$CX$3,'13-14 Teamsheets'!$C$2:$C$132,AZ$1)+CARDS('14-15 Teamsheets'!$H$2:$Z$136,$A66,$CX$3,'14-15 Teamsheets'!$C$2:$C$136,AZ$1)) &amp; ")"</f>
        <v>0(0)</v>
      </c>
      <c r="BD66" s="82">
        <f>MINS_PLAYED('07-08 Teamsheets'!$H$2:$R$88,$A66,'07-08 Teamsheets'!$C$2:$C$88,AZ$1)+MINS_PLAYED('11-12 Teamsheets'!$H$2:$R$119,$A66,'11-12 Teamsheets'!$C$2:$C$119,AZ$1)+MINS_PLAYED('12-13 Teamsheets'!$H$2:$R$126,$A66,'12-13 Teamsheets'!$C$2:$C$126,AZ$1)+MINS_PLAYED('13-14 Teamsheets'!$H$2:$R$132,$A66,'13-14 Teamsheets'!$C$2:$C$132,AZ$1)+MINS_PLAYED('14-15 Teamsheets'!$H$2:$R$136,$A66,'14-15 Teamsheets'!$C$2:$C$136,AZ$1)+MINS_AS_SUB('07-08 Teamsheets'!$S$2:$Z$88,$A66,'07-08 Teamsheets'!$C$2:$C$88,AZ$1)+MINS_AS_SUB('11-12 Teamsheets'!$S$2:$Z$119,$A66,'11-12 Teamsheets'!$C$2:$C$119,AZ$1)+MINS_AS_SUB('12-13 Teamsheets'!$S$2:$Z$126,$A66,'12-13 Teamsheets'!$C$2:$C$126,AZ$1)+MINS_AS_SUB('13-14 Teamsheets'!$S$2:$Z$132,$A66,'13-14 Teamsheets'!$C$2:$C$132,AZ$1)+MINS_AS_SUB('14-15 Teamsheets'!$S$2:$Z$136,$A66,'14-15 Teamsheets'!$C$2:$C$136,AZ$1)</f>
        <v>0</v>
      </c>
      <c r="BE66" s="27" t="str">
        <f>(APPS('08-09 Teamsheets'!$H$2:$R$92,$A66,'08-09 Teamsheets'!$C$2:$C$92,BE$1)+APPS('09-10 Teamsheets'!$H$2:$R$98,$A66,'09-10 Teamsheets'!$C$2:$C$98,BE$1)+APPS('10-11 Teamsheets'!$H$2:$R$107,$A66,'10-11 Teamsheets'!$C$2:$C$107,BE$1)+APPS('11-12 Teamsheets'!$H$2:$R$119,$A66,'11-12 Teamsheets'!$C$2:$C$119,BE$1)+APPS('12-13 Teamsheets'!$H$2:$R$126,$A66,'12-13 Teamsheets'!$C$2:$C$126,BE$1)+APPS('13-14 Teamsheets'!$H$2:$R$132,$A66,'13-14 Teamsheets'!$C$2:$C$132,BE$1)+APPS('14-15 Teamsheets'!$H$2:$R$136,$A66,'14-15 Teamsheets'!$C$2:$C$136,BE$1)) &amp; "(" &amp; (SUBS('08-09 Teamsheets'!$S$2:$Z$92,$A66,'08-09 Teamsheets'!$C$2:$C$92,BE$1)+SUBS('09-10 Teamsheets'!$S$2:$Z$98,$A66,'09-10 Teamsheets'!$C$2:$C$98,BE$1)+SUBS('10-11 Teamsheets'!$S$2:$Z$107,$A66,'10-11 Teamsheets'!$C$2:$C$107,BE$1)+SUBS('11-12 Teamsheets'!$S$2:$Z$119,$A66,'11-12 Teamsheets'!$C$2:$C$119,BE$1)+SUBS('12-13 Teamsheets'!$S$2:$Z$126,$A66,'12-13 Teamsheets'!$C$2:$C$126,BE$1)+SUBS('13-14 Teamsheets'!$S$2:$Z$132,$A66,'13-14 Teamsheets'!$C$2:$C$132,BE$1)+SUBS('14-15 Teamsheets'!$S$2:$Z$136,$A66,'14-15 Teamsheets'!$C$2:$C$136,BE$1)) &amp; ")"</f>
        <v>1(0)</v>
      </c>
      <c r="BF66" s="27" t="str">
        <f>(GOALS('08-09 Teamsheets'!$H$2:$R$92,$A66,'08-09 Teamsheets'!$C$2:$C$92,BE$1)+GOALS('09-10 Teamsheets'!$H$2:$R$98,$A66,'09-10 Teamsheets'!$C$2:$C$98,BE$1)+GOALS('10-11 Teamsheets'!$H$2:$R$107,$A66,'10-11 Teamsheets'!$C$2:$C$107,BE$1)+GOALS('11-12 Teamsheets'!$H$2:$R$119,$A66,'11-12 Teamsheets'!$C$2:$C$119,BE$1)+GOALS('12-13 Teamsheets'!$H$2:$R$126,$A66,'12-13 Teamsheets'!$C$2:$C$126,BE$1)+GOALS('13-14 Teamsheets'!$H$2:$R$132,$A66,'13-14 Teamsheets'!$C$2:$C$132,BE$1)+GOALS('14-15 Teamsheets'!$H$2:$R$136,$A66,'14-15 Teamsheets'!$C$2:$C$136,BE$1)) &amp; "(" &amp; (GOALS('08-09 Teamsheets'!$S$2:$Z$92,$A66,'08-09 Teamsheets'!$C$2:$C$92,BE$1)+GOALS('09-10 Teamsheets'!$S$2:$Z$98,$A66,'09-10 Teamsheets'!$C$2:$C$98,BE$1)+GOALS('10-11 Teamsheets'!$S$2:$Z$107,$A66,'10-11 Teamsheets'!$C$2:$C$107,BE$1)+GOALS('11-12 Teamsheets'!$S$2:$Z$119,$A66,'11-12 Teamsheets'!$C$2:$C$119,BE$1)+GOALS('12-13 Teamsheets'!$S$2:$Z$126,$A66,'12-13 Teamsheets'!$C$2:$C$126,BE$1)+GOALS('13-14 Teamsheets'!$S$2:$Z$132,$A66,'13-14 Teamsheets'!$C$2:$C$132,BE$1)+GOALS('14-15 Teamsheets'!$S$2:$Z$136,$A66,'14-15 Teamsheets'!$C$2:$C$136,BE$1)) &amp; ")"</f>
        <v>0(0)</v>
      </c>
      <c r="BG66" s="27">
        <f>Clean_sheet('08-09 Teamsheets'!$C$2:$H$92,$A66,BE$1)+Clean_sheet('09-10 Teamsheets'!$C$2:$H$98,$A66,BE$1)+Clean_sheet('10-11 Teamsheets'!$C$2:$H$107,$A66,BE$1)+Clean_sheet('11-12 Teamsheets'!$C$2:$H$119,$A66,BE$1)+Clean_sheet('12-13 Teamsheets'!$C$2:$H$126,$A66,BE$1)+Clean_sheet('13-14 Teamsheets'!$C$2:$H$132,$A66,BE$1)+Clean_sheet('14-15 Teamsheets'!$C$2:$H$136,$A66,BE$1)</f>
        <v>0</v>
      </c>
      <c r="BH66" s="27" t="str">
        <f>(CARDS('08-09 Teamsheets'!$H$2:$Z$92,$A66,$CX$2,'08-09 Teamsheets'!$C$2:$C$92,BE$1)+CARDS('09-10 Teamsheets'!$H$2:$Z$98,$A66,$CX$2,'09-10 Teamsheets'!$C$2:$C$98,BE$1)+CARDS('10-11 Teamsheets'!$H$2:$Z$107,$A66,$CX$2,'10-11 Teamsheets'!$C$2:$C$107,BE$1)+CARDS('11-12 Teamsheets'!$H$2:$Z$119,$A66,$CX$2,'11-12 Teamsheets'!$C$2:$C$119,BE$1)+CARDS('12-13 Teamsheets'!$H$2:$Z$126,$A66,$CX$2,'12-13 Teamsheets'!$C$2:$C$126,BE$1)+CARDS('13-14 Teamsheets'!$H$2:$Z$132,$A66,$CX$2,'13-14 Teamsheets'!$C$2:$C$132,BE$1)+CARDS('14-15 Teamsheets'!$H$2:$Z$136,$A66,$CX$2,'14-15 Teamsheets'!$C$2:$C$136,BE$1)) &amp; "(" &amp; (CARDS('08-09 Teamsheets'!$H$2:$Z$92,$A66,$CX$3,'08-09 Teamsheets'!$C$2:$C$92,BE$1)+CARDS('09-10 Teamsheets'!$H$2:$Z$98,$A66,$CX$3,'09-10 Teamsheets'!$C$2:$C$98,BE$1)+CARDS('10-11 Teamsheets'!$H$2:$Z$107,$A66,$CX$3,'10-11 Teamsheets'!$C$2:$C$107,BE$1)+CARDS('11-12 Teamsheets'!$H$2:$Z$119,$A66,$CX$3,'11-12 Teamsheets'!$C$2:$C$119,BE$1)+CARDS('12-13 Teamsheets'!$H$2:$Z$126,$A66,$CX$3,'12-13 Teamsheets'!$C$2:$C$126,BE$1)+CARDS('13-14 Teamsheets'!$H$2:$Z$132,$A66,$CX$3,'13-14 Teamsheets'!$C$2:$C$132,BE$1)+CARDS('14-15 Teamsheets'!$H$2:$Z$136,$A66,$CX$3,'14-15 Teamsheets'!$C$2:$C$136,BE$1)) &amp; ")"</f>
        <v>1(0)</v>
      </c>
      <c r="BI66" s="82">
        <f>MINS_PLAYED('08-09 Teamsheets'!$H$2:$R$92,$A66,'08-09 Teamsheets'!$C$2:$C$92,BE$1)+MINS_PLAYED('09-10 Teamsheets'!$H$2:$R$98,$A66,'09-10 Teamsheets'!$C$2:$C$98,BE$1)+ MINS_AS_SUB('08-09 Teamsheets'!$S$2:$Z$92,$A66,'08-09 Teamsheets'!$C$2:$C$92,BE$1)+ MINS_AS_SUB('09-10 Teamsheets'!$S$2:$Z$98,$A66,'09-10 Teamsheets'!$C$2:$C$98,BE$1)+MINS_PLAYED('10-11 Teamsheets'!$H$2:$R$107,$A66,'10-11 Teamsheets'!$C$2:$C$107,BE$1)+MINS_AS_SUB('10-11 Teamsheets'!$S$2:$Z$107,$A66,'10-11 Teamsheets'!$C$2:$C$107,BE$1)+MINS_PLAYED('11-12 Teamsheets'!$H$2:$R$119,$A66,'11-12 Teamsheets'!$C$2:$C$119,BE$1)+MINS_AS_SUB('11-12 Teamsheets'!$S$2:$Z$119,$A66,'11-12 Teamsheets'!$C$2:$C$119,BE$1)+MINS_PLAYED('12-13 Teamsheets'!$H$2:$R$126,$A66,'12-13 Teamsheets'!$C$2:$C$126,BE$1)+MINS_AS_SUB('12-13 Teamsheets'!$S$2:$Z$126,$A66,'12-13 Teamsheets'!$C$2:$C$126,BE$1)+MINS_PLAYED('13-14 Teamsheets'!$H$2:$R$132,$A66,'13-14 Teamsheets'!$C$2:$C$132,BE$1)+MINS_AS_SUB('13-14 Teamsheets'!$S$2:$Z$132,$A66,'13-14 Teamsheets'!$C$2:$C$132,BE$1)+MINS_PLAYED('14-15 Teamsheets'!$H$2:$R$136,$A66,'14-15 Teamsheets'!$C$2:$C$136,BE$1)+MINS_AS_SUB('14-15 Teamsheets'!$S$2:$Z$136,$A66,'14-15 Teamsheets'!$C$2:$C$136,BE$1)</f>
        <v>90</v>
      </c>
      <c r="BJ66" s="27" t="str">
        <f>(APPS('07-08 Teamsheets'!$H$2:$R$88,$A66,'07-08 Teamsheets'!$C$2:$C$88,BJ$1)+APPS('08-09 Teamsheets'!$H$2:$R$92,$A66,'08-09 Teamsheets'!$C$2:$C$92,BJ$1)+APPS('09-10 Teamsheets'!$H$2:$R$98,$A66,'09-10 Teamsheets'!$C$2:$C$98,BJ$1)+APPS('10-11 Teamsheets'!$H$2:$R$106,$A66,'10-11 Teamsheets'!$C$2:$C$106,BJ$1)+APPS('11-12 Teamsheets'!$H$2:$R$119,$A66,'11-12 Teamsheets'!$C$2:$C$119,BJ$1)+APPS('12-13 Teamsheets'!$H$2:$R$126,$A66,'12-13 Teamsheets'!$C$2:$C$126,BJ$1)+APPS('13-14 Teamsheets'!$H$2:$R$132,$A66,'13-14 Teamsheets'!$C$2:$C$132,BJ$1)+APPS('14-15 Teamsheets'!$H$2:$R$136,$A66,'14-15 Teamsheets'!$C$2:$C$136,BJ$1)) &amp; "(" &amp; (SUBS('07-08 Teamsheets'!$S$2:$Z$88,$A66,'07-08 Teamsheets'!$C$2:$C$88,BJ$1)+SUBS('08-09 Teamsheets'!$S$2:$Z$92,$A66,'08-09 Teamsheets'!$C$2:$C$92,BJ$1)+SUBS('09-10 Teamsheets'!$S$2:$Z$98,$A66,'09-10 Teamsheets'!$C$2:$C$98,BJ$1)+SUBS('10-11 Teamsheets'!$S$2:$Z$106,$A66,'10-11 Teamsheets'!$C$2:$C$106,BJ$1)+SUBS('11-12 Teamsheets'!$S$2:$Z$119,$A66,'11-12 Teamsheets'!$C$2:$C$119,BJ$1)+SUBS('12-13 Teamsheets'!$S$2:$Z$126,$A66,'12-13 Teamsheets'!$C$2:$C$126,BJ$1)+SUBS('13-14 Teamsheets'!$S$2:$Z$132,$A66,'13-14 Teamsheets'!$C$2:$C$132,BJ$1)+SUBS('14-15 Teamsheets'!$S$2:$Z$136,$A66,'14-15 Teamsheets'!$C$2:$C$136,BJ$1)) &amp; ")"</f>
        <v>5(0)</v>
      </c>
      <c r="BK66" s="27" t="str">
        <f>(GOALS('07-08 Teamsheets'!$H$2:$R$88,$A66,'07-08 Teamsheets'!$C$2:$C$88,BJ$1)+GOALS('08-09 Teamsheets'!$H$2:$R$92,$A66,'08-09 Teamsheets'!$C$2:$C$92,BJ$1)+GOALS('09-10 Teamsheets'!$H$2:$R$98,$A66,'09-10 Teamsheets'!$C$2:$C$98,BJ$1)+GOALS('10-11 Teamsheets'!$H$2:$R$106,$A66,'10-11 Teamsheets'!$C$2:$C$106,BJ$1)+GOALS('11-12 Teamsheets'!$H$2:$R$119,$A66,'11-12 Teamsheets'!$C$2:$C$119,BJ$1)+GOALS('12-13 Teamsheets'!$H$2:$R$126,$A66,'12-13 Teamsheets'!$C$2:$C$126,BJ$1)+GOALS('13-14 Teamsheets'!$H$2:$R$132,$A66,'13-14 Teamsheets'!$C$2:$C$132,BJ$1)+GOALS('14-15 Teamsheets'!$H$2:$R$136,$A66,'14-15 Teamsheets'!$C$2:$C$136,BJ$1)) &amp; "(" &amp; (GOALS('07-08 Teamsheets'!$S$2:$Z$88,$A66,'07-08 Teamsheets'!$C$2:$C$88,BJ$1)+GOALS('08-09 Teamsheets'!$S$2:$Z$92,$A66,'08-09 Teamsheets'!$C$2:$C$92,BJ$1)+GOALS('09-10 Teamsheets'!$S$2:$Z$98,$A66,'09-10 Teamsheets'!$C$2:$C$98,BJ$1)+GOALS('10-11 Teamsheets'!$S$2:$Z$106,$A66,'10-11 Teamsheets'!$C$2:$C$106,BJ$1)+GOALS('11-12 Teamsheets'!$S$2:$Z$119,$A66,'11-12 Teamsheets'!$C$2:$C$119,BJ$1)+GOALS('12-13 Teamsheets'!$S$2:$Z$126,$A66,'12-13 Teamsheets'!$C$2:$C$126,BJ$1)+GOALS('13-14 Teamsheets'!$S$2:$Z$132,$A66,'13-14 Teamsheets'!$C$2:$C$132,BJ$1)+GOALS('14-15 Teamsheets'!$S$2:$Z$136,$A66,'14-15 Teamsheets'!$C$2:$C$136,BJ$1)) &amp; ")"</f>
        <v>0(0)</v>
      </c>
      <c r="BL66" s="27">
        <f>Clean_sheet('07-08 Teamsheets'!$C$2:$H$92,$A66,BJ$1)+Clean_sheet('08-09 Teamsheets'!$C$2:$H$92,$A66,BJ$1)+Clean_sheet('09-10 Teamsheets'!$C$2:$H$98,$A66,BJ$1)+Clean_sheet('10-11 Teamsheets'!$C$2:$H$106,$A66,BJ$1)+Clean_sheet('11-12 Teamsheets'!$C$2:$H$119,$A66,BJ$1)+Clean_sheet('12-13 Teamsheets'!$C$2:$H$126,$A66,BJ$1)+Clean_sheet('13-14 Teamsheets'!$C$2:$H$132,$A66,BJ$1)+Clean_sheet('14-15 Teamsheets'!$C$2:$H$136,$A66,BJ$1)</f>
        <v>0</v>
      </c>
      <c r="BM66" s="27" t="str">
        <f>(CARDS('07-08 Teamsheets'!$H$2:$Z$88,$A66,$CX$2,'07-08 Teamsheets'!$C$2:$C$88,BJ$1)+CARDS('08-09 Teamsheets'!$H$2:$Z$92,$A66,$CX$2,'08-09 Teamsheets'!$C$2:$C$92,BJ$1)+CARDS('09-10 Teamsheets'!$H$2:$Z$98,$A66,$CX$2,'09-10 Teamsheets'!$C$2:$C$98,BJ$1)+CARDS('10-11 Teamsheets'!$H$2:$Z$106,$A66,$CX$2,'10-11 Teamsheets'!$C$2:$C$106,BJ$1)+CARDS('11-12 Teamsheets'!$H$2:$Z$119,$A66,$CX$2,'11-12 Teamsheets'!$C$2:$C$119,BJ$1)+CARDS('12-13 Teamsheets'!$H$2:$Z$126,$A66,$CX$2,'12-13 Teamsheets'!$C$2:$C$126,BJ$1)+CARDS('13-14 Teamsheets'!$H$2:$Z$132,$A66,$CX$2,'13-14 Teamsheets'!$C$2:$C$132,BJ$1)+CARDS('14-15 Teamsheets'!$H$2:$Z$136,$A66,$CX$2,'14-15 Teamsheets'!$C$2:$C$136,BJ$1)) &amp; "(" &amp; (CARDS('07-08 Teamsheets'!$H$2:$Z$88,$A66,$CX$3,'07-08 Teamsheets'!$C$2:$C$88,BJ$1)+CARDS('08-09 Teamsheets'!$H$2:$Z$92,$A66,$CX$3,'08-09 Teamsheets'!$C$2:$C$92,BJ$1)+CARDS('09-10 Teamsheets'!$H$2:$Z$98,$A66,$CX$3,'09-10 Teamsheets'!$C$2:$C$98,BJ$1)+CARDS('10-11 Teamsheets'!$H$2:$Z$106,$A66,$CX$3,'10-11 Teamsheets'!$C$2:$C$106,BJ$1)+CARDS('11-12 Teamsheets'!$H$2:$Z$119,$A66,$CX$3,'11-12 Teamsheets'!$C$2:$C$119,BJ$1)+CARDS('12-13 Teamsheets'!$H$2:$Z$126,$A66,$CX$3,'12-13 Teamsheets'!$C$2:$C$126,BJ$1)+CARDS('13-14 Teamsheets'!$H$2:$Z$132,$A66,$CX$3,'13-14 Teamsheets'!$C$2:$C$132,BJ$1)+CARDS('14-15 Teamsheets'!$H$2:$Z$136,$A66,$CX$3,'14-15 Teamsheets'!$C$2:$C$136,BJ$1)) &amp; ")"</f>
        <v>1(0)</v>
      </c>
      <c r="BN66" s="82">
        <f>MINS_PLAYED('07-08 Teamsheets'!$H$2:$R$88,$A66,'07-08 Teamsheets'!$C$2:$C$88,BJ$1)+MINS_PLAYED('08-09 Teamsheets'!$H$2:$R$92,$A66,'08-09 Teamsheets'!$C$2:$C$92,BJ$1)+MINS_PLAYED('09-10 Teamsheets'!$H$2:$R$98,$A66,'09-10 Teamsheets'!$C$2:$C$98,BJ$1)+MINS_PLAYED('10-11 Teamsheets'!$H$2:$R$106,$A66,'10-11 Teamsheets'!$C$2:$C$106,BJ$1)+MINS_PLAYED('11-12 Teamsheets'!$H$2:$R$119,$A66,'11-12 Teamsheets'!$C$2:$C$119,BJ$1)+MINS_PLAYED('12-13 Teamsheets'!$H$2:$R$126,$A66,'12-13 Teamsheets'!$C$2:$C$126,BJ$1)+MINS_PLAYED('13-14 Teamsheets'!$H$2:$R$132,$A66,'13-14 Teamsheets'!$C$2:$C$132,BJ$1)+MINS_PLAYED('14-15 Teamsheets'!$H$2:$R$136,$A66,'14-15 Teamsheets'!$C$2:$C$136,BJ$1)+MINS_AS_SUB('07-08 Teamsheets'!$S$2:$Z$88,$A66,'07-08 Teamsheets'!$C$2:$C$88,BJ$1)+MINS_AS_SUB('08-09 Teamsheets'!$S$2:$Z$92,$A66,'08-09 Teamsheets'!$C$2:$C$92,BJ$1)+MINS_AS_SUB('09-10 Teamsheets'!$S$2:$Z$98,$A66,'09-10 Teamsheets'!$C$2:$C$98,BJ$1)+MINS_AS_SUB('10-11 Teamsheets'!$S$2:$Z$106,$A66,'10-11 Teamsheets'!$C$2:$C$106,BJ$1)+MINS_AS_SUB('11-12 Teamsheets'!$S$2:$Z$119,$A66,'11-12 Teamsheets'!$C$2:$C$119,BJ$1)+MINS_AS_SUB('12-13 Teamsheets'!$S$2:$Z$126,$A66,'12-13 Teamsheets'!$C$2:$C$126,BJ$1)+MINS_AS_SUB('13-14 Teamsheets'!$S$2:$Z$132,$A66,'13-14 Teamsheets'!$C$2:$C$132,BJ$1)+MINS_AS_SUB('14-15 Teamsheets'!$S$2:$Z$136,$A66,'14-15 Teamsheets'!$C$2:$C$136,BJ$1)</f>
        <v>453</v>
      </c>
      <c r="BO66" s="27" t="str">
        <f>(APPS('07-08 Teamsheets'!$H$2:$R$88,$A66,'07-08 Teamsheets'!$C$2:$C$88,BO$1)+APPS('08-09 Teamsheets'!$H$2:$R$92,$A66,'08-09 Teamsheets'!$C$2:$C$92,BO$1)+APPS('09-10 Teamsheets'!$H$2:$R$98,$A66,'09-10 Teamsheets'!$C$2:$C$98,BO$1)+APPS('10-11 Teamsheets'!$H$2:$R$106,$A66,'10-11 Teamsheets'!$C$2:$C$106,BO$1)+APPS('11-12 Teamsheets'!$H$2:$R$119,$A66,'11-12 Teamsheets'!$C$2:$C$119,BO$1)+APPS('12-13 Teamsheets'!$H$2:$R$126,$A66,'12-13 Teamsheets'!$C$2:$C$126,BO$1)+APPS('13-14 Teamsheets'!$H$2:$R$132,$A66,'13-14 Teamsheets'!$C$2:$C$132,BO$1)+APPS('14-15 Teamsheets'!$H$2:$R$136,$A66,'14-15 Teamsheets'!$C$2:$C$136,BO$1)) &amp; "(" &amp; (SUBS('07-08 Teamsheets'!$S$2:$Z$88,$A66,'07-08 Teamsheets'!$C$2:$C$88,BO$1)+SUBS('08-09 Teamsheets'!$S$2:$Z$92,$A66,'08-09 Teamsheets'!$C$2:$C$92,BO$1)+SUBS('09-10 Teamsheets'!$S$2:$Z$98,$A66,'09-10 Teamsheets'!$C$2:$C$98,BO$1)+SUBS('10-11 Teamsheets'!$S$2:$Z$106,$A66,'10-11 Teamsheets'!$C$2:$C$106,BO$1)+SUBS('11-12 Teamsheets'!$S$2:$Z$119,$A66,'11-12 Teamsheets'!$C$2:$C$119,BO$1)+SUBS('12-13 Teamsheets'!$S$2:$Z$126,$A66,'12-13 Teamsheets'!$C$2:$C$126,BO$1)+SUBS('13-14 Teamsheets'!$S$2:$Z$132,$A66,'13-14 Teamsheets'!$C$2:$C$132,BO$1)+SUBS('14-15 Teamsheets'!$S$2:$Z$136,$A66,'14-15 Teamsheets'!$C$2:$C$136,BO$1)) &amp; ")"</f>
        <v>7(0)</v>
      </c>
      <c r="BP66" s="27" t="str">
        <f>(GOALS('07-08 Teamsheets'!$H$2:$R$88,$A66,'07-08 Teamsheets'!$C$2:$C$88,BO$1)+GOALS('08-09 Teamsheets'!$H$2:$R$92,$A66,'08-09 Teamsheets'!$C$2:$C$92,BO$1)+GOALS('09-10 Teamsheets'!$H$2:$R$98,$A66,'09-10 Teamsheets'!$C$2:$C$98,BO$1)+GOALS('10-11 Teamsheets'!$H$2:$R$106,$A66,'10-11 Teamsheets'!$C$2:$C$106,BO$1)+GOALS('11-12 Teamsheets'!$H$2:$R$119,$A66,'11-12 Teamsheets'!$C$2:$C$119,BO$1)+GOALS('12-13 Teamsheets'!$H$2:$R$126,$A66,'12-13 Teamsheets'!$C$2:$C$126,BO$1)+GOALS('13-14 Teamsheets'!$H$2:$R$132,$A66,'13-14 Teamsheets'!$C$2:$C$132,BO$1)+GOALS('14-15 Teamsheets'!$H$2:$R$136,$A66,'14-15 Teamsheets'!$C$2:$C$136,BO$1)) &amp; "(" &amp; (GOALS('07-08 Teamsheets'!$S$2:$Z$88,$A66,'07-08 Teamsheets'!$C$2:$C$88,BO$1)+GOALS('08-09 Teamsheets'!$S$2:$Z$92,$A66,'08-09 Teamsheets'!$C$2:$C$92,BO$1)+GOALS('09-10 Teamsheets'!$S$2:$Z$98,$A66,'09-10 Teamsheets'!$C$2:$C$98,BO$1)+GOALS('10-11 Teamsheets'!$S$2:$Z$106,$A66,'10-11 Teamsheets'!$C$2:$C$106,BO$1)+GOALS('11-12 Teamsheets'!$S$2:$Z$119,$A66,'11-12 Teamsheets'!$C$2:$C$119,BO$1)+GOALS('12-13 Teamsheets'!$S$2:$Z$126,$A66,'12-13 Teamsheets'!$C$2:$C$126,BO$1)+GOALS('13-14 Teamsheets'!$S$2:$Z$132,$A66,'13-14 Teamsheets'!$C$2:$C$132,BO$1)+GOALS('14-15 Teamsheets'!$S$2:$Z$136,$A66,'14-15 Teamsheets'!$C$2:$C$136,BO$1)) &amp; ")"</f>
        <v>0(0)</v>
      </c>
      <c r="BQ66" s="27">
        <f>Clean_sheet('07-08 Teamsheets'!$C$2:$H$92,$A66,BO$1)+Clean_sheet('08-09 Teamsheets'!$C$2:$H$92,$A66,BO$1)+Clean_sheet('09-10 Teamsheets'!$C$2:$H$98,$A66,BO$1)+Clean_sheet('10-11 Teamsheets'!$C$2:$H$106,$A66,BO$1)+Clean_sheet('11-12 Teamsheets'!$C$2:$H$119,$A66,BO$1)+Clean_sheet('12-13 Teamsheets'!$C$2:$H$126,$A66,BO$1)+Clean_sheet('13-14 Teamsheets'!$C$2:$H$132,$A66,BO$1)+Clean_sheet('14-15 Teamsheets'!$C$2:$H$136,$A66,BO$1)</f>
        <v>0</v>
      </c>
      <c r="BR66" s="27" t="str">
        <f>(CARDS('07-08 Teamsheets'!$H$2:$Z$88,$A66,$CX$2,'07-08 Teamsheets'!$C$2:$C$88,BO$1)+CARDS('08-09 Teamsheets'!$H$2:$Z$92,$A66,$CX$2,'08-09 Teamsheets'!$C$2:$C$92,BO$1)+CARDS('09-10 Teamsheets'!$H$2:$Z$98,$A66,$CX$2,'09-10 Teamsheets'!$C$2:$C$98,BO$1)+CARDS('10-11 Teamsheets'!$H$2:$Z$106,$A66,$CX$2,'10-11 Teamsheets'!$C$2:$C$106,BO$1)+CARDS('11-12 Teamsheets'!$H$2:$Z$119,$A66,$CX$2,'11-12 Teamsheets'!$C$2:$C$119,BO$1)+CARDS('12-13 Teamsheets'!$H$2:$Z$126,$A66,$CX$2,'12-13 Teamsheets'!$C$2:$C$126,BO$1)+CARDS('13-14 Teamsheets'!$H$2:$Z$132,$A66,$CX$2,'13-14 Teamsheets'!$C$2:$C$132,BO$1)+CARDS('14-15 Teamsheets'!$H$2:$Z$136,$A66,$CX$2,'14-15 Teamsheets'!$C$2:$C$136,BO$1)) &amp; "(" &amp; (CARDS('07-08 Teamsheets'!$H$2:$Z$88,$A66,$CX$3,'07-08 Teamsheets'!$C$2:$C$88,BO$1)+CARDS('08-09 Teamsheets'!$H$2:$Z$92,$A66,$CX$3,'08-09 Teamsheets'!$C$2:$C$92,BO$1)+CARDS('09-10 Teamsheets'!$H$2:$Z$98,$A66,$CX$3,'09-10 Teamsheets'!$C$2:$C$98,BO$1)+CARDS('10-11 Teamsheets'!$H$2:$Z$106,$A66,$CX$3,'10-11 Teamsheets'!$C$2:$C$106,BO$1)+CARDS('11-12 Teamsheets'!$H$2:$Z$119,$A66,$CX$3,'11-12 Teamsheets'!$C$2:$C$119,BO$1)+CARDS('12-13 Teamsheets'!$H$2:$Z$126,$A66,$CX$3,'12-13 Teamsheets'!$C$2:$C$126,BO$1)+CARDS('13-14 Teamsheets'!$H$2:$Z$132,$A66,$CX$3,'13-14 Teamsheets'!$C$2:$C$132,BO$1)+CARDS('14-15 Teamsheets'!$H$2:$Z$136,$A66,$CX$3,'14-15 Teamsheets'!$C$2:$C$136,BO$1)) &amp; ")"</f>
        <v>2(0)</v>
      </c>
      <c r="BS66" s="82">
        <f>MINS_PLAYED('07-08 Teamsheets'!$H$2:$R$88,$A66,'07-08 Teamsheets'!$C$2:$C$88,BO$1)+MINS_PLAYED('08-09 Teamsheets'!$H$2:$R$92,$A66,'08-09 Teamsheets'!$C$2:$C$92,BO$1)+MINS_PLAYED('09-10 Teamsheets'!$H$2:$R$98,$A66,'09-10 Teamsheets'!$C$2:$C$98,BO$1)+MINS_PLAYED('10-11 Teamsheets'!$H$2:$R$106,$A66,'10-11 Teamsheets'!$C$2:$C$106,BO$1)+MINS_PLAYED('11-12 Teamsheets'!$H$2:$R$119,$A66,'11-12 Teamsheets'!$C$2:$C$119,BO$1)+MINS_PLAYED('12-13 Teamsheets'!$H$2:$R$126,$A66,'12-13 Teamsheets'!$C$2:$C$126,BO$1)+MINS_PLAYED('13-14 Teamsheets'!$H$2:$R$132,$A66,'13-14 Teamsheets'!$C$2:$C$132,BO$1)+MINS_PLAYED('14-15 Teamsheets'!$H$2:$R$136,$A66,'14-15 Teamsheets'!$C$2:$C$136,BO$1)+MINS_AS_SUB('07-08 Teamsheets'!$S$2:$Z$88,$A66,'07-08 Teamsheets'!$C$2:$C$88,BO$1)+MINS_AS_SUB('08-09 Teamsheets'!$S$2:$Z$92,$A66,'08-09 Teamsheets'!$C$2:$C$92,BO$1)+MINS_AS_SUB('09-10 Teamsheets'!$S$2:$Z$98,$A66,'09-10 Teamsheets'!$C$2:$C$98,BO$1)+MINS_AS_SUB('10-11 Teamsheets'!$S$2:$Z$106,$A66,'10-11 Teamsheets'!$C$2:$C$106,BO$1)+MINS_AS_SUB('11-12 Teamsheets'!$S$2:$Z$119,$A66,'11-12 Teamsheets'!$C$2:$C$119,BO$1)+MINS_AS_SUB('12-13 Teamsheets'!$S$2:$Z$126,$A66,'12-13 Teamsheets'!$C$2:$C$126,BO$1)+MINS_AS_SUB('13-14 Teamsheets'!$S$2:$Z$132,$A66,'13-14 Teamsheets'!$C$2:$C$132,BO$1)+MINS_AS_SUB('14-15 Teamsheets'!$S$2:$Z$136,$A66,'14-15 Teamsheets'!$C$2:$C$136,BO$1)</f>
        <v>603</v>
      </c>
      <c r="BT66" s="71">
        <f>APPS('05-06 Teamsheets'!$H$2:$R$71,$A66,'05-06 Teamsheets'!$C$2:$C$71,B$1)+SUBS('05-06 Teamsheets'!$S$2:$W$71,$A66,'05-06 Teamsheets'!$C$2:$C$71,B$1)+APPS('06-07 Teamsheets'!$H$2:$R$83,$A66,'06-07 Teamsheets'!$C$2:$C$83,G$1)+SUBS('06-07 Teamsheets'!$S$2:$Z$83,$A66,'06-07 Teamsheets'!$C$2:$C$83,G$1)+APPS('07-08 Teamsheets'!$H$2:$R$88,$A66,'07-08 Teamsheets'!$C$2:$C$88,L$1)+SUBS('07-08 Teamsheets'!$S$2:$Z$88,$A66,'07-08 Teamsheets'!$C$2:$C$88,L$1)+APPS('08-09 Teamsheets'!$H$2:$R$92,$A66,'08-09 Teamsheets'!$C$2:$C$92,Q$1)+SUBS('08-09 Teamsheets'!$S$2:$Z$92,$A66,'08-09 Teamsheets'!$C$2:$C$92,Q$1)+APPS('09-10 Teamsheets'!$H$2:$R$98,$A66,'09-10 Teamsheets'!$C$2:$C$98,Q$1)+SUBS('09-10 Teamsheets'!$S$2:$Z$98,$A66,'09-10 Teamsheets'!$C$2:$C$98,Q$1)+APPS('10-11 Teamsheets'!$H$2:$R$107,$A66,'10-11 Teamsheets'!$C$2:$C$107,Q$1)+SUBS('10-11 Teamsheets'!$S$2:$Z$107,$A66,'10-11 Teamsheets'!$C$2:$C$107,Q$1)+APPS('11-12 Teamsheets'!$H$2:$R$119,$A66,'11-12 Teamsheets'!$C$2:$C$119,Q$1)+SUBS('11-12 Teamsheets'!$S$2:$Z$119,$A66,'11-12 Teamsheets'!$C$2:$C$119,Q$1)+APPS('12-13 Teamsheets'!$H$2:$R$126,$A66,'12-13 Teamsheets'!$C$2:$C$126,Q$1)+SUBS('12-13 Teamsheets'!$S$2:$Z$126,$A66,'12-13 Teamsheets'!$C$2:$C$126,Q$1)+APPS('13-14 Teamsheets'!$H$2:$R$132,$A66,'13-14 Teamsheets'!$C$2:$C$132,Q$1)+SUBS('13-14 Teamsheets'!$S$2:$Z$132,$A66,'13-14 Teamsheets'!$C$2:$C$132,Q$1)+APPS('14-15 Teamsheets'!$H$2:$R$136,$A66,'14-15 Teamsheets'!$C$2:$C$136,Q$1)+SUBS('14-15 Teamsheets'!$S$2:$Z$136,$A66,'14-15 Teamsheets'!$C$2:$C$136,Q$1)</f>
        <v>49</v>
      </c>
      <c r="BU66" s="132">
        <v>0</v>
      </c>
      <c r="BV66" s="27">
        <f>APPS('07-08 Teamsheets'!$H$2:$R$88,$A66,'07-08 Teamsheets'!$C$2:$C$88,AZ$1)+SUBS('07-08 Teamsheets'!$S$2:$Z$88,$A66,'07-08 Teamsheets'!$C$2:$C$88,AZ$1)+APPS('11-12 Teamsheets'!$H$2:$R$119,$A66,'11-12 Teamsheets'!$C$2:$C$119,AZ$1)+SUBS('11-12 Teamsheets'!$S$2:$Z$119,$A66,'11-12 Teamsheets'!$C$2:$C$119,AZ$1)+APPS('12-13 Teamsheets'!$H$2:$R$126,$A66,'12-13 Teamsheets'!$C$2:$C$126,AZ$1)+SUBS('12-13 Teamsheets'!$S$2:$Z$126,$A66,'12-13 Teamsheets'!$C$2:$C$126,AZ$1)+APPS('13-14 Teamsheets'!$H$2:$R$132,$A66,'13-14 Teamsheets'!$C$2:$C$132,AZ$1)+SUBS('13-14 Teamsheets'!$S$2:$Z$132,$A66,'13-14 Teamsheets'!$C$2:$C$132,AZ$1)+APPS('14-15 Teamsheets'!$H$2:$R$136,$A66,'14-15 Teamsheets'!$C$2:$C$136,AZ$1)+SUBS('14-15 Teamsheets'!$S$2:$Z$136,$A66,'14-15 Teamsheets'!$C$2:$C$136,AZ$1)+APPS('08-09 Teamsheets'!$H$2:$R$92,$A66,'08-09 Teamsheets'!$C$2:$C$92,BE$1)+APPS('09-10 Teamsheets'!$H$2:$R$98,$A66,'09-10 Teamsheets'!$C$2:$C$98,BE$1)+SUBS('08-09 Teamsheets'!$S$2:$Z$92,$A66,'08-09 Teamsheets'!$C$2:$C$92,BE$1)+SUBS('09-10 Teamsheets'!$S$2:$Z$98,$A66,'09-10 Teamsheets'!$C$2:$C$98,BE$1)+APPS('10-11 Teamsheets'!$H$2:$R$107,$A66,'10-11 Teamsheets'!$C$2:$C$107,BE$1)+SUBS('10-11 Teamsheets'!$S$2:$Z$107,$A66,'10-11 Teamsheets'!$C$2:$C$107,BE$1)+APPS('11-12 Teamsheets'!$H$2:$R$119,$A66,'11-12 Teamsheets'!$C$2:$C$119,BE$1)+SUBS('11-12 Teamsheets'!$S$2:$Z$119,$A66,'11-12 Teamsheets'!$C$2:$C$119,BE$1)+APPS('12-13 Teamsheets'!$H$2:$R$126,$A66,'12-13 Teamsheets'!$C$2:$C$126,BE$1)+SUBS('12-13 Teamsheets'!$S$2:$Z$126,$A66,'12-13 Teamsheets'!$C$2:$C$126,BE$1)+APPS('13-14 Teamsheets'!$H$2:$R$132,$A66,'13-14 Teamsheets'!$C$2:$C$132,BE$1)+SUBS('13-14 Teamsheets'!$S$2:$Z$132,$A66,'13-14 Teamsheets'!$C$2:$C$132,BE$1)+APPS('14-15 Teamsheets'!$H$2:$R$136,$A66,'14-15 Teamsheets'!$C$2:$C$136,BE$1)+SUBS('14-15 Teamsheets'!$S$2:$Z$136,$A66,'14-15 Teamsheets'!$C$2:$C$136,BE$1)</f>
        <v>1</v>
      </c>
      <c r="BW66" s="27">
        <f>APPS('07-08 Teamsheets'!$H$2:$R$88,$A66,'07-08 Teamsheets'!$C$2:$C$88,BJ$1)+APPS('08-09 Teamsheets'!$H$2:$R$92,$A66,'08-09 Teamsheets'!$C$2:$C$92,BJ$1)+APPS('09-10 Teamsheets'!$H$2:$R$98,$A66,'09-10 Teamsheets'!$C$2:$C$98,BJ$1)+SUBS('07-08 Teamsheets'!$S$2:$Z$88,$A66,'07-08 Teamsheets'!$C$2:$C$88,BJ$1)+SUBS('08-09 Teamsheets'!$S$2:$Z$92,$A66,'08-09 Teamsheets'!$C$2:$C$92,BJ$1)+SUBS('09-10 Teamsheets'!$S$2:$Z$98,$A66,'09-10 Teamsheets'!$C$2:$C$98,BJ$1)+APPS('10-11 Teamsheets'!$H$2:$R$107,$A66,'10-11 Teamsheets'!$C$2:$C$107,BJ$1)+SUBS('10-11 Teamsheets'!$S$2:$Z$107,$A66,'10-11 Teamsheets'!$C$2:$C$107,BJ$1)+APPS('11-12 Teamsheets'!$H$2:$R$119,$A66,'11-12 Teamsheets'!$C$2:$C$119,BJ$1)+SUBS('11-12 Teamsheets'!$S$2:$Z$111,$A66,'11-12 Teamsheets'!$C$2:$C$119,BJ$1)+APPS('12-13 Teamsheets'!$H$2:$R$126,$A66,'12-13 Teamsheets'!$C$2:$C$126,BJ$1)+SUBS('12-13 Teamsheets'!$S$2:$Z$118,$A66,'12-13 Teamsheets'!$C$2:$C$126,BJ$1)+APPS('13-14 Teamsheets'!$H$2:$R$132,$A66,'13-14 Teamsheets'!$C$2:$C$132,BJ$1)+SUBS('13-14 Teamsheets'!$S$2:$Z$124,$A66,'13-14 Teamsheets'!$C$2:$C$132,BJ$1)+APPS('14-15 Teamsheets'!$H$2:$R$136,$A66,'14-15 Teamsheets'!$C$2:$C$136,BJ$1)+SUBS('14-15 Teamsheets'!$S$2:$Z$128,$A66,'14-15 Teamsheets'!$C$2:$C$136,BJ$1)</f>
        <v>5</v>
      </c>
      <c r="BX66" s="27">
        <f>APPS('07-08 Teamsheets'!$H$2:$R$88,$A66,'07-08 Teamsheets'!$C$2:$C$88,BO$1)+APPS('08-09 Teamsheets'!$H$2:$R$92,$A66,'08-09 Teamsheets'!$C$2:$C$92,BO$1)+APPS('09-10 Teamsheets'!$H$2:$R$98,$A66,'09-10 Teamsheets'!$C$2:$C$98,BO$1)+SUBS('07-08 Teamsheets'!$S$2:$Z$88,$A66,'07-08 Teamsheets'!$C$2:$C$88,BO$1)+SUBS('08-09 Teamsheets'!$S$2:$Z$92,$A66,'08-09 Teamsheets'!$C$2:$C$92,BO$1)+SUBS('09-10 Teamsheets'!$S$2:$Z$98,$A66,'09-10 Teamsheets'!$C$2:$C$98,BO$1)+APPS('10-11 Teamsheets'!$H$2:$R$107,$A66,'10-11 Teamsheets'!$C$2:$C$107,BO$1)+SUBS('10-11 Teamsheets'!$S$2:$Z$107,$A66,'10-11 Teamsheets'!$C$2:$C$107,BO$1)+APPS('11-12 Teamsheets'!$H$2:$R$119,$A66,'11-12 Teamsheets'!$C$2:$C$119,BO$1)+SUBS('11-12 Teamsheets'!$S$2:$Z$119,$A66,'11-12 Teamsheets'!$C$2:$C$119,BO$1)+APPS('12-13 Teamsheets'!$H$2:$R$126,$A66,'12-13 Teamsheets'!$C$2:$C$126,BO$1)+SUBS('12-13 Teamsheets'!$S$2:$Z$126,$A66,'12-13 Teamsheets'!$C$2:$C$126,BO$1)+APPS('13-14 Teamsheets'!$H$2:$R$132,$A66,'13-14 Teamsheets'!$C$2:$C$132,BO$1)+SUBS('13-14 Teamsheets'!$S$2:$Z$132,$A66,'13-14 Teamsheets'!$C$2:$C$132,BO$1)+APPS('14-15 Teamsheets'!$H$2:$R$136,$A66,'14-15 Teamsheets'!$C$2:$C$136,BO$1)+SUBS('14-15 Teamsheets'!$S$2:$Z$136,$A66,'14-15 Teamsheets'!$C$2:$C$136,BO$1)</f>
        <v>7</v>
      </c>
      <c r="BY66" s="28">
        <f t="shared" si="3"/>
        <v>13</v>
      </c>
      <c r="BZ66" s="27" t="str">
        <f>(APPS('05-06 Teamsheets'!$H$2:$R$71,$A66) + APPS('06-07 Teamsheets'!$H$2:$R$83,$A66) +APPS('07-08 Teamsheets'!$H$2:$R$88,$A66) + APPS('08-09 Teamsheets'!$H$2:$R$92,$A66)+APPS('09-10 Teamsheets'!$H$2:$R$98,$A66)+APPS('10-11 Teamsheets'!$H$2:$R$107,$A66)+APPS('11-12 Teamsheets'!$H$2:$R$119,$A66)+APPS('12-13 Teamsheets'!$H$2:$R$126,$A66)+APPS('13-14 Teamsheets'!$H$2:$R$132,$A66)+APPS('14-15 Teamsheets'!$H$2:$R$136,$A66)) &amp; "(" &amp; (SUBS('05-06 Teamsheets'!$S$2:$W$71,$A66)+SUBS('06-07 Teamsheets'!$S$2:$Z$83,$A66)+SUBS('07-08 Teamsheets'!$S$2:$Z$88,$A66) +SUBS('08-09 Teamsheets'!$S$2:$Z$92,$A66)+SUBS('09-10 Teamsheets'!$S$2:$Z$98,$A66)+SUBS('10-11 Teamsheets'!$S$2:$Z$107,$A66)+SUBS('11-12 Teamsheets'!$S$2:$Z$119,$A66)+SUBS('12-13 Teamsheets'!$S$2:$Z$126,$A66)+SUBS('13-14 Teamsheets'!$S$2:$Z$132,$A66)+SUBS('14-15 Teamsheets'!$S$2:$Z$136,$A66)) &amp; ")"</f>
        <v>61(1)</v>
      </c>
      <c r="CA66" s="28">
        <f t="shared" si="4"/>
        <v>62</v>
      </c>
      <c r="CB66" s="71">
        <f>GOALS('05-06 Teamsheets'!$H$2:$W$71,$A66,'05-06 Teamsheets'!$C$2:$C$71,B$1)+GOALS('06-07 Teamsheets'!$H$2:$Z$83,$A66,'06-07 Teamsheets'!$C$2:$C$83,G$1)+GOALS('07-08 Teamsheets'!$H$2:$Z$88,$A66,'07-08 Teamsheets'!$C$2:$C$88,L$1)+GOALS('08-09 Teamsheets'!$H$2:$Z$92,$A66,'08-09 Teamsheets'!$C$2:$C$92,Q$1)+GOALS('09-10 Teamsheets'!$H$2:$Z$98,$A66,'09-10 Teamsheets'!$C$2:$C$98,Q$1)+GOALS('10-11 Teamsheets'!$H$2:$Z$107,$A66,'10-11 Teamsheets'!$C$2:$C$107,Q$1)+GOALS('11-12 Teamsheets'!$H$2:$Z$119,$A66,'11-12 Teamsheets'!$C$2:$C$119,Q$1)+GOALS('12-13 Teamsheets'!$H$2:$Z$126,$A66,'12-13 Teamsheets'!$C$2:$C$126,Q$1)+GOALS('13-14 Teamsheets'!$H$2:$Z$132,$A66,'13-14 Teamsheets'!$C$2:$C$132,Q$1)+GOALS('14-15 Teamsheets'!$H$2:$Z$136,$A66,'14-15 Teamsheets'!$C$2:$C$136,Q$1)</f>
        <v>2</v>
      </c>
      <c r="CC66" s="27">
        <f>GOALS('05-06 Teamsheets'!$H$2:$W$71,$A66,'05-06 Teamsheets'!$C$2:$C$71,V$1)+GOALS('05-06 Teamsheets'!$H$2:$W$71,$A66,'05-06 Teamsheets'!$C$2:$C$71,AA$1)+GOALS('06-07 Teamsheets'!$H$2:$Z$83,$A66,'06-07 Teamsheets'!$C$2:$C$83,AF$1)+GOALS('06-07 Teamsheets'!$H$2:$Z$83,$A66,'06-07 Teamsheets'!$C$2:$C$83,AK$1)+GOALS('07-08 Teamsheets'!$H$2:$Z$88,$A66,'07-08 Teamsheets'!$C$2:$C$88,AP$1)+GOALS('07-08 Teamsheets'!$H$2:$Z$88,$A66,'07-08 Teamsheets'!$C$2:$C$88,AU$1)+GOALS('07-08 Teamsheets'!$H$2:$Z$88,$A66,'07-08 Teamsheets'!$C$2:$C$88,AZ$1)+GOALS('11-12 Teamsheets'!$H$2:$Z$119,$A66,'11-12 Teamsheets'!$C$2:$C$119,AZ$1)+GOALS('12-13 Teamsheets'!$H$2:$Z$120,$A66,'12-13 Teamsheets'!$C$2:$C$120,AZ$1)+GOALS('13-14 Teamsheets'!$H$2:$Z$126,$A66,'13-14 Teamsheets'!$C$2:$C$126,AZ$1)+GOALS('14-15 Teamsheets'!$H$2:$Z$130,$A66,'14-15 Teamsheets'!$C$2:$C$130,AZ$1)+GOALS('08-09 Teamsheets'!$H$2:$Z$92,$A66,'08-09 Teamsheets'!$C$2:$C$92,BE$1)+GOALS('09-10 Teamsheets'!$H$2:$Z$98,$A66,'09-10 Teamsheets'!$C$2:$C$98,BE$1)+GOALS('10-11 Teamsheets'!$H$2:$Z$107,$A66,'10-11 Teamsheets'!$C$2:$C$107,BE$1)+GOALS('11-12 Teamsheets'!$H$2:$Z$119,$A66,'11-12 Teamsheets'!$C$2:$C$119,BE$1)+GOALS('12-13 Teamsheets'!$H$2:$Z$126,$A66,'12-13 Teamsheets'!$C$2:$C$126,BE$1)+GOALS('13-14 Teamsheets'!$H$2:$Z$132,$A66,'13-14 Teamsheets'!$C$2:$C$132,BE$1)+GOALS('14-15 Teamsheets'!$H$2:$Z$136,$A66,'14-15 Teamsheets'!$C$2:$C$136,BE$1)</f>
        <v>0</v>
      </c>
      <c r="CD66" s="27">
        <f>GOALS('07-08 Teamsheets'!$H$2:$Z$88,$A66,'07-08 Teamsheets'!$C$2:$C$88,BJ$1)
+GOALS('08-09 Teamsheets'!$H$2:$Z$92,$A66,'08-09 Teamsheets'!$C$2:$C$92,BJ$1)
+GOALS('09-10 Teamsheets'!$H$2:$Z$98,$A66,'09-10 Teamsheets'!$C$2:$C$98,BJ$1)
+GOALS('10-11 Teamsheets'!$H$2:$Z$107,$A66,'10-11 Teamsheets'!$C$2:$C$107,BJ$1)
+GOALS('11-12 Teamsheets'!$H$2:$Z$119,$A66,'11-12 Teamsheets'!$C$2:$C$119,BJ$1)
+GOALS('12-13 Teamsheets'!$H$2:$Z$124,$A66,'12-13 Teamsheets'!$C$2:$C$124,BJ$1)+GOALS('13-14 Teamsheets'!$H$2:$Z$130,$A66,'13-14 Teamsheets'!$C$2:$C$130,BJ$1)+GOALS('14-15 Teamsheets'!$H$2:$Z$134,$A66,'14-15 Teamsheets'!$C$2:$C$134,BJ$1)
+GOALS('07-08 Teamsheets'!$H$2:$Z$88,$A66,'07-08 Teamsheets'!$C$2:$C$88,BO$1)
+GOALS('08-09 Teamsheets'!$H$2:$Z$92,$A66,'08-09 Teamsheets'!$C$2:$C$92,BO$1)
+GOALS('09-10 Teamsheets'!$H$2:$Z$98,$A66,'09-10 Teamsheets'!$C$2:$C$98,BO$1)
+GOALS('10-11 Teamsheets'!$H$2:$Z$107,$A66,'10-11 Teamsheets'!$C$2:$C$107,BO$1)
+GOALS('11-12 Teamsheets'!$H$2:$Z$119,$A66,'11-12 Teamsheets'!$C$2:$C$119,BO$1)
+GOALS('12-13 Teamsheets'!$H$2:$Z$126,$A66,'12-13 Teamsheets'!$C$2:$C$126,BO$1)+GOALS('13-14 Teamsheets'!$H$2:$Z$132,$A66,'13-14 Teamsheets'!$C$2:$C$132,BO$1)+GOALS('14-15 Teamsheets'!$H$2:$Z$136,$A66,'14-15 Teamsheets'!$C$2:$C$136,BO$1)</f>
        <v>0</v>
      </c>
      <c r="CE66" s="28">
        <f t="shared" si="5"/>
        <v>0</v>
      </c>
      <c r="CF66" s="27" t="str">
        <f>(GOALS('05-06 Teamsheets'!$H$2:$R$71,$A66) +GOALS('06-07 Teamsheets'!$H$2:$R$83,$A66) +  GOALS('07-08 Teamsheets'!$H$2:$R$88,$A66) + GOALS('08-09 Teamsheets'!$H$2:$R$92,$A66)+GOALS('09-10 Teamsheets'!$H$2:$R$98,$A66)+GOALS('10-11 Teamsheets'!$H$2:$R$107,$A66)+GOALS('11-12 Teamsheets'!$H$2:$R$119,$A66)+GOALS('12-13 Teamsheets'!$H$2:$R$126,$A66)+GOALS('13-14 Teamsheets'!$H$2:$R$132,$A66)+GOALS('14-15 Teamsheets'!$H$2:$R$136,$A66)) &amp; "(" &amp; (GOALS('05-06 Teamsheets'!$S$2:$W$71,$A66)+GOALS('06-07 Teamsheets'!$S$2:$Z$83,$A66)+GOALS('07-08 Teamsheets'!$S$2:$Z$88,$A66)+GOALS('08-09 Teamsheets'!$S$2:$Z$92,$A66)+GOALS('09-10 Teamsheets'!$S$2:$Z$98,$A66)+GOALS('10-11 Teamsheets'!$S$2:$Z$107,$A66)+GOALS('11-12 Teamsheets'!$S$2:$Z$119,$A66)+GOALS('12-13 Teamsheets'!$S$2:$Z$126,$A66)+GOALS('13-14 Teamsheets'!$S$2:$Z$132,$A66)+GOALS('14-15 Teamsheets'!$S$2:$Z$136,$A66)) &amp; ")"</f>
        <v>2(0)</v>
      </c>
      <c r="CG66" s="28">
        <f t="shared" si="6"/>
        <v>2</v>
      </c>
      <c r="CH66" s="71">
        <f t="shared" si="7"/>
        <v>0</v>
      </c>
      <c r="CI66" s="83">
        <f t="shared" si="8"/>
        <v>0</v>
      </c>
      <c r="CJ66" s="77">
        <f t="shared" si="9"/>
        <v>0</v>
      </c>
      <c r="CK66" s="74" t="str">
        <f>(CARDS('05-06 Teamsheets'!$H$2:$W$71,$A66,$CX$2)+CARDS('06-07 Teamsheets'!$H$2:$Z$83,$A66,$CX$2)+CARDS('07-08 Teamsheets'!$H$2:$Z$88,$A66,$CX$2)+CARDS('08-09 Teamsheets'!$H$2:$Z$92,$A66,$CX$2)+CARDS('09-10 Teamsheets'!$H$2:$Z$98,$A66,$CX$2)+CARDS('10-11 Teamsheets'!$H$2:$Z$107,$A66,$CX$2)+CARDS('11-12 Teamsheets'!$H$2:$Z$119,$A66,$CX$2)+CARDS('12-13 Teamsheets'!$H$2:$Z$126,$A66,$CX$2)+CARDS('13-14 Teamsheets'!$H$2:$Z$130,$A66,$CX$2)) &amp; "(" &amp; (CARDS('05-06 Teamsheets'!$H$2:$W$71,$A66,$CX$3)+CARDS('06-07 Teamsheets'!$H$2:$Z$83,$A66,$CX$3)+CARDS('07-08 Teamsheets'!$H$2:$Z$88,$A66,$CX$3)+CARDS('08-09 Teamsheets'!$H$2:$Z$92,$A66,$CX$3)+CARDS('09-10 Teamsheets'!$H$2:$Z$98,$A66,$CX$3)+CARDS('10-11 Teamsheets'!$H$2:$Z$107,$A66,$CX$3)+CARDS('11-12 Teamsheets'!$H$2:$Z$119,$A66,$CX$3)+CARDS('13-14 Teamsheets'!$H$2:$Z$130,$A66,$CX$3)) &amp; ")"</f>
        <v>10(1)</v>
      </c>
      <c r="CL66" s="28">
        <f t="shared" si="10"/>
        <v>4143</v>
      </c>
      <c r="CM66" s="28">
        <f t="shared" si="25"/>
        <v>1146</v>
      </c>
      <c r="CN66" s="77">
        <f t="shared" si="12"/>
        <v>5289</v>
      </c>
      <c r="CO66" s="28">
        <f t="shared" si="13"/>
        <v>85.306451612903231</v>
      </c>
      <c r="CP66" s="28">
        <f t="shared" si="14"/>
        <v>3.2258064516129031E-2</v>
      </c>
      <c r="CQ66" s="77">
        <f t="shared" si="24"/>
        <v>2644.5</v>
      </c>
      <c r="CS66" s="71">
        <f t="shared" ref="CS66:CS129" si="26">RANK($CA66,$CA$2:$CA$205)</f>
        <v>31</v>
      </c>
      <c r="CT66" s="83">
        <f t="shared" ref="CT66:CT129" si="27">RANK($CN66,$CN$2:$CN$205)</f>
        <v>26</v>
      </c>
      <c r="CU66" s="77">
        <f t="shared" ref="CU66:CU129" si="28">RANK($CG66,$CG$2:$CG$205)</f>
        <v>55</v>
      </c>
    </row>
    <row r="67" spans="1:102" x14ac:dyDescent="0.2">
      <c r="A67" s="26" t="s">
        <v>2239</v>
      </c>
      <c r="B67" s="27" t="s">
        <v>1657</v>
      </c>
      <c r="C67" s="27" t="s">
        <v>1635</v>
      </c>
      <c r="D67" s="27">
        <v>9</v>
      </c>
      <c r="E67" s="27" t="s">
        <v>1647</v>
      </c>
      <c r="F67" s="82">
        <v>2520</v>
      </c>
      <c r="G67" s="27" t="s">
        <v>1635</v>
      </c>
      <c r="H67" s="27" t="s">
        <v>1635</v>
      </c>
      <c r="I67" s="27">
        <v>0</v>
      </c>
      <c r="J67" s="27" t="s">
        <v>1635</v>
      </c>
      <c r="K67" s="82">
        <v>0</v>
      </c>
      <c r="L67" s="27" t="s">
        <v>1635</v>
      </c>
      <c r="M67" s="27" t="s">
        <v>1635</v>
      </c>
      <c r="N67" s="27">
        <v>0</v>
      </c>
      <c r="O67" s="27" t="s">
        <v>1635</v>
      </c>
      <c r="P67" s="82">
        <v>0</v>
      </c>
      <c r="Q67" s="27" t="str">
        <f>(APPS('08-09 Teamsheets'!$H$2:$R$92,$A67,'08-09 Teamsheets'!$C$2:$C$92,Q$1)+APPS('09-10 Teamsheets'!$H$2:$R$98,$A67,'09-10 Teamsheets'!$C$2:$C$98,Q$1)+APPS('10-11 Teamsheets'!$H$2:$R$107,$A67,'10-11 Teamsheets'!$C$2:$C$107,Q$1)+APPS('11-12 Teamsheets'!$H$2:$R$119,$A67,'11-12 Teamsheets'!$C$2:$C$119,Q$1)+APPS('12-13 Teamsheets'!$H$2:$R$126,$A67,'12-13 Teamsheets'!$C$2:$C$126,Q$1)+APPS('13-14 Teamsheets'!$H$2:$R$132,$A67,'13-14 Teamsheets'!$C$2:$C$132,Q$1)+APPS('14-15 Teamsheets'!$H$2:$R$136,$A67,'14-15 Teamsheets'!$C$2:$C$136,Q$1)) &amp; "(" &amp; (SUBS('08-09 Teamsheets'!$S$2:$Z$92,$A67,'08-09 Teamsheets'!$C$2:$C$92,Q$1)+SUBS('09-10 Teamsheets'!$S$2:$Z$98,$A67,'09-10 Teamsheets'!$C$2:$C$98,Q$1)+SUBS('10-11 Teamsheets'!$S$2:$Z$107,$A67,'10-11 Teamsheets'!$C$2:$C$107,Q$1)+SUBS('11-12 Teamsheets'!$S$2:$Z$119,$A67,'11-12 Teamsheets'!$C$2:$C$119,Q$1)+SUBS('12-13 Teamsheets'!$S$2:$Z$126,$A67,'12-13 Teamsheets'!$C$2:$C$126,Q$1)+SUBS('13-14 Teamsheets'!$S$2:$Z$132,$A67,'13-14 Teamsheets'!$C$2:$C$132,Q$1)+SUBS('14-15 Teamsheets'!$S$2:$Z$136,$A67,'14-15 Teamsheets'!$C$2:$C$136,Q$1)) &amp; ")"</f>
        <v>0(0)</v>
      </c>
      <c r="R67" s="27" t="str">
        <f>(GOALS('08-09 Teamsheets'!$H$2:$R$92,$A67,'08-09 Teamsheets'!$C$2:$C$92,Q$1)+GOALS('09-10 Teamsheets'!$H$2:$R$98,$A67,'09-10 Teamsheets'!$C$2:$C$98,Q$1)+GOALS('10-11 Teamsheets'!$H$2:$R$107,$A67,'10-11 Teamsheets'!$C$2:$C$107,Q$1)+GOALS('11-12 Teamsheets'!$H$2:$R$119,$A67,'11-12 Teamsheets'!$C$2:$C$119,Q$1)+GOALS('12-13 Teamsheets'!$H$2:$R$126,$A67,'12-13 Teamsheets'!$C$2:$C$126,Q$1)+GOALS('13-14 Teamsheets'!$H$2:$R$132,$A67,'13-14 Teamsheets'!$C$2:$C$132,Q$1)+GOALS('14-15 Teamsheets'!$H$2:$R$136,$A67,'14-15 Teamsheets'!$C$2:$C$136,Q$1)) &amp; "(" &amp; (GOALS('08-09 Teamsheets'!$S$2:$Z$92,$A67,'08-09 Teamsheets'!$C$2:$C$92,Q$1)+GOALS('09-10 Teamsheets'!$S$2:$Z$98,$A67,'09-10 Teamsheets'!$C$2:$C$98,Q$1)+GOALS('10-11 Teamsheets'!$S$2:$Z$107,$A67,'10-11 Teamsheets'!$C$2:$C$107,Q$1)+GOALS('11-12 Teamsheets'!$S$2:$Z$119,$A67,'11-12 Teamsheets'!$C$2:$C$119,Q$1)+GOALS('12-13 Teamsheets'!$S$2:$Z$126,$A67,'12-13 Teamsheets'!$C$2:$C$126,Q$1)+GOALS('13-14 Teamsheets'!$S$2:$Z$132,$A67,'13-14 Teamsheets'!$C$2:$C$132,Q$1)+GOALS('14-15 Teamsheets'!$S$2:$Z$136,$A67,'14-15 Teamsheets'!$C$2:$C$136,Q$1)) &amp; ")"</f>
        <v>0(0)</v>
      </c>
      <c r="S67" s="27">
        <f>Clean_sheet('08-09 Teamsheets'!$C$2:$H$92,$A67,Q$1)+Clean_sheet('09-10 Teamsheets'!$C$2:$H$98,$A67,Q$1)+Clean_sheet('10-11 Teamsheets'!$C$2:$H$107,$A67,Q$1)+Clean_sheet('11-12 Teamsheets'!$C$2:$H$119,$A67,Q$1)+Clean_sheet('12-13 Teamsheets'!$C$2:$H$126,$A67,Q$1)+Clean_sheet('13-14 Teamsheets'!$C$2:$H$132,$A67,Q$1)+Clean_sheet('14-15 Teamsheets'!$C$2:$H$136,$A67,Q$1)</f>
        <v>0</v>
      </c>
      <c r="T67" s="27" t="str">
        <f>(CARDS('08-09 Teamsheets'!$H$2:$Z$92,$A67,$CX$2,'08-09 Teamsheets'!$C$2:$C$92,Q$1)+CARDS('09-10 Teamsheets'!$H$2:$Z$98,$A67,$CX$2,'09-10 Teamsheets'!$C$2:$C$98,Q$1)+CARDS('10-11 Teamsheets'!$H$2:$Z$107,$A67,$CX$2,'10-11 Teamsheets'!$C$2:$C$107,Q$1)+CARDS('11-12 Teamsheets'!$H$2:$Z$119,$A67,$CX$2,'11-12 Teamsheets'!$C$2:$C$119,Q$1)+CARDS('12-13 Teamsheets'!$H$2:$Z$126,$A67,$CX$2,'12-13 Teamsheets'!$C$2:$C$126,Q$1)+CARDS('13-14 Teamsheets'!$H$2:$Z$132,$A67,$CX$2,'13-14 Teamsheets'!$C$2:$C$132,Q$1)+CARDS('14-15 Teamsheets'!$H$2:$Z$136,$A67,$CX$2,'14-15 Teamsheets'!$C$2:$C$136,Q$1)) &amp; "(" &amp; (CARDS('08-09 Teamsheets'!$H$2:$Z$92,$A67,$CX$3,'08-09 Teamsheets'!$C$2:$C$92,Q$1)+CARDS('09-10 Teamsheets'!$H$2:$Z$98,$A67,$CX$3,'09-10 Teamsheets'!$C$2:$C$98,Q$1)+CARDS('10-11 Teamsheets'!$H$2:$Z$107,$A67,$CX$3,'10-11 Teamsheets'!$C$2:$C$107,Q$1)+CARDS('11-12 Teamsheets'!$H$2:$Z$119,$A67,$CX$3,'11-12 Teamsheets'!$C$2:$C$119,Q$1)+CARDS('12-13 Teamsheets'!$H$2:$Z$126,$A67,$CX$3,'12-13 Teamsheets'!$C$2:$C$126,Q$1)+CARDS('13-14 Teamsheets'!$H$2:$Z$132,$A67,$CX$3,'13-14 Teamsheets'!$C$2:$C$132,Q$1)+CARDS('14-15 Teamsheets'!$H$2:$Z$136,$A67,$CX$3,'14-15 Teamsheets'!$C$2:$C$136,Q$1)) &amp; ")"</f>
        <v>0(0)</v>
      </c>
      <c r="U67" s="82">
        <f>MINS_PLAYED('08-09 Teamsheets'!$H$2:$R$92,$A67,'08-09 Teamsheets'!$C$2:$C$92,Q$1)+MINS_PLAYED('09-10 Teamsheets'!$H$2:$R$98,$A67,'09-10 Teamsheets'!$C$2:$C$98,Q$1)+ MINS_AS_SUB('08-09 Teamsheets'!$S$2:$Z$92,$A67,'08-09 Teamsheets'!$C$2:$C$92,Q$1)+ MINS_AS_SUB('09-10 Teamsheets'!$S$2:$Z$98,$A67,'09-10 Teamsheets'!$C$2:$C$98,Q$1)+MINS_PLAYED('10-11 Teamsheets'!$H$2:$R$107,$A67,'10-11 Teamsheets'!$C$2:$C$107,Q$1)+MINS_AS_SUB('10-11 Teamsheets'!$S$2:$Z$107,$A67,'10-11 Teamsheets'!$C$2:$C$107,Q$1)+MINS_PLAYED('11-12 Teamsheets'!$H$2:$R$119,$A67,'11-12 Teamsheets'!$C$2:$C$119,Q$1)+MINS_AS_SUB('11-12 Teamsheets'!$S$2:$Z$119,$A67,'11-12 Teamsheets'!$C$2:$C$119,Q$1)+MINS_PLAYED('12-13 Teamsheets'!$H$2:$R$126,$A67,'12-13 Teamsheets'!$C$2:$C$126,Q$1)+MINS_AS_SUB('12-13 Teamsheets'!$S$2:$Z$126,$A67,'12-13 Teamsheets'!$C$2:$C$126,Q$1)+MINS_PLAYED('13-14 Teamsheets'!$H$2:$R$132,$A67,'13-14 Teamsheets'!$C$2:$C$132,Q$1)+MINS_AS_SUB('13-14 Teamsheets'!$S$2:$Z$132,$A67,'13-14 Teamsheets'!$C$2:$C$132,Q$1)+MINS_PLAYED('14-15 Teamsheets'!$H$2:$R$136,$A67,'14-15 Teamsheets'!$C$2:$C$136,Q$1)+MINS_AS_SUB('14-15 Teamsheets'!$S$2:$Z$136,$A67,'14-15 Teamsheets'!$C$2:$C$136,Q$1)</f>
        <v>0</v>
      </c>
      <c r="V67" s="27" t="s">
        <v>1638</v>
      </c>
      <c r="W67" s="27" t="s">
        <v>1635</v>
      </c>
      <c r="X67" s="27">
        <v>1</v>
      </c>
      <c r="Y67" s="27" t="s">
        <v>1636</v>
      </c>
      <c r="Z67" s="82">
        <v>210</v>
      </c>
      <c r="AA67" s="27" t="s">
        <v>1638</v>
      </c>
      <c r="AB67" s="27" t="s">
        <v>1635</v>
      </c>
      <c r="AC67" s="27">
        <v>0</v>
      </c>
      <c r="AD67" s="27" t="s">
        <v>1635</v>
      </c>
      <c r="AE67" s="82">
        <v>180</v>
      </c>
      <c r="AF67" s="27" t="s">
        <v>1635</v>
      </c>
      <c r="AG67" s="27" t="s">
        <v>1635</v>
      </c>
      <c r="AH67" s="27">
        <v>0</v>
      </c>
      <c r="AI67" s="27" t="s">
        <v>1635</v>
      </c>
      <c r="AJ67" s="82">
        <v>0</v>
      </c>
      <c r="AK67" s="27" t="s">
        <v>1635</v>
      </c>
      <c r="AL67" s="27" t="s">
        <v>1635</v>
      </c>
      <c r="AM67" s="27">
        <v>0</v>
      </c>
      <c r="AN67" s="27" t="s">
        <v>1635</v>
      </c>
      <c r="AO67" s="82">
        <v>0</v>
      </c>
      <c r="AP67" s="27" t="s">
        <v>1635</v>
      </c>
      <c r="AQ67" s="27" t="s">
        <v>1635</v>
      </c>
      <c r="AR67" s="27">
        <v>0</v>
      </c>
      <c r="AS67" s="27" t="s">
        <v>1635</v>
      </c>
      <c r="AT67" s="82">
        <v>0</v>
      </c>
      <c r="AU67" s="27" t="s">
        <v>1635</v>
      </c>
      <c r="AV67" s="27" t="s">
        <v>1635</v>
      </c>
      <c r="AW67" s="27">
        <v>0</v>
      </c>
      <c r="AX67" s="27" t="s">
        <v>1635</v>
      </c>
      <c r="AY67" s="82">
        <v>0</v>
      </c>
      <c r="AZ67" s="27" t="str">
        <f>(APPS('07-08 Teamsheets'!$H$2:$R$88,$A67,'07-08 Teamsheets'!$C$2:$C$88,AZ$1)+APPS('11-12 Teamsheets'!$H$2:$R$119,$A67,'11-12 Teamsheets'!$C$2:$C$119,AZ$1)+APPS('12-13 Teamsheets'!$H$2:$R$126,$A67,'12-13 Teamsheets'!$C$2:$C$126,AZ$1)+APPS('13-14 Teamsheets'!$H$2:$R$132,$A67,'13-14 Teamsheets'!$C$2:$C$132,AZ$1)+APPS('14-15 Teamsheets'!$H$2:$R$136,$A67,'14-15 Teamsheets'!$C$2:$C$136,AZ$1)) &amp; "(" &amp; (SUBS('07-08 Teamsheets'!$S$2:$Z$88,$A67,'07-08 Teamsheets'!$C$2:$C$88,AZ$1)+SUBS('11-12 Teamsheets'!$S$2:$Z$119,$A67,'11-12 Teamsheets'!$C$2:$C$119,AZ$1)+SUBS('12-13 Teamsheets'!$S$2:$Z$126,$A67,'12-13 Teamsheets'!$C$2:$C$126,AZ$1)+SUBS('13-14 Teamsheets'!$S$2:$Z$132,$A67,'13-14 Teamsheets'!$C$2:$C$132,AZ$1)+SUBS('14-15 Teamsheets'!$S$2:$Z$136,$A67,'14-15 Teamsheets'!$C$2:$C$136,AZ$1)) &amp; ")"</f>
        <v>0(0)</v>
      </c>
      <c r="BA67" s="27" t="str">
        <f>(GOALS('07-08 Teamsheets'!$H$2:$R$88,$A67,'07-08 Teamsheets'!$C$2:$C$88,AZ$1)+GOALS('11-12 Teamsheets'!$H$2:$R$119,$A67,'11-12 Teamsheets'!$C$2:$C$119,AZ$1)+GOALS('12-13 Teamsheets'!$H$2:$R$126,$A67,'12-13 Teamsheets'!$C$2:$C$126,AZ$1)+GOALS('13-14 Teamsheets'!$H$2:$R$132,$A67,'13-14 Teamsheets'!$C$2:$C$132,AZ$1)+GOALS('14-15 Teamsheets'!$H$2:$R$136,$A67,'14-15 Teamsheets'!$C$2:$C$136,AZ$1)) &amp; "(" &amp; (GOALS('07-08 Teamsheets'!$S$2:$Z$88,$A67,'07-08 Teamsheets'!$C$2:$C$88,AZ$1)+GOALS('11-12 Teamsheets'!$S$2:$Z$119,$A67,'11-12 Teamsheets'!$C$2:$C$119,AZ$1)+GOALS('12-13 Teamsheets'!$S$2:$Z$126,$A67,'12-13 Teamsheets'!$C$2:$C$126,AZ$1)+GOALS('13-14 Teamsheets'!$S$2:$Z$132,$A67,'13-14 Teamsheets'!$C$2:$C$132,AZ$1)+GOALS('14-15 Teamsheets'!$S$2:$Z$136,$A67,'14-15 Teamsheets'!$C$2:$C$136,AZ$1)) &amp; ")"</f>
        <v>0(0)</v>
      </c>
      <c r="BB67" s="27">
        <f>Clean_sheet('07-08 Teamsheets'!$C$2:$H$92,$A67,AZ$1)+Clean_sheet('11-12 Teamsheets'!$C$2:$H$119,$A67,AZ$1)+Clean_sheet('12-13 Teamsheets'!$C$2:$H$126,$A67,AZ$1)+Clean_sheet('13-14 Teamsheets'!$C$2:$H$132,$A67,AZ$1)+Clean_sheet('14-15 Teamsheets'!$C$2:$H$136,$A67,AZ$1)</f>
        <v>0</v>
      </c>
      <c r="BC67" s="27" t="str">
        <f>(CARDS('07-08 Teamsheets'!$H$2:$Z$88,$A67,$CX$2,'07-08 Teamsheets'!$C$2:$C$88,AZ$1)+CARDS('11-12 Teamsheets'!$H$2:$Z$119,$A67,$CX$2,'11-12 Teamsheets'!$C$2:$C$119,AZ$1)+CARDS('12-13 Teamsheets'!$H$2:$Z$126,$A67,$CX$2,'12-13 Teamsheets'!$C$2:$C$126,AZ$1)+CARDS('13-14 Teamsheets'!$H$2:$Z$132,$A67,$CX$2,'13-14 Teamsheets'!$C$2:$C$132,AZ$1)+CARDS('14-15 Teamsheets'!$H$2:$Z$136,$A67,$CX$2,'14-15 Teamsheets'!$C$2:$C$136,AZ$1)) &amp; "(" &amp; (CARDS('07-08 Teamsheets'!$H$2:$Z$88,$A67,$CX$3,'07-08 Teamsheets'!$C$2:$C$88,AZ$1)+CARDS('11-12 Teamsheets'!$H$2:$Z$119,$A67,$CX$3,'11-12 Teamsheets'!$C$2:$C$119,AZ$1)+CARDS('12-13 Teamsheets'!$H$2:$Z$126,$A67,$CX$3,'12-13 Teamsheets'!$C$2:$C$126,AZ$1)+CARDS('13-14 Teamsheets'!$H$2:$Z$132,$A67,$CX$3,'13-14 Teamsheets'!$C$2:$C$132,AZ$1)+CARDS('14-15 Teamsheets'!$H$2:$Z$136,$A67,$CX$3,'14-15 Teamsheets'!$C$2:$C$136,AZ$1)) &amp; ")"</f>
        <v>0(0)</v>
      </c>
      <c r="BD67" s="82">
        <f>MINS_PLAYED('07-08 Teamsheets'!$H$2:$R$88,$A67,'07-08 Teamsheets'!$C$2:$C$88,AZ$1)+MINS_PLAYED('11-12 Teamsheets'!$H$2:$R$119,$A67,'11-12 Teamsheets'!$C$2:$C$119,AZ$1)+MINS_PLAYED('12-13 Teamsheets'!$H$2:$R$126,$A67,'12-13 Teamsheets'!$C$2:$C$126,AZ$1)+MINS_PLAYED('13-14 Teamsheets'!$H$2:$R$132,$A67,'13-14 Teamsheets'!$C$2:$C$132,AZ$1)+MINS_PLAYED('14-15 Teamsheets'!$H$2:$R$136,$A67,'14-15 Teamsheets'!$C$2:$C$136,AZ$1)+MINS_AS_SUB('07-08 Teamsheets'!$S$2:$Z$88,$A67,'07-08 Teamsheets'!$C$2:$C$88,AZ$1)+MINS_AS_SUB('11-12 Teamsheets'!$S$2:$Z$119,$A67,'11-12 Teamsheets'!$C$2:$C$119,AZ$1)+MINS_AS_SUB('12-13 Teamsheets'!$S$2:$Z$126,$A67,'12-13 Teamsheets'!$C$2:$C$126,AZ$1)+MINS_AS_SUB('13-14 Teamsheets'!$S$2:$Z$132,$A67,'13-14 Teamsheets'!$C$2:$C$132,AZ$1)+MINS_AS_SUB('14-15 Teamsheets'!$S$2:$Z$136,$A67,'14-15 Teamsheets'!$C$2:$C$136,AZ$1)</f>
        <v>0</v>
      </c>
      <c r="BE67" s="27" t="str">
        <f>(APPS('08-09 Teamsheets'!$H$2:$R$92,$A67,'08-09 Teamsheets'!$C$2:$C$92,BE$1)+APPS('09-10 Teamsheets'!$H$2:$R$98,$A67,'09-10 Teamsheets'!$C$2:$C$98,BE$1)+APPS('10-11 Teamsheets'!$H$2:$R$107,$A67,'10-11 Teamsheets'!$C$2:$C$107,BE$1)+APPS('11-12 Teamsheets'!$H$2:$R$119,$A67,'11-12 Teamsheets'!$C$2:$C$119,BE$1)+APPS('12-13 Teamsheets'!$H$2:$R$126,$A67,'12-13 Teamsheets'!$C$2:$C$126,BE$1)+APPS('13-14 Teamsheets'!$H$2:$R$132,$A67,'13-14 Teamsheets'!$C$2:$C$132,BE$1)+APPS('14-15 Teamsheets'!$H$2:$R$136,$A67,'14-15 Teamsheets'!$C$2:$C$136,BE$1)) &amp; "(" &amp; (SUBS('08-09 Teamsheets'!$S$2:$Z$92,$A67,'08-09 Teamsheets'!$C$2:$C$92,BE$1)+SUBS('09-10 Teamsheets'!$S$2:$Z$98,$A67,'09-10 Teamsheets'!$C$2:$C$98,BE$1)+SUBS('10-11 Teamsheets'!$S$2:$Z$107,$A67,'10-11 Teamsheets'!$C$2:$C$107,BE$1)+SUBS('11-12 Teamsheets'!$S$2:$Z$119,$A67,'11-12 Teamsheets'!$C$2:$C$119,BE$1)+SUBS('12-13 Teamsheets'!$S$2:$Z$126,$A67,'12-13 Teamsheets'!$C$2:$C$126,BE$1)+SUBS('13-14 Teamsheets'!$S$2:$Z$132,$A67,'13-14 Teamsheets'!$C$2:$C$132,BE$1)+SUBS('14-15 Teamsheets'!$S$2:$Z$136,$A67,'14-15 Teamsheets'!$C$2:$C$136,BE$1)) &amp; ")"</f>
        <v>0(0)</v>
      </c>
      <c r="BF67" s="27" t="str">
        <f>(GOALS('08-09 Teamsheets'!$H$2:$R$92,$A67,'08-09 Teamsheets'!$C$2:$C$92,BE$1)+GOALS('09-10 Teamsheets'!$H$2:$R$98,$A67,'09-10 Teamsheets'!$C$2:$C$98,BE$1)+GOALS('10-11 Teamsheets'!$H$2:$R$107,$A67,'10-11 Teamsheets'!$C$2:$C$107,BE$1)+GOALS('11-12 Teamsheets'!$H$2:$R$119,$A67,'11-12 Teamsheets'!$C$2:$C$119,BE$1)+GOALS('12-13 Teamsheets'!$H$2:$R$126,$A67,'12-13 Teamsheets'!$C$2:$C$126,BE$1)+GOALS('13-14 Teamsheets'!$H$2:$R$132,$A67,'13-14 Teamsheets'!$C$2:$C$132,BE$1)+GOALS('14-15 Teamsheets'!$H$2:$R$136,$A67,'14-15 Teamsheets'!$C$2:$C$136,BE$1)) &amp; "(" &amp; (GOALS('08-09 Teamsheets'!$S$2:$Z$92,$A67,'08-09 Teamsheets'!$C$2:$C$92,BE$1)+GOALS('09-10 Teamsheets'!$S$2:$Z$98,$A67,'09-10 Teamsheets'!$C$2:$C$98,BE$1)+GOALS('10-11 Teamsheets'!$S$2:$Z$107,$A67,'10-11 Teamsheets'!$C$2:$C$107,BE$1)+GOALS('11-12 Teamsheets'!$S$2:$Z$119,$A67,'11-12 Teamsheets'!$C$2:$C$119,BE$1)+GOALS('12-13 Teamsheets'!$S$2:$Z$126,$A67,'12-13 Teamsheets'!$C$2:$C$126,BE$1)+GOALS('13-14 Teamsheets'!$S$2:$Z$132,$A67,'13-14 Teamsheets'!$C$2:$C$132,BE$1)+GOALS('14-15 Teamsheets'!$S$2:$Z$136,$A67,'14-15 Teamsheets'!$C$2:$C$136,BE$1)) &amp; ")"</f>
        <v>0(0)</v>
      </c>
      <c r="BG67" s="27">
        <f>Clean_sheet('08-09 Teamsheets'!$C$2:$H$92,$A67,BE$1)+Clean_sheet('09-10 Teamsheets'!$C$2:$H$98,$A67,BE$1)+Clean_sheet('10-11 Teamsheets'!$C$2:$H$107,$A67,BE$1)+Clean_sheet('11-12 Teamsheets'!$C$2:$H$119,$A67,BE$1)+Clean_sheet('12-13 Teamsheets'!$C$2:$H$126,$A67,BE$1)+Clean_sheet('13-14 Teamsheets'!$C$2:$H$132,$A67,BE$1)+Clean_sheet('14-15 Teamsheets'!$C$2:$H$136,$A67,BE$1)</f>
        <v>0</v>
      </c>
      <c r="BH67" s="27" t="str">
        <f>(CARDS('08-09 Teamsheets'!$H$2:$Z$92,$A67,$CX$2,'08-09 Teamsheets'!$C$2:$C$92,BE$1)+CARDS('09-10 Teamsheets'!$H$2:$Z$98,$A67,$CX$2,'09-10 Teamsheets'!$C$2:$C$98,BE$1)+CARDS('10-11 Teamsheets'!$H$2:$Z$107,$A67,$CX$2,'10-11 Teamsheets'!$C$2:$C$107,BE$1)+CARDS('11-12 Teamsheets'!$H$2:$Z$119,$A67,$CX$2,'11-12 Teamsheets'!$C$2:$C$119,BE$1)+CARDS('12-13 Teamsheets'!$H$2:$Z$126,$A67,$CX$2,'12-13 Teamsheets'!$C$2:$C$126,BE$1)+CARDS('13-14 Teamsheets'!$H$2:$Z$132,$A67,$CX$2,'13-14 Teamsheets'!$C$2:$C$132,BE$1)+CARDS('14-15 Teamsheets'!$H$2:$Z$136,$A67,$CX$2,'14-15 Teamsheets'!$C$2:$C$136,BE$1)) &amp; "(" &amp; (CARDS('08-09 Teamsheets'!$H$2:$Z$92,$A67,$CX$3,'08-09 Teamsheets'!$C$2:$C$92,BE$1)+CARDS('09-10 Teamsheets'!$H$2:$Z$98,$A67,$CX$3,'09-10 Teamsheets'!$C$2:$C$98,BE$1)+CARDS('10-11 Teamsheets'!$H$2:$Z$107,$A67,$CX$3,'10-11 Teamsheets'!$C$2:$C$107,BE$1)+CARDS('11-12 Teamsheets'!$H$2:$Z$119,$A67,$CX$3,'11-12 Teamsheets'!$C$2:$C$119,BE$1)+CARDS('12-13 Teamsheets'!$H$2:$Z$126,$A67,$CX$3,'12-13 Teamsheets'!$C$2:$C$126,BE$1)+CARDS('13-14 Teamsheets'!$H$2:$Z$132,$A67,$CX$3,'13-14 Teamsheets'!$C$2:$C$132,BE$1)+CARDS('14-15 Teamsheets'!$H$2:$Z$136,$A67,$CX$3,'14-15 Teamsheets'!$C$2:$C$136,BE$1)) &amp; ")"</f>
        <v>0(0)</v>
      </c>
      <c r="BI67" s="82">
        <f>MINS_PLAYED('08-09 Teamsheets'!$H$2:$R$92,$A67,'08-09 Teamsheets'!$C$2:$C$92,BE$1)+MINS_PLAYED('09-10 Teamsheets'!$H$2:$R$98,$A67,'09-10 Teamsheets'!$C$2:$C$98,BE$1)+ MINS_AS_SUB('08-09 Teamsheets'!$S$2:$Z$92,$A67,'08-09 Teamsheets'!$C$2:$C$92,BE$1)+ MINS_AS_SUB('09-10 Teamsheets'!$S$2:$Z$98,$A67,'09-10 Teamsheets'!$C$2:$C$98,BE$1)+MINS_PLAYED('10-11 Teamsheets'!$H$2:$R$107,$A67,'10-11 Teamsheets'!$C$2:$C$107,BE$1)+MINS_AS_SUB('10-11 Teamsheets'!$S$2:$Z$107,$A67,'10-11 Teamsheets'!$C$2:$C$107,BE$1)+MINS_PLAYED('11-12 Teamsheets'!$H$2:$R$119,$A67,'11-12 Teamsheets'!$C$2:$C$119,BE$1)+MINS_AS_SUB('11-12 Teamsheets'!$S$2:$Z$119,$A67,'11-12 Teamsheets'!$C$2:$C$119,BE$1)+MINS_PLAYED('12-13 Teamsheets'!$H$2:$R$126,$A67,'12-13 Teamsheets'!$C$2:$C$126,BE$1)+MINS_AS_SUB('12-13 Teamsheets'!$S$2:$Z$126,$A67,'12-13 Teamsheets'!$C$2:$C$126,BE$1)+MINS_PLAYED('13-14 Teamsheets'!$H$2:$R$132,$A67,'13-14 Teamsheets'!$C$2:$C$132,BE$1)+MINS_AS_SUB('13-14 Teamsheets'!$S$2:$Z$132,$A67,'13-14 Teamsheets'!$C$2:$C$132,BE$1)+MINS_PLAYED('14-15 Teamsheets'!$H$2:$R$136,$A67,'14-15 Teamsheets'!$C$2:$C$136,BE$1)+MINS_AS_SUB('14-15 Teamsheets'!$S$2:$Z$136,$A67,'14-15 Teamsheets'!$C$2:$C$136,BE$1)</f>
        <v>0</v>
      </c>
      <c r="BJ67" s="27" t="str">
        <f>(APPS('07-08 Teamsheets'!$H$2:$R$88,$A67,'07-08 Teamsheets'!$C$2:$C$88,BJ$1)+APPS('08-09 Teamsheets'!$H$2:$R$92,$A67,'08-09 Teamsheets'!$C$2:$C$92,BJ$1)+APPS('09-10 Teamsheets'!$H$2:$R$98,$A67,'09-10 Teamsheets'!$C$2:$C$98,BJ$1)+APPS('10-11 Teamsheets'!$H$2:$R$106,$A67,'10-11 Teamsheets'!$C$2:$C$106,BJ$1)+APPS('11-12 Teamsheets'!$H$2:$R$119,$A67,'11-12 Teamsheets'!$C$2:$C$119,BJ$1)+APPS('12-13 Teamsheets'!$H$2:$R$126,$A67,'12-13 Teamsheets'!$C$2:$C$126,BJ$1)+APPS('13-14 Teamsheets'!$H$2:$R$132,$A67,'13-14 Teamsheets'!$C$2:$C$132,BJ$1)+APPS('14-15 Teamsheets'!$H$2:$R$136,$A67,'14-15 Teamsheets'!$C$2:$C$136,BJ$1)) &amp; "(" &amp; (SUBS('07-08 Teamsheets'!$S$2:$Z$88,$A67,'07-08 Teamsheets'!$C$2:$C$88,BJ$1)+SUBS('08-09 Teamsheets'!$S$2:$Z$92,$A67,'08-09 Teamsheets'!$C$2:$C$92,BJ$1)+SUBS('09-10 Teamsheets'!$S$2:$Z$98,$A67,'09-10 Teamsheets'!$C$2:$C$98,BJ$1)+SUBS('10-11 Teamsheets'!$S$2:$Z$106,$A67,'10-11 Teamsheets'!$C$2:$C$106,BJ$1)+SUBS('11-12 Teamsheets'!$S$2:$Z$119,$A67,'11-12 Teamsheets'!$C$2:$C$119,BJ$1)+SUBS('12-13 Teamsheets'!$S$2:$Z$126,$A67,'12-13 Teamsheets'!$C$2:$C$126,BJ$1)+SUBS('13-14 Teamsheets'!$S$2:$Z$132,$A67,'13-14 Teamsheets'!$C$2:$C$132,BJ$1)+SUBS('14-15 Teamsheets'!$S$2:$Z$136,$A67,'14-15 Teamsheets'!$C$2:$C$136,BJ$1)) &amp; ")"</f>
        <v>0(0)</v>
      </c>
      <c r="BK67" s="27" t="str">
        <f>(GOALS('07-08 Teamsheets'!$H$2:$R$88,$A67,'07-08 Teamsheets'!$C$2:$C$88,BJ$1)+GOALS('08-09 Teamsheets'!$H$2:$R$92,$A67,'08-09 Teamsheets'!$C$2:$C$92,BJ$1)+GOALS('09-10 Teamsheets'!$H$2:$R$98,$A67,'09-10 Teamsheets'!$C$2:$C$98,BJ$1)+GOALS('10-11 Teamsheets'!$H$2:$R$106,$A67,'10-11 Teamsheets'!$C$2:$C$106,BJ$1)+GOALS('11-12 Teamsheets'!$H$2:$R$119,$A67,'11-12 Teamsheets'!$C$2:$C$119,BJ$1)+GOALS('12-13 Teamsheets'!$H$2:$R$126,$A67,'12-13 Teamsheets'!$C$2:$C$126,BJ$1)+GOALS('13-14 Teamsheets'!$H$2:$R$132,$A67,'13-14 Teamsheets'!$C$2:$C$132,BJ$1)+GOALS('14-15 Teamsheets'!$H$2:$R$136,$A67,'14-15 Teamsheets'!$C$2:$C$136,BJ$1)) &amp; "(" &amp; (GOALS('07-08 Teamsheets'!$S$2:$Z$88,$A67,'07-08 Teamsheets'!$C$2:$C$88,BJ$1)+GOALS('08-09 Teamsheets'!$S$2:$Z$92,$A67,'08-09 Teamsheets'!$C$2:$C$92,BJ$1)+GOALS('09-10 Teamsheets'!$S$2:$Z$98,$A67,'09-10 Teamsheets'!$C$2:$C$98,BJ$1)+GOALS('10-11 Teamsheets'!$S$2:$Z$106,$A67,'10-11 Teamsheets'!$C$2:$C$106,BJ$1)+GOALS('11-12 Teamsheets'!$S$2:$Z$119,$A67,'11-12 Teamsheets'!$C$2:$C$119,BJ$1)+GOALS('12-13 Teamsheets'!$S$2:$Z$126,$A67,'12-13 Teamsheets'!$C$2:$C$126,BJ$1)+GOALS('13-14 Teamsheets'!$S$2:$Z$132,$A67,'13-14 Teamsheets'!$C$2:$C$132,BJ$1)+GOALS('14-15 Teamsheets'!$S$2:$Z$136,$A67,'14-15 Teamsheets'!$C$2:$C$136,BJ$1)) &amp; ")"</f>
        <v>0(0)</v>
      </c>
      <c r="BL67" s="27">
        <f>Clean_sheet('07-08 Teamsheets'!$C$2:$H$92,$A67,BJ$1)+Clean_sheet('08-09 Teamsheets'!$C$2:$H$92,$A67,BJ$1)+Clean_sheet('09-10 Teamsheets'!$C$2:$H$98,$A67,BJ$1)+Clean_sheet('10-11 Teamsheets'!$C$2:$H$106,$A67,BJ$1)+Clean_sheet('11-12 Teamsheets'!$C$2:$H$119,$A67,BJ$1)+Clean_sheet('12-13 Teamsheets'!$C$2:$H$126,$A67,BJ$1)+Clean_sheet('13-14 Teamsheets'!$C$2:$H$132,$A67,BJ$1)+Clean_sheet('14-15 Teamsheets'!$C$2:$H$136,$A67,BJ$1)</f>
        <v>0</v>
      </c>
      <c r="BM67" s="27" t="str">
        <f>(CARDS('07-08 Teamsheets'!$H$2:$Z$88,$A67,$CX$2,'07-08 Teamsheets'!$C$2:$C$88,BJ$1)+CARDS('08-09 Teamsheets'!$H$2:$Z$92,$A67,$CX$2,'08-09 Teamsheets'!$C$2:$C$92,BJ$1)+CARDS('09-10 Teamsheets'!$H$2:$Z$98,$A67,$CX$2,'09-10 Teamsheets'!$C$2:$C$98,BJ$1)+CARDS('10-11 Teamsheets'!$H$2:$Z$106,$A67,$CX$2,'10-11 Teamsheets'!$C$2:$C$106,BJ$1)+CARDS('11-12 Teamsheets'!$H$2:$Z$119,$A67,$CX$2,'11-12 Teamsheets'!$C$2:$C$119,BJ$1)+CARDS('12-13 Teamsheets'!$H$2:$Z$126,$A67,$CX$2,'12-13 Teamsheets'!$C$2:$C$126,BJ$1)+CARDS('13-14 Teamsheets'!$H$2:$Z$132,$A67,$CX$2,'13-14 Teamsheets'!$C$2:$C$132,BJ$1)+CARDS('14-15 Teamsheets'!$H$2:$Z$136,$A67,$CX$2,'14-15 Teamsheets'!$C$2:$C$136,BJ$1)) &amp; "(" &amp; (CARDS('07-08 Teamsheets'!$H$2:$Z$88,$A67,$CX$3,'07-08 Teamsheets'!$C$2:$C$88,BJ$1)+CARDS('08-09 Teamsheets'!$H$2:$Z$92,$A67,$CX$3,'08-09 Teamsheets'!$C$2:$C$92,BJ$1)+CARDS('09-10 Teamsheets'!$H$2:$Z$98,$A67,$CX$3,'09-10 Teamsheets'!$C$2:$C$98,BJ$1)+CARDS('10-11 Teamsheets'!$H$2:$Z$106,$A67,$CX$3,'10-11 Teamsheets'!$C$2:$C$106,BJ$1)+CARDS('11-12 Teamsheets'!$H$2:$Z$119,$A67,$CX$3,'11-12 Teamsheets'!$C$2:$C$119,BJ$1)+CARDS('12-13 Teamsheets'!$H$2:$Z$126,$A67,$CX$3,'12-13 Teamsheets'!$C$2:$C$126,BJ$1)+CARDS('13-14 Teamsheets'!$H$2:$Z$132,$A67,$CX$3,'13-14 Teamsheets'!$C$2:$C$132,BJ$1)+CARDS('14-15 Teamsheets'!$H$2:$Z$136,$A67,$CX$3,'14-15 Teamsheets'!$C$2:$C$136,BJ$1)) &amp; ")"</f>
        <v>0(0)</v>
      </c>
      <c r="BN67" s="82">
        <f>MINS_PLAYED('07-08 Teamsheets'!$H$2:$R$88,$A67,'07-08 Teamsheets'!$C$2:$C$88,BJ$1)+MINS_PLAYED('08-09 Teamsheets'!$H$2:$R$92,$A67,'08-09 Teamsheets'!$C$2:$C$92,BJ$1)+MINS_PLAYED('09-10 Teamsheets'!$H$2:$R$98,$A67,'09-10 Teamsheets'!$C$2:$C$98,BJ$1)+MINS_PLAYED('10-11 Teamsheets'!$H$2:$R$106,$A67,'10-11 Teamsheets'!$C$2:$C$106,BJ$1)+MINS_PLAYED('11-12 Teamsheets'!$H$2:$R$119,$A67,'11-12 Teamsheets'!$C$2:$C$119,BJ$1)+MINS_PLAYED('12-13 Teamsheets'!$H$2:$R$126,$A67,'12-13 Teamsheets'!$C$2:$C$126,BJ$1)+MINS_PLAYED('13-14 Teamsheets'!$H$2:$R$132,$A67,'13-14 Teamsheets'!$C$2:$C$132,BJ$1)+MINS_PLAYED('14-15 Teamsheets'!$H$2:$R$136,$A67,'14-15 Teamsheets'!$C$2:$C$136,BJ$1)+MINS_AS_SUB('07-08 Teamsheets'!$S$2:$Z$88,$A67,'07-08 Teamsheets'!$C$2:$C$88,BJ$1)+MINS_AS_SUB('08-09 Teamsheets'!$S$2:$Z$92,$A67,'08-09 Teamsheets'!$C$2:$C$92,BJ$1)+MINS_AS_SUB('09-10 Teamsheets'!$S$2:$Z$98,$A67,'09-10 Teamsheets'!$C$2:$C$98,BJ$1)+MINS_AS_SUB('10-11 Teamsheets'!$S$2:$Z$106,$A67,'10-11 Teamsheets'!$C$2:$C$106,BJ$1)+MINS_AS_SUB('11-12 Teamsheets'!$S$2:$Z$119,$A67,'11-12 Teamsheets'!$C$2:$C$119,BJ$1)+MINS_AS_SUB('12-13 Teamsheets'!$S$2:$Z$126,$A67,'12-13 Teamsheets'!$C$2:$C$126,BJ$1)+MINS_AS_SUB('13-14 Teamsheets'!$S$2:$Z$132,$A67,'13-14 Teamsheets'!$C$2:$C$132,BJ$1)+MINS_AS_SUB('14-15 Teamsheets'!$S$2:$Z$136,$A67,'14-15 Teamsheets'!$C$2:$C$136,BJ$1)</f>
        <v>0</v>
      </c>
      <c r="BO67" s="27" t="str">
        <f>(APPS('07-08 Teamsheets'!$H$2:$R$88,$A67,'07-08 Teamsheets'!$C$2:$C$88,BO$1)+APPS('08-09 Teamsheets'!$H$2:$R$92,$A67,'08-09 Teamsheets'!$C$2:$C$92,BO$1)+APPS('09-10 Teamsheets'!$H$2:$R$98,$A67,'09-10 Teamsheets'!$C$2:$C$98,BO$1)+APPS('10-11 Teamsheets'!$H$2:$R$106,$A67,'10-11 Teamsheets'!$C$2:$C$106,BO$1)+APPS('11-12 Teamsheets'!$H$2:$R$119,$A67,'11-12 Teamsheets'!$C$2:$C$119,BO$1)+APPS('12-13 Teamsheets'!$H$2:$R$126,$A67,'12-13 Teamsheets'!$C$2:$C$126,BO$1)+APPS('13-14 Teamsheets'!$H$2:$R$132,$A67,'13-14 Teamsheets'!$C$2:$C$132,BO$1)+APPS('14-15 Teamsheets'!$H$2:$R$136,$A67,'14-15 Teamsheets'!$C$2:$C$136,BO$1)) &amp; "(" &amp; (SUBS('07-08 Teamsheets'!$S$2:$Z$88,$A67,'07-08 Teamsheets'!$C$2:$C$88,BO$1)+SUBS('08-09 Teamsheets'!$S$2:$Z$92,$A67,'08-09 Teamsheets'!$C$2:$C$92,BO$1)+SUBS('09-10 Teamsheets'!$S$2:$Z$98,$A67,'09-10 Teamsheets'!$C$2:$C$98,BO$1)+SUBS('10-11 Teamsheets'!$S$2:$Z$106,$A67,'10-11 Teamsheets'!$C$2:$C$106,BO$1)+SUBS('11-12 Teamsheets'!$S$2:$Z$119,$A67,'11-12 Teamsheets'!$C$2:$C$119,BO$1)+SUBS('12-13 Teamsheets'!$S$2:$Z$126,$A67,'12-13 Teamsheets'!$C$2:$C$126,BO$1)+SUBS('13-14 Teamsheets'!$S$2:$Z$132,$A67,'13-14 Teamsheets'!$C$2:$C$132,BO$1)+SUBS('14-15 Teamsheets'!$S$2:$Z$136,$A67,'14-15 Teamsheets'!$C$2:$C$136,BO$1)) &amp; ")"</f>
        <v>0(0)</v>
      </c>
      <c r="BP67" s="27" t="str">
        <f>(GOALS('07-08 Teamsheets'!$H$2:$R$88,$A67,'07-08 Teamsheets'!$C$2:$C$88,BO$1)+GOALS('08-09 Teamsheets'!$H$2:$R$92,$A67,'08-09 Teamsheets'!$C$2:$C$92,BO$1)+GOALS('09-10 Teamsheets'!$H$2:$R$98,$A67,'09-10 Teamsheets'!$C$2:$C$98,BO$1)+GOALS('10-11 Teamsheets'!$H$2:$R$106,$A67,'10-11 Teamsheets'!$C$2:$C$106,BO$1)+GOALS('11-12 Teamsheets'!$H$2:$R$119,$A67,'11-12 Teamsheets'!$C$2:$C$119,BO$1)+GOALS('12-13 Teamsheets'!$H$2:$R$126,$A67,'12-13 Teamsheets'!$C$2:$C$126,BO$1)+GOALS('13-14 Teamsheets'!$H$2:$R$132,$A67,'13-14 Teamsheets'!$C$2:$C$132,BO$1)+GOALS('14-15 Teamsheets'!$H$2:$R$136,$A67,'14-15 Teamsheets'!$C$2:$C$136,BO$1)) &amp; "(" &amp; (GOALS('07-08 Teamsheets'!$S$2:$Z$88,$A67,'07-08 Teamsheets'!$C$2:$C$88,BO$1)+GOALS('08-09 Teamsheets'!$S$2:$Z$92,$A67,'08-09 Teamsheets'!$C$2:$C$92,BO$1)+GOALS('09-10 Teamsheets'!$S$2:$Z$98,$A67,'09-10 Teamsheets'!$C$2:$C$98,BO$1)+GOALS('10-11 Teamsheets'!$S$2:$Z$106,$A67,'10-11 Teamsheets'!$C$2:$C$106,BO$1)+GOALS('11-12 Teamsheets'!$S$2:$Z$119,$A67,'11-12 Teamsheets'!$C$2:$C$119,BO$1)+GOALS('12-13 Teamsheets'!$S$2:$Z$126,$A67,'12-13 Teamsheets'!$C$2:$C$126,BO$1)+GOALS('13-14 Teamsheets'!$S$2:$Z$132,$A67,'13-14 Teamsheets'!$C$2:$C$132,BO$1)+GOALS('14-15 Teamsheets'!$S$2:$Z$136,$A67,'14-15 Teamsheets'!$C$2:$C$136,BO$1)) &amp; ")"</f>
        <v>0(0)</v>
      </c>
      <c r="BQ67" s="27">
        <f>Clean_sheet('07-08 Teamsheets'!$C$2:$H$92,$A67,BO$1)+Clean_sheet('08-09 Teamsheets'!$C$2:$H$92,$A67,BO$1)+Clean_sheet('09-10 Teamsheets'!$C$2:$H$98,$A67,BO$1)+Clean_sheet('10-11 Teamsheets'!$C$2:$H$106,$A67,BO$1)+Clean_sheet('11-12 Teamsheets'!$C$2:$H$119,$A67,BO$1)+Clean_sheet('12-13 Teamsheets'!$C$2:$H$126,$A67,BO$1)+Clean_sheet('13-14 Teamsheets'!$C$2:$H$132,$A67,BO$1)+Clean_sheet('14-15 Teamsheets'!$C$2:$H$136,$A67,BO$1)</f>
        <v>0</v>
      </c>
      <c r="BR67" s="27" t="str">
        <f>(CARDS('07-08 Teamsheets'!$H$2:$Z$88,$A67,$CX$2,'07-08 Teamsheets'!$C$2:$C$88,BO$1)+CARDS('08-09 Teamsheets'!$H$2:$Z$92,$A67,$CX$2,'08-09 Teamsheets'!$C$2:$C$92,BO$1)+CARDS('09-10 Teamsheets'!$H$2:$Z$98,$A67,$CX$2,'09-10 Teamsheets'!$C$2:$C$98,BO$1)+CARDS('10-11 Teamsheets'!$H$2:$Z$106,$A67,$CX$2,'10-11 Teamsheets'!$C$2:$C$106,BO$1)+CARDS('11-12 Teamsheets'!$H$2:$Z$119,$A67,$CX$2,'11-12 Teamsheets'!$C$2:$C$119,BO$1)+CARDS('12-13 Teamsheets'!$H$2:$Z$126,$A67,$CX$2,'12-13 Teamsheets'!$C$2:$C$126,BO$1)+CARDS('13-14 Teamsheets'!$H$2:$Z$132,$A67,$CX$2,'13-14 Teamsheets'!$C$2:$C$132,BO$1)+CARDS('14-15 Teamsheets'!$H$2:$Z$136,$A67,$CX$2,'14-15 Teamsheets'!$C$2:$C$136,BO$1)) &amp; "(" &amp; (CARDS('07-08 Teamsheets'!$H$2:$Z$88,$A67,$CX$3,'07-08 Teamsheets'!$C$2:$C$88,BO$1)+CARDS('08-09 Teamsheets'!$H$2:$Z$92,$A67,$CX$3,'08-09 Teamsheets'!$C$2:$C$92,BO$1)+CARDS('09-10 Teamsheets'!$H$2:$Z$98,$A67,$CX$3,'09-10 Teamsheets'!$C$2:$C$98,BO$1)+CARDS('10-11 Teamsheets'!$H$2:$Z$106,$A67,$CX$3,'10-11 Teamsheets'!$C$2:$C$106,BO$1)+CARDS('11-12 Teamsheets'!$H$2:$Z$119,$A67,$CX$3,'11-12 Teamsheets'!$C$2:$C$119,BO$1)+CARDS('12-13 Teamsheets'!$H$2:$Z$126,$A67,$CX$3,'12-13 Teamsheets'!$C$2:$C$126,BO$1)+CARDS('13-14 Teamsheets'!$H$2:$Z$132,$A67,$CX$3,'13-14 Teamsheets'!$C$2:$C$132,BO$1)+CARDS('14-15 Teamsheets'!$H$2:$Z$136,$A67,$CX$3,'14-15 Teamsheets'!$C$2:$C$136,BO$1)) &amp; ")"</f>
        <v>0(0)</v>
      </c>
      <c r="BS67" s="82">
        <f>MINS_PLAYED('07-08 Teamsheets'!$H$2:$R$88,$A67,'07-08 Teamsheets'!$C$2:$C$88,BO$1)+MINS_PLAYED('08-09 Teamsheets'!$H$2:$R$92,$A67,'08-09 Teamsheets'!$C$2:$C$92,BO$1)+MINS_PLAYED('09-10 Teamsheets'!$H$2:$R$98,$A67,'09-10 Teamsheets'!$C$2:$C$98,BO$1)+MINS_PLAYED('10-11 Teamsheets'!$H$2:$R$106,$A67,'10-11 Teamsheets'!$C$2:$C$106,BO$1)+MINS_PLAYED('11-12 Teamsheets'!$H$2:$R$119,$A67,'11-12 Teamsheets'!$C$2:$C$119,BO$1)+MINS_PLAYED('12-13 Teamsheets'!$H$2:$R$126,$A67,'12-13 Teamsheets'!$C$2:$C$126,BO$1)+MINS_PLAYED('13-14 Teamsheets'!$H$2:$R$132,$A67,'13-14 Teamsheets'!$C$2:$C$132,BO$1)+MINS_PLAYED('14-15 Teamsheets'!$H$2:$R$136,$A67,'14-15 Teamsheets'!$C$2:$C$136,BO$1)+MINS_AS_SUB('07-08 Teamsheets'!$S$2:$Z$88,$A67,'07-08 Teamsheets'!$C$2:$C$88,BO$1)+MINS_AS_SUB('08-09 Teamsheets'!$S$2:$Z$92,$A67,'08-09 Teamsheets'!$C$2:$C$92,BO$1)+MINS_AS_SUB('09-10 Teamsheets'!$S$2:$Z$98,$A67,'09-10 Teamsheets'!$C$2:$C$98,BO$1)+MINS_AS_SUB('10-11 Teamsheets'!$S$2:$Z$106,$A67,'10-11 Teamsheets'!$C$2:$C$106,BO$1)+MINS_AS_SUB('11-12 Teamsheets'!$S$2:$Z$119,$A67,'11-12 Teamsheets'!$C$2:$C$119,BO$1)+MINS_AS_SUB('12-13 Teamsheets'!$S$2:$Z$126,$A67,'12-13 Teamsheets'!$C$2:$C$126,BO$1)+MINS_AS_SUB('13-14 Teamsheets'!$S$2:$Z$132,$A67,'13-14 Teamsheets'!$C$2:$C$132,BO$1)+MINS_AS_SUB('14-15 Teamsheets'!$S$2:$Z$136,$A67,'14-15 Teamsheets'!$C$2:$C$136,BO$1)</f>
        <v>0</v>
      </c>
      <c r="BT67" s="71">
        <f>APPS('05-06 Teamsheets'!$H$2:$R$71,$A67,'05-06 Teamsheets'!$C$2:$C$71,B$1)+SUBS('05-06 Teamsheets'!$S$2:$W$71,$A67,'05-06 Teamsheets'!$C$2:$C$71,B$1)+APPS('06-07 Teamsheets'!$H$2:$R$83,$A67,'06-07 Teamsheets'!$C$2:$C$83,G$1)+SUBS('06-07 Teamsheets'!$S$2:$Z$83,$A67,'06-07 Teamsheets'!$C$2:$C$83,G$1)+APPS('07-08 Teamsheets'!$H$2:$R$88,$A67,'07-08 Teamsheets'!$C$2:$C$88,L$1)+SUBS('07-08 Teamsheets'!$S$2:$Z$88,$A67,'07-08 Teamsheets'!$C$2:$C$88,L$1)+APPS('08-09 Teamsheets'!$H$2:$R$92,$A67,'08-09 Teamsheets'!$C$2:$C$92,Q$1)+SUBS('08-09 Teamsheets'!$S$2:$Z$92,$A67,'08-09 Teamsheets'!$C$2:$C$92,Q$1)+APPS('09-10 Teamsheets'!$H$2:$R$98,$A67,'09-10 Teamsheets'!$C$2:$C$98,Q$1)+SUBS('09-10 Teamsheets'!$S$2:$Z$98,$A67,'09-10 Teamsheets'!$C$2:$C$98,Q$1)+APPS('10-11 Teamsheets'!$H$2:$R$107,$A67,'10-11 Teamsheets'!$C$2:$C$107,Q$1)+SUBS('10-11 Teamsheets'!$S$2:$Z$107,$A67,'10-11 Teamsheets'!$C$2:$C$107,Q$1)+APPS('11-12 Teamsheets'!$H$2:$R$119,$A67,'11-12 Teamsheets'!$C$2:$C$119,Q$1)+SUBS('11-12 Teamsheets'!$S$2:$Z$119,$A67,'11-12 Teamsheets'!$C$2:$C$119,Q$1)+APPS('12-13 Teamsheets'!$H$2:$R$126,$A67,'12-13 Teamsheets'!$C$2:$C$126,Q$1)+SUBS('12-13 Teamsheets'!$S$2:$Z$126,$A67,'12-13 Teamsheets'!$C$2:$C$126,Q$1)+APPS('13-14 Teamsheets'!$H$2:$R$132,$A67,'13-14 Teamsheets'!$C$2:$C$132,Q$1)+SUBS('13-14 Teamsheets'!$S$2:$Z$132,$A67,'13-14 Teamsheets'!$C$2:$C$132,Q$1)+APPS('14-15 Teamsheets'!$H$2:$R$136,$A67,'14-15 Teamsheets'!$C$2:$C$136,Q$1)+SUBS('14-15 Teamsheets'!$S$2:$Z$136,$A67,'14-15 Teamsheets'!$C$2:$C$136,Q$1)</f>
        <v>28</v>
      </c>
      <c r="BU67" s="132">
        <v>4</v>
      </c>
      <c r="BV67" s="27">
        <f>APPS('07-08 Teamsheets'!$H$2:$R$88,$A67,'07-08 Teamsheets'!$C$2:$C$88,AZ$1)+SUBS('07-08 Teamsheets'!$S$2:$Z$88,$A67,'07-08 Teamsheets'!$C$2:$C$88,AZ$1)+APPS('11-12 Teamsheets'!$H$2:$R$119,$A67,'11-12 Teamsheets'!$C$2:$C$119,AZ$1)+SUBS('11-12 Teamsheets'!$S$2:$Z$119,$A67,'11-12 Teamsheets'!$C$2:$C$119,AZ$1)+APPS('12-13 Teamsheets'!$H$2:$R$126,$A67,'12-13 Teamsheets'!$C$2:$C$126,AZ$1)+SUBS('12-13 Teamsheets'!$S$2:$Z$126,$A67,'12-13 Teamsheets'!$C$2:$C$126,AZ$1)+APPS('13-14 Teamsheets'!$H$2:$R$132,$A67,'13-14 Teamsheets'!$C$2:$C$132,AZ$1)+SUBS('13-14 Teamsheets'!$S$2:$Z$132,$A67,'13-14 Teamsheets'!$C$2:$C$132,AZ$1)+APPS('14-15 Teamsheets'!$H$2:$R$136,$A67,'14-15 Teamsheets'!$C$2:$C$136,AZ$1)+SUBS('14-15 Teamsheets'!$S$2:$Z$136,$A67,'14-15 Teamsheets'!$C$2:$C$136,AZ$1)+APPS('08-09 Teamsheets'!$H$2:$R$92,$A67,'08-09 Teamsheets'!$C$2:$C$92,BE$1)+APPS('09-10 Teamsheets'!$H$2:$R$98,$A67,'09-10 Teamsheets'!$C$2:$C$98,BE$1)+SUBS('08-09 Teamsheets'!$S$2:$Z$92,$A67,'08-09 Teamsheets'!$C$2:$C$92,BE$1)+SUBS('09-10 Teamsheets'!$S$2:$Z$98,$A67,'09-10 Teamsheets'!$C$2:$C$98,BE$1)+APPS('10-11 Teamsheets'!$H$2:$R$107,$A67,'10-11 Teamsheets'!$C$2:$C$107,BE$1)+SUBS('10-11 Teamsheets'!$S$2:$Z$107,$A67,'10-11 Teamsheets'!$C$2:$C$107,BE$1)+APPS('11-12 Teamsheets'!$H$2:$R$119,$A67,'11-12 Teamsheets'!$C$2:$C$119,BE$1)+SUBS('11-12 Teamsheets'!$S$2:$Z$119,$A67,'11-12 Teamsheets'!$C$2:$C$119,BE$1)+APPS('12-13 Teamsheets'!$H$2:$R$126,$A67,'12-13 Teamsheets'!$C$2:$C$126,BE$1)+SUBS('12-13 Teamsheets'!$S$2:$Z$126,$A67,'12-13 Teamsheets'!$C$2:$C$126,BE$1)+APPS('13-14 Teamsheets'!$H$2:$R$132,$A67,'13-14 Teamsheets'!$C$2:$C$132,BE$1)+SUBS('13-14 Teamsheets'!$S$2:$Z$132,$A67,'13-14 Teamsheets'!$C$2:$C$132,BE$1)+APPS('14-15 Teamsheets'!$H$2:$R$136,$A67,'14-15 Teamsheets'!$C$2:$C$136,BE$1)+SUBS('14-15 Teamsheets'!$S$2:$Z$136,$A67,'14-15 Teamsheets'!$C$2:$C$136,BE$1)</f>
        <v>0</v>
      </c>
      <c r="BW67" s="27">
        <f>APPS('07-08 Teamsheets'!$H$2:$R$88,$A67,'07-08 Teamsheets'!$C$2:$C$88,BJ$1)+APPS('08-09 Teamsheets'!$H$2:$R$92,$A67,'08-09 Teamsheets'!$C$2:$C$92,BJ$1)+APPS('09-10 Teamsheets'!$H$2:$R$98,$A67,'09-10 Teamsheets'!$C$2:$C$98,BJ$1)+SUBS('07-08 Teamsheets'!$S$2:$Z$88,$A67,'07-08 Teamsheets'!$C$2:$C$88,BJ$1)+SUBS('08-09 Teamsheets'!$S$2:$Z$92,$A67,'08-09 Teamsheets'!$C$2:$C$92,BJ$1)+SUBS('09-10 Teamsheets'!$S$2:$Z$98,$A67,'09-10 Teamsheets'!$C$2:$C$98,BJ$1)+APPS('10-11 Teamsheets'!$H$2:$R$107,$A67,'10-11 Teamsheets'!$C$2:$C$107,BJ$1)+SUBS('10-11 Teamsheets'!$S$2:$Z$107,$A67,'10-11 Teamsheets'!$C$2:$C$107,BJ$1)+APPS('11-12 Teamsheets'!$H$2:$R$119,$A67,'11-12 Teamsheets'!$C$2:$C$119,BJ$1)+SUBS('11-12 Teamsheets'!$S$2:$Z$111,$A67,'11-12 Teamsheets'!$C$2:$C$119,BJ$1)+APPS('12-13 Teamsheets'!$H$2:$R$126,$A67,'12-13 Teamsheets'!$C$2:$C$126,BJ$1)+SUBS('12-13 Teamsheets'!$S$2:$Z$118,$A67,'12-13 Teamsheets'!$C$2:$C$126,BJ$1)+APPS('13-14 Teamsheets'!$H$2:$R$132,$A67,'13-14 Teamsheets'!$C$2:$C$132,BJ$1)+SUBS('13-14 Teamsheets'!$S$2:$Z$124,$A67,'13-14 Teamsheets'!$C$2:$C$132,BJ$1)+APPS('14-15 Teamsheets'!$H$2:$R$136,$A67,'14-15 Teamsheets'!$C$2:$C$136,BJ$1)+SUBS('14-15 Teamsheets'!$S$2:$Z$128,$A67,'14-15 Teamsheets'!$C$2:$C$136,BJ$1)</f>
        <v>0</v>
      </c>
      <c r="BX67" s="27">
        <f>APPS('07-08 Teamsheets'!$H$2:$R$88,$A67,'07-08 Teamsheets'!$C$2:$C$88,BO$1)+APPS('08-09 Teamsheets'!$H$2:$R$92,$A67,'08-09 Teamsheets'!$C$2:$C$92,BO$1)+APPS('09-10 Teamsheets'!$H$2:$R$98,$A67,'09-10 Teamsheets'!$C$2:$C$98,BO$1)+SUBS('07-08 Teamsheets'!$S$2:$Z$88,$A67,'07-08 Teamsheets'!$C$2:$C$88,BO$1)+SUBS('08-09 Teamsheets'!$S$2:$Z$92,$A67,'08-09 Teamsheets'!$C$2:$C$92,BO$1)+SUBS('09-10 Teamsheets'!$S$2:$Z$98,$A67,'09-10 Teamsheets'!$C$2:$C$98,BO$1)+APPS('10-11 Teamsheets'!$H$2:$R$107,$A67,'10-11 Teamsheets'!$C$2:$C$107,BO$1)+SUBS('10-11 Teamsheets'!$S$2:$Z$107,$A67,'10-11 Teamsheets'!$C$2:$C$107,BO$1)+APPS('11-12 Teamsheets'!$H$2:$R$119,$A67,'11-12 Teamsheets'!$C$2:$C$119,BO$1)+SUBS('11-12 Teamsheets'!$S$2:$Z$119,$A67,'11-12 Teamsheets'!$C$2:$C$119,BO$1)+APPS('12-13 Teamsheets'!$H$2:$R$126,$A67,'12-13 Teamsheets'!$C$2:$C$126,BO$1)+SUBS('12-13 Teamsheets'!$S$2:$Z$126,$A67,'12-13 Teamsheets'!$C$2:$C$126,BO$1)+APPS('13-14 Teamsheets'!$H$2:$R$132,$A67,'13-14 Teamsheets'!$C$2:$C$132,BO$1)+SUBS('13-14 Teamsheets'!$S$2:$Z$132,$A67,'13-14 Teamsheets'!$C$2:$C$132,BO$1)+APPS('14-15 Teamsheets'!$H$2:$R$136,$A67,'14-15 Teamsheets'!$C$2:$C$136,BO$1)+SUBS('14-15 Teamsheets'!$S$2:$Z$136,$A67,'14-15 Teamsheets'!$C$2:$C$136,BO$1)</f>
        <v>0</v>
      </c>
      <c r="BY67" s="28">
        <f t="shared" si="3"/>
        <v>4</v>
      </c>
      <c r="BZ67" s="27" t="str">
        <f>(APPS('05-06 Teamsheets'!$H$2:$R$71,$A67) + APPS('06-07 Teamsheets'!$H$2:$R$83,$A67) +APPS('07-08 Teamsheets'!$H$2:$R$88,$A67) + APPS('08-09 Teamsheets'!$H$2:$R$92,$A67)+APPS('09-10 Teamsheets'!$H$2:$R$98,$A67)+APPS('10-11 Teamsheets'!$H$2:$R$107,$A67)+APPS('11-12 Teamsheets'!$H$2:$R$119,$A67)+APPS('12-13 Teamsheets'!$H$2:$R$126,$A67)+APPS('13-14 Teamsheets'!$H$2:$R$132,$A67)+APPS('14-15 Teamsheets'!$H$2:$R$136,$A67)) &amp; "(" &amp; (SUBS('05-06 Teamsheets'!$S$2:$W$71,$A67)+SUBS('06-07 Teamsheets'!$S$2:$Z$83,$A67)+SUBS('07-08 Teamsheets'!$S$2:$Z$88,$A67) +SUBS('08-09 Teamsheets'!$S$2:$Z$92,$A67)+SUBS('09-10 Teamsheets'!$S$2:$Z$98,$A67)+SUBS('10-11 Teamsheets'!$S$2:$Z$107,$A67)+SUBS('11-12 Teamsheets'!$S$2:$Z$119,$A67)+SUBS('12-13 Teamsheets'!$S$2:$Z$126,$A67)+SUBS('13-14 Teamsheets'!$S$2:$Z$132,$A67)+SUBS('14-15 Teamsheets'!$S$2:$Z$136,$A67)) &amp; ")"</f>
        <v>32(0)</v>
      </c>
      <c r="CA67" s="28">
        <f t="shared" si="4"/>
        <v>32</v>
      </c>
      <c r="CB67" s="71">
        <f>GOALS('05-06 Teamsheets'!$H$2:$W$71,$A67,'05-06 Teamsheets'!$C$2:$C$71,B$1)+GOALS('06-07 Teamsheets'!$H$2:$Z$83,$A67,'06-07 Teamsheets'!$C$2:$C$83,G$1)+GOALS('07-08 Teamsheets'!$H$2:$Z$88,$A67,'07-08 Teamsheets'!$C$2:$C$88,L$1)+GOALS('08-09 Teamsheets'!$H$2:$Z$92,$A67,'08-09 Teamsheets'!$C$2:$C$92,Q$1)+GOALS('09-10 Teamsheets'!$H$2:$Z$98,$A67,'09-10 Teamsheets'!$C$2:$C$98,Q$1)+GOALS('10-11 Teamsheets'!$H$2:$Z$107,$A67,'10-11 Teamsheets'!$C$2:$C$107,Q$1)+GOALS('11-12 Teamsheets'!$H$2:$Z$119,$A67,'11-12 Teamsheets'!$C$2:$C$119,Q$1)+GOALS('12-13 Teamsheets'!$H$2:$Z$126,$A67,'12-13 Teamsheets'!$C$2:$C$126,Q$1)+GOALS('13-14 Teamsheets'!$H$2:$Z$132,$A67,'13-14 Teamsheets'!$C$2:$C$132,Q$1)+GOALS('14-15 Teamsheets'!$H$2:$Z$136,$A67,'14-15 Teamsheets'!$C$2:$C$136,Q$1)</f>
        <v>0</v>
      </c>
      <c r="CC67" s="27">
        <f>GOALS('05-06 Teamsheets'!$H$2:$W$71,$A67,'05-06 Teamsheets'!$C$2:$C$71,V$1)+GOALS('05-06 Teamsheets'!$H$2:$W$71,$A67,'05-06 Teamsheets'!$C$2:$C$71,AA$1)+GOALS('06-07 Teamsheets'!$H$2:$Z$83,$A67,'06-07 Teamsheets'!$C$2:$C$83,AF$1)+GOALS('06-07 Teamsheets'!$H$2:$Z$83,$A67,'06-07 Teamsheets'!$C$2:$C$83,AK$1)+GOALS('07-08 Teamsheets'!$H$2:$Z$88,$A67,'07-08 Teamsheets'!$C$2:$C$88,AP$1)+GOALS('07-08 Teamsheets'!$H$2:$Z$88,$A67,'07-08 Teamsheets'!$C$2:$C$88,AU$1)+GOALS('07-08 Teamsheets'!$H$2:$Z$88,$A67,'07-08 Teamsheets'!$C$2:$C$88,AZ$1)+GOALS('11-12 Teamsheets'!$H$2:$Z$119,$A67,'11-12 Teamsheets'!$C$2:$C$119,AZ$1)+GOALS('12-13 Teamsheets'!$H$2:$Z$120,$A67,'12-13 Teamsheets'!$C$2:$C$120,AZ$1)+GOALS('13-14 Teamsheets'!$H$2:$Z$126,$A67,'13-14 Teamsheets'!$C$2:$C$126,AZ$1)+GOALS('14-15 Teamsheets'!$H$2:$Z$130,$A67,'14-15 Teamsheets'!$C$2:$C$130,AZ$1)+GOALS('08-09 Teamsheets'!$H$2:$Z$92,$A67,'08-09 Teamsheets'!$C$2:$C$92,BE$1)+GOALS('09-10 Teamsheets'!$H$2:$Z$98,$A67,'09-10 Teamsheets'!$C$2:$C$98,BE$1)+GOALS('10-11 Teamsheets'!$H$2:$Z$107,$A67,'10-11 Teamsheets'!$C$2:$C$107,BE$1)+GOALS('11-12 Teamsheets'!$H$2:$Z$119,$A67,'11-12 Teamsheets'!$C$2:$C$119,BE$1)+GOALS('12-13 Teamsheets'!$H$2:$Z$126,$A67,'12-13 Teamsheets'!$C$2:$C$126,BE$1)+GOALS('13-14 Teamsheets'!$H$2:$Z$132,$A67,'13-14 Teamsheets'!$C$2:$C$132,BE$1)+GOALS('14-15 Teamsheets'!$H$2:$Z$136,$A67,'14-15 Teamsheets'!$C$2:$C$136,BE$1)</f>
        <v>0</v>
      </c>
      <c r="CD67" s="27">
        <f>GOALS('07-08 Teamsheets'!$H$2:$Z$88,$A67,'07-08 Teamsheets'!$C$2:$C$88,BJ$1)
+GOALS('08-09 Teamsheets'!$H$2:$Z$92,$A67,'08-09 Teamsheets'!$C$2:$C$92,BJ$1)
+GOALS('09-10 Teamsheets'!$H$2:$Z$98,$A67,'09-10 Teamsheets'!$C$2:$C$98,BJ$1)
+GOALS('10-11 Teamsheets'!$H$2:$Z$107,$A67,'10-11 Teamsheets'!$C$2:$C$107,BJ$1)
+GOALS('11-12 Teamsheets'!$H$2:$Z$119,$A67,'11-12 Teamsheets'!$C$2:$C$119,BJ$1)
+GOALS('12-13 Teamsheets'!$H$2:$Z$124,$A67,'12-13 Teamsheets'!$C$2:$C$124,BJ$1)+GOALS('13-14 Teamsheets'!$H$2:$Z$130,$A67,'13-14 Teamsheets'!$C$2:$C$130,BJ$1)+GOALS('14-15 Teamsheets'!$H$2:$Z$134,$A67,'14-15 Teamsheets'!$C$2:$C$134,BJ$1)
+GOALS('07-08 Teamsheets'!$H$2:$Z$88,$A67,'07-08 Teamsheets'!$C$2:$C$88,BO$1)
+GOALS('08-09 Teamsheets'!$H$2:$Z$92,$A67,'08-09 Teamsheets'!$C$2:$C$92,BO$1)
+GOALS('09-10 Teamsheets'!$H$2:$Z$98,$A67,'09-10 Teamsheets'!$C$2:$C$98,BO$1)
+GOALS('10-11 Teamsheets'!$H$2:$Z$107,$A67,'10-11 Teamsheets'!$C$2:$C$107,BO$1)
+GOALS('11-12 Teamsheets'!$H$2:$Z$119,$A67,'11-12 Teamsheets'!$C$2:$C$119,BO$1)
+GOALS('12-13 Teamsheets'!$H$2:$Z$126,$A67,'12-13 Teamsheets'!$C$2:$C$126,BO$1)+GOALS('13-14 Teamsheets'!$H$2:$Z$132,$A67,'13-14 Teamsheets'!$C$2:$C$132,BO$1)+GOALS('14-15 Teamsheets'!$H$2:$Z$136,$A67,'14-15 Teamsheets'!$C$2:$C$136,BO$1)</f>
        <v>0</v>
      </c>
      <c r="CE67" s="28">
        <f t="shared" si="5"/>
        <v>0</v>
      </c>
      <c r="CF67" s="27" t="str">
        <f>(GOALS('05-06 Teamsheets'!$H$2:$R$71,$A67) +GOALS('06-07 Teamsheets'!$H$2:$R$83,$A67) +  GOALS('07-08 Teamsheets'!$H$2:$R$88,$A67) + GOALS('08-09 Teamsheets'!$H$2:$R$92,$A67)+GOALS('09-10 Teamsheets'!$H$2:$R$98,$A67)+GOALS('10-11 Teamsheets'!$H$2:$R$107,$A67)+GOALS('11-12 Teamsheets'!$H$2:$R$119,$A67)+GOALS('12-13 Teamsheets'!$H$2:$R$126,$A67)+GOALS('13-14 Teamsheets'!$H$2:$R$132,$A67)+GOALS('14-15 Teamsheets'!$H$2:$R$136,$A67)) &amp; "(" &amp; (GOALS('05-06 Teamsheets'!$S$2:$W$71,$A67)+GOALS('06-07 Teamsheets'!$S$2:$Z$83,$A67)+GOALS('07-08 Teamsheets'!$S$2:$Z$88,$A67)+GOALS('08-09 Teamsheets'!$S$2:$Z$92,$A67)+GOALS('09-10 Teamsheets'!$S$2:$Z$98,$A67)+GOALS('10-11 Teamsheets'!$S$2:$Z$107,$A67)+GOALS('11-12 Teamsheets'!$S$2:$Z$119,$A67)+GOALS('12-13 Teamsheets'!$S$2:$Z$126,$A67)+GOALS('13-14 Teamsheets'!$S$2:$Z$132,$A67)+GOALS('14-15 Teamsheets'!$S$2:$Z$136,$A67)) &amp; ")"</f>
        <v>0(0)</v>
      </c>
      <c r="CG67" s="28">
        <f t="shared" si="6"/>
        <v>0</v>
      </c>
      <c r="CH67" s="71">
        <f t="shared" si="7"/>
        <v>9</v>
      </c>
      <c r="CI67" s="83">
        <f t="shared" si="8"/>
        <v>1</v>
      </c>
      <c r="CJ67" s="77">
        <f t="shared" si="9"/>
        <v>10</v>
      </c>
      <c r="CK67" s="74" t="str">
        <f>(CARDS('05-06 Teamsheets'!$H$2:$W$71,$A67,$CX$2)+CARDS('06-07 Teamsheets'!$H$2:$Z$83,$A67,$CX$2)+CARDS('07-08 Teamsheets'!$H$2:$Z$88,$A67,$CX$2)+CARDS('08-09 Teamsheets'!$H$2:$Z$92,$A67,$CX$2)+CARDS('09-10 Teamsheets'!$H$2:$Z$98,$A67,$CX$2)+CARDS('10-11 Teamsheets'!$H$2:$Z$107,$A67,$CX$2)+CARDS('11-12 Teamsheets'!$H$2:$Z$119,$A67,$CX$2)+CARDS('12-13 Teamsheets'!$H$2:$Z$126,$A67,$CX$2)+CARDS('13-14 Teamsheets'!$H$2:$Z$130,$A67,$CX$2)) &amp; "(" &amp; (CARDS('05-06 Teamsheets'!$H$2:$W$71,$A67,$CX$3)+CARDS('06-07 Teamsheets'!$H$2:$Z$83,$A67,$CX$3)+CARDS('07-08 Teamsheets'!$H$2:$Z$88,$A67,$CX$3)+CARDS('08-09 Teamsheets'!$H$2:$Z$92,$A67,$CX$3)+CARDS('09-10 Teamsheets'!$H$2:$Z$98,$A67,$CX$3)+CARDS('10-11 Teamsheets'!$H$2:$Z$107,$A67,$CX$3)+CARDS('11-12 Teamsheets'!$H$2:$Z$119,$A67,$CX$3)+CARDS('13-14 Teamsheets'!$H$2:$Z$130,$A67,$CX$3)) &amp; ")"</f>
        <v>4(0)</v>
      </c>
      <c r="CL67" s="28">
        <f t="shared" si="10"/>
        <v>2520</v>
      </c>
      <c r="CM67" s="28">
        <f t="shared" si="25"/>
        <v>390</v>
      </c>
      <c r="CN67" s="77">
        <f t="shared" si="12"/>
        <v>2910</v>
      </c>
      <c r="CO67" s="28">
        <f t="shared" si="13"/>
        <v>90.9375</v>
      </c>
      <c r="CP67" s="28">
        <f t="shared" si="14"/>
        <v>0</v>
      </c>
      <c r="CQ67" s="77">
        <f t="shared" si="24"/>
        <v>0</v>
      </c>
      <c r="CS67" s="71">
        <f t="shared" si="26"/>
        <v>63</v>
      </c>
      <c r="CT67" s="83">
        <f t="shared" si="27"/>
        <v>51</v>
      </c>
      <c r="CU67" s="77">
        <f t="shared" si="28"/>
        <v>101</v>
      </c>
    </row>
    <row r="68" spans="1:102" x14ac:dyDescent="0.2">
      <c r="A68" s="25" t="s">
        <v>854</v>
      </c>
      <c r="B68" s="27" t="s">
        <v>1635</v>
      </c>
      <c r="C68" s="27" t="s">
        <v>1635</v>
      </c>
      <c r="D68" s="27">
        <v>0</v>
      </c>
      <c r="E68" s="27" t="s">
        <v>1635</v>
      </c>
      <c r="F68" s="82">
        <v>0</v>
      </c>
      <c r="G68" s="27" t="s">
        <v>1635</v>
      </c>
      <c r="H68" s="27" t="s">
        <v>1635</v>
      </c>
      <c r="I68" s="27">
        <v>0</v>
      </c>
      <c r="J68" s="27" t="s">
        <v>1635</v>
      </c>
      <c r="K68" s="82">
        <v>0</v>
      </c>
      <c r="L68" s="27" t="s">
        <v>1661</v>
      </c>
      <c r="M68" s="27" t="s">
        <v>1635</v>
      </c>
      <c r="N68" s="27">
        <v>0</v>
      </c>
      <c r="O68" s="27" t="s">
        <v>1635</v>
      </c>
      <c r="P68" s="82">
        <v>128</v>
      </c>
      <c r="Q68" s="27" t="str">
        <f>(APPS('08-09 Teamsheets'!$H$2:$R$92,$A68,'08-09 Teamsheets'!$C$2:$C$92,Q$1)+APPS('09-10 Teamsheets'!$H$2:$R$98,$A68,'09-10 Teamsheets'!$C$2:$C$98,Q$1)+APPS('10-11 Teamsheets'!$H$2:$R$107,$A68,'10-11 Teamsheets'!$C$2:$C$107,Q$1)+APPS('11-12 Teamsheets'!$H$2:$R$119,$A68,'11-12 Teamsheets'!$C$2:$C$119,Q$1)+APPS('12-13 Teamsheets'!$H$2:$R$126,$A68,'12-13 Teamsheets'!$C$2:$C$126,Q$1)+APPS('13-14 Teamsheets'!$H$2:$R$132,$A68,'13-14 Teamsheets'!$C$2:$C$132,Q$1)+APPS('14-15 Teamsheets'!$H$2:$R$136,$A68,'14-15 Teamsheets'!$C$2:$C$136,Q$1)) &amp; "(" &amp; (SUBS('08-09 Teamsheets'!$S$2:$Z$92,$A68,'08-09 Teamsheets'!$C$2:$C$92,Q$1)+SUBS('09-10 Teamsheets'!$S$2:$Z$98,$A68,'09-10 Teamsheets'!$C$2:$C$98,Q$1)+SUBS('10-11 Teamsheets'!$S$2:$Z$107,$A68,'10-11 Teamsheets'!$C$2:$C$107,Q$1)+SUBS('11-12 Teamsheets'!$S$2:$Z$119,$A68,'11-12 Teamsheets'!$C$2:$C$119,Q$1)+SUBS('12-13 Teamsheets'!$S$2:$Z$126,$A68,'12-13 Teamsheets'!$C$2:$C$126,Q$1)+SUBS('13-14 Teamsheets'!$S$2:$Z$132,$A68,'13-14 Teamsheets'!$C$2:$C$132,Q$1)+SUBS('14-15 Teamsheets'!$S$2:$Z$136,$A68,'14-15 Teamsheets'!$C$2:$C$136,Q$1)) &amp; ")"</f>
        <v>0(0)</v>
      </c>
      <c r="R68" s="27" t="str">
        <f>(GOALS('08-09 Teamsheets'!$H$2:$R$92,$A68,'08-09 Teamsheets'!$C$2:$C$92,Q$1)+GOALS('09-10 Teamsheets'!$H$2:$R$98,$A68,'09-10 Teamsheets'!$C$2:$C$98,Q$1)+GOALS('10-11 Teamsheets'!$H$2:$R$107,$A68,'10-11 Teamsheets'!$C$2:$C$107,Q$1)+GOALS('11-12 Teamsheets'!$H$2:$R$119,$A68,'11-12 Teamsheets'!$C$2:$C$119,Q$1)+GOALS('12-13 Teamsheets'!$H$2:$R$126,$A68,'12-13 Teamsheets'!$C$2:$C$126,Q$1)+GOALS('13-14 Teamsheets'!$H$2:$R$132,$A68,'13-14 Teamsheets'!$C$2:$C$132,Q$1)+GOALS('14-15 Teamsheets'!$H$2:$R$136,$A68,'14-15 Teamsheets'!$C$2:$C$136,Q$1)) &amp; "(" &amp; (GOALS('08-09 Teamsheets'!$S$2:$Z$92,$A68,'08-09 Teamsheets'!$C$2:$C$92,Q$1)+GOALS('09-10 Teamsheets'!$S$2:$Z$98,$A68,'09-10 Teamsheets'!$C$2:$C$98,Q$1)+GOALS('10-11 Teamsheets'!$S$2:$Z$107,$A68,'10-11 Teamsheets'!$C$2:$C$107,Q$1)+GOALS('11-12 Teamsheets'!$S$2:$Z$119,$A68,'11-12 Teamsheets'!$C$2:$C$119,Q$1)+GOALS('12-13 Teamsheets'!$S$2:$Z$126,$A68,'12-13 Teamsheets'!$C$2:$C$126,Q$1)+GOALS('13-14 Teamsheets'!$S$2:$Z$132,$A68,'13-14 Teamsheets'!$C$2:$C$132,Q$1)+GOALS('14-15 Teamsheets'!$S$2:$Z$136,$A68,'14-15 Teamsheets'!$C$2:$C$136,Q$1)) &amp; ")"</f>
        <v>0(0)</v>
      </c>
      <c r="S68" s="27">
        <f>Clean_sheet('08-09 Teamsheets'!$C$2:$H$92,$A68,Q$1)+Clean_sheet('09-10 Teamsheets'!$C$2:$H$98,$A68,Q$1)+Clean_sheet('10-11 Teamsheets'!$C$2:$H$107,$A68,Q$1)+Clean_sheet('11-12 Teamsheets'!$C$2:$H$119,$A68,Q$1)+Clean_sheet('12-13 Teamsheets'!$C$2:$H$126,$A68,Q$1)+Clean_sheet('13-14 Teamsheets'!$C$2:$H$132,$A68,Q$1)+Clean_sheet('14-15 Teamsheets'!$C$2:$H$136,$A68,Q$1)</f>
        <v>0</v>
      </c>
      <c r="T68" s="27" t="str">
        <f>(CARDS('08-09 Teamsheets'!$H$2:$Z$92,$A68,$CX$2,'08-09 Teamsheets'!$C$2:$C$92,Q$1)+CARDS('09-10 Teamsheets'!$H$2:$Z$98,$A68,$CX$2,'09-10 Teamsheets'!$C$2:$C$98,Q$1)+CARDS('10-11 Teamsheets'!$H$2:$Z$107,$A68,$CX$2,'10-11 Teamsheets'!$C$2:$C$107,Q$1)+CARDS('11-12 Teamsheets'!$H$2:$Z$119,$A68,$CX$2,'11-12 Teamsheets'!$C$2:$C$119,Q$1)+CARDS('12-13 Teamsheets'!$H$2:$Z$126,$A68,$CX$2,'12-13 Teamsheets'!$C$2:$C$126,Q$1)+CARDS('13-14 Teamsheets'!$H$2:$Z$132,$A68,$CX$2,'13-14 Teamsheets'!$C$2:$C$132,Q$1)+CARDS('14-15 Teamsheets'!$H$2:$Z$136,$A68,$CX$2,'14-15 Teamsheets'!$C$2:$C$136,Q$1)) &amp; "(" &amp; (CARDS('08-09 Teamsheets'!$H$2:$Z$92,$A68,$CX$3,'08-09 Teamsheets'!$C$2:$C$92,Q$1)+CARDS('09-10 Teamsheets'!$H$2:$Z$98,$A68,$CX$3,'09-10 Teamsheets'!$C$2:$C$98,Q$1)+CARDS('10-11 Teamsheets'!$H$2:$Z$107,$A68,$CX$3,'10-11 Teamsheets'!$C$2:$C$107,Q$1)+CARDS('11-12 Teamsheets'!$H$2:$Z$119,$A68,$CX$3,'11-12 Teamsheets'!$C$2:$C$119,Q$1)+CARDS('12-13 Teamsheets'!$H$2:$Z$126,$A68,$CX$3,'12-13 Teamsheets'!$C$2:$C$126,Q$1)+CARDS('13-14 Teamsheets'!$H$2:$Z$132,$A68,$CX$3,'13-14 Teamsheets'!$C$2:$C$132,Q$1)+CARDS('14-15 Teamsheets'!$H$2:$Z$136,$A68,$CX$3,'14-15 Teamsheets'!$C$2:$C$136,Q$1)) &amp; ")"</f>
        <v>0(0)</v>
      </c>
      <c r="U68" s="82">
        <f>MINS_PLAYED('08-09 Teamsheets'!$H$2:$R$92,$A68,'08-09 Teamsheets'!$C$2:$C$92,Q$1)+MINS_PLAYED('09-10 Teamsheets'!$H$2:$R$98,$A68,'09-10 Teamsheets'!$C$2:$C$98,Q$1)+ MINS_AS_SUB('08-09 Teamsheets'!$S$2:$Z$92,$A68,'08-09 Teamsheets'!$C$2:$C$92,Q$1)+ MINS_AS_SUB('09-10 Teamsheets'!$S$2:$Z$98,$A68,'09-10 Teamsheets'!$C$2:$C$98,Q$1)+MINS_PLAYED('10-11 Teamsheets'!$H$2:$R$107,$A68,'10-11 Teamsheets'!$C$2:$C$107,Q$1)+MINS_AS_SUB('10-11 Teamsheets'!$S$2:$Z$107,$A68,'10-11 Teamsheets'!$C$2:$C$107,Q$1)+MINS_PLAYED('11-12 Teamsheets'!$H$2:$R$119,$A68,'11-12 Teamsheets'!$C$2:$C$119,Q$1)+MINS_AS_SUB('11-12 Teamsheets'!$S$2:$Z$119,$A68,'11-12 Teamsheets'!$C$2:$C$119,Q$1)+MINS_PLAYED('12-13 Teamsheets'!$H$2:$R$126,$A68,'12-13 Teamsheets'!$C$2:$C$126,Q$1)+MINS_AS_SUB('12-13 Teamsheets'!$S$2:$Z$126,$A68,'12-13 Teamsheets'!$C$2:$C$126,Q$1)+MINS_PLAYED('13-14 Teamsheets'!$H$2:$R$132,$A68,'13-14 Teamsheets'!$C$2:$C$132,Q$1)+MINS_AS_SUB('13-14 Teamsheets'!$S$2:$Z$132,$A68,'13-14 Teamsheets'!$C$2:$C$132,Q$1)+MINS_PLAYED('14-15 Teamsheets'!$H$2:$R$136,$A68,'14-15 Teamsheets'!$C$2:$C$136,Q$1)+MINS_AS_SUB('14-15 Teamsheets'!$S$2:$Z$136,$A68,'14-15 Teamsheets'!$C$2:$C$136,Q$1)</f>
        <v>0</v>
      </c>
      <c r="V68" s="27" t="s">
        <v>1635</v>
      </c>
      <c r="W68" s="27" t="s">
        <v>1635</v>
      </c>
      <c r="X68" s="27">
        <v>0</v>
      </c>
      <c r="Y68" s="27" t="s">
        <v>1635</v>
      </c>
      <c r="Z68" s="82">
        <v>0</v>
      </c>
      <c r="AA68" s="27" t="s">
        <v>1635</v>
      </c>
      <c r="AB68" s="27" t="s">
        <v>1635</v>
      </c>
      <c r="AC68" s="27">
        <v>0</v>
      </c>
      <c r="AD68" s="27" t="s">
        <v>1635</v>
      </c>
      <c r="AE68" s="82">
        <v>0</v>
      </c>
      <c r="AF68" s="27" t="s">
        <v>1635</v>
      </c>
      <c r="AG68" s="27" t="s">
        <v>1635</v>
      </c>
      <c r="AH68" s="27">
        <v>0</v>
      </c>
      <c r="AI68" s="27" t="s">
        <v>1635</v>
      </c>
      <c r="AJ68" s="82">
        <v>0</v>
      </c>
      <c r="AK68" s="27" t="s">
        <v>1635</v>
      </c>
      <c r="AL68" s="27" t="s">
        <v>1635</v>
      </c>
      <c r="AM68" s="27">
        <v>0</v>
      </c>
      <c r="AN68" s="27" t="s">
        <v>1635</v>
      </c>
      <c r="AO68" s="82">
        <v>0</v>
      </c>
      <c r="AP68" s="27" t="s">
        <v>1636</v>
      </c>
      <c r="AQ68" s="27" t="s">
        <v>1635</v>
      </c>
      <c r="AR68" s="27">
        <v>0</v>
      </c>
      <c r="AS68" s="27" t="s">
        <v>1635</v>
      </c>
      <c r="AT68" s="82">
        <v>120</v>
      </c>
      <c r="AU68" s="27" t="s">
        <v>1635</v>
      </c>
      <c r="AV68" s="27" t="s">
        <v>1635</v>
      </c>
      <c r="AW68" s="27">
        <v>0</v>
      </c>
      <c r="AX68" s="27" t="s">
        <v>1635</v>
      </c>
      <c r="AY68" s="82">
        <v>0</v>
      </c>
      <c r="AZ68" s="27" t="str">
        <f>(APPS('07-08 Teamsheets'!$H$2:$R$88,$A68,'07-08 Teamsheets'!$C$2:$C$88,AZ$1)+APPS('11-12 Teamsheets'!$H$2:$R$119,$A68,'11-12 Teamsheets'!$C$2:$C$119,AZ$1)+APPS('12-13 Teamsheets'!$H$2:$R$126,$A68,'12-13 Teamsheets'!$C$2:$C$126,AZ$1)+APPS('13-14 Teamsheets'!$H$2:$R$132,$A68,'13-14 Teamsheets'!$C$2:$C$132,AZ$1)+APPS('14-15 Teamsheets'!$H$2:$R$136,$A68,'14-15 Teamsheets'!$C$2:$C$136,AZ$1)) &amp; "(" &amp; (SUBS('07-08 Teamsheets'!$S$2:$Z$88,$A68,'07-08 Teamsheets'!$C$2:$C$88,AZ$1)+SUBS('11-12 Teamsheets'!$S$2:$Z$119,$A68,'11-12 Teamsheets'!$C$2:$C$119,AZ$1)+SUBS('12-13 Teamsheets'!$S$2:$Z$126,$A68,'12-13 Teamsheets'!$C$2:$C$126,AZ$1)+SUBS('13-14 Teamsheets'!$S$2:$Z$132,$A68,'13-14 Teamsheets'!$C$2:$C$132,AZ$1)+SUBS('14-15 Teamsheets'!$S$2:$Z$136,$A68,'14-15 Teamsheets'!$C$2:$C$136,AZ$1)) &amp; ")"</f>
        <v>0(0)</v>
      </c>
      <c r="BA68" s="27" t="str">
        <f>(GOALS('07-08 Teamsheets'!$H$2:$R$88,$A68,'07-08 Teamsheets'!$C$2:$C$88,AZ$1)+GOALS('11-12 Teamsheets'!$H$2:$R$119,$A68,'11-12 Teamsheets'!$C$2:$C$119,AZ$1)+GOALS('12-13 Teamsheets'!$H$2:$R$126,$A68,'12-13 Teamsheets'!$C$2:$C$126,AZ$1)+GOALS('13-14 Teamsheets'!$H$2:$R$132,$A68,'13-14 Teamsheets'!$C$2:$C$132,AZ$1)+GOALS('14-15 Teamsheets'!$H$2:$R$136,$A68,'14-15 Teamsheets'!$C$2:$C$136,AZ$1)) &amp; "(" &amp; (GOALS('07-08 Teamsheets'!$S$2:$Z$88,$A68,'07-08 Teamsheets'!$C$2:$C$88,AZ$1)+GOALS('11-12 Teamsheets'!$S$2:$Z$119,$A68,'11-12 Teamsheets'!$C$2:$C$119,AZ$1)+GOALS('12-13 Teamsheets'!$S$2:$Z$126,$A68,'12-13 Teamsheets'!$C$2:$C$126,AZ$1)+GOALS('13-14 Teamsheets'!$S$2:$Z$132,$A68,'13-14 Teamsheets'!$C$2:$C$132,AZ$1)+GOALS('14-15 Teamsheets'!$S$2:$Z$136,$A68,'14-15 Teamsheets'!$C$2:$C$136,AZ$1)) &amp; ")"</f>
        <v>0(0)</v>
      </c>
      <c r="BB68" s="27">
        <f>Clean_sheet('07-08 Teamsheets'!$C$2:$H$92,$A68,AZ$1)+Clean_sheet('11-12 Teamsheets'!$C$2:$H$119,$A68,AZ$1)+Clean_sheet('12-13 Teamsheets'!$C$2:$H$126,$A68,AZ$1)+Clean_sheet('13-14 Teamsheets'!$C$2:$H$132,$A68,AZ$1)+Clean_sheet('14-15 Teamsheets'!$C$2:$H$136,$A68,AZ$1)</f>
        <v>0</v>
      </c>
      <c r="BC68" s="27" t="str">
        <f>(CARDS('07-08 Teamsheets'!$H$2:$Z$88,$A68,$CX$2,'07-08 Teamsheets'!$C$2:$C$88,AZ$1)+CARDS('11-12 Teamsheets'!$H$2:$Z$119,$A68,$CX$2,'11-12 Teamsheets'!$C$2:$C$119,AZ$1)+CARDS('12-13 Teamsheets'!$H$2:$Z$126,$A68,$CX$2,'12-13 Teamsheets'!$C$2:$C$126,AZ$1)+CARDS('13-14 Teamsheets'!$H$2:$Z$132,$A68,$CX$2,'13-14 Teamsheets'!$C$2:$C$132,AZ$1)+CARDS('14-15 Teamsheets'!$H$2:$Z$136,$A68,$CX$2,'14-15 Teamsheets'!$C$2:$C$136,AZ$1)) &amp; "(" &amp; (CARDS('07-08 Teamsheets'!$H$2:$Z$88,$A68,$CX$3,'07-08 Teamsheets'!$C$2:$C$88,AZ$1)+CARDS('11-12 Teamsheets'!$H$2:$Z$119,$A68,$CX$3,'11-12 Teamsheets'!$C$2:$C$119,AZ$1)+CARDS('12-13 Teamsheets'!$H$2:$Z$126,$A68,$CX$3,'12-13 Teamsheets'!$C$2:$C$126,AZ$1)+CARDS('13-14 Teamsheets'!$H$2:$Z$132,$A68,$CX$3,'13-14 Teamsheets'!$C$2:$C$132,AZ$1)+CARDS('14-15 Teamsheets'!$H$2:$Z$136,$A68,$CX$3,'14-15 Teamsheets'!$C$2:$C$136,AZ$1)) &amp; ")"</f>
        <v>0(0)</v>
      </c>
      <c r="BD68" s="82">
        <f>MINS_PLAYED('07-08 Teamsheets'!$H$2:$R$88,$A68,'07-08 Teamsheets'!$C$2:$C$88,AZ$1)+MINS_PLAYED('11-12 Teamsheets'!$H$2:$R$119,$A68,'11-12 Teamsheets'!$C$2:$C$119,AZ$1)+MINS_PLAYED('12-13 Teamsheets'!$H$2:$R$126,$A68,'12-13 Teamsheets'!$C$2:$C$126,AZ$1)+MINS_PLAYED('13-14 Teamsheets'!$H$2:$R$132,$A68,'13-14 Teamsheets'!$C$2:$C$132,AZ$1)+MINS_PLAYED('14-15 Teamsheets'!$H$2:$R$136,$A68,'14-15 Teamsheets'!$C$2:$C$136,AZ$1)+MINS_AS_SUB('07-08 Teamsheets'!$S$2:$Z$88,$A68,'07-08 Teamsheets'!$C$2:$C$88,AZ$1)+MINS_AS_SUB('11-12 Teamsheets'!$S$2:$Z$119,$A68,'11-12 Teamsheets'!$C$2:$C$119,AZ$1)+MINS_AS_SUB('12-13 Teamsheets'!$S$2:$Z$126,$A68,'12-13 Teamsheets'!$C$2:$C$126,AZ$1)+MINS_AS_SUB('13-14 Teamsheets'!$S$2:$Z$132,$A68,'13-14 Teamsheets'!$C$2:$C$132,AZ$1)+MINS_AS_SUB('14-15 Teamsheets'!$S$2:$Z$136,$A68,'14-15 Teamsheets'!$C$2:$C$136,AZ$1)</f>
        <v>0</v>
      </c>
      <c r="BE68" s="27" t="str">
        <f>(APPS('08-09 Teamsheets'!$H$2:$R$92,$A68,'08-09 Teamsheets'!$C$2:$C$92,BE$1)+APPS('09-10 Teamsheets'!$H$2:$R$98,$A68,'09-10 Teamsheets'!$C$2:$C$98,BE$1)+APPS('10-11 Teamsheets'!$H$2:$R$107,$A68,'10-11 Teamsheets'!$C$2:$C$107,BE$1)+APPS('11-12 Teamsheets'!$H$2:$R$119,$A68,'11-12 Teamsheets'!$C$2:$C$119,BE$1)+APPS('12-13 Teamsheets'!$H$2:$R$126,$A68,'12-13 Teamsheets'!$C$2:$C$126,BE$1)+APPS('13-14 Teamsheets'!$H$2:$R$132,$A68,'13-14 Teamsheets'!$C$2:$C$132,BE$1)+APPS('14-15 Teamsheets'!$H$2:$R$136,$A68,'14-15 Teamsheets'!$C$2:$C$136,BE$1)) &amp; "(" &amp; (SUBS('08-09 Teamsheets'!$S$2:$Z$92,$A68,'08-09 Teamsheets'!$C$2:$C$92,BE$1)+SUBS('09-10 Teamsheets'!$S$2:$Z$98,$A68,'09-10 Teamsheets'!$C$2:$C$98,BE$1)+SUBS('10-11 Teamsheets'!$S$2:$Z$107,$A68,'10-11 Teamsheets'!$C$2:$C$107,BE$1)+SUBS('11-12 Teamsheets'!$S$2:$Z$119,$A68,'11-12 Teamsheets'!$C$2:$C$119,BE$1)+SUBS('12-13 Teamsheets'!$S$2:$Z$126,$A68,'12-13 Teamsheets'!$C$2:$C$126,BE$1)+SUBS('13-14 Teamsheets'!$S$2:$Z$132,$A68,'13-14 Teamsheets'!$C$2:$C$132,BE$1)+SUBS('14-15 Teamsheets'!$S$2:$Z$136,$A68,'14-15 Teamsheets'!$C$2:$C$136,BE$1)) &amp; ")"</f>
        <v>0(0)</v>
      </c>
      <c r="BF68" s="27" t="str">
        <f>(GOALS('08-09 Teamsheets'!$H$2:$R$92,$A68,'08-09 Teamsheets'!$C$2:$C$92,BE$1)+GOALS('09-10 Teamsheets'!$H$2:$R$98,$A68,'09-10 Teamsheets'!$C$2:$C$98,BE$1)+GOALS('10-11 Teamsheets'!$H$2:$R$107,$A68,'10-11 Teamsheets'!$C$2:$C$107,BE$1)+GOALS('11-12 Teamsheets'!$H$2:$R$119,$A68,'11-12 Teamsheets'!$C$2:$C$119,BE$1)+GOALS('12-13 Teamsheets'!$H$2:$R$126,$A68,'12-13 Teamsheets'!$C$2:$C$126,BE$1)+GOALS('13-14 Teamsheets'!$H$2:$R$132,$A68,'13-14 Teamsheets'!$C$2:$C$132,BE$1)+GOALS('14-15 Teamsheets'!$H$2:$R$136,$A68,'14-15 Teamsheets'!$C$2:$C$136,BE$1)) &amp; "(" &amp; (GOALS('08-09 Teamsheets'!$S$2:$Z$92,$A68,'08-09 Teamsheets'!$C$2:$C$92,BE$1)+GOALS('09-10 Teamsheets'!$S$2:$Z$98,$A68,'09-10 Teamsheets'!$C$2:$C$98,BE$1)+GOALS('10-11 Teamsheets'!$S$2:$Z$107,$A68,'10-11 Teamsheets'!$C$2:$C$107,BE$1)+GOALS('11-12 Teamsheets'!$S$2:$Z$119,$A68,'11-12 Teamsheets'!$C$2:$C$119,BE$1)+GOALS('12-13 Teamsheets'!$S$2:$Z$126,$A68,'12-13 Teamsheets'!$C$2:$C$126,BE$1)+GOALS('13-14 Teamsheets'!$S$2:$Z$132,$A68,'13-14 Teamsheets'!$C$2:$C$132,BE$1)+GOALS('14-15 Teamsheets'!$S$2:$Z$136,$A68,'14-15 Teamsheets'!$C$2:$C$136,BE$1)) &amp; ")"</f>
        <v>0(0)</v>
      </c>
      <c r="BG68" s="27">
        <f>Clean_sheet('08-09 Teamsheets'!$C$2:$H$92,$A68,BE$1)+Clean_sheet('09-10 Teamsheets'!$C$2:$H$98,$A68,BE$1)+Clean_sheet('10-11 Teamsheets'!$C$2:$H$107,$A68,BE$1)+Clean_sheet('11-12 Teamsheets'!$C$2:$H$119,$A68,BE$1)+Clean_sheet('12-13 Teamsheets'!$C$2:$H$126,$A68,BE$1)+Clean_sheet('13-14 Teamsheets'!$C$2:$H$132,$A68,BE$1)+Clean_sheet('14-15 Teamsheets'!$C$2:$H$136,$A68,BE$1)</f>
        <v>0</v>
      </c>
      <c r="BH68" s="27" t="str">
        <f>(CARDS('08-09 Teamsheets'!$H$2:$Z$92,$A68,$CX$2,'08-09 Teamsheets'!$C$2:$C$92,BE$1)+CARDS('09-10 Teamsheets'!$H$2:$Z$98,$A68,$CX$2,'09-10 Teamsheets'!$C$2:$C$98,BE$1)+CARDS('10-11 Teamsheets'!$H$2:$Z$107,$A68,$CX$2,'10-11 Teamsheets'!$C$2:$C$107,BE$1)+CARDS('11-12 Teamsheets'!$H$2:$Z$119,$A68,$CX$2,'11-12 Teamsheets'!$C$2:$C$119,BE$1)+CARDS('12-13 Teamsheets'!$H$2:$Z$126,$A68,$CX$2,'12-13 Teamsheets'!$C$2:$C$126,BE$1)+CARDS('13-14 Teamsheets'!$H$2:$Z$132,$A68,$CX$2,'13-14 Teamsheets'!$C$2:$C$132,BE$1)+CARDS('14-15 Teamsheets'!$H$2:$Z$136,$A68,$CX$2,'14-15 Teamsheets'!$C$2:$C$136,BE$1)) &amp; "(" &amp; (CARDS('08-09 Teamsheets'!$H$2:$Z$92,$A68,$CX$3,'08-09 Teamsheets'!$C$2:$C$92,BE$1)+CARDS('09-10 Teamsheets'!$H$2:$Z$98,$A68,$CX$3,'09-10 Teamsheets'!$C$2:$C$98,BE$1)+CARDS('10-11 Teamsheets'!$H$2:$Z$107,$A68,$CX$3,'10-11 Teamsheets'!$C$2:$C$107,BE$1)+CARDS('11-12 Teamsheets'!$H$2:$Z$119,$A68,$CX$3,'11-12 Teamsheets'!$C$2:$C$119,BE$1)+CARDS('12-13 Teamsheets'!$H$2:$Z$126,$A68,$CX$3,'12-13 Teamsheets'!$C$2:$C$126,BE$1)+CARDS('13-14 Teamsheets'!$H$2:$Z$132,$A68,$CX$3,'13-14 Teamsheets'!$C$2:$C$132,BE$1)+CARDS('14-15 Teamsheets'!$H$2:$Z$136,$A68,$CX$3,'14-15 Teamsheets'!$C$2:$C$136,BE$1)) &amp; ")"</f>
        <v>0(0)</v>
      </c>
      <c r="BI68" s="82">
        <f>MINS_PLAYED('08-09 Teamsheets'!$H$2:$R$92,$A68,'08-09 Teamsheets'!$C$2:$C$92,BE$1)+MINS_PLAYED('09-10 Teamsheets'!$H$2:$R$98,$A68,'09-10 Teamsheets'!$C$2:$C$98,BE$1)+ MINS_AS_SUB('08-09 Teamsheets'!$S$2:$Z$92,$A68,'08-09 Teamsheets'!$C$2:$C$92,BE$1)+ MINS_AS_SUB('09-10 Teamsheets'!$S$2:$Z$98,$A68,'09-10 Teamsheets'!$C$2:$C$98,BE$1)+MINS_PLAYED('10-11 Teamsheets'!$H$2:$R$107,$A68,'10-11 Teamsheets'!$C$2:$C$107,BE$1)+MINS_AS_SUB('10-11 Teamsheets'!$S$2:$Z$107,$A68,'10-11 Teamsheets'!$C$2:$C$107,BE$1)+MINS_PLAYED('11-12 Teamsheets'!$H$2:$R$119,$A68,'11-12 Teamsheets'!$C$2:$C$119,BE$1)+MINS_AS_SUB('11-12 Teamsheets'!$S$2:$Z$119,$A68,'11-12 Teamsheets'!$C$2:$C$119,BE$1)+MINS_PLAYED('12-13 Teamsheets'!$H$2:$R$126,$A68,'12-13 Teamsheets'!$C$2:$C$126,BE$1)+MINS_AS_SUB('12-13 Teamsheets'!$S$2:$Z$126,$A68,'12-13 Teamsheets'!$C$2:$C$126,BE$1)+MINS_PLAYED('13-14 Teamsheets'!$H$2:$R$132,$A68,'13-14 Teamsheets'!$C$2:$C$132,BE$1)+MINS_AS_SUB('13-14 Teamsheets'!$S$2:$Z$132,$A68,'13-14 Teamsheets'!$C$2:$C$132,BE$1)+MINS_PLAYED('14-15 Teamsheets'!$H$2:$R$136,$A68,'14-15 Teamsheets'!$C$2:$C$136,BE$1)+MINS_AS_SUB('14-15 Teamsheets'!$S$2:$Z$136,$A68,'14-15 Teamsheets'!$C$2:$C$136,BE$1)</f>
        <v>0</v>
      </c>
      <c r="BJ68" s="27" t="str">
        <f>(APPS('07-08 Teamsheets'!$H$2:$R$88,$A68,'07-08 Teamsheets'!$C$2:$C$88,BJ$1)+APPS('08-09 Teamsheets'!$H$2:$R$92,$A68,'08-09 Teamsheets'!$C$2:$C$92,BJ$1)+APPS('09-10 Teamsheets'!$H$2:$R$98,$A68,'09-10 Teamsheets'!$C$2:$C$98,BJ$1)+APPS('10-11 Teamsheets'!$H$2:$R$106,$A68,'10-11 Teamsheets'!$C$2:$C$106,BJ$1)+APPS('11-12 Teamsheets'!$H$2:$R$119,$A68,'11-12 Teamsheets'!$C$2:$C$119,BJ$1)+APPS('12-13 Teamsheets'!$H$2:$R$126,$A68,'12-13 Teamsheets'!$C$2:$C$126,BJ$1)+APPS('13-14 Teamsheets'!$H$2:$R$132,$A68,'13-14 Teamsheets'!$C$2:$C$132,BJ$1)+APPS('14-15 Teamsheets'!$H$2:$R$136,$A68,'14-15 Teamsheets'!$C$2:$C$136,BJ$1)) &amp; "(" &amp; (SUBS('07-08 Teamsheets'!$S$2:$Z$88,$A68,'07-08 Teamsheets'!$C$2:$C$88,BJ$1)+SUBS('08-09 Teamsheets'!$S$2:$Z$92,$A68,'08-09 Teamsheets'!$C$2:$C$92,BJ$1)+SUBS('09-10 Teamsheets'!$S$2:$Z$98,$A68,'09-10 Teamsheets'!$C$2:$C$98,BJ$1)+SUBS('10-11 Teamsheets'!$S$2:$Z$106,$A68,'10-11 Teamsheets'!$C$2:$C$106,BJ$1)+SUBS('11-12 Teamsheets'!$S$2:$Z$119,$A68,'11-12 Teamsheets'!$C$2:$C$119,BJ$1)+SUBS('12-13 Teamsheets'!$S$2:$Z$126,$A68,'12-13 Teamsheets'!$C$2:$C$126,BJ$1)+SUBS('13-14 Teamsheets'!$S$2:$Z$132,$A68,'13-14 Teamsheets'!$C$2:$C$132,BJ$1)+SUBS('14-15 Teamsheets'!$S$2:$Z$136,$A68,'14-15 Teamsheets'!$C$2:$C$136,BJ$1)) &amp; ")"</f>
        <v>0(0)</v>
      </c>
      <c r="BK68" s="27" t="str">
        <f>(GOALS('07-08 Teamsheets'!$H$2:$R$88,$A68,'07-08 Teamsheets'!$C$2:$C$88,BJ$1)+GOALS('08-09 Teamsheets'!$H$2:$R$92,$A68,'08-09 Teamsheets'!$C$2:$C$92,BJ$1)+GOALS('09-10 Teamsheets'!$H$2:$R$98,$A68,'09-10 Teamsheets'!$C$2:$C$98,BJ$1)+GOALS('10-11 Teamsheets'!$H$2:$R$106,$A68,'10-11 Teamsheets'!$C$2:$C$106,BJ$1)+GOALS('11-12 Teamsheets'!$H$2:$R$119,$A68,'11-12 Teamsheets'!$C$2:$C$119,BJ$1)+GOALS('12-13 Teamsheets'!$H$2:$R$126,$A68,'12-13 Teamsheets'!$C$2:$C$126,BJ$1)+GOALS('13-14 Teamsheets'!$H$2:$R$132,$A68,'13-14 Teamsheets'!$C$2:$C$132,BJ$1)+GOALS('14-15 Teamsheets'!$H$2:$R$136,$A68,'14-15 Teamsheets'!$C$2:$C$136,BJ$1)) &amp; "(" &amp; (GOALS('07-08 Teamsheets'!$S$2:$Z$88,$A68,'07-08 Teamsheets'!$C$2:$C$88,BJ$1)+GOALS('08-09 Teamsheets'!$S$2:$Z$92,$A68,'08-09 Teamsheets'!$C$2:$C$92,BJ$1)+GOALS('09-10 Teamsheets'!$S$2:$Z$98,$A68,'09-10 Teamsheets'!$C$2:$C$98,BJ$1)+GOALS('10-11 Teamsheets'!$S$2:$Z$106,$A68,'10-11 Teamsheets'!$C$2:$C$106,BJ$1)+GOALS('11-12 Teamsheets'!$S$2:$Z$119,$A68,'11-12 Teamsheets'!$C$2:$C$119,BJ$1)+GOALS('12-13 Teamsheets'!$S$2:$Z$126,$A68,'12-13 Teamsheets'!$C$2:$C$126,BJ$1)+GOALS('13-14 Teamsheets'!$S$2:$Z$132,$A68,'13-14 Teamsheets'!$C$2:$C$132,BJ$1)+GOALS('14-15 Teamsheets'!$S$2:$Z$136,$A68,'14-15 Teamsheets'!$C$2:$C$136,BJ$1)) &amp; ")"</f>
        <v>0(0)</v>
      </c>
      <c r="BL68" s="27">
        <f>Clean_sheet('07-08 Teamsheets'!$C$2:$H$92,$A68,BJ$1)+Clean_sheet('08-09 Teamsheets'!$C$2:$H$92,$A68,BJ$1)+Clean_sheet('09-10 Teamsheets'!$C$2:$H$98,$A68,BJ$1)+Clean_sheet('10-11 Teamsheets'!$C$2:$H$106,$A68,BJ$1)+Clean_sheet('11-12 Teamsheets'!$C$2:$H$119,$A68,BJ$1)+Clean_sheet('12-13 Teamsheets'!$C$2:$H$126,$A68,BJ$1)+Clean_sheet('13-14 Teamsheets'!$C$2:$H$132,$A68,BJ$1)+Clean_sheet('14-15 Teamsheets'!$C$2:$H$136,$A68,BJ$1)</f>
        <v>0</v>
      </c>
      <c r="BM68" s="27" t="str">
        <f>(CARDS('07-08 Teamsheets'!$H$2:$Z$88,$A68,$CX$2,'07-08 Teamsheets'!$C$2:$C$88,BJ$1)+CARDS('08-09 Teamsheets'!$H$2:$Z$92,$A68,$CX$2,'08-09 Teamsheets'!$C$2:$C$92,BJ$1)+CARDS('09-10 Teamsheets'!$H$2:$Z$98,$A68,$CX$2,'09-10 Teamsheets'!$C$2:$C$98,BJ$1)+CARDS('10-11 Teamsheets'!$H$2:$Z$106,$A68,$CX$2,'10-11 Teamsheets'!$C$2:$C$106,BJ$1)+CARDS('11-12 Teamsheets'!$H$2:$Z$119,$A68,$CX$2,'11-12 Teamsheets'!$C$2:$C$119,BJ$1)+CARDS('12-13 Teamsheets'!$H$2:$Z$126,$A68,$CX$2,'12-13 Teamsheets'!$C$2:$C$126,BJ$1)+CARDS('13-14 Teamsheets'!$H$2:$Z$132,$A68,$CX$2,'13-14 Teamsheets'!$C$2:$C$132,BJ$1)+CARDS('14-15 Teamsheets'!$H$2:$Z$136,$A68,$CX$2,'14-15 Teamsheets'!$C$2:$C$136,BJ$1)) &amp; "(" &amp; (CARDS('07-08 Teamsheets'!$H$2:$Z$88,$A68,$CX$3,'07-08 Teamsheets'!$C$2:$C$88,BJ$1)+CARDS('08-09 Teamsheets'!$H$2:$Z$92,$A68,$CX$3,'08-09 Teamsheets'!$C$2:$C$92,BJ$1)+CARDS('09-10 Teamsheets'!$H$2:$Z$98,$A68,$CX$3,'09-10 Teamsheets'!$C$2:$C$98,BJ$1)+CARDS('10-11 Teamsheets'!$H$2:$Z$106,$A68,$CX$3,'10-11 Teamsheets'!$C$2:$C$106,BJ$1)+CARDS('11-12 Teamsheets'!$H$2:$Z$119,$A68,$CX$3,'11-12 Teamsheets'!$C$2:$C$119,BJ$1)+CARDS('12-13 Teamsheets'!$H$2:$Z$126,$A68,$CX$3,'12-13 Teamsheets'!$C$2:$C$126,BJ$1)+CARDS('13-14 Teamsheets'!$H$2:$Z$132,$A68,$CX$3,'13-14 Teamsheets'!$C$2:$C$132,BJ$1)+CARDS('14-15 Teamsheets'!$H$2:$Z$136,$A68,$CX$3,'14-15 Teamsheets'!$C$2:$C$136,BJ$1)) &amp; ")"</f>
        <v>0(0)</v>
      </c>
      <c r="BN68" s="82">
        <f>MINS_PLAYED('07-08 Teamsheets'!$H$2:$R$88,$A68,'07-08 Teamsheets'!$C$2:$C$88,BJ$1)+MINS_PLAYED('08-09 Teamsheets'!$H$2:$R$92,$A68,'08-09 Teamsheets'!$C$2:$C$92,BJ$1)+MINS_PLAYED('09-10 Teamsheets'!$H$2:$R$98,$A68,'09-10 Teamsheets'!$C$2:$C$98,BJ$1)+MINS_PLAYED('10-11 Teamsheets'!$H$2:$R$106,$A68,'10-11 Teamsheets'!$C$2:$C$106,BJ$1)+MINS_PLAYED('11-12 Teamsheets'!$H$2:$R$119,$A68,'11-12 Teamsheets'!$C$2:$C$119,BJ$1)+MINS_PLAYED('12-13 Teamsheets'!$H$2:$R$126,$A68,'12-13 Teamsheets'!$C$2:$C$126,BJ$1)+MINS_PLAYED('13-14 Teamsheets'!$H$2:$R$132,$A68,'13-14 Teamsheets'!$C$2:$C$132,BJ$1)+MINS_PLAYED('14-15 Teamsheets'!$H$2:$R$136,$A68,'14-15 Teamsheets'!$C$2:$C$136,BJ$1)+MINS_AS_SUB('07-08 Teamsheets'!$S$2:$Z$88,$A68,'07-08 Teamsheets'!$C$2:$C$88,BJ$1)+MINS_AS_SUB('08-09 Teamsheets'!$S$2:$Z$92,$A68,'08-09 Teamsheets'!$C$2:$C$92,BJ$1)+MINS_AS_SUB('09-10 Teamsheets'!$S$2:$Z$98,$A68,'09-10 Teamsheets'!$C$2:$C$98,BJ$1)+MINS_AS_SUB('10-11 Teamsheets'!$S$2:$Z$106,$A68,'10-11 Teamsheets'!$C$2:$C$106,BJ$1)+MINS_AS_SUB('11-12 Teamsheets'!$S$2:$Z$119,$A68,'11-12 Teamsheets'!$C$2:$C$119,BJ$1)+MINS_AS_SUB('12-13 Teamsheets'!$S$2:$Z$126,$A68,'12-13 Teamsheets'!$C$2:$C$126,BJ$1)+MINS_AS_SUB('13-14 Teamsheets'!$S$2:$Z$132,$A68,'13-14 Teamsheets'!$C$2:$C$132,BJ$1)+MINS_AS_SUB('14-15 Teamsheets'!$S$2:$Z$136,$A68,'14-15 Teamsheets'!$C$2:$C$136,BJ$1)</f>
        <v>0</v>
      </c>
      <c r="BO68" s="27" t="str">
        <f>(APPS('07-08 Teamsheets'!$H$2:$R$88,$A68,'07-08 Teamsheets'!$C$2:$C$88,BO$1)+APPS('08-09 Teamsheets'!$H$2:$R$92,$A68,'08-09 Teamsheets'!$C$2:$C$92,BO$1)+APPS('09-10 Teamsheets'!$H$2:$R$98,$A68,'09-10 Teamsheets'!$C$2:$C$98,BO$1)+APPS('10-11 Teamsheets'!$H$2:$R$106,$A68,'10-11 Teamsheets'!$C$2:$C$106,BO$1)+APPS('11-12 Teamsheets'!$H$2:$R$119,$A68,'11-12 Teamsheets'!$C$2:$C$119,BO$1)+APPS('12-13 Teamsheets'!$H$2:$R$126,$A68,'12-13 Teamsheets'!$C$2:$C$126,BO$1)+APPS('13-14 Teamsheets'!$H$2:$R$132,$A68,'13-14 Teamsheets'!$C$2:$C$132,BO$1)+APPS('14-15 Teamsheets'!$H$2:$R$136,$A68,'14-15 Teamsheets'!$C$2:$C$136,BO$1)) &amp; "(" &amp; (SUBS('07-08 Teamsheets'!$S$2:$Z$88,$A68,'07-08 Teamsheets'!$C$2:$C$88,BO$1)+SUBS('08-09 Teamsheets'!$S$2:$Z$92,$A68,'08-09 Teamsheets'!$C$2:$C$92,BO$1)+SUBS('09-10 Teamsheets'!$S$2:$Z$98,$A68,'09-10 Teamsheets'!$C$2:$C$98,BO$1)+SUBS('10-11 Teamsheets'!$S$2:$Z$106,$A68,'10-11 Teamsheets'!$C$2:$C$106,BO$1)+SUBS('11-12 Teamsheets'!$S$2:$Z$119,$A68,'11-12 Teamsheets'!$C$2:$C$119,BO$1)+SUBS('12-13 Teamsheets'!$S$2:$Z$126,$A68,'12-13 Teamsheets'!$C$2:$C$126,BO$1)+SUBS('13-14 Teamsheets'!$S$2:$Z$132,$A68,'13-14 Teamsheets'!$C$2:$C$132,BO$1)+SUBS('14-15 Teamsheets'!$S$2:$Z$136,$A68,'14-15 Teamsheets'!$C$2:$C$136,BO$1)) &amp; ")"</f>
        <v>1(0)</v>
      </c>
      <c r="BP68" s="27" t="str">
        <f>(GOALS('07-08 Teamsheets'!$H$2:$R$88,$A68,'07-08 Teamsheets'!$C$2:$C$88,BO$1)+GOALS('08-09 Teamsheets'!$H$2:$R$92,$A68,'08-09 Teamsheets'!$C$2:$C$92,BO$1)+GOALS('09-10 Teamsheets'!$H$2:$R$98,$A68,'09-10 Teamsheets'!$C$2:$C$98,BO$1)+GOALS('10-11 Teamsheets'!$H$2:$R$106,$A68,'10-11 Teamsheets'!$C$2:$C$106,BO$1)+GOALS('11-12 Teamsheets'!$H$2:$R$119,$A68,'11-12 Teamsheets'!$C$2:$C$119,BO$1)+GOALS('12-13 Teamsheets'!$H$2:$R$126,$A68,'12-13 Teamsheets'!$C$2:$C$126,BO$1)+GOALS('13-14 Teamsheets'!$H$2:$R$132,$A68,'13-14 Teamsheets'!$C$2:$C$132,BO$1)+GOALS('14-15 Teamsheets'!$H$2:$R$136,$A68,'14-15 Teamsheets'!$C$2:$C$136,BO$1)) &amp; "(" &amp; (GOALS('07-08 Teamsheets'!$S$2:$Z$88,$A68,'07-08 Teamsheets'!$C$2:$C$88,BO$1)+GOALS('08-09 Teamsheets'!$S$2:$Z$92,$A68,'08-09 Teamsheets'!$C$2:$C$92,BO$1)+GOALS('09-10 Teamsheets'!$S$2:$Z$98,$A68,'09-10 Teamsheets'!$C$2:$C$98,BO$1)+GOALS('10-11 Teamsheets'!$S$2:$Z$106,$A68,'10-11 Teamsheets'!$C$2:$C$106,BO$1)+GOALS('11-12 Teamsheets'!$S$2:$Z$119,$A68,'11-12 Teamsheets'!$C$2:$C$119,BO$1)+GOALS('12-13 Teamsheets'!$S$2:$Z$126,$A68,'12-13 Teamsheets'!$C$2:$C$126,BO$1)+GOALS('13-14 Teamsheets'!$S$2:$Z$132,$A68,'13-14 Teamsheets'!$C$2:$C$132,BO$1)+GOALS('14-15 Teamsheets'!$S$2:$Z$136,$A68,'14-15 Teamsheets'!$C$2:$C$136,BO$1)) &amp; ")"</f>
        <v>0(0)</v>
      </c>
      <c r="BQ68" s="27">
        <f>Clean_sheet('07-08 Teamsheets'!$C$2:$H$92,$A68,BO$1)+Clean_sheet('08-09 Teamsheets'!$C$2:$H$92,$A68,BO$1)+Clean_sheet('09-10 Teamsheets'!$C$2:$H$98,$A68,BO$1)+Clean_sheet('10-11 Teamsheets'!$C$2:$H$106,$A68,BO$1)+Clean_sheet('11-12 Teamsheets'!$C$2:$H$119,$A68,BO$1)+Clean_sheet('12-13 Teamsheets'!$C$2:$H$126,$A68,BO$1)+Clean_sheet('13-14 Teamsheets'!$C$2:$H$132,$A68,BO$1)+Clean_sheet('14-15 Teamsheets'!$C$2:$H$136,$A68,BO$1)</f>
        <v>0</v>
      </c>
      <c r="BR68" s="27" t="str">
        <f>(CARDS('07-08 Teamsheets'!$H$2:$Z$88,$A68,$CX$2,'07-08 Teamsheets'!$C$2:$C$88,BO$1)+CARDS('08-09 Teamsheets'!$H$2:$Z$92,$A68,$CX$2,'08-09 Teamsheets'!$C$2:$C$92,BO$1)+CARDS('09-10 Teamsheets'!$H$2:$Z$98,$A68,$CX$2,'09-10 Teamsheets'!$C$2:$C$98,BO$1)+CARDS('10-11 Teamsheets'!$H$2:$Z$106,$A68,$CX$2,'10-11 Teamsheets'!$C$2:$C$106,BO$1)+CARDS('11-12 Teamsheets'!$H$2:$Z$119,$A68,$CX$2,'11-12 Teamsheets'!$C$2:$C$119,BO$1)+CARDS('12-13 Teamsheets'!$H$2:$Z$126,$A68,$CX$2,'12-13 Teamsheets'!$C$2:$C$126,BO$1)+CARDS('13-14 Teamsheets'!$H$2:$Z$132,$A68,$CX$2,'13-14 Teamsheets'!$C$2:$C$132,BO$1)+CARDS('14-15 Teamsheets'!$H$2:$Z$136,$A68,$CX$2,'14-15 Teamsheets'!$C$2:$C$136,BO$1)) &amp; "(" &amp; (CARDS('07-08 Teamsheets'!$H$2:$Z$88,$A68,$CX$3,'07-08 Teamsheets'!$C$2:$C$88,BO$1)+CARDS('08-09 Teamsheets'!$H$2:$Z$92,$A68,$CX$3,'08-09 Teamsheets'!$C$2:$C$92,BO$1)+CARDS('09-10 Teamsheets'!$H$2:$Z$98,$A68,$CX$3,'09-10 Teamsheets'!$C$2:$C$98,BO$1)+CARDS('10-11 Teamsheets'!$H$2:$Z$106,$A68,$CX$3,'10-11 Teamsheets'!$C$2:$C$106,BO$1)+CARDS('11-12 Teamsheets'!$H$2:$Z$119,$A68,$CX$3,'11-12 Teamsheets'!$C$2:$C$119,BO$1)+CARDS('12-13 Teamsheets'!$H$2:$Z$126,$A68,$CX$3,'12-13 Teamsheets'!$C$2:$C$126,BO$1)+CARDS('13-14 Teamsheets'!$H$2:$Z$132,$A68,$CX$3,'13-14 Teamsheets'!$C$2:$C$132,BO$1)+CARDS('14-15 Teamsheets'!$H$2:$Z$136,$A68,$CX$3,'14-15 Teamsheets'!$C$2:$C$136,BO$1)) &amp; ")"</f>
        <v>0(0)</v>
      </c>
      <c r="BS68" s="82">
        <f>MINS_PLAYED('07-08 Teamsheets'!$H$2:$R$88,$A68,'07-08 Teamsheets'!$C$2:$C$88,BO$1)+MINS_PLAYED('08-09 Teamsheets'!$H$2:$R$92,$A68,'08-09 Teamsheets'!$C$2:$C$92,BO$1)+MINS_PLAYED('09-10 Teamsheets'!$H$2:$R$98,$A68,'09-10 Teamsheets'!$C$2:$C$98,BO$1)+MINS_PLAYED('10-11 Teamsheets'!$H$2:$R$106,$A68,'10-11 Teamsheets'!$C$2:$C$106,BO$1)+MINS_PLAYED('11-12 Teamsheets'!$H$2:$R$119,$A68,'11-12 Teamsheets'!$C$2:$C$119,BO$1)+MINS_PLAYED('12-13 Teamsheets'!$H$2:$R$126,$A68,'12-13 Teamsheets'!$C$2:$C$126,BO$1)+MINS_PLAYED('13-14 Teamsheets'!$H$2:$R$132,$A68,'13-14 Teamsheets'!$C$2:$C$132,BO$1)+MINS_PLAYED('14-15 Teamsheets'!$H$2:$R$136,$A68,'14-15 Teamsheets'!$C$2:$C$136,BO$1)+MINS_AS_SUB('07-08 Teamsheets'!$S$2:$Z$88,$A68,'07-08 Teamsheets'!$C$2:$C$88,BO$1)+MINS_AS_SUB('08-09 Teamsheets'!$S$2:$Z$92,$A68,'08-09 Teamsheets'!$C$2:$C$92,BO$1)+MINS_AS_SUB('09-10 Teamsheets'!$S$2:$Z$98,$A68,'09-10 Teamsheets'!$C$2:$C$98,BO$1)+MINS_AS_SUB('10-11 Teamsheets'!$S$2:$Z$106,$A68,'10-11 Teamsheets'!$C$2:$C$106,BO$1)+MINS_AS_SUB('11-12 Teamsheets'!$S$2:$Z$119,$A68,'11-12 Teamsheets'!$C$2:$C$119,BO$1)+MINS_AS_SUB('12-13 Teamsheets'!$S$2:$Z$126,$A68,'12-13 Teamsheets'!$C$2:$C$126,BO$1)+MINS_AS_SUB('13-14 Teamsheets'!$S$2:$Z$132,$A68,'13-14 Teamsheets'!$C$2:$C$132,BO$1)+MINS_AS_SUB('14-15 Teamsheets'!$S$2:$Z$136,$A68,'14-15 Teamsheets'!$C$2:$C$136,BO$1)</f>
        <v>60</v>
      </c>
      <c r="BT68" s="71">
        <f>APPS('05-06 Teamsheets'!$H$2:$R$71,$A68,'05-06 Teamsheets'!$C$2:$C$71,B$1)+SUBS('05-06 Teamsheets'!$S$2:$W$71,$A68,'05-06 Teamsheets'!$C$2:$C$71,B$1)+APPS('06-07 Teamsheets'!$H$2:$R$83,$A68,'06-07 Teamsheets'!$C$2:$C$83,G$1)+SUBS('06-07 Teamsheets'!$S$2:$Z$83,$A68,'06-07 Teamsheets'!$C$2:$C$83,G$1)+APPS('07-08 Teamsheets'!$H$2:$R$88,$A68,'07-08 Teamsheets'!$C$2:$C$88,L$1)+SUBS('07-08 Teamsheets'!$S$2:$Z$88,$A68,'07-08 Teamsheets'!$C$2:$C$88,L$1)+APPS('08-09 Teamsheets'!$H$2:$R$92,$A68,'08-09 Teamsheets'!$C$2:$C$92,Q$1)+SUBS('08-09 Teamsheets'!$S$2:$Z$92,$A68,'08-09 Teamsheets'!$C$2:$C$92,Q$1)+APPS('09-10 Teamsheets'!$H$2:$R$98,$A68,'09-10 Teamsheets'!$C$2:$C$98,Q$1)+SUBS('09-10 Teamsheets'!$S$2:$Z$98,$A68,'09-10 Teamsheets'!$C$2:$C$98,Q$1)+APPS('10-11 Teamsheets'!$H$2:$R$107,$A68,'10-11 Teamsheets'!$C$2:$C$107,Q$1)+SUBS('10-11 Teamsheets'!$S$2:$Z$107,$A68,'10-11 Teamsheets'!$C$2:$C$107,Q$1)+APPS('11-12 Teamsheets'!$H$2:$R$119,$A68,'11-12 Teamsheets'!$C$2:$C$119,Q$1)+SUBS('11-12 Teamsheets'!$S$2:$Z$119,$A68,'11-12 Teamsheets'!$C$2:$C$119,Q$1)+APPS('12-13 Teamsheets'!$H$2:$R$126,$A68,'12-13 Teamsheets'!$C$2:$C$126,Q$1)+SUBS('12-13 Teamsheets'!$S$2:$Z$126,$A68,'12-13 Teamsheets'!$C$2:$C$126,Q$1)+APPS('13-14 Teamsheets'!$H$2:$R$132,$A68,'13-14 Teamsheets'!$C$2:$C$132,Q$1)+SUBS('13-14 Teamsheets'!$S$2:$Z$132,$A68,'13-14 Teamsheets'!$C$2:$C$132,Q$1)+APPS('14-15 Teamsheets'!$H$2:$R$136,$A68,'14-15 Teamsheets'!$C$2:$C$136,Q$1)+SUBS('14-15 Teamsheets'!$S$2:$Z$136,$A68,'14-15 Teamsheets'!$C$2:$C$136,Q$1)</f>
        <v>4</v>
      </c>
      <c r="BU68" s="132">
        <v>1</v>
      </c>
      <c r="BV68" s="27">
        <f>APPS('07-08 Teamsheets'!$H$2:$R$88,$A68,'07-08 Teamsheets'!$C$2:$C$88,AZ$1)+SUBS('07-08 Teamsheets'!$S$2:$Z$88,$A68,'07-08 Teamsheets'!$C$2:$C$88,AZ$1)+APPS('11-12 Teamsheets'!$H$2:$R$119,$A68,'11-12 Teamsheets'!$C$2:$C$119,AZ$1)+SUBS('11-12 Teamsheets'!$S$2:$Z$119,$A68,'11-12 Teamsheets'!$C$2:$C$119,AZ$1)+APPS('12-13 Teamsheets'!$H$2:$R$126,$A68,'12-13 Teamsheets'!$C$2:$C$126,AZ$1)+SUBS('12-13 Teamsheets'!$S$2:$Z$126,$A68,'12-13 Teamsheets'!$C$2:$C$126,AZ$1)+APPS('13-14 Teamsheets'!$H$2:$R$132,$A68,'13-14 Teamsheets'!$C$2:$C$132,AZ$1)+SUBS('13-14 Teamsheets'!$S$2:$Z$132,$A68,'13-14 Teamsheets'!$C$2:$C$132,AZ$1)+APPS('14-15 Teamsheets'!$H$2:$R$136,$A68,'14-15 Teamsheets'!$C$2:$C$136,AZ$1)+SUBS('14-15 Teamsheets'!$S$2:$Z$136,$A68,'14-15 Teamsheets'!$C$2:$C$136,AZ$1)+APPS('08-09 Teamsheets'!$H$2:$R$92,$A68,'08-09 Teamsheets'!$C$2:$C$92,BE$1)+APPS('09-10 Teamsheets'!$H$2:$R$98,$A68,'09-10 Teamsheets'!$C$2:$C$98,BE$1)+SUBS('08-09 Teamsheets'!$S$2:$Z$92,$A68,'08-09 Teamsheets'!$C$2:$C$92,BE$1)+SUBS('09-10 Teamsheets'!$S$2:$Z$98,$A68,'09-10 Teamsheets'!$C$2:$C$98,BE$1)+APPS('10-11 Teamsheets'!$H$2:$R$107,$A68,'10-11 Teamsheets'!$C$2:$C$107,BE$1)+SUBS('10-11 Teamsheets'!$S$2:$Z$107,$A68,'10-11 Teamsheets'!$C$2:$C$107,BE$1)+APPS('11-12 Teamsheets'!$H$2:$R$119,$A68,'11-12 Teamsheets'!$C$2:$C$119,BE$1)+SUBS('11-12 Teamsheets'!$S$2:$Z$119,$A68,'11-12 Teamsheets'!$C$2:$C$119,BE$1)+APPS('12-13 Teamsheets'!$H$2:$R$126,$A68,'12-13 Teamsheets'!$C$2:$C$126,BE$1)+SUBS('12-13 Teamsheets'!$S$2:$Z$126,$A68,'12-13 Teamsheets'!$C$2:$C$126,BE$1)+APPS('13-14 Teamsheets'!$H$2:$R$132,$A68,'13-14 Teamsheets'!$C$2:$C$132,BE$1)+SUBS('13-14 Teamsheets'!$S$2:$Z$132,$A68,'13-14 Teamsheets'!$C$2:$C$132,BE$1)+APPS('14-15 Teamsheets'!$H$2:$R$136,$A68,'14-15 Teamsheets'!$C$2:$C$136,BE$1)+SUBS('14-15 Teamsheets'!$S$2:$Z$136,$A68,'14-15 Teamsheets'!$C$2:$C$136,BE$1)</f>
        <v>0</v>
      </c>
      <c r="BW68" s="27">
        <f>APPS('07-08 Teamsheets'!$H$2:$R$88,$A68,'07-08 Teamsheets'!$C$2:$C$88,BJ$1)+APPS('08-09 Teamsheets'!$H$2:$R$92,$A68,'08-09 Teamsheets'!$C$2:$C$92,BJ$1)+APPS('09-10 Teamsheets'!$H$2:$R$98,$A68,'09-10 Teamsheets'!$C$2:$C$98,BJ$1)+SUBS('07-08 Teamsheets'!$S$2:$Z$88,$A68,'07-08 Teamsheets'!$C$2:$C$88,BJ$1)+SUBS('08-09 Teamsheets'!$S$2:$Z$92,$A68,'08-09 Teamsheets'!$C$2:$C$92,BJ$1)+SUBS('09-10 Teamsheets'!$S$2:$Z$98,$A68,'09-10 Teamsheets'!$C$2:$C$98,BJ$1)+APPS('10-11 Teamsheets'!$H$2:$R$107,$A68,'10-11 Teamsheets'!$C$2:$C$107,BJ$1)+SUBS('10-11 Teamsheets'!$S$2:$Z$107,$A68,'10-11 Teamsheets'!$C$2:$C$107,BJ$1)+APPS('11-12 Teamsheets'!$H$2:$R$119,$A68,'11-12 Teamsheets'!$C$2:$C$119,BJ$1)+SUBS('11-12 Teamsheets'!$S$2:$Z$111,$A68,'11-12 Teamsheets'!$C$2:$C$119,BJ$1)+APPS('12-13 Teamsheets'!$H$2:$R$126,$A68,'12-13 Teamsheets'!$C$2:$C$126,BJ$1)+SUBS('12-13 Teamsheets'!$S$2:$Z$118,$A68,'12-13 Teamsheets'!$C$2:$C$126,BJ$1)+APPS('13-14 Teamsheets'!$H$2:$R$132,$A68,'13-14 Teamsheets'!$C$2:$C$132,BJ$1)+SUBS('13-14 Teamsheets'!$S$2:$Z$124,$A68,'13-14 Teamsheets'!$C$2:$C$132,BJ$1)+APPS('14-15 Teamsheets'!$H$2:$R$136,$A68,'14-15 Teamsheets'!$C$2:$C$136,BJ$1)+SUBS('14-15 Teamsheets'!$S$2:$Z$128,$A68,'14-15 Teamsheets'!$C$2:$C$136,BJ$1)</f>
        <v>0</v>
      </c>
      <c r="BX68" s="27">
        <f>APPS('07-08 Teamsheets'!$H$2:$R$88,$A68,'07-08 Teamsheets'!$C$2:$C$88,BO$1)+APPS('08-09 Teamsheets'!$H$2:$R$92,$A68,'08-09 Teamsheets'!$C$2:$C$92,BO$1)+APPS('09-10 Teamsheets'!$H$2:$R$98,$A68,'09-10 Teamsheets'!$C$2:$C$98,BO$1)+SUBS('07-08 Teamsheets'!$S$2:$Z$88,$A68,'07-08 Teamsheets'!$C$2:$C$88,BO$1)+SUBS('08-09 Teamsheets'!$S$2:$Z$92,$A68,'08-09 Teamsheets'!$C$2:$C$92,BO$1)+SUBS('09-10 Teamsheets'!$S$2:$Z$98,$A68,'09-10 Teamsheets'!$C$2:$C$98,BO$1)+APPS('10-11 Teamsheets'!$H$2:$R$107,$A68,'10-11 Teamsheets'!$C$2:$C$107,BO$1)+SUBS('10-11 Teamsheets'!$S$2:$Z$107,$A68,'10-11 Teamsheets'!$C$2:$C$107,BO$1)+APPS('11-12 Teamsheets'!$H$2:$R$119,$A68,'11-12 Teamsheets'!$C$2:$C$119,BO$1)+SUBS('11-12 Teamsheets'!$S$2:$Z$119,$A68,'11-12 Teamsheets'!$C$2:$C$119,BO$1)+APPS('12-13 Teamsheets'!$H$2:$R$126,$A68,'12-13 Teamsheets'!$C$2:$C$126,BO$1)+SUBS('12-13 Teamsheets'!$S$2:$Z$126,$A68,'12-13 Teamsheets'!$C$2:$C$126,BO$1)+APPS('13-14 Teamsheets'!$H$2:$R$132,$A68,'13-14 Teamsheets'!$C$2:$C$132,BO$1)+SUBS('13-14 Teamsheets'!$S$2:$Z$132,$A68,'13-14 Teamsheets'!$C$2:$C$132,BO$1)+APPS('14-15 Teamsheets'!$H$2:$R$136,$A68,'14-15 Teamsheets'!$C$2:$C$136,BO$1)+SUBS('14-15 Teamsheets'!$S$2:$Z$136,$A68,'14-15 Teamsheets'!$C$2:$C$136,BO$1)</f>
        <v>1</v>
      </c>
      <c r="BY68" s="28">
        <f t="shared" si="3"/>
        <v>2</v>
      </c>
      <c r="BZ68" s="27" t="str">
        <f>(APPS('05-06 Teamsheets'!$H$2:$R$71,$A68) + APPS('06-07 Teamsheets'!$H$2:$R$83,$A68) +APPS('07-08 Teamsheets'!$H$2:$R$88,$A68) + APPS('08-09 Teamsheets'!$H$2:$R$92,$A68)+APPS('09-10 Teamsheets'!$H$2:$R$98,$A68)+APPS('10-11 Teamsheets'!$H$2:$R$107,$A68)+APPS('11-12 Teamsheets'!$H$2:$R$119,$A68)+APPS('12-13 Teamsheets'!$H$2:$R$126,$A68)+APPS('13-14 Teamsheets'!$H$2:$R$132,$A68)+APPS('14-15 Teamsheets'!$H$2:$R$136,$A68)) &amp; "(" &amp; (SUBS('05-06 Teamsheets'!$S$2:$W$71,$A68)+SUBS('06-07 Teamsheets'!$S$2:$Z$83,$A68)+SUBS('07-08 Teamsheets'!$S$2:$Z$88,$A68) +SUBS('08-09 Teamsheets'!$S$2:$Z$92,$A68)+SUBS('09-10 Teamsheets'!$S$2:$Z$98,$A68)+SUBS('10-11 Teamsheets'!$S$2:$Z$107,$A68)+SUBS('11-12 Teamsheets'!$S$2:$Z$119,$A68)+SUBS('12-13 Teamsheets'!$S$2:$Z$126,$A68)+SUBS('13-14 Teamsheets'!$S$2:$Z$132,$A68)+SUBS('14-15 Teamsheets'!$S$2:$Z$136,$A68)) &amp; ")"</f>
        <v>3(3)</v>
      </c>
      <c r="CA68" s="28">
        <f t="shared" si="4"/>
        <v>6</v>
      </c>
      <c r="CB68" s="71">
        <f>GOALS('05-06 Teamsheets'!$H$2:$W$71,$A68,'05-06 Teamsheets'!$C$2:$C$71,B$1)+GOALS('06-07 Teamsheets'!$H$2:$Z$83,$A68,'06-07 Teamsheets'!$C$2:$C$83,G$1)+GOALS('07-08 Teamsheets'!$H$2:$Z$88,$A68,'07-08 Teamsheets'!$C$2:$C$88,L$1)+GOALS('08-09 Teamsheets'!$H$2:$Z$92,$A68,'08-09 Teamsheets'!$C$2:$C$92,Q$1)+GOALS('09-10 Teamsheets'!$H$2:$Z$98,$A68,'09-10 Teamsheets'!$C$2:$C$98,Q$1)+GOALS('10-11 Teamsheets'!$H$2:$Z$107,$A68,'10-11 Teamsheets'!$C$2:$C$107,Q$1)+GOALS('11-12 Teamsheets'!$H$2:$Z$119,$A68,'11-12 Teamsheets'!$C$2:$C$119,Q$1)+GOALS('12-13 Teamsheets'!$H$2:$Z$126,$A68,'12-13 Teamsheets'!$C$2:$C$126,Q$1)+GOALS('13-14 Teamsheets'!$H$2:$Z$132,$A68,'13-14 Teamsheets'!$C$2:$C$132,Q$1)+GOALS('14-15 Teamsheets'!$H$2:$Z$136,$A68,'14-15 Teamsheets'!$C$2:$C$136,Q$1)</f>
        <v>0</v>
      </c>
      <c r="CC68" s="27">
        <f>GOALS('05-06 Teamsheets'!$H$2:$W$71,$A68,'05-06 Teamsheets'!$C$2:$C$71,V$1)+GOALS('05-06 Teamsheets'!$H$2:$W$71,$A68,'05-06 Teamsheets'!$C$2:$C$71,AA$1)+GOALS('06-07 Teamsheets'!$H$2:$Z$83,$A68,'06-07 Teamsheets'!$C$2:$C$83,AF$1)+GOALS('06-07 Teamsheets'!$H$2:$Z$83,$A68,'06-07 Teamsheets'!$C$2:$C$83,AK$1)+GOALS('07-08 Teamsheets'!$H$2:$Z$88,$A68,'07-08 Teamsheets'!$C$2:$C$88,AP$1)+GOALS('07-08 Teamsheets'!$H$2:$Z$88,$A68,'07-08 Teamsheets'!$C$2:$C$88,AU$1)+GOALS('07-08 Teamsheets'!$H$2:$Z$88,$A68,'07-08 Teamsheets'!$C$2:$C$88,AZ$1)+GOALS('11-12 Teamsheets'!$H$2:$Z$119,$A68,'11-12 Teamsheets'!$C$2:$C$119,AZ$1)+GOALS('12-13 Teamsheets'!$H$2:$Z$120,$A68,'12-13 Teamsheets'!$C$2:$C$120,AZ$1)+GOALS('13-14 Teamsheets'!$H$2:$Z$126,$A68,'13-14 Teamsheets'!$C$2:$C$126,AZ$1)+GOALS('14-15 Teamsheets'!$H$2:$Z$130,$A68,'14-15 Teamsheets'!$C$2:$C$130,AZ$1)+GOALS('08-09 Teamsheets'!$H$2:$Z$92,$A68,'08-09 Teamsheets'!$C$2:$C$92,BE$1)+GOALS('09-10 Teamsheets'!$H$2:$Z$98,$A68,'09-10 Teamsheets'!$C$2:$C$98,BE$1)+GOALS('10-11 Teamsheets'!$H$2:$Z$107,$A68,'10-11 Teamsheets'!$C$2:$C$107,BE$1)+GOALS('11-12 Teamsheets'!$H$2:$Z$119,$A68,'11-12 Teamsheets'!$C$2:$C$119,BE$1)+GOALS('12-13 Teamsheets'!$H$2:$Z$126,$A68,'12-13 Teamsheets'!$C$2:$C$126,BE$1)+GOALS('13-14 Teamsheets'!$H$2:$Z$132,$A68,'13-14 Teamsheets'!$C$2:$C$132,BE$1)+GOALS('14-15 Teamsheets'!$H$2:$Z$136,$A68,'14-15 Teamsheets'!$C$2:$C$136,BE$1)</f>
        <v>0</v>
      </c>
      <c r="CD68" s="27">
        <f>GOALS('07-08 Teamsheets'!$H$2:$Z$88,$A68,'07-08 Teamsheets'!$C$2:$C$88,BJ$1)
+GOALS('08-09 Teamsheets'!$H$2:$Z$92,$A68,'08-09 Teamsheets'!$C$2:$C$92,BJ$1)
+GOALS('09-10 Teamsheets'!$H$2:$Z$98,$A68,'09-10 Teamsheets'!$C$2:$C$98,BJ$1)
+GOALS('10-11 Teamsheets'!$H$2:$Z$107,$A68,'10-11 Teamsheets'!$C$2:$C$107,BJ$1)
+GOALS('11-12 Teamsheets'!$H$2:$Z$119,$A68,'11-12 Teamsheets'!$C$2:$C$119,BJ$1)
+GOALS('12-13 Teamsheets'!$H$2:$Z$124,$A68,'12-13 Teamsheets'!$C$2:$C$124,BJ$1)+GOALS('13-14 Teamsheets'!$H$2:$Z$130,$A68,'13-14 Teamsheets'!$C$2:$C$130,BJ$1)+GOALS('14-15 Teamsheets'!$H$2:$Z$134,$A68,'14-15 Teamsheets'!$C$2:$C$134,BJ$1)
+GOALS('07-08 Teamsheets'!$H$2:$Z$88,$A68,'07-08 Teamsheets'!$C$2:$C$88,BO$1)
+GOALS('08-09 Teamsheets'!$H$2:$Z$92,$A68,'08-09 Teamsheets'!$C$2:$C$92,BO$1)
+GOALS('09-10 Teamsheets'!$H$2:$Z$98,$A68,'09-10 Teamsheets'!$C$2:$C$98,BO$1)
+GOALS('10-11 Teamsheets'!$H$2:$Z$107,$A68,'10-11 Teamsheets'!$C$2:$C$107,BO$1)
+GOALS('11-12 Teamsheets'!$H$2:$Z$119,$A68,'11-12 Teamsheets'!$C$2:$C$119,BO$1)
+GOALS('12-13 Teamsheets'!$H$2:$Z$126,$A68,'12-13 Teamsheets'!$C$2:$C$126,BO$1)+GOALS('13-14 Teamsheets'!$H$2:$Z$132,$A68,'13-14 Teamsheets'!$C$2:$C$132,BO$1)+GOALS('14-15 Teamsheets'!$H$2:$Z$136,$A68,'14-15 Teamsheets'!$C$2:$C$136,BO$1)</f>
        <v>0</v>
      </c>
      <c r="CE68" s="28">
        <f t="shared" si="5"/>
        <v>0</v>
      </c>
      <c r="CF68" s="27" t="str">
        <f>(GOALS('05-06 Teamsheets'!$H$2:$R$71,$A68) +GOALS('06-07 Teamsheets'!$H$2:$R$83,$A68) +  GOALS('07-08 Teamsheets'!$H$2:$R$88,$A68) + GOALS('08-09 Teamsheets'!$H$2:$R$92,$A68)+GOALS('09-10 Teamsheets'!$H$2:$R$98,$A68)+GOALS('10-11 Teamsheets'!$H$2:$R$107,$A68)+GOALS('11-12 Teamsheets'!$H$2:$R$119,$A68)+GOALS('12-13 Teamsheets'!$H$2:$R$126,$A68)+GOALS('13-14 Teamsheets'!$H$2:$R$132,$A68)+GOALS('14-15 Teamsheets'!$H$2:$R$136,$A68)) &amp; "(" &amp; (GOALS('05-06 Teamsheets'!$S$2:$W$71,$A68)+GOALS('06-07 Teamsheets'!$S$2:$Z$83,$A68)+GOALS('07-08 Teamsheets'!$S$2:$Z$88,$A68)+GOALS('08-09 Teamsheets'!$S$2:$Z$92,$A68)+GOALS('09-10 Teamsheets'!$S$2:$Z$98,$A68)+GOALS('10-11 Teamsheets'!$S$2:$Z$107,$A68)+GOALS('11-12 Teamsheets'!$S$2:$Z$119,$A68)+GOALS('12-13 Teamsheets'!$S$2:$Z$126,$A68)+GOALS('13-14 Teamsheets'!$S$2:$Z$132,$A68)+GOALS('14-15 Teamsheets'!$S$2:$Z$136,$A68)) &amp; ")"</f>
        <v>0(0)</v>
      </c>
      <c r="CG68" s="28">
        <f t="shared" si="6"/>
        <v>0</v>
      </c>
      <c r="CH68" s="71">
        <f t="shared" si="7"/>
        <v>0</v>
      </c>
      <c r="CI68" s="83">
        <f t="shared" si="8"/>
        <v>0</v>
      </c>
      <c r="CJ68" s="77">
        <f t="shared" si="9"/>
        <v>0</v>
      </c>
      <c r="CK68" s="74" t="str">
        <f>(CARDS('05-06 Teamsheets'!$H$2:$W$71,$A68,$CX$2)+CARDS('06-07 Teamsheets'!$H$2:$Z$83,$A68,$CX$2)+CARDS('07-08 Teamsheets'!$H$2:$Z$88,$A68,$CX$2)+CARDS('08-09 Teamsheets'!$H$2:$Z$92,$A68,$CX$2)+CARDS('09-10 Teamsheets'!$H$2:$Z$98,$A68,$CX$2)+CARDS('10-11 Teamsheets'!$H$2:$Z$107,$A68,$CX$2)+CARDS('11-12 Teamsheets'!$H$2:$Z$119,$A68,$CX$2)+CARDS('12-13 Teamsheets'!$H$2:$Z$126,$A68,$CX$2)+CARDS('13-14 Teamsheets'!$H$2:$Z$130,$A68,$CX$2)) &amp; "(" &amp; (CARDS('05-06 Teamsheets'!$H$2:$W$71,$A68,$CX$3)+CARDS('06-07 Teamsheets'!$H$2:$Z$83,$A68,$CX$3)+CARDS('07-08 Teamsheets'!$H$2:$Z$88,$A68,$CX$3)+CARDS('08-09 Teamsheets'!$H$2:$Z$92,$A68,$CX$3)+CARDS('09-10 Teamsheets'!$H$2:$Z$98,$A68,$CX$3)+CARDS('10-11 Teamsheets'!$H$2:$Z$107,$A68,$CX$3)+CARDS('11-12 Teamsheets'!$H$2:$Z$119,$A68,$CX$3)+CARDS('13-14 Teamsheets'!$H$2:$Z$130,$A68,$CX$3)) &amp; ")"</f>
        <v>0(0)</v>
      </c>
      <c r="CL68" s="28">
        <f t="shared" si="10"/>
        <v>128</v>
      </c>
      <c r="CM68" s="28">
        <f t="shared" si="25"/>
        <v>180</v>
      </c>
      <c r="CN68" s="77">
        <f t="shared" si="12"/>
        <v>308</v>
      </c>
      <c r="CO68" s="28">
        <f t="shared" ref="CO68:CO136" si="29">IF(AND(CN68&lt;&gt;0, CA68&lt;&gt;0),CN68/CA68,0)</f>
        <v>51.333333333333336</v>
      </c>
      <c r="CP68" s="28">
        <f t="shared" ref="CP68:CP136" si="30">IF(CG68&lt;&gt;0,CG68/CA68,0)</f>
        <v>0</v>
      </c>
      <c r="CQ68" s="77">
        <f t="shared" si="24"/>
        <v>0</v>
      </c>
      <c r="CS68" s="71">
        <f t="shared" si="26"/>
        <v>127</v>
      </c>
      <c r="CT68" s="83">
        <f t="shared" si="27"/>
        <v>125</v>
      </c>
      <c r="CU68" s="77">
        <f t="shared" si="28"/>
        <v>101</v>
      </c>
    </row>
    <row r="69" spans="1:102" x14ac:dyDescent="0.2">
      <c r="A69" s="26" t="s">
        <v>192</v>
      </c>
      <c r="B69" s="27" t="s">
        <v>1635</v>
      </c>
      <c r="C69" s="27" t="s">
        <v>1635</v>
      </c>
      <c r="D69" s="27">
        <v>0</v>
      </c>
      <c r="E69" s="27" t="s">
        <v>1635</v>
      </c>
      <c r="F69" s="82">
        <v>0</v>
      </c>
      <c r="G69" s="27" t="s">
        <v>1730</v>
      </c>
      <c r="H69" s="27" t="s">
        <v>1731</v>
      </c>
      <c r="I69" s="27">
        <v>0</v>
      </c>
      <c r="J69" s="27" t="s">
        <v>1647</v>
      </c>
      <c r="K69" s="82">
        <v>2312</v>
      </c>
      <c r="L69" s="27" t="s">
        <v>1635</v>
      </c>
      <c r="M69" s="27" t="s">
        <v>1635</v>
      </c>
      <c r="N69" s="27">
        <v>0</v>
      </c>
      <c r="O69" s="27" t="s">
        <v>1635</v>
      </c>
      <c r="P69" s="82">
        <v>0</v>
      </c>
      <c r="Q69" s="27" t="str">
        <f>(APPS('08-09 Teamsheets'!$H$2:$R$92,$A69,'08-09 Teamsheets'!$C$2:$C$92,Q$1)+APPS('09-10 Teamsheets'!$H$2:$R$98,$A69,'09-10 Teamsheets'!$C$2:$C$98,Q$1)+APPS('10-11 Teamsheets'!$H$2:$R$107,$A69,'10-11 Teamsheets'!$C$2:$C$107,Q$1)+APPS('11-12 Teamsheets'!$H$2:$R$119,$A69,'11-12 Teamsheets'!$C$2:$C$119,Q$1)+APPS('12-13 Teamsheets'!$H$2:$R$126,$A69,'12-13 Teamsheets'!$C$2:$C$126,Q$1)+APPS('13-14 Teamsheets'!$H$2:$R$132,$A69,'13-14 Teamsheets'!$C$2:$C$132,Q$1)+APPS('14-15 Teamsheets'!$H$2:$R$136,$A69,'14-15 Teamsheets'!$C$2:$C$136,Q$1)) &amp; "(" &amp; (SUBS('08-09 Teamsheets'!$S$2:$Z$92,$A69,'08-09 Teamsheets'!$C$2:$C$92,Q$1)+SUBS('09-10 Teamsheets'!$S$2:$Z$98,$A69,'09-10 Teamsheets'!$C$2:$C$98,Q$1)+SUBS('10-11 Teamsheets'!$S$2:$Z$107,$A69,'10-11 Teamsheets'!$C$2:$C$107,Q$1)+SUBS('11-12 Teamsheets'!$S$2:$Z$119,$A69,'11-12 Teamsheets'!$C$2:$C$119,Q$1)+SUBS('12-13 Teamsheets'!$S$2:$Z$126,$A69,'12-13 Teamsheets'!$C$2:$C$126,Q$1)+SUBS('13-14 Teamsheets'!$S$2:$Z$132,$A69,'13-14 Teamsheets'!$C$2:$C$132,Q$1)+SUBS('14-15 Teamsheets'!$S$2:$Z$136,$A69,'14-15 Teamsheets'!$C$2:$C$136,Q$1)) &amp; ")"</f>
        <v>5(24)</v>
      </c>
      <c r="R69" s="27" t="str">
        <f>(GOALS('08-09 Teamsheets'!$H$2:$R$92,$A69,'08-09 Teamsheets'!$C$2:$C$92,Q$1)+GOALS('09-10 Teamsheets'!$H$2:$R$98,$A69,'09-10 Teamsheets'!$C$2:$C$98,Q$1)+GOALS('10-11 Teamsheets'!$H$2:$R$107,$A69,'10-11 Teamsheets'!$C$2:$C$107,Q$1)+GOALS('11-12 Teamsheets'!$H$2:$R$119,$A69,'11-12 Teamsheets'!$C$2:$C$119,Q$1)+GOALS('12-13 Teamsheets'!$H$2:$R$126,$A69,'12-13 Teamsheets'!$C$2:$C$126,Q$1)+GOALS('13-14 Teamsheets'!$H$2:$R$132,$A69,'13-14 Teamsheets'!$C$2:$C$132,Q$1)+GOALS('14-15 Teamsheets'!$H$2:$R$136,$A69,'14-15 Teamsheets'!$C$2:$C$136,Q$1)) &amp; "(" &amp; (GOALS('08-09 Teamsheets'!$S$2:$Z$92,$A69,'08-09 Teamsheets'!$C$2:$C$92,Q$1)+GOALS('09-10 Teamsheets'!$S$2:$Z$98,$A69,'09-10 Teamsheets'!$C$2:$C$98,Q$1)+GOALS('10-11 Teamsheets'!$S$2:$Z$107,$A69,'10-11 Teamsheets'!$C$2:$C$107,Q$1)+GOALS('11-12 Teamsheets'!$S$2:$Z$119,$A69,'11-12 Teamsheets'!$C$2:$C$119,Q$1)+GOALS('12-13 Teamsheets'!$S$2:$Z$126,$A69,'12-13 Teamsheets'!$C$2:$C$126,Q$1)+GOALS('13-14 Teamsheets'!$S$2:$Z$132,$A69,'13-14 Teamsheets'!$C$2:$C$132,Q$1)+GOALS('14-15 Teamsheets'!$S$2:$Z$136,$A69,'14-15 Teamsheets'!$C$2:$C$136,Q$1)) &amp; ")"</f>
        <v>1(0)</v>
      </c>
      <c r="S69" s="27">
        <f>Clean_sheet('08-09 Teamsheets'!$C$2:$H$92,$A69,Q$1)+Clean_sheet('09-10 Teamsheets'!$C$2:$H$98,$A69,Q$1)+Clean_sheet('10-11 Teamsheets'!$C$2:$H$107,$A69,Q$1)+Clean_sheet('11-12 Teamsheets'!$C$2:$H$119,$A69,Q$1)+Clean_sheet('12-13 Teamsheets'!$C$2:$H$126,$A69,Q$1)+Clean_sheet('13-14 Teamsheets'!$C$2:$H$132,$A69,Q$1)+Clean_sheet('14-15 Teamsheets'!$C$2:$H$136,$A69,Q$1)</f>
        <v>0</v>
      </c>
      <c r="T69" s="27" t="str">
        <f>(CARDS('08-09 Teamsheets'!$H$2:$Z$92,$A69,$CX$2,'08-09 Teamsheets'!$C$2:$C$92,Q$1)+CARDS('09-10 Teamsheets'!$H$2:$Z$98,$A69,$CX$2,'09-10 Teamsheets'!$C$2:$C$98,Q$1)+CARDS('10-11 Teamsheets'!$H$2:$Z$107,$A69,$CX$2,'10-11 Teamsheets'!$C$2:$C$107,Q$1)+CARDS('11-12 Teamsheets'!$H$2:$Z$119,$A69,$CX$2,'11-12 Teamsheets'!$C$2:$C$119,Q$1)+CARDS('12-13 Teamsheets'!$H$2:$Z$126,$A69,$CX$2,'12-13 Teamsheets'!$C$2:$C$126,Q$1)+CARDS('13-14 Teamsheets'!$H$2:$Z$132,$A69,$CX$2,'13-14 Teamsheets'!$C$2:$C$132,Q$1)+CARDS('14-15 Teamsheets'!$H$2:$Z$136,$A69,$CX$2,'14-15 Teamsheets'!$C$2:$C$136,Q$1)) &amp; "(" &amp; (CARDS('08-09 Teamsheets'!$H$2:$Z$92,$A69,$CX$3,'08-09 Teamsheets'!$C$2:$C$92,Q$1)+CARDS('09-10 Teamsheets'!$H$2:$Z$98,$A69,$CX$3,'09-10 Teamsheets'!$C$2:$C$98,Q$1)+CARDS('10-11 Teamsheets'!$H$2:$Z$107,$A69,$CX$3,'10-11 Teamsheets'!$C$2:$C$107,Q$1)+CARDS('11-12 Teamsheets'!$H$2:$Z$119,$A69,$CX$3,'11-12 Teamsheets'!$C$2:$C$119,Q$1)+CARDS('12-13 Teamsheets'!$H$2:$Z$126,$A69,$CX$3,'12-13 Teamsheets'!$C$2:$C$126,Q$1)+CARDS('13-14 Teamsheets'!$H$2:$Z$132,$A69,$CX$3,'13-14 Teamsheets'!$C$2:$C$132,Q$1)+CARDS('14-15 Teamsheets'!$H$2:$Z$136,$A69,$CX$3,'14-15 Teamsheets'!$C$2:$C$136,Q$1)) &amp; ")"</f>
        <v>2(0)</v>
      </c>
      <c r="U69" s="82">
        <f>MINS_PLAYED('08-09 Teamsheets'!$H$2:$R$92,$A69,'08-09 Teamsheets'!$C$2:$C$92,Q$1)+MINS_PLAYED('09-10 Teamsheets'!$H$2:$R$98,$A69,'09-10 Teamsheets'!$C$2:$C$98,Q$1)+ MINS_AS_SUB('08-09 Teamsheets'!$S$2:$Z$92,$A69,'08-09 Teamsheets'!$C$2:$C$92,Q$1)+ MINS_AS_SUB('09-10 Teamsheets'!$S$2:$Z$98,$A69,'09-10 Teamsheets'!$C$2:$C$98,Q$1)+MINS_PLAYED('10-11 Teamsheets'!$H$2:$R$107,$A69,'10-11 Teamsheets'!$C$2:$C$107,Q$1)+MINS_AS_SUB('10-11 Teamsheets'!$S$2:$Z$107,$A69,'10-11 Teamsheets'!$C$2:$C$107,Q$1)+MINS_PLAYED('11-12 Teamsheets'!$H$2:$R$119,$A69,'11-12 Teamsheets'!$C$2:$C$119,Q$1)+MINS_AS_SUB('11-12 Teamsheets'!$S$2:$Z$119,$A69,'11-12 Teamsheets'!$C$2:$C$119,Q$1)+MINS_PLAYED('12-13 Teamsheets'!$H$2:$R$126,$A69,'12-13 Teamsheets'!$C$2:$C$126,Q$1)+MINS_AS_SUB('12-13 Teamsheets'!$S$2:$Z$126,$A69,'12-13 Teamsheets'!$C$2:$C$126,Q$1)+MINS_PLAYED('13-14 Teamsheets'!$H$2:$R$132,$A69,'13-14 Teamsheets'!$C$2:$C$132,Q$1)+MINS_AS_SUB('13-14 Teamsheets'!$S$2:$Z$132,$A69,'13-14 Teamsheets'!$C$2:$C$132,Q$1)+MINS_PLAYED('14-15 Teamsheets'!$H$2:$R$136,$A69,'14-15 Teamsheets'!$C$2:$C$136,Q$1)+MINS_AS_SUB('14-15 Teamsheets'!$S$2:$Z$136,$A69,'14-15 Teamsheets'!$C$2:$C$136,Q$1)</f>
        <v>742</v>
      </c>
      <c r="V69" s="27" t="s">
        <v>1635</v>
      </c>
      <c r="W69" s="27" t="s">
        <v>1635</v>
      </c>
      <c r="X69" s="27">
        <v>0</v>
      </c>
      <c r="Y69" s="27" t="s">
        <v>1635</v>
      </c>
      <c r="Z69" s="82">
        <v>0</v>
      </c>
      <c r="AA69" s="27" t="s">
        <v>1635</v>
      </c>
      <c r="AB69" s="27" t="s">
        <v>1635</v>
      </c>
      <c r="AC69" s="27">
        <v>0</v>
      </c>
      <c r="AD69" s="27" t="s">
        <v>1635</v>
      </c>
      <c r="AE69" s="82">
        <v>0</v>
      </c>
      <c r="AF69" s="27" t="s">
        <v>1651</v>
      </c>
      <c r="AG69" s="27" t="s">
        <v>1635</v>
      </c>
      <c r="AH69" s="27">
        <v>0</v>
      </c>
      <c r="AI69" s="27" t="s">
        <v>1635</v>
      </c>
      <c r="AJ69" s="82">
        <v>310</v>
      </c>
      <c r="AK69" s="27" t="s">
        <v>1725</v>
      </c>
      <c r="AL69" s="27" t="s">
        <v>1638</v>
      </c>
      <c r="AM69" s="27">
        <v>0</v>
      </c>
      <c r="AN69" s="27" t="s">
        <v>1635</v>
      </c>
      <c r="AO69" s="82">
        <v>481</v>
      </c>
      <c r="AP69" s="27" t="s">
        <v>1635</v>
      </c>
      <c r="AQ69" s="27" t="s">
        <v>1635</v>
      </c>
      <c r="AR69" s="27">
        <v>0</v>
      </c>
      <c r="AS69" s="27" t="s">
        <v>1635</v>
      </c>
      <c r="AT69" s="82">
        <v>0</v>
      </c>
      <c r="AU69" s="27" t="s">
        <v>1635</v>
      </c>
      <c r="AV69" s="27" t="s">
        <v>1635</v>
      </c>
      <c r="AW69" s="27">
        <v>0</v>
      </c>
      <c r="AX69" s="27" t="s">
        <v>1635</v>
      </c>
      <c r="AY69" s="82">
        <v>0</v>
      </c>
      <c r="AZ69" s="27" t="str">
        <f>(APPS('07-08 Teamsheets'!$H$2:$R$88,$A69,'07-08 Teamsheets'!$C$2:$C$88,AZ$1)+APPS('11-12 Teamsheets'!$H$2:$R$119,$A69,'11-12 Teamsheets'!$C$2:$C$119,AZ$1)+APPS('12-13 Teamsheets'!$H$2:$R$126,$A69,'12-13 Teamsheets'!$C$2:$C$126,AZ$1)+APPS('13-14 Teamsheets'!$H$2:$R$132,$A69,'13-14 Teamsheets'!$C$2:$C$132,AZ$1)+APPS('14-15 Teamsheets'!$H$2:$R$136,$A69,'14-15 Teamsheets'!$C$2:$C$136,AZ$1)) &amp; "(" &amp; (SUBS('07-08 Teamsheets'!$S$2:$Z$88,$A69,'07-08 Teamsheets'!$C$2:$C$88,AZ$1)+SUBS('11-12 Teamsheets'!$S$2:$Z$119,$A69,'11-12 Teamsheets'!$C$2:$C$119,AZ$1)+SUBS('12-13 Teamsheets'!$S$2:$Z$126,$A69,'12-13 Teamsheets'!$C$2:$C$126,AZ$1)+SUBS('13-14 Teamsheets'!$S$2:$Z$132,$A69,'13-14 Teamsheets'!$C$2:$C$132,AZ$1)+SUBS('14-15 Teamsheets'!$S$2:$Z$136,$A69,'14-15 Teamsheets'!$C$2:$C$136,AZ$1)) &amp; ")"</f>
        <v>0(0)</v>
      </c>
      <c r="BA69" s="27" t="str">
        <f>(GOALS('07-08 Teamsheets'!$H$2:$R$88,$A69,'07-08 Teamsheets'!$C$2:$C$88,AZ$1)+GOALS('11-12 Teamsheets'!$H$2:$R$119,$A69,'11-12 Teamsheets'!$C$2:$C$119,AZ$1)+GOALS('12-13 Teamsheets'!$H$2:$R$126,$A69,'12-13 Teamsheets'!$C$2:$C$126,AZ$1)+GOALS('13-14 Teamsheets'!$H$2:$R$132,$A69,'13-14 Teamsheets'!$C$2:$C$132,AZ$1)+GOALS('14-15 Teamsheets'!$H$2:$R$136,$A69,'14-15 Teamsheets'!$C$2:$C$136,AZ$1)) &amp; "(" &amp; (GOALS('07-08 Teamsheets'!$S$2:$Z$88,$A69,'07-08 Teamsheets'!$C$2:$C$88,AZ$1)+GOALS('11-12 Teamsheets'!$S$2:$Z$119,$A69,'11-12 Teamsheets'!$C$2:$C$119,AZ$1)+GOALS('12-13 Teamsheets'!$S$2:$Z$126,$A69,'12-13 Teamsheets'!$C$2:$C$126,AZ$1)+GOALS('13-14 Teamsheets'!$S$2:$Z$132,$A69,'13-14 Teamsheets'!$C$2:$C$132,AZ$1)+GOALS('14-15 Teamsheets'!$S$2:$Z$136,$A69,'14-15 Teamsheets'!$C$2:$C$136,AZ$1)) &amp; ")"</f>
        <v>0(0)</v>
      </c>
      <c r="BB69" s="27">
        <f>Clean_sheet('07-08 Teamsheets'!$C$2:$H$92,$A69,AZ$1)+Clean_sheet('11-12 Teamsheets'!$C$2:$H$119,$A69,AZ$1)+Clean_sheet('12-13 Teamsheets'!$C$2:$H$126,$A69,AZ$1)+Clean_sheet('13-14 Teamsheets'!$C$2:$H$132,$A69,AZ$1)+Clean_sheet('14-15 Teamsheets'!$C$2:$H$136,$A69,AZ$1)</f>
        <v>0</v>
      </c>
      <c r="BC69" s="27" t="str">
        <f>(CARDS('07-08 Teamsheets'!$H$2:$Z$88,$A69,$CX$2,'07-08 Teamsheets'!$C$2:$C$88,AZ$1)+CARDS('11-12 Teamsheets'!$H$2:$Z$119,$A69,$CX$2,'11-12 Teamsheets'!$C$2:$C$119,AZ$1)+CARDS('12-13 Teamsheets'!$H$2:$Z$126,$A69,$CX$2,'12-13 Teamsheets'!$C$2:$C$126,AZ$1)+CARDS('13-14 Teamsheets'!$H$2:$Z$132,$A69,$CX$2,'13-14 Teamsheets'!$C$2:$C$132,AZ$1)+CARDS('14-15 Teamsheets'!$H$2:$Z$136,$A69,$CX$2,'14-15 Teamsheets'!$C$2:$C$136,AZ$1)) &amp; "(" &amp; (CARDS('07-08 Teamsheets'!$H$2:$Z$88,$A69,$CX$3,'07-08 Teamsheets'!$C$2:$C$88,AZ$1)+CARDS('11-12 Teamsheets'!$H$2:$Z$119,$A69,$CX$3,'11-12 Teamsheets'!$C$2:$C$119,AZ$1)+CARDS('12-13 Teamsheets'!$H$2:$Z$126,$A69,$CX$3,'12-13 Teamsheets'!$C$2:$C$126,AZ$1)+CARDS('13-14 Teamsheets'!$H$2:$Z$132,$A69,$CX$3,'13-14 Teamsheets'!$C$2:$C$132,AZ$1)+CARDS('14-15 Teamsheets'!$H$2:$Z$136,$A69,$CX$3,'14-15 Teamsheets'!$C$2:$C$136,AZ$1)) &amp; ")"</f>
        <v>0(0)</v>
      </c>
      <c r="BD69" s="82">
        <f>MINS_PLAYED('07-08 Teamsheets'!$H$2:$R$88,$A69,'07-08 Teamsheets'!$C$2:$C$88,AZ$1)+MINS_PLAYED('11-12 Teamsheets'!$H$2:$R$119,$A69,'11-12 Teamsheets'!$C$2:$C$119,AZ$1)+MINS_PLAYED('12-13 Teamsheets'!$H$2:$R$126,$A69,'12-13 Teamsheets'!$C$2:$C$126,AZ$1)+MINS_PLAYED('13-14 Teamsheets'!$H$2:$R$132,$A69,'13-14 Teamsheets'!$C$2:$C$132,AZ$1)+MINS_PLAYED('14-15 Teamsheets'!$H$2:$R$136,$A69,'14-15 Teamsheets'!$C$2:$C$136,AZ$1)+MINS_AS_SUB('07-08 Teamsheets'!$S$2:$Z$88,$A69,'07-08 Teamsheets'!$C$2:$C$88,AZ$1)+MINS_AS_SUB('11-12 Teamsheets'!$S$2:$Z$119,$A69,'11-12 Teamsheets'!$C$2:$C$119,AZ$1)+MINS_AS_SUB('12-13 Teamsheets'!$S$2:$Z$126,$A69,'12-13 Teamsheets'!$C$2:$C$126,AZ$1)+MINS_AS_SUB('13-14 Teamsheets'!$S$2:$Z$132,$A69,'13-14 Teamsheets'!$C$2:$C$132,AZ$1)+MINS_AS_SUB('14-15 Teamsheets'!$S$2:$Z$136,$A69,'14-15 Teamsheets'!$C$2:$C$136,AZ$1)</f>
        <v>0</v>
      </c>
      <c r="BE69" s="27" t="str">
        <f>(APPS('08-09 Teamsheets'!$H$2:$R$92,$A69,'08-09 Teamsheets'!$C$2:$C$92,BE$1)+APPS('09-10 Teamsheets'!$H$2:$R$98,$A69,'09-10 Teamsheets'!$C$2:$C$98,BE$1)+APPS('10-11 Teamsheets'!$H$2:$R$107,$A69,'10-11 Teamsheets'!$C$2:$C$107,BE$1)+APPS('11-12 Teamsheets'!$H$2:$R$119,$A69,'11-12 Teamsheets'!$C$2:$C$119,BE$1)+APPS('12-13 Teamsheets'!$H$2:$R$126,$A69,'12-13 Teamsheets'!$C$2:$C$126,BE$1)+APPS('13-14 Teamsheets'!$H$2:$R$132,$A69,'13-14 Teamsheets'!$C$2:$C$132,BE$1)+APPS('14-15 Teamsheets'!$H$2:$R$136,$A69,'14-15 Teamsheets'!$C$2:$C$136,BE$1)) &amp; "(" &amp; (SUBS('08-09 Teamsheets'!$S$2:$Z$92,$A69,'08-09 Teamsheets'!$C$2:$C$92,BE$1)+SUBS('09-10 Teamsheets'!$S$2:$Z$98,$A69,'09-10 Teamsheets'!$C$2:$C$98,BE$1)+SUBS('10-11 Teamsheets'!$S$2:$Z$107,$A69,'10-11 Teamsheets'!$C$2:$C$107,BE$1)+SUBS('11-12 Teamsheets'!$S$2:$Z$119,$A69,'11-12 Teamsheets'!$C$2:$C$119,BE$1)+SUBS('12-13 Teamsheets'!$S$2:$Z$126,$A69,'12-13 Teamsheets'!$C$2:$C$126,BE$1)+SUBS('13-14 Teamsheets'!$S$2:$Z$132,$A69,'13-14 Teamsheets'!$C$2:$C$132,BE$1)+SUBS('14-15 Teamsheets'!$S$2:$Z$136,$A69,'14-15 Teamsheets'!$C$2:$C$136,BE$1)) &amp; ")"</f>
        <v>4(1)</v>
      </c>
      <c r="BF69" s="27" t="str">
        <f>(GOALS('08-09 Teamsheets'!$H$2:$R$92,$A69,'08-09 Teamsheets'!$C$2:$C$92,BE$1)+GOALS('09-10 Teamsheets'!$H$2:$R$98,$A69,'09-10 Teamsheets'!$C$2:$C$98,BE$1)+GOALS('10-11 Teamsheets'!$H$2:$R$107,$A69,'10-11 Teamsheets'!$C$2:$C$107,BE$1)+GOALS('11-12 Teamsheets'!$H$2:$R$119,$A69,'11-12 Teamsheets'!$C$2:$C$119,BE$1)+GOALS('12-13 Teamsheets'!$H$2:$R$126,$A69,'12-13 Teamsheets'!$C$2:$C$126,BE$1)+GOALS('13-14 Teamsheets'!$H$2:$R$132,$A69,'13-14 Teamsheets'!$C$2:$C$132,BE$1)+GOALS('14-15 Teamsheets'!$H$2:$R$136,$A69,'14-15 Teamsheets'!$C$2:$C$136,BE$1)) &amp; "(" &amp; (GOALS('08-09 Teamsheets'!$S$2:$Z$92,$A69,'08-09 Teamsheets'!$C$2:$C$92,BE$1)+GOALS('09-10 Teamsheets'!$S$2:$Z$98,$A69,'09-10 Teamsheets'!$C$2:$C$98,BE$1)+GOALS('10-11 Teamsheets'!$S$2:$Z$107,$A69,'10-11 Teamsheets'!$C$2:$C$107,BE$1)+GOALS('11-12 Teamsheets'!$S$2:$Z$119,$A69,'11-12 Teamsheets'!$C$2:$C$119,BE$1)+GOALS('12-13 Teamsheets'!$S$2:$Z$126,$A69,'12-13 Teamsheets'!$C$2:$C$126,BE$1)+GOALS('13-14 Teamsheets'!$S$2:$Z$132,$A69,'13-14 Teamsheets'!$C$2:$C$132,BE$1)+GOALS('14-15 Teamsheets'!$S$2:$Z$136,$A69,'14-15 Teamsheets'!$C$2:$C$136,BE$1)) &amp; ")"</f>
        <v>2(0)</v>
      </c>
      <c r="BG69" s="27">
        <f>Clean_sheet('08-09 Teamsheets'!$C$2:$H$92,$A69,BE$1)+Clean_sheet('09-10 Teamsheets'!$C$2:$H$98,$A69,BE$1)+Clean_sheet('10-11 Teamsheets'!$C$2:$H$107,$A69,BE$1)+Clean_sheet('11-12 Teamsheets'!$C$2:$H$119,$A69,BE$1)+Clean_sheet('12-13 Teamsheets'!$C$2:$H$126,$A69,BE$1)+Clean_sheet('13-14 Teamsheets'!$C$2:$H$132,$A69,BE$1)+Clean_sheet('14-15 Teamsheets'!$C$2:$H$136,$A69,BE$1)</f>
        <v>0</v>
      </c>
      <c r="BH69" s="27" t="str">
        <f>(CARDS('08-09 Teamsheets'!$H$2:$Z$92,$A69,$CX$2,'08-09 Teamsheets'!$C$2:$C$92,BE$1)+CARDS('09-10 Teamsheets'!$H$2:$Z$98,$A69,$CX$2,'09-10 Teamsheets'!$C$2:$C$98,BE$1)+CARDS('10-11 Teamsheets'!$H$2:$Z$107,$A69,$CX$2,'10-11 Teamsheets'!$C$2:$C$107,BE$1)+CARDS('11-12 Teamsheets'!$H$2:$Z$119,$A69,$CX$2,'11-12 Teamsheets'!$C$2:$C$119,BE$1)+CARDS('12-13 Teamsheets'!$H$2:$Z$126,$A69,$CX$2,'12-13 Teamsheets'!$C$2:$C$126,BE$1)+CARDS('13-14 Teamsheets'!$H$2:$Z$132,$A69,$CX$2,'13-14 Teamsheets'!$C$2:$C$132,BE$1)+CARDS('14-15 Teamsheets'!$H$2:$Z$136,$A69,$CX$2,'14-15 Teamsheets'!$C$2:$C$136,BE$1)) &amp; "(" &amp; (CARDS('08-09 Teamsheets'!$H$2:$Z$92,$A69,$CX$3,'08-09 Teamsheets'!$C$2:$C$92,BE$1)+CARDS('09-10 Teamsheets'!$H$2:$Z$98,$A69,$CX$3,'09-10 Teamsheets'!$C$2:$C$98,BE$1)+CARDS('10-11 Teamsheets'!$H$2:$Z$107,$A69,$CX$3,'10-11 Teamsheets'!$C$2:$C$107,BE$1)+CARDS('11-12 Teamsheets'!$H$2:$Z$119,$A69,$CX$3,'11-12 Teamsheets'!$C$2:$C$119,BE$1)+CARDS('12-13 Teamsheets'!$H$2:$Z$126,$A69,$CX$3,'12-13 Teamsheets'!$C$2:$C$126,BE$1)+CARDS('13-14 Teamsheets'!$H$2:$Z$132,$A69,$CX$3,'13-14 Teamsheets'!$C$2:$C$132,BE$1)+CARDS('14-15 Teamsheets'!$H$2:$Z$136,$A69,$CX$3,'14-15 Teamsheets'!$C$2:$C$136,BE$1)) &amp; ")"</f>
        <v>0(1)</v>
      </c>
      <c r="BI69" s="82">
        <f>MINS_PLAYED('08-09 Teamsheets'!$H$2:$R$92,$A69,'08-09 Teamsheets'!$C$2:$C$92,BE$1)+MINS_PLAYED('09-10 Teamsheets'!$H$2:$R$98,$A69,'09-10 Teamsheets'!$C$2:$C$98,BE$1)+ MINS_AS_SUB('08-09 Teamsheets'!$S$2:$Z$92,$A69,'08-09 Teamsheets'!$C$2:$C$92,BE$1)+ MINS_AS_SUB('09-10 Teamsheets'!$S$2:$Z$98,$A69,'09-10 Teamsheets'!$C$2:$C$98,BE$1)+MINS_PLAYED('10-11 Teamsheets'!$H$2:$R$107,$A69,'10-11 Teamsheets'!$C$2:$C$107,BE$1)+MINS_AS_SUB('10-11 Teamsheets'!$S$2:$Z$107,$A69,'10-11 Teamsheets'!$C$2:$C$107,BE$1)+MINS_PLAYED('11-12 Teamsheets'!$H$2:$R$119,$A69,'11-12 Teamsheets'!$C$2:$C$119,BE$1)+MINS_AS_SUB('11-12 Teamsheets'!$S$2:$Z$119,$A69,'11-12 Teamsheets'!$C$2:$C$119,BE$1)+MINS_PLAYED('12-13 Teamsheets'!$H$2:$R$126,$A69,'12-13 Teamsheets'!$C$2:$C$126,BE$1)+MINS_AS_SUB('12-13 Teamsheets'!$S$2:$Z$126,$A69,'12-13 Teamsheets'!$C$2:$C$126,BE$1)+MINS_PLAYED('13-14 Teamsheets'!$H$2:$R$132,$A69,'13-14 Teamsheets'!$C$2:$C$132,BE$1)+MINS_AS_SUB('13-14 Teamsheets'!$S$2:$Z$132,$A69,'13-14 Teamsheets'!$C$2:$C$132,BE$1)+MINS_PLAYED('14-15 Teamsheets'!$H$2:$R$136,$A69,'14-15 Teamsheets'!$C$2:$C$136,BE$1)+MINS_AS_SUB('14-15 Teamsheets'!$S$2:$Z$136,$A69,'14-15 Teamsheets'!$C$2:$C$136,BE$1)</f>
        <v>289</v>
      </c>
      <c r="BJ69" s="27" t="str">
        <f>(APPS('07-08 Teamsheets'!$H$2:$R$88,$A69,'07-08 Teamsheets'!$C$2:$C$88,BJ$1)+APPS('08-09 Teamsheets'!$H$2:$R$92,$A69,'08-09 Teamsheets'!$C$2:$C$92,BJ$1)+APPS('09-10 Teamsheets'!$H$2:$R$98,$A69,'09-10 Teamsheets'!$C$2:$C$98,BJ$1)+APPS('10-11 Teamsheets'!$H$2:$R$106,$A69,'10-11 Teamsheets'!$C$2:$C$106,BJ$1)+APPS('11-12 Teamsheets'!$H$2:$R$119,$A69,'11-12 Teamsheets'!$C$2:$C$119,BJ$1)+APPS('12-13 Teamsheets'!$H$2:$R$126,$A69,'12-13 Teamsheets'!$C$2:$C$126,BJ$1)+APPS('13-14 Teamsheets'!$H$2:$R$132,$A69,'13-14 Teamsheets'!$C$2:$C$132,BJ$1)+APPS('14-15 Teamsheets'!$H$2:$R$136,$A69,'14-15 Teamsheets'!$C$2:$C$136,BJ$1)) &amp; "(" &amp; (SUBS('07-08 Teamsheets'!$S$2:$Z$88,$A69,'07-08 Teamsheets'!$C$2:$C$88,BJ$1)+SUBS('08-09 Teamsheets'!$S$2:$Z$92,$A69,'08-09 Teamsheets'!$C$2:$C$92,BJ$1)+SUBS('09-10 Teamsheets'!$S$2:$Z$98,$A69,'09-10 Teamsheets'!$C$2:$C$98,BJ$1)+SUBS('10-11 Teamsheets'!$S$2:$Z$106,$A69,'10-11 Teamsheets'!$C$2:$C$106,BJ$1)+SUBS('11-12 Teamsheets'!$S$2:$Z$119,$A69,'11-12 Teamsheets'!$C$2:$C$119,BJ$1)+SUBS('12-13 Teamsheets'!$S$2:$Z$126,$A69,'12-13 Teamsheets'!$C$2:$C$126,BJ$1)+SUBS('13-14 Teamsheets'!$S$2:$Z$132,$A69,'13-14 Teamsheets'!$C$2:$C$132,BJ$1)+SUBS('14-15 Teamsheets'!$S$2:$Z$136,$A69,'14-15 Teamsheets'!$C$2:$C$136,BJ$1)) &amp; ")"</f>
        <v>0(0)</v>
      </c>
      <c r="BK69" s="27" t="str">
        <f>(GOALS('07-08 Teamsheets'!$H$2:$R$88,$A69,'07-08 Teamsheets'!$C$2:$C$88,BJ$1)+GOALS('08-09 Teamsheets'!$H$2:$R$92,$A69,'08-09 Teamsheets'!$C$2:$C$92,BJ$1)+GOALS('09-10 Teamsheets'!$H$2:$R$98,$A69,'09-10 Teamsheets'!$C$2:$C$98,BJ$1)+GOALS('10-11 Teamsheets'!$H$2:$R$106,$A69,'10-11 Teamsheets'!$C$2:$C$106,BJ$1)+GOALS('11-12 Teamsheets'!$H$2:$R$119,$A69,'11-12 Teamsheets'!$C$2:$C$119,BJ$1)+GOALS('12-13 Teamsheets'!$H$2:$R$126,$A69,'12-13 Teamsheets'!$C$2:$C$126,BJ$1)+GOALS('13-14 Teamsheets'!$H$2:$R$132,$A69,'13-14 Teamsheets'!$C$2:$C$132,BJ$1)+GOALS('14-15 Teamsheets'!$H$2:$R$136,$A69,'14-15 Teamsheets'!$C$2:$C$136,BJ$1)) &amp; "(" &amp; (GOALS('07-08 Teamsheets'!$S$2:$Z$88,$A69,'07-08 Teamsheets'!$C$2:$C$88,BJ$1)+GOALS('08-09 Teamsheets'!$S$2:$Z$92,$A69,'08-09 Teamsheets'!$C$2:$C$92,BJ$1)+GOALS('09-10 Teamsheets'!$S$2:$Z$98,$A69,'09-10 Teamsheets'!$C$2:$C$98,BJ$1)+GOALS('10-11 Teamsheets'!$S$2:$Z$106,$A69,'10-11 Teamsheets'!$C$2:$C$106,BJ$1)+GOALS('11-12 Teamsheets'!$S$2:$Z$119,$A69,'11-12 Teamsheets'!$C$2:$C$119,BJ$1)+GOALS('12-13 Teamsheets'!$S$2:$Z$126,$A69,'12-13 Teamsheets'!$C$2:$C$126,BJ$1)+GOALS('13-14 Teamsheets'!$S$2:$Z$132,$A69,'13-14 Teamsheets'!$C$2:$C$132,BJ$1)+GOALS('14-15 Teamsheets'!$S$2:$Z$136,$A69,'14-15 Teamsheets'!$C$2:$C$136,BJ$1)) &amp; ")"</f>
        <v>0(0)</v>
      </c>
      <c r="BL69" s="27">
        <f>Clean_sheet('07-08 Teamsheets'!$C$2:$H$92,$A69,BJ$1)+Clean_sheet('08-09 Teamsheets'!$C$2:$H$92,$A69,BJ$1)+Clean_sheet('09-10 Teamsheets'!$C$2:$H$98,$A69,BJ$1)+Clean_sheet('10-11 Teamsheets'!$C$2:$H$106,$A69,BJ$1)+Clean_sheet('11-12 Teamsheets'!$C$2:$H$119,$A69,BJ$1)+Clean_sheet('12-13 Teamsheets'!$C$2:$H$126,$A69,BJ$1)+Clean_sheet('13-14 Teamsheets'!$C$2:$H$132,$A69,BJ$1)+Clean_sheet('14-15 Teamsheets'!$C$2:$H$136,$A69,BJ$1)</f>
        <v>0</v>
      </c>
      <c r="BM69" s="27" t="str">
        <f>(CARDS('07-08 Teamsheets'!$H$2:$Z$88,$A69,$CX$2,'07-08 Teamsheets'!$C$2:$C$88,BJ$1)+CARDS('08-09 Teamsheets'!$H$2:$Z$92,$A69,$CX$2,'08-09 Teamsheets'!$C$2:$C$92,BJ$1)+CARDS('09-10 Teamsheets'!$H$2:$Z$98,$A69,$CX$2,'09-10 Teamsheets'!$C$2:$C$98,BJ$1)+CARDS('10-11 Teamsheets'!$H$2:$Z$106,$A69,$CX$2,'10-11 Teamsheets'!$C$2:$C$106,BJ$1)+CARDS('11-12 Teamsheets'!$H$2:$Z$119,$A69,$CX$2,'11-12 Teamsheets'!$C$2:$C$119,BJ$1)+CARDS('12-13 Teamsheets'!$H$2:$Z$126,$A69,$CX$2,'12-13 Teamsheets'!$C$2:$C$126,BJ$1)+CARDS('13-14 Teamsheets'!$H$2:$Z$132,$A69,$CX$2,'13-14 Teamsheets'!$C$2:$C$132,BJ$1)+CARDS('14-15 Teamsheets'!$H$2:$Z$136,$A69,$CX$2,'14-15 Teamsheets'!$C$2:$C$136,BJ$1)) &amp; "(" &amp; (CARDS('07-08 Teamsheets'!$H$2:$Z$88,$A69,$CX$3,'07-08 Teamsheets'!$C$2:$C$88,BJ$1)+CARDS('08-09 Teamsheets'!$H$2:$Z$92,$A69,$CX$3,'08-09 Teamsheets'!$C$2:$C$92,BJ$1)+CARDS('09-10 Teamsheets'!$H$2:$Z$98,$A69,$CX$3,'09-10 Teamsheets'!$C$2:$C$98,BJ$1)+CARDS('10-11 Teamsheets'!$H$2:$Z$106,$A69,$CX$3,'10-11 Teamsheets'!$C$2:$C$106,BJ$1)+CARDS('11-12 Teamsheets'!$H$2:$Z$119,$A69,$CX$3,'11-12 Teamsheets'!$C$2:$C$119,BJ$1)+CARDS('12-13 Teamsheets'!$H$2:$Z$126,$A69,$CX$3,'12-13 Teamsheets'!$C$2:$C$126,BJ$1)+CARDS('13-14 Teamsheets'!$H$2:$Z$132,$A69,$CX$3,'13-14 Teamsheets'!$C$2:$C$132,BJ$1)+CARDS('14-15 Teamsheets'!$H$2:$Z$136,$A69,$CX$3,'14-15 Teamsheets'!$C$2:$C$136,BJ$1)) &amp; ")"</f>
        <v>0(0)</v>
      </c>
      <c r="BN69" s="82">
        <f>MINS_PLAYED('07-08 Teamsheets'!$H$2:$R$88,$A69,'07-08 Teamsheets'!$C$2:$C$88,BJ$1)+MINS_PLAYED('08-09 Teamsheets'!$H$2:$R$92,$A69,'08-09 Teamsheets'!$C$2:$C$92,BJ$1)+MINS_PLAYED('09-10 Teamsheets'!$H$2:$R$98,$A69,'09-10 Teamsheets'!$C$2:$C$98,BJ$1)+MINS_PLAYED('10-11 Teamsheets'!$H$2:$R$106,$A69,'10-11 Teamsheets'!$C$2:$C$106,BJ$1)+MINS_PLAYED('11-12 Teamsheets'!$H$2:$R$119,$A69,'11-12 Teamsheets'!$C$2:$C$119,BJ$1)+MINS_PLAYED('12-13 Teamsheets'!$H$2:$R$126,$A69,'12-13 Teamsheets'!$C$2:$C$126,BJ$1)+MINS_PLAYED('13-14 Teamsheets'!$H$2:$R$132,$A69,'13-14 Teamsheets'!$C$2:$C$132,BJ$1)+MINS_PLAYED('14-15 Teamsheets'!$H$2:$R$136,$A69,'14-15 Teamsheets'!$C$2:$C$136,BJ$1)+MINS_AS_SUB('07-08 Teamsheets'!$S$2:$Z$88,$A69,'07-08 Teamsheets'!$C$2:$C$88,BJ$1)+MINS_AS_SUB('08-09 Teamsheets'!$S$2:$Z$92,$A69,'08-09 Teamsheets'!$C$2:$C$92,BJ$1)+MINS_AS_SUB('09-10 Teamsheets'!$S$2:$Z$98,$A69,'09-10 Teamsheets'!$C$2:$C$98,BJ$1)+MINS_AS_SUB('10-11 Teamsheets'!$S$2:$Z$106,$A69,'10-11 Teamsheets'!$C$2:$C$106,BJ$1)+MINS_AS_SUB('11-12 Teamsheets'!$S$2:$Z$119,$A69,'11-12 Teamsheets'!$C$2:$C$119,BJ$1)+MINS_AS_SUB('12-13 Teamsheets'!$S$2:$Z$126,$A69,'12-13 Teamsheets'!$C$2:$C$126,BJ$1)+MINS_AS_SUB('13-14 Teamsheets'!$S$2:$Z$132,$A69,'13-14 Teamsheets'!$C$2:$C$132,BJ$1)+MINS_AS_SUB('14-15 Teamsheets'!$S$2:$Z$136,$A69,'14-15 Teamsheets'!$C$2:$C$136,BJ$1)</f>
        <v>0</v>
      </c>
      <c r="BO69" s="27" t="str">
        <f>(APPS('07-08 Teamsheets'!$H$2:$R$88,$A69,'07-08 Teamsheets'!$C$2:$C$88,BO$1)+APPS('08-09 Teamsheets'!$H$2:$R$92,$A69,'08-09 Teamsheets'!$C$2:$C$92,BO$1)+APPS('09-10 Teamsheets'!$H$2:$R$98,$A69,'09-10 Teamsheets'!$C$2:$C$98,BO$1)+APPS('10-11 Teamsheets'!$H$2:$R$106,$A69,'10-11 Teamsheets'!$C$2:$C$106,BO$1)+APPS('11-12 Teamsheets'!$H$2:$R$119,$A69,'11-12 Teamsheets'!$C$2:$C$119,BO$1)+APPS('12-13 Teamsheets'!$H$2:$R$126,$A69,'12-13 Teamsheets'!$C$2:$C$126,BO$1)+APPS('13-14 Teamsheets'!$H$2:$R$132,$A69,'13-14 Teamsheets'!$C$2:$C$132,BO$1)+APPS('14-15 Teamsheets'!$H$2:$R$136,$A69,'14-15 Teamsheets'!$C$2:$C$136,BO$1)) &amp; "(" &amp; (SUBS('07-08 Teamsheets'!$S$2:$Z$88,$A69,'07-08 Teamsheets'!$C$2:$C$88,BO$1)+SUBS('08-09 Teamsheets'!$S$2:$Z$92,$A69,'08-09 Teamsheets'!$C$2:$C$92,BO$1)+SUBS('09-10 Teamsheets'!$S$2:$Z$98,$A69,'09-10 Teamsheets'!$C$2:$C$98,BO$1)+SUBS('10-11 Teamsheets'!$S$2:$Z$106,$A69,'10-11 Teamsheets'!$C$2:$C$106,BO$1)+SUBS('11-12 Teamsheets'!$S$2:$Z$119,$A69,'11-12 Teamsheets'!$C$2:$C$119,BO$1)+SUBS('12-13 Teamsheets'!$S$2:$Z$126,$A69,'12-13 Teamsheets'!$C$2:$C$126,BO$1)+SUBS('13-14 Teamsheets'!$S$2:$Z$132,$A69,'13-14 Teamsheets'!$C$2:$C$132,BO$1)+SUBS('14-15 Teamsheets'!$S$2:$Z$136,$A69,'14-15 Teamsheets'!$C$2:$C$136,BO$1)) &amp; ")"</f>
        <v>0(0)</v>
      </c>
      <c r="BP69" s="27" t="str">
        <f>(GOALS('07-08 Teamsheets'!$H$2:$R$88,$A69,'07-08 Teamsheets'!$C$2:$C$88,BO$1)+GOALS('08-09 Teamsheets'!$H$2:$R$92,$A69,'08-09 Teamsheets'!$C$2:$C$92,BO$1)+GOALS('09-10 Teamsheets'!$H$2:$R$98,$A69,'09-10 Teamsheets'!$C$2:$C$98,BO$1)+GOALS('10-11 Teamsheets'!$H$2:$R$106,$A69,'10-11 Teamsheets'!$C$2:$C$106,BO$1)+GOALS('11-12 Teamsheets'!$H$2:$R$119,$A69,'11-12 Teamsheets'!$C$2:$C$119,BO$1)+GOALS('12-13 Teamsheets'!$H$2:$R$126,$A69,'12-13 Teamsheets'!$C$2:$C$126,BO$1)+GOALS('13-14 Teamsheets'!$H$2:$R$132,$A69,'13-14 Teamsheets'!$C$2:$C$132,BO$1)+GOALS('14-15 Teamsheets'!$H$2:$R$136,$A69,'14-15 Teamsheets'!$C$2:$C$136,BO$1)) &amp; "(" &amp; (GOALS('07-08 Teamsheets'!$S$2:$Z$88,$A69,'07-08 Teamsheets'!$C$2:$C$88,BO$1)+GOALS('08-09 Teamsheets'!$S$2:$Z$92,$A69,'08-09 Teamsheets'!$C$2:$C$92,BO$1)+GOALS('09-10 Teamsheets'!$S$2:$Z$98,$A69,'09-10 Teamsheets'!$C$2:$C$98,BO$1)+GOALS('10-11 Teamsheets'!$S$2:$Z$106,$A69,'10-11 Teamsheets'!$C$2:$C$106,BO$1)+GOALS('11-12 Teamsheets'!$S$2:$Z$119,$A69,'11-12 Teamsheets'!$C$2:$C$119,BO$1)+GOALS('12-13 Teamsheets'!$S$2:$Z$126,$A69,'12-13 Teamsheets'!$C$2:$C$126,BO$1)+GOALS('13-14 Teamsheets'!$S$2:$Z$132,$A69,'13-14 Teamsheets'!$C$2:$C$132,BO$1)+GOALS('14-15 Teamsheets'!$S$2:$Z$136,$A69,'14-15 Teamsheets'!$C$2:$C$136,BO$1)) &amp; ")"</f>
        <v>0(0)</v>
      </c>
      <c r="BQ69" s="27">
        <f>Clean_sheet('07-08 Teamsheets'!$C$2:$H$92,$A69,BO$1)+Clean_sheet('08-09 Teamsheets'!$C$2:$H$92,$A69,BO$1)+Clean_sheet('09-10 Teamsheets'!$C$2:$H$98,$A69,BO$1)+Clean_sheet('10-11 Teamsheets'!$C$2:$H$106,$A69,BO$1)+Clean_sheet('11-12 Teamsheets'!$C$2:$H$119,$A69,BO$1)+Clean_sheet('12-13 Teamsheets'!$C$2:$H$126,$A69,BO$1)+Clean_sheet('13-14 Teamsheets'!$C$2:$H$132,$A69,BO$1)+Clean_sheet('14-15 Teamsheets'!$C$2:$H$136,$A69,BO$1)</f>
        <v>0</v>
      </c>
      <c r="BR69" s="27" t="str">
        <f>(CARDS('07-08 Teamsheets'!$H$2:$Z$88,$A69,$CX$2,'07-08 Teamsheets'!$C$2:$C$88,BO$1)+CARDS('08-09 Teamsheets'!$H$2:$Z$92,$A69,$CX$2,'08-09 Teamsheets'!$C$2:$C$92,BO$1)+CARDS('09-10 Teamsheets'!$H$2:$Z$98,$A69,$CX$2,'09-10 Teamsheets'!$C$2:$C$98,BO$1)+CARDS('10-11 Teamsheets'!$H$2:$Z$106,$A69,$CX$2,'10-11 Teamsheets'!$C$2:$C$106,BO$1)+CARDS('11-12 Teamsheets'!$H$2:$Z$119,$A69,$CX$2,'11-12 Teamsheets'!$C$2:$C$119,BO$1)+CARDS('12-13 Teamsheets'!$H$2:$Z$126,$A69,$CX$2,'12-13 Teamsheets'!$C$2:$C$126,BO$1)+CARDS('13-14 Teamsheets'!$H$2:$Z$132,$A69,$CX$2,'13-14 Teamsheets'!$C$2:$C$132,BO$1)+CARDS('14-15 Teamsheets'!$H$2:$Z$136,$A69,$CX$2,'14-15 Teamsheets'!$C$2:$C$136,BO$1)) &amp; "(" &amp; (CARDS('07-08 Teamsheets'!$H$2:$Z$88,$A69,$CX$3,'07-08 Teamsheets'!$C$2:$C$88,BO$1)+CARDS('08-09 Teamsheets'!$H$2:$Z$92,$A69,$CX$3,'08-09 Teamsheets'!$C$2:$C$92,BO$1)+CARDS('09-10 Teamsheets'!$H$2:$Z$98,$A69,$CX$3,'09-10 Teamsheets'!$C$2:$C$98,BO$1)+CARDS('10-11 Teamsheets'!$H$2:$Z$106,$A69,$CX$3,'10-11 Teamsheets'!$C$2:$C$106,BO$1)+CARDS('11-12 Teamsheets'!$H$2:$Z$119,$A69,$CX$3,'11-12 Teamsheets'!$C$2:$C$119,BO$1)+CARDS('12-13 Teamsheets'!$H$2:$Z$126,$A69,$CX$3,'12-13 Teamsheets'!$C$2:$C$126,BO$1)+CARDS('13-14 Teamsheets'!$H$2:$Z$132,$A69,$CX$3,'13-14 Teamsheets'!$C$2:$C$132,BO$1)+CARDS('14-15 Teamsheets'!$H$2:$Z$136,$A69,$CX$3,'14-15 Teamsheets'!$C$2:$C$136,BO$1)) &amp; ")"</f>
        <v>0(0)</v>
      </c>
      <c r="BS69" s="82">
        <f>MINS_PLAYED('07-08 Teamsheets'!$H$2:$R$88,$A69,'07-08 Teamsheets'!$C$2:$C$88,BO$1)+MINS_PLAYED('08-09 Teamsheets'!$H$2:$R$92,$A69,'08-09 Teamsheets'!$C$2:$C$92,BO$1)+MINS_PLAYED('09-10 Teamsheets'!$H$2:$R$98,$A69,'09-10 Teamsheets'!$C$2:$C$98,BO$1)+MINS_PLAYED('10-11 Teamsheets'!$H$2:$R$106,$A69,'10-11 Teamsheets'!$C$2:$C$106,BO$1)+MINS_PLAYED('11-12 Teamsheets'!$H$2:$R$119,$A69,'11-12 Teamsheets'!$C$2:$C$119,BO$1)+MINS_PLAYED('12-13 Teamsheets'!$H$2:$R$126,$A69,'12-13 Teamsheets'!$C$2:$C$126,BO$1)+MINS_PLAYED('13-14 Teamsheets'!$H$2:$R$132,$A69,'13-14 Teamsheets'!$C$2:$C$132,BO$1)+MINS_PLAYED('14-15 Teamsheets'!$H$2:$R$136,$A69,'14-15 Teamsheets'!$C$2:$C$136,BO$1)+MINS_AS_SUB('07-08 Teamsheets'!$S$2:$Z$88,$A69,'07-08 Teamsheets'!$C$2:$C$88,BO$1)+MINS_AS_SUB('08-09 Teamsheets'!$S$2:$Z$92,$A69,'08-09 Teamsheets'!$C$2:$C$92,BO$1)+MINS_AS_SUB('09-10 Teamsheets'!$S$2:$Z$98,$A69,'09-10 Teamsheets'!$C$2:$C$98,BO$1)+MINS_AS_SUB('10-11 Teamsheets'!$S$2:$Z$106,$A69,'10-11 Teamsheets'!$C$2:$C$106,BO$1)+MINS_AS_SUB('11-12 Teamsheets'!$S$2:$Z$119,$A69,'11-12 Teamsheets'!$C$2:$C$119,BO$1)+MINS_AS_SUB('12-13 Teamsheets'!$S$2:$Z$126,$A69,'12-13 Teamsheets'!$C$2:$C$126,BO$1)+MINS_AS_SUB('13-14 Teamsheets'!$S$2:$Z$132,$A69,'13-14 Teamsheets'!$C$2:$C$132,BO$1)+MINS_AS_SUB('14-15 Teamsheets'!$S$2:$Z$136,$A69,'14-15 Teamsheets'!$C$2:$C$136,BO$1)</f>
        <v>0</v>
      </c>
      <c r="BT69" s="71">
        <f>APPS('05-06 Teamsheets'!$H$2:$R$71,$A69,'05-06 Teamsheets'!$C$2:$C$71,B$1)+SUBS('05-06 Teamsheets'!$S$2:$W$71,$A69,'05-06 Teamsheets'!$C$2:$C$71,B$1)+APPS('06-07 Teamsheets'!$H$2:$R$83,$A69,'06-07 Teamsheets'!$C$2:$C$83,G$1)+SUBS('06-07 Teamsheets'!$S$2:$Z$83,$A69,'06-07 Teamsheets'!$C$2:$C$83,G$1)+APPS('07-08 Teamsheets'!$H$2:$R$88,$A69,'07-08 Teamsheets'!$C$2:$C$88,L$1)+SUBS('07-08 Teamsheets'!$S$2:$Z$88,$A69,'07-08 Teamsheets'!$C$2:$C$88,L$1)+APPS('08-09 Teamsheets'!$H$2:$R$92,$A69,'08-09 Teamsheets'!$C$2:$C$92,Q$1)+SUBS('08-09 Teamsheets'!$S$2:$Z$92,$A69,'08-09 Teamsheets'!$C$2:$C$92,Q$1)+APPS('09-10 Teamsheets'!$H$2:$R$98,$A69,'09-10 Teamsheets'!$C$2:$C$98,Q$1)+SUBS('09-10 Teamsheets'!$S$2:$Z$98,$A69,'09-10 Teamsheets'!$C$2:$C$98,Q$1)+APPS('10-11 Teamsheets'!$H$2:$R$107,$A69,'10-11 Teamsheets'!$C$2:$C$107,Q$1)+SUBS('10-11 Teamsheets'!$S$2:$Z$107,$A69,'10-11 Teamsheets'!$C$2:$C$107,Q$1)+APPS('11-12 Teamsheets'!$H$2:$R$119,$A69,'11-12 Teamsheets'!$C$2:$C$119,Q$1)+SUBS('11-12 Teamsheets'!$S$2:$Z$119,$A69,'11-12 Teamsheets'!$C$2:$C$119,Q$1)+APPS('12-13 Teamsheets'!$H$2:$R$126,$A69,'12-13 Teamsheets'!$C$2:$C$126,Q$1)+SUBS('12-13 Teamsheets'!$S$2:$Z$126,$A69,'12-13 Teamsheets'!$C$2:$C$126,Q$1)+APPS('13-14 Teamsheets'!$H$2:$R$132,$A69,'13-14 Teamsheets'!$C$2:$C$132,Q$1)+SUBS('13-14 Teamsheets'!$S$2:$Z$132,$A69,'13-14 Teamsheets'!$C$2:$C$132,Q$1)+APPS('14-15 Teamsheets'!$H$2:$R$136,$A69,'14-15 Teamsheets'!$C$2:$C$136,Q$1)+SUBS('14-15 Teamsheets'!$S$2:$Z$136,$A69,'14-15 Teamsheets'!$C$2:$C$136,Q$1)</f>
        <v>66</v>
      </c>
      <c r="BU69" s="132">
        <v>10</v>
      </c>
      <c r="BV69" s="27">
        <f>APPS('07-08 Teamsheets'!$H$2:$R$88,$A69,'07-08 Teamsheets'!$C$2:$C$88,AZ$1)+SUBS('07-08 Teamsheets'!$S$2:$Z$88,$A69,'07-08 Teamsheets'!$C$2:$C$88,AZ$1)+APPS('11-12 Teamsheets'!$H$2:$R$119,$A69,'11-12 Teamsheets'!$C$2:$C$119,AZ$1)+SUBS('11-12 Teamsheets'!$S$2:$Z$119,$A69,'11-12 Teamsheets'!$C$2:$C$119,AZ$1)+APPS('12-13 Teamsheets'!$H$2:$R$126,$A69,'12-13 Teamsheets'!$C$2:$C$126,AZ$1)+SUBS('12-13 Teamsheets'!$S$2:$Z$126,$A69,'12-13 Teamsheets'!$C$2:$C$126,AZ$1)+APPS('13-14 Teamsheets'!$H$2:$R$132,$A69,'13-14 Teamsheets'!$C$2:$C$132,AZ$1)+SUBS('13-14 Teamsheets'!$S$2:$Z$132,$A69,'13-14 Teamsheets'!$C$2:$C$132,AZ$1)+APPS('14-15 Teamsheets'!$H$2:$R$136,$A69,'14-15 Teamsheets'!$C$2:$C$136,AZ$1)+SUBS('14-15 Teamsheets'!$S$2:$Z$136,$A69,'14-15 Teamsheets'!$C$2:$C$136,AZ$1)+APPS('08-09 Teamsheets'!$H$2:$R$92,$A69,'08-09 Teamsheets'!$C$2:$C$92,BE$1)+APPS('09-10 Teamsheets'!$H$2:$R$98,$A69,'09-10 Teamsheets'!$C$2:$C$98,BE$1)+SUBS('08-09 Teamsheets'!$S$2:$Z$92,$A69,'08-09 Teamsheets'!$C$2:$C$92,BE$1)+SUBS('09-10 Teamsheets'!$S$2:$Z$98,$A69,'09-10 Teamsheets'!$C$2:$C$98,BE$1)+APPS('10-11 Teamsheets'!$H$2:$R$107,$A69,'10-11 Teamsheets'!$C$2:$C$107,BE$1)+SUBS('10-11 Teamsheets'!$S$2:$Z$107,$A69,'10-11 Teamsheets'!$C$2:$C$107,BE$1)+APPS('11-12 Teamsheets'!$H$2:$R$119,$A69,'11-12 Teamsheets'!$C$2:$C$119,BE$1)+SUBS('11-12 Teamsheets'!$S$2:$Z$119,$A69,'11-12 Teamsheets'!$C$2:$C$119,BE$1)+APPS('12-13 Teamsheets'!$H$2:$R$126,$A69,'12-13 Teamsheets'!$C$2:$C$126,BE$1)+SUBS('12-13 Teamsheets'!$S$2:$Z$126,$A69,'12-13 Teamsheets'!$C$2:$C$126,BE$1)+APPS('13-14 Teamsheets'!$H$2:$R$132,$A69,'13-14 Teamsheets'!$C$2:$C$132,BE$1)+SUBS('13-14 Teamsheets'!$S$2:$Z$132,$A69,'13-14 Teamsheets'!$C$2:$C$132,BE$1)+APPS('14-15 Teamsheets'!$H$2:$R$136,$A69,'14-15 Teamsheets'!$C$2:$C$136,BE$1)+SUBS('14-15 Teamsheets'!$S$2:$Z$136,$A69,'14-15 Teamsheets'!$C$2:$C$136,BE$1)</f>
        <v>5</v>
      </c>
      <c r="BW69" s="27">
        <f>APPS('07-08 Teamsheets'!$H$2:$R$88,$A69,'07-08 Teamsheets'!$C$2:$C$88,BJ$1)+APPS('08-09 Teamsheets'!$H$2:$R$92,$A69,'08-09 Teamsheets'!$C$2:$C$92,BJ$1)+APPS('09-10 Teamsheets'!$H$2:$R$98,$A69,'09-10 Teamsheets'!$C$2:$C$98,BJ$1)+SUBS('07-08 Teamsheets'!$S$2:$Z$88,$A69,'07-08 Teamsheets'!$C$2:$C$88,BJ$1)+SUBS('08-09 Teamsheets'!$S$2:$Z$92,$A69,'08-09 Teamsheets'!$C$2:$C$92,BJ$1)+SUBS('09-10 Teamsheets'!$S$2:$Z$98,$A69,'09-10 Teamsheets'!$C$2:$C$98,BJ$1)+APPS('10-11 Teamsheets'!$H$2:$R$107,$A69,'10-11 Teamsheets'!$C$2:$C$107,BJ$1)+SUBS('10-11 Teamsheets'!$S$2:$Z$107,$A69,'10-11 Teamsheets'!$C$2:$C$107,BJ$1)+APPS('11-12 Teamsheets'!$H$2:$R$119,$A69,'11-12 Teamsheets'!$C$2:$C$119,BJ$1)+SUBS('11-12 Teamsheets'!$S$2:$Z$111,$A69,'11-12 Teamsheets'!$C$2:$C$119,BJ$1)+APPS('12-13 Teamsheets'!$H$2:$R$126,$A69,'12-13 Teamsheets'!$C$2:$C$126,BJ$1)+SUBS('12-13 Teamsheets'!$S$2:$Z$118,$A69,'12-13 Teamsheets'!$C$2:$C$126,BJ$1)+APPS('13-14 Teamsheets'!$H$2:$R$132,$A69,'13-14 Teamsheets'!$C$2:$C$132,BJ$1)+SUBS('13-14 Teamsheets'!$S$2:$Z$124,$A69,'13-14 Teamsheets'!$C$2:$C$132,BJ$1)+APPS('14-15 Teamsheets'!$H$2:$R$136,$A69,'14-15 Teamsheets'!$C$2:$C$136,BJ$1)+SUBS('14-15 Teamsheets'!$S$2:$Z$128,$A69,'14-15 Teamsheets'!$C$2:$C$136,BJ$1)</f>
        <v>0</v>
      </c>
      <c r="BX69" s="27">
        <f>APPS('07-08 Teamsheets'!$H$2:$R$88,$A69,'07-08 Teamsheets'!$C$2:$C$88,BO$1)+APPS('08-09 Teamsheets'!$H$2:$R$92,$A69,'08-09 Teamsheets'!$C$2:$C$92,BO$1)+APPS('09-10 Teamsheets'!$H$2:$R$98,$A69,'09-10 Teamsheets'!$C$2:$C$98,BO$1)+SUBS('07-08 Teamsheets'!$S$2:$Z$88,$A69,'07-08 Teamsheets'!$C$2:$C$88,BO$1)+SUBS('08-09 Teamsheets'!$S$2:$Z$92,$A69,'08-09 Teamsheets'!$C$2:$C$92,BO$1)+SUBS('09-10 Teamsheets'!$S$2:$Z$98,$A69,'09-10 Teamsheets'!$C$2:$C$98,BO$1)+APPS('10-11 Teamsheets'!$H$2:$R$107,$A69,'10-11 Teamsheets'!$C$2:$C$107,BO$1)+SUBS('10-11 Teamsheets'!$S$2:$Z$107,$A69,'10-11 Teamsheets'!$C$2:$C$107,BO$1)+APPS('11-12 Teamsheets'!$H$2:$R$119,$A69,'11-12 Teamsheets'!$C$2:$C$119,BO$1)+SUBS('11-12 Teamsheets'!$S$2:$Z$119,$A69,'11-12 Teamsheets'!$C$2:$C$119,BO$1)+APPS('12-13 Teamsheets'!$H$2:$R$126,$A69,'12-13 Teamsheets'!$C$2:$C$126,BO$1)+SUBS('12-13 Teamsheets'!$S$2:$Z$126,$A69,'12-13 Teamsheets'!$C$2:$C$126,BO$1)+APPS('13-14 Teamsheets'!$H$2:$R$132,$A69,'13-14 Teamsheets'!$C$2:$C$132,BO$1)+SUBS('13-14 Teamsheets'!$S$2:$Z$132,$A69,'13-14 Teamsheets'!$C$2:$C$132,BO$1)+APPS('14-15 Teamsheets'!$H$2:$R$136,$A69,'14-15 Teamsheets'!$C$2:$C$136,BO$1)+SUBS('14-15 Teamsheets'!$S$2:$Z$136,$A69,'14-15 Teamsheets'!$C$2:$C$136,BO$1)</f>
        <v>0</v>
      </c>
      <c r="BY69" s="28">
        <f t="shared" si="3"/>
        <v>15</v>
      </c>
      <c r="BZ69" s="27" t="str">
        <f>(APPS('05-06 Teamsheets'!$H$2:$R$71,$A69) + APPS('06-07 Teamsheets'!$H$2:$R$83,$A69) +APPS('07-08 Teamsheets'!$H$2:$R$88,$A69) + APPS('08-09 Teamsheets'!$H$2:$R$92,$A69)+APPS('09-10 Teamsheets'!$H$2:$R$98,$A69)+APPS('10-11 Teamsheets'!$H$2:$R$107,$A69)+APPS('11-12 Teamsheets'!$H$2:$R$119,$A69)+APPS('12-13 Teamsheets'!$H$2:$R$126,$A69)+APPS('13-14 Teamsheets'!$H$2:$R$132,$A69)+APPS('14-15 Teamsheets'!$H$2:$R$136,$A69)) &amp; "(" &amp; (SUBS('05-06 Teamsheets'!$S$2:$W$71,$A69)+SUBS('06-07 Teamsheets'!$S$2:$Z$83,$A69)+SUBS('07-08 Teamsheets'!$S$2:$Z$88,$A69) +SUBS('08-09 Teamsheets'!$S$2:$Z$92,$A69)+SUBS('09-10 Teamsheets'!$S$2:$Z$98,$A69)+SUBS('10-11 Teamsheets'!$S$2:$Z$107,$A69)+SUBS('11-12 Teamsheets'!$S$2:$Z$119,$A69)+SUBS('12-13 Teamsheets'!$S$2:$Z$126,$A69)+SUBS('13-14 Teamsheets'!$S$2:$Z$132,$A69)+SUBS('14-15 Teamsheets'!$S$2:$Z$136,$A69)) &amp; ")"</f>
        <v>45(36)</v>
      </c>
      <c r="CA69" s="28">
        <f t="shared" si="4"/>
        <v>81</v>
      </c>
      <c r="CB69" s="71">
        <f>GOALS('05-06 Teamsheets'!$H$2:$W$71,$A69,'05-06 Teamsheets'!$C$2:$C$71,B$1)+GOALS('06-07 Teamsheets'!$H$2:$Z$83,$A69,'06-07 Teamsheets'!$C$2:$C$83,G$1)+GOALS('07-08 Teamsheets'!$H$2:$Z$88,$A69,'07-08 Teamsheets'!$C$2:$C$88,L$1)+GOALS('08-09 Teamsheets'!$H$2:$Z$92,$A69,'08-09 Teamsheets'!$C$2:$C$92,Q$1)+GOALS('09-10 Teamsheets'!$H$2:$Z$98,$A69,'09-10 Teamsheets'!$C$2:$C$98,Q$1)+GOALS('10-11 Teamsheets'!$H$2:$Z$107,$A69,'10-11 Teamsheets'!$C$2:$C$107,Q$1)+GOALS('11-12 Teamsheets'!$H$2:$Z$119,$A69,'11-12 Teamsheets'!$C$2:$C$119,Q$1)+GOALS('12-13 Teamsheets'!$H$2:$Z$126,$A69,'12-13 Teamsheets'!$C$2:$C$126,Q$1)+GOALS('13-14 Teamsheets'!$H$2:$Z$132,$A69,'13-14 Teamsheets'!$C$2:$C$132,Q$1)+GOALS('14-15 Teamsheets'!$H$2:$Z$136,$A69,'14-15 Teamsheets'!$C$2:$C$136,Q$1)</f>
        <v>14</v>
      </c>
      <c r="CC69" s="27">
        <f>GOALS('05-06 Teamsheets'!$H$2:$W$71,$A69,'05-06 Teamsheets'!$C$2:$C$71,V$1)+GOALS('05-06 Teamsheets'!$H$2:$W$71,$A69,'05-06 Teamsheets'!$C$2:$C$71,AA$1)+GOALS('06-07 Teamsheets'!$H$2:$Z$83,$A69,'06-07 Teamsheets'!$C$2:$C$83,AF$1)+GOALS('06-07 Teamsheets'!$H$2:$Z$83,$A69,'06-07 Teamsheets'!$C$2:$C$83,AK$1)+GOALS('07-08 Teamsheets'!$H$2:$Z$88,$A69,'07-08 Teamsheets'!$C$2:$C$88,AP$1)+GOALS('07-08 Teamsheets'!$H$2:$Z$88,$A69,'07-08 Teamsheets'!$C$2:$C$88,AU$1)+GOALS('07-08 Teamsheets'!$H$2:$Z$88,$A69,'07-08 Teamsheets'!$C$2:$C$88,AZ$1)+GOALS('11-12 Teamsheets'!$H$2:$Z$119,$A69,'11-12 Teamsheets'!$C$2:$C$119,AZ$1)+GOALS('12-13 Teamsheets'!$H$2:$Z$120,$A69,'12-13 Teamsheets'!$C$2:$C$120,AZ$1)+GOALS('13-14 Teamsheets'!$H$2:$Z$126,$A69,'13-14 Teamsheets'!$C$2:$C$126,AZ$1)+GOALS('14-15 Teamsheets'!$H$2:$Z$130,$A69,'14-15 Teamsheets'!$C$2:$C$130,AZ$1)+GOALS('08-09 Teamsheets'!$H$2:$Z$92,$A69,'08-09 Teamsheets'!$C$2:$C$92,BE$1)+GOALS('09-10 Teamsheets'!$H$2:$Z$98,$A69,'09-10 Teamsheets'!$C$2:$C$98,BE$1)+GOALS('10-11 Teamsheets'!$H$2:$Z$107,$A69,'10-11 Teamsheets'!$C$2:$C$107,BE$1)+GOALS('11-12 Teamsheets'!$H$2:$Z$119,$A69,'11-12 Teamsheets'!$C$2:$C$119,BE$1)+GOALS('12-13 Teamsheets'!$H$2:$Z$126,$A69,'12-13 Teamsheets'!$C$2:$C$126,BE$1)+GOALS('13-14 Teamsheets'!$H$2:$Z$132,$A69,'13-14 Teamsheets'!$C$2:$C$132,BE$1)+GOALS('14-15 Teamsheets'!$H$2:$Z$136,$A69,'14-15 Teamsheets'!$C$2:$C$136,BE$1)</f>
        <v>4</v>
      </c>
      <c r="CD69" s="27">
        <f>GOALS('07-08 Teamsheets'!$H$2:$Z$88,$A69,'07-08 Teamsheets'!$C$2:$C$88,BJ$1)
+GOALS('08-09 Teamsheets'!$H$2:$Z$92,$A69,'08-09 Teamsheets'!$C$2:$C$92,BJ$1)
+GOALS('09-10 Teamsheets'!$H$2:$Z$98,$A69,'09-10 Teamsheets'!$C$2:$C$98,BJ$1)
+GOALS('10-11 Teamsheets'!$H$2:$Z$107,$A69,'10-11 Teamsheets'!$C$2:$C$107,BJ$1)
+GOALS('11-12 Teamsheets'!$H$2:$Z$119,$A69,'11-12 Teamsheets'!$C$2:$C$119,BJ$1)
+GOALS('12-13 Teamsheets'!$H$2:$Z$124,$A69,'12-13 Teamsheets'!$C$2:$C$124,BJ$1)+GOALS('13-14 Teamsheets'!$H$2:$Z$130,$A69,'13-14 Teamsheets'!$C$2:$C$130,BJ$1)+GOALS('14-15 Teamsheets'!$H$2:$Z$134,$A69,'14-15 Teamsheets'!$C$2:$C$134,BJ$1)
+GOALS('07-08 Teamsheets'!$H$2:$Z$88,$A69,'07-08 Teamsheets'!$C$2:$C$88,BO$1)
+GOALS('08-09 Teamsheets'!$H$2:$Z$92,$A69,'08-09 Teamsheets'!$C$2:$C$92,BO$1)
+GOALS('09-10 Teamsheets'!$H$2:$Z$98,$A69,'09-10 Teamsheets'!$C$2:$C$98,BO$1)
+GOALS('10-11 Teamsheets'!$H$2:$Z$107,$A69,'10-11 Teamsheets'!$C$2:$C$107,BO$1)
+GOALS('11-12 Teamsheets'!$H$2:$Z$119,$A69,'11-12 Teamsheets'!$C$2:$C$119,BO$1)
+GOALS('12-13 Teamsheets'!$H$2:$Z$126,$A69,'12-13 Teamsheets'!$C$2:$C$126,BO$1)+GOALS('13-14 Teamsheets'!$H$2:$Z$132,$A69,'13-14 Teamsheets'!$C$2:$C$132,BO$1)+GOALS('14-15 Teamsheets'!$H$2:$Z$136,$A69,'14-15 Teamsheets'!$C$2:$C$136,BO$1)</f>
        <v>0</v>
      </c>
      <c r="CE69" s="28">
        <f t="shared" si="5"/>
        <v>4</v>
      </c>
      <c r="CF69" s="27" t="str">
        <f>(GOALS('05-06 Teamsheets'!$H$2:$R$71,$A69) +GOALS('06-07 Teamsheets'!$H$2:$R$83,$A69) +  GOALS('07-08 Teamsheets'!$H$2:$R$88,$A69) + GOALS('08-09 Teamsheets'!$H$2:$R$92,$A69)+GOALS('09-10 Teamsheets'!$H$2:$R$98,$A69)+GOALS('10-11 Teamsheets'!$H$2:$R$107,$A69)+GOALS('11-12 Teamsheets'!$H$2:$R$119,$A69)+GOALS('12-13 Teamsheets'!$H$2:$R$126,$A69)+GOALS('13-14 Teamsheets'!$H$2:$R$132,$A69)+GOALS('14-15 Teamsheets'!$H$2:$R$136,$A69)) &amp; "(" &amp; (GOALS('05-06 Teamsheets'!$S$2:$W$71,$A69)+GOALS('06-07 Teamsheets'!$S$2:$Z$83,$A69)+GOALS('07-08 Teamsheets'!$S$2:$Z$88,$A69)+GOALS('08-09 Teamsheets'!$S$2:$Z$92,$A69)+GOALS('09-10 Teamsheets'!$S$2:$Z$98,$A69)+GOALS('10-11 Teamsheets'!$S$2:$Z$107,$A69)+GOALS('11-12 Teamsheets'!$S$2:$Z$119,$A69)+GOALS('12-13 Teamsheets'!$S$2:$Z$126,$A69)+GOALS('13-14 Teamsheets'!$S$2:$Z$132,$A69)+GOALS('14-15 Teamsheets'!$S$2:$Z$136,$A69)) &amp; ")"</f>
        <v>16(2)</v>
      </c>
      <c r="CG69" s="28">
        <f t="shared" si="6"/>
        <v>18</v>
      </c>
      <c r="CH69" s="71">
        <f t="shared" si="7"/>
        <v>0</v>
      </c>
      <c r="CI69" s="83">
        <f t="shared" si="8"/>
        <v>0</v>
      </c>
      <c r="CJ69" s="77">
        <f t="shared" si="9"/>
        <v>0</v>
      </c>
      <c r="CK69" s="74" t="str">
        <f>(CARDS('05-06 Teamsheets'!$H$2:$W$71,$A69,$CX$2)+CARDS('06-07 Teamsheets'!$H$2:$Z$83,$A69,$CX$2)+CARDS('07-08 Teamsheets'!$H$2:$Z$88,$A69,$CX$2)+CARDS('08-09 Teamsheets'!$H$2:$Z$92,$A69,$CX$2)+CARDS('09-10 Teamsheets'!$H$2:$Z$98,$A69,$CX$2)+CARDS('10-11 Teamsheets'!$H$2:$Z$107,$A69,$CX$2)+CARDS('11-12 Teamsheets'!$H$2:$Z$119,$A69,$CX$2)+CARDS('12-13 Teamsheets'!$H$2:$Z$126,$A69,$CX$2)+CARDS('13-14 Teamsheets'!$H$2:$Z$130,$A69,$CX$2)) &amp; "(" &amp; (CARDS('05-06 Teamsheets'!$H$2:$W$71,$A69,$CX$3)+CARDS('06-07 Teamsheets'!$H$2:$Z$83,$A69,$CX$3)+CARDS('07-08 Teamsheets'!$H$2:$Z$88,$A69,$CX$3)+CARDS('08-09 Teamsheets'!$H$2:$Z$92,$A69,$CX$3)+CARDS('09-10 Teamsheets'!$H$2:$Z$98,$A69,$CX$3)+CARDS('10-11 Teamsheets'!$H$2:$Z$107,$A69,$CX$3)+CARDS('11-12 Teamsheets'!$H$2:$Z$119,$A69,$CX$3)+CARDS('13-14 Teamsheets'!$H$2:$Z$130,$A69,$CX$3)) &amp; ")"</f>
        <v>5(1)</v>
      </c>
      <c r="CL69" s="28">
        <f t="shared" si="10"/>
        <v>3054</v>
      </c>
      <c r="CM69" s="28">
        <f t="shared" si="25"/>
        <v>1080</v>
      </c>
      <c r="CN69" s="77">
        <f t="shared" si="12"/>
        <v>4134</v>
      </c>
      <c r="CO69" s="28">
        <f t="shared" si="29"/>
        <v>51.037037037037038</v>
      </c>
      <c r="CP69" s="28">
        <f t="shared" si="30"/>
        <v>0.22222222222222221</v>
      </c>
      <c r="CQ69" s="77">
        <f t="shared" si="24"/>
        <v>229.66666666666666</v>
      </c>
      <c r="CS69" s="71">
        <f t="shared" si="26"/>
        <v>25</v>
      </c>
      <c r="CT69" s="83">
        <f t="shared" si="27"/>
        <v>34</v>
      </c>
      <c r="CU69" s="77">
        <f t="shared" si="28"/>
        <v>20</v>
      </c>
    </row>
    <row r="70" spans="1:102" x14ac:dyDescent="0.2">
      <c r="A70" s="26" t="s">
        <v>2297</v>
      </c>
      <c r="B70" s="27" t="s">
        <v>1659</v>
      </c>
      <c r="C70" s="27" t="s">
        <v>1652</v>
      </c>
      <c r="D70" s="27">
        <v>0</v>
      </c>
      <c r="E70" s="27" t="s">
        <v>1647</v>
      </c>
      <c r="F70" s="82">
        <v>315</v>
      </c>
      <c r="G70" s="27" t="s">
        <v>1635</v>
      </c>
      <c r="H70" s="27" t="s">
        <v>1635</v>
      </c>
      <c r="I70" s="27">
        <v>0</v>
      </c>
      <c r="J70" s="27" t="s">
        <v>1635</v>
      </c>
      <c r="K70" s="82">
        <v>0</v>
      </c>
      <c r="L70" s="27" t="s">
        <v>1635</v>
      </c>
      <c r="M70" s="27" t="s">
        <v>1635</v>
      </c>
      <c r="N70" s="27">
        <v>0</v>
      </c>
      <c r="O70" s="27" t="s">
        <v>1635</v>
      </c>
      <c r="P70" s="82">
        <v>0</v>
      </c>
      <c r="Q70" s="27" t="str">
        <f>(APPS('08-09 Teamsheets'!$H$2:$R$92,$A70,'08-09 Teamsheets'!$C$2:$C$92,Q$1)+APPS('09-10 Teamsheets'!$H$2:$R$98,$A70,'09-10 Teamsheets'!$C$2:$C$98,Q$1)+APPS('10-11 Teamsheets'!$H$2:$R$107,$A70,'10-11 Teamsheets'!$C$2:$C$107,Q$1)+APPS('11-12 Teamsheets'!$H$2:$R$119,$A70,'11-12 Teamsheets'!$C$2:$C$119,Q$1)+APPS('12-13 Teamsheets'!$H$2:$R$126,$A70,'12-13 Teamsheets'!$C$2:$C$126,Q$1)+APPS('13-14 Teamsheets'!$H$2:$R$132,$A70,'13-14 Teamsheets'!$C$2:$C$132,Q$1)+APPS('14-15 Teamsheets'!$H$2:$R$136,$A70,'14-15 Teamsheets'!$C$2:$C$136,Q$1)) &amp; "(" &amp; (SUBS('08-09 Teamsheets'!$S$2:$Z$92,$A70,'08-09 Teamsheets'!$C$2:$C$92,Q$1)+SUBS('09-10 Teamsheets'!$S$2:$Z$98,$A70,'09-10 Teamsheets'!$C$2:$C$98,Q$1)+SUBS('10-11 Teamsheets'!$S$2:$Z$107,$A70,'10-11 Teamsheets'!$C$2:$C$107,Q$1)+SUBS('11-12 Teamsheets'!$S$2:$Z$119,$A70,'11-12 Teamsheets'!$C$2:$C$119,Q$1)+SUBS('12-13 Teamsheets'!$S$2:$Z$126,$A70,'12-13 Teamsheets'!$C$2:$C$126,Q$1)+SUBS('13-14 Teamsheets'!$S$2:$Z$132,$A70,'13-14 Teamsheets'!$C$2:$C$132,Q$1)+SUBS('14-15 Teamsheets'!$S$2:$Z$136,$A70,'14-15 Teamsheets'!$C$2:$C$136,Q$1)) &amp; ")"</f>
        <v>0(0)</v>
      </c>
      <c r="R70" s="27" t="str">
        <f>(GOALS('08-09 Teamsheets'!$H$2:$R$92,$A70,'08-09 Teamsheets'!$C$2:$C$92,Q$1)+GOALS('09-10 Teamsheets'!$H$2:$R$98,$A70,'09-10 Teamsheets'!$C$2:$C$98,Q$1)+GOALS('10-11 Teamsheets'!$H$2:$R$107,$A70,'10-11 Teamsheets'!$C$2:$C$107,Q$1)+GOALS('11-12 Teamsheets'!$H$2:$R$119,$A70,'11-12 Teamsheets'!$C$2:$C$119,Q$1)+GOALS('12-13 Teamsheets'!$H$2:$R$126,$A70,'12-13 Teamsheets'!$C$2:$C$126,Q$1)+GOALS('13-14 Teamsheets'!$H$2:$R$132,$A70,'13-14 Teamsheets'!$C$2:$C$132,Q$1)+GOALS('14-15 Teamsheets'!$H$2:$R$136,$A70,'14-15 Teamsheets'!$C$2:$C$136,Q$1)) &amp; "(" &amp; (GOALS('08-09 Teamsheets'!$S$2:$Z$92,$A70,'08-09 Teamsheets'!$C$2:$C$92,Q$1)+GOALS('09-10 Teamsheets'!$S$2:$Z$98,$A70,'09-10 Teamsheets'!$C$2:$C$98,Q$1)+GOALS('10-11 Teamsheets'!$S$2:$Z$107,$A70,'10-11 Teamsheets'!$C$2:$C$107,Q$1)+GOALS('11-12 Teamsheets'!$S$2:$Z$119,$A70,'11-12 Teamsheets'!$C$2:$C$119,Q$1)+GOALS('12-13 Teamsheets'!$S$2:$Z$126,$A70,'12-13 Teamsheets'!$C$2:$C$126,Q$1)+GOALS('13-14 Teamsheets'!$S$2:$Z$132,$A70,'13-14 Teamsheets'!$C$2:$C$132,Q$1)+GOALS('14-15 Teamsheets'!$S$2:$Z$136,$A70,'14-15 Teamsheets'!$C$2:$C$136,Q$1)) &amp; ")"</f>
        <v>0(0)</v>
      </c>
      <c r="S70" s="27">
        <f>Clean_sheet('08-09 Teamsheets'!$C$2:$H$92,$A70,Q$1)+Clean_sheet('09-10 Teamsheets'!$C$2:$H$98,$A70,Q$1)+Clean_sheet('10-11 Teamsheets'!$C$2:$H$107,$A70,Q$1)+Clean_sheet('11-12 Teamsheets'!$C$2:$H$119,$A70,Q$1)+Clean_sheet('12-13 Teamsheets'!$C$2:$H$126,$A70,Q$1)+Clean_sheet('13-14 Teamsheets'!$C$2:$H$132,$A70,Q$1)+Clean_sheet('14-15 Teamsheets'!$C$2:$H$136,$A70,Q$1)</f>
        <v>0</v>
      </c>
      <c r="T70" s="27" t="str">
        <f>(CARDS('08-09 Teamsheets'!$H$2:$Z$92,$A70,$CX$2,'08-09 Teamsheets'!$C$2:$C$92,Q$1)+CARDS('09-10 Teamsheets'!$H$2:$Z$98,$A70,$CX$2,'09-10 Teamsheets'!$C$2:$C$98,Q$1)+CARDS('10-11 Teamsheets'!$H$2:$Z$107,$A70,$CX$2,'10-11 Teamsheets'!$C$2:$C$107,Q$1)+CARDS('11-12 Teamsheets'!$H$2:$Z$119,$A70,$CX$2,'11-12 Teamsheets'!$C$2:$C$119,Q$1)+CARDS('12-13 Teamsheets'!$H$2:$Z$126,$A70,$CX$2,'12-13 Teamsheets'!$C$2:$C$126,Q$1)+CARDS('13-14 Teamsheets'!$H$2:$Z$132,$A70,$CX$2,'13-14 Teamsheets'!$C$2:$C$132,Q$1)+CARDS('14-15 Teamsheets'!$H$2:$Z$136,$A70,$CX$2,'14-15 Teamsheets'!$C$2:$C$136,Q$1)) &amp; "(" &amp; (CARDS('08-09 Teamsheets'!$H$2:$Z$92,$A70,$CX$3,'08-09 Teamsheets'!$C$2:$C$92,Q$1)+CARDS('09-10 Teamsheets'!$H$2:$Z$98,$A70,$CX$3,'09-10 Teamsheets'!$C$2:$C$98,Q$1)+CARDS('10-11 Teamsheets'!$H$2:$Z$107,$A70,$CX$3,'10-11 Teamsheets'!$C$2:$C$107,Q$1)+CARDS('11-12 Teamsheets'!$H$2:$Z$119,$A70,$CX$3,'11-12 Teamsheets'!$C$2:$C$119,Q$1)+CARDS('12-13 Teamsheets'!$H$2:$Z$126,$A70,$CX$3,'12-13 Teamsheets'!$C$2:$C$126,Q$1)+CARDS('13-14 Teamsheets'!$H$2:$Z$132,$A70,$CX$3,'13-14 Teamsheets'!$C$2:$C$132,Q$1)+CARDS('14-15 Teamsheets'!$H$2:$Z$136,$A70,$CX$3,'14-15 Teamsheets'!$C$2:$C$136,Q$1)) &amp; ")"</f>
        <v>0(0)</v>
      </c>
      <c r="U70" s="82">
        <f>MINS_PLAYED('08-09 Teamsheets'!$H$2:$R$92,$A70,'08-09 Teamsheets'!$C$2:$C$92,Q$1)+MINS_PLAYED('09-10 Teamsheets'!$H$2:$R$98,$A70,'09-10 Teamsheets'!$C$2:$C$98,Q$1)+ MINS_AS_SUB('08-09 Teamsheets'!$S$2:$Z$92,$A70,'08-09 Teamsheets'!$C$2:$C$92,Q$1)+ MINS_AS_SUB('09-10 Teamsheets'!$S$2:$Z$98,$A70,'09-10 Teamsheets'!$C$2:$C$98,Q$1)+MINS_PLAYED('10-11 Teamsheets'!$H$2:$R$107,$A70,'10-11 Teamsheets'!$C$2:$C$107,Q$1)+MINS_AS_SUB('10-11 Teamsheets'!$S$2:$Z$107,$A70,'10-11 Teamsheets'!$C$2:$C$107,Q$1)+MINS_PLAYED('11-12 Teamsheets'!$H$2:$R$119,$A70,'11-12 Teamsheets'!$C$2:$C$119,Q$1)+MINS_AS_SUB('11-12 Teamsheets'!$S$2:$Z$119,$A70,'11-12 Teamsheets'!$C$2:$C$119,Q$1)+MINS_PLAYED('12-13 Teamsheets'!$H$2:$R$126,$A70,'12-13 Teamsheets'!$C$2:$C$126,Q$1)+MINS_AS_SUB('12-13 Teamsheets'!$S$2:$Z$126,$A70,'12-13 Teamsheets'!$C$2:$C$126,Q$1)+MINS_PLAYED('13-14 Teamsheets'!$H$2:$R$132,$A70,'13-14 Teamsheets'!$C$2:$C$132,Q$1)+MINS_AS_SUB('13-14 Teamsheets'!$S$2:$Z$132,$A70,'13-14 Teamsheets'!$C$2:$C$132,Q$1)+MINS_PLAYED('14-15 Teamsheets'!$H$2:$R$136,$A70,'14-15 Teamsheets'!$C$2:$C$136,Q$1)+MINS_AS_SUB('14-15 Teamsheets'!$S$2:$Z$136,$A70,'14-15 Teamsheets'!$C$2:$C$136,Q$1)</f>
        <v>0</v>
      </c>
      <c r="V70" s="27" t="s">
        <v>1635</v>
      </c>
      <c r="W70" s="27" t="s">
        <v>1635</v>
      </c>
      <c r="X70" s="27">
        <v>0</v>
      </c>
      <c r="Y70" s="27" t="s">
        <v>1635</v>
      </c>
      <c r="Z70" s="82">
        <v>0</v>
      </c>
      <c r="AA70" s="27" t="s">
        <v>1636</v>
      </c>
      <c r="AB70" s="27" t="s">
        <v>1635</v>
      </c>
      <c r="AC70" s="27">
        <v>0</v>
      </c>
      <c r="AD70" s="27" t="s">
        <v>1635</v>
      </c>
      <c r="AE70" s="82">
        <v>90</v>
      </c>
      <c r="AF70" s="27" t="s">
        <v>1635</v>
      </c>
      <c r="AG70" s="27" t="s">
        <v>1635</v>
      </c>
      <c r="AH70" s="27">
        <v>0</v>
      </c>
      <c r="AI70" s="27" t="s">
        <v>1635</v>
      </c>
      <c r="AJ70" s="82">
        <v>0</v>
      </c>
      <c r="AK70" s="27" t="s">
        <v>1635</v>
      </c>
      <c r="AL70" s="27" t="s">
        <v>1635</v>
      </c>
      <c r="AM70" s="27">
        <v>0</v>
      </c>
      <c r="AN70" s="27" t="s">
        <v>1635</v>
      </c>
      <c r="AO70" s="82">
        <v>0</v>
      </c>
      <c r="AP70" s="27" t="s">
        <v>1635</v>
      </c>
      <c r="AQ70" s="27" t="s">
        <v>1635</v>
      </c>
      <c r="AR70" s="27">
        <v>0</v>
      </c>
      <c r="AS70" s="27" t="s">
        <v>1635</v>
      </c>
      <c r="AT70" s="82">
        <v>0</v>
      </c>
      <c r="AU70" s="27" t="s">
        <v>1635</v>
      </c>
      <c r="AV70" s="27" t="s">
        <v>1635</v>
      </c>
      <c r="AW70" s="27">
        <v>0</v>
      </c>
      <c r="AX70" s="27" t="s">
        <v>1635</v>
      </c>
      <c r="AY70" s="82">
        <v>0</v>
      </c>
      <c r="AZ70" s="27" t="str">
        <f>(APPS('07-08 Teamsheets'!$H$2:$R$88,$A70,'07-08 Teamsheets'!$C$2:$C$88,AZ$1)+APPS('11-12 Teamsheets'!$H$2:$R$119,$A70,'11-12 Teamsheets'!$C$2:$C$119,AZ$1)+APPS('12-13 Teamsheets'!$H$2:$R$126,$A70,'12-13 Teamsheets'!$C$2:$C$126,AZ$1)+APPS('13-14 Teamsheets'!$H$2:$R$132,$A70,'13-14 Teamsheets'!$C$2:$C$132,AZ$1)+APPS('14-15 Teamsheets'!$H$2:$R$136,$A70,'14-15 Teamsheets'!$C$2:$C$136,AZ$1)) &amp; "(" &amp; (SUBS('07-08 Teamsheets'!$S$2:$Z$88,$A70,'07-08 Teamsheets'!$C$2:$C$88,AZ$1)+SUBS('11-12 Teamsheets'!$S$2:$Z$119,$A70,'11-12 Teamsheets'!$C$2:$C$119,AZ$1)+SUBS('12-13 Teamsheets'!$S$2:$Z$126,$A70,'12-13 Teamsheets'!$C$2:$C$126,AZ$1)+SUBS('13-14 Teamsheets'!$S$2:$Z$132,$A70,'13-14 Teamsheets'!$C$2:$C$132,AZ$1)+SUBS('14-15 Teamsheets'!$S$2:$Z$136,$A70,'14-15 Teamsheets'!$C$2:$C$136,AZ$1)) &amp; ")"</f>
        <v>0(0)</v>
      </c>
      <c r="BA70" s="27" t="str">
        <f>(GOALS('07-08 Teamsheets'!$H$2:$R$88,$A70,'07-08 Teamsheets'!$C$2:$C$88,AZ$1)+GOALS('11-12 Teamsheets'!$H$2:$R$119,$A70,'11-12 Teamsheets'!$C$2:$C$119,AZ$1)+GOALS('12-13 Teamsheets'!$H$2:$R$126,$A70,'12-13 Teamsheets'!$C$2:$C$126,AZ$1)+GOALS('13-14 Teamsheets'!$H$2:$R$132,$A70,'13-14 Teamsheets'!$C$2:$C$132,AZ$1)+GOALS('14-15 Teamsheets'!$H$2:$R$136,$A70,'14-15 Teamsheets'!$C$2:$C$136,AZ$1)) &amp; "(" &amp; (GOALS('07-08 Teamsheets'!$S$2:$Z$88,$A70,'07-08 Teamsheets'!$C$2:$C$88,AZ$1)+GOALS('11-12 Teamsheets'!$S$2:$Z$119,$A70,'11-12 Teamsheets'!$C$2:$C$119,AZ$1)+GOALS('12-13 Teamsheets'!$S$2:$Z$126,$A70,'12-13 Teamsheets'!$C$2:$C$126,AZ$1)+GOALS('13-14 Teamsheets'!$S$2:$Z$132,$A70,'13-14 Teamsheets'!$C$2:$C$132,AZ$1)+GOALS('14-15 Teamsheets'!$S$2:$Z$136,$A70,'14-15 Teamsheets'!$C$2:$C$136,AZ$1)) &amp; ")"</f>
        <v>0(0)</v>
      </c>
      <c r="BB70" s="27">
        <f>Clean_sheet('07-08 Teamsheets'!$C$2:$H$92,$A70,AZ$1)+Clean_sheet('11-12 Teamsheets'!$C$2:$H$119,$A70,AZ$1)+Clean_sheet('12-13 Teamsheets'!$C$2:$H$126,$A70,AZ$1)+Clean_sheet('13-14 Teamsheets'!$C$2:$H$132,$A70,AZ$1)+Clean_sheet('14-15 Teamsheets'!$C$2:$H$136,$A70,AZ$1)</f>
        <v>0</v>
      </c>
      <c r="BC70" s="27" t="str">
        <f>(CARDS('07-08 Teamsheets'!$H$2:$Z$88,$A70,$CX$2,'07-08 Teamsheets'!$C$2:$C$88,AZ$1)+CARDS('11-12 Teamsheets'!$H$2:$Z$119,$A70,$CX$2,'11-12 Teamsheets'!$C$2:$C$119,AZ$1)+CARDS('12-13 Teamsheets'!$H$2:$Z$126,$A70,$CX$2,'12-13 Teamsheets'!$C$2:$C$126,AZ$1)+CARDS('13-14 Teamsheets'!$H$2:$Z$132,$A70,$CX$2,'13-14 Teamsheets'!$C$2:$C$132,AZ$1)+CARDS('14-15 Teamsheets'!$H$2:$Z$136,$A70,$CX$2,'14-15 Teamsheets'!$C$2:$C$136,AZ$1)) &amp; "(" &amp; (CARDS('07-08 Teamsheets'!$H$2:$Z$88,$A70,$CX$3,'07-08 Teamsheets'!$C$2:$C$88,AZ$1)+CARDS('11-12 Teamsheets'!$H$2:$Z$119,$A70,$CX$3,'11-12 Teamsheets'!$C$2:$C$119,AZ$1)+CARDS('12-13 Teamsheets'!$H$2:$Z$126,$A70,$CX$3,'12-13 Teamsheets'!$C$2:$C$126,AZ$1)+CARDS('13-14 Teamsheets'!$H$2:$Z$132,$A70,$CX$3,'13-14 Teamsheets'!$C$2:$C$132,AZ$1)+CARDS('14-15 Teamsheets'!$H$2:$Z$136,$A70,$CX$3,'14-15 Teamsheets'!$C$2:$C$136,AZ$1)) &amp; ")"</f>
        <v>0(0)</v>
      </c>
      <c r="BD70" s="82">
        <f>MINS_PLAYED('07-08 Teamsheets'!$H$2:$R$88,$A70,'07-08 Teamsheets'!$C$2:$C$88,AZ$1)+MINS_PLAYED('11-12 Teamsheets'!$H$2:$R$119,$A70,'11-12 Teamsheets'!$C$2:$C$119,AZ$1)+MINS_PLAYED('12-13 Teamsheets'!$H$2:$R$126,$A70,'12-13 Teamsheets'!$C$2:$C$126,AZ$1)+MINS_PLAYED('13-14 Teamsheets'!$H$2:$R$132,$A70,'13-14 Teamsheets'!$C$2:$C$132,AZ$1)+MINS_PLAYED('14-15 Teamsheets'!$H$2:$R$136,$A70,'14-15 Teamsheets'!$C$2:$C$136,AZ$1)+MINS_AS_SUB('07-08 Teamsheets'!$S$2:$Z$88,$A70,'07-08 Teamsheets'!$C$2:$C$88,AZ$1)+MINS_AS_SUB('11-12 Teamsheets'!$S$2:$Z$119,$A70,'11-12 Teamsheets'!$C$2:$C$119,AZ$1)+MINS_AS_SUB('12-13 Teamsheets'!$S$2:$Z$126,$A70,'12-13 Teamsheets'!$C$2:$C$126,AZ$1)+MINS_AS_SUB('13-14 Teamsheets'!$S$2:$Z$132,$A70,'13-14 Teamsheets'!$C$2:$C$132,AZ$1)+MINS_AS_SUB('14-15 Teamsheets'!$S$2:$Z$136,$A70,'14-15 Teamsheets'!$C$2:$C$136,AZ$1)</f>
        <v>0</v>
      </c>
      <c r="BE70" s="27" t="str">
        <f>(APPS('08-09 Teamsheets'!$H$2:$R$92,$A70,'08-09 Teamsheets'!$C$2:$C$92,BE$1)+APPS('09-10 Teamsheets'!$H$2:$R$98,$A70,'09-10 Teamsheets'!$C$2:$C$98,BE$1)+APPS('10-11 Teamsheets'!$H$2:$R$107,$A70,'10-11 Teamsheets'!$C$2:$C$107,BE$1)+APPS('11-12 Teamsheets'!$H$2:$R$119,$A70,'11-12 Teamsheets'!$C$2:$C$119,BE$1)+APPS('12-13 Teamsheets'!$H$2:$R$126,$A70,'12-13 Teamsheets'!$C$2:$C$126,BE$1)+APPS('13-14 Teamsheets'!$H$2:$R$132,$A70,'13-14 Teamsheets'!$C$2:$C$132,BE$1)+APPS('14-15 Teamsheets'!$H$2:$R$136,$A70,'14-15 Teamsheets'!$C$2:$C$136,BE$1)) &amp; "(" &amp; (SUBS('08-09 Teamsheets'!$S$2:$Z$92,$A70,'08-09 Teamsheets'!$C$2:$C$92,BE$1)+SUBS('09-10 Teamsheets'!$S$2:$Z$98,$A70,'09-10 Teamsheets'!$C$2:$C$98,BE$1)+SUBS('10-11 Teamsheets'!$S$2:$Z$107,$A70,'10-11 Teamsheets'!$C$2:$C$107,BE$1)+SUBS('11-12 Teamsheets'!$S$2:$Z$119,$A70,'11-12 Teamsheets'!$C$2:$C$119,BE$1)+SUBS('12-13 Teamsheets'!$S$2:$Z$126,$A70,'12-13 Teamsheets'!$C$2:$C$126,BE$1)+SUBS('13-14 Teamsheets'!$S$2:$Z$132,$A70,'13-14 Teamsheets'!$C$2:$C$132,BE$1)+SUBS('14-15 Teamsheets'!$S$2:$Z$136,$A70,'14-15 Teamsheets'!$C$2:$C$136,BE$1)) &amp; ")"</f>
        <v>0(0)</v>
      </c>
      <c r="BF70" s="27" t="str">
        <f>(GOALS('08-09 Teamsheets'!$H$2:$R$92,$A70,'08-09 Teamsheets'!$C$2:$C$92,BE$1)+GOALS('09-10 Teamsheets'!$H$2:$R$98,$A70,'09-10 Teamsheets'!$C$2:$C$98,BE$1)+GOALS('10-11 Teamsheets'!$H$2:$R$107,$A70,'10-11 Teamsheets'!$C$2:$C$107,BE$1)+GOALS('11-12 Teamsheets'!$H$2:$R$119,$A70,'11-12 Teamsheets'!$C$2:$C$119,BE$1)+GOALS('12-13 Teamsheets'!$H$2:$R$126,$A70,'12-13 Teamsheets'!$C$2:$C$126,BE$1)+GOALS('13-14 Teamsheets'!$H$2:$R$132,$A70,'13-14 Teamsheets'!$C$2:$C$132,BE$1)+GOALS('14-15 Teamsheets'!$H$2:$R$136,$A70,'14-15 Teamsheets'!$C$2:$C$136,BE$1)) &amp; "(" &amp; (GOALS('08-09 Teamsheets'!$S$2:$Z$92,$A70,'08-09 Teamsheets'!$C$2:$C$92,BE$1)+GOALS('09-10 Teamsheets'!$S$2:$Z$98,$A70,'09-10 Teamsheets'!$C$2:$C$98,BE$1)+GOALS('10-11 Teamsheets'!$S$2:$Z$107,$A70,'10-11 Teamsheets'!$C$2:$C$107,BE$1)+GOALS('11-12 Teamsheets'!$S$2:$Z$119,$A70,'11-12 Teamsheets'!$C$2:$C$119,BE$1)+GOALS('12-13 Teamsheets'!$S$2:$Z$126,$A70,'12-13 Teamsheets'!$C$2:$C$126,BE$1)+GOALS('13-14 Teamsheets'!$S$2:$Z$132,$A70,'13-14 Teamsheets'!$C$2:$C$132,BE$1)+GOALS('14-15 Teamsheets'!$S$2:$Z$136,$A70,'14-15 Teamsheets'!$C$2:$C$136,BE$1)) &amp; ")"</f>
        <v>0(0)</v>
      </c>
      <c r="BG70" s="27">
        <f>Clean_sheet('08-09 Teamsheets'!$C$2:$H$92,$A70,BE$1)+Clean_sheet('09-10 Teamsheets'!$C$2:$H$98,$A70,BE$1)+Clean_sheet('10-11 Teamsheets'!$C$2:$H$107,$A70,BE$1)+Clean_sheet('11-12 Teamsheets'!$C$2:$H$119,$A70,BE$1)+Clean_sheet('12-13 Teamsheets'!$C$2:$H$126,$A70,BE$1)+Clean_sheet('13-14 Teamsheets'!$C$2:$H$132,$A70,BE$1)+Clean_sheet('14-15 Teamsheets'!$C$2:$H$136,$A70,BE$1)</f>
        <v>0</v>
      </c>
      <c r="BH70" s="27" t="str">
        <f>(CARDS('08-09 Teamsheets'!$H$2:$Z$92,$A70,$CX$2,'08-09 Teamsheets'!$C$2:$C$92,BE$1)+CARDS('09-10 Teamsheets'!$H$2:$Z$98,$A70,$CX$2,'09-10 Teamsheets'!$C$2:$C$98,BE$1)+CARDS('10-11 Teamsheets'!$H$2:$Z$107,$A70,$CX$2,'10-11 Teamsheets'!$C$2:$C$107,BE$1)+CARDS('11-12 Teamsheets'!$H$2:$Z$119,$A70,$CX$2,'11-12 Teamsheets'!$C$2:$C$119,BE$1)+CARDS('12-13 Teamsheets'!$H$2:$Z$126,$A70,$CX$2,'12-13 Teamsheets'!$C$2:$C$126,BE$1)+CARDS('13-14 Teamsheets'!$H$2:$Z$132,$A70,$CX$2,'13-14 Teamsheets'!$C$2:$C$132,BE$1)+CARDS('14-15 Teamsheets'!$H$2:$Z$136,$A70,$CX$2,'14-15 Teamsheets'!$C$2:$C$136,BE$1)) &amp; "(" &amp; (CARDS('08-09 Teamsheets'!$H$2:$Z$92,$A70,$CX$3,'08-09 Teamsheets'!$C$2:$C$92,BE$1)+CARDS('09-10 Teamsheets'!$H$2:$Z$98,$A70,$CX$3,'09-10 Teamsheets'!$C$2:$C$98,BE$1)+CARDS('10-11 Teamsheets'!$H$2:$Z$107,$A70,$CX$3,'10-11 Teamsheets'!$C$2:$C$107,BE$1)+CARDS('11-12 Teamsheets'!$H$2:$Z$119,$A70,$CX$3,'11-12 Teamsheets'!$C$2:$C$119,BE$1)+CARDS('12-13 Teamsheets'!$H$2:$Z$126,$A70,$CX$3,'12-13 Teamsheets'!$C$2:$C$126,BE$1)+CARDS('13-14 Teamsheets'!$H$2:$Z$132,$A70,$CX$3,'13-14 Teamsheets'!$C$2:$C$132,BE$1)+CARDS('14-15 Teamsheets'!$H$2:$Z$136,$A70,$CX$3,'14-15 Teamsheets'!$C$2:$C$136,BE$1)) &amp; ")"</f>
        <v>0(0)</v>
      </c>
      <c r="BI70" s="82">
        <f>MINS_PLAYED('08-09 Teamsheets'!$H$2:$R$92,$A70,'08-09 Teamsheets'!$C$2:$C$92,BE$1)+MINS_PLAYED('09-10 Teamsheets'!$H$2:$R$98,$A70,'09-10 Teamsheets'!$C$2:$C$98,BE$1)+ MINS_AS_SUB('08-09 Teamsheets'!$S$2:$Z$92,$A70,'08-09 Teamsheets'!$C$2:$C$92,BE$1)+ MINS_AS_SUB('09-10 Teamsheets'!$S$2:$Z$98,$A70,'09-10 Teamsheets'!$C$2:$C$98,BE$1)+MINS_PLAYED('10-11 Teamsheets'!$H$2:$R$107,$A70,'10-11 Teamsheets'!$C$2:$C$107,BE$1)+MINS_AS_SUB('10-11 Teamsheets'!$S$2:$Z$107,$A70,'10-11 Teamsheets'!$C$2:$C$107,BE$1)+MINS_PLAYED('11-12 Teamsheets'!$H$2:$R$119,$A70,'11-12 Teamsheets'!$C$2:$C$119,BE$1)+MINS_AS_SUB('11-12 Teamsheets'!$S$2:$Z$119,$A70,'11-12 Teamsheets'!$C$2:$C$119,BE$1)+MINS_PLAYED('12-13 Teamsheets'!$H$2:$R$126,$A70,'12-13 Teamsheets'!$C$2:$C$126,BE$1)+MINS_AS_SUB('12-13 Teamsheets'!$S$2:$Z$126,$A70,'12-13 Teamsheets'!$C$2:$C$126,BE$1)+MINS_PLAYED('13-14 Teamsheets'!$H$2:$R$132,$A70,'13-14 Teamsheets'!$C$2:$C$132,BE$1)+MINS_AS_SUB('13-14 Teamsheets'!$S$2:$Z$132,$A70,'13-14 Teamsheets'!$C$2:$C$132,BE$1)+MINS_PLAYED('14-15 Teamsheets'!$H$2:$R$136,$A70,'14-15 Teamsheets'!$C$2:$C$136,BE$1)+MINS_AS_SUB('14-15 Teamsheets'!$S$2:$Z$136,$A70,'14-15 Teamsheets'!$C$2:$C$136,BE$1)</f>
        <v>0</v>
      </c>
      <c r="BJ70" s="27" t="str">
        <f>(APPS('07-08 Teamsheets'!$H$2:$R$88,$A70,'07-08 Teamsheets'!$C$2:$C$88,BJ$1)+APPS('08-09 Teamsheets'!$H$2:$R$92,$A70,'08-09 Teamsheets'!$C$2:$C$92,BJ$1)+APPS('09-10 Teamsheets'!$H$2:$R$98,$A70,'09-10 Teamsheets'!$C$2:$C$98,BJ$1)+APPS('10-11 Teamsheets'!$H$2:$R$106,$A70,'10-11 Teamsheets'!$C$2:$C$106,BJ$1)+APPS('11-12 Teamsheets'!$H$2:$R$119,$A70,'11-12 Teamsheets'!$C$2:$C$119,BJ$1)+APPS('12-13 Teamsheets'!$H$2:$R$126,$A70,'12-13 Teamsheets'!$C$2:$C$126,BJ$1)+APPS('13-14 Teamsheets'!$H$2:$R$132,$A70,'13-14 Teamsheets'!$C$2:$C$132,BJ$1)+APPS('14-15 Teamsheets'!$H$2:$R$136,$A70,'14-15 Teamsheets'!$C$2:$C$136,BJ$1)) &amp; "(" &amp; (SUBS('07-08 Teamsheets'!$S$2:$Z$88,$A70,'07-08 Teamsheets'!$C$2:$C$88,BJ$1)+SUBS('08-09 Teamsheets'!$S$2:$Z$92,$A70,'08-09 Teamsheets'!$C$2:$C$92,BJ$1)+SUBS('09-10 Teamsheets'!$S$2:$Z$98,$A70,'09-10 Teamsheets'!$C$2:$C$98,BJ$1)+SUBS('10-11 Teamsheets'!$S$2:$Z$106,$A70,'10-11 Teamsheets'!$C$2:$C$106,BJ$1)+SUBS('11-12 Teamsheets'!$S$2:$Z$119,$A70,'11-12 Teamsheets'!$C$2:$C$119,BJ$1)+SUBS('12-13 Teamsheets'!$S$2:$Z$126,$A70,'12-13 Teamsheets'!$C$2:$C$126,BJ$1)+SUBS('13-14 Teamsheets'!$S$2:$Z$132,$A70,'13-14 Teamsheets'!$C$2:$C$132,BJ$1)+SUBS('14-15 Teamsheets'!$S$2:$Z$136,$A70,'14-15 Teamsheets'!$C$2:$C$136,BJ$1)) &amp; ")"</f>
        <v>0(0)</v>
      </c>
      <c r="BK70" s="27" t="str">
        <f>(GOALS('07-08 Teamsheets'!$H$2:$R$88,$A70,'07-08 Teamsheets'!$C$2:$C$88,BJ$1)+GOALS('08-09 Teamsheets'!$H$2:$R$92,$A70,'08-09 Teamsheets'!$C$2:$C$92,BJ$1)+GOALS('09-10 Teamsheets'!$H$2:$R$98,$A70,'09-10 Teamsheets'!$C$2:$C$98,BJ$1)+GOALS('10-11 Teamsheets'!$H$2:$R$106,$A70,'10-11 Teamsheets'!$C$2:$C$106,BJ$1)+GOALS('11-12 Teamsheets'!$H$2:$R$119,$A70,'11-12 Teamsheets'!$C$2:$C$119,BJ$1)+GOALS('12-13 Teamsheets'!$H$2:$R$126,$A70,'12-13 Teamsheets'!$C$2:$C$126,BJ$1)+GOALS('13-14 Teamsheets'!$H$2:$R$132,$A70,'13-14 Teamsheets'!$C$2:$C$132,BJ$1)+GOALS('14-15 Teamsheets'!$H$2:$R$136,$A70,'14-15 Teamsheets'!$C$2:$C$136,BJ$1)) &amp; "(" &amp; (GOALS('07-08 Teamsheets'!$S$2:$Z$88,$A70,'07-08 Teamsheets'!$C$2:$C$88,BJ$1)+GOALS('08-09 Teamsheets'!$S$2:$Z$92,$A70,'08-09 Teamsheets'!$C$2:$C$92,BJ$1)+GOALS('09-10 Teamsheets'!$S$2:$Z$98,$A70,'09-10 Teamsheets'!$C$2:$C$98,BJ$1)+GOALS('10-11 Teamsheets'!$S$2:$Z$106,$A70,'10-11 Teamsheets'!$C$2:$C$106,BJ$1)+GOALS('11-12 Teamsheets'!$S$2:$Z$119,$A70,'11-12 Teamsheets'!$C$2:$C$119,BJ$1)+GOALS('12-13 Teamsheets'!$S$2:$Z$126,$A70,'12-13 Teamsheets'!$C$2:$C$126,BJ$1)+GOALS('13-14 Teamsheets'!$S$2:$Z$132,$A70,'13-14 Teamsheets'!$C$2:$C$132,BJ$1)+GOALS('14-15 Teamsheets'!$S$2:$Z$136,$A70,'14-15 Teamsheets'!$C$2:$C$136,BJ$1)) &amp; ")"</f>
        <v>0(0)</v>
      </c>
      <c r="BL70" s="27">
        <f>Clean_sheet('07-08 Teamsheets'!$C$2:$H$92,$A70,BJ$1)+Clean_sheet('08-09 Teamsheets'!$C$2:$H$92,$A70,BJ$1)+Clean_sheet('09-10 Teamsheets'!$C$2:$H$98,$A70,BJ$1)+Clean_sheet('10-11 Teamsheets'!$C$2:$H$106,$A70,BJ$1)+Clean_sheet('11-12 Teamsheets'!$C$2:$H$119,$A70,BJ$1)+Clean_sheet('12-13 Teamsheets'!$C$2:$H$126,$A70,BJ$1)+Clean_sheet('13-14 Teamsheets'!$C$2:$H$132,$A70,BJ$1)+Clean_sheet('14-15 Teamsheets'!$C$2:$H$136,$A70,BJ$1)</f>
        <v>0</v>
      </c>
      <c r="BM70" s="27" t="str">
        <f>(CARDS('07-08 Teamsheets'!$H$2:$Z$88,$A70,$CX$2,'07-08 Teamsheets'!$C$2:$C$88,BJ$1)+CARDS('08-09 Teamsheets'!$H$2:$Z$92,$A70,$CX$2,'08-09 Teamsheets'!$C$2:$C$92,BJ$1)+CARDS('09-10 Teamsheets'!$H$2:$Z$98,$A70,$CX$2,'09-10 Teamsheets'!$C$2:$C$98,BJ$1)+CARDS('10-11 Teamsheets'!$H$2:$Z$106,$A70,$CX$2,'10-11 Teamsheets'!$C$2:$C$106,BJ$1)+CARDS('11-12 Teamsheets'!$H$2:$Z$119,$A70,$CX$2,'11-12 Teamsheets'!$C$2:$C$119,BJ$1)+CARDS('12-13 Teamsheets'!$H$2:$Z$126,$A70,$CX$2,'12-13 Teamsheets'!$C$2:$C$126,BJ$1)+CARDS('13-14 Teamsheets'!$H$2:$Z$132,$A70,$CX$2,'13-14 Teamsheets'!$C$2:$C$132,BJ$1)+CARDS('14-15 Teamsheets'!$H$2:$Z$136,$A70,$CX$2,'14-15 Teamsheets'!$C$2:$C$136,BJ$1)) &amp; "(" &amp; (CARDS('07-08 Teamsheets'!$H$2:$Z$88,$A70,$CX$3,'07-08 Teamsheets'!$C$2:$C$88,BJ$1)+CARDS('08-09 Teamsheets'!$H$2:$Z$92,$A70,$CX$3,'08-09 Teamsheets'!$C$2:$C$92,BJ$1)+CARDS('09-10 Teamsheets'!$H$2:$Z$98,$A70,$CX$3,'09-10 Teamsheets'!$C$2:$C$98,BJ$1)+CARDS('10-11 Teamsheets'!$H$2:$Z$106,$A70,$CX$3,'10-11 Teamsheets'!$C$2:$C$106,BJ$1)+CARDS('11-12 Teamsheets'!$H$2:$Z$119,$A70,$CX$3,'11-12 Teamsheets'!$C$2:$C$119,BJ$1)+CARDS('12-13 Teamsheets'!$H$2:$Z$126,$A70,$CX$3,'12-13 Teamsheets'!$C$2:$C$126,BJ$1)+CARDS('13-14 Teamsheets'!$H$2:$Z$132,$A70,$CX$3,'13-14 Teamsheets'!$C$2:$C$132,BJ$1)+CARDS('14-15 Teamsheets'!$H$2:$Z$136,$A70,$CX$3,'14-15 Teamsheets'!$C$2:$C$136,BJ$1)) &amp; ")"</f>
        <v>0(0)</v>
      </c>
      <c r="BN70" s="82">
        <f>MINS_PLAYED('07-08 Teamsheets'!$H$2:$R$88,$A70,'07-08 Teamsheets'!$C$2:$C$88,BJ$1)+MINS_PLAYED('08-09 Teamsheets'!$H$2:$R$92,$A70,'08-09 Teamsheets'!$C$2:$C$92,BJ$1)+MINS_PLAYED('09-10 Teamsheets'!$H$2:$R$98,$A70,'09-10 Teamsheets'!$C$2:$C$98,BJ$1)+MINS_PLAYED('10-11 Teamsheets'!$H$2:$R$106,$A70,'10-11 Teamsheets'!$C$2:$C$106,BJ$1)+MINS_PLAYED('11-12 Teamsheets'!$H$2:$R$119,$A70,'11-12 Teamsheets'!$C$2:$C$119,BJ$1)+MINS_PLAYED('12-13 Teamsheets'!$H$2:$R$126,$A70,'12-13 Teamsheets'!$C$2:$C$126,BJ$1)+MINS_PLAYED('13-14 Teamsheets'!$H$2:$R$132,$A70,'13-14 Teamsheets'!$C$2:$C$132,BJ$1)+MINS_PLAYED('14-15 Teamsheets'!$H$2:$R$136,$A70,'14-15 Teamsheets'!$C$2:$C$136,BJ$1)+MINS_AS_SUB('07-08 Teamsheets'!$S$2:$Z$88,$A70,'07-08 Teamsheets'!$C$2:$C$88,BJ$1)+MINS_AS_SUB('08-09 Teamsheets'!$S$2:$Z$92,$A70,'08-09 Teamsheets'!$C$2:$C$92,BJ$1)+MINS_AS_SUB('09-10 Teamsheets'!$S$2:$Z$98,$A70,'09-10 Teamsheets'!$C$2:$C$98,BJ$1)+MINS_AS_SUB('10-11 Teamsheets'!$S$2:$Z$106,$A70,'10-11 Teamsheets'!$C$2:$C$106,BJ$1)+MINS_AS_SUB('11-12 Teamsheets'!$S$2:$Z$119,$A70,'11-12 Teamsheets'!$C$2:$C$119,BJ$1)+MINS_AS_SUB('12-13 Teamsheets'!$S$2:$Z$126,$A70,'12-13 Teamsheets'!$C$2:$C$126,BJ$1)+MINS_AS_SUB('13-14 Teamsheets'!$S$2:$Z$132,$A70,'13-14 Teamsheets'!$C$2:$C$132,BJ$1)+MINS_AS_SUB('14-15 Teamsheets'!$S$2:$Z$136,$A70,'14-15 Teamsheets'!$C$2:$C$136,BJ$1)</f>
        <v>0</v>
      </c>
      <c r="BO70" s="27" t="str">
        <f>(APPS('07-08 Teamsheets'!$H$2:$R$88,$A70,'07-08 Teamsheets'!$C$2:$C$88,BO$1)+APPS('08-09 Teamsheets'!$H$2:$R$92,$A70,'08-09 Teamsheets'!$C$2:$C$92,BO$1)+APPS('09-10 Teamsheets'!$H$2:$R$98,$A70,'09-10 Teamsheets'!$C$2:$C$98,BO$1)+APPS('10-11 Teamsheets'!$H$2:$R$106,$A70,'10-11 Teamsheets'!$C$2:$C$106,BO$1)+APPS('11-12 Teamsheets'!$H$2:$R$119,$A70,'11-12 Teamsheets'!$C$2:$C$119,BO$1)+APPS('12-13 Teamsheets'!$H$2:$R$126,$A70,'12-13 Teamsheets'!$C$2:$C$126,BO$1)+APPS('13-14 Teamsheets'!$H$2:$R$132,$A70,'13-14 Teamsheets'!$C$2:$C$132,BO$1)+APPS('14-15 Teamsheets'!$H$2:$R$136,$A70,'14-15 Teamsheets'!$C$2:$C$136,BO$1)) &amp; "(" &amp; (SUBS('07-08 Teamsheets'!$S$2:$Z$88,$A70,'07-08 Teamsheets'!$C$2:$C$88,BO$1)+SUBS('08-09 Teamsheets'!$S$2:$Z$92,$A70,'08-09 Teamsheets'!$C$2:$C$92,BO$1)+SUBS('09-10 Teamsheets'!$S$2:$Z$98,$A70,'09-10 Teamsheets'!$C$2:$C$98,BO$1)+SUBS('10-11 Teamsheets'!$S$2:$Z$106,$A70,'10-11 Teamsheets'!$C$2:$C$106,BO$1)+SUBS('11-12 Teamsheets'!$S$2:$Z$119,$A70,'11-12 Teamsheets'!$C$2:$C$119,BO$1)+SUBS('12-13 Teamsheets'!$S$2:$Z$126,$A70,'12-13 Teamsheets'!$C$2:$C$126,BO$1)+SUBS('13-14 Teamsheets'!$S$2:$Z$132,$A70,'13-14 Teamsheets'!$C$2:$C$132,BO$1)+SUBS('14-15 Teamsheets'!$S$2:$Z$136,$A70,'14-15 Teamsheets'!$C$2:$C$136,BO$1)) &amp; ")"</f>
        <v>0(0)</v>
      </c>
      <c r="BP70" s="27" t="str">
        <f>(GOALS('07-08 Teamsheets'!$H$2:$R$88,$A70,'07-08 Teamsheets'!$C$2:$C$88,BO$1)+GOALS('08-09 Teamsheets'!$H$2:$R$92,$A70,'08-09 Teamsheets'!$C$2:$C$92,BO$1)+GOALS('09-10 Teamsheets'!$H$2:$R$98,$A70,'09-10 Teamsheets'!$C$2:$C$98,BO$1)+GOALS('10-11 Teamsheets'!$H$2:$R$106,$A70,'10-11 Teamsheets'!$C$2:$C$106,BO$1)+GOALS('11-12 Teamsheets'!$H$2:$R$119,$A70,'11-12 Teamsheets'!$C$2:$C$119,BO$1)+GOALS('12-13 Teamsheets'!$H$2:$R$126,$A70,'12-13 Teamsheets'!$C$2:$C$126,BO$1)+GOALS('13-14 Teamsheets'!$H$2:$R$132,$A70,'13-14 Teamsheets'!$C$2:$C$132,BO$1)+GOALS('14-15 Teamsheets'!$H$2:$R$136,$A70,'14-15 Teamsheets'!$C$2:$C$136,BO$1)) &amp; "(" &amp; (GOALS('07-08 Teamsheets'!$S$2:$Z$88,$A70,'07-08 Teamsheets'!$C$2:$C$88,BO$1)+GOALS('08-09 Teamsheets'!$S$2:$Z$92,$A70,'08-09 Teamsheets'!$C$2:$C$92,BO$1)+GOALS('09-10 Teamsheets'!$S$2:$Z$98,$A70,'09-10 Teamsheets'!$C$2:$C$98,BO$1)+GOALS('10-11 Teamsheets'!$S$2:$Z$106,$A70,'10-11 Teamsheets'!$C$2:$C$106,BO$1)+GOALS('11-12 Teamsheets'!$S$2:$Z$119,$A70,'11-12 Teamsheets'!$C$2:$C$119,BO$1)+GOALS('12-13 Teamsheets'!$S$2:$Z$126,$A70,'12-13 Teamsheets'!$C$2:$C$126,BO$1)+GOALS('13-14 Teamsheets'!$S$2:$Z$132,$A70,'13-14 Teamsheets'!$C$2:$C$132,BO$1)+GOALS('14-15 Teamsheets'!$S$2:$Z$136,$A70,'14-15 Teamsheets'!$C$2:$C$136,BO$1)) &amp; ")"</f>
        <v>0(0)</v>
      </c>
      <c r="BQ70" s="27">
        <f>Clean_sheet('07-08 Teamsheets'!$C$2:$H$92,$A70,BO$1)+Clean_sheet('08-09 Teamsheets'!$C$2:$H$92,$A70,BO$1)+Clean_sheet('09-10 Teamsheets'!$C$2:$H$98,$A70,BO$1)+Clean_sheet('10-11 Teamsheets'!$C$2:$H$106,$A70,BO$1)+Clean_sheet('11-12 Teamsheets'!$C$2:$H$119,$A70,BO$1)+Clean_sheet('12-13 Teamsheets'!$C$2:$H$126,$A70,BO$1)+Clean_sheet('13-14 Teamsheets'!$C$2:$H$132,$A70,BO$1)+Clean_sheet('14-15 Teamsheets'!$C$2:$H$136,$A70,BO$1)</f>
        <v>0</v>
      </c>
      <c r="BR70" s="27" t="str">
        <f>(CARDS('07-08 Teamsheets'!$H$2:$Z$88,$A70,$CX$2,'07-08 Teamsheets'!$C$2:$C$88,BO$1)+CARDS('08-09 Teamsheets'!$H$2:$Z$92,$A70,$CX$2,'08-09 Teamsheets'!$C$2:$C$92,BO$1)+CARDS('09-10 Teamsheets'!$H$2:$Z$98,$A70,$CX$2,'09-10 Teamsheets'!$C$2:$C$98,BO$1)+CARDS('10-11 Teamsheets'!$H$2:$Z$106,$A70,$CX$2,'10-11 Teamsheets'!$C$2:$C$106,BO$1)+CARDS('11-12 Teamsheets'!$H$2:$Z$119,$A70,$CX$2,'11-12 Teamsheets'!$C$2:$C$119,BO$1)+CARDS('12-13 Teamsheets'!$H$2:$Z$126,$A70,$CX$2,'12-13 Teamsheets'!$C$2:$C$126,BO$1)+CARDS('13-14 Teamsheets'!$H$2:$Z$132,$A70,$CX$2,'13-14 Teamsheets'!$C$2:$C$132,BO$1)+CARDS('14-15 Teamsheets'!$H$2:$Z$136,$A70,$CX$2,'14-15 Teamsheets'!$C$2:$C$136,BO$1)) &amp; "(" &amp; (CARDS('07-08 Teamsheets'!$H$2:$Z$88,$A70,$CX$3,'07-08 Teamsheets'!$C$2:$C$88,BO$1)+CARDS('08-09 Teamsheets'!$H$2:$Z$92,$A70,$CX$3,'08-09 Teamsheets'!$C$2:$C$92,BO$1)+CARDS('09-10 Teamsheets'!$H$2:$Z$98,$A70,$CX$3,'09-10 Teamsheets'!$C$2:$C$98,BO$1)+CARDS('10-11 Teamsheets'!$H$2:$Z$106,$A70,$CX$3,'10-11 Teamsheets'!$C$2:$C$106,BO$1)+CARDS('11-12 Teamsheets'!$H$2:$Z$119,$A70,$CX$3,'11-12 Teamsheets'!$C$2:$C$119,BO$1)+CARDS('12-13 Teamsheets'!$H$2:$Z$126,$A70,$CX$3,'12-13 Teamsheets'!$C$2:$C$126,BO$1)+CARDS('13-14 Teamsheets'!$H$2:$Z$132,$A70,$CX$3,'13-14 Teamsheets'!$C$2:$C$132,BO$1)+CARDS('14-15 Teamsheets'!$H$2:$Z$136,$A70,$CX$3,'14-15 Teamsheets'!$C$2:$C$136,BO$1)) &amp; ")"</f>
        <v>0(0)</v>
      </c>
      <c r="BS70" s="82">
        <f>MINS_PLAYED('07-08 Teamsheets'!$H$2:$R$88,$A70,'07-08 Teamsheets'!$C$2:$C$88,BO$1)+MINS_PLAYED('08-09 Teamsheets'!$H$2:$R$92,$A70,'08-09 Teamsheets'!$C$2:$C$92,BO$1)+MINS_PLAYED('09-10 Teamsheets'!$H$2:$R$98,$A70,'09-10 Teamsheets'!$C$2:$C$98,BO$1)+MINS_PLAYED('10-11 Teamsheets'!$H$2:$R$106,$A70,'10-11 Teamsheets'!$C$2:$C$106,BO$1)+MINS_PLAYED('11-12 Teamsheets'!$H$2:$R$119,$A70,'11-12 Teamsheets'!$C$2:$C$119,BO$1)+MINS_PLAYED('12-13 Teamsheets'!$H$2:$R$126,$A70,'12-13 Teamsheets'!$C$2:$C$126,BO$1)+MINS_PLAYED('13-14 Teamsheets'!$H$2:$R$132,$A70,'13-14 Teamsheets'!$C$2:$C$132,BO$1)+MINS_PLAYED('14-15 Teamsheets'!$H$2:$R$136,$A70,'14-15 Teamsheets'!$C$2:$C$136,BO$1)+MINS_AS_SUB('07-08 Teamsheets'!$S$2:$Z$88,$A70,'07-08 Teamsheets'!$C$2:$C$88,BO$1)+MINS_AS_SUB('08-09 Teamsheets'!$S$2:$Z$92,$A70,'08-09 Teamsheets'!$C$2:$C$92,BO$1)+MINS_AS_SUB('09-10 Teamsheets'!$S$2:$Z$98,$A70,'09-10 Teamsheets'!$C$2:$C$98,BO$1)+MINS_AS_SUB('10-11 Teamsheets'!$S$2:$Z$106,$A70,'10-11 Teamsheets'!$C$2:$C$106,BO$1)+MINS_AS_SUB('11-12 Teamsheets'!$S$2:$Z$119,$A70,'11-12 Teamsheets'!$C$2:$C$119,BO$1)+MINS_AS_SUB('12-13 Teamsheets'!$S$2:$Z$126,$A70,'12-13 Teamsheets'!$C$2:$C$126,BO$1)+MINS_AS_SUB('13-14 Teamsheets'!$S$2:$Z$132,$A70,'13-14 Teamsheets'!$C$2:$C$132,BO$1)+MINS_AS_SUB('14-15 Teamsheets'!$S$2:$Z$136,$A70,'14-15 Teamsheets'!$C$2:$C$136,BO$1)</f>
        <v>0</v>
      </c>
      <c r="BT70" s="71">
        <f>APPS('05-06 Teamsheets'!$H$2:$R$71,$A70,'05-06 Teamsheets'!$C$2:$C$71,B$1)+SUBS('05-06 Teamsheets'!$S$2:$W$71,$A70,'05-06 Teamsheets'!$C$2:$C$71,B$1)+APPS('06-07 Teamsheets'!$H$2:$R$83,$A70,'06-07 Teamsheets'!$C$2:$C$83,G$1)+SUBS('06-07 Teamsheets'!$S$2:$Z$83,$A70,'06-07 Teamsheets'!$C$2:$C$83,G$1)+APPS('07-08 Teamsheets'!$H$2:$R$88,$A70,'07-08 Teamsheets'!$C$2:$C$88,L$1)+SUBS('07-08 Teamsheets'!$S$2:$Z$88,$A70,'07-08 Teamsheets'!$C$2:$C$88,L$1)+APPS('08-09 Teamsheets'!$H$2:$R$92,$A70,'08-09 Teamsheets'!$C$2:$C$92,Q$1)+SUBS('08-09 Teamsheets'!$S$2:$Z$92,$A70,'08-09 Teamsheets'!$C$2:$C$92,Q$1)+APPS('09-10 Teamsheets'!$H$2:$R$98,$A70,'09-10 Teamsheets'!$C$2:$C$98,Q$1)+SUBS('09-10 Teamsheets'!$S$2:$Z$98,$A70,'09-10 Teamsheets'!$C$2:$C$98,Q$1)+APPS('10-11 Teamsheets'!$H$2:$R$107,$A70,'10-11 Teamsheets'!$C$2:$C$107,Q$1)+SUBS('10-11 Teamsheets'!$S$2:$Z$107,$A70,'10-11 Teamsheets'!$C$2:$C$107,Q$1)+APPS('11-12 Teamsheets'!$H$2:$R$119,$A70,'11-12 Teamsheets'!$C$2:$C$119,Q$1)+SUBS('11-12 Teamsheets'!$S$2:$Z$119,$A70,'11-12 Teamsheets'!$C$2:$C$119,Q$1)+APPS('12-13 Teamsheets'!$H$2:$R$126,$A70,'12-13 Teamsheets'!$C$2:$C$126,Q$1)+SUBS('12-13 Teamsheets'!$S$2:$Z$126,$A70,'12-13 Teamsheets'!$C$2:$C$126,Q$1)+APPS('13-14 Teamsheets'!$H$2:$R$132,$A70,'13-14 Teamsheets'!$C$2:$C$132,Q$1)+SUBS('13-14 Teamsheets'!$S$2:$Z$132,$A70,'13-14 Teamsheets'!$C$2:$C$132,Q$1)+APPS('14-15 Teamsheets'!$H$2:$R$136,$A70,'14-15 Teamsheets'!$C$2:$C$136,Q$1)+SUBS('14-15 Teamsheets'!$S$2:$Z$136,$A70,'14-15 Teamsheets'!$C$2:$C$136,Q$1)</f>
        <v>7</v>
      </c>
      <c r="BU70" s="132">
        <v>1</v>
      </c>
      <c r="BV70" s="27">
        <f>APPS('07-08 Teamsheets'!$H$2:$R$88,$A70,'07-08 Teamsheets'!$C$2:$C$88,AZ$1)+SUBS('07-08 Teamsheets'!$S$2:$Z$88,$A70,'07-08 Teamsheets'!$C$2:$C$88,AZ$1)+APPS('11-12 Teamsheets'!$H$2:$R$119,$A70,'11-12 Teamsheets'!$C$2:$C$119,AZ$1)+SUBS('11-12 Teamsheets'!$S$2:$Z$119,$A70,'11-12 Teamsheets'!$C$2:$C$119,AZ$1)+APPS('12-13 Teamsheets'!$H$2:$R$126,$A70,'12-13 Teamsheets'!$C$2:$C$126,AZ$1)+SUBS('12-13 Teamsheets'!$S$2:$Z$126,$A70,'12-13 Teamsheets'!$C$2:$C$126,AZ$1)+APPS('13-14 Teamsheets'!$H$2:$R$132,$A70,'13-14 Teamsheets'!$C$2:$C$132,AZ$1)+SUBS('13-14 Teamsheets'!$S$2:$Z$132,$A70,'13-14 Teamsheets'!$C$2:$C$132,AZ$1)+APPS('14-15 Teamsheets'!$H$2:$R$136,$A70,'14-15 Teamsheets'!$C$2:$C$136,AZ$1)+SUBS('14-15 Teamsheets'!$S$2:$Z$136,$A70,'14-15 Teamsheets'!$C$2:$C$136,AZ$1)+APPS('08-09 Teamsheets'!$H$2:$R$92,$A70,'08-09 Teamsheets'!$C$2:$C$92,BE$1)+APPS('09-10 Teamsheets'!$H$2:$R$98,$A70,'09-10 Teamsheets'!$C$2:$C$98,BE$1)+SUBS('08-09 Teamsheets'!$S$2:$Z$92,$A70,'08-09 Teamsheets'!$C$2:$C$92,BE$1)+SUBS('09-10 Teamsheets'!$S$2:$Z$98,$A70,'09-10 Teamsheets'!$C$2:$C$98,BE$1)+APPS('10-11 Teamsheets'!$H$2:$R$107,$A70,'10-11 Teamsheets'!$C$2:$C$107,BE$1)+SUBS('10-11 Teamsheets'!$S$2:$Z$107,$A70,'10-11 Teamsheets'!$C$2:$C$107,BE$1)+APPS('11-12 Teamsheets'!$H$2:$R$119,$A70,'11-12 Teamsheets'!$C$2:$C$119,BE$1)+SUBS('11-12 Teamsheets'!$S$2:$Z$119,$A70,'11-12 Teamsheets'!$C$2:$C$119,BE$1)+APPS('12-13 Teamsheets'!$H$2:$R$126,$A70,'12-13 Teamsheets'!$C$2:$C$126,BE$1)+SUBS('12-13 Teamsheets'!$S$2:$Z$126,$A70,'12-13 Teamsheets'!$C$2:$C$126,BE$1)+APPS('13-14 Teamsheets'!$H$2:$R$132,$A70,'13-14 Teamsheets'!$C$2:$C$132,BE$1)+SUBS('13-14 Teamsheets'!$S$2:$Z$132,$A70,'13-14 Teamsheets'!$C$2:$C$132,BE$1)+APPS('14-15 Teamsheets'!$H$2:$R$136,$A70,'14-15 Teamsheets'!$C$2:$C$136,BE$1)+SUBS('14-15 Teamsheets'!$S$2:$Z$136,$A70,'14-15 Teamsheets'!$C$2:$C$136,BE$1)</f>
        <v>0</v>
      </c>
      <c r="BW70" s="27">
        <f>APPS('07-08 Teamsheets'!$H$2:$R$88,$A70,'07-08 Teamsheets'!$C$2:$C$88,BJ$1)+APPS('08-09 Teamsheets'!$H$2:$R$92,$A70,'08-09 Teamsheets'!$C$2:$C$92,BJ$1)+APPS('09-10 Teamsheets'!$H$2:$R$98,$A70,'09-10 Teamsheets'!$C$2:$C$98,BJ$1)+SUBS('07-08 Teamsheets'!$S$2:$Z$88,$A70,'07-08 Teamsheets'!$C$2:$C$88,BJ$1)+SUBS('08-09 Teamsheets'!$S$2:$Z$92,$A70,'08-09 Teamsheets'!$C$2:$C$92,BJ$1)+SUBS('09-10 Teamsheets'!$S$2:$Z$98,$A70,'09-10 Teamsheets'!$C$2:$C$98,BJ$1)+APPS('10-11 Teamsheets'!$H$2:$R$107,$A70,'10-11 Teamsheets'!$C$2:$C$107,BJ$1)+SUBS('10-11 Teamsheets'!$S$2:$Z$107,$A70,'10-11 Teamsheets'!$C$2:$C$107,BJ$1)+APPS('11-12 Teamsheets'!$H$2:$R$119,$A70,'11-12 Teamsheets'!$C$2:$C$119,BJ$1)+SUBS('11-12 Teamsheets'!$S$2:$Z$111,$A70,'11-12 Teamsheets'!$C$2:$C$119,BJ$1)+APPS('12-13 Teamsheets'!$H$2:$R$126,$A70,'12-13 Teamsheets'!$C$2:$C$126,BJ$1)+SUBS('12-13 Teamsheets'!$S$2:$Z$118,$A70,'12-13 Teamsheets'!$C$2:$C$126,BJ$1)+APPS('13-14 Teamsheets'!$H$2:$R$132,$A70,'13-14 Teamsheets'!$C$2:$C$132,BJ$1)+SUBS('13-14 Teamsheets'!$S$2:$Z$124,$A70,'13-14 Teamsheets'!$C$2:$C$132,BJ$1)+APPS('14-15 Teamsheets'!$H$2:$R$136,$A70,'14-15 Teamsheets'!$C$2:$C$136,BJ$1)+SUBS('14-15 Teamsheets'!$S$2:$Z$128,$A70,'14-15 Teamsheets'!$C$2:$C$136,BJ$1)</f>
        <v>0</v>
      </c>
      <c r="BX70" s="27">
        <f>APPS('07-08 Teamsheets'!$H$2:$R$88,$A70,'07-08 Teamsheets'!$C$2:$C$88,BO$1)+APPS('08-09 Teamsheets'!$H$2:$R$92,$A70,'08-09 Teamsheets'!$C$2:$C$92,BO$1)+APPS('09-10 Teamsheets'!$H$2:$R$98,$A70,'09-10 Teamsheets'!$C$2:$C$98,BO$1)+SUBS('07-08 Teamsheets'!$S$2:$Z$88,$A70,'07-08 Teamsheets'!$C$2:$C$88,BO$1)+SUBS('08-09 Teamsheets'!$S$2:$Z$92,$A70,'08-09 Teamsheets'!$C$2:$C$92,BO$1)+SUBS('09-10 Teamsheets'!$S$2:$Z$98,$A70,'09-10 Teamsheets'!$C$2:$C$98,BO$1)+APPS('10-11 Teamsheets'!$H$2:$R$107,$A70,'10-11 Teamsheets'!$C$2:$C$107,BO$1)+SUBS('10-11 Teamsheets'!$S$2:$Z$107,$A70,'10-11 Teamsheets'!$C$2:$C$107,BO$1)+APPS('11-12 Teamsheets'!$H$2:$R$119,$A70,'11-12 Teamsheets'!$C$2:$C$119,BO$1)+SUBS('11-12 Teamsheets'!$S$2:$Z$119,$A70,'11-12 Teamsheets'!$C$2:$C$119,BO$1)+APPS('12-13 Teamsheets'!$H$2:$R$126,$A70,'12-13 Teamsheets'!$C$2:$C$126,BO$1)+SUBS('12-13 Teamsheets'!$S$2:$Z$126,$A70,'12-13 Teamsheets'!$C$2:$C$126,BO$1)+APPS('13-14 Teamsheets'!$H$2:$R$132,$A70,'13-14 Teamsheets'!$C$2:$C$132,BO$1)+SUBS('13-14 Teamsheets'!$S$2:$Z$132,$A70,'13-14 Teamsheets'!$C$2:$C$132,BO$1)+APPS('14-15 Teamsheets'!$H$2:$R$136,$A70,'14-15 Teamsheets'!$C$2:$C$136,BO$1)+SUBS('14-15 Teamsheets'!$S$2:$Z$136,$A70,'14-15 Teamsheets'!$C$2:$C$136,BO$1)</f>
        <v>0</v>
      </c>
      <c r="BY70" s="28">
        <f t="shared" si="3"/>
        <v>1</v>
      </c>
      <c r="BZ70" s="27" t="str">
        <f>(APPS('05-06 Teamsheets'!$H$2:$R$71,$A70) + APPS('06-07 Teamsheets'!$H$2:$R$83,$A70) +APPS('07-08 Teamsheets'!$H$2:$R$88,$A70) + APPS('08-09 Teamsheets'!$H$2:$R$92,$A70)+APPS('09-10 Teamsheets'!$H$2:$R$98,$A70)+APPS('10-11 Teamsheets'!$H$2:$R$107,$A70)+APPS('11-12 Teamsheets'!$H$2:$R$119,$A70)+APPS('12-13 Teamsheets'!$H$2:$R$126,$A70)+APPS('13-14 Teamsheets'!$H$2:$R$132,$A70)+APPS('14-15 Teamsheets'!$H$2:$R$136,$A70)) &amp; "(" &amp; (SUBS('05-06 Teamsheets'!$S$2:$W$71,$A70)+SUBS('06-07 Teamsheets'!$S$2:$Z$83,$A70)+SUBS('07-08 Teamsheets'!$S$2:$Z$88,$A70) +SUBS('08-09 Teamsheets'!$S$2:$Z$92,$A70)+SUBS('09-10 Teamsheets'!$S$2:$Z$98,$A70)+SUBS('10-11 Teamsheets'!$S$2:$Z$107,$A70)+SUBS('11-12 Teamsheets'!$S$2:$Z$119,$A70)+SUBS('12-13 Teamsheets'!$S$2:$Z$126,$A70)+SUBS('13-14 Teamsheets'!$S$2:$Z$132,$A70)+SUBS('14-15 Teamsheets'!$S$2:$Z$136,$A70)) &amp; ")"</f>
        <v>4(4)</v>
      </c>
      <c r="CA70" s="28">
        <f t="shared" si="4"/>
        <v>8</v>
      </c>
      <c r="CB70" s="71">
        <f>GOALS('05-06 Teamsheets'!$H$2:$W$71,$A70,'05-06 Teamsheets'!$C$2:$C$71,B$1)+GOALS('06-07 Teamsheets'!$H$2:$Z$83,$A70,'06-07 Teamsheets'!$C$2:$C$83,G$1)+GOALS('07-08 Teamsheets'!$H$2:$Z$88,$A70,'07-08 Teamsheets'!$C$2:$C$88,L$1)+GOALS('08-09 Teamsheets'!$H$2:$Z$92,$A70,'08-09 Teamsheets'!$C$2:$C$92,Q$1)+GOALS('09-10 Teamsheets'!$H$2:$Z$98,$A70,'09-10 Teamsheets'!$C$2:$C$98,Q$1)+GOALS('10-11 Teamsheets'!$H$2:$Z$107,$A70,'10-11 Teamsheets'!$C$2:$C$107,Q$1)+GOALS('11-12 Teamsheets'!$H$2:$Z$119,$A70,'11-12 Teamsheets'!$C$2:$C$119,Q$1)+GOALS('12-13 Teamsheets'!$H$2:$Z$126,$A70,'12-13 Teamsheets'!$C$2:$C$126,Q$1)+GOALS('13-14 Teamsheets'!$H$2:$Z$132,$A70,'13-14 Teamsheets'!$C$2:$C$132,Q$1)+GOALS('14-15 Teamsheets'!$H$2:$Z$136,$A70,'14-15 Teamsheets'!$C$2:$C$136,Q$1)</f>
        <v>2</v>
      </c>
      <c r="CC70" s="27">
        <f>GOALS('05-06 Teamsheets'!$H$2:$W$71,$A70,'05-06 Teamsheets'!$C$2:$C$71,V$1)+GOALS('05-06 Teamsheets'!$H$2:$W$71,$A70,'05-06 Teamsheets'!$C$2:$C$71,AA$1)+GOALS('06-07 Teamsheets'!$H$2:$Z$83,$A70,'06-07 Teamsheets'!$C$2:$C$83,AF$1)+GOALS('06-07 Teamsheets'!$H$2:$Z$83,$A70,'06-07 Teamsheets'!$C$2:$C$83,AK$1)+GOALS('07-08 Teamsheets'!$H$2:$Z$88,$A70,'07-08 Teamsheets'!$C$2:$C$88,AP$1)+GOALS('07-08 Teamsheets'!$H$2:$Z$88,$A70,'07-08 Teamsheets'!$C$2:$C$88,AU$1)+GOALS('07-08 Teamsheets'!$H$2:$Z$88,$A70,'07-08 Teamsheets'!$C$2:$C$88,AZ$1)+GOALS('11-12 Teamsheets'!$H$2:$Z$119,$A70,'11-12 Teamsheets'!$C$2:$C$119,AZ$1)+GOALS('12-13 Teamsheets'!$H$2:$Z$120,$A70,'12-13 Teamsheets'!$C$2:$C$120,AZ$1)+GOALS('13-14 Teamsheets'!$H$2:$Z$126,$A70,'13-14 Teamsheets'!$C$2:$C$126,AZ$1)+GOALS('14-15 Teamsheets'!$H$2:$Z$130,$A70,'14-15 Teamsheets'!$C$2:$C$130,AZ$1)+GOALS('08-09 Teamsheets'!$H$2:$Z$92,$A70,'08-09 Teamsheets'!$C$2:$C$92,BE$1)+GOALS('09-10 Teamsheets'!$H$2:$Z$98,$A70,'09-10 Teamsheets'!$C$2:$C$98,BE$1)+GOALS('10-11 Teamsheets'!$H$2:$Z$107,$A70,'10-11 Teamsheets'!$C$2:$C$107,BE$1)+GOALS('11-12 Teamsheets'!$H$2:$Z$119,$A70,'11-12 Teamsheets'!$C$2:$C$119,BE$1)+GOALS('12-13 Teamsheets'!$H$2:$Z$126,$A70,'12-13 Teamsheets'!$C$2:$C$126,BE$1)+GOALS('13-14 Teamsheets'!$H$2:$Z$132,$A70,'13-14 Teamsheets'!$C$2:$C$132,BE$1)+GOALS('14-15 Teamsheets'!$H$2:$Z$136,$A70,'14-15 Teamsheets'!$C$2:$C$136,BE$1)</f>
        <v>0</v>
      </c>
      <c r="CD70" s="27">
        <f>GOALS('07-08 Teamsheets'!$H$2:$Z$88,$A70,'07-08 Teamsheets'!$C$2:$C$88,BJ$1)
+GOALS('08-09 Teamsheets'!$H$2:$Z$92,$A70,'08-09 Teamsheets'!$C$2:$C$92,BJ$1)
+GOALS('09-10 Teamsheets'!$H$2:$Z$98,$A70,'09-10 Teamsheets'!$C$2:$C$98,BJ$1)
+GOALS('10-11 Teamsheets'!$H$2:$Z$107,$A70,'10-11 Teamsheets'!$C$2:$C$107,BJ$1)
+GOALS('11-12 Teamsheets'!$H$2:$Z$119,$A70,'11-12 Teamsheets'!$C$2:$C$119,BJ$1)
+GOALS('12-13 Teamsheets'!$H$2:$Z$124,$A70,'12-13 Teamsheets'!$C$2:$C$124,BJ$1)+GOALS('13-14 Teamsheets'!$H$2:$Z$130,$A70,'13-14 Teamsheets'!$C$2:$C$130,BJ$1)+GOALS('14-15 Teamsheets'!$H$2:$Z$134,$A70,'14-15 Teamsheets'!$C$2:$C$134,BJ$1)
+GOALS('07-08 Teamsheets'!$H$2:$Z$88,$A70,'07-08 Teamsheets'!$C$2:$C$88,BO$1)
+GOALS('08-09 Teamsheets'!$H$2:$Z$92,$A70,'08-09 Teamsheets'!$C$2:$C$92,BO$1)
+GOALS('09-10 Teamsheets'!$H$2:$Z$98,$A70,'09-10 Teamsheets'!$C$2:$C$98,BO$1)
+GOALS('10-11 Teamsheets'!$H$2:$Z$107,$A70,'10-11 Teamsheets'!$C$2:$C$107,BO$1)
+GOALS('11-12 Teamsheets'!$H$2:$Z$119,$A70,'11-12 Teamsheets'!$C$2:$C$119,BO$1)
+GOALS('12-13 Teamsheets'!$H$2:$Z$126,$A70,'12-13 Teamsheets'!$C$2:$C$126,BO$1)+GOALS('13-14 Teamsheets'!$H$2:$Z$132,$A70,'13-14 Teamsheets'!$C$2:$C$132,BO$1)+GOALS('14-15 Teamsheets'!$H$2:$Z$136,$A70,'14-15 Teamsheets'!$C$2:$C$136,BO$1)</f>
        <v>0</v>
      </c>
      <c r="CE70" s="28">
        <f t="shared" si="5"/>
        <v>0</v>
      </c>
      <c r="CF70" s="27" t="str">
        <f>(GOALS('05-06 Teamsheets'!$H$2:$R$71,$A70) +GOALS('06-07 Teamsheets'!$H$2:$R$83,$A70) +  GOALS('07-08 Teamsheets'!$H$2:$R$88,$A70) + GOALS('08-09 Teamsheets'!$H$2:$R$92,$A70)+GOALS('09-10 Teamsheets'!$H$2:$R$98,$A70)+GOALS('10-11 Teamsheets'!$H$2:$R$107,$A70)+GOALS('11-12 Teamsheets'!$H$2:$R$119,$A70)+GOALS('12-13 Teamsheets'!$H$2:$R$126,$A70)+GOALS('13-14 Teamsheets'!$H$2:$R$132,$A70)+GOALS('14-15 Teamsheets'!$H$2:$R$136,$A70)) &amp; "(" &amp; (GOALS('05-06 Teamsheets'!$S$2:$W$71,$A70)+GOALS('06-07 Teamsheets'!$S$2:$Z$83,$A70)+GOALS('07-08 Teamsheets'!$S$2:$Z$88,$A70)+GOALS('08-09 Teamsheets'!$S$2:$Z$92,$A70)+GOALS('09-10 Teamsheets'!$S$2:$Z$98,$A70)+GOALS('10-11 Teamsheets'!$S$2:$Z$107,$A70)+GOALS('11-12 Teamsheets'!$S$2:$Z$119,$A70)+GOALS('12-13 Teamsheets'!$S$2:$Z$126,$A70)+GOALS('13-14 Teamsheets'!$S$2:$Z$132,$A70)+GOALS('14-15 Teamsheets'!$S$2:$Z$136,$A70)) &amp; ")"</f>
        <v>1(1)</v>
      </c>
      <c r="CG70" s="28">
        <f t="shared" si="6"/>
        <v>2</v>
      </c>
      <c r="CH70" s="71">
        <f t="shared" si="7"/>
        <v>0</v>
      </c>
      <c r="CI70" s="83">
        <f t="shared" si="8"/>
        <v>0</v>
      </c>
      <c r="CJ70" s="77">
        <f t="shared" si="9"/>
        <v>0</v>
      </c>
      <c r="CK70" s="74" t="str">
        <f>(CARDS('05-06 Teamsheets'!$H$2:$W$71,$A70,$CX$2)+CARDS('06-07 Teamsheets'!$H$2:$Z$83,$A70,$CX$2)+CARDS('07-08 Teamsheets'!$H$2:$Z$88,$A70,$CX$2)+CARDS('08-09 Teamsheets'!$H$2:$Z$92,$A70,$CX$2)+CARDS('09-10 Teamsheets'!$H$2:$Z$98,$A70,$CX$2)+CARDS('10-11 Teamsheets'!$H$2:$Z$107,$A70,$CX$2)+CARDS('11-12 Teamsheets'!$H$2:$Z$119,$A70,$CX$2)+CARDS('12-13 Teamsheets'!$H$2:$Z$126,$A70,$CX$2)+CARDS('13-14 Teamsheets'!$H$2:$Z$130,$A70,$CX$2)) &amp; "(" &amp; (CARDS('05-06 Teamsheets'!$H$2:$W$71,$A70,$CX$3)+CARDS('06-07 Teamsheets'!$H$2:$Z$83,$A70,$CX$3)+CARDS('07-08 Teamsheets'!$H$2:$Z$88,$A70,$CX$3)+CARDS('08-09 Teamsheets'!$H$2:$Z$92,$A70,$CX$3)+CARDS('09-10 Teamsheets'!$H$2:$Z$98,$A70,$CX$3)+CARDS('10-11 Teamsheets'!$H$2:$Z$107,$A70,$CX$3)+CARDS('11-12 Teamsheets'!$H$2:$Z$119,$A70,$CX$3)+CARDS('13-14 Teamsheets'!$H$2:$Z$130,$A70,$CX$3)) &amp; ")"</f>
        <v>3(0)</v>
      </c>
      <c r="CL70" s="28">
        <f t="shared" si="10"/>
        <v>315</v>
      </c>
      <c r="CM70" s="28">
        <f t="shared" si="25"/>
        <v>90</v>
      </c>
      <c r="CN70" s="77">
        <f t="shared" si="12"/>
        <v>405</v>
      </c>
      <c r="CO70" s="28">
        <f t="shared" si="29"/>
        <v>50.625</v>
      </c>
      <c r="CP70" s="28">
        <f t="shared" si="30"/>
        <v>0.25</v>
      </c>
      <c r="CQ70" s="77">
        <f t="shared" si="24"/>
        <v>202.5</v>
      </c>
      <c r="CS70" s="71">
        <f t="shared" si="26"/>
        <v>114</v>
      </c>
      <c r="CT70" s="83">
        <f t="shared" si="27"/>
        <v>113</v>
      </c>
      <c r="CU70" s="77">
        <f t="shared" si="28"/>
        <v>55</v>
      </c>
    </row>
    <row r="71" spans="1:102" x14ac:dyDescent="0.2">
      <c r="A71" s="112" t="s">
        <v>3264</v>
      </c>
      <c r="B71" s="27" t="s">
        <v>1635</v>
      </c>
      <c r="C71" s="27" t="s">
        <v>1635</v>
      </c>
      <c r="D71" s="27">
        <v>0</v>
      </c>
      <c r="E71" s="27" t="s">
        <v>1635</v>
      </c>
      <c r="F71" s="82">
        <v>0</v>
      </c>
      <c r="G71" s="27" t="s">
        <v>1635</v>
      </c>
      <c r="H71" s="27" t="s">
        <v>1635</v>
      </c>
      <c r="I71" s="27">
        <v>0</v>
      </c>
      <c r="J71" s="27" t="s">
        <v>1635</v>
      </c>
      <c r="K71" s="82">
        <v>0</v>
      </c>
      <c r="L71" s="27" t="s">
        <v>1635</v>
      </c>
      <c r="M71" s="27" t="s">
        <v>1635</v>
      </c>
      <c r="N71" s="27">
        <v>0</v>
      </c>
      <c r="O71" s="27" t="s">
        <v>1635</v>
      </c>
      <c r="P71" s="82">
        <v>0</v>
      </c>
      <c r="Q71" s="27" t="str">
        <f>(APPS('08-09 Teamsheets'!$H$2:$R$92,$A71,'08-09 Teamsheets'!$C$2:$C$92,Q$1)+APPS('09-10 Teamsheets'!$H$2:$R$98,$A71,'09-10 Teamsheets'!$C$2:$C$98,Q$1)+APPS('10-11 Teamsheets'!$H$2:$R$107,$A71,'10-11 Teamsheets'!$C$2:$C$107,Q$1)+APPS('11-12 Teamsheets'!$H$2:$R$119,$A71,'11-12 Teamsheets'!$C$2:$C$119,Q$1)+APPS('12-13 Teamsheets'!$H$2:$R$126,$A71,'12-13 Teamsheets'!$C$2:$C$126,Q$1)+APPS('13-14 Teamsheets'!$H$2:$R$132,$A71,'13-14 Teamsheets'!$C$2:$C$132,Q$1)+APPS('14-15 Teamsheets'!$H$2:$R$136,$A71,'14-15 Teamsheets'!$C$2:$C$136,Q$1)) &amp; "(" &amp; (SUBS('08-09 Teamsheets'!$S$2:$Z$92,$A71,'08-09 Teamsheets'!$C$2:$C$92,Q$1)+SUBS('09-10 Teamsheets'!$S$2:$Z$98,$A71,'09-10 Teamsheets'!$C$2:$C$98,Q$1)+SUBS('10-11 Teamsheets'!$S$2:$Z$107,$A71,'10-11 Teamsheets'!$C$2:$C$107,Q$1)+SUBS('11-12 Teamsheets'!$S$2:$Z$119,$A71,'11-12 Teamsheets'!$C$2:$C$119,Q$1)+SUBS('12-13 Teamsheets'!$S$2:$Z$126,$A71,'12-13 Teamsheets'!$C$2:$C$126,Q$1)+SUBS('13-14 Teamsheets'!$S$2:$Z$132,$A71,'13-14 Teamsheets'!$C$2:$C$132,Q$1)+SUBS('14-15 Teamsheets'!$S$2:$Z$136,$A71,'14-15 Teamsheets'!$C$2:$C$136,Q$1)) &amp; ")"</f>
        <v>1(0)</v>
      </c>
      <c r="R71" s="27" t="str">
        <f>(GOALS('08-09 Teamsheets'!$H$2:$R$92,$A71,'08-09 Teamsheets'!$C$2:$C$92,Q$1)+GOALS('09-10 Teamsheets'!$H$2:$R$98,$A71,'09-10 Teamsheets'!$C$2:$C$98,Q$1)+GOALS('10-11 Teamsheets'!$H$2:$R$107,$A71,'10-11 Teamsheets'!$C$2:$C$107,Q$1)+GOALS('11-12 Teamsheets'!$H$2:$R$119,$A71,'11-12 Teamsheets'!$C$2:$C$119,Q$1)+GOALS('12-13 Teamsheets'!$H$2:$R$126,$A71,'12-13 Teamsheets'!$C$2:$C$126,Q$1)+GOALS('13-14 Teamsheets'!$H$2:$R$132,$A71,'13-14 Teamsheets'!$C$2:$C$132,Q$1)+GOALS('14-15 Teamsheets'!$H$2:$R$136,$A71,'14-15 Teamsheets'!$C$2:$C$136,Q$1)) &amp; "(" &amp; (GOALS('08-09 Teamsheets'!$S$2:$Z$92,$A71,'08-09 Teamsheets'!$C$2:$C$92,Q$1)+GOALS('09-10 Teamsheets'!$S$2:$Z$98,$A71,'09-10 Teamsheets'!$C$2:$C$98,Q$1)+GOALS('10-11 Teamsheets'!$S$2:$Z$107,$A71,'10-11 Teamsheets'!$C$2:$C$107,Q$1)+GOALS('11-12 Teamsheets'!$S$2:$Z$119,$A71,'11-12 Teamsheets'!$C$2:$C$119,Q$1)+GOALS('12-13 Teamsheets'!$S$2:$Z$126,$A71,'12-13 Teamsheets'!$C$2:$C$126,Q$1)+GOALS('13-14 Teamsheets'!$S$2:$Z$132,$A71,'13-14 Teamsheets'!$C$2:$C$132,Q$1)+GOALS('14-15 Teamsheets'!$S$2:$Z$136,$A71,'14-15 Teamsheets'!$C$2:$C$136,Q$1)) &amp; ")"</f>
        <v>0(0)</v>
      </c>
      <c r="S71" s="27">
        <f>Clean_sheet('08-09 Teamsheets'!$C$2:$H$92,$A71,Q$1)+Clean_sheet('09-10 Teamsheets'!$C$2:$H$98,$A71,Q$1)+Clean_sheet('10-11 Teamsheets'!$C$2:$H$107,$A71,Q$1)+Clean_sheet('11-12 Teamsheets'!$C$2:$H$119,$A71,Q$1)+Clean_sheet('12-13 Teamsheets'!$C$2:$H$126,$A71,Q$1)+Clean_sheet('13-14 Teamsheets'!$C$2:$H$132,$A71,Q$1)+Clean_sheet('14-15 Teamsheets'!$C$2:$H$136,$A71,Q$1)</f>
        <v>0</v>
      </c>
      <c r="T71" s="27" t="str">
        <f>(CARDS('08-09 Teamsheets'!$H$2:$Z$92,$A71,$CX$2,'08-09 Teamsheets'!$C$2:$C$92,Q$1)+CARDS('09-10 Teamsheets'!$H$2:$Z$98,$A71,$CX$2,'09-10 Teamsheets'!$C$2:$C$98,Q$1)+CARDS('10-11 Teamsheets'!$H$2:$Z$107,$A71,$CX$2,'10-11 Teamsheets'!$C$2:$C$107,Q$1)+CARDS('11-12 Teamsheets'!$H$2:$Z$119,$A71,$CX$2,'11-12 Teamsheets'!$C$2:$C$119,Q$1)+CARDS('12-13 Teamsheets'!$H$2:$Z$126,$A71,$CX$2,'12-13 Teamsheets'!$C$2:$C$126,Q$1)+CARDS('13-14 Teamsheets'!$H$2:$Z$132,$A71,$CX$2,'13-14 Teamsheets'!$C$2:$C$132,Q$1)+CARDS('14-15 Teamsheets'!$H$2:$Z$136,$A71,$CX$2,'14-15 Teamsheets'!$C$2:$C$136,Q$1)) &amp; "(" &amp; (CARDS('08-09 Teamsheets'!$H$2:$Z$92,$A71,$CX$3,'08-09 Teamsheets'!$C$2:$C$92,Q$1)+CARDS('09-10 Teamsheets'!$H$2:$Z$98,$A71,$CX$3,'09-10 Teamsheets'!$C$2:$C$98,Q$1)+CARDS('10-11 Teamsheets'!$H$2:$Z$107,$A71,$CX$3,'10-11 Teamsheets'!$C$2:$C$107,Q$1)+CARDS('11-12 Teamsheets'!$H$2:$Z$119,$A71,$CX$3,'11-12 Teamsheets'!$C$2:$C$119,Q$1)+CARDS('12-13 Teamsheets'!$H$2:$Z$126,$A71,$CX$3,'12-13 Teamsheets'!$C$2:$C$126,Q$1)+CARDS('13-14 Teamsheets'!$H$2:$Z$132,$A71,$CX$3,'13-14 Teamsheets'!$C$2:$C$132,Q$1)+CARDS('14-15 Teamsheets'!$H$2:$Z$136,$A71,$CX$3,'14-15 Teamsheets'!$C$2:$C$136,Q$1)) &amp; ")"</f>
        <v>0(0)</v>
      </c>
      <c r="U71" s="82">
        <f>MINS_PLAYED('08-09 Teamsheets'!$H$2:$R$92,$A71,'08-09 Teamsheets'!$C$2:$C$92,Q$1)+MINS_PLAYED('09-10 Teamsheets'!$H$2:$R$98,$A71,'09-10 Teamsheets'!$C$2:$C$98,Q$1)+ MINS_AS_SUB('08-09 Teamsheets'!$S$2:$Z$92,$A71,'08-09 Teamsheets'!$C$2:$C$92,Q$1)+ MINS_AS_SUB('09-10 Teamsheets'!$S$2:$Z$98,$A71,'09-10 Teamsheets'!$C$2:$C$98,Q$1)+MINS_PLAYED('10-11 Teamsheets'!$H$2:$R$107,$A71,'10-11 Teamsheets'!$C$2:$C$107,Q$1)+MINS_AS_SUB('10-11 Teamsheets'!$S$2:$Z$107,$A71,'10-11 Teamsheets'!$C$2:$C$107,Q$1)+MINS_PLAYED('11-12 Teamsheets'!$H$2:$R$119,$A71,'11-12 Teamsheets'!$C$2:$C$119,Q$1)+MINS_AS_SUB('11-12 Teamsheets'!$S$2:$Z$119,$A71,'11-12 Teamsheets'!$C$2:$C$119,Q$1)+MINS_PLAYED('12-13 Teamsheets'!$H$2:$R$126,$A71,'12-13 Teamsheets'!$C$2:$C$126,Q$1)+MINS_AS_SUB('12-13 Teamsheets'!$S$2:$Z$126,$A71,'12-13 Teamsheets'!$C$2:$C$126,Q$1)+MINS_PLAYED('13-14 Teamsheets'!$H$2:$R$132,$A71,'13-14 Teamsheets'!$C$2:$C$132,Q$1)+MINS_AS_SUB('13-14 Teamsheets'!$S$2:$Z$132,$A71,'13-14 Teamsheets'!$C$2:$C$132,Q$1)+MINS_PLAYED('14-15 Teamsheets'!$H$2:$R$136,$A71,'14-15 Teamsheets'!$C$2:$C$136,Q$1)+MINS_AS_SUB('14-15 Teamsheets'!$S$2:$Z$136,$A71,'14-15 Teamsheets'!$C$2:$C$136,Q$1)</f>
        <v>60</v>
      </c>
      <c r="V71" s="27" t="s">
        <v>1635</v>
      </c>
      <c r="W71" s="27" t="s">
        <v>1635</v>
      </c>
      <c r="X71" s="27">
        <v>0</v>
      </c>
      <c r="Y71" s="27" t="s">
        <v>1635</v>
      </c>
      <c r="Z71" s="82">
        <v>0</v>
      </c>
      <c r="AA71" s="27" t="s">
        <v>1635</v>
      </c>
      <c r="AB71" s="27" t="s">
        <v>1635</v>
      </c>
      <c r="AC71" s="27">
        <v>0</v>
      </c>
      <c r="AD71" s="27" t="s">
        <v>1635</v>
      </c>
      <c r="AE71" s="82">
        <v>0</v>
      </c>
      <c r="AF71" s="27" t="s">
        <v>1635</v>
      </c>
      <c r="AG71" s="27" t="s">
        <v>1635</v>
      </c>
      <c r="AH71" s="27">
        <v>0</v>
      </c>
      <c r="AI71" s="27" t="s">
        <v>1635</v>
      </c>
      <c r="AJ71" s="82">
        <v>0</v>
      </c>
      <c r="AK71" s="27" t="s">
        <v>1635</v>
      </c>
      <c r="AL71" s="27" t="s">
        <v>1635</v>
      </c>
      <c r="AM71" s="27">
        <v>0</v>
      </c>
      <c r="AN71" s="27" t="s">
        <v>1635</v>
      </c>
      <c r="AO71" s="82">
        <v>0</v>
      </c>
      <c r="AP71" s="27" t="s">
        <v>1635</v>
      </c>
      <c r="AQ71" s="27" t="s">
        <v>1635</v>
      </c>
      <c r="AR71" s="27">
        <v>0</v>
      </c>
      <c r="AS71" s="27" t="s">
        <v>1635</v>
      </c>
      <c r="AT71" s="82">
        <v>0</v>
      </c>
      <c r="AU71" s="27" t="s">
        <v>1635</v>
      </c>
      <c r="AV71" s="27" t="s">
        <v>1635</v>
      </c>
      <c r="AW71" s="27">
        <v>0</v>
      </c>
      <c r="AX71" s="27" t="s">
        <v>1635</v>
      </c>
      <c r="AY71" s="82">
        <v>0</v>
      </c>
      <c r="AZ71" s="27" t="str">
        <f>(APPS('07-08 Teamsheets'!$H$2:$R$88,$A71,'07-08 Teamsheets'!$C$2:$C$88,AZ$1)+APPS('11-12 Teamsheets'!$H$2:$R$119,$A71,'11-12 Teamsheets'!$C$2:$C$119,AZ$1)+APPS('12-13 Teamsheets'!$H$2:$R$126,$A71,'12-13 Teamsheets'!$C$2:$C$126,AZ$1)+APPS('13-14 Teamsheets'!$H$2:$R$132,$A71,'13-14 Teamsheets'!$C$2:$C$132,AZ$1)+APPS('14-15 Teamsheets'!$H$2:$R$136,$A71,'14-15 Teamsheets'!$C$2:$C$136,AZ$1)) &amp; "(" &amp; (SUBS('07-08 Teamsheets'!$S$2:$Z$88,$A71,'07-08 Teamsheets'!$C$2:$C$88,AZ$1)+SUBS('11-12 Teamsheets'!$S$2:$Z$119,$A71,'11-12 Teamsheets'!$C$2:$C$119,AZ$1)+SUBS('12-13 Teamsheets'!$S$2:$Z$126,$A71,'12-13 Teamsheets'!$C$2:$C$126,AZ$1)+SUBS('13-14 Teamsheets'!$S$2:$Z$132,$A71,'13-14 Teamsheets'!$C$2:$C$132,AZ$1)+SUBS('14-15 Teamsheets'!$S$2:$Z$136,$A71,'14-15 Teamsheets'!$C$2:$C$136,AZ$1)) &amp; ")"</f>
        <v>0(0)</v>
      </c>
      <c r="BA71" s="27" t="str">
        <f>(GOALS('07-08 Teamsheets'!$H$2:$R$88,$A71,'07-08 Teamsheets'!$C$2:$C$88,AZ$1)+GOALS('11-12 Teamsheets'!$H$2:$R$119,$A71,'11-12 Teamsheets'!$C$2:$C$119,AZ$1)+GOALS('12-13 Teamsheets'!$H$2:$R$126,$A71,'12-13 Teamsheets'!$C$2:$C$126,AZ$1)+GOALS('13-14 Teamsheets'!$H$2:$R$132,$A71,'13-14 Teamsheets'!$C$2:$C$132,AZ$1)+GOALS('14-15 Teamsheets'!$H$2:$R$136,$A71,'14-15 Teamsheets'!$C$2:$C$136,AZ$1)) &amp; "(" &amp; (GOALS('07-08 Teamsheets'!$S$2:$Z$88,$A71,'07-08 Teamsheets'!$C$2:$C$88,AZ$1)+GOALS('11-12 Teamsheets'!$S$2:$Z$119,$A71,'11-12 Teamsheets'!$C$2:$C$119,AZ$1)+GOALS('12-13 Teamsheets'!$S$2:$Z$126,$A71,'12-13 Teamsheets'!$C$2:$C$126,AZ$1)+GOALS('13-14 Teamsheets'!$S$2:$Z$132,$A71,'13-14 Teamsheets'!$C$2:$C$132,AZ$1)+GOALS('14-15 Teamsheets'!$S$2:$Z$136,$A71,'14-15 Teamsheets'!$C$2:$C$136,AZ$1)) &amp; ")"</f>
        <v>0(0)</v>
      </c>
      <c r="BB71" s="27">
        <f>Clean_sheet('07-08 Teamsheets'!$C$2:$H$92,$A71,AZ$1)+Clean_sheet('11-12 Teamsheets'!$C$2:$H$119,$A71,AZ$1)+Clean_sheet('12-13 Teamsheets'!$C$2:$H$126,$A71,AZ$1)+Clean_sheet('13-14 Teamsheets'!$C$2:$H$132,$A71,AZ$1)+Clean_sheet('14-15 Teamsheets'!$C$2:$H$136,$A71,AZ$1)</f>
        <v>0</v>
      </c>
      <c r="BC71" s="27" t="str">
        <f>(CARDS('07-08 Teamsheets'!$H$2:$Z$88,$A71,$CX$2,'07-08 Teamsheets'!$C$2:$C$88,AZ$1)+CARDS('11-12 Teamsheets'!$H$2:$Z$119,$A71,$CX$2,'11-12 Teamsheets'!$C$2:$C$119,AZ$1)+CARDS('12-13 Teamsheets'!$H$2:$Z$126,$A71,$CX$2,'12-13 Teamsheets'!$C$2:$C$126,AZ$1)+CARDS('13-14 Teamsheets'!$H$2:$Z$132,$A71,$CX$2,'13-14 Teamsheets'!$C$2:$C$132,AZ$1)+CARDS('14-15 Teamsheets'!$H$2:$Z$136,$A71,$CX$2,'14-15 Teamsheets'!$C$2:$C$136,AZ$1)) &amp; "(" &amp; (CARDS('07-08 Teamsheets'!$H$2:$Z$88,$A71,$CX$3,'07-08 Teamsheets'!$C$2:$C$88,AZ$1)+CARDS('11-12 Teamsheets'!$H$2:$Z$119,$A71,$CX$3,'11-12 Teamsheets'!$C$2:$C$119,AZ$1)+CARDS('12-13 Teamsheets'!$H$2:$Z$126,$A71,$CX$3,'12-13 Teamsheets'!$C$2:$C$126,AZ$1)+CARDS('13-14 Teamsheets'!$H$2:$Z$132,$A71,$CX$3,'13-14 Teamsheets'!$C$2:$C$132,AZ$1)+CARDS('14-15 Teamsheets'!$H$2:$Z$136,$A71,$CX$3,'14-15 Teamsheets'!$C$2:$C$136,AZ$1)) &amp; ")"</f>
        <v>0(0)</v>
      </c>
      <c r="BD71" s="82">
        <f>MINS_PLAYED('07-08 Teamsheets'!$H$2:$R$88,$A71,'07-08 Teamsheets'!$C$2:$C$88,AZ$1)+MINS_PLAYED('11-12 Teamsheets'!$H$2:$R$119,$A71,'11-12 Teamsheets'!$C$2:$C$119,AZ$1)+MINS_PLAYED('12-13 Teamsheets'!$H$2:$R$126,$A71,'12-13 Teamsheets'!$C$2:$C$126,AZ$1)+MINS_PLAYED('13-14 Teamsheets'!$H$2:$R$132,$A71,'13-14 Teamsheets'!$C$2:$C$132,AZ$1)+MINS_PLAYED('14-15 Teamsheets'!$H$2:$R$136,$A71,'14-15 Teamsheets'!$C$2:$C$136,AZ$1)+MINS_AS_SUB('07-08 Teamsheets'!$S$2:$Z$88,$A71,'07-08 Teamsheets'!$C$2:$C$88,AZ$1)+MINS_AS_SUB('11-12 Teamsheets'!$S$2:$Z$119,$A71,'11-12 Teamsheets'!$C$2:$C$119,AZ$1)+MINS_AS_SUB('12-13 Teamsheets'!$S$2:$Z$126,$A71,'12-13 Teamsheets'!$C$2:$C$126,AZ$1)+MINS_AS_SUB('13-14 Teamsheets'!$S$2:$Z$132,$A71,'13-14 Teamsheets'!$C$2:$C$132,AZ$1)+MINS_AS_SUB('14-15 Teamsheets'!$S$2:$Z$136,$A71,'14-15 Teamsheets'!$C$2:$C$136,AZ$1)</f>
        <v>0</v>
      </c>
      <c r="BE71" s="27" t="str">
        <f>(APPS('08-09 Teamsheets'!$H$2:$R$92,$A71,'08-09 Teamsheets'!$C$2:$C$92,BE$1)+APPS('09-10 Teamsheets'!$H$2:$R$98,$A71,'09-10 Teamsheets'!$C$2:$C$98,BE$1)+APPS('10-11 Teamsheets'!$H$2:$R$107,$A71,'10-11 Teamsheets'!$C$2:$C$107,BE$1)+APPS('11-12 Teamsheets'!$H$2:$R$119,$A71,'11-12 Teamsheets'!$C$2:$C$119,BE$1)+APPS('12-13 Teamsheets'!$H$2:$R$126,$A71,'12-13 Teamsheets'!$C$2:$C$126,BE$1)+APPS('13-14 Teamsheets'!$H$2:$R$132,$A71,'13-14 Teamsheets'!$C$2:$C$132,BE$1)+APPS('14-15 Teamsheets'!$H$2:$R$136,$A71,'14-15 Teamsheets'!$C$2:$C$136,BE$1)) &amp; "(" &amp; (SUBS('08-09 Teamsheets'!$S$2:$Z$92,$A71,'08-09 Teamsheets'!$C$2:$C$92,BE$1)+SUBS('09-10 Teamsheets'!$S$2:$Z$98,$A71,'09-10 Teamsheets'!$C$2:$C$98,BE$1)+SUBS('10-11 Teamsheets'!$S$2:$Z$107,$A71,'10-11 Teamsheets'!$C$2:$C$107,BE$1)+SUBS('11-12 Teamsheets'!$S$2:$Z$119,$A71,'11-12 Teamsheets'!$C$2:$C$119,BE$1)+SUBS('12-13 Teamsheets'!$S$2:$Z$126,$A71,'12-13 Teamsheets'!$C$2:$C$126,BE$1)+SUBS('13-14 Teamsheets'!$S$2:$Z$132,$A71,'13-14 Teamsheets'!$C$2:$C$132,BE$1)+SUBS('14-15 Teamsheets'!$S$2:$Z$136,$A71,'14-15 Teamsheets'!$C$2:$C$136,BE$1)) &amp; ")"</f>
        <v>1(0)</v>
      </c>
      <c r="BF71" s="27" t="str">
        <f>(GOALS('08-09 Teamsheets'!$H$2:$R$92,$A71,'08-09 Teamsheets'!$C$2:$C$92,BE$1)+GOALS('09-10 Teamsheets'!$H$2:$R$98,$A71,'09-10 Teamsheets'!$C$2:$C$98,BE$1)+GOALS('10-11 Teamsheets'!$H$2:$R$107,$A71,'10-11 Teamsheets'!$C$2:$C$107,BE$1)+GOALS('11-12 Teamsheets'!$H$2:$R$119,$A71,'11-12 Teamsheets'!$C$2:$C$119,BE$1)+GOALS('12-13 Teamsheets'!$H$2:$R$126,$A71,'12-13 Teamsheets'!$C$2:$C$126,BE$1)+GOALS('13-14 Teamsheets'!$H$2:$R$132,$A71,'13-14 Teamsheets'!$C$2:$C$132,BE$1)+GOALS('14-15 Teamsheets'!$H$2:$R$136,$A71,'14-15 Teamsheets'!$C$2:$C$136,BE$1)) &amp; "(" &amp; (GOALS('08-09 Teamsheets'!$S$2:$Z$92,$A71,'08-09 Teamsheets'!$C$2:$C$92,BE$1)+GOALS('09-10 Teamsheets'!$S$2:$Z$98,$A71,'09-10 Teamsheets'!$C$2:$C$98,BE$1)+GOALS('10-11 Teamsheets'!$S$2:$Z$107,$A71,'10-11 Teamsheets'!$C$2:$C$107,BE$1)+GOALS('11-12 Teamsheets'!$S$2:$Z$119,$A71,'11-12 Teamsheets'!$C$2:$C$119,BE$1)+GOALS('12-13 Teamsheets'!$S$2:$Z$126,$A71,'12-13 Teamsheets'!$C$2:$C$126,BE$1)+GOALS('13-14 Teamsheets'!$S$2:$Z$132,$A71,'13-14 Teamsheets'!$C$2:$C$132,BE$1)+GOALS('14-15 Teamsheets'!$S$2:$Z$136,$A71,'14-15 Teamsheets'!$C$2:$C$136,BE$1)) &amp; ")"</f>
        <v>0(0)</v>
      </c>
      <c r="BG71" s="27">
        <f>Clean_sheet('08-09 Teamsheets'!$C$2:$H$92,$A71,BE$1)+Clean_sheet('09-10 Teamsheets'!$C$2:$H$98,$A71,BE$1)+Clean_sheet('10-11 Teamsheets'!$C$2:$H$107,$A71,BE$1)+Clean_sheet('11-12 Teamsheets'!$C$2:$H$119,$A71,BE$1)+Clean_sheet('12-13 Teamsheets'!$C$2:$H$126,$A71,BE$1)+Clean_sheet('13-14 Teamsheets'!$C$2:$H$132,$A71,BE$1)+Clean_sheet('14-15 Teamsheets'!$C$2:$H$136,$A71,BE$1)</f>
        <v>0</v>
      </c>
      <c r="BH71" s="27" t="str">
        <f>(CARDS('08-09 Teamsheets'!$H$2:$Z$92,$A71,$CX$2,'08-09 Teamsheets'!$C$2:$C$92,BE$1)+CARDS('09-10 Teamsheets'!$H$2:$Z$98,$A71,$CX$2,'09-10 Teamsheets'!$C$2:$C$98,BE$1)+CARDS('10-11 Teamsheets'!$H$2:$Z$107,$A71,$CX$2,'10-11 Teamsheets'!$C$2:$C$107,BE$1)+CARDS('11-12 Teamsheets'!$H$2:$Z$119,$A71,$CX$2,'11-12 Teamsheets'!$C$2:$C$119,BE$1)+CARDS('12-13 Teamsheets'!$H$2:$Z$126,$A71,$CX$2,'12-13 Teamsheets'!$C$2:$C$126,BE$1)+CARDS('13-14 Teamsheets'!$H$2:$Z$132,$A71,$CX$2,'13-14 Teamsheets'!$C$2:$C$132,BE$1)+CARDS('14-15 Teamsheets'!$H$2:$Z$136,$A71,$CX$2,'14-15 Teamsheets'!$C$2:$C$136,BE$1)) &amp; "(" &amp; (CARDS('08-09 Teamsheets'!$H$2:$Z$92,$A71,$CX$3,'08-09 Teamsheets'!$C$2:$C$92,BE$1)+CARDS('09-10 Teamsheets'!$H$2:$Z$98,$A71,$CX$3,'09-10 Teamsheets'!$C$2:$C$98,BE$1)+CARDS('10-11 Teamsheets'!$H$2:$Z$107,$A71,$CX$3,'10-11 Teamsheets'!$C$2:$C$107,BE$1)+CARDS('11-12 Teamsheets'!$H$2:$Z$119,$A71,$CX$3,'11-12 Teamsheets'!$C$2:$C$119,BE$1)+CARDS('12-13 Teamsheets'!$H$2:$Z$126,$A71,$CX$3,'12-13 Teamsheets'!$C$2:$C$126,BE$1)+CARDS('13-14 Teamsheets'!$H$2:$Z$132,$A71,$CX$3,'13-14 Teamsheets'!$C$2:$C$132,BE$1)+CARDS('14-15 Teamsheets'!$H$2:$Z$136,$A71,$CX$3,'14-15 Teamsheets'!$C$2:$C$136,BE$1)) &amp; ")"</f>
        <v>0(0)</v>
      </c>
      <c r="BI71" s="82">
        <f>MINS_PLAYED('08-09 Teamsheets'!$H$2:$R$92,$A71,'08-09 Teamsheets'!$C$2:$C$92,BE$1)+MINS_PLAYED('09-10 Teamsheets'!$H$2:$R$98,$A71,'09-10 Teamsheets'!$C$2:$C$98,BE$1)+ MINS_AS_SUB('08-09 Teamsheets'!$S$2:$Z$92,$A71,'08-09 Teamsheets'!$C$2:$C$92,BE$1)+ MINS_AS_SUB('09-10 Teamsheets'!$S$2:$Z$98,$A71,'09-10 Teamsheets'!$C$2:$C$98,BE$1)+MINS_PLAYED('10-11 Teamsheets'!$H$2:$R$107,$A71,'10-11 Teamsheets'!$C$2:$C$107,BE$1)+MINS_AS_SUB('10-11 Teamsheets'!$S$2:$Z$107,$A71,'10-11 Teamsheets'!$C$2:$C$107,BE$1)+MINS_PLAYED('11-12 Teamsheets'!$H$2:$R$119,$A71,'11-12 Teamsheets'!$C$2:$C$119,BE$1)+MINS_AS_SUB('11-12 Teamsheets'!$S$2:$Z$119,$A71,'11-12 Teamsheets'!$C$2:$C$119,BE$1)+MINS_PLAYED('12-13 Teamsheets'!$H$2:$R$126,$A71,'12-13 Teamsheets'!$C$2:$C$126,BE$1)+MINS_AS_SUB('12-13 Teamsheets'!$S$2:$Z$126,$A71,'12-13 Teamsheets'!$C$2:$C$126,BE$1)+MINS_PLAYED('13-14 Teamsheets'!$H$2:$R$132,$A71,'13-14 Teamsheets'!$C$2:$C$132,BE$1)+MINS_AS_SUB('13-14 Teamsheets'!$S$2:$Z$132,$A71,'13-14 Teamsheets'!$C$2:$C$132,BE$1)+MINS_PLAYED('14-15 Teamsheets'!$H$2:$R$136,$A71,'14-15 Teamsheets'!$C$2:$C$136,BE$1)+MINS_AS_SUB('14-15 Teamsheets'!$S$2:$Z$136,$A71,'14-15 Teamsheets'!$C$2:$C$136,BE$1)</f>
        <v>90</v>
      </c>
      <c r="BJ71" s="27" t="str">
        <f>(APPS('07-08 Teamsheets'!$H$2:$R$88,$A71,'07-08 Teamsheets'!$C$2:$C$88,BJ$1)+APPS('08-09 Teamsheets'!$H$2:$R$92,$A71,'08-09 Teamsheets'!$C$2:$C$92,BJ$1)+APPS('09-10 Teamsheets'!$H$2:$R$98,$A71,'09-10 Teamsheets'!$C$2:$C$98,BJ$1)+APPS('10-11 Teamsheets'!$H$2:$R$106,$A71,'10-11 Teamsheets'!$C$2:$C$106,BJ$1)+APPS('11-12 Teamsheets'!$H$2:$R$119,$A71,'11-12 Teamsheets'!$C$2:$C$119,BJ$1)+APPS('12-13 Teamsheets'!$H$2:$R$126,$A71,'12-13 Teamsheets'!$C$2:$C$126,BJ$1)+APPS('13-14 Teamsheets'!$H$2:$R$132,$A71,'13-14 Teamsheets'!$C$2:$C$132,BJ$1)+APPS('14-15 Teamsheets'!$H$2:$R$136,$A71,'14-15 Teamsheets'!$C$2:$C$136,BJ$1)) &amp; "(" &amp; (SUBS('07-08 Teamsheets'!$S$2:$Z$88,$A71,'07-08 Teamsheets'!$C$2:$C$88,BJ$1)+SUBS('08-09 Teamsheets'!$S$2:$Z$92,$A71,'08-09 Teamsheets'!$C$2:$C$92,BJ$1)+SUBS('09-10 Teamsheets'!$S$2:$Z$98,$A71,'09-10 Teamsheets'!$C$2:$C$98,BJ$1)+SUBS('10-11 Teamsheets'!$S$2:$Z$106,$A71,'10-11 Teamsheets'!$C$2:$C$106,BJ$1)+SUBS('11-12 Teamsheets'!$S$2:$Z$119,$A71,'11-12 Teamsheets'!$C$2:$C$119,BJ$1)+SUBS('12-13 Teamsheets'!$S$2:$Z$126,$A71,'12-13 Teamsheets'!$C$2:$C$126,BJ$1)+SUBS('13-14 Teamsheets'!$S$2:$Z$132,$A71,'13-14 Teamsheets'!$C$2:$C$132,BJ$1)+SUBS('14-15 Teamsheets'!$S$2:$Z$136,$A71,'14-15 Teamsheets'!$C$2:$C$136,BJ$1)) &amp; ")"</f>
        <v>0(0)</v>
      </c>
      <c r="BK71" s="27" t="str">
        <f>(GOALS('07-08 Teamsheets'!$H$2:$R$88,$A71,'07-08 Teamsheets'!$C$2:$C$88,BJ$1)+GOALS('08-09 Teamsheets'!$H$2:$R$92,$A71,'08-09 Teamsheets'!$C$2:$C$92,BJ$1)+GOALS('09-10 Teamsheets'!$H$2:$R$98,$A71,'09-10 Teamsheets'!$C$2:$C$98,BJ$1)+GOALS('10-11 Teamsheets'!$H$2:$R$106,$A71,'10-11 Teamsheets'!$C$2:$C$106,BJ$1)+GOALS('11-12 Teamsheets'!$H$2:$R$119,$A71,'11-12 Teamsheets'!$C$2:$C$119,BJ$1)+GOALS('12-13 Teamsheets'!$H$2:$R$126,$A71,'12-13 Teamsheets'!$C$2:$C$126,BJ$1)+GOALS('13-14 Teamsheets'!$H$2:$R$132,$A71,'13-14 Teamsheets'!$C$2:$C$132,BJ$1)+GOALS('14-15 Teamsheets'!$H$2:$R$136,$A71,'14-15 Teamsheets'!$C$2:$C$136,BJ$1)) &amp; "(" &amp; (GOALS('07-08 Teamsheets'!$S$2:$Z$88,$A71,'07-08 Teamsheets'!$C$2:$C$88,BJ$1)+GOALS('08-09 Teamsheets'!$S$2:$Z$92,$A71,'08-09 Teamsheets'!$C$2:$C$92,BJ$1)+GOALS('09-10 Teamsheets'!$S$2:$Z$98,$A71,'09-10 Teamsheets'!$C$2:$C$98,BJ$1)+GOALS('10-11 Teamsheets'!$S$2:$Z$106,$A71,'10-11 Teamsheets'!$C$2:$C$106,BJ$1)+GOALS('11-12 Teamsheets'!$S$2:$Z$119,$A71,'11-12 Teamsheets'!$C$2:$C$119,BJ$1)+GOALS('12-13 Teamsheets'!$S$2:$Z$126,$A71,'12-13 Teamsheets'!$C$2:$C$126,BJ$1)+GOALS('13-14 Teamsheets'!$S$2:$Z$132,$A71,'13-14 Teamsheets'!$C$2:$C$132,BJ$1)+GOALS('14-15 Teamsheets'!$S$2:$Z$136,$A71,'14-15 Teamsheets'!$C$2:$C$136,BJ$1)) &amp; ")"</f>
        <v>0(0)</v>
      </c>
      <c r="BL71" s="27">
        <f>Clean_sheet('07-08 Teamsheets'!$C$2:$H$92,$A71,BJ$1)+Clean_sheet('08-09 Teamsheets'!$C$2:$H$92,$A71,BJ$1)+Clean_sheet('09-10 Teamsheets'!$C$2:$H$98,$A71,BJ$1)+Clean_sheet('10-11 Teamsheets'!$C$2:$H$106,$A71,BJ$1)+Clean_sheet('11-12 Teamsheets'!$C$2:$H$119,$A71,BJ$1)+Clean_sheet('12-13 Teamsheets'!$C$2:$H$126,$A71,BJ$1)+Clean_sheet('13-14 Teamsheets'!$C$2:$H$132,$A71,BJ$1)+Clean_sheet('14-15 Teamsheets'!$C$2:$H$136,$A71,BJ$1)</f>
        <v>0</v>
      </c>
      <c r="BM71" s="27" t="str">
        <f>(CARDS('07-08 Teamsheets'!$H$2:$Z$88,$A71,$CX$2,'07-08 Teamsheets'!$C$2:$C$88,BJ$1)+CARDS('08-09 Teamsheets'!$H$2:$Z$92,$A71,$CX$2,'08-09 Teamsheets'!$C$2:$C$92,BJ$1)+CARDS('09-10 Teamsheets'!$H$2:$Z$98,$A71,$CX$2,'09-10 Teamsheets'!$C$2:$C$98,BJ$1)+CARDS('10-11 Teamsheets'!$H$2:$Z$106,$A71,$CX$2,'10-11 Teamsheets'!$C$2:$C$106,BJ$1)+CARDS('11-12 Teamsheets'!$H$2:$Z$119,$A71,$CX$2,'11-12 Teamsheets'!$C$2:$C$119,BJ$1)+CARDS('12-13 Teamsheets'!$H$2:$Z$126,$A71,$CX$2,'12-13 Teamsheets'!$C$2:$C$126,BJ$1)+CARDS('13-14 Teamsheets'!$H$2:$Z$132,$A71,$CX$2,'13-14 Teamsheets'!$C$2:$C$132,BJ$1)+CARDS('14-15 Teamsheets'!$H$2:$Z$136,$A71,$CX$2,'14-15 Teamsheets'!$C$2:$C$136,BJ$1)) &amp; "(" &amp; (CARDS('07-08 Teamsheets'!$H$2:$Z$88,$A71,$CX$3,'07-08 Teamsheets'!$C$2:$C$88,BJ$1)+CARDS('08-09 Teamsheets'!$H$2:$Z$92,$A71,$CX$3,'08-09 Teamsheets'!$C$2:$C$92,BJ$1)+CARDS('09-10 Teamsheets'!$H$2:$Z$98,$A71,$CX$3,'09-10 Teamsheets'!$C$2:$C$98,BJ$1)+CARDS('10-11 Teamsheets'!$H$2:$Z$106,$A71,$CX$3,'10-11 Teamsheets'!$C$2:$C$106,BJ$1)+CARDS('11-12 Teamsheets'!$H$2:$Z$119,$A71,$CX$3,'11-12 Teamsheets'!$C$2:$C$119,BJ$1)+CARDS('12-13 Teamsheets'!$H$2:$Z$126,$A71,$CX$3,'12-13 Teamsheets'!$C$2:$C$126,BJ$1)+CARDS('13-14 Teamsheets'!$H$2:$Z$132,$A71,$CX$3,'13-14 Teamsheets'!$C$2:$C$132,BJ$1)+CARDS('14-15 Teamsheets'!$H$2:$Z$136,$A71,$CX$3,'14-15 Teamsheets'!$C$2:$C$136,BJ$1)) &amp; ")"</f>
        <v>0(0)</v>
      </c>
      <c r="BN71" s="82">
        <f>MINS_PLAYED('07-08 Teamsheets'!$H$2:$R$88,$A71,'07-08 Teamsheets'!$C$2:$C$88,BJ$1)+MINS_PLAYED('08-09 Teamsheets'!$H$2:$R$92,$A71,'08-09 Teamsheets'!$C$2:$C$92,BJ$1)+MINS_PLAYED('09-10 Teamsheets'!$H$2:$R$98,$A71,'09-10 Teamsheets'!$C$2:$C$98,BJ$1)+MINS_PLAYED('10-11 Teamsheets'!$H$2:$R$106,$A71,'10-11 Teamsheets'!$C$2:$C$106,BJ$1)+MINS_PLAYED('11-12 Teamsheets'!$H$2:$R$119,$A71,'11-12 Teamsheets'!$C$2:$C$119,BJ$1)+MINS_PLAYED('12-13 Teamsheets'!$H$2:$R$126,$A71,'12-13 Teamsheets'!$C$2:$C$126,BJ$1)+MINS_PLAYED('13-14 Teamsheets'!$H$2:$R$132,$A71,'13-14 Teamsheets'!$C$2:$C$132,BJ$1)+MINS_PLAYED('14-15 Teamsheets'!$H$2:$R$136,$A71,'14-15 Teamsheets'!$C$2:$C$136,BJ$1)+MINS_AS_SUB('07-08 Teamsheets'!$S$2:$Z$88,$A71,'07-08 Teamsheets'!$C$2:$C$88,BJ$1)+MINS_AS_SUB('08-09 Teamsheets'!$S$2:$Z$92,$A71,'08-09 Teamsheets'!$C$2:$C$92,BJ$1)+MINS_AS_SUB('09-10 Teamsheets'!$S$2:$Z$98,$A71,'09-10 Teamsheets'!$C$2:$C$98,BJ$1)+MINS_AS_SUB('10-11 Teamsheets'!$S$2:$Z$106,$A71,'10-11 Teamsheets'!$C$2:$C$106,BJ$1)+MINS_AS_SUB('11-12 Teamsheets'!$S$2:$Z$119,$A71,'11-12 Teamsheets'!$C$2:$C$119,BJ$1)+MINS_AS_SUB('12-13 Teamsheets'!$S$2:$Z$126,$A71,'12-13 Teamsheets'!$C$2:$C$126,BJ$1)+MINS_AS_SUB('13-14 Teamsheets'!$S$2:$Z$132,$A71,'13-14 Teamsheets'!$C$2:$C$132,BJ$1)+MINS_AS_SUB('14-15 Teamsheets'!$S$2:$Z$136,$A71,'14-15 Teamsheets'!$C$2:$C$136,BJ$1)</f>
        <v>0</v>
      </c>
      <c r="BO71" s="27" t="str">
        <f>(APPS('07-08 Teamsheets'!$H$2:$R$88,$A71,'07-08 Teamsheets'!$C$2:$C$88,BO$1)+APPS('08-09 Teamsheets'!$H$2:$R$92,$A71,'08-09 Teamsheets'!$C$2:$C$92,BO$1)+APPS('09-10 Teamsheets'!$H$2:$R$98,$A71,'09-10 Teamsheets'!$C$2:$C$98,BO$1)+APPS('10-11 Teamsheets'!$H$2:$R$106,$A71,'10-11 Teamsheets'!$C$2:$C$106,BO$1)+APPS('11-12 Teamsheets'!$H$2:$R$119,$A71,'11-12 Teamsheets'!$C$2:$C$119,BO$1)+APPS('12-13 Teamsheets'!$H$2:$R$126,$A71,'12-13 Teamsheets'!$C$2:$C$126,BO$1)+APPS('13-14 Teamsheets'!$H$2:$R$132,$A71,'13-14 Teamsheets'!$C$2:$C$132,BO$1)+APPS('14-15 Teamsheets'!$H$2:$R$136,$A71,'14-15 Teamsheets'!$C$2:$C$136,BO$1)) &amp; "(" &amp; (SUBS('07-08 Teamsheets'!$S$2:$Z$88,$A71,'07-08 Teamsheets'!$C$2:$C$88,BO$1)+SUBS('08-09 Teamsheets'!$S$2:$Z$92,$A71,'08-09 Teamsheets'!$C$2:$C$92,BO$1)+SUBS('09-10 Teamsheets'!$S$2:$Z$98,$A71,'09-10 Teamsheets'!$C$2:$C$98,BO$1)+SUBS('10-11 Teamsheets'!$S$2:$Z$106,$A71,'10-11 Teamsheets'!$C$2:$C$106,BO$1)+SUBS('11-12 Teamsheets'!$S$2:$Z$119,$A71,'11-12 Teamsheets'!$C$2:$C$119,BO$1)+SUBS('12-13 Teamsheets'!$S$2:$Z$126,$A71,'12-13 Teamsheets'!$C$2:$C$126,BO$1)+SUBS('13-14 Teamsheets'!$S$2:$Z$132,$A71,'13-14 Teamsheets'!$C$2:$C$132,BO$1)+SUBS('14-15 Teamsheets'!$S$2:$Z$136,$A71,'14-15 Teamsheets'!$C$2:$C$136,BO$1)) &amp; ")"</f>
        <v>0(0)</v>
      </c>
      <c r="BP71" s="27" t="str">
        <f>(GOALS('07-08 Teamsheets'!$H$2:$R$88,$A71,'07-08 Teamsheets'!$C$2:$C$88,BO$1)+GOALS('08-09 Teamsheets'!$H$2:$R$92,$A71,'08-09 Teamsheets'!$C$2:$C$92,BO$1)+GOALS('09-10 Teamsheets'!$H$2:$R$98,$A71,'09-10 Teamsheets'!$C$2:$C$98,BO$1)+GOALS('10-11 Teamsheets'!$H$2:$R$106,$A71,'10-11 Teamsheets'!$C$2:$C$106,BO$1)+GOALS('11-12 Teamsheets'!$H$2:$R$119,$A71,'11-12 Teamsheets'!$C$2:$C$119,BO$1)+GOALS('12-13 Teamsheets'!$H$2:$R$126,$A71,'12-13 Teamsheets'!$C$2:$C$126,BO$1)+GOALS('13-14 Teamsheets'!$H$2:$R$132,$A71,'13-14 Teamsheets'!$C$2:$C$132,BO$1)+GOALS('14-15 Teamsheets'!$H$2:$R$136,$A71,'14-15 Teamsheets'!$C$2:$C$136,BO$1)) &amp; "(" &amp; (GOALS('07-08 Teamsheets'!$S$2:$Z$88,$A71,'07-08 Teamsheets'!$C$2:$C$88,BO$1)+GOALS('08-09 Teamsheets'!$S$2:$Z$92,$A71,'08-09 Teamsheets'!$C$2:$C$92,BO$1)+GOALS('09-10 Teamsheets'!$S$2:$Z$98,$A71,'09-10 Teamsheets'!$C$2:$C$98,BO$1)+GOALS('10-11 Teamsheets'!$S$2:$Z$106,$A71,'10-11 Teamsheets'!$C$2:$C$106,BO$1)+GOALS('11-12 Teamsheets'!$S$2:$Z$119,$A71,'11-12 Teamsheets'!$C$2:$C$119,BO$1)+GOALS('12-13 Teamsheets'!$S$2:$Z$126,$A71,'12-13 Teamsheets'!$C$2:$C$126,BO$1)+GOALS('13-14 Teamsheets'!$S$2:$Z$132,$A71,'13-14 Teamsheets'!$C$2:$C$132,BO$1)+GOALS('14-15 Teamsheets'!$S$2:$Z$136,$A71,'14-15 Teamsheets'!$C$2:$C$136,BO$1)) &amp; ")"</f>
        <v>0(0)</v>
      </c>
      <c r="BQ71" s="27">
        <f>Clean_sheet('07-08 Teamsheets'!$C$2:$H$92,$A71,BO$1)+Clean_sheet('08-09 Teamsheets'!$C$2:$H$92,$A71,BO$1)+Clean_sheet('09-10 Teamsheets'!$C$2:$H$98,$A71,BO$1)+Clean_sheet('10-11 Teamsheets'!$C$2:$H$106,$A71,BO$1)+Clean_sheet('11-12 Teamsheets'!$C$2:$H$119,$A71,BO$1)+Clean_sheet('12-13 Teamsheets'!$C$2:$H$126,$A71,BO$1)+Clean_sheet('13-14 Teamsheets'!$C$2:$H$132,$A71,BO$1)+Clean_sheet('14-15 Teamsheets'!$C$2:$H$136,$A71,BO$1)</f>
        <v>0</v>
      </c>
      <c r="BR71" s="27" t="str">
        <f>(CARDS('07-08 Teamsheets'!$H$2:$Z$88,$A71,$CX$2,'07-08 Teamsheets'!$C$2:$C$88,BO$1)+CARDS('08-09 Teamsheets'!$H$2:$Z$92,$A71,$CX$2,'08-09 Teamsheets'!$C$2:$C$92,BO$1)+CARDS('09-10 Teamsheets'!$H$2:$Z$98,$A71,$CX$2,'09-10 Teamsheets'!$C$2:$C$98,BO$1)+CARDS('10-11 Teamsheets'!$H$2:$Z$106,$A71,$CX$2,'10-11 Teamsheets'!$C$2:$C$106,BO$1)+CARDS('11-12 Teamsheets'!$H$2:$Z$119,$A71,$CX$2,'11-12 Teamsheets'!$C$2:$C$119,BO$1)+CARDS('12-13 Teamsheets'!$H$2:$Z$126,$A71,$CX$2,'12-13 Teamsheets'!$C$2:$C$126,BO$1)+CARDS('13-14 Teamsheets'!$H$2:$Z$132,$A71,$CX$2,'13-14 Teamsheets'!$C$2:$C$132,BO$1)+CARDS('14-15 Teamsheets'!$H$2:$Z$136,$A71,$CX$2,'14-15 Teamsheets'!$C$2:$C$136,BO$1)) &amp; "(" &amp; (CARDS('07-08 Teamsheets'!$H$2:$Z$88,$A71,$CX$3,'07-08 Teamsheets'!$C$2:$C$88,BO$1)+CARDS('08-09 Teamsheets'!$H$2:$Z$92,$A71,$CX$3,'08-09 Teamsheets'!$C$2:$C$92,BO$1)+CARDS('09-10 Teamsheets'!$H$2:$Z$98,$A71,$CX$3,'09-10 Teamsheets'!$C$2:$C$98,BO$1)+CARDS('10-11 Teamsheets'!$H$2:$Z$106,$A71,$CX$3,'10-11 Teamsheets'!$C$2:$C$106,BO$1)+CARDS('11-12 Teamsheets'!$H$2:$Z$119,$A71,$CX$3,'11-12 Teamsheets'!$C$2:$C$119,BO$1)+CARDS('12-13 Teamsheets'!$H$2:$Z$126,$A71,$CX$3,'12-13 Teamsheets'!$C$2:$C$126,BO$1)+CARDS('13-14 Teamsheets'!$H$2:$Z$132,$A71,$CX$3,'13-14 Teamsheets'!$C$2:$C$132,BO$1)+CARDS('14-15 Teamsheets'!$H$2:$Z$136,$A71,$CX$3,'14-15 Teamsheets'!$C$2:$C$136,BO$1)) &amp; ")"</f>
        <v>0(0)</v>
      </c>
      <c r="BS71" s="82">
        <f>MINS_PLAYED('07-08 Teamsheets'!$H$2:$R$88,$A71,'07-08 Teamsheets'!$C$2:$C$88,BO$1)+MINS_PLAYED('08-09 Teamsheets'!$H$2:$R$92,$A71,'08-09 Teamsheets'!$C$2:$C$92,BO$1)+MINS_PLAYED('09-10 Teamsheets'!$H$2:$R$98,$A71,'09-10 Teamsheets'!$C$2:$C$98,BO$1)+MINS_PLAYED('10-11 Teamsheets'!$H$2:$R$106,$A71,'10-11 Teamsheets'!$C$2:$C$106,BO$1)+MINS_PLAYED('11-12 Teamsheets'!$H$2:$R$119,$A71,'11-12 Teamsheets'!$C$2:$C$119,BO$1)+MINS_PLAYED('12-13 Teamsheets'!$H$2:$R$126,$A71,'12-13 Teamsheets'!$C$2:$C$126,BO$1)+MINS_PLAYED('13-14 Teamsheets'!$H$2:$R$132,$A71,'13-14 Teamsheets'!$C$2:$C$132,BO$1)+MINS_PLAYED('14-15 Teamsheets'!$H$2:$R$136,$A71,'14-15 Teamsheets'!$C$2:$C$136,BO$1)+MINS_AS_SUB('07-08 Teamsheets'!$S$2:$Z$88,$A71,'07-08 Teamsheets'!$C$2:$C$88,BO$1)+MINS_AS_SUB('08-09 Teamsheets'!$S$2:$Z$92,$A71,'08-09 Teamsheets'!$C$2:$C$92,BO$1)+MINS_AS_SUB('09-10 Teamsheets'!$S$2:$Z$98,$A71,'09-10 Teamsheets'!$C$2:$C$98,BO$1)+MINS_AS_SUB('10-11 Teamsheets'!$S$2:$Z$106,$A71,'10-11 Teamsheets'!$C$2:$C$106,BO$1)+MINS_AS_SUB('11-12 Teamsheets'!$S$2:$Z$119,$A71,'11-12 Teamsheets'!$C$2:$C$119,BO$1)+MINS_AS_SUB('12-13 Teamsheets'!$S$2:$Z$126,$A71,'12-13 Teamsheets'!$C$2:$C$126,BO$1)+MINS_AS_SUB('13-14 Teamsheets'!$S$2:$Z$132,$A71,'13-14 Teamsheets'!$C$2:$C$132,BO$1)+MINS_AS_SUB('14-15 Teamsheets'!$S$2:$Z$136,$A71,'14-15 Teamsheets'!$C$2:$C$136,BO$1)</f>
        <v>0</v>
      </c>
      <c r="BT71" s="71">
        <f>APPS('05-06 Teamsheets'!$H$2:$R$71,$A71,'05-06 Teamsheets'!$C$2:$C$71,B$1)+SUBS('05-06 Teamsheets'!$S$2:$W$71,$A71,'05-06 Teamsheets'!$C$2:$C$71,B$1)+APPS('06-07 Teamsheets'!$H$2:$R$83,$A71,'06-07 Teamsheets'!$C$2:$C$83,G$1)+SUBS('06-07 Teamsheets'!$S$2:$Z$83,$A71,'06-07 Teamsheets'!$C$2:$C$83,G$1)+APPS('07-08 Teamsheets'!$H$2:$R$88,$A71,'07-08 Teamsheets'!$C$2:$C$88,L$1)+SUBS('07-08 Teamsheets'!$S$2:$Z$88,$A71,'07-08 Teamsheets'!$C$2:$C$88,L$1)+APPS('08-09 Teamsheets'!$H$2:$R$92,$A71,'08-09 Teamsheets'!$C$2:$C$92,Q$1)+SUBS('08-09 Teamsheets'!$S$2:$Z$92,$A71,'08-09 Teamsheets'!$C$2:$C$92,Q$1)+APPS('09-10 Teamsheets'!$H$2:$R$98,$A71,'09-10 Teamsheets'!$C$2:$C$98,Q$1)+SUBS('09-10 Teamsheets'!$S$2:$Z$98,$A71,'09-10 Teamsheets'!$C$2:$C$98,Q$1)+APPS('10-11 Teamsheets'!$H$2:$R$107,$A71,'10-11 Teamsheets'!$C$2:$C$107,Q$1)+SUBS('10-11 Teamsheets'!$S$2:$Z$107,$A71,'10-11 Teamsheets'!$C$2:$C$107,Q$1)+APPS('11-12 Teamsheets'!$H$2:$R$119,$A71,'11-12 Teamsheets'!$C$2:$C$119,Q$1)+SUBS('11-12 Teamsheets'!$S$2:$Z$119,$A71,'11-12 Teamsheets'!$C$2:$C$119,Q$1)+APPS('12-13 Teamsheets'!$H$2:$R$126,$A71,'12-13 Teamsheets'!$C$2:$C$126,Q$1)+SUBS('12-13 Teamsheets'!$S$2:$Z$126,$A71,'12-13 Teamsheets'!$C$2:$C$126,Q$1)+APPS('13-14 Teamsheets'!$H$2:$R$132,$A71,'13-14 Teamsheets'!$C$2:$C$132,Q$1)+SUBS('13-14 Teamsheets'!$S$2:$Z$132,$A71,'13-14 Teamsheets'!$C$2:$C$132,Q$1)+APPS('14-15 Teamsheets'!$H$2:$R$136,$A71,'14-15 Teamsheets'!$C$2:$C$136,Q$1)+SUBS('14-15 Teamsheets'!$S$2:$Z$136,$A71,'14-15 Teamsheets'!$C$2:$C$136,Q$1)</f>
        <v>1</v>
      </c>
      <c r="BU71" s="132">
        <v>0</v>
      </c>
      <c r="BV71" s="27">
        <f>APPS('07-08 Teamsheets'!$H$2:$R$88,$A71,'07-08 Teamsheets'!$C$2:$C$88,AZ$1)+SUBS('07-08 Teamsheets'!$S$2:$Z$88,$A71,'07-08 Teamsheets'!$C$2:$C$88,AZ$1)+APPS('11-12 Teamsheets'!$H$2:$R$119,$A71,'11-12 Teamsheets'!$C$2:$C$119,AZ$1)+SUBS('11-12 Teamsheets'!$S$2:$Z$119,$A71,'11-12 Teamsheets'!$C$2:$C$119,AZ$1)+APPS('12-13 Teamsheets'!$H$2:$R$126,$A71,'12-13 Teamsheets'!$C$2:$C$126,AZ$1)+SUBS('12-13 Teamsheets'!$S$2:$Z$126,$A71,'12-13 Teamsheets'!$C$2:$C$126,AZ$1)+APPS('13-14 Teamsheets'!$H$2:$R$132,$A71,'13-14 Teamsheets'!$C$2:$C$132,AZ$1)+SUBS('13-14 Teamsheets'!$S$2:$Z$132,$A71,'13-14 Teamsheets'!$C$2:$C$132,AZ$1)+APPS('14-15 Teamsheets'!$H$2:$R$136,$A71,'14-15 Teamsheets'!$C$2:$C$136,AZ$1)+SUBS('14-15 Teamsheets'!$S$2:$Z$136,$A71,'14-15 Teamsheets'!$C$2:$C$136,AZ$1)+APPS('08-09 Teamsheets'!$H$2:$R$92,$A71,'08-09 Teamsheets'!$C$2:$C$92,BE$1)+APPS('09-10 Teamsheets'!$H$2:$R$98,$A71,'09-10 Teamsheets'!$C$2:$C$98,BE$1)+SUBS('08-09 Teamsheets'!$S$2:$Z$92,$A71,'08-09 Teamsheets'!$C$2:$C$92,BE$1)+SUBS('09-10 Teamsheets'!$S$2:$Z$98,$A71,'09-10 Teamsheets'!$C$2:$C$98,BE$1)+APPS('10-11 Teamsheets'!$H$2:$R$107,$A71,'10-11 Teamsheets'!$C$2:$C$107,BE$1)+SUBS('10-11 Teamsheets'!$S$2:$Z$107,$A71,'10-11 Teamsheets'!$C$2:$C$107,BE$1)+APPS('11-12 Teamsheets'!$H$2:$R$119,$A71,'11-12 Teamsheets'!$C$2:$C$119,BE$1)+SUBS('11-12 Teamsheets'!$S$2:$Z$119,$A71,'11-12 Teamsheets'!$C$2:$C$119,BE$1)+APPS('12-13 Teamsheets'!$H$2:$R$126,$A71,'12-13 Teamsheets'!$C$2:$C$126,BE$1)+SUBS('12-13 Teamsheets'!$S$2:$Z$126,$A71,'12-13 Teamsheets'!$C$2:$C$126,BE$1)+APPS('13-14 Teamsheets'!$H$2:$R$132,$A71,'13-14 Teamsheets'!$C$2:$C$132,BE$1)+SUBS('13-14 Teamsheets'!$S$2:$Z$132,$A71,'13-14 Teamsheets'!$C$2:$C$132,BE$1)+APPS('14-15 Teamsheets'!$H$2:$R$136,$A71,'14-15 Teamsheets'!$C$2:$C$136,BE$1)+SUBS('14-15 Teamsheets'!$S$2:$Z$136,$A71,'14-15 Teamsheets'!$C$2:$C$136,BE$1)</f>
        <v>1</v>
      </c>
      <c r="BW71" s="27">
        <f>APPS('07-08 Teamsheets'!$H$2:$R$88,$A71,'07-08 Teamsheets'!$C$2:$C$88,BJ$1)+APPS('08-09 Teamsheets'!$H$2:$R$92,$A71,'08-09 Teamsheets'!$C$2:$C$92,BJ$1)+APPS('09-10 Teamsheets'!$H$2:$R$98,$A71,'09-10 Teamsheets'!$C$2:$C$98,BJ$1)+SUBS('07-08 Teamsheets'!$S$2:$Z$88,$A71,'07-08 Teamsheets'!$C$2:$C$88,BJ$1)+SUBS('08-09 Teamsheets'!$S$2:$Z$92,$A71,'08-09 Teamsheets'!$C$2:$C$92,BJ$1)+SUBS('09-10 Teamsheets'!$S$2:$Z$98,$A71,'09-10 Teamsheets'!$C$2:$C$98,BJ$1)+APPS('10-11 Teamsheets'!$H$2:$R$107,$A71,'10-11 Teamsheets'!$C$2:$C$107,BJ$1)+SUBS('10-11 Teamsheets'!$S$2:$Z$107,$A71,'10-11 Teamsheets'!$C$2:$C$107,BJ$1)+APPS('11-12 Teamsheets'!$H$2:$R$119,$A71,'11-12 Teamsheets'!$C$2:$C$119,BJ$1)+SUBS('11-12 Teamsheets'!$S$2:$Z$111,$A71,'11-12 Teamsheets'!$C$2:$C$119,BJ$1)+APPS('12-13 Teamsheets'!$H$2:$R$126,$A71,'12-13 Teamsheets'!$C$2:$C$126,BJ$1)+SUBS('12-13 Teamsheets'!$S$2:$Z$118,$A71,'12-13 Teamsheets'!$C$2:$C$126,BJ$1)+APPS('13-14 Teamsheets'!$H$2:$R$132,$A71,'13-14 Teamsheets'!$C$2:$C$132,BJ$1)+SUBS('13-14 Teamsheets'!$S$2:$Z$124,$A71,'13-14 Teamsheets'!$C$2:$C$132,BJ$1)+APPS('14-15 Teamsheets'!$H$2:$R$136,$A71,'14-15 Teamsheets'!$C$2:$C$136,BJ$1)+SUBS('14-15 Teamsheets'!$S$2:$Z$128,$A71,'14-15 Teamsheets'!$C$2:$C$136,BJ$1)</f>
        <v>0</v>
      </c>
      <c r="BX71" s="27">
        <f>APPS('07-08 Teamsheets'!$H$2:$R$88,$A71,'07-08 Teamsheets'!$C$2:$C$88,BO$1)+APPS('08-09 Teamsheets'!$H$2:$R$92,$A71,'08-09 Teamsheets'!$C$2:$C$92,BO$1)+APPS('09-10 Teamsheets'!$H$2:$R$98,$A71,'09-10 Teamsheets'!$C$2:$C$98,BO$1)+SUBS('07-08 Teamsheets'!$S$2:$Z$88,$A71,'07-08 Teamsheets'!$C$2:$C$88,BO$1)+SUBS('08-09 Teamsheets'!$S$2:$Z$92,$A71,'08-09 Teamsheets'!$C$2:$C$92,BO$1)+SUBS('09-10 Teamsheets'!$S$2:$Z$98,$A71,'09-10 Teamsheets'!$C$2:$C$98,BO$1)+APPS('10-11 Teamsheets'!$H$2:$R$107,$A71,'10-11 Teamsheets'!$C$2:$C$107,BO$1)+SUBS('10-11 Teamsheets'!$S$2:$Z$107,$A71,'10-11 Teamsheets'!$C$2:$C$107,BO$1)+APPS('11-12 Teamsheets'!$H$2:$R$119,$A71,'11-12 Teamsheets'!$C$2:$C$119,BO$1)+SUBS('11-12 Teamsheets'!$S$2:$Z$119,$A71,'11-12 Teamsheets'!$C$2:$C$119,BO$1)+APPS('12-13 Teamsheets'!$H$2:$R$126,$A71,'12-13 Teamsheets'!$C$2:$C$126,BO$1)+SUBS('12-13 Teamsheets'!$S$2:$Z$126,$A71,'12-13 Teamsheets'!$C$2:$C$126,BO$1)+APPS('13-14 Teamsheets'!$H$2:$R$132,$A71,'13-14 Teamsheets'!$C$2:$C$132,BO$1)+SUBS('13-14 Teamsheets'!$S$2:$Z$132,$A71,'13-14 Teamsheets'!$C$2:$C$132,BO$1)+APPS('14-15 Teamsheets'!$H$2:$R$136,$A71,'14-15 Teamsheets'!$C$2:$C$136,BO$1)+SUBS('14-15 Teamsheets'!$S$2:$Z$136,$A71,'14-15 Teamsheets'!$C$2:$C$136,BO$1)</f>
        <v>0</v>
      </c>
      <c r="BY71" s="28">
        <f t="shared" ref="BY71:BY138" si="31">SUM(BU71:BX71)</f>
        <v>1</v>
      </c>
      <c r="BZ71" s="27" t="str">
        <f>(APPS('05-06 Teamsheets'!$H$2:$R$71,$A71) + APPS('06-07 Teamsheets'!$H$2:$R$83,$A71) +APPS('07-08 Teamsheets'!$H$2:$R$88,$A71) + APPS('08-09 Teamsheets'!$H$2:$R$92,$A71)+APPS('09-10 Teamsheets'!$H$2:$R$98,$A71)+APPS('10-11 Teamsheets'!$H$2:$R$107,$A71)+APPS('11-12 Teamsheets'!$H$2:$R$119,$A71)+APPS('12-13 Teamsheets'!$H$2:$R$126,$A71)+APPS('13-14 Teamsheets'!$H$2:$R$132,$A71)+APPS('14-15 Teamsheets'!$H$2:$R$136,$A71)) &amp; "(" &amp; (SUBS('05-06 Teamsheets'!$S$2:$W$71,$A71)+SUBS('06-07 Teamsheets'!$S$2:$Z$83,$A71)+SUBS('07-08 Teamsheets'!$S$2:$Z$88,$A71) +SUBS('08-09 Teamsheets'!$S$2:$Z$92,$A71)+SUBS('09-10 Teamsheets'!$S$2:$Z$98,$A71)+SUBS('10-11 Teamsheets'!$S$2:$Z$107,$A71)+SUBS('11-12 Teamsheets'!$S$2:$Z$119,$A71)+SUBS('12-13 Teamsheets'!$S$2:$Z$126,$A71)+SUBS('13-14 Teamsheets'!$S$2:$Z$132,$A71)+SUBS('14-15 Teamsheets'!$S$2:$Z$136,$A71)) &amp; ")"</f>
        <v>2(0)</v>
      </c>
      <c r="CA71" s="28">
        <f t="shared" ref="CA71:CA138" si="32">SUM(BT71,BY71)</f>
        <v>2</v>
      </c>
      <c r="CB71" s="71">
        <f>GOALS('05-06 Teamsheets'!$H$2:$W$71,$A71,'05-06 Teamsheets'!$C$2:$C$71,B$1)+GOALS('06-07 Teamsheets'!$H$2:$Z$83,$A71,'06-07 Teamsheets'!$C$2:$C$83,G$1)+GOALS('07-08 Teamsheets'!$H$2:$Z$88,$A71,'07-08 Teamsheets'!$C$2:$C$88,L$1)+GOALS('08-09 Teamsheets'!$H$2:$Z$92,$A71,'08-09 Teamsheets'!$C$2:$C$92,Q$1)+GOALS('09-10 Teamsheets'!$H$2:$Z$98,$A71,'09-10 Teamsheets'!$C$2:$C$98,Q$1)+GOALS('10-11 Teamsheets'!$H$2:$Z$107,$A71,'10-11 Teamsheets'!$C$2:$C$107,Q$1)+GOALS('11-12 Teamsheets'!$H$2:$Z$119,$A71,'11-12 Teamsheets'!$C$2:$C$119,Q$1)+GOALS('12-13 Teamsheets'!$H$2:$Z$126,$A71,'12-13 Teamsheets'!$C$2:$C$126,Q$1)+GOALS('13-14 Teamsheets'!$H$2:$Z$132,$A71,'13-14 Teamsheets'!$C$2:$C$132,Q$1)+GOALS('14-15 Teamsheets'!$H$2:$Z$136,$A71,'14-15 Teamsheets'!$C$2:$C$136,Q$1)</f>
        <v>0</v>
      </c>
      <c r="CC71" s="27">
        <f>GOALS('05-06 Teamsheets'!$H$2:$W$71,$A71,'05-06 Teamsheets'!$C$2:$C$71,V$1)+GOALS('05-06 Teamsheets'!$H$2:$W$71,$A71,'05-06 Teamsheets'!$C$2:$C$71,AA$1)+GOALS('06-07 Teamsheets'!$H$2:$Z$83,$A71,'06-07 Teamsheets'!$C$2:$C$83,AF$1)+GOALS('06-07 Teamsheets'!$H$2:$Z$83,$A71,'06-07 Teamsheets'!$C$2:$C$83,AK$1)+GOALS('07-08 Teamsheets'!$H$2:$Z$88,$A71,'07-08 Teamsheets'!$C$2:$C$88,AP$1)+GOALS('07-08 Teamsheets'!$H$2:$Z$88,$A71,'07-08 Teamsheets'!$C$2:$C$88,AU$1)+GOALS('07-08 Teamsheets'!$H$2:$Z$88,$A71,'07-08 Teamsheets'!$C$2:$C$88,AZ$1)+GOALS('11-12 Teamsheets'!$H$2:$Z$119,$A71,'11-12 Teamsheets'!$C$2:$C$119,AZ$1)+GOALS('12-13 Teamsheets'!$H$2:$Z$120,$A71,'12-13 Teamsheets'!$C$2:$C$120,AZ$1)+GOALS('13-14 Teamsheets'!$H$2:$Z$126,$A71,'13-14 Teamsheets'!$C$2:$C$126,AZ$1)+GOALS('14-15 Teamsheets'!$H$2:$Z$130,$A71,'14-15 Teamsheets'!$C$2:$C$130,AZ$1)+GOALS('08-09 Teamsheets'!$H$2:$Z$92,$A71,'08-09 Teamsheets'!$C$2:$C$92,BE$1)+GOALS('09-10 Teamsheets'!$H$2:$Z$98,$A71,'09-10 Teamsheets'!$C$2:$C$98,BE$1)+GOALS('10-11 Teamsheets'!$H$2:$Z$107,$A71,'10-11 Teamsheets'!$C$2:$C$107,BE$1)+GOALS('11-12 Teamsheets'!$H$2:$Z$119,$A71,'11-12 Teamsheets'!$C$2:$C$119,BE$1)+GOALS('12-13 Teamsheets'!$H$2:$Z$126,$A71,'12-13 Teamsheets'!$C$2:$C$126,BE$1)+GOALS('13-14 Teamsheets'!$H$2:$Z$132,$A71,'13-14 Teamsheets'!$C$2:$C$132,BE$1)+GOALS('14-15 Teamsheets'!$H$2:$Z$136,$A71,'14-15 Teamsheets'!$C$2:$C$136,BE$1)</f>
        <v>0</v>
      </c>
      <c r="CD71" s="27">
        <f>GOALS('07-08 Teamsheets'!$H$2:$Z$88,$A71,'07-08 Teamsheets'!$C$2:$C$88,BJ$1)
+GOALS('08-09 Teamsheets'!$H$2:$Z$92,$A71,'08-09 Teamsheets'!$C$2:$C$92,BJ$1)
+GOALS('09-10 Teamsheets'!$H$2:$Z$98,$A71,'09-10 Teamsheets'!$C$2:$C$98,BJ$1)
+GOALS('10-11 Teamsheets'!$H$2:$Z$107,$A71,'10-11 Teamsheets'!$C$2:$C$107,BJ$1)
+GOALS('11-12 Teamsheets'!$H$2:$Z$119,$A71,'11-12 Teamsheets'!$C$2:$C$119,BJ$1)
+GOALS('12-13 Teamsheets'!$H$2:$Z$124,$A71,'12-13 Teamsheets'!$C$2:$C$124,BJ$1)+GOALS('13-14 Teamsheets'!$H$2:$Z$130,$A71,'13-14 Teamsheets'!$C$2:$C$130,BJ$1)+GOALS('14-15 Teamsheets'!$H$2:$Z$134,$A71,'14-15 Teamsheets'!$C$2:$C$134,BJ$1)
+GOALS('07-08 Teamsheets'!$H$2:$Z$88,$A71,'07-08 Teamsheets'!$C$2:$C$88,BO$1)
+GOALS('08-09 Teamsheets'!$H$2:$Z$92,$A71,'08-09 Teamsheets'!$C$2:$C$92,BO$1)
+GOALS('09-10 Teamsheets'!$H$2:$Z$98,$A71,'09-10 Teamsheets'!$C$2:$C$98,BO$1)
+GOALS('10-11 Teamsheets'!$H$2:$Z$107,$A71,'10-11 Teamsheets'!$C$2:$C$107,BO$1)
+GOALS('11-12 Teamsheets'!$H$2:$Z$119,$A71,'11-12 Teamsheets'!$C$2:$C$119,BO$1)
+GOALS('12-13 Teamsheets'!$H$2:$Z$126,$A71,'12-13 Teamsheets'!$C$2:$C$126,BO$1)+GOALS('13-14 Teamsheets'!$H$2:$Z$132,$A71,'13-14 Teamsheets'!$C$2:$C$132,BO$1)+GOALS('14-15 Teamsheets'!$H$2:$Z$136,$A71,'14-15 Teamsheets'!$C$2:$C$136,BO$1)</f>
        <v>0</v>
      </c>
      <c r="CE71" s="28">
        <f t="shared" ref="CE71:CE138" si="33">SUM(CC71:CD71)</f>
        <v>0</v>
      </c>
      <c r="CF71" s="27" t="str">
        <f>(GOALS('05-06 Teamsheets'!$H$2:$R$71,$A71) +GOALS('06-07 Teamsheets'!$H$2:$R$83,$A71) +  GOALS('07-08 Teamsheets'!$H$2:$R$88,$A71) + GOALS('08-09 Teamsheets'!$H$2:$R$92,$A71)+GOALS('09-10 Teamsheets'!$H$2:$R$98,$A71)+GOALS('10-11 Teamsheets'!$H$2:$R$107,$A71)+GOALS('11-12 Teamsheets'!$H$2:$R$119,$A71)+GOALS('12-13 Teamsheets'!$H$2:$R$126,$A71)+GOALS('13-14 Teamsheets'!$H$2:$R$132,$A71)+GOALS('14-15 Teamsheets'!$H$2:$R$136,$A71)) &amp; "(" &amp; (GOALS('05-06 Teamsheets'!$S$2:$W$71,$A71)+GOALS('06-07 Teamsheets'!$S$2:$Z$83,$A71)+GOALS('07-08 Teamsheets'!$S$2:$Z$88,$A71)+GOALS('08-09 Teamsheets'!$S$2:$Z$92,$A71)+GOALS('09-10 Teamsheets'!$S$2:$Z$98,$A71)+GOALS('10-11 Teamsheets'!$S$2:$Z$107,$A71)+GOALS('11-12 Teamsheets'!$S$2:$Z$119,$A71)+GOALS('12-13 Teamsheets'!$S$2:$Z$126,$A71)+GOALS('13-14 Teamsheets'!$S$2:$Z$132,$A71)+GOALS('14-15 Teamsheets'!$S$2:$Z$136,$A71)) &amp; ")"</f>
        <v>0(0)</v>
      </c>
      <c r="CG71" s="28">
        <f t="shared" ref="CG71:CG138" si="34">SUM(CB71,CE71)</f>
        <v>0</v>
      </c>
      <c r="CH71" s="71">
        <f>SUM(D71,I71,N71,S71)</f>
        <v>0</v>
      </c>
      <c r="CI71" s="83">
        <f>SUM(X71,AC71,AH71,AM71,AR71,BG71,AW71,BL71,BQ71,BB71)</f>
        <v>0</v>
      </c>
      <c r="CJ71" s="77">
        <f>SUM(CH71:CI71)</f>
        <v>0</v>
      </c>
      <c r="CK71" s="74" t="str">
        <f>(CARDS('05-06 Teamsheets'!$H$2:$W$71,$A71,$CX$2)+CARDS('06-07 Teamsheets'!$H$2:$Z$83,$A71,$CX$2)+CARDS('07-08 Teamsheets'!$H$2:$Z$88,$A71,$CX$2)+CARDS('08-09 Teamsheets'!$H$2:$Z$92,$A71,$CX$2)+CARDS('09-10 Teamsheets'!$H$2:$Z$98,$A71,$CX$2)+CARDS('10-11 Teamsheets'!$H$2:$Z$107,$A71,$CX$2)+CARDS('11-12 Teamsheets'!$H$2:$Z$119,$A71,$CX$2)+CARDS('12-13 Teamsheets'!$H$2:$Z$126,$A71,$CX$2)+CARDS('13-14 Teamsheets'!$H$2:$Z$130,$A71,$CX$2)) &amp; "(" &amp; (CARDS('05-06 Teamsheets'!$H$2:$W$71,$A71,$CX$3)+CARDS('06-07 Teamsheets'!$H$2:$Z$83,$A71,$CX$3)+CARDS('07-08 Teamsheets'!$H$2:$Z$88,$A71,$CX$3)+CARDS('08-09 Teamsheets'!$H$2:$Z$92,$A71,$CX$3)+CARDS('09-10 Teamsheets'!$H$2:$Z$98,$A71,$CX$3)+CARDS('10-11 Teamsheets'!$H$2:$Z$107,$A71,$CX$3)+CARDS('11-12 Teamsheets'!$H$2:$Z$119,$A71,$CX$3)+CARDS('13-14 Teamsheets'!$H$2:$Z$130,$A71,$CX$3)) &amp; ")"</f>
        <v>0(0)</v>
      </c>
      <c r="CL71" s="28">
        <f>SUM(F71,K71,P71,U71)</f>
        <v>60</v>
      </c>
      <c r="CM71" s="28">
        <f>SUM(Z71,AE71,AJ71,AO71,AT71,BI71,AY71,BN71,BS71,BD71)</f>
        <v>90</v>
      </c>
      <c r="CN71" s="77">
        <f>SUM(CL71:CM71)</f>
        <v>150</v>
      </c>
      <c r="CO71" s="28">
        <f>IF(AND(CN71&lt;&gt;0, CA71&lt;&gt;0),CN71/CA71,0)</f>
        <v>75</v>
      </c>
      <c r="CP71" s="28">
        <f>IF(CG71&lt;&gt;0,CG71/CA71,0)</f>
        <v>0</v>
      </c>
      <c r="CQ71" s="77">
        <f>IF(CG71&lt;&gt;0,CN71/CG71,0)</f>
        <v>0</v>
      </c>
      <c r="CS71" s="71">
        <f t="shared" si="26"/>
        <v>157</v>
      </c>
      <c r="CT71" s="83">
        <f t="shared" si="27"/>
        <v>151</v>
      </c>
      <c r="CU71" s="77">
        <f t="shared" si="28"/>
        <v>101</v>
      </c>
      <c r="CW71"/>
      <c r="CX71" s="30"/>
    </row>
    <row r="72" spans="1:102" x14ac:dyDescent="0.2">
      <c r="A72" s="112" t="s">
        <v>3219</v>
      </c>
      <c r="B72" s="27" t="s">
        <v>1635</v>
      </c>
      <c r="C72" s="27" t="s">
        <v>1635</v>
      </c>
      <c r="D72" s="27">
        <v>0</v>
      </c>
      <c r="E72" s="27" t="s">
        <v>1635</v>
      </c>
      <c r="F72" s="82">
        <v>0</v>
      </c>
      <c r="G72" s="27" t="s">
        <v>1635</v>
      </c>
      <c r="H72" s="27" t="s">
        <v>1635</v>
      </c>
      <c r="I72" s="27">
        <v>0</v>
      </c>
      <c r="J72" s="27" t="s">
        <v>1635</v>
      </c>
      <c r="K72" s="82">
        <v>0</v>
      </c>
      <c r="L72" s="27" t="s">
        <v>1635</v>
      </c>
      <c r="M72" s="27" t="s">
        <v>1635</v>
      </c>
      <c r="N72" s="27">
        <v>0</v>
      </c>
      <c r="O72" s="27" t="s">
        <v>1635</v>
      </c>
      <c r="P72" s="82">
        <v>0</v>
      </c>
      <c r="Q72" s="27" t="str">
        <f>(APPS('08-09 Teamsheets'!$H$2:$R$92,$A72,'08-09 Teamsheets'!$C$2:$C$92,Q$1)+APPS('09-10 Teamsheets'!$H$2:$R$98,$A72,'09-10 Teamsheets'!$C$2:$C$98,Q$1)+APPS('10-11 Teamsheets'!$H$2:$R$107,$A72,'10-11 Teamsheets'!$C$2:$C$107,Q$1)+APPS('11-12 Teamsheets'!$H$2:$R$119,$A72,'11-12 Teamsheets'!$C$2:$C$119,Q$1)+APPS('12-13 Teamsheets'!$H$2:$R$126,$A72,'12-13 Teamsheets'!$C$2:$C$126,Q$1)+APPS('13-14 Teamsheets'!$H$2:$R$132,$A72,'13-14 Teamsheets'!$C$2:$C$132,Q$1)+APPS('14-15 Teamsheets'!$H$2:$R$136,$A72,'14-15 Teamsheets'!$C$2:$C$136,Q$1)) &amp; "(" &amp; (SUBS('08-09 Teamsheets'!$S$2:$Z$92,$A72,'08-09 Teamsheets'!$C$2:$C$92,Q$1)+SUBS('09-10 Teamsheets'!$S$2:$Z$98,$A72,'09-10 Teamsheets'!$C$2:$C$98,Q$1)+SUBS('10-11 Teamsheets'!$S$2:$Z$107,$A72,'10-11 Teamsheets'!$C$2:$C$107,Q$1)+SUBS('11-12 Teamsheets'!$S$2:$Z$119,$A72,'11-12 Teamsheets'!$C$2:$C$119,Q$1)+SUBS('12-13 Teamsheets'!$S$2:$Z$126,$A72,'12-13 Teamsheets'!$C$2:$C$126,Q$1)+SUBS('13-14 Teamsheets'!$S$2:$Z$132,$A72,'13-14 Teamsheets'!$C$2:$C$132,Q$1)+SUBS('14-15 Teamsheets'!$S$2:$Z$136,$A72,'14-15 Teamsheets'!$C$2:$C$136,Q$1)) &amp; ")"</f>
        <v>65(21)</v>
      </c>
      <c r="R72" s="27" t="str">
        <f>(GOALS('08-09 Teamsheets'!$H$2:$R$92,$A72,'08-09 Teamsheets'!$C$2:$C$92,Q$1)+GOALS('09-10 Teamsheets'!$H$2:$R$98,$A72,'09-10 Teamsheets'!$C$2:$C$98,Q$1)+GOALS('10-11 Teamsheets'!$H$2:$R$107,$A72,'10-11 Teamsheets'!$C$2:$C$107,Q$1)+GOALS('11-12 Teamsheets'!$H$2:$R$119,$A72,'11-12 Teamsheets'!$C$2:$C$119,Q$1)+GOALS('12-13 Teamsheets'!$H$2:$R$126,$A72,'12-13 Teamsheets'!$C$2:$C$126,Q$1)+GOALS('13-14 Teamsheets'!$H$2:$R$132,$A72,'13-14 Teamsheets'!$C$2:$C$132,Q$1)+GOALS('14-15 Teamsheets'!$H$2:$R$136,$A72,'14-15 Teamsheets'!$C$2:$C$136,Q$1)) &amp; "(" &amp; (GOALS('08-09 Teamsheets'!$S$2:$Z$92,$A72,'08-09 Teamsheets'!$C$2:$C$92,Q$1)+GOALS('09-10 Teamsheets'!$S$2:$Z$98,$A72,'09-10 Teamsheets'!$C$2:$C$98,Q$1)+GOALS('10-11 Teamsheets'!$S$2:$Z$107,$A72,'10-11 Teamsheets'!$C$2:$C$107,Q$1)+GOALS('11-12 Teamsheets'!$S$2:$Z$119,$A72,'11-12 Teamsheets'!$C$2:$C$119,Q$1)+GOALS('12-13 Teamsheets'!$S$2:$Z$126,$A72,'12-13 Teamsheets'!$C$2:$C$126,Q$1)+GOALS('13-14 Teamsheets'!$S$2:$Z$132,$A72,'13-14 Teamsheets'!$C$2:$C$132,Q$1)+GOALS('14-15 Teamsheets'!$S$2:$Z$136,$A72,'14-15 Teamsheets'!$C$2:$C$136,Q$1)) &amp; ")"</f>
        <v>43(8)</v>
      </c>
      <c r="S72" s="27">
        <f>Clean_sheet('08-09 Teamsheets'!$C$2:$H$92,$A72,Q$1)+Clean_sheet('09-10 Teamsheets'!$C$2:$H$98,$A72,Q$1)+Clean_sheet('10-11 Teamsheets'!$C$2:$H$107,$A72,Q$1)+Clean_sheet('11-12 Teamsheets'!$C$2:$H$119,$A72,Q$1)+Clean_sheet('12-13 Teamsheets'!$C$2:$H$126,$A72,Q$1)+Clean_sheet('13-14 Teamsheets'!$C$2:$H$132,$A72,Q$1)+Clean_sheet('14-15 Teamsheets'!$C$2:$H$136,$A72,Q$1)</f>
        <v>0</v>
      </c>
      <c r="T72" s="27" t="str">
        <f>(CARDS('08-09 Teamsheets'!$H$2:$Z$92,$A72,$CX$2,'08-09 Teamsheets'!$C$2:$C$92,Q$1)+CARDS('09-10 Teamsheets'!$H$2:$Z$98,$A72,$CX$2,'09-10 Teamsheets'!$C$2:$C$98,Q$1)+CARDS('10-11 Teamsheets'!$H$2:$Z$107,$A72,$CX$2,'10-11 Teamsheets'!$C$2:$C$107,Q$1)+CARDS('11-12 Teamsheets'!$H$2:$Z$119,$A72,$CX$2,'11-12 Teamsheets'!$C$2:$C$119,Q$1)+CARDS('12-13 Teamsheets'!$H$2:$Z$126,$A72,$CX$2,'12-13 Teamsheets'!$C$2:$C$126,Q$1)+CARDS('13-14 Teamsheets'!$H$2:$Z$132,$A72,$CX$2,'13-14 Teamsheets'!$C$2:$C$132,Q$1)+CARDS('14-15 Teamsheets'!$H$2:$Z$136,$A72,$CX$2,'14-15 Teamsheets'!$C$2:$C$136,Q$1)) &amp; "(" &amp; (CARDS('08-09 Teamsheets'!$H$2:$Z$92,$A72,$CX$3,'08-09 Teamsheets'!$C$2:$C$92,Q$1)+CARDS('09-10 Teamsheets'!$H$2:$Z$98,$A72,$CX$3,'09-10 Teamsheets'!$C$2:$C$98,Q$1)+CARDS('10-11 Teamsheets'!$H$2:$Z$107,$A72,$CX$3,'10-11 Teamsheets'!$C$2:$C$107,Q$1)+CARDS('11-12 Teamsheets'!$H$2:$Z$119,$A72,$CX$3,'11-12 Teamsheets'!$C$2:$C$119,Q$1)+CARDS('12-13 Teamsheets'!$H$2:$Z$126,$A72,$CX$3,'12-13 Teamsheets'!$C$2:$C$126,Q$1)+CARDS('13-14 Teamsheets'!$H$2:$Z$132,$A72,$CX$3,'13-14 Teamsheets'!$C$2:$C$132,Q$1)+CARDS('14-15 Teamsheets'!$H$2:$Z$136,$A72,$CX$3,'14-15 Teamsheets'!$C$2:$C$136,Q$1)) &amp; ")"</f>
        <v>2(0)</v>
      </c>
      <c r="U72" s="82">
        <f>MINS_PLAYED('08-09 Teamsheets'!$H$2:$R$92,$A72,'08-09 Teamsheets'!$C$2:$C$92,Q$1)+MINS_PLAYED('09-10 Teamsheets'!$H$2:$R$98,$A72,'09-10 Teamsheets'!$C$2:$C$98,Q$1)+ MINS_AS_SUB('08-09 Teamsheets'!$S$2:$Z$92,$A72,'08-09 Teamsheets'!$C$2:$C$92,Q$1)+ MINS_AS_SUB('09-10 Teamsheets'!$S$2:$Z$98,$A72,'09-10 Teamsheets'!$C$2:$C$98,Q$1)+MINS_PLAYED('10-11 Teamsheets'!$H$2:$R$107,$A72,'10-11 Teamsheets'!$C$2:$C$107,Q$1)+MINS_AS_SUB('10-11 Teamsheets'!$S$2:$Z$107,$A72,'10-11 Teamsheets'!$C$2:$C$107,Q$1)+MINS_PLAYED('11-12 Teamsheets'!$H$2:$R$119,$A72,'11-12 Teamsheets'!$C$2:$C$119,Q$1)+MINS_AS_SUB('11-12 Teamsheets'!$S$2:$Z$119,$A72,'11-12 Teamsheets'!$C$2:$C$119,Q$1)+MINS_PLAYED('12-13 Teamsheets'!$H$2:$R$126,$A72,'12-13 Teamsheets'!$C$2:$C$126,Q$1)+MINS_AS_SUB('12-13 Teamsheets'!$S$2:$Z$126,$A72,'12-13 Teamsheets'!$C$2:$C$126,Q$1)+MINS_PLAYED('13-14 Teamsheets'!$H$2:$R$132,$A72,'13-14 Teamsheets'!$C$2:$C$132,Q$1)+MINS_AS_SUB('13-14 Teamsheets'!$S$2:$Z$132,$A72,'13-14 Teamsheets'!$C$2:$C$132,Q$1)+MINS_PLAYED('14-15 Teamsheets'!$H$2:$R$136,$A72,'14-15 Teamsheets'!$C$2:$C$136,Q$1)+MINS_AS_SUB('14-15 Teamsheets'!$S$2:$Z$136,$A72,'14-15 Teamsheets'!$C$2:$C$136,Q$1)</f>
        <v>5911</v>
      </c>
      <c r="V72" s="27" t="s">
        <v>1635</v>
      </c>
      <c r="W72" s="27" t="s">
        <v>1635</v>
      </c>
      <c r="X72" s="27">
        <v>0</v>
      </c>
      <c r="Y72" s="27" t="s">
        <v>1635</v>
      </c>
      <c r="Z72" s="82">
        <v>0</v>
      </c>
      <c r="AA72" s="27" t="s">
        <v>1635</v>
      </c>
      <c r="AB72" s="27" t="s">
        <v>1635</v>
      </c>
      <c r="AC72" s="27">
        <v>0</v>
      </c>
      <c r="AD72" s="27" t="s">
        <v>1635</v>
      </c>
      <c r="AE72" s="82">
        <v>0</v>
      </c>
      <c r="AF72" s="27" t="s">
        <v>1635</v>
      </c>
      <c r="AG72" s="27" t="s">
        <v>1635</v>
      </c>
      <c r="AH72" s="27">
        <v>0</v>
      </c>
      <c r="AI72" s="27" t="s">
        <v>1635</v>
      </c>
      <c r="AJ72" s="82">
        <v>0</v>
      </c>
      <c r="AK72" s="27" t="s">
        <v>1635</v>
      </c>
      <c r="AL72" s="27" t="s">
        <v>1635</v>
      </c>
      <c r="AM72" s="27">
        <v>0</v>
      </c>
      <c r="AN72" s="27" t="s">
        <v>1635</v>
      </c>
      <c r="AO72" s="82">
        <v>0</v>
      </c>
      <c r="AP72" s="27" t="s">
        <v>1635</v>
      </c>
      <c r="AQ72" s="27" t="s">
        <v>1635</v>
      </c>
      <c r="AR72" s="27">
        <v>0</v>
      </c>
      <c r="AS72" s="27" t="s">
        <v>1635</v>
      </c>
      <c r="AT72" s="82">
        <v>0</v>
      </c>
      <c r="AU72" s="27" t="s">
        <v>1635</v>
      </c>
      <c r="AV72" s="27" t="s">
        <v>1635</v>
      </c>
      <c r="AW72" s="27">
        <v>0</v>
      </c>
      <c r="AX72" s="27" t="s">
        <v>1635</v>
      </c>
      <c r="AY72" s="82">
        <v>0</v>
      </c>
      <c r="AZ72" s="27" t="str">
        <f>(APPS('07-08 Teamsheets'!$H$2:$R$88,$A72,'07-08 Teamsheets'!$C$2:$C$88,AZ$1)+APPS('11-12 Teamsheets'!$H$2:$R$119,$A72,'11-12 Teamsheets'!$C$2:$C$119,AZ$1)+APPS('12-13 Teamsheets'!$H$2:$R$126,$A72,'12-13 Teamsheets'!$C$2:$C$126,AZ$1)+APPS('13-14 Teamsheets'!$H$2:$R$132,$A72,'13-14 Teamsheets'!$C$2:$C$132,AZ$1)+APPS('14-15 Teamsheets'!$H$2:$R$136,$A72,'14-15 Teamsheets'!$C$2:$C$136,AZ$1)) &amp; "(" &amp; (SUBS('07-08 Teamsheets'!$S$2:$Z$88,$A72,'07-08 Teamsheets'!$C$2:$C$88,AZ$1)+SUBS('11-12 Teamsheets'!$S$2:$Z$119,$A72,'11-12 Teamsheets'!$C$2:$C$119,AZ$1)+SUBS('12-13 Teamsheets'!$S$2:$Z$126,$A72,'12-13 Teamsheets'!$C$2:$C$126,AZ$1)+SUBS('13-14 Teamsheets'!$S$2:$Z$132,$A72,'13-14 Teamsheets'!$C$2:$C$132,AZ$1)+SUBS('14-15 Teamsheets'!$S$2:$Z$136,$A72,'14-15 Teamsheets'!$C$2:$C$136,AZ$1)) &amp; ")"</f>
        <v>1(0)</v>
      </c>
      <c r="BA72" s="27" t="str">
        <f>(GOALS('07-08 Teamsheets'!$H$2:$R$88,$A72,'07-08 Teamsheets'!$C$2:$C$88,AZ$1)+GOALS('11-12 Teamsheets'!$H$2:$R$119,$A72,'11-12 Teamsheets'!$C$2:$C$119,AZ$1)+GOALS('12-13 Teamsheets'!$H$2:$R$126,$A72,'12-13 Teamsheets'!$C$2:$C$126,AZ$1)+GOALS('13-14 Teamsheets'!$H$2:$R$132,$A72,'13-14 Teamsheets'!$C$2:$C$132,AZ$1)+GOALS('14-15 Teamsheets'!$H$2:$R$136,$A72,'14-15 Teamsheets'!$C$2:$C$136,AZ$1)) &amp; "(" &amp; (GOALS('07-08 Teamsheets'!$S$2:$Z$88,$A72,'07-08 Teamsheets'!$C$2:$C$88,AZ$1)+GOALS('11-12 Teamsheets'!$S$2:$Z$119,$A72,'11-12 Teamsheets'!$C$2:$C$119,AZ$1)+GOALS('12-13 Teamsheets'!$S$2:$Z$126,$A72,'12-13 Teamsheets'!$C$2:$C$126,AZ$1)+GOALS('13-14 Teamsheets'!$S$2:$Z$132,$A72,'13-14 Teamsheets'!$C$2:$C$132,AZ$1)+GOALS('14-15 Teamsheets'!$S$2:$Z$136,$A72,'14-15 Teamsheets'!$C$2:$C$136,AZ$1)) &amp; ")"</f>
        <v>0(0)</v>
      </c>
      <c r="BB72" s="27">
        <f>Clean_sheet('07-08 Teamsheets'!$C$2:$H$92,$A72,AZ$1)+Clean_sheet('11-12 Teamsheets'!$C$2:$H$119,$A72,AZ$1)+Clean_sheet('12-13 Teamsheets'!$C$2:$H$126,$A72,AZ$1)+Clean_sheet('13-14 Teamsheets'!$C$2:$H$132,$A72,AZ$1)+Clean_sheet('14-15 Teamsheets'!$C$2:$H$136,$A72,AZ$1)</f>
        <v>0</v>
      </c>
      <c r="BC72" s="27" t="str">
        <f>(CARDS('07-08 Teamsheets'!$H$2:$Z$88,$A72,$CX$2,'07-08 Teamsheets'!$C$2:$C$88,AZ$1)+CARDS('11-12 Teamsheets'!$H$2:$Z$119,$A72,$CX$2,'11-12 Teamsheets'!$C$2:$C$119,AZ$1)+CARDS('12-13 Teamsheets'!$H$2:$Z$126,$A72,$CX$2,'12-13 Teamsheets'!$C$2:$C$126,AZ$1)+CARDS('13-14 Teamsheets'!$H$2:$Z$132,$A72,$CX$2,'13-14 Teamsheets'!$C$2:$C$132,AZ$1)+CARDS('14-15 Teamsheets'!$H$2:$Z$136,$A72,$CX$2,'14-15 Teamsheets'!$C$2:$C$136,AZ$1)) &amp; "(" &amp; (CARDS('07-08 Teamsheets'!$H$2:$Z$88,$A72,$CX$3,'07-08 Teamsheets'!$C$2:$C$88,AZ$1)+CARDS('11-12 Teamsheets'!$H$2:$Z$119,$A72,$CX$3,'11-12 Teamsheets'!$C$2:$C$119,AZ$1)+CARDS('12-13 Teamsheets'!$H$2:$Z$126,$A72,$CX$3,'12-13 Teamsheets'!$C$2:$C$126,AZ$1)+CARDS('13-14 Teamsheets'!$H$2:$Z$132,$A72,$CX$3,'13-14 Teamsheets'!$C$2:$C$132,AZ$1)+CARDS('14-15 Teamsheets'!$H$2:$Z$136,$A72,$CX$3,'14-15 Teamsheets'!$C$2:$C$136,AZ$1)) &amp; ")"</f>
        <v>0(0)</v>
      </c>
      <c r="BD72" s="82">
        <f>MINS_PLAYED('07-08 Teamsheets'!$H$2:$R$88,$A72,'07-08 Teamsheets'!$C$2:$C$88,AZ$1)+MINS_PLAYED('11-12 Teamsheets'!$H$2:$R$119,$A72,'11-12 Teamsheets'!$C$2:$C$119,AZ$1)+MINS_PLAYED('12-13 Teamsheets'!$H$2:$R$126,$A72,'12-13 Teamsheets'!$C$2:$C$126,AZ$1)+MINS_PLAYED('13-14 Teamsheets'!$H$2:$R$132,$A72,'13-14 Teamsheets'!$C$2:$C$132,AZ$1)+MINS_PLAYED('14-15 Teamsheets'!$H$2:$R$136,$A72,'14-15 Teamsheets'!$C$2:$C$136,AZ$1)+MINS_AS_SUB('07-08 Teamsheets'!$S$2:$Z$88,$A72,'07-08 Teamsheets'!$C$2:$C$88,AZ$1)+MINS_AS_SUB('11-12 Teamsheets'!$S$2:$Z$119,$A72,'11-12 Teamsheets'!$C$2:$C$119,AZ$1)+MINS_AS_SUB('12-13 Teamsheets'!$S$2:$Z$126,$A72,'12-13 Teamsheets'!$C$2:$C$126,AZ$1)+MINS_AS_SUB('13-14 Teamsheets'!$S$2:$Z$132,$A72,'13-14 Teamsheets'!$C$2:$C$132,AZ$1)+MINS_AS_SUB('14-15 Teamsheets'!$S$2:$Z$136,$A72,'14-15 Teamsheets'!$C$2:$C$136,AZ$1)</f>
        <v>90</v>
      </c>
      <c r="BE72" s="27" t="str">
        <f>(APPS('08-09 Teamsheets'!$H$2:$R$92,$A72,'08-09 Teamsheets'!$C$2:$C$92,BE$1)+APPS('09-10 Teamsheets'!$H$2:$R$98,$A72,'09-10 Teamsheets'!$C$2:$C$98,BE$1)+APPS('10-11 Teamsheets'!$H$2:$R$107,$A72,'10-11 Teamsheets'!$C$2:$C$107,BE$1)+APPS('11-12 Teamsheets'!$H$2:$R$119,$A72,'11-12 Teamsheets'!$C$2:$C$119,BE$1)+APPS('12-13 Teamsheets'!$H$2:$R$126,$A72,'12-13 Teamsheets'!$C$2:$C$126,BE$1)+APPS('13-14 Teamsheets'!$H$2:$R$132,$A72,'13-14 Teamsheets'!$C$2:$C$132,BE$1)+APPS('14-15 Teamsheets'!$H$2:$R$136,$A72,'14-15 Teamsheets'!$C$2:$C$136,BE$1)) &amp; "(" &amp; (SUBS('08-09 Teamsheets'!$S$2:$Z$92,$A72,'08-09 Teamsheets'!$C$2:$C$92,BE$1)+SUBS('09-10 Teamsheets'!$S$2:$Z$98,$A72,'09-10 Teamsheets'!$C$2:$C$98,BE$1)+SUBS('10-11 Teamsheets'!$S$2:$Z$107,$A72,'10-11 Teamsheets'!$C$2:$C$107,BE$1)+SUBS('11-12 Teamsheets'!$S$2:$Z$119,$A72,'11-12 Teamsheets'!$C$2:$C$119,BE$1)+SUBS('12-13 Teamsheets'!$S$2:$Z$126,$A72,'12-13 Teamsheets'!$C$2:$C$126,BE$1)+SUBS('13-14 Teamsheets'!$S$2:$Z$132,$A72,'13-14 Teamsheets'!$C$2:$C$132,BE$1)+SUBS('14-15 Teamsheets'!$S$2:$Z$136,$A72,'14-15 Teamsheets'!$C$2:$C$136,BE$1)) &amp; ")"</f>
        <v>3(3)</v>
      </c>
      <c r="BF72" s="27" t="str">
        <f>(GOALS('08-09 Teamsheets'!$H$2:$R$92,$A72,'08-09 Teamsheets'!$C$2:$C$92,BE$1)+GOALS('09-10 Teamsheets'!$H$2:$R$98,$A72,'09-10 Teamsheets'!$C$2:$C$98,BE$1)+GOALS('10-11 Teamsheets'!$H$2:$R$107,$A72,'10-11 Teamsheets'!$C$2:$C$107,BE$1)+GOALS('11-12 Teamsheets'!$H$2:$R$119,$A72,'11-12 Teamsheets'!$C$2:$C$119,BE$1)+GOALS('12-13 Teamsheets'!$H$2:$R$126,$A72,'12-13 Teamsheets'!$C$2:$C$126,BE$1)+GOALS('13-14 Teamsheets'!$H$2:$R$132,$A72,'13-14 Teamsheets'!$C$2:$C$132,BE$1)+GOALS('14-15 Teamsheets'!$H$2:$R$136,$A72,'14-15 Teamsheets'!$C$2:$C$136,BE$1)) &amp; "(" &amp; (GOALS('08-09 Teamsheets'!$S$2:$Z$92,$A72,'08-09 Teamsheets'!$C$2:$C$92,BE$1)+GOALS('09-10 Teamsheets'!$S$2:$Z$98,$A72,'09-10 Teamsheets'!$C$2:$C$98,BE$1)+GOALS('10-11 Teamsheets'!$S$2:$Z$107,$A72,'10-11 Teamsheets'!$C$2:$C$107,BE$1)+GOALS('11-12 Teamsheets'!$S$2:$Z$119,$A72,'11-12 Teamsheets'!$C$2:$C$119,BE$1)+GOALS('12-13 Teamsheets'!$S$2:$Z$126,$A72,'12-13 Teamsheets'!$C$2:$C$126,BE$1)+GOALS('13-14 Teamsheets'!$S$2:$Z$132,$A72,'13-14 Teamsheets'!$C$2:$C$132,BE$1)+GOALS('14-15 Teamsheets'!$S$2:$Z$136,$A72,'14-15 Teamsheets'!$C$2:$C$136,BE$1)) &amp; ")"</f>
        <v>1(0)</v>
      </c>
      <c r="BG72" s="27">
        <f>Clean_sheet('08-09 Teamsheets'!$C$2:$H$92,$A72,BE$1)+Clean_sheet('09-10 Teamsheets'!$C$2:$H$98,$A72,BE$1)+Clean_sheet('10-11 Teamsheets'!$C$2:$H$107,$A72,BE$1)+Clean_sheet('11-12 Teamsheets'!$C$2:$H$119,$A72,BE$1)+Clean_sheet('12-13 Teamsheets'!$C$2:$H$126,$A72,BE$1)+Clean_sheet('13-14 Teamsheets'!$C$2:$H$132,$A72,BE$1)+Clean_sheet('14-15 Teamsheets'!$C$2:$H$136,$A72,BE$1)</f>
        <v>0</v>
      </c>
      <c r="BH72" s="27" t="str">
        <f>(CARDS('08-09 Teamsheets'!$H$2:$Z$92,$A72,$CX$2,'08-09 Teamsheets'!$C$2:$C$92,BE$1)+CARDS('09-10 Teamsheets'!$H$2:$Z$98,$A72,$CX$2,'09-10 Teamsheets'!$C$2:$C$98,BE$1)+CARDS('10-11 Teamsheets'!$H$2:$Z$107,$A72,$CX$2,'10-11 Teamsheets'!$C$2:$C$107,BE$1)+CARDS('11-12 Teamsheets'!$H$2:$Z$119,$A72,$CX$2,'11-12 Teamsheets'!$C$2:$C$119,BE$1)+CARDS('12-13 Teamsheets'!$H$2:$Z$126,$A72,$CX$2,'12-13 Teamsheets'!$C$2:$C$126,BE$1)+CARDS('13-14 Teamsheets'!$H$2:$Z$132,$A72,$CX$2,'13-14 Teamsheets'!$C$2:$C$132,BE$1)+CARDS('14-15 Teamsheets'!$H$2:$Z$136,$A72,$CX$2,'14-15 Teamsheets'!$C$2:$C$136,BE$1)) &amp; "(" &amp; (CARDS('08-09 Teamsheets'!$H$2:$Z$92,$A72,$CX$3,'08-09 Teamsheets'!$C$2:$C$92,BE$1)+CARDS('09-10 Teamsheets'!$H$2:$Z$98,$A72,$CX$3,'09-10 Teamsheets'!$C$2:$C$98,BE$1)+CARDS('10-11 Teamsheets'!$H$2:$Z$107,$A72,$CX$3,'10-11 Teamsheets'!$C$2:$C$107,BE$1)+CARDS('11-12 Teamsheets'!$H$2:$Z$119,$A72,$CX$3,'11-12 Teamsheets'!$C$2:$C$119,BE$1)+CARDS('12-13 Teamsheets'!$H$2:$Z$126,$A72,$CX$3,'12-13 Teamsheets'!$C$2:$C$126,BE$1)+CARDS('13-14 Teamsheets'!$H$2:$Z$132,$A72,$CX$3,'13-14 Teamsheets'!$C$2:$C$132,BE$1)+CARDS('14-15 Teamsheets'!$H$2:$Z$136,$A72,$CX$3,'14-15 Teamsheets'!$C$2:$C$136,BE$1)) &amp; ")"</f>
        <v>0(0)</v>
      </c>
      <c r="BI72" s="82">
        <f>MINS_PLAYED('08-09 Teamsheets'!$H$2:$R$92,$A72,'08-09 Teamsheets'!$C$2:$C$92,BE$1)+MINS_PLAYED('09-10 Teamsheets'!$H$2:$R$98,$A72,'09-10 Teamsheets'!$C$2:$C$98,BE$1)+ MINS_AS_SUB('08-09 Teamsheets'!$S$2:$Z$92,$A72,'08-09 Teamsheets'!$C$2:$C$92,BE$1)+ MINS_AS_SUB('09-10 Teamsheets'!$S$2:$Z$98,$A72,'09-10 Teamsheets'!$C$2:$C$98,BE$1)+MINS_PLAYED('10-11 Teamsheets'!$H$2:$R$107,$A72,'10-11 Teamsheets'!$C$2:$C$107,BE$1)+MINS_AS_SUB('10-11 Teamsheets'!$S$2:$Z$107,$A72,'10-11 Teamsheets'!$C$2:$C$107,BE$1)+MINS_PLAYED('11-12 Teamsheets'!$H$2:$R$119,$A72,'11-12 Teamsheets'!$C$2:$C$119,BE$1)+MINS_AS_SUB('11-12 Teamsheets'!$S$2:$Z$119,$A72,'11-12 Teamsheets'!$C$2:$C$119,BE$1)+MINS_PLAYED('12-13 Teamsheets'!$H$2:$R$126,$A72,'12-13 Teamsheets'!$C$2:$C$126,BE$1)+MINS_AS_SUB('12-13 Teamsheets'!$S$2:$Z$126,$A72,'12-13 Teamsheets'!$C$2:$C$126,BE$1)+MINS_PLAYED('13-14 Teamsheets'!$H$2:$R$132,$A72,'13-14 Teamsheets'!$C$2:$C$132,BE$1)+MINS_AS_SUB('13-14 Teamsheets'!$S$2:$Z$132,$A72,'13-14 Teamsheets'!$C$2:$C$132,BE$1)+MINS_PLAYED('14-15 Teamsheets'!$H$2:$R$136,$A72,'14-15 Teamsheets'!$C$2:$C$136,BE$1)+MINS_AS_SUB('14-15 Teamsheets'!$S$2:$Z$136,$A72,'14-15 Teamsheets'!$C$2:$C$136,BE$1)</f>
        <v>318</v>
      </c>
      <c r="BJ72" s="27" t="str">
        <f>(APPS('07-08 Teamsheets'!$H$2:$R$88,$A72,'07-08 Teamsheets'!$C$2:$C$88,BJ$1)+APPS('08-09 Teamsheets'!$H$2:$R$92,$A72,'08-09 Teamsheets'!$C$2:$C$92,BJ$1)+APPS('09-10 Teamsheets'!$H$2:$R$98,$A72,'09-10 Teamsheets'!$C$2:$C$98,BJ$1)+APPS('10-11 Teamsheets'!$H$2:$R$106,$A72,'10-11 Teamsheets'!$C$2:$C$106,BJ$1)+APPS('11-12 Teamsheets'!$H$2:$R$119,$A72,'11-12 Teamsheets'!$C$2:$C$119,BJ$1)+APPS('12-13 Teamsheets'!$H$2:$R$126,$A72,'12-13 Teamsheets'!$C$2:$C$126,BJ$1)+APPS('13-14 Teamsheets'!$H$2:$R$132,$A72,'13-14 Teamsheets'!$C$2:$C$132,BJ$1)+APPS('14-15 Teamsheets'!$H$2:$R$136,$A72,'14-15 Teamsheets'!$C$2:$C$136,BJ$1)) &amp; "(" &amp; (SUBS('07-08 Teamsheets'!$S$2:$Z$88,$A72,'07-08 Teamsheets'!$C$2:$C$88,BJ$1)+SUBS('08-09 Teamsheets'!$S$2:$Z$92,$A72,'08-09 Teamsheets'!$C$2:$C$92,BJ$1)+SUBS('09-10 Teamsheets'!$S$2:$Z$98,$A72,'09-10 Teamsheets'!$C$2:$C$98,BJ$1)+SUBS('10-11 Teamsheets'!$S$2:$Z$106,$A72,'10-11 Teamsheets'!$C$2:$C$106,BJ$1)+SUBS('11-12 Teamsheets'!$S$2:$Z$119,$A72,'11-12 Teamsheets'!$C$2:$C$119,BJ$1)+SUBS('12-13 Teamsheets'!$S$2:$Z$126,$A72,'12-13 Teamsheets'!$C$2:$C$126,BJ$1)+SUBS('13-14 Teamsheets'!$S$2:$Z$132,$A72,'13-14 Teamsheets'!$C$2:$C$132,BJ$1)+SUBS('14-15 Teamsheets'!$S$2:$Z$136,$A72,'14-15 Teamsheets'!$C$2:$C$136,BJ$1)) &amp; ")"</f>
        <v>6(1)</v>
      </c>
      <c r="BK72" s="27" t="str">
        <f>(GOALS('07-08 Teamsheets'!$H$2:$R$88,$A72,'07-08 Teamsheets'!$C$2:$C$88,BJ$1)+GOALS('08-09 Teamsheets'!$H$2:$R$92,$A72,'08-09 Teamsheets'!$C$2:$C$92,BJ$1)+GOALS('09-10 Teamsheets'!$H$2:$R$98,$A72,'09-10 Teamsheets'!$C$2:$C$98,BJ$1)+GOALS('10-11 Teamsheets'!$H$2:$R$106,$A72,'10-11 Teamsheets'!$C$2:$C$106,BJ$1)+GOALS('11-12 Teamsheets'!$H$2:$R$119,$A72,'11-12 Teamsheets'!$C$2:$C$119,BJ$1)+GOALS('12-13 Teamsheets'!$H$2:$R$126,$A72,'12-13 Teamsheets'!$C$2:$C$126,BJ$1)+GOALS('13-14 Teamsheets'!$H$2:$R$132,$A72,'13-14 Teamsheets'!$C$2:$C$132,BJ$1)+GOALS('14-15 Teamsheets'!$H$2:$R$136,$A72,'14-15 Teamsheets'!$C$2:$C$136,BJ$1)) &amp; "(" &amp; (GOALS('07-08 Teamsheets'!$S$2:$Z$88,$A72,'07-08 Teamsheets'!$C$2:$C$88,BJ$1)+GOALS('08-09 Teamsheets'!$S$2:$Z$92,$A72,'08-09 Teamsheets'!$C$2:$C$92,BJ$1)+GOALS('09-10 Teamsheets'!$S$2:$Z$98,$A72,'09-10 Teamsheets'!$C$2:$C$98,BJ$1)+GOALS('10-11 Teamsheets'!$S$2:$Z$106,$A72,'10-11 Teamsheets'!$C$2:$C$106,BJ$1)+GOALS('11-12 Teamsheets'!$S$2:$Z$119,$A72,'11-12 Teamsheets'!$C$2:$C$119,BJ$1)+GOALS('12-13 Teamsheets'!$S$2:$Z$126,$A72,'12-13 Teamsheets'!$C$2:$C$126,BJ$1)+GOALS('13-14 Teamsheets'!$S$2:$Z$132,$A72,'13-14 Teamsheets'!$C$2:$C$132,BJ$1)+GOALS('14-15 Teamsheets'!$S$2:$Z$136,$A72,'14-15 Teamsheets'!$C$2:$C$136,BJ$1)) &amp; ")"</f>
        <v>0(1)</v>
      </c>
      <c r="BL72" s="27">
        <f>Clean_sheet('07-08 Teamsheets'!$C$2:$H$92,$A72,BJ$1)+Clean_sheet('08-09 Teamsheets'!$C$2:$H$92,$A72,BJ$1)+Clean_sheet('09-10 Teamsheets'!$C$2:$H$98,$A72,BJ$1)+Clean_sheet('10-11 Teamsheets'!$C$2:$H$106,$A72,BJ$1)+Clean_sheet('11-12 Teamsheets'!$C$2:$H$119,$A72,BJ$1)+Clean_sheet('12-13 Teamsheets'!$C$2:$H$126,$A72,BJ$1)+Clean_sheet('13-14 Teamsheets'!$C$2:$H$132,$A72,BJ$1)+Clean_sheet('14-15 Teamsheets'!$C$2:$H$136,$A72,BJ$1)</f>
        <v>0</v>
      </c>
      <c r="BM72" s="27" t="str">
        <f>(CARDS('07-08 Teamsheets'!$H$2:$Z$88,$A72,$CX$2,'07-08 Teamsheets'!$C$2:$C$88,BJ$1)+CARDS('08-09 Teamsheets'!$H$2:$Z$92,$A72,$CX$2,'08-09 Teamsheets'!$C$2:$C$92,BJ$1)+CARDS('09-10 Teamsheets'!$H$2:$Z$98,$A72,$CX$2,'09-10 Teamsheets'!$C$2:$C$98,BJ$1)+CARDS('10-11 Teamsheets'!$H$2:$Z$106,$A72,$CX$2,'10-11 Teamsheets'!$C$2:$C$106,BJ$1)+CARDS('11-12 Teamsheets'!$H$2:$Z$119,$A72,$CX$2,'11-12 Teamsheets'!$C$2:$C$119,BJ$1)+CARDS('12-13 Teamsheets'!$H$2:$Z$126,$A72,$CX$2,'12-13 Teamsheets'!$C$2:$C$126,BJ$1)+CARDS('13-14 Teamsheets'!$H$2:$Z$132,$A72,$CX$2,'13-14 Teamsheets'!$C$2:$C$132,BJ$1)+CARDS('14-15 Teamsheets'!$H$2:$Z$136,$A72,$CX$2,'14-15 Teamsheets'!$C$2:$C$136,BJ$1)) &amp; "(" &amp; (CARDS('07-08 Teamsheets'!$H$2:$Z$88,$A72,$CX$3,'07-08 Teamsheets'!$C$2:$C$88,BJ$1)+CARDS('08-09 Teamsheets'!$H$2:$Z$92,$A72,$CX$3,'08-09 Teamsheets'!$C$2:$C$92,BJ$1)+CARDS('09-10 Teamsheets'!$H$2:$Z$98,$A72,$CX$3,'09-10 Teamsheets'!$C$2:$C$98,BJ$1)+CARDS('10-11 Teamsheets'!$H$2:$Z$106,$A72,$CX$3,'10-11 Teamsheets'!$C$2:$C$106,BJ$1)+CARDS('11-12 Teamsheets'!$H$2:$Z$119,$A72,$CX$3,'11-12 Teamsheets'!$C$2:$C$119,BJ$1)+CARDS('12-13 Teamsheets'!$H$2:$Z$126,$A72,$CX$3,'12-13 Teamsheets'!$C$2:$C$126,BJ$1)+CARDS('13-14 Teamsheets'!$H$2:$Z$132,$A72,$CX$3,'13-14 Teamsheets'!$C$2:$C$132,BJ$1)+CARDS('14-15 Teamsheets'!$H$2:$Z$136,$A72,$CX$3,'14-15 Teamsheets'!$C$2:$C$136,BJ$1)) &amp; ")"</f>
        <v>0(0)</v>
      </c>
      <c r="BN72" s="82">
        <f>MINS_PLAYED('07-08 Teamsheets'!$H$2:$R$88,$A72,'07-08 Teamsheets'!$C$2:$C$88,BJ$1)+MINS_PLAYED('08-09 Teamsheets'!$H$2:$R$92,$A72,'08-09 Teamsheets'!$C$2:$C$92,BJ$1)+MINS_PLAYED('09-10 Teamsheets'!$H$2:$R$98,$A72,'09-10 Teamsheets'!$C$2:$C$98,BJ$1)+MINS_PLAYED('10-11 Teamsheets'!$H$2:$R$106,$A72,'10-11 Teamsheets'!$C$2:$C$106,BJ$1)+MINS_PLAYED('11-12 Teamsheets'!$H$2:$R$119,$A72,'11-12 Teamsheets'!$C$2:$C$119,BJ$1)+MINS_PLAYED('12-13 Teamsheets'!$H$2:$R$126,$A72,'12-13 Teamsheets'!$C$2:$C$126,BJ$1)+MINS_PLAYED('13-14 Teamsheets'!$H$2:$R$132,$A72,'13-14 Teamsheets'!$C$2:$C$132,BJ$1)+MINS_PLAYED('14-15 Teamsheets'!$H$2:$R$136,$A72,'14-15 Teamsheets'!$C$2:$C$136,BJ$1)+MINS_AS_SUB('07-08 Teamsheets'!$S$2:$Z$88,$A72,'07-08 Teamsheets'!$C$2:$C$88,BJ$1)+MINS_AS_SUB('08-09 Teamsheets'!$S$2:$Z$92,$A72,'08-09 Teamsheets'!$C$2:$C$92,BJ$1)+MINS_AS_SUB('09-10 Teamsheets'!$S$2:$Z$98,$A72,'09-10 Teamsheets'!$C$2:$C$98,BJ$1)+MINS_AS_SUB('10-11 Teamsheets'!$S$2:$Z$106,$A72,'10-11 Teamsheets'!$C$2:$C$106,BJ$1)+MINS_AS_SUB('11-12 Teamsheets'!$S$2:$Z$119,$A72,'11-12 Teamsheets'!$C$2:$C$119,BJ$1)+MINS_AS_SUB('12-13 Teamsheets'!$S$2:$Z$126,$A72,'12-13 Teamsheets'!$C$2:$C$126,BJ$1)+MINS_AS_SUB('13-14 Teamsheets'!$S$2:$Z$132,$A72,'13-14 Teamsheets'!$C$2:$C$132,BJ$1)+MINS_AS_SUB('14-15 Teamsheets'!$S$2:$Z$136,$A72,'14-15 Teamsheets'!$C$2:$C$136,BJ$1)</f>
        <v>572</v>
      </c>
      <c r="BO72" s="27" t="str">
        <f>(APPS('07-08 Teamsheets'!$H$2:$R$88,$A72,'07-08 Teamsheets'!$C$2:$C$88,BO$1)+APPS('08-09 Teamsheets'!$H$2:$R$92,$A72,'08-09 Teamsheets'!$C$2:$C$92,BO$1)+APPS('09-10 Teamsheets'!$H$2:$R$98,$A72,'09-10 Teamsheets'!$C$2:$C$98,BO$1)+APPS('10-11 Teamsheets'!$H$2:$R$106,$A72,'10-11 Teamsheets'!$C$2:$C$106,BO$1)+APPS('11-12 Teamsheets'!$H$2:$R$119,$A72,'11-12 Teamsheets'!$C$2:$C$119,BO$1)+APPS('12-13 Teamsheets'!$H$2:$R$126,$A72,'12-13 Teamsheets'!$C$2:$C$126,BO$1)+APPS('13-14 Teamsheets'!$H$2:$R$132,$A72,'13-14 Teamsheets'!$C$2:$C$132,BO$1)+APPS('14-15 Teamsheets'!$H$2:$R$136,$A72,'14-15 Teamsheets'!$C$2:$C$136,BO$1)) &amp; "(" &amp; (SUBS('07-08 Teamsheets'!$S$2:$Z$88,$A72,'07-08 Teamsheets'!$C$2:$C$88,BO$1)+SUBS('08-09 Teamsheets'!$S$2:$Z$92,$A72,'08-09 Teamsheets'!$C$2:$C$92,BO$1)+SUBS('09-10 Teamsheets'!$S$2:$Z$98,$A72,'09-10 Teamsheets'!$C$2:$C$98,BO$1)+SUBS('10-11 Teamsheets'!$S$2:$Z$106,$A72,'10-11 Teamsheets'!$C$2:$C$106,BO$1)+SUBS('11-12 Teamsheets'!$S$2:$Z$119,$A72,'11-12 Teamsheets'!$C$2:$C$119,BO$1)+SUBS('12-13 Teamsheets'!$S$2:$Z$126,$A72,'12-13 Teamsheets'!$C$2:$C$126,BO$1)+SUBS('13-14 Teamsheets'!$S$2:$Z$132,$A72,'13-14 Teamsheets'!$C$2:$C$132,BO$1)+SUBS('14-15 Teamsheets'!$S$2:$Z$136,$A72,'14-15 Teamsheets'!$C$2:$C$136,BO$1)) &amp; ")"</f>
        <v>3(0)</v>
      </c>
      <c r="BP72" s="27" t="str">
        <f>(GOALS('07-08 Teamsheets'!$H$2:$R$88,$A72,'07-08 Teamsheets'!$C$2:$C$88,BO$1)+GOALS('08-09 Teamsheets'!$H$2:$R$92,$A72,'08-09 Teamsheets'!$C$2:$C$92,BO$1)+GOALS('09-10 Teamsheets'!$H$2:$R$98,$A72,'09-10 Teamsheets'!$C$2:$C$98,BO$1)+GOALS('10-11 Teamsheets'!$H$2:$R$106,$A72,'10-11 Teamsheets'!$C$2:$C$106,BO$1)+GOALS('11-12 Teamsheets'!$H$2:$R$119,$A72,'11-12 Teamsheets'!$C$2:$C$119,BO$1)+GOALS('12-13 Teamsheets'!$H$2:$R$126,$A72,'12-13 Teamsheets'!$C$2:$C$126,BO$1)+GOALS('13-14 Teamsheets'!$H$2:$R$132,$A72,'13-14 Teamsheets'!$C$2:$C$132,BO$1)+GOALS('14-15 Teamsheets'!$H$2:$R$136,$A72,'14-15 Teamsheets'!$C$2:$C$136,BO$1)) &amp; "(" &amp; (GOALS('07-08 Teamsheets'!$S$2:$Z$88,$A72,'07-08 Teamsheets'!$C$2:$C$88,BO$1)+GOALS('08-09 Teamsheets'!$S$2:$Z$92,$A72,'08-09 Teamsheets'!$C$2:$C$92,BO$1)+GOALS('09-10 Teamsheets'!$S$2:$Z$98,$A72,'09-10 Teamsheets'!$C$2:$C$98,BO$1)+GOALS('10-11 Teamsheets'!$S$2:$Z$106,$A72,'10-11 Teamsheets'!$C$2:$C$106,BO$1)+GOALS('11-12 Teamsheets'!$S$2:$Z$119,$A72,'11-12 Teamsheets'!$C$2:$C$119,BO$1)+GOALS('12-13 Teamsheets'!$S$2:$Z$126,$A72,'12-13 Teamsheets'!$C$2:$C$126,BO$1)+GOALS('13-14 Teamsheets'!$S$2:$Z$132,$A72,'13-14 Teamsheets'!$C$2:$C$132,BO$1)+GOALS('14-15 Teamsheets'!$S$2:$Z$136,$A72,'14-15 Teamsheets'!$C$2:$C$136,BO$1)) &amp; ")"</f>
        <v>2(0)</v>
      </c>
      <c r="BQ72" s="27">
        <f>Clean_sheet('07-08 Teamsheets'!$C$2:$H$92,$A72,BO$1)+Clean_sheet('08-09 Teamsheets'!$C$2:$H$92,$A72,BO$1)+Clean_sheet('09-10 Teamsheets'!$C$2:$H$98,$A72,BO$1)+Clean_sheet('10-11 Teamsheets'!$C$2:$H$106,$A72,BO$1)+Clean_sheet('11-12 Teamsheets'!$C$2:$H$119,$A72,BO$1)+Clean_sheet('12-13 Teamsheets'!$C$2:$H$126,$A72,BO$1)+Clean_sheet('13-14 Teamsheets'!$C$2:$H$132,$A72,BO$1)+Clean_sheet('14-15 Teamsheets'!$C$2:$H$136,$A72,BO$1)</f>
        <v>0</v>
      </c>
      <c r="BR72" s="27" t="str">
        <f>(CARDS('07-08 Teamsheets'!$H$2:$Z$88,$A72,$CX$2,'07-08 Teamsheets'!$C$2:$C$88,BO$1)+CARDS('08-09 Teamsheets'!$H$2:$Z$92,$A72,$CX$2,'08-09 Teamsheets'!$C$2:$C$92,BO$1)+CARDS('09-10 Teamsheets'!$H$2:$Z$98,$A72,$CX$2,'09-10 Teamsheets'!$C$2:$C$98,BO$1)+CARDS('10-11 Teamsheets'!$H$2:$Z$106,$A72,$CX$2,'10-11 Teamsheets'!$C$2:$C$106,BO$1)+CARDS('11-12 Teamsheets'!$H$2:$Z$119,$A72,$CX$2,'11-12 Teamsheets'!$C$2:$C$119,BO$1)+CARDS('12-13 Teamsheets'!$H$2:$Z$126,$A72,$CX$2,'12-13 Teamsheets'!$C$2:$C$126,BO$1)+CARDS('13-14 Teamsheets'!$H$2:$Z$132,$A72,$CX$2,'13-14 Teamsheets'!$C$2:$C$132,BO$1)+CARDS('14-15 Teamsheets'!$H$2:$Z$136,$A72,$CX$2,'14-15 Teamsheets'!$C$2:$C$136,BO$1)) &amp; "(" &amp; (CARDS('07-08 Teamsheets'!$H$2:$Z$88,$A72,$CX$3,'07-08 Teamsheets'!$C$2:$C$88,BO$1)+CARDS('08-09 Teamsheets'!$H$2:$Z$92,$A72,$CX$3,'08-09 Teamsheets'!$C$2:$C$92,BO$1)+CARDS('09-10 Teamsheets'!$H$2:$Z$98,$A72,$CX$3,'09-10 Teamsheets'!$C$2:$C$98,BO$1)+CARDS('10-11 Teamsheets'!$H$2:$Z$106,$A72,$CX$3,'10-11 Teamsheets'!$C$2:$C$106,BO$1)+CARDS('11-12 Teamsheets'!$H$2:$Z$119,$A72,$CX$3,'11-12 Teamsheets'!$C$2:$C$119,BO$1)+CARDS('12-13 Teamsheets'!$H$2:$Z$126,$A72,$CX$3,'12-13 Teamsheets'!$C$2:$C$126,BO$1)+CARDS('13-14 Teamsheets'!$H$2:$Z$132,$A72,$CX$3,'13-14 Teamsheets'!$C$2:$C$132,BO$1)+CARDS('14-15 Teamsheets'!$H$2:$Z$136,$A72,$CX$3,'14-15 Teamsheets'!$C$2:$C$136,BO$1)) &amp; ")"</f>
        <v>0(0)</v>
      </c>
      <c r="BS72" s="82">
        <f>MINS_PLAYED('07-08 Teamsheets'!$H$2:$R$88,$A72,'07-08 Teamsheets'!$C$2:$C$88,BO$1)+MINS_PLAYED('08-09 Teamsheets'!$H$2:$R$92,$A72,'08-09 Teamsheets'!$C$2:$C$92,BO$1)+MINS_PLAYED('09-10 Teamsheets'!$H$2:$R$98,$A72,'09-10 Teamsheets'!$C$2:$C$98,BO$1)+MINS_PLAYED('10-11 Teamsheets'!$H$2:$R$106,$A72,'10-11 Teamsheets'!$C$2:$C$106,BO$1)+MINS_PLAYED('11-12 Teamsheets'!$H$2:$R$119,$A72,'11-12 Teamsheets'!$C$2:$C$119,BO$1)+MINS_PLAYED('12-13 Teamsheets'!$H$2:$R$126,$A72,'12-13 Teamsheets'!$C$2:$C$126,BO$1)+MINS_PLAYED('13-14 Teamsheets'!$H$2:$R$132,$A72,'13-14 Teamsheets'!$C$2:$C$132,BO$1)+MINS_PLAYED('14-15 Teamsheets'!$H$2:$R$136,$A72,'14-15 Teamsheets'!$C$2:$C$136,BO$1)+MINS_AS_SUB('07-08 Teamsheets'!$S$2:$Z$88,$A72,'07-08 Teamsheets'!$C$2:$C$88,BO$1)+MINS_AS_SUB('08-09 Teamsheets'!$S$2:$Z$92,$A72,'08-09 Teamsheets'!$C$2:$C$92,BO$1)+MINS_AS_SUB('09-10 Teamsheets'!$S$2:$Z$98,$A72,'09-10 Teamsheets'!$C$2:$C$98,BO$1)+MINS_AS_SUB('10-11 Teamsheets'!$S$2:$Z$106,$A72,'10-11 Teamsheets'!$C$2:$C$106,BO$1)+MINS_AS_SUB('11-12 Teamsheets'!$S$2:$Z$119,$A72,'11-12 Teamsheets'!$C$2:$C$119,BO$1)+MINS_AS_SUB('12-13 Teamsheets'!$S$2:$Z$126,$A72,'12-13 Teamsheets'!$C$2:$C$126,BO$1)+MINS_AS_SUB('13-14 Teamsheets'!$S$2:$Z$132,$A72,'13-14 Teamsheets'!$C$2:$C$132,BO$1)+MINS_AS_SUB('14-15 Teamsheets'!$S$2:$Z$136,$A72,'14-15 Teamsheets'!$C$2:$C$136,BO$1)</f>
        <v>196</v>
      </c>
      <c r="BT72" s="71">
        <f>APPS('05-06 Teamsheets'!$H$2:$R$71,$A72,'05-06 Teamsheets'!$C$2:$C$71,B$1)+SUBS('05-06 Teamsheets'!$S$2:$W$71,$A72,'05-06 Teamsheets'!$C$2:$C$71,B$1)+APPS('06-07 Teamsheets'!$H$2:$R$83,$A72,'06-07 Teamsheets'!$C$2:$C$83,G$1)+SUBS('06-07 Teamsheets'!$S$2:$Z$83,$A72,'06-07 Teamsheets'!$C$2:$C$83,G$1)+APPS('07-08 Teamsheets'!$H$2:$R$88,$A72,'07-08 Teamsheets'!$C$2:$C$88,L$1)+SUBS('07-08 Teamsheets'!$S$2:$Z$88,$A72,'07-08 Teamsheets'!$C$2:$C$88,L$1)+APPS('08-09 Teamsheets'!$H$2:$R$92,$A72,'08-09 Teamsheets'!$C$2:$C$92,Q$1)+SUBS('08-09 Teamsheets'!$S$2:$Z$92,$A72,'08-09 Teamsheets'!$C$2:$C$92,Q$1)+APPS('09-10 Teamsheets'!$H$2:$R$98,$A72,'09-10 Teamsheets'!$C$2:$C$98,Q$1)+SUBS('09-10 Teamsheets'!$S$2:$Z$98,$A72,'09-10 Teamsheets'!$C$2:$C$98,Q$1)+APPS('10-11 Teamsheets'!$H$2:$R$107,$A72,'10-11 Teamsheets'!$C$2:$C$107,Q$1)+SUBS('10-11 Teamsheets'!$S$2:$Z$107,$A72,'10-11 Teamsheets'!$C$2:$C$107,Q$1)+APPS('11-12 Teamsheets'!$H$2:$R$119,$A72,'11-12 Teamsheets'!$C$2:$C$119,Q$1)+SUBS('11-12 Teamsheets'!$S$2:$Z$119,$A72,'11-12 Teamsheets'!$C$2:$C$119,Q$1)+APPS('12-13 Teamsheets'!$H$2:$R$126,$A72,'12-13 Teamsheets'!$C$2:$C$126,Q$1)+SUBS('12-13 Teamsheets'!$S$2:$Z$126,$A72,'12-13 Teamsheets'!$C$2:$C$126,Q$1)+APPS('13-14 Teamsheets'!$H$2:$R$132,$A72,'13-14 Teamsheets'!$C$2:$C$132,Q$1)+SUBS('13-14 Teamsheets'!$S$2:$Z$132,$A72,'13-14 Teamsheets'!$C$2:$C$132,Q$1)+APPS('14-15 Teamsheets'!$H$2:$R$136,$A72,'14-15 Teamsheets'!$C$2:$C$136,Q$1)+SUBS('14-15 Teamsheets'!$S$2:$Z$136,$A72,'14-15 Teamsheets'!$C$2:$C$136,Q$1)</f>
        <v>86</v>
      </c>
      <c r="BU72" s="132">
        <v>0</v>
      </c>
      <c r="BV72" s="27">
        <f>APPS('07-08 Teamsheets'!$H$2:$R$88,$A72,'07-08 Teamsheets'!$C$2:$C$88,AZ$1)+SUBS('07-08 Teamsheets'!$S$2:$Z$88,$A72,'07-08 Teamsheets'!$C$2:$C$88,AZ$1)+APPS('11-12 Teamsheets'!$H$2:$R$119,$A72,'11-12 Teamsheets'!$C$2:$C$119,AZ$1)+SUBS('11-12 Teamsheets'!$S$2:$Z$119,$A72,'11-12 Teamsheets'!$C$2:$C$119,AZ$1)+APPS('12-13 Teamsheets'!$H$2:$R$126,$A72,'12-13 Teamsheets'!$C$2:$C$126,AZ$1)+SUBS('12-13 Teamsheets'!$S$2:$Z$126,$A72,'12-13 Teamsheets'!$C$2:$C$126,AZ$1)+APPS('13-14 Teamsheets'!$H$2:$R$132,$A72,'13-14 Teamsheets'!$C$2:$C$132,AZ$1)+SUBS('13-14 Teamsheets'!$S$2:$Z$132,$A72,'13-14 Teamsheets'!$C$2:$C$132,AZ$1)+APPS('14-15 Teamsheets'!$H$2:$R$136,$A72,'14-15 Teamsheets'!$C$2:$C$136,AZ$1)+SUBS('14-15 Teamsheets'!$S$2:$Z$136,$A72,'14-15 Teamsheets'!$C$2:$C$136,AZ$1)+APPS('08-09 Teamsheets'!$H$2:$R$92,$A72,'08-09 Teamsheets'!$C$2:$C$92,BE$1)+APPS('09-10 Teamsheets'!$H$2:$R$98,$A72,'09-10 Teamsheets'!$C$2:$C$98,BE$1)+SUBS('08-09 Teamsheets'!$S$2:$Z$92,$A72,'08-09 Teamsheets'!$C$2:$C$92,BE$1)+SUBS('09-10 Teamsheets'!$S$2:$Z$98,$A72,'09-10 Teamsheets'!$C$2:$C$98,BE$1)+APPS('10-11 Teamsheets'!$H$2:$R$107,$A72,'10-11 Teamsheets'!$C$2:$C$107,BE$1)+SUBS('10-11 Teamsheets'!$S$2:$Z$107,$A72,'10-11 Teamsheets'!$C$2:$C$107,BE$1)+APPS('11-12 Teamsheets'!$H$2:$R$119,$A72,'11-12 Teamsheets'!$C$2:$C$119,BE$1)+SUBS('11-12 Teamsheets'!$S$2:$Z$119,$A72,'11-12 Teamsheets'!$C$2:$C$119,BE$1)+APPS('12-13 Teamsheets'!$H$2:$R$126,$A72,'12-13 Teamsheets'!$C$2:$C$126,BE$1)+SUBS('12-13 Teamsheets'!$S$2:$Z$126,$A72,'12-13 Teamsheets'!$C$2:$C$126,BE$1)+APPS('13-14 Teamsheets'!$H$2:$R$132,$A72,'13-14 Teamsheets'!$C$2:$C$132,BE$1)+SUBS('13-14 Teamsheets'!$S$2:$Z$132,$A72,'13-14 Teamsheets'!$C$2:$C$132,BE$1)+APPS('14-15 Teamsheets'!$H$2:$R$136,$A72,'14-15 Teamsheets'!$C$2:$C$136,BE$1)+SUBS('14-15 Teamsheets'!$S$2:$Z$136,$A72,'14-15 Teamsheets'!$C$2:$C$136,BE$1)</f>
        <v>7</v>
      </c>
      <c r="BW72" s="27">
        <f>APPS('07-08 Teamsheets'!$H$2:$R$88,$A72,'07-08 Teamsheets'!$C$2:$C$88,BJ$1)+APPS('08-09 Teamsheets'!$H$2:$R$92,$A72,'08-09 Teamsheets'!$C$2:$C$92,BJ$1)+APPS('09-10 Teamsheets'!$H$2:$R$98,$A72,'09-10 Teamsheets'!$C$2:$C$98,BJ$1)+SUBS('07-08 Teamsheets'!$S$2:$Z$88,$A72,'07-08 Teamsheets'!$C$2:$C$88,BJ$1)+SUBS('08-09 Teamsheets'!$S$2:$Z$92,$A72,'08-09 Teamsheets'!$C$2:$C$92,BJ$1)+SUBS('09-10 Teamsheets'!$S$2:$Z$98,$A72,'09-10 Teamsheets'!$C$2:$C$98,BJ$1)+APPS('10-11 Teamsheets'!$H$2:$R$107,$A72,'10-11 Teamsheets'!$C$2:$C$107,BJ$1)+SUBS('10-11 Teamsheets'!$S$2:$Z$107,$A72,'10-11 Teamsheets'!$C$2:$C$107,BJ$1)+APPS('11-12 Teamsheets'!$H$2:$R$119,$A72,'11-12 Teamsheets'!$C$2:$C$119,BJ$1)+SUBS('11-12 Teamsheets'!$S$2:$Z$111,$A72,'11-12 Teamsheets'!$C$2:$C$119,BJ$1)+APPS('12-13 Teamsheets'!$H$2:$R$126,$A72,'12-13 Teamsheets'!$C$2:$C$126,BJ$1)+SUBS('12-13 Teamsheets'!$S$2:$Z$118,$A72,'12-13 Teamsheets'!$C$2:$C$126,BJ$1)+APPS('13-14 Teamsheets'!$H$2:$R$132,$A72,'13-14 Teamsheets'!$C$2:$C$132,BJ$1)+SUBS('13-14 Teamsheets'!$S$2:$Z$124,$A72,'13-14 Teamsheets'!$C$2:$C$132,BJ$1)+APPS('14-15 Teamsheets'!$H$2:$R$136,$A72,'14-15 Teamsheets'!$C$2:$C$136,BJ$1)+SUBS('14-15 Teamsheets'!$S$2:$Z$128,$A72,'14-15 Teamsheets'!$C$2:$C$136,BJ$1)</f>
        <v>7</v>
      </c>
      <c r="BX72" s="27">
        <f>APPS('07-08 Teamsheets'!$H$2:$R$88,$A72,'07-08 Teamsheets'!$C$2:$C$88,BO$1)+APPS('08-09 Teamsheets'!$H$2:$R$92,$A72,'08-09 Teamsheets'!$C$2:$C$92,BO$1)+APPS('09-10 Teamsheets'!$H$2:$R$98,$A72,'09-10 Teamsheets'!$C$2:$C$98,BO$1)+SUBS('07-08 Teamsheets'!$S$2:$Z$88,$A72,'07-08 Teamsheets'!$C$2:$C$88,BO$1)+SUBS('08-09 Teamsheets'!$S$2:$Z$92,$A72,'08-09 Teamsheets'!$C$2:$C$92,BO$1)+SUBS('09-10 Teamsheets'!$S$2:$Z$98,$A72,'09-10 Teamsheets'!$C$2:$C$98,BO$1)+APPS('10-11 Teamsheets'!$H$2:$R$107,$A72,'10-11 Teamsheets'!$C$2:$C$107,BO$1)+SUBS('10-11 Teamsheets'!$S$2:$Z$107,$A72,'10-11 Teamsheets'!$C$2:$C$107,BO$1)+APPS('11-12 Teamsheets'!$H$2:$R$119,$A72,'11-12 Teamsheets'!$C$2:$C$119,BO$1)+SUBS('11-12 Teamsheets'!$S$2:$Z$119,$A72,'11-12 Teamsheets'!$C$2:$C$119,BO$1)+APPS('12-13 Teamsheets'!$H$2:$R$126,$A72,'12-13 Teamsheets'!$C$2:$C$126,BO$1)+SUBS('12-13 Teamsheets'!$S$2:$Z$126,$A72,'12-13 Teamsheets'!$C$2:$C$126,BO$1)+APPS('13-14 Teamsheets'!$H$2:$R$132,$A72,'13-14 Teamsheets'!$C$2:$C$132,BO$1)+SUBS('13-14 Teamsheets'!$S$2:$Z$132,$A72,'13-14 Teamsheets'!$C$2:$C$132,BO$1)+APPS('14-15 Teamsheets'!$H$2:$R$136,$A72,'14-15 Teamsheets'!$C$2:$C$136,BO$1)+SUBS('14-15 Teamsheets'!$S$2:$Z$136,$A72,'14-15 Teamsheets'!$C$2:$C$136,BO$1)</f>
        <v>3</v>
      </c>
      <c r="BY72" s="28">
        <f t="shared" si="31"/>
        <v>17</v>
      </c>
      <c r="BZ72" s="27" t="str">
        <f>(APPS('05-06 Teamsheets'!$H$2:$R$71,$A72) + APPS('06-07 Teamsheets'!$H$2:$R$83,$A72) +APPS('07-08 Teamsheets'!$H$2:$R$88,$A72) + APPS('08-09 Teamsheets'!$H$2:$R$92,$A72)+APPS('09-10 Teamsheets'!$H$2:$R$98,$A72)+APPS('10-11 Teamsheets'!$H$2:$R$107,$A72)+APPS('11-12 Teamsheets'!$H$2:$R$119,$A72)+APPS('12-13 Teamsheets'!$H$2:$R$126,$A72)+APPS('13-14 Teamsheets'!$H$2:$R$132,$A72)+APPS('14-15 Teamsheets'!$H$2:$R$136,$A72)) &amp; "(" &amp; (SUBS('05-06 Teamsheets'!$S$2:$W$71,$A72)+SUBS('06-07 Teamsheets'!$S$2:$Z$83,$A72)+SUBS('07-08 Teamsheets'!$S$2:$Z$88,$A72) +SUBS('08-09 Teamsheets'!$S$2:$Z$92,$A72)+SUBS('09-10 Teamsheets'!$S$2:$Z$98,$A72)+SUBS('10-11 Teamsheets'!$S$2:$Z$107,$A72)+SUBS('11-12 Teamsheets'!$S$2:$Z$119,$A72)+SUBS('12-13 Teamsheets'!$S$2:$Z$126,$A72)+SUBS('13-14 Teamsheets'!$S$2:$Z$132,$A72)+SUBS('14-15 Teamsheets'!$S$2:$Z$136,$A72)) &amp; ")"</f>
        <v>78(25)</v>
      </c>
      <c r="CA72" s="28">
        <f t="shared" si="32"/>
        <v>103</v>
      </c>
      <c r="CB72" s="71">
        <f>GOALS('05-06 Teamsheets'!$H$2:$W$71,$A72,'05-06 Teamsheets'!$C$2:$C$71,B$1)+GOALS('06-07 Teamsheets'!$H$2:$Z$83,$A72,'06-07 Teamsheets'!$C$2:$C$83,G$1)+GOALS('07-08 Teamsheets'!$H$2:$Z$88,$A72,'07-08 Teamsheets'!$C$2:$C$88,L$1)+GOALS('08-09 Teamsheets'!$H$2:$Z$92,$A72,'08-09 Teamsheets'!$C$2:$C$92,Q$1)+GOALS('09-10 Teamsheets'!$H$2:$Z$98,$A72,'09-10 Teamsheets'!$C$2:$C$98,Q$1)+GOALS('10-11 Teamsheets'!$H$2:$Z$107,$A72,'10-11 Teamsheets'!$C$2:$C$107,Q$1)+GOALS('11-12 Teamsheets'!$H$2:$Z$119,$A72,'11-12 Teamsheets'!$C$2:$C$119,Q$1)+GOALS('12-13 Teamsheets'!$H$2:$Z$126,$A72,'12-13 Teamsheets'!$C$2:$C$126,Q$1)+GOALS('13-14 Teamsheets'!$H$2:$Z$132,$A72,'13-14 Teamsheets'!$C$2:$C$132,Q$1)+GOALS('14-15 Teamsheets'!$H$2:$Z$136,$A72,'14-15 Teamsheets'!$C$2:$C$136,Q$1)</f>
        <v>51</v>
      </c>
      <c r="CC72" s="27">
        <f>GOALS('05-06 Teamsheets'!$H$2:$W$71,$A72,'05-06 Teamsheets'!$C$2:$C$71,V$1)+GOALS('05-06 Teamsheets'!$H$2:$W$71,$A72,'05-06 Teamsheets'!$C$2:$C$71,AA$1)+GOALS('06-07 Teamsheets'!$H$2:$Z$83,$A72,'06-07 Teamsheets'!$C$2:$C$83,AF$1)+GOALS('06-07 Teamsheets'!$H$2:$Z$83,$A72,'06-07 Teamsheets'!$C$2:$C$83,AK$1)+GOALS('07-08 Teamsheets'!$H$2:$Z$88,$A72,'07-08 Teamsheets'!$C$2:$C$88,AP$1)+GOALS('07-08 Teamsheets'!$H$2:$Z$88,$A72,'07-08 Teamsheets'!$C$2:$C$88,AU$1)+GOALS('07-08 Teamsheets'!$H$2:$Z$88,$A72,'07-08 Teamsheets'!$C$2:$C$88,AZ$1)+GOALS('11-12 Teamsheets'!$H$2:$Z$119,$A72,'11-12 Teamsheets'!$C$2:$C$119,AZ$1)+GOALS('12-13 Teamsheets'!$H$2:$Z$120,$A72,'12-13 Teamsheets'!$C$2:$C$120,AZ$1)+GOALS('13-14 Teamsheets'!$H$2:$Z$126,$A72,'13-14 Teamsheets'!$C$2:$C$126,AZ$1)+GOALS('14-15 Teamsheets'!$H$2:$Z$130,$A72,'14-15 Teamsheets'!$C$2:$C$130,AZ$1)+GOALS('08-09 Teamsheets'!$H$2:$Z$92,$A72,'08-09 Teamsheets'!$C$2:$C$92,BE$1)+GOALS('09-10 Teamsheets'!$H$2:$Z$98,$A72,'09-10 Teamsheets'!$C$2:$C$98,BE$1)+GOALS('10-11 Teamsheets'!$H$2:$Z$107,$A72,'10-11 Teamsheets'!$C$2:$C$107,BE$1)+GOALS('11-12 Teamsheets'!$H$2:$Z$119,$A72,'11-12 Teamsheets'!$C$2:$C$119,BE$1)+GOALS('12-13 Teamsheets'!$H$2:$Z$126,$A72,'12-13 Teamsheets'!$C$2:$C$126,BE$1)+GOALS('13-14 Teamsheets'!$H$2:$Z$132,$A72,'13-14 Teamsheets'!$C$2:$C$132,BE$1)+GOALS('14-15 Teamsheets'!$H$2:$Z$136,$A72,'14-15 Teamsheets'!$C$2:$C$136,BE$1)</f>
        <v>1</v>
      </c>
      <c r="CD72" s="27">
        <f>GOALS('07-08 Teamsheets'!$H$2:$Z$88,$A72,'07-08 Teamsheets'!$C$2:$C$88,BJ$1)
+GOALS('08-09 Teamsheets'!$H$2:$Z$92,$A72,'08-09 Teamsheets'!$C$2:$C$92,BJ$1)
+GOALS('09-10 Teamsheets'!$H$2:$Z$98,$A72,'09-10 Teamsheets'!$C$2:$C$98,BJ$1)
+GOALS('10-11 Teamsheets'!$H$2:$Z$107,$A72,'10-11 Teamsheets'!$C$2:$C$107,BJ$1)
+GOALS('11-12 Teamsheets'!$H$2:$Z$119,$A72,'11-12 Teamsheets'!$C$2:$C$119,BJ$1)
+GOALS('12-13 Teamsheets'!$H$2:$Z$124,$A72,'12-13 Teamsheets'!$C$2:$C$124,BJ$1)+GOALS('13-14 Teamsheets'!$H$2:$Z$130,$A72,'13-14 Teamsheets'!$C$2:$C$130,BJ$1)+GOALS('14-15 Teamsheets'!$H$2:$Z$134,$A72,'14-15 Teamsheets'!$C$2:$C$134,BJ$1)
+GOALS('07-08 Teamsheets'!$H$2:$Z$88,$A72,'07-08 Teamsheets'!$C$2:$C$88,BO$1)
+GOALS('08-09 Teamsheets'!$H$2:$Z$92,$A72,'08-09 Teamsheets'!$C$2:$C$92,BO$1)
+GOALS('09-10 Teamsheets'!$H$2:$Z$98,$A72,'09-10 Teamsheets'!$C$2:$C$98,BO$1)
+GOALS('10-11 Teamsheets'!$H$2:$Z$107,$A72,'10-11 Teamsheets'!$C$2:$C$107,BO$1)
+GOALS('11-12 Teamsheets'!$H$2:$Z$119,$A72,'11-12 Teamsheets'!$C$2:$C$119,BO$1)
+GOALS('12-13 Teamsheets'!$H$2:$Z$126,$A72,'12-13 Teamsheets'!$C$2:$C$126,BO$1)+GOALS('13-14 Teamsheets'!$H$2:$Z$132,$A72,'13-14 Teamsheets'!$C$2:$C$132,BO$1)+GOALS('14-15 Teamsheets'!$H$2:$Z$136,$A72,'14-15 Teamsheets'!$C$2:$C$136,BO$1)</f>
        <v>3</v>
      </c>
      <c r="CE72" s="28">
        <f t="shared" si="33"/>
        <v>4</v>
      </c>
      <c r="CF72" s="27" t="str">
        <f>(GOALS('05-06 Teamsheets'!$H$2:$R$71,$A72) +GOALS('06-07 Teamsheets'!$H$2:$R$83,$A72) +  GOALS('07-08 Teamsheets'!$H$2:$R$88,$A72) + GOALS('08-09 Teamsheets'!$H$2:$R$92,$A72)+GOALS('09-10 Teamsheets'!$H$2:$R$98,$A72)+GOALS('10-11 Teamsheets'!$H$2:$R$107,$A72)+GOALS('11-12 Teamsheets'!$H$2:$R$119,$A72)+GOALS('12-13 Teamsheets'!$H$2:$R$126,$A72)+GOALS('13-14 Teamsheets'!$H$2:$R$132,$A72)+GOALS('14-15 Teamsheets'!$H$2:$R$136,$A72)) &amp; "(" &amp; (GOALS('05-06 Teamsheets'!$S$2:$W$71,$A72)+GOALS('06-07 Teamsheets'!$S$2:$Z$83,$A72)+GOALS('07-08 Teamsheets'!$S$2:$Z$88,$A72)+GOALS('08-09 Teamsheets'!$S$2:$Z$92,$A72)+GOALS('09-10 Teamsheets'!$S$2:$Z$98,$A72)+GOALS('10-11 Teamsheets'!$S$2:$Z$107,$A72)+GOALS('11-12 Teamsheets'!$S$2:$Z$119,$A72)+GOALS('12-13 Teamsheets'!$S$2:$Z$126,$A72)+GOALS('13-14 Teamsheets'!$S$2:$Z$132,$A72)+GOALS('14-15 Teamsheets'!$S$2:$Z$136,$A72)) &amp; ")"</f>
        <v>46(9)</v>
      </c>
      <c r="CG72" s="28">
        <f t="shared" si="34"/>
        <v>55</v>
      </c>
      <c r="CH72" s="71">
        <f>SUM(D72,I72,N72,S72)</f>
        <v>0</v>
      </c>
      <c r="CI72" s="83">
        <f>SUM(X72,AC72,AH72,AM72,AR72,BG72,AW72,BL72,BQ72,BB72)</f>
        <v>0</v>
      </c>
      <c r="CJ72" s="77">
        <f>SUM(CH72:CI72)</f>
        <v>0</v>
      </c>
      <c r="CK72" s="74" t="str">
        <f>(CARDS('05-06 Teamsheets'!$H$2:$W$71,$A72,$CX$2)+CARDS('06-07 Teamsheets'!$H$2:$Z$83,$A72,$CX$2)+CARDS('07-08 Teamsheets'!$H$2:$Z$88,$A72,$CX$2)+CARDS('08-09 Teamsheets'!$H$2:$Z$92,$A72,$CX$2)+CARDS('09-10 Teamsheets'!$H$2:$Z$98,$A72,$CX$2)+CARDS('10-11 Teamsheets'!$H$2:$Z$107,$A72,$CX$2)+CARDS('11-12 Teamsheets'!$H$2:$Z$119,$A72,$CX$2)+CARDS('12-13 Teamsheets'!$H$2:$Z$126,$A72,$CX$2)+CARDS('13-14 Teamsheets'!$H$2:$Z$130,$A72,$CX$2)) &amp; "(" &amp; (CARDS('05-06 Teamsheets'!$H$2:$W$71,$A72,$CX$3)+CARDS('06-07 Teamsheets'!$H$2:$Z$83,$A72,$CX$3)+CARDS('07-08 Teamsheets'!$H$2:$Z$88,$A72,$CX$3)+CARDS('08-09 Teamsheets'!$H$2:$Z$92,$A72,$CX$3)+CARDS('09-10 Teamsheets'!$H$2:$Z$98,$A72,$CX$3)+CARDS('10-11 Teamsheets'!$H$2:$Z$107,$A72,$CX$3)+CARDS('11-12 Teamsheets'!$H$2:$Z$119,$A72,$CX$3)+CARDS('13-14 Teamsheets'!$H$2:$Z$130,$A72,$CX$3)) &amp; ")"</f>
        <v>1(0)</v>
      </c>
      <c r="CL72" s="28">
        <f>SUM(F72,K72,P72,U72)</f>
        <v>5911</v>
      </c>
      <c r="CM72" s="28">
        <f>SUM(Z72,AE72,AJ72,AO72,AT72,BI72,AY72,BN72,BS72,BD72)</f>
        <v>1176</v>
      </c>
      <c r="CN72" s="77">
        <f>SUM(CL72:CM72)</f>
        <v>7087</v>
      </c>
      <c r="CO72" s="28">
        <f>IF(AND(CN72&lt;&gt;0, CA72&lt;&gt;0),CN72/CA72,0)</f>
        <v>68.805825242718441</v>
      </c>
      <c r="CP72" s="28">
        <f>IF(CG72&lt;&gt;0,CG72/CA72,0)</f>
        <v>0.53398058252427183</v>
      </c>
      <c r="CQ72" s="77">
        <f>IF(CG72&lt;&gt;0,CN72/CG72,0)</f>
        <v>128.85454545454544</v>
      </c>
      <c r="CS72" s="71">
        <f t="shared" si="26"/>
        <v>16</v>
      </c>
      <c r="CT72" s="83">
        <f t="shared" si="27"/>
        <v>17</v>
      </c>
      <c r="CU72" s="77">
        <f t="shared" si="28"/>
        <v>6</v>
      </c>
      <c r="CW72"/>
      <c r="CX72" s="30"/>
    </row>
    <row r="73" spans="1:102" x14ac:dyDescent="0.2">
      <c r="A73" s="25" t="s">
        <v>2671</v>
      </c>
      <c r="B73" s="27" t="s">
        <v>1635</v>
      </c>
      <c r="C73" s="27" t="s">
        <v>1635</v>
      </c>
      <c r="D73" s="27">
        <v>0</v>
      </c>
      <c r="E73" s="27" t="s">
        <v>1635</v>
      </c>
      <c r="F73" s="82">
        <v>0</v>
      </c>
      <c r="G73" s="27" t="s">
        <v>1635</v>
      </c>
      <c r="H73" s="27" t="s">
        <v>1635</v>
      </c>
      <c r="I73" s="27">
        <v>0</v>
      </c>
      <c r="J73" s="27" t="s">
        <v>1635</v>
      </c>
      <c r="K73" s="82">
        <v>0</v>
      </c>
      <c r="L73" s="27" t="s">
        <v>1635</v>
      </c>
      <c r="M73" s="27" t="s">
        <v>1635</v>
      </c>
      <c r="N73" s="27">
        <v>0</v>
      </c>
      <c r="O73" s="27" t="s">
        <v>1635</v>
      </c>
      <c r="P73" s="82">
        <v>0</v>
      </c>
      <c r="Q73" s="27" t="str">
        <f>(APPS('08-09 Teamsheets'!$H$2:$R$92,$A73,'08-09 Teamsheets'!$C$2:$C$92,Q$1)+APPS('09-10 Teamsheets'!$H$2:$R$98,$A73,'09-10 Teamsheets'!$C$2:$C$98,Q$1)+APPS('10-11 Teamsheets'!$H$2:$R$107,$A73,'10-11 Teamsheets'!$C$2:$C$107,Q$1)+APPS('11-12 Teamsheets'!$H$2:$R$119,$A73,'11-12 Teamsheets'!$C$2:$C$119,Q$1)+APPS('12-13 Teamsheets'!$H$2:$R$126,$A73,'12-13 Teamsheets'!$C$2:$C$126,Q$1)+APPS('13-14 Teamsheets'!$H$2:$R$132,$A73,'13-14 Teamsheets'!$C$2:$C$132,Q$1)+APPS('14-15 Teamsheets'!$H$2:$R$136,$A73,'14-15 Teamsheets'!$C$2:$C$136,Q$1)) &amp; "(" &amp; (SUBS('08-09 Teamsheets'!$S$2:$Z$92,$A73,'08-09 Teamsheets'!$C$2:$C$92,Q$1)+SUBS('09-10 Teamsheets'!$S$2:$Z$98,$A73,'09-10 Teamsheets'!$C$2:$C$98,Q$1)+SUBS('10-11 Teamsheets'!$S$2:$Z$107,$A73,'10-11 Teamsheets'!$C$2:$C$107,Q$1)+SUBS('11-12 Teamsheets'!$S$2:$Z$119,$A73,'11-12 Teamsheets'!$C$2:$C$119,Q$1)+SUBS('12-13 Teamsheets'!$S$2:$Z$126,$A73,'12-13 Teamsheets'!$C$2:$C$126,Q$1)+SUBS('13-14 Teamsheets'!$S$2:$Z$132,$A73,'13-14 Teamsheets'!$C$2:$C$132,Q$1)+SUBS('14-15 Teamsheets'!$S$2:$Z$136,$A73,'14-15 Teamsheets'!$C$2:$C$136,Q$1)) &amp; ")"</f>
        <v>8(22)</v>
      </c>
      <c r="R73" s="27" t="str">
        <f>(GOALS('08-09 Teamsheets'!$H$2:$R$92,$A73,'08-09 Teamsheets'!$C$2:$C$92,Q$1)+GOALS('09-10 Teamsheets'!$H$2:$R$98,$A73,'09-10 Teamsheets'!$C$2:$C$98,Q$1)+GOALS('10-11 Teamsheets'!$H$2:$R$107,$A73,'10-11 Teamsheets'!$C$2:$C$107,Q$1)+GOALS('11-12 Teamsheets'!$H$2:$R$119,$A73,'11-12 Teamsheets'!$C$2:$C$119,Q$1)+GOALS('12-13 Teamsheets'!$H$2:$R$126,$A73,'12-13 Teamsheets'!$C$2:$C$126,Q$1)+GOALS('13-14 Teamsheets'!$H$2:$R$132,$A73,'13-14 Teamsheets'!$C$2:$C$132,Q$1)+GOALS('14-15 Teamsheets'!$H$2:$R$136,$A73,'14-15 Teamsheets'!$C$2:$C$136,Q$1)) &amp; "(" &amp; (GOALS('08-09 Teamsheets'!$S$2:$Z$92,$A73,'08-09 Teamsheets'!$C$2:$C$92,Q$1)+GOALS('09-10 Teamsheets'!$S$2:$Z$98,$A73,'09-10 Teamsheets'!$C$2:$C$98,Q$1)+GOALS('10-11 Teamsheets'!$S$2:$Z$107,$A73,'10-11 Teamsheets'!$C$2:$C$107,Q$1)+GOALS('11-12 Teamsheets'!$S$2:$Z$119,$A73,'11-12 Teamsheets'!$C$2:$C$119,Q$1)+GOALS('12-13 Teamsheets'!$S$2:$Z$126,$A73,'12-13 Teamsheets'!$C$2:$C$126,Q$1)+GOALS('13-14 Teamsheets'!$S$2:$Z$132,$A73,'13-14 Teamsheets'!$C$2:$C$132,Q$1)+GOALS('14-15 Teamsheets'!$S$2:$Z$136,$A73,'14-15 Teamsheets'!$C$2:$C$136,Q$1)) &amp; ")"</f>
        <v>0(1)</v>
      </c>
      <c r="S73" s="27">
        <f>Clean_sheet('08-09 Teamsheets'!$C$2:$H$92,$A73,Q$1)+Clean_sheet('09-10 Teamsheets'!$C$2:$H$98,$A73,Q$1)+Clean_sheet('10-11 Teamsheets'!$C$2:$H$107,$A73,Q$1)+Clean_sheet('11-12 Teamsheets'!$C$2:$H$119,$A73,Q$1)+Clean_sheet('12-13 Teamsheets'!$C$2:$H$126,$A73,Q$1)+Clean_sheet('13-14 Teamsheets'!$C$2:$H$132,$A73,Q$1)+Clean_sheet('14-15 Teamsheets'!$C$2:$H$136,$A73,Q$1)</f>
        <v>0</v>
      </c>
      <c r="T73" s="27" t="str">
        <f>(CARDS('08-09 Teamsheets'!$H$2:$Z$92,$A73,$CX$2,'08-09 Teamsheets'!$C$2:$C$92,Q$1)+CARDS('09-10 Teamsheets'!$H$2:$Z$98,$A73,$CX$2,'09-10 Teamsheets'!$C$2:$C$98,Q$1)+CARDS('10-11 Teamsheets'!$H$2:$Z$107,$A73,$CX$2,'10-11 Teamsheets'!$C$2:$C$107,Q$1)+CARDS('11-12 Teamsheets'!$H$2:$Z$119,$A73,$CX$2,'11-12 Teamsheets'!$C$2:$C$119,Q$1)+CARDS('12-13 Teamsheets'!$H$2:$Z$126,$A73,$CX$2,'12-13 Teamsheets'!$C$2:$C$126,Q$1)+CARDS('13-14 Teamsheets'!$H$2:$Z$132,$A73,$CX$2,'13-14 Teamsheets'!$C$2:$C$132,Q$1)+CARDS('14-15 Teamsheets'!$H$2:$Z$136,$A73,$CX$2,'14-15 Teamsheets'!$C$2:$C$136,Q$1)) &amp; "(" &amp; (CARDS('08-09 Teamsheets'!$H$2:$Z$92,$A73,$CX$3,'08-09 Teamsheets'!$C$2:$C$92,Q$1)+CARDS('09-10 Teamsheets'!$H$2:$Z$98,$A73,$CX$3,'09-10 Teamsheets'!$C$2:$C$98,Q$1)+CARDS('10-11 Teamsheets'!$H$2:$Z$107,$A73,$CX$3,'10-11 Teamsheets'!$C$2:$C$107,Q$1)+CARDS('11-12 Teamsheets'!$H$2:$Z$119,$A73,$CX$3,'11-12 Teamsheets'!$C$2:$C$119,Q$1)+CARDS('12-13 Teamsheets'!$H$2:$Z$126,$A73,$CX$3,'12-13 Teamsheets'!$C$2:$C$126,Q$1)+CARDS('13-14 Teamsheets'!$H$2:$Z$132,$A73,$CX$3,'13-14 Teamsheets'!$C$2:$C$132,Q$1)+CARDS('14-15 Teamsheets'!$H$2:$Z$136,$A73,$CX$3,'14-15 Teamsheets'!$C$2:$C$136,Q$1)) &amp; ")"</f>
        <v>6(0)</v>
      </c>
      <c r="U73" s="82">
        <f>MINS_PLAYED('08-09 Teamsheets'!$H$2:$R$92,$A73,'08-09 Teamsheets'!$C$2:$C$92,Q$1)+MINS_PLAYED('09-10 Teamsheets'!$H$2:$R$98,$A73,'09-10 Teamsheets'!$C$2:$C$98,Q$1)+ MINS_AS_SUB('08-09 Teamsheets'!$S$2:$Z$92,$A73,'08-09 Teamsheets'!$C$2:$C$92,Q$1)+ MINS_AS_SUB('09-10 Teamsheets'!$S$2:$Z$98,$A73,'09-10 Teamsheets'!$C$2:$C$98,Q$1)+MINS_PLAYED('10-11 Teamsheets'!$H$2:$R$107,$A73,'10-11 Teamsheets'!$C$2:$C$107,Q$1)+MINS_AS_SUB('10-11 Teamsheets'!$S$2:$Z$107,$A73,'10-11 Teamsheets'!$C$2:$C$107,Q$1)+MINS_PLAYED('11-12 Teamsheets'!$H$2:$R$119,$A73,'11-12 Teamsheets'!$C$2:$C$119,Q$1)+MINS_AS_SUB('11-12 Teamsheets'!$S$2:$Z$119,$A73,'11-12 Teamsheets'!$C$2:$C$119,Q$1)+MINS_PLAYED('12-13 Teamsheets'!$H$2:$R$126,$A73,'12-13 Teamsheets'!$C$2:$C$126,Q$1)+MINS_AS_SUB('12-13 Teamsheets'!$S$2:$Z$126,$A73,'12-13 Teamsheets'!$C$2:$C$126,Q$1)+MINS_PLAYED('13-14 Teamsheets'!$H$2:$R$132,$A73,'13-14 Teamsheets'!$C$2:$C$132,Q$1)+MINS_AS_SUB('13-14 Teamsheets'!$S$2:$Z$132,$A73,'13-14 Teamsheets'!$C$2:$C$132,Q$1)+MINS_PLAYED('14-15 Teamsheets'!$H$2:$R$136,$A73,'14-15 Teamsheets'!$C$2:$C$136,Q$1)+MINS_AS_SUB('14-15 Teamsheets'!$S$2:$Z$136,$A73,'14-15 Teamsheets'!$C$2:$C$136,Q$1)</f>
        <v>784</v>
      </c>
      <c r="V73" s="27" t="s">
        <v>1635</v>
      </c>
      <c r="W73" s="27" t="s">
        <v>1635</v>
      </c>
      <c r="X73" s="27">
        <v>0</v>
      </c>
      <c r="Y73" s="27" t="s">
        <v>1635</v>
      </c>
      <c r="Z73" s="82">
        <v>0</v>
      </c>
      <c r="AA73" s="27" t="s">
        <v>1635</v>
      </c>
      <c r="AB73" s="27" t="s">
        <v>1635</v>
      </c>
      <c r="AC73" s="27">
        <v>0</v>
      </c>
      <c r="AD73" s="27" t="s">
        <v>1635</v>
      </c>
      <c r="AE73" s="82">
        <v>0</v>
      </c>
      <c r="AF73" s="27" t="s">
        <v>1635</v>
      </c>
      <c r="AG73" s="27" t="s">
        <v>1635</v>
      </c>
      <c r="AH73" s="27">
        <v>0</v>
      </c>
      <c r="AI73" s="27" t="s">
        <v>1635</v>
      </c>
      <c r="AJ73" s="82">
        <v>0</v>
      </c>
      <c r="AK73" s="27" t="s">
        <v>1635</v>
      </c>
      <c r="AL73" s="27" t="s">
        <v>1635</v>
      </c>
      <c r="AM73" s="27">
        <v>0</v>
      </c>
      <c r="AN73" s="27" t="s">
        <v>1635</v>
      </c>
      <c r="AO73" s="82">
        <v>0</v>
      </c>
      <c r="AP73" s="27" t="s">
        <v>1635</v>
      </c>
      <c r="AQ73" s="27" t="s">
        <v>1635</v>
      </c>
      <c r="AR73" s="27">
        <v>0</v>
      </c>
      <c r="AS73" s="27" t="s">
        <v>1635</v>
      </c>
      <c r="AT73" s="82">
        <v>0</v>
      </c>
      <c r="AU73" s="27" t="s">
        <v>1635</v>
      </c>
      <c r="AV73" s="27" t="s">
        <v>1635</v>
      </c>
      <c r="AW73" s="27">
        <v>0</v>
      </c>
      <c r="AX73" s="27" t="s">
        <v>1635</v>
      </c>
      <c r="AY73" s="82">
        <v>0</v>
      </c>
      <c r="AZ73" s="27" t="str">
        <f>(APPS('07-08 Teamsheets'!$H$2:$R$88,$A73,'07-08 Teamsheets'!$C$2:$C$88,AZ$1)+APPS('11-12 Teamsheets'!$H$2:$R$119,$A73,'11-12 Teamsheets'!$C$2:$C$119,AZ$1)+APPS('12-13 Teamsheets'!$H$2:$R$126,$A73,'12-13 Teamsheets'!$C$2:$C$126,AZ$1)+APPS('13-14 Teamsheets'!$H$2:$R$132,$A73,'13-14 Teamsheets'!$C$2:$C$132,AZ$1)+APPS('14-15 Teamsheets'!$H$2:$R$136,$A73,'14-15 Teamsheets'!$C$2:$C$136,AZ$1)) &amp; "(" &amp; (SUBS('07-08 Teamsheets'!$S$2:$Z$88,$A73,'07-08 Teamsheets'!$C$2:$C$88,AZ$1)+SUBS('11-12 Teamsheets'!$S$2:$Z$119,$A73,'11-12 Teamsheets'!$C$2:$C$119,AZ$1)+SUBS('12-13 Teamsheets'!$S$2:$Z$126,$A73,'12-13 Teamsheets'!$C$2:$C$126,AZ$1)+SUBS('13-14 Teamsheets'!$S$2:$Z$132,$A73,'13-14 Teamsheets'!$C$2:$C$132,AZ$1)+SUBS('14-15 Teamsheets'!$S$2:$Z$136,$A73,'14-15 Teamsheets'!$C$2:$C$136,AZ$1)) &amp; ")"</f>
        <v>1(0)</v>
      </c>
      <c r="BA73" s="27" t="str">
        <f>(GOALS('07-08 Teamsheets'!$H$2:$R$88,$A73,'07-08 Teamsheets'!$C$2:$C$88,AZ$1)+GOALS('11-12 Teamsheets'!$H$2:$R$119,$A73,'11-12 Teamsheets'!$C$2:$C$119,AZ$1)+GOALS('12-13 Teamsheets'!$H$2:$R$126,$A73,'12-13 Teamsheets'!$C$2:$C$126,AZ$1)+GOALS('13-14 Teamsheets'!$H$2:$R$132,$A73,'13-14 Teamsheets'!$C$2:$C$132,AZ$1)+GOALS('14-15 Teamsheets'!$H$2:$R$136,$A73,'14-15 Teamsheets'!$C$2:$C$136,AZ$1)) &amp; "(" &amp; (GOALS('07-08 Teamsheets'!$S$2:$Z$88,$A73,'07-08 Teamsheets'!$C$2:$C$88,AZ$1)+GOALS('11-12 Teamsheets'!$S$2:$Z$119,$A73,'11-12 Teamsheets'!$C$2:$C$119,AZ$1)+GOALS('12-13 Teamsheets'!$S$2:$Z$126,$A73,'12-13 Teamsheets'!$C$2:$C$126,AZ$1)+GOALS('13-14 Teamsheets'!$S$2:$Z$132,$A73,'13-14 Teamsheets'!$C$2:$C$132,AZ$1)+GOALS('14-15 Teamsheets'!$S$2:$Z$136,$A73,'14-15 Teamsheets'!$C$2:$C$136,AZ$1)) &amp; ")"</f>
        <v>0(0)</v>
      </c>
      <c r="BB73" s="27">
        <f>Clean_sheet('07-08 Teamsheets'!$C$2:$H$92,$A73,AZ$1)+Clean_sheet('11-12 Teamsheets'!$C$2:$H$119,$A73,AZ$1)+Clean_sheet('12-13 Teamsheets'!$C$2:$H$126,$A73,AZ$1)+Clean_sheet('13-14 Teamsheets'!$C$2:$H$132,$A73,AZ$1)+Clean_sheet('14-15 Teamsheets'!$C$2:$H$136,$A73,AZ$1)</f>
        <v>0</v>
      </c>
      <c r="BC73" s="27" t="str">
        <f>(CARDS('07-08 Teamsheets'!$H$2:$Z$88,$A73,$CX$2,'07-08 Teamsheets'!$C$2:$C$88,AZ$1)+CARDS('11-12 Teamsheets'!$H$2:$Z$119,$A73,$CX$2,'11-12 Teamsheets'!$C$2:$C$119,AZ$1)+CARDS('12-13 Teamsheets'!$H$2:$Z$126,$A73,$CX$2,'12-13 Teamsheets'!$C$2:$C$126,AZ$1)+CARDS('13-14 Teamsheets'!$H$2:$Z$132,$A73,$CX$2,'13-14 Teamsheets'!$C$2:$C$132,AZ$1)+CARDS('14-15 Teamsheets'!$H$2:$Z$136,$A73,$CX$2,'14-15 Teamsheets'!$C$2:$C$136,AZ$1)) &amp; "(" &amp; (CARDS('07-08 Teamsheets'!$H$2:$Z$88,$A73,$CX$3,'07-08 Teamsheets'!$C$2:$C$88,AZ$1)+CARDS('11-12 Teamsheets'!$H$2:$Z$119,$A73,$CX$3,'11-12 Teamsheets'!$C$2:$C$119,AZ$1)+CARDS('12-13 Teamsheets'!$H$2:$Z$126,$A73,$CX$3,'12-13 Teamsheets'!$C$2:$C$126,AZ$1)+CARDS('13-14 Teamsheets'!$H$2:$Z$132,$A73,$CX$3,'13-14 Teamsheets'!$C$2:$C$132,AZ$1)+CARDS('14-15 Teamsheets'!$H$2:$Z$136,$A73,$CX$3,'14-15 Teamsheets'!$C$2:$C$136,AZ$1)) &amp; ")"</f>
        <v>0(0)</v>
      </c>
      <c r="BD73" s="82">
        <f>MINS_PLAYED('07-08 Teamsheets'!$H$2:$R$88,$A73,'07-08 Teamsheets'!$C$2:$C$88,AZ$1)+MINS_PLAYED('11-12 Teamsheets'!$H$2:$R$119,$A73,'11-12 Teamsheets'!$C$2:$C$119,AZ$1)+MINS_PLAYED('12-13 Teamsheets'!$H$2:$R$126,$A73,'12-13 Teamsheets'!$C$2:$C$126,AZ$1)+MINS_PLAYED('13-14 Teamsheets'!$H$2:$R$132,$A73,'13-14 Teamsheets'!$C$2:$C$132,AZ$1)+MINS_PLAYED('14-15 Teamsheets'!$H$2:$R$136,$A73,'14-15 Teamsheets'!$C$2:$C$136,AZ$1)+MINS_AS_SUB('07-08 Teamsheets'!$S$2:$Z$88,$A73,'07-08 Teamsheets'!$C$2:$C$88,AZ$1)+MINS_AS_SUB('11-12 Teamsheets'!$S$2:$Z$119,$A73,'11-12 Teamsheets'!$C$2:$C$119,AZ$1)+MINS_AS_SUB('12-13 Teamsheets'!$S$2:$Z$126,$A73,'12-13 Teamsheets'!$C$2:$C$126,AZ$1)+MINS_AS_SUB('13-14 Teamsheets'!$S$2:$Z$132,$A73,'13-14 Teamsheets'!$C$2:$C$132,AZ$1)+MINS_AS_SUB('14-15 Teamsheets'!$S$2:$Z$136,$A73,'14-15 Teamsheets'!$C$2:$C$136,AZ$1)</f>
        <v>90</v>
      </c>
      <c r="BE73" s="27" t="str">
        <f>(APPS('08-09 Teamsheets'!$H$2:$R$92,$A73,'08-09 Teamsheets'!$C$2:$C$92,BE$1)+APPS('09-10 Teamsheets'!$H$2:$R$98,$A73,'09-10 Teamsheets'!$C$2:$C$98,BE$1)+APPS('10-11 Teamsheets'!$H$2:$R$107,$A73,'10-11 Teamsheets'!$C$2:$C$107,BE$1)+APPS('11-12 Teamsheets'!$H$2:$R$119,$A73,'11-12 Teamsheets'!$C$2:$C$119,BE$1)+APPS('12-13 Teamsheets'!$H$2:$R$126,$A73,'12-13 Teamsheets'!$C$2:$C$126,BE$1)+APPS('13-14 Teamsheets'!$H$2:$R$132,$A73,'13-14 Teamsheets'!$C$2:$C$132,BE$1)+APPS('14-15 Teamsheets'!$H$2:$R$136,$A73,'14-15 Teamsheets'!$C$2:$C$136,BE$1)) &amp; "(" &amp; (SUBS('08-09 Teamsheets'!$S$2:$Z$92,$A73,'08-09 Teamsheets'!$C$2:$C$92,BE$1)+SUBS('09-10 Teamsheets'!$S$2:$Z$98,$A73,'09-10 Teamsheets'!$C$2:$C$98,BE$1)+SUBS('10-11 Teamsheets'!$S$2:$Z$107,$A73,'10-11 Teamsheets'!$C$2:$C$107,BE$1)+SUBS('11-12 Teamsheets'!$S$2:$Z$119,$A73,'11-12 Teamsheets'!$C$2:$C$119,BE$1)+SUBS('12-13 Teamsheets'!$S$2:$Z$126,$A73,'12-13 Teamsheets'!$C$2:$C$126,BE$1)+SUBS('13-14 Teamsheets'!$S$2:$Z$132,$A73,'13-14 Teamsheets'!$C$2:$C$132,BE$1)+SUBS('14-15 Teamsheets'!$S$2:$Z$136,$A73,'14-15 Teamsheets'!$C$2:$C$136,BE$1)) &amp; ")"</f>
        <v>1(2)</v>
      </c>
      <c r="BF73" s="27" t="str">
        <f>(GOALS('08-09 Teamsheets'!$H$2:$R$92,$A73,'08-09 Teamsheets'!$C$2:$C$92,BE$1)+GOALS('09-10 Teamsheets'!$H$2:$R$98,$A73,'09-10 Teamsheets'!$C$2:$C$98,BE$1)+GOALS('10-11 Teamsheets'!$H$2:$R$107,$A73,'10-11 Teamsheets'!$C$2:$C$107,BE$1)+GOALS('11-12 Teamsheets'!$H$2:$R$119,$A73,'11-12 Teamsheets'!$C$2:$C$119,BE$1)+GOALS('12-13 Teamsheets'!$H$2:$R$126,$A73,'12-13 Teamsheets'!$C$2:$C$126,BE$1)+GOALS('13-14 Teamsheets'!$H$2:$R$132,$A73,'13-14 Teamsheets'!$C$2:$C$132,BE$1)+GOALS('14-15 Teamsheets'!$H$2:$R$136,$A73,'14-15 Teamsheets'!$C$2:$C$136,BE$1)) &amp; "(" &amp; (GOALS('08-09 Teamsheets'!$S$2:$Z$92,$A73,'08-09 Teamsheets'!$C$2:$C$92,BE$1)+GOALS('09-10 Teamsheets'!$S$2:$Z$98,$A73,'09-10 Teamsheets'!$C$2:$C$98,BE$1)+GOALS('10-11 Teamsheets'!$S$2:$Z$107,$A73,'10-11 Teamsheets'!$C$2:$C$107,BE$1)+GOALS('11-12 Teamsheets'!$S$2:$Z$119,$A73,'11-12 Teamsheets'!$C$2:$C$119,BE$1)+GOALS('12-13 Teamsheets'!$S$2:$Z$126,$A73,'12-13 Teamsheets'!$C$2:$C$126,BE$1)+GOALS('13-14 Teamsheets'!$S$2:$Z$132,$A73,'13-14 Teamsheets'!$C$2:$C$132,BE$1)+GOALS('14-15 Teamsheets'!$S$2:$Z$136,$A73,'14-15 Teamsheets'!$C$2:$C$136,BE$1)) &amp; ")"</f>
        <v>1(0)</v>
      </c>
      <c r="BG73" s="27">
        <f>Clean_sheet('08-09 Teamsheets'!$C$2:$H$92,$A73,BE$1)+Clean_sheet('09-10 Teamsheets'!$C$2:$H$98,$A73,BE$1)+Clean_sheet('10-11 Teamsheets'!$C$2:$H$107,$A73,BE$1)+Clean_sheet('11-12 Teamsheets'!$C$2:$H$119,$A73,BE$1)+Clean_sheet('12-13 Teamsheets'!$C$2:$H$126,$A73,BE$1)+Clean_sheet('13-14 Teamsheets'!$C$2:$H$132,$A73,BE$1)+Clean_sheet('14-15 Teamsheets'!$C$2:$H$136,$A73,BE$1)</f>
        <v>0</v>
      </c>
      <c r="BH73" s="27" t="str">
        <f>(CARDS('08-09 Teamsheets'!$H$2:$Z$92,$A73,$CX$2,'08-09 Teamsheets'!$C$2:$C$92,BE$1)+CARDS('09-10 Teamsheets'!$H$2:$Z$98,$A73,$CX$2,'09-10 Teamsheets'!$C$2:$C$98,BE$1)+CARDS('10-11 Teamsheets'!$H$2:$Z$107,$A73,$CX$2,'10-11 Teamsheets'!$C$2:$C$107,BE$1)+CARDS('11-12 Teamsheets'!$H$2:$Z$119,$A73,$CX$2,'11-12 Teamsheets'!$C$2:$C$119,BE$1)+CARDS('12-13 Teamsheets'!$H$2:$Z$126,$A73,$CX$2,'12-13 Teamsheets'!$C$2:$C$126,BE$1)+CARDS('13-14 Teamsheets'!$H$2:$Z$132,$A73,$CX$2,'13-14 Teamsheets'!$C$2:$C$132,BE$1)+CARDS('14-15 Teamsheets'!$H$2:$Z$136,$A73,$CX$2,'14-15 Teamsheets'!$C$2:$C$136,BE$1)) &amp; "(" &amp; (CARDS('08-09 Teamsheets'!$H$2:$Z$92,$A73,$CX$3,'08-09 Teamsheets'!$C$2:$C$92,BE$1)+CARDS('09-10 Teamsheets'!$H$2:$Z$98,$A73,$CX$3,'09-10 Teamsheets'!$C$2:$C$98,BE$1)+CARDS('10-11 Teamsheets'!$H$2:$Z$107,$A73,$CX$3,'10-11 Teamsheets'!$C$2:$C$107,BE$1)+CARDS('11-12 Teamsheets'!$H$2:$Z$119,$A73,$CX$3,'11-12 Teamsheets'!$C$2:$C$119,BE$1)+CARDS('12-13 Teamsheets'!$H$2:$Z$126,$A73,$CX$3,'12-13 Teamsheets'!$C$2:$C$126,BE$1)+CARDS('13-14 Teamsheets'!$H$2:$Z$132,$A73,$CX$3,'13-14 Teamsheets'!$C$2:$C$132,BE$1)+CARDS('14-15 Teamsheets'!$H$2:$Z$136,$A73,$CX$3,'14-15 Teamsheets'!$C$2:$C$136,BE$1)) &amp; ")"</f>
        <v>1(0)</v>
      </c>
      <c r="BI73" s="82">
        <f>MINS_PLAYED('08-09 Teamsheets'!$H$2:$R$92,$A73,'08-09 Teamsheets'!$C$2:$C$92,BE$1)+MINS_PLAYED('09-10 Teamsheets'!$H$2:$R$98,$A73,'09-10 Teamsheets'!$C$2:$C$98,BE$1)+ MINS_AS_SUB('08-09 Teamsheets'!$S$2:$Z$92,$A73,'08-09 Teamsheets'!$C$2:$C$92,BE$1)+ MINS_AS_SUB('09-10 Teamsheets'!$S$2:$Z$98,$A73,'09-10 Teamsheets'!$C$2:$C$98,BE$1)+MINS_PLAYED('10-11 Teamsheets'!$H$2:$R$107,$A73,'10-11 Teamsheets'!$C$2:$C$107,BE$1)+MINS_AS_SUB('10-11 Teamsheets'!$S$2:$Z$107,$A73,'10-11 Teamsheets'!$C$2:$C$107,BE$1)+MINS_PLAYED('11-12 Teamsheets'!$H$2:$R$119,$A73,'11-12 Teamsheets'!$C$2:$C$119,BE$1)+MINS_AS_SUB('11-12 Teamsheets'!$S$2:$Z$119,$A73,'11-12 Teamsheets'!$C$2:$C$119,BE$1)+MINS_PLAYED('12-13 Teamsheets'!$H$2:$R$126,$A73,'12-13 Teamsheets'!$C$2:$C$126,BE$1)+MINS_AS_SUB('12-13 Teamsheets'!$S$2:$Z$126,$A73,'12-13 Teamsheets'!$C$2:$C$126,BE$1)+MINS_PLAYED('13-14 Teamsheets'!$H$2:$R$132,$A73,'13-14 Teamsheets'!$C$2:$C$132,BE$1)+MINS_AS_SUB('13-14 Teamsheets'!$S$2:$Z$132,$A73,'13-14 Teamsheets'!$C$2:$C$132,BE$1)+MINS_PLAYED('14-15 Teamsheets'!$H$2:$R$136,$A73,'14-15 Teamsheets'!$C$2:$C$136,BE$1)+MINS_AS_SUB('14-15 Teamsheets'!$S$2:$Z$136,$A73,'14-15 Teamsheets'!$C$2:$C$136,BE$1)</f>
        <v>123</v>
      </c>
      <c r="BJ73" s="27" t="str">
        <f>(APPS('07-08 Teamsheets'!$H$2:$R$88,$A73,'07-08 Teamsheets'!$C$2:$C$88,BJ$1)+APPS('08-09 Teamsheets'!$H$2:$R$92,$A73,'08-09 Teamsheets'!$C$2:$C$92,BJ$1)+APPS('09-10 Teamsheets'!$H$2:$R$98,$A73,'09-10 Teamsheets'!$C$2:$C$98,BJ$1)+APPS('10-11 Teamsheets'!$H$2:$R$106,$A73,'10-11 Teamsheets'!$C$2:$C$106,BJ$1)+APPS('11-12 Teamsheets'!$H$2:$R$119,$A73,'11-12 Teamsheets'!$C$2:$C$119,BJ$1)+APPS('12-13 Teamsheets'!$H$2:$R$126,$A73,'12-13 Teamsheets'!$C$2:$C$126,BJ$1)+APPS('13-14 Teamsheets'!$H$2:$R$132,$A73,'13-14 Teamsheets'!$C$2:$C$132,BJ$1)+APPS('14-15 Teamsheets'!$H$2:$R$136,$A73,'14-15 Teamsheets'!$C$2:$C$136,BJ$1)) &amp; "(" &amp; (SUBS('07-08 Teamsheets'!$S$2:$Z$88,$A73,'07-08 Teamsheets'!$C$2:$C$88,BJ$1)+SUBS('08-09 Teamsheets'!$S$2:$Z$92,$A73,'08-09 Teamsheets'!$C$2:$C$92,BJ$1)+SUBS('09-10 Teamsheets'!$S$2:$Z$98,$A73,'09-10 Teamsheets'!$C$2:$C$98,BJ$1)+SUBS('10-11 Teamsheets'!$S$2:$Z$106,$A73,'10-11 Teamsheets'!$C$2:$C$106,BJ$1)+SUBS('11-12 Teamsheets'!$S$2:$Z$119,$A73,'11-12 Teamsheets'!$C$2:$C$119,BJ$1)+SUBS('12-13 Teamsheets'!$S$2:$Z$126,$A73,'12-13 Teamsheets'!$C$2:$C$126,BJ$1)+SUBS('13-14 Teamsheets'!$S$2:$Z$132,$A73,'13-14 Teamsheets'!$C$2:$C$132,BJ$1)+SUBS('14-15 Teamsheets'!$S$2:$Z$136,$A73,'14-15 Teamsheets'!$C$2:$C$136,BJ$1)) &amp; ")"</f>
        <v>1(1)</v>
      </c>
      <c r="BK73" s="27" t="str">
        <f>(GOALS('07-08 Teamsheets'!$H$2:$R$88,$A73,'07-08 Teamsheets'!$C$2:$C$88,BJ$1)+GOALS('08-09 Teamsheets'!$H$2:$R$92,$A73,'08-09 Teamsheets'!$C$2:$C$92,BJ$1)+GOALS('09-10 Teamsheets'!$H$2:$R$98,$A73,'09-10 Teamsheets'!$C$2:$C$98,BJ$1)+GOALS('10-11 Teamsheets'!$H$2:$R$106,$A73,'10-11 Teamsheets'!$C$2:$C$106,BJ$1)+GOALS('11-12 Teamsheets'!$H$2:$R$119,$A73,'11-12 Teamsheets'!$C$2:$C$119,BJ$1)+GOALS('12-13 Teamsheets'!$H$2:$R$126,$A73,'12-13 Teamsheets'!$C$2:$C$126,BJ$1)+GOALS('13-14 Teamsheets'!$H$2:$R$132,$A73,'13-14 Teamsheets'!$C$2:$C$132,BJ$1)+GOALS('14-15 Teamsheets'!$H$2:$R$136,$A73,'14-15 Teamsheets'!$C$2:$C$136,BJ$1)) &amp; "(" &amp; (GOALS('07-08 Teamsheets'!$S$2:$Z$88,$A73,'07-08 Teamsheets'!$C$2:$C$88,BJ$1)+GOALS('08-09 Teamsheets'!$S$2:$Z$92,$A73,'08-09 Teamsheets'!$C$2:$C$92,BJ$1)+GOALS('09-10 Teamsheets'!$S$2:$Z$98,$A73,'09-10 Teamsheets'!$C$2:$C$98,BJ$1)+GOALS('10-11 Teamsheets'!$S$2:$Z$106,$A73,'10-11 Teamsheets'!$C$2:$C$106,BJ$1)+GOALS('11-12 Teamsheets'!$S$2:$Z$119,$A73,'11-12 Teamsheets'!$C$2:$C$119,BJ$1)+GOALS('12-13 Teamsheets'!$S$2:$Z$126,$A73,'12-13 Teamsheets'!$C$2:$C$126,BJ$1)+GOALS('13-14 Teamsheets'!$S$2:$Z$132,$A73,'13-14 Teamsheets'!$C$2:$C$132,BJ$1)+GOALS('14-15 Teamsheets'!$S$2:$Z$136,$A73,'14-15 Teamsheets'!$C$2:$C$136,BJ$1)) &amp; ")"</f>
        <v>0(0)</v>
      </c>
      <c r="BL73" s="27">
        <f>Clean_sheet('07-08 Teamsheets'!$C$2:$H$92,$A73,BJ$1)+Clean_sheet('08-09 Teamsheets'!$C$2:$H$92,$A73,BJ$1)+Clean_sheet('09-10 Teamsheets'!$C$2:$H$98,$A73,BJ$1)+Clean_sheet('10-11 Teamsheets'!$C$2:$H$106,$A73,BJ$1)+Clean_sheet('11-12 Teamsheets'!$C$2:$H$119,$A73,BJ$1)+Clean_sheet('12-13 Teamsheets'!$C$2:$H$126,$A73,BJ$1)+Clean_sheet('13-14 Teamsheets'!$C$2:$H$132,$A73,BJ$1)+Clean_sheet('14-15 Teamsheets'!$C$2:$H$136,$A73,BJ$1)</f>
        <v>0</v>
      </c>
      <c r="BM73" s="27" t="str">
        <f>(CARDS('07-08 Teamsheets'!$H$2:$Z$88,$A73,$CX$2,'07-08 Teamsheets'!$C$2:$C$88,BJ$1)+CARDS('08-09 Teamsheets'!$H$2:$Z$92,$A73,$CX$2,'08-09 Teamsheets'!$C$2:$C$92,BJ$1)+CARDS('09-10 Teamsheets'!$H$2:$Z$98,$A73,$CX$2,'09-10 Teamsheets'!$C$2:$C$98,BJ$1)+CARDS('10-11 Teamsheets'!$H$2:$Z$106,$A73,$CX$2,'10-11 Teamsheets'!$C$2:$C$106,BJ$1)+CARDS('11-12 Teamsheets'!$H$2:$Z$119,$A73,$CX$2,'11-12 Teamsheets'!$C$2:$C$119,BJ$1)+CARDS('12-13 Teamsheets'!$H$2:$Z$126,$A73,$CX$2,'12-13 Teamsheets'!$C$2:$C$126,BJ$1)+CARDS('13-14 Teamsheets'!$H$2:$Z$132,$A73,$CX$2,'13-14 Teamsheets'!$C$2:$C$132,BJ$1)+CARDS('14-15 Teamsheets'!$H$2:$Z$136,$A73,$CX$2,'14-15 Teamsheets'!$C$2:$C$136,BJ$1)) &amp; "(" &amp; (CARDS('07-08 Teamsheets'!$H$2:$Z$88,$A73,$CX$3,'07-08 Teamsheets'!$C$2:$C$88,BJ$1)+CARDS('08-09 Teamsheets'!$H$2:$Z$92,$A73,$CX$3,'08-09 Teamsheets'!$C$2:$C$92,BJ$1)+CARDS('09-10 Teamsheets'!$H$2:$Z$98,$A73,$CX$3,'09-10 Teamsheets'!$C$2:$C$98,BJ$1)+CARDS('10-11 Teamsheets'!$H$2:$Z$106,$A73,$CX$3,'10-11 Teamsheets'!$C$2:$C$106,BJ$1)+CARDS('11-12 Teamsheets'!$H$2:$Z$119,$A73,$CX$3,'11-12 Teamsheets'!$C$2:$C$119,BJ$1)+CARDS('12-13 Teamsheets'!$H$2:$Z$126,$A73,$CX$3,'12-13 Teamsheets'!$C$2:$C$126,BJ$1)+CARDS('13-14 Teamsheets'!$H$2:$Z$132,$A73,$CX$3,'13-14 Teamsheets'!$C$2:$C$132,BJ$1)+CARDS('14-15 Teamsheets'!$H$2:$Z$136,$A73,$CX$3,'14-15 Teamsheets'!$C$2:$C$136,BJ$1)) &amp; ")"</f>
        <v>0(0)</v>
      </c>
      <c r="BN73" s="82">
        <f>MINS_PLAYED('07-08 Teamsheets'!$H$2:$R$88,$A73,'07-08 Teamsheets'!$C$2:$C$88,BJ$1)+MINS_PLAYED('08-09 Teamsheets'!$H$2:$R$92,$A73,'08-09 Teamsheets'!$C$2:$C$92,BJ$1)+MINS_PLAYED('09-10 Teamsheets'!$H$2:$R$98,$A73,'09-10 Teamsheets'!$C$2:$C$98,BJ$1)+MINS_PLAYED('10-11 Teamsheets'!$H$2:$R$106,$A73,'10-11 Teamsheets'!$C$2:$C$106,BJ$1)+MINS_PLAYED('11-12 Teamsheets'!$H$2:$R$119,$A73,'11-12 Teamsheets'!$C$2:$C$119,BJ$1)+MINS_PLAYED('12-13 Teamsheets'!$H$2:$R$126,$A73,'12-13 Teamsheets'!$C$2:$C$126,BJ$1)+MINS_PLAYED('13-14 Teamsheets'!$H$2:$R$132,$A73,'13-14 Teamsheets'!$C$2:$C$132,BJ$1)+MINS_PLAYED('14-15 Teamsheets'!$H$2:$R$136,$A73,'14-15 Teamsheets'!$C$2:$C$136,BJ$1)+MINS_AS_SUB('07-08 Teamsheets'!$S$2:$Z$88,$A73,'07-08 Teamsheets'!$C$2:$C$88,BJ$1)+MINS_AS_SUB('08-09 Teamsheets'!$S$2:$Z$92,$A73,'08-09 Teamsheets'!$C$2:$C$92,BJ$1)+MINS_AS_SUB('09-10 Teamsheets'!$S$2:$Z$98,$A73,'09-10 Teamsheets'!$C$2:$C$98,BJ$1)+MINS_AS_SUB('10-11 Teamsheets'!$S$2:$Z$106,$A73,'10-11 Teamsheets'!$C$2:$C$106,BJ$1)+MINS_AS_SUB('11-12 Teamsheets'!$S$2:$Z$119,$A73,'11-12 Teamsheets'!$C$2:$C$119,BJ$1)+MINS_AS_SUB('12-13 Teamsheets'!$S$2:$Z$126,$A73,'12-13 Teamsheets'!$C$2:$C$126,BJ$1)+MINS_AS_SUB('13-14 Teamsheets'!$S$2:$Z$132,$A73,'13-14 Teamsheets'!$C$2:$C$132,BJ$1)+MINS_AS_SUB('14-15 Teamsheets'!$S$2:$Z$136,$A73,'14-15 Teamsheets'!$C$2:$C$136,BJ$1)</f>
        <v>98</v>
      </c>
      <c r="BO73" s="27" t="str">
        <f>(APPS('07-08 Teamsheets'!$H$2:$R$88,$A73,'07-08 Teamsheets'!$C$2:$C$88,BO$1)+APPS('08-09 Teamsheets'!$H$2:$R$92,$A73,'08-09 Teamsheets'!$C$2:$C$92,BO$1)+APPS('09-10 Teamsheets'!$H$2:$R$98,$A73,'09-10 Teamsheets'!$C$2:$C$98,BO$1)+APPS('10-11 Teamsheets'!$H$2:$R$106,$A73,'10-11 Teamsheets'!$C$2:$C$106,BO$1)+APPS('11-12 Teamsheets'!$H$2:$R$119,$A73,'11-12 Teamsheets'!$C$2:$C$119,BO$1)+APPS('12-13 Teamsheets'!$H$2:$R$126,$A73,'12-13 Teamsheets'!$C$2:$C$126,BO$1)+APPS('13-14 Teamsheets'!$H$2:$R$132,$A73,'13-14 Teamsheets'!$C$2:$C$132,BO$1)+APPS('14-15 Teamsheets'!$H$2:$R$136,$A73,'14-15 Teamsheets'!$C$2:$C$136,BO$1)) &amp; "(" &amp; (SUBS('07-08 Teamsheets'!$S$2:$Z$88,$A73,'07-08 Teamsheets'!$C$2:$C$88,BO$1)+SUBS('08-09 Teamsheets'!$S$2:$Z$92,$A73,'08-09 Teamsheets'!$C$2:$C$92,BO$1)+SUBS('09-10 Teamsheets'!$S$2:$Z$98,$A73,'09-10 Teamsheets'!$C$2:$C$98,BO$1)+SUBS('10-11 Teamsheets'!$S$2:$Z$106,$A73,'10-11 Teamsheets'!$C$2:$C$106,BO$1)+SUBS('11-12 Teamsheets'!$S$2:$Z$119,$A73,'11-12 Teamsheets'!$C$2:$C$119,BO$1)+SUBS('12-13 Teamsheets'!$S$2:$Z$126,$A73,'12-13 Teamsheets'!$C$2:$C$126,BO$1)+SUBS('13-14 Teamsheets'!$S$2:$Z$132,$A73,'13-14 Teamsheets'!$C$2:$C$132,BO$1)+SUBS('14-15 Teamsheets'!$S$2:$Z$136,$A73,'14-15 Teamsheets'!$C$2:$C$136,BO$1)) &amp; ")"</f>
        <v>3(0)</v>
      </c>
      <c r="BP73" s="27" t="str">
        <f>(GOALS('07-08 Teamsheets'!$H$2:$R$88,$A73,'07-08 Teamsheets'!$C$2:$C$88,BO$1)+GOALS('08-09 Teamsheets'!$H$2:$R$92,$A73,'08-09 Teamsheets'!$C$2:$C$92,BO$1)+GOALS('09-10 Teamsheets'!$H$2:$R$98,$A73,'09-10 Teamsheets'!$C$2:$C$98,BO$1)+GOALS('10-11 Teamsheets'!$H$2:$R$106,$A73,'10-11 Teamsheets'!$C$2:$C$106,BO$1)+GOALS('11-12 Teamsheets'!$H$2:$R$119,$A73,'11-12 Teamsheets'!$C$2:$C$119,BO$1)+GOALS('12-13 Teamsheets'!$H$2:$R$126,$A73,'12-13 Teamsheets'!$C$2:$C$126,BO$1)+GOALS('13-14 Teamsheets'!$H$2:$R$132,$A73,'13-14 Teamsheets'!$C$2:$C$132,BO$1)+GOALS('14-15 Teamsheets'!$H$2:$R$136,$A73,'14-15 Teamsheets'!$C$2:$C$136,BO$1)) &amp; "(" &amp; (GOALS('07-08 Teamsheets'!$S$2:$Z$88,$A73,'07-08 Teamsheets'!$C$2:$C$88,BO$1)+GOALS('08-09 Teamsheets'!$S$2:$Z$92,$A73,'08-09 Teamsheets'!$C$2:$C$92,BO$1)+GOALS('09-10 Teamsheets'!$S$2:$Z$98,$A73,'09-10 Teamsheets'!$C$2:$C$98,BO$1)+GOALS('10-11 Teamsheets'!$S$2:$Z$106,$A73,'10-11 Teamsheets'!$C$2:$C$106,BO$1)+GOALS('11-12 Teamsheets'!$S$2:$Z$119,$A73,'11-12 Teamsheets'!$C$2:$C$119,BO$1)+GOALS('12-13 Teamsheets'!$S$2:$Z$126,$A73,'12-13 Teamsheets'!$C$2:$C$126,BO$1)+GOALS('13-14 Teamsheets'!$S$2:$Z$132,$A73,'13-14 Teamsheets'!$C$2:$C$132,BO$1)+GOALS('14-15 Teamsheets'!$S$2:$Z$136,$A73,'14-15 Teamsheets'!$C$2:$C$136,BO$1)) &amp; ")"</f>
        <v>0(0)</v>
      </c>
      <c r="BQ73" s="27">
        <f>Clean_sheet('07-08 Teamsheets'!$C$2:$H$92,$A73,BO$1)+Clean_sheet('08-09 Teamsheets'!$C$2:$H$92,$A73,BO$1)+Clean_sheet('09-10 Teamsheets'!$C$2:$H$98,$A73,BO$1)+Clean_sheet('10-11 Teamsheets'!$C$2:$H$106,$A73,BO$1)+Clean_sheet('11-12 Teamsheets'!$C$2:$H$119,$A73,BO$1)+Clean_sheet('12-13 Teamsheets'!$C$2:$H$126,$A73,BO$1)+Clean_sheet('13-14 Teamsheets'!$C$2:$H$132,$A73,BO$1)+Clean_sheet('14-15 Teamsheets'!$C$2:$H$136,$A73,BO$1)</f>
        <v>0</v>
      </c>
      <c r="BR73" s="27" t="str">
        <f>(CARDS('07-08 Teamsheets'!$H$2:$Z$88,$A73,$CX$2,'07-08 Teamsheets'!$C$2:$C$88,BO$1)+CARDS('08-09 Teamsheets'!$H$2:$Z$92,$A73,$CX$2,'08-09 Teamsheets'!$C$2:$C$92,BO$1)+CARDS('09-10 Teamsheets'!$H$2:$Z$98,$A73,$CX$2,'09-10 Teamsheets'!$C$2:$C$98,BO$1)+CARDS('10-11 Teamsheets'!$H$2:$Z$106,$A73,$CX$2,'10-11 Teamsheets'!$C$2:$C$106,BO$1)+CARDS('11-12 Teamsheets'!$H$2:$Z$119,$A73,$CX$2,'11-12 Teamsheets'!$C$2:$C$119,BO$1)+CARDS('12-13 Teamsheets'!$H$2:$Z$126,$A73,$CX$2,'12-13 Teamsheets'!$C$2:$C$126,BO$1)+CARDS('13-14 Teamsheets'!$H$2:$Z$132,$A73,$CX$2,'13-14 Teamsheets'!$C$2:$C$132,BO$1)+CARDS('14-15 Teamsheets'!$H$2:$Z$136,$A73,$CX$2,'14-15 Teamsheets'!$C$2:$C$136,BO$1)) &amp; "(" &amp; (CARDS('07-08 Teamsheets'!$H$2:$Z$88,$A73,$CX$3,'07-08 Teamsheets'!$C$2:$C$88,BO$1)+CARDS('08-09 Teamsheets'!$H$2:$Z$92,$A73,$CX$3,'08-09 Teamsheets'!$C$2:$C$92,BO$1)+CARDS('09-10 Teamsheets'!$H$2:$Z$98,$A73,$CX$3,'09-10 Teamsheets'!$C$2:$C$98,BO$1)+CARDS('10-11 Teamsheets'!$H$2:$Z$106,$A73,$CX$3,'10-11 Teamsheets'!$C$2:$C$106,BO$1)+CARDS('11-12 Teamsheets'!$H$2:$Z$119,$A73,$CX$3,'11-12 Teamsheets'!$C$2:$C$119,BO$1)+CARDS('12-13 Teamsheets'!$H$2:$Z$126,$A73,$CX$3,'12-13 Teamsheets'!$C$2:$C$126,BO$1)+CARDS('13-14 Teamsheets'!$H$2:$Z$132,$A73,$CX$3,'13-14 Teamsheets'!$C$2:$C$132,BO$1)+CARDS('14-15 Teamsheets'!$H$2:$Z$136,$A73,$CX$3,'14-15 Teamsheets'!$C$2:$C$136,BO$1)) &amp; ")"</f>
        <v>1(0)</v>
      </c>
      <c r="BS73" s="82">
        <f>MINS_PLAYED('07-08 Teamsheets'!$H$2:$R$88,$A73,'07-08 Teamsheets'!$C$2:$C$88,BO$1)+MINS_PLAYED('08-09 Teamsheets'!$H$2:$R$92,$A73,'08-09 Teamsheets'!$C$2:$C$92,BO$1)+MINS_PLAYED('09-10 Teamsheets'!$H$2:$R$98,$A73,'09-10 Teamsheets'!$C$2:$C$98,BO$1)+MINS_PLAYED('10-11 Teamsheets'!$H$2:$R$106,$A73,'10-11 Teamsheets'!$C$2:$C$106,BO$1)+MINS_PLAYED('11-12 Teamsheets'!$H$2:$R$119,$A73,'11-12 Teamsheets'!$C$2:$C$119,BO$1)+MINS_PLAYED('12-13 Teamsheets'!$H$2:$R$126,$A73,'12-13 Teamsheets'!$C$2:$C$126,BO$1)+MINS_PLAYED('13-14 Teamsheets'!$H$2:$R$132,$A73,'13-14 Teamsheets'!$C$2:$C$132,BO$1)+MINS_PLAYED('14-15 Teamsheets'!$H$2:$R$136,$A73,'14-15 Teamsheets'!$C$2:$C$136,BO$1)+MINS_AS_SUB('07-08 Teamsheets'!$S$2:$Z$88,$A73,'07-08 Teamsheets'!$C$2:$C$88,BO$1)+MINS_AS_SUB('08-09 Teamsheets'!$S$2:$Z$92,$A73,'08-09 Teamsheets'!$C$2:$C$92,BO$1)+MINS_AS_SUB('09-10 Teamsheets'!$S$2:$Z$98,$A73,'09-10 Teamsheets'!$C$2:$C$98,BO$1)+MINS_AS_SUB('10-11 Teamsheets'!$S$2:$Z$106,$A73,'10-11 Teamsheets'!$C$2:$C$106,BO$1)+MINS_AS_SUB('11-12 Teamsheets'!$S$2:$Z$119,$A73,'11-12 Teamsheets'!$C$2:$C$119,BO$1)+MINS_AS_SUB('12-13 Teamsheets'!$S$2:$Z$126,$A73,'12-13 Teamsheets'!$C$2:$C$126,BO$1)+MINS_AS_SUB('13-14 Teamsheets'!$S$2:$Z$132,$A73,'13-14 Teamsheets'!$C$2:$C$132,BO$1)+MINS_AS_SUB('14-15 Teamsheets'!$S$2:$Z$136,$A73,'14-15 Teamsheets'!$C$2:$C$136,BO$1)</f>
        <v>237</v>
      </c>
      <c r="BT73" s="71">
        <f>APPS('05-06 Teamsheets'!$H$2:$R$71,$A73,'05-06 Teamsheets'!$C$2:$C$71,B$1)+SUBS('05-06 Teamsheets'!$S$2:$W$71,$A73,'05-06 Teamsheets'!$C$2:$C$71,B$1)+APPS('06-07 Teamsheets'!$H$2:$R$83,$A73,'06-07 Teamsheets'!$C$2:$C$83,G$1)+SUBS('06-07 Teamsheets'!$S$2:$Z$83,$A73,'06-07 Teamsheets'!$C$2:$C$83,G$1)+APPS('07-08 Teamsheets'!$H$2:$R$88,$A73,'07-08 Teamsheets'!$C$2:$C$88,L$1)+SUBS('07-08 Teamsheets'!$S$2:$Z$88,$A73,'07-08 Teamsheets'!$C$2:$C$88,L$1)+APPS('08-09 Teamsheets'!$H$2:$R$92,$A73,'08-09 Teamsheets'!$C$2:$C$92,Q$1)+SUBS('08-09 Teamsheets'!$S$2:$Z$92,$A73,'08-09 Teamsheets'!$C$2:$C$92,Q$1)+APPS('09-10 Teamsheets'!$H$2:$R$98,$A73,'09-10 Teamsheets'!$C$2:$C$98,Q$1)+SUBS('09-10 Teamsheets'!$S$2:$Z$98,$A73,'09-10 Teamsheets'!$C$2:$C$98,Q$1)+APPS('10-11 Teamsheets'!$H$2:$R$107,$A73,'10-11 Teamsheets'!$C$2:$C$107,Q$1)+SUBS('10-11 Teamsheets'!$S$2:$Z$107,$A73,'10-11 Teamsheets'!$C$2:$C$107,Q$1)+APPS('11-12 Teamsheets'!$H$2:$R$119,$A73,'11-12 Teamsheets'!$C$2:$C$119,Q$1)+SUBS('11-12 Teamsheets'!$S$2:$Z$119,$A73,'11-12 Teamsheets'!$C$2:$C$119,Q$1)+APPS('12-13 Teamsheets'!$H$2:$R$126,$A73,'12-13 Teamsheets'!$C$2:$C$126,Q$1)+SUBS('12-13 Teamsheets'!$S$2:$Z$126,$A73,'12-13 Teamsheets'!$C$2:$C$126,Q$1)+APPS('13-14 Teamsheets'!$H$2:$R$132,$A73,'13-14 Teamsheets'!$C$2:$C$132,Q$1)+SUBS('13-14 Teamsheets'!$S$2:$Z$132,$A73,'13-14 Teamsheets'!$C$2:$C$132,Q$1)+APPS('14-15 Teamsheets'!$H$2:$R$136,$A73,'14-15 Teamsheets'!$C$2:$C$136,Q$1)+SUBS('14-15 Teamsheets'!$S$2:$Z$136,$A73,'14-15 Teamsheets'!$C$2:$C$136,Q$1)</f>
        <v>30</v>
      </c>
      <c r="BU73" s="132">
        <v>0</v>
      </c>
      <c r="BV73" s="27">
        <f>APPS('07-08 Teamsheets'!$H$2:$R$88,$A73,'07-08 Teamsheets'!$C$2:$C$88,AZ$1)+SUBS('07-08 Teamsheets'!$S$2:$Z$88,$A73,'07-08 Teamsheets'!$C$2:$C$88,AZ$1)+APPS('11-12 Teamsheets'!$H$2:$R$119,$A73,'11-12 Teamsheets'!$C$2:$C$119,AZ$1)+SUBS('11-12 Teamsheets'!$S$2:$Z$119,$A73,'11-12 Teamsheets'!$C$2:$C$119,AZ$1)+APPS('12-13 Teamsheets'!$H$2:$R$126,$A73,'12-13 Teamsheets'!$C$2:$C$126,AZ$1)+SUBS('12-13 Teamsheets'!$S$2:$Z$126,$A73,'12-13 Teamsheets'!$C$2:$C$126,AZ$1)+APPS('13-14 Teamsheets'!$H$2:$R$132,$A73,'13-14 Teamsheets'!$C$2:$C$132,AZ$1)+SUBS('13-14 Teamsheets'!$S$2:$Z$132,$A73,'13-14 Teamsheets'!$C$2:$C$132,AZ$1)+APPS('14-15 Teamsheets'!$H$2:$R$136,$A73,'14-15 Teamsheets'!$C$2:$C$136,AZ$1)+SUBS('14-15 Teamsheets'!$S$2:$Z$136,$A73,'14-15 Teamsheets'!$C$2:$C$136,AZ$1)+APPS('08-09 Teamsheets'!$H$2:$R$92,$A73,'08-09 Teamsheets'!$C$2:$C$92,BE$1)+APPS('09-10 Teamsheets'!$H$2:$R$98,$A73,'09-10 Teamsheets'!$C$2:$C$98,BE$1)+SUBS('08-09 Teamsheets'!$S$2:$Z$92,$A73,'08-09 Teamsheets'!$C$2:$C$92,BE$1)+SUBS('09-10 Teamsheets'!$S$2:$Z$98,$A73,'09-10 Teamsheets'!$C$2:$C$98,BE$1)+APPS('10-11 Teamsheets'!$H$2:$R$107,$A73,'10-11 Teamsheets'!$C$2:$C$107,BE$1)+SUBS('10-11 Teamsheets'!$S$2:$Z$107,$A73,'10-11 Teamsheets'!$C$2:$C$107,BE$1)+APPS('11-12 Teamsheets'!$H$2:$R$119,$A73,'11-12 Teamsheets'!$C$2:$C$119,BE$1)+SUBS('11-12 Teamsheets'!$S$2:$Z$119,$A73,'11-12 Teamsheets'!$C$2:$C$119,BE$1)+APPS('12-13 Teamsheets'!$H$2:$R$126,$A73,'12-13 Teamsheets'!$C$2:$C$126,BE$1)+SUBS('12-13 Teamsheets'!$S$2:$Z$126,$A73,'12-13 Teamsheets'!$C$2:$C$126,BE$1)+APPS('13-14 Teamsheets'!$H$2:$R$132,$A73,'13-14 Teamsheets'!$C$2:$C$132,BE$1)+SUBS('13-14 Teamsheets'!$S$2:$Z$132,$A73,'13-14 Teamsheets'!$C$2:$C$132,BE$1)+APPS('14-15 Teamsheets'!$H$2:$R$136,$A73,'14-15 Teamsheets'!$C$2:$C$136,BE$1)+SUBS('14-15 Teamsheets'!$S$2:$Z$136,$A73,'14-15 Teamsheets'!$C$2:$C$136,BE$1)</f>
        <v>4</v>
      </c>
      <c r="BW73" s="27">
        <f>APPS('07-08 Teamsheets'!$H$2:$R$88,$A73,'07-08 Teamsheets'!$C$2:$C$88,BJ$1)+APPS('08-09 Teamsheets'!$H$2:$R$92,$A73,'08-09 Teamsheets'!$C$2:$C$92,BJ$1)+APPS('09-10 Teamsheets'!$H$2:$R$98,$A73,'09-10 Teamsheets'!$C$2:$C$98,BJ$1)+SUBS('07-08 Teamsheets'!$S$2:$Z$88,$A73,'07-08 Teamsheets'!$C$2:$C$88,BJ$1)+SUBS('08-09 Teamsheets'!$S$2:$Z$92,$A73,'08-09 Teamsheets'!$C$2:$C$92,BJ$1)+SUBS('09-10 Teamsheets'!$S$2:$Z$98,$A73,'09-10 Teamsheets'!$C$2:$C$98,BJ$1)+APPS('10-11 Teamsheets'!$H$2:$R$107,$A73,'10-11 Teamsheets'!$C$2:$C$107,BJ$1)+SUBS('10-11 Teamsheets'!$S$2:$Z$107,$A73,'10-11 Teamsheets'!$C$2:$C$107,BJ$1)+APPS('11-12 Teamsheets'!$H$2:$R$119,$A73,'11-12 Teamsheets'!$C$2:$C$119,BJ$1)+SUBS('11-12 Teamsheets'!$S$2:$Z$111,$A73,'11-12 Teamsheets'!$C$2:$C$119,BJ$1)+APPS('12-13 Teamsheets'!$H$2:$R$126,$A73,'12-13 Teamsheets'!$C$2:$C$126,BJ$1)+SUBS('12-13 Teamsheets'!$S$2:$Z$118,$A73,'12-13 Teamsheets'!$C$2:$C$126,BJ$1)+APPS('13-14 Teamsheets'!$H$2:$R$132,$A73,'13-14 Teamsheets'!$C$2:$C$132,BJ$1)+SUBS('13-14 Teamsheets'!$S$2:$Z$124,$A73,'13-14 Teamsheets'!$C$2:$C$132,BJ$1)+APPS('14-15 Teamsheets'!$H$2:$R$136,$A73,'14-15 Teamsheets'!$C$2:$C$136,BJ$1)+SUBS('14-15 Teamsheets'!$S$2:$Z$128,$A73,'14-15 Teamsheets'!$C$2:$C$136,BJ$1)</f>
        <v>2</v>
      </c>
      <c r="BX73" s="27">
        <f>APPS('07-08 Teamsheets'!$H$2:$R$88,$A73,'07-08 Teamsheets'!$C$2:$C$88,BO$1)+APPS('08-09 Teamsheets'!$H$2:$R$92,$A73,'08-09 Teamsheets'!$C$2:$C$92,BO$1)+APPS('09-10 Teamsheets'!$H$2:$R$98,$A73,'09-10 Teamsheets'!$C$2:$C$98,BO$1)+SUBS('07-08 Teamsheets'!$S$2:$Z$88,$A73,'07-08 Teamsheets'!$C$2:$C$88,BO$1)+SUBS('08-09 Teamsheets'!$S$2:$Z$92,$A73,'08-09 Teamsheets'!$C$2:$C$92,BO$1)+SUBS('09-10 Teamsheets'!$S$2:$Z$98,$A73,'09-10 Teamsheets'!$C$2:$C$98,BO$1)+APPS('10-11 Teamsheets'!$H$2:$R$107,$A73,'10-11 Teamsheets'!$C$2:$C$107,BO$1)+SUBS('10-11 Teamsheets'!$S$2:$Z$107,$A73,'10-11 Teamsheets'!$C$2:$C$107,BO$1)+APPS('11-12 Teamsheets'!$H$2:$R$119,$A73,'11-12 Teamsheets'!$C$2:$C$119,BO$1)+SUBS('11-12 Teamsheets'!$S$2:$Z$119,$A73,'11-12 Teamsheets'!$C$2:$C$119,BO$1)+APPS('12-13 Teamsheets'!$H$2:$R$126,$A73,'12-13 Teamsheets'!$C$2:$C$126,BO$1)+SUBS('12-13 Teamsheets'!$S$2:$Z$126,$A73,'12-13 Teamsheets'!$C$2:$C$126,BO$1)+APPS('13-14 Teamsheets'!$H$2:$R$132,$A73,'13-14 Teamsheets'!$C$2:$C$132,BO$1)+SUBS('13-14 Teamsheets'!$S$2:$Z$132,$A73,'13-14 Teamsheets'!$C$2:$C$132,BO$1)+APPS('14-15 Teamsheets'!$H$2:$R$136,$A73,'14-15 Teamsheets'!$C$2:$C$136,BO$1)+SUBS('14-15 Teamsheets'!$S$2:$Z$136,$A73,'14-15 Teamsheets'!$C$2:$C$136,BO$1)</f>
        <v>3</v>
      </c>
      <c r="BY73" s="28">
        <f t="shared" si="31"/>
        <v>9</v>
      </c>
      <c r="BZ73" s="27" t="str">
        <f>(APPS('05-06 Teamsheets'!$H$2:$R$71,$A73) + APPS('06-07 Teamsheets'!$H$2:$R$83,$A73) +APPS('07-08 Teamsheets'!$H$2:$R$88,$A73) + APPS('08-09 Teamsheets'!$H$2:$R$92,$A73)+APPS('09-10 Teamsheets'!$H$2:$R$98,$A73)+APPS('10-11 Teamsheets'!$H$2:$R$107,$A73)+APPS('11-12 Teamsheets'!$H$2:$R$119,$A73)+APPS('12-13 Teamsheets'!$H$2:$R$126,$A73)+APPS('13-14 Teamsheets'!$H$2:$R$132,$A73)+APPS('14-15 Teamsheets'!$H$2:$R$136,$A73)) &amp; "(" &amp; (SUBS('05-06 Teamsheets'!$S$2:$W$71,$A73)+SUBS('06-07 Teamsheets'!$S$2:$Z$83,$A73)+SUBS('07-08 Teamsheets'!$S$2:$Z$88,$A73) +SUBS('08-09 Teamsheets'!$S$2:$Z$92,$A73)+SUBS('09-10 Teamsheets'!$S$2:$Z$98,$A73)+SUBS('10-11 Teamsheets'!$S$2:$Z$107,$A73)+SUBS('11-12 Teamsheets'!$S$2:$Z$119,$A73)+SUBS('12-13 Teamsheets'!$S$2:$Z$126,$A73)+SUBS('13-14 Teamsheets'!$S$2:$Z$132,$A73)+SUBS('14-15 Teamsheets'!$S$2:$Z$136,$A73)) &amp; ")"</f>
        <v>14(25)</v>
      </c>
      <c r="CA73" s="28">
        <f t="shared" si="32"/>
        <v>39</v>
      </c>
      <c r="CB73" s="71">
        <f>GOALS('05-06 Teamsheets'!$H$2:$W$71,$A73,'05-06 Teamsheets'!$C$2:$C$71,B$1)+GOALS('06-07 Teamsheets'!$H$2:$Z$83,$A73,'06-07 Teamsheets'!$C$2:$C$83,G$1)+GOALS('07-08 Teamsheets'!$H$2:$Z$88,$A73,'07-08 Teamsheets'!$C$2:$C$88,L$1)+GOALS('08-09 Teamsheets'!$H$2:$Z$92,$A73,'08-09 Teamsheets'!$C$2:$C$92,Q$1)+GOALS('09-10 Teamsheets'!$H$2:$Z$98,$A73,'09-10 Teamsheets'!$C$2:$C$98,Q$1)+GOALS('10-11 Teamsheets'!$H$2:$Z$107,$A73,'10-11 Teamsheets'!$C$2:$C$107,Q$1)+GOALS('11-12 Teamsheets'!$H$2:$Z$119,$A73,'11-12 Teamsheets'!$C$2:$C$119,Q$1)+GOALS('12-13 Teamsheets'!$H$2:$Z$126,$A73,'12-13 Teamsheets'!$C$2:$C$126,Q$1)+GOALS('13-14 Teamsheets'!$H$2:$Z$132,$A73,'13-14 Teamsheets'!$C$2:$C$132,Q$1)+GOALS('14-15 Teamsheets'!$H$2:$Z$136,$A73,'14-15 Teamsheets'!$C$2:$C$136,Q$1)</f>
        <v>1</v>
      </c>
      <c r="CC73" s="27">
        <f>GOALS('05-06 Teamsheets'!$H$2:$W$71,$A73,'05-06 Teamsheets'!$C$2:$C$71,V$1)+GOALS('05-06 Teamsheets'!$H$2:$W$71,$A73,'05-06 Teamsheets'!$C$2:$C$71,AA$1)+GOALS('06-07 Teamsheets'!$H$2:$Z$83,$A73,'06-07 Teamsheets'!$C$2:$C$83,AF$1)+GOALS('06-07 Teamsheets'!$H$2:$Z$83,$A73,'06-07 Teamsheets'!$C$2:$C$83,AK$1)+GOALS('07-08 Teamsheets'!$H$2:$Z$88,$A73,'07-08 Teamsheets'!$C$2:$C$88,AP$1)+GOALS('07-08 Teamsheets'!$H$2:$Z$88,$A73,'07-08 Teamsheets'!$C$2:$C$88,AU$1)+GOALS('07-08 Teamsheets'!$H$2:$Z$88,$A73,'07-08 Teamsheets'!$C$2:$C$88,AZ$1)+GOALS('11-12 Teamsheets'!$H$2:$Z$119,$A73,'11-12 Teamsheets'!$C$2:$C$119,AZ$1)+GOALS('12-13 Teamsheets'!$H$2:$Z$120,$A73,'12-13 Teamsheets'!$C$2:$C$120,AZ$1)+GOALS('13-14 Teamsheets'!$H$2:$Z$126,$A73,'13-14 Teamsheets'!$C$2:$C$126,AZ$1)+GOALS('14-15 Teamsheets'!$H$2:$Z$130,$A73,'14-15 Teamsheets'!$C$2:$C$130,AZ$1)+GOALS('08-09 Teamsheets'!$H$2:$Z$92,$A73,'08-09 Teamsheets'!$C$2:$C$92,BE$1)+GOALS('09-10 Teamsheets'!$H$2:$Z$98,$A73,'09-10 Teamsheets'!$C$2:$C$98,BE$1)+GOALS('10-11 Teamsheets'!$H$2:$Z$107,$A73,'10-11 Teamsheets'!$C$2:$C$107,BE$1)+GOALS('11-12 Teamsheets'!$H$2:$Z$119,$A73,'11-12 Teamsheets'!$C$2:$C$119,BE$1)+GOALS('12-13 Teamsheets'!$H$2:$Z$126,$A73,'12-13 Teamsheets'!$C$2:$C$126,BE$1)+GOALS('13-14 Teamsheets'!$H$2:$Z$132,$A73,'13-14 Teamsheets'!$C$2:$C$132,BE$1)+GOALS('14-15 Teamsheets'!$H$2:$Z$136,$A73,'14-15 Teamsheets'!$C$2:$C$136,BE$1)</f>
        <v>1</v>
      </c>
      <c r="CD73" s="27">
        <f>GOALS('07-08 Teamsheets'!$H$2:$Z$88,$A73,'07-08 Teamsheets'!$C$2:$C$88,BJ$1)
+GOALS('08-09 Teamsheets'!$H$2:$Z$92,$A73,'08-09 Teamsheets'!$C$2:$C$92,BJ$1)
+GOALS('09-10 Teamsheets'!$H$2:$Z$98,$A73,'09-10 Teamsheets'!$C$2:$C$98,BJ$1)
+GOALS('10-11 Teamsheets'!$H$2:$Z$107,$A73,'10-11 Teamsheets'!$C$2:$C$107,BJ$1)
+GOALS('11-12 Teamsheets'!$H$2:$Z$119,$A73,'11-12 Teamsheets'!$C$2:$C$119,BJ$1)
+GOALS('12-13 Teamsheets'!$H$2:$Z$124,$A73,'12-13 Teamsheets'!$C$2:$C$124,BJ$1)+GOALS('13-14 Teamsheets'!$H$2:$Z$130,$A73,'13-14 Teamsheets'!$C$2:$C$130,BJ$1)+GOALS('14-15 Teamsheets'!$H$2:$Z$134,$A73,'14-15 Teamsheets'!$C$2:$C$134,BJ$1)
+GOALS('07-08 Teamsheets'!$H$2:$Z$88,$A73,'07-08 Teamsheets'!$C$2:$C$88,BO$1)
+GOALS('08-09 Teamsheets'!$H$2:$Z$92,$A73,'08-09 Teamsheets'!$C$2:$C$92,BO$1)
+GOALS('09-10 Teamsheets'!$H$2:$Z$98,$A73,'09-10 Teamsheets'!$C$2:$C$98,BO$1)
+GOALS('10-11 Teamsheets'!$H$2:$Z$107,$A73,'10-11 Teamsheets'!$C$2:$C$107,BO$1)
+GOALS('11-12 Teamsheets'!$H$2:$Z$119,$A73,'11-12 Teamsheets'!$C$2:$C$119,BO$1)
+GOALS('12-13 Teamsheets'!$H$2:$Z$126,$A73,'12-13 Teamsheets'!$C$2:$C$126,BO$1)+GOALS('13-14 Teamsheets'!$H$2:$Z$132,$A73,'13-14 Teamsheets'!$C$2:$C$132,BO$1)+GOALS('14-15 Teamsheets'!$H$2:$Z$136,$A73,'14-15 Teamsheets'!$C$2:$C$136,BO$1)</f>
        <v>0</v>
      </c>
      <c r="CE73" s="28">
        <f t="shared" si="33"/>
        <v>1</v>
      </c>
      <c r="CF73" s="27" t="str">
        <f>(GOALS('05-06 Teamsheets'!$H$2:$R$71,$A73) +GOALS('06-07 Teamsheets'!$H$2:$R$83,$A73) +  GOALS('07-08 Teamsheets'!$H$2:$R$88,$A73) + GOALS('08-09 Teamsheets'!$H$2:$R$92,$A73)+GOALS('09-10 Teamsheets'!$H$2:$R$98,$A73)+GOALS('10-11 Teamsheets'!$H$2:$R$107,$A73)+GOALS('11-12 Teamsheets'!$H$2:$R$119,$A73)+GOALS('12-13 Teamsheets'!$H$2:$R$126,$A73)+GOALS('13-14 Teamsheets'!$H$2:$R$132,$A73)+GOALS('14-15 Teamsheets'!$H$2:$R$136,$A73)) &amp; "(" &amp; (GOALS('05-06 Teamsheets'!$S$2:$W$71,$A73)+GOALS('06-07 Teamsheets'!$S$2:$Z$83,$A73)+GOALS('07-08 Teamsheets'!$S$2:$Z$88,$A73)+GOALS('08-09 Teamsheets'!$S$2:$Z$92,$A73)+GOALS('09-10 Teamsheets'!$S$2:$Z$98,$A73)+GOALS('10-11 Teamsheets'!$S$2:$Z$107,$A73)+GOALS('11-12 Teamsheets'!$S$2:$Z$119,$A73)+GOALS('12-13 Teamsheets'!$S$2:$Z$126,$A73)+GOALS('13-14 Teamsheets'!$S$2:$Z$132,$A73)+GOALS('14-15 Teamsheets'!$S$2:$Z$136,$A73)) &amp; ")"</f>
        <v>1(1)</v>
      </c>
      <c r="CG73" s="28">
        <f t="shared" si="34"/>
        <v>2</v>
      </c>
      <c r="CH73" s="71">
        <f t="shared" si="7"/>
        <v>0</v>
      </c>
      <c r="CI73" s="83">
        <f t="shared" si="8"/>
        <v>0</v>
      </c>
      <c r="CJ73" s="77">
        <f t="shared" si="9"/>
        <v>0</v>
      </c>
      <c r="CK73" s="74" t="str">
        <f>(CARDS('05-06 Teamsheets'!$H$2:$W$71,$A73,$CX$2)+CARDS('06-07 Teamsheets'!$H$2:$Z$83,$A73,$CX$2)+CARDS('07-08 Teamsheets'!$H$2:$Z$88,$A73,$CX$2)+CARDS('08-09 Teamsheets'!$H$2:$Z$92,$A73,$CX$2)+CARDS('09-10 Teamsheets'!$H$2:$Z$98,$A73,$CX$2)+CARDS('10-11 Teamsheets'!$H$2:$Z$107,$A73,$CX$2)+CARDS('11-12 Teamsheets'!$H$2:$Z$119,$A73,$CX$2)+CARDS('12-13 Teamsheets'!$H$2:$Z$126,$A73,$CX$2)+CARDS('13-14 Teamsheets'!$H$2:$Z$130,$A73,$CX$2)) &amp; "(" &amp; (CARDS('05-06 Teamsheets'!$H$2:$W$71,$A73,$CX$3)+CARDS('06-07 Teamsheets'!$H$2:$Z$83,$A73,$CX$3)+CARDS('07-08 Teamsheets'!$H$2:$Z$88,$A73,$CX$3)+CARDS('08-09 Teamsheets'!$H$2:$Z$92,$A73,$CX$3)+CARDS('09-10 Teamsheets'!$H$2:$Z$98,$A73,$CX$3)+CARDS('10-11 Teamsheets'!$H$2:$Z$107,$A73,$CX$3)+CARDS('11-12 Teamsheets'!$H$2:$Z$119,$A73,$CX$3)+CARDS('13-14 Teamsheets'!$H$2:$Z$130,$A73,$CX$3)) &amp; ")"</f>
        <v>8(0)</v>
      </c>
      <c r="CL73" s="28">
        <f>SUM(F73,K73,P73,U73)</f>
        <v>784</v>
      </c>
      <c r="CM73" s="28">
        <f t="shared" si="25"/>
        <v>548</v>
      </c>
      <c r="CN73" s="77">
        <f>SUM(CL73:CM73)</f>
        <v>1332</v>
      </c>
      <c r="CO73" s="28">
        <f>IF(AND(CN73&lt;&gt;0, CA73&lt;&gt;0),CN73/CA73,0)</f>
        <v>34.153846153846153</v>
      </c>
      <c r="CP73" s="28">
        <f>IF(CG73&lt;&gt;0,CG73/CA73,0)</f>
        <v>5.128205128205128E-2</v>
      </c>
      <c r="CQ73" s="77">
        <f>IF(CG73&lt;&gt;0,CN73/CG73,0)</f>
        <v>666</v>
      </c>
      <c r="CS73" s="71">
        <f t="shared" si="26"/>
        <v>51</v>
      </c>
      <c r="CT73" s="83">
        <f t="shared" si="27"/>
        <v>80</v>
      </c>
      <c r="CU73" s="77">
        <f t="shared" si="28"/>
        <v>55</v>
      </c>
      <c r="CW73"/>
      <c r="CX73" s="30"/>
    </row>
    <row r="74" spans="1:102" x14ac:dyDescent="0.2">
      <c r="A74" s="25" t="s">
        <v>1066</v>
      </c>
      <c r="B74" s="27" t="s">
        <v>1635</v>
      </c>
      <c r="C74" s="27" t="s">
        <v>1635</v>
      </c>
      <c r="D74" s="27">
        <v>0</v>
      </c>
      <c r="E74" s="27" t="s">
        <v>1635</v>
      </c>
      <c r="F74" s="82">
        <v>0</v>
      </c>
      <c r="G74" s="27" t="s">
        <v>1635</v>
      </c>
      <c r="H74" s="27" t="s">
        <v>1635</v>
      </c>
      <c r="I74" s="27">
        <v>0</v>
      </c>
      <c r="J74" s="27" t="s">
        <v>1635</v>
      </c>
      <c r="K74" s="82">
        <v>0</v>
      </c>
      <c r="L74" s="27" t="s">
        <v>1646</v>
      </c>
      <c r="M74" s="27" t="s">
        <v>1635</v>
      </c>
      <c r="N74" s="27">
        <v>3</v>
      </c>
      <c r="O74" s="27" t="s">
        <v>1635</v>
      </c>
      <c r="P74" s="82">
        <v>540</v>
      </c>
      <c r="Q74" s="27" t="str">
        <f>(APPS('08-09 Teamsheets'!$H$2:$R$92,$A74,'08-09 Teamsheets'!$C$2:$C$92,Q$1)+APPS('09-10 Teamsheets'!$H$2:$R$98,$A74,'09-10 Teamsheets'!$C$2:$C$98,Q$1)+APPS('10-11 Teamsheets'!$H$2:$R$107,$A74,'10-11 Teamsheets'!$C$2:$C$107,Q$1)+APPS('11-12 Teamsheets'!$H$2:$R$119,$A74,'11-12 Teamsheets'!$C$2:$C$119,Q$1)+APPS('12-13 Teamsheets'!$H$2:$R$126,$A74,'12-13 Teamsheets'!$C$2:$C$126,Q$1)+APPS('13-14 Teamsheets'!$H$2:$R$132,$A74,'13-14 Teamsheets'!$C$2:$C$132,Q$1)+APPS('14-15 Teamsheets'!$H$2:$R$136,$A74,'14-15 Teamsheets'!$C$2:$C$136,Q$1)) &amp; "(" &amp; (SUBS('08-09 Teamsheets'!$S$2:$Z$92,$A74,'08-09 Teamsheets'!$C$2:$C$92,Q$1)+SUBS('09-10 Teamsheets'!$S$2:$Z$98,$A74,'09-10 Teamsheets'!$C$2:$C$98,Q$1)+SUBS('10-11 Teamsheets'!$S$2:$Z$107,$A74,'10-11 Teamsheets'!$C$2:$C$107,Q$1)+SUBS('11-12 Teamsheets'!$S$2:$Z$119,$A74,'11-12 Teamsheets'!$C$2:$C$119,Q$1)+SUBS('12-13 Teamsheets'!$S$2:$Z$126,$A74,'12-13 Teamsheets'!$C$2:$C$126,Q$1)+SUBS('13-14 Teamsheets'!$S$2:$Z$132,$A74,'13-14 Teamsheets'!$C$2:$C$132,Q$1)+SUBS('14-15 Teamsheets'!$S$2:$Z$136,$A74,'14-15 Teamsheets'!$C$2:$C$136,Q$1)) &amp; ")"</f>
        <v>0(0)</v>
      </c>
      <c r="R74" s="27" t="str">
        <f>(GOALS('08-09 Teamsheets'!$H$2:$R$92,$A74,'08-09 Teamsheets'!$C$2:$C$92,Q$1)+GOALS('09-10 Teamsheets'!$H$2:$R$98,$A74,'09-10 Teamsheets'!$C$2:$C$98,Q$1)+GOALS('10-11 Teamsheets'!$H$2:$R$107,$A74,'10-11 Teamsheets'!$C$2:$C$107,Q$1)+GOALS('11-12 Teamsheets'!$H$2:$R$119,$A74,'11-12 Teamsheets'!$C$2:$C$119,Q$1)+GOALS('12-13 Teamsheets'!$H$2:$R$126,$A74,'12-13 Teamsheets'!$C$2:$C$126,Q$1)+GOALS('13-14 Teamsheets'!$H$2:$R$132,$A74,'13-14 Teamsheets'!$C$2:$C$132,Q$1)+GOALS('14-15 Teamsheets'!$H$2:$R$136,$A74,'14-15 Teamsheets'!$C$2:$C$136,Q$1)) &amp; "(" &amp; (GOALS('08-09 Teamsheets'!$S$2:$Z$92,$A74,'08-09 Teamsheets'!$C$2:$C$92,Q$1)+GOALS('09-10 Teamsheets'!$S$2:$Z$98,$A74,'09-10 Teamsheets'!$C$2:$C$98,Q$1)+GOALS('10-11 Teamsheets'!$S$2:$Z$107,$A74,'10-11 Teamsheets'!$C$2:$C$107,Q$1)+GOALS('11-12 Teamsheets'!$S$2:$Z$119,$A74,'11-12 Teamsheets'!$C$2:$C$119,Q$1)+GOALS('12-13 Teamsheets'!$S$2:$Z$126,$A74,'12-13 Teamsheets'!$C$2:$C$126,Q$1)+GOALS('13-14 Teamsheets'!$S$2:$Z$132,$A74,'13-14 Teamsheets'!$C$2:$C$132,Q$1)+GOALS('14-15 Teamsheets'!$S$2:$Z$136,$A74,'14-15 Teamsheets'!$C$2:$C$136,Q$1)) &amp; ")"</f>
        <v>0(0)</v>
      </c>
      <c r="S74" s="27">
        <f>Clean_sheet('08-09 Teamsheets'!$C$2:$H$92,$A74,Q$1)+Clean_sheet('09-10 Teamsheets'!$C$2:$H$98,$A74,Q$1)+Clean_sheet('10-11 Teamsheets'!$C$2:$H$107,$A74,Q$1)+Clean_sheet('11-12 Teamsheets'!$C$2:$H$119,$A74,Q$1)+Clean_sheet('12-13 Teamsheets'!$C$2:$H$126,$A74,Q$1)+Clean_sheet('13-14 Teamsheets'!$C$2:$H$132,$A74,Q$1)+Clean_sheet('14-15 Teamsheets'!$C$2:$H$136,$A74,Q$1)</f>
        <v>0</v>
      </c>
      <c r="T74" s="27" t="str">
        <f>(CARDS('08-09 Teamsheets'!$H$2:$Z$92,$A74,$CX$2,'08-09 Teamsheets'!$C$2:$C$92,Q$1)+CARDS('09-10 Teamsheets'!$H$2:$Z$98,$A74,$CX$2,'09-10 Teamsheets'!$C$2:$C$98,Q$1)+CARDS('10-11 Teamsheets'!$H$2:$Z$107,$A74,$CX$2,'10-11 Teamsheets'!$C$2:$C$107,Q$1)+CARDS('11-12 Teamsheets'!$H$2:$Z$119,$A74,$CX$2,'11-12 Teamsheets'!$C$2:$C$119,Q$1)+CARDS('12-13 Teamsheets'!$H$2:$Z$126,$A74,$CX$2,'12-13 Teamsheets'!$C$2:$C$126,Q$1)+CARDS('13-14 Teamsheets'!$H$2:$Z$132,$A74,$CX$2,'13-14 Teamsheets'!$C$2:$C$132,Q$1)+CARDS('14-15 Teamsheets'!$H$2:$Z$136,$A74,$CX$2,'14-15 Teamsheets'!$C$2:$C$136,Q$1)) &amp; "(" &amp; (CARDS('08-09 Teamsheets'!$H$2:$Z$92,$A74,$CX$3,'08-09 Teamsheets'!$C$2:$C$92,Q$1)+CARDS('09-10 Teamsheets'!$H$2:$Z$98,$A74,$CX$3,'09-10 Teamsheets'!$C$2:$C$98,Q$1)+CARDS('10-11 Teamsheets'!$H$2:$Z$107,$A74,$CX$3,'10-11 Teamsheets'!$C$2:$C$107,Q$1)+CARDS('11-12 Teamsheets'!$H$2:$Z$119,$A74,$CX$3,'11-12 Teamsheets'!$C$2:$C$119,Q$1)+CARDS('12-13 Teamsheets'!$H$2:$Z$126,$A74,$CX$3,'12-13 Teamsheets'!$C$2:$C$126,Q$1)+CARDS('13-14 Teamsheets'!$H$2:$Z$132,$A74,$CX$3,'13-14 Teamsheets'!$C$2:$C$132,Q$1)+CARDS('14-15 Teamsheets'!$H$2:$Z$136,$A74,$CX$3,'14-15 Teamsheets'!$C$2:$C$136,Q$1)) &amp; ")"</f>
        <v>0(0)</v>
      </c>
      <c r="U74" s="82">
        <f>MINS_PLAYED('08-09 Teamsheets'!$H$2:$R$92,$A74,'08-09 Teamsheets'!$C$2:$C$92,Q$1)+MINS_PLAYED('09-10 Teamsheets'!$H$2:$R$98,$A74,'09-10 Teamsheets'!$C$2:$C$98,Q$1)+ MINS_AS_SUB('08-09 Teamsheets'!$S$2:$Z$92,$A74,'08-09 Teamsheets'!$C$2:$C$92,Q$1)+ MINS_AS_SUB('09-10 Teamsheets'!$S$2:$Z$98,$A74,'09-10 Teamsheets'!$C$2:$C$98,Q$1)+MINS_PLAYED('10-11 Teamsheets'!$H$2:$R$107,$A74,'10-11 Teamsheets'!$C$2:$C$107,Q$1)+MINS_AS_SUB('10-11 Teamsheets'!$S$2:$Z$107,$A74,'10-11 Teamsheets'!$C$2:$C$107,Q$1)+MINS_PLAYED('11-12 Teamsheets'!$H$2:$R$119,$A74,'11-12 Teamsheets'!$C$2:$C$119,Q$1)+MINS_AS_SUB('11-12 Teamsheets'!$S$2:$Z$119,$A74,'11-12 Teamsheets'!$C$2:$C$119,Q$1)+MINS_PLAYED('12-13 Teamsheets'!$H$2:$R$126,$A74,'12-13 Teamsheets'!$C$2:$C$126,Q$1)+MINS_AS_SUB('12-13 Teamsheets'!$S$2:$Z$126,$A74,'12-13 Teamsheets'!$C$2:$C$126,Q$1)+MINS_PLAYED('13-14 Teamsheets'!$H$2:$R$132,$A74,'13-14 Teamsheets'!$C$2:$C$132,Q$1)+MINS_AS_SUB('13-14 Teamsheets'!$S$2:$Z$132,$A74,'13-14 Teamsheets'!$C$2:$C$132,Q$1)+MINS_PLAYED('14-15 Teamsheets'!$H$2:$R$136,$A74,'14-15 Teamsheets'!$C$2:$C$136,Q$1)+MINS_AS_SUB('14-15 Teamsheets'!$S$2:$Z$136,$A74,'14-15 Teamsheets'!$C$2:$C$136,Q$1)</f>
        <v>0</v>
      </c>
      <c r="V74" s="27" t="s">
        <v>1635</v>
      </c>
      <c r="W74" s="27" t="s">
        <v>1635</v>
      </c>
      <c r="X74" s="27">
        <v>0</v>
      </c>
      <c r="Y74" s="27" t="s">
        <v>1635</v>
      </c>
      <c r="Z74" s="82">
        <v>0</v>
      </c>
      <c r="AA74" s="27" t="s">
        <v>1635</v>
      </c>
      <c r="AB74" s="27" t="s">
        <v>1635</v>
      </c>
      <c r="AC74" s="27">
        <v>0</v>
      </c>
      <c r="AD74" s="27" t="s">
        <v>1635</v>
      </c>
      <c r="AE74" s="82">
        <v>0</v>
      </c>
      <c r="AF74" s="27" t="s">
        <v>1635</v>
      </c>
      <c r="AG74" s="27" t="s">
        <v>1635</v>
      </c>
      <c r="AH74" s="27">
        <v>0</v>
      </c>
      <c r="AI74" s="27" t="s">
        <v>1635</v>
      </c>
      <c r="AJ74" s="82">
        <v>0</v>
      </c>
      <c r="AK74" s="27" t="s">
        <v>1635</v>
      </c>
      <c r="AL74" s="27" t="s">
        <v>1635</v>
      </c>
      <c r="AM74" s="27">
        <v>0</v>
      </c>
      <c r="AN74" s="27" t="s">
        <v>1635</v>
      </c>
      <c r="AO74" s="82">
        <v>0</v>
      </c>
      <c r="AP74" s="27" t="s">
        <v>1635</v>
      </c>
      <c r="AQ74" s="27" t="s">
        <v>1635</v>
      </c>
      <c r="AR74" s="27">
        <v>0</v>
      </c>
      <c r="AS74" s="27" t="s">
        <v>1635</v>
      </c>
      <c r="AT74" s="82">
        <v>0</v>
      </c>
      <c r="AU74" s="27" t="s">
        <v>1638</v>
      </c>
      <c r="AV74" s="27" t="s">
        <v>1635</v>
      </c>
      <c r="AW74" s="27">
        <v>0</v>
      </c>
      <c r="AX74" s="27" t="s">
        <v>1635</v>
      </c>
      <c r="AY74" s="82">
        <v>180</v>
      </c>
      <c r="AZ74" s="27" t="str">
        <f>(APPS('07-08 Teamsheets'!$H$2:$R$88,$A74,'07-08 Teamsheets'!$C$2:$C$88,AZ$1)+APPS('11-12 Teamsheets'!$H$2:$R$119,$A74,'11-12 Teamsheets'!$C$2:$C$119,AZ$1)+APPS('12-13 Teamsheets'!$H$2:$R$126,$A74,'12-13 Teamsheets'!$C$2:$C$126,AZ$1)+APPS('13-14 Teamsheets'!$H$2:$R$132,$A74,'13-14 Teamsheets'!$C$2:$C$132,AZ$1)+APPS('14-15 Teamsheets'!$H$2:$R$136,$A74,'14-15 Teamsheets'!$C$2:$C$136,AZ$1)) &amp; "(" &amp; (SUBS('07-08 Teamsheets'!$S$2:$Z$88,$A74,'07-08 Teamsheets'!$C$2:$C$88,AZ$1)+SUBS('11-12 Teamsheets'!$S$2:$Z$119,$A74,'11-12 Teamsheets'!$C$2:$C$119,AZ$1)+SUBS('12-13 Teamsheets'!$S$2:$Z$126,$A74,'12-13 Teamsheets'!$C$2:$C$126,AZ$1)+SUBS('13-14 Teamsheets'!$S$2:$Z$132,$A74,'13-14 Teamsheets'!$C$2:$C$132,AZ$1)+SUBS('14-15 Teamsheets'!$S$2:$Z$136,$A74,'14-15 Teamsheets'!$C$2:$C$136,AZ$1)) &amp; ")"</f>
        <v>0(0)</v>
      </c>
      <c r="BA74" s="27" t="str">
        <f>(GOALS('07-08 Teamsheets'!$H$2:$R$88,$A74,'07-08 Teamsheets'!$C$2:$C$88,AZ$1)+GOALS('11-12 Teamsheets'!$H$2:$R$119,$A74,'11-12 Teamsheets'!$C$2:$C$119,AZ$1)+GOALS('12-13 Teamsheets'!$H$2:$R$126,$A74,'12-13 Teamsheets'!$C$2:$C$126,AZ$1)+GOALS('13-14 Teamsheets'!$H$2:$R$132,$A74,'13-14 Teamsheets'!$C$2:$C$132,AZ$1)+GOALS('14-15 Teamsheets'!$H$2:$R$136,$A74,'14-15 Teamsheets'!$C$2:$C$136,AZ$1)) &amp; "(" &amp; (GOALS('07-08 Teamsheets'!$S$2:$Z$88,$A74,'07-08 Teamsheets'!$C$2:$C$88,AZ$1)+GOALS('11-12 Teamsheets'!$S$2:$Z$119,$A74,'11-12 Teamsheets'!$C$2:$C$119,AZ$1)+GOALS('12-13 Teamsheets'!$S$2:$Z$126,$A74,'12-13 Teamsheets'!$C$2:$C$126,AZ$1)+GOALS('13-14 Teamsheets'!$S$2:$Z$132,$A74,'13-14 Teamsheets'!$C$2:$C$132,AZ$1)+GOALS('14-15 Teamsheets'!$S$2:$Z$136,$A74,'14-15 Teamsheets'!$C$2:$C$136,AZ$1)) &amp; ")"</f>
        <v>0(0)</v>
      </c>
      <c r="BB74" s="27">
        <f>Clean_sheet('07-08 Teamsheets'!$C$2:$H$92,$A74,AZ$1)+Clean_sheet('11-12 Teamsheets'!$C$2:$H$119,$A74,AZ$1)+Clean_sheet('12-13 Teamsheets'!$C$2:$H$126,$A74,AZ$1)+Clean_sheet('13-14 Teamsheets'!$C$2:$H$132,$A74,AZ$1)+Clean_sheet('14-15 Teamsheets'!$C$2:$H$136,$A74,AZ$1)</f>
        <v>0</v>
      </c>
      <c r="BC74" s="27" t="str">
        <f>(CARDS('07-08 Teamsheets'!$H$2:$Z$88,$A74,$CX$2,'07-08 Teamsheets'!$C$2:$C$88,AZ$1)+CARDS('11-12 Teamsheets'!$H$2:$Z$119,$A74,$CX$2,'11-12 Teamsheets'!$C$2:$C$119,AZ$1)+CARDS('12-13 Teamsheets'!$H$2:$Z$126,$A74,$CX$2,'12-13 Teamsheets'!$C$2:$C$126,AZ$1)+CARDS('13-14 Teamsheets'!$H$2:$Z$132,$A74,$CX$2,'13-14 Teamsheets'!$C$2:$C$132,AZ$1)+CARDS('14-15 Teamsheets'!$H$2:$Z$136,$A74,$CX$2,'14-15 Teamsheets'!$C$2:$C$136,AZ$1)) &amp; "(" &amp; (CARDS('07-08 Teamsheets'!$H$2:$Z$88,$A74,$CX$3,'07-08 Teamsheets'!$C$2:$C$88,AZ$1)+CARDS('11-12 Teamsheets'!$H$2:$Z$119,$A74,$CX$3,'11-12 Teamsheets'!$C$2:$C$119,AZ$1)+CARDS('12-13 Teamsheets'!$H$2:$Z$126,$A74,$CX$3,'12-13 Teamsheets'!$C$2:$C$126,AZ$1)+CARDS('13-14 Teamsheets'!$H$2:$Z$132,$A74,$CX$3,'13-14 Teamsheets'!$C$2:$C$132,AZ$1)+CARDS('14-15 Teamsheets'!$H$2:$Z$136,$A74,$CX$3,'14-15 Teamsheets'!$C$2:$C$136,AZ$1)) &amp; ")"</f>
        <v>0(0)</v>
      </c>
      <c r="BD74" s="82">
        <f>MINS_PLAYED('07-08 Teamsheets'!$H$2:$R$88,$A74,'07-08 Teamsheets'!$C$2:$C$88,AZ$1)+MINS_PLAYED('11-12 Teamsheets'!$H$2:$R$119,$A74,'11-12 Teamsheets'!$C$2:$C$119,AZ$1)+MINS_PLAYED('12-13 Teamsheets'!$H$2:$R$126,$A74,'12-13 Teamsheets'!$C$2:$C$126,AZ$1)+MINS_PLAYED('13-14 Teamsheets'!$H$2:$R$132,$A74,'13-14 Teamsheets'!$C$2:$C$132,AZ$1)+MINS_PLAYED('14-15 Teamsheets'!$H$2:$R$136,$A74,'14-15 Teamsheets'!$C$2:$C$136,AZ$1)+MINS_AS_SUB('07-08 Teamsheets'!$S$2:$Z$88,$A74,'07-08 Teamsheets'!$C$2:$C$88,AZ$1)+MINS_AS_SUB('11-12 Teamsheets'!$S$2:$Z$119,$A74,'11-12 Teamsheets'!$C$2:$C$119,AZ$1)+MINS_AS_SUB('12-13 Teamsheets'!$S$2:$Z$126,$A74,'12-13 Teamsheets'!$C$2:$C$126,AZ$1)+MINS_AS_SUB('13-14 Teamsheets'!$S$2:$Z$132,$A74,'13-14 Teamsheets'!$C$2:$C$132,AZ$1)+MINS_AS_SUB('14-15 Teamsheets'!$S$2:$Z$136,$A74,'14-15 Teamsheets'!$C$2:$C$136,AZ$1)</f>
        <v>0</v>
      </c>
      <c r="BE74" s="27" t="str">
        <f>(APPS('08-09 Teamsheets'!$H$2:$R$92,$A74,'08-09 Teamsheets'!$C$2:$C$92,BE$1)+APPS('09-10 Teamsheets'!$H$2:$R$98,$A74,'09-10 Teamsheets'!$C$2:$C$98,BE$1)+APPS('10-11 Teamsheets'!$H$2:$R$107,$A74,'10-11 Teamsheets'!$C$2:$C$107,BE$1)+APPS('11-12 Teamsheets'!$H$2:$R$119,$A74,'11-12 Teamsheets'!$C$2:$C$119,BE$1)+APPS('12-13 Teamsheets'!$H$2:$R$126,$A74,'12-13 Teamsheets'!$C$2:$C$126,BE$1)+APPS('13-14 Teamsheets'!$H$2:$R$132,$A74,'13-14 Teamsheets'!$C$2:$C$132,BE$1)+APPS('14-15 Teamsheets'!$H$2:$R$136,$A74,'14-15 Teamsheets'!$C$2:$C$136,BE$1)) &amp; "(" &amp; (SUBS('08-09 Teamsheets'!$S$2:$Z$92,$A74,'08-09 Teamsheets'!$C$2:$C$92,BE$1)+SUBS('09-10 Teamsheets'!$S$2:$Z$98,$A74,'09-10 Teamsheets'!$C$2:$C$98,BE$1)+SUBS('10-11 Teamsheets'!$S$2:$Z$107,$A74,'10-11 Teamsheets'!$C$2:$C$107,BE$1)+SUBS('11-12 Teamsheets'!$S$2:$Z$119,$A74,'11-12 Teamsheets'!$C$2:$C$119,BE$1)+SUBS('12-13 Teamsheets'!$S$2:$Z$126,$A74,'12-13 Teamsheets'!$C$2:$C$126,BE$1)+SUBS('13-14 Teamsheets'!$S$2:$Z$132,$A74,'13-14 Teamsheets'!$C$2:$C$132,BE$1)+SUBS('14-15 Teamsheets'!$S$2:$Z$136,$A74,'14-15 Teamsheets'!$C$2:$C$136,BE$1)) &amp; ")"</f>
        <v>0(0)</v>
      </c>
      <c r="BF74" s="27" t="str">
        <f>(GOALS('08-09 Teamsheets'!$H$2:$R$92,$A74,'08-09 Teamsheets'!$C$2:$C$92,BE$1)+GOALS('09-10 Teamsheets'!$H$2:$R$98,$A74,'09-10 Teamsheets'!$C$2:$C$98,BE$1)+GOALS('10-11 Teamsheets'!$H$2:$R$107,$A74,'10-11 Teamsheets'!$C$2:$C$107,BE$1)+GOALS('11-12 Teamsheets'!$H$2:$R$119,$A74,'11-12 Teamsheets'!$C$2:$C$119,BE$1)+GOALS('12-13 Teamsheets'!$H$2:$R$126,$A74,'12-13 Teamsheets'!$C$2:$C$126,BE$1)+GOALS('13-14 Teamsheets'!$H$2:$R$132,$A74,'13-14 Teamsheets'!$C$2:$C$132,BE$1)+GOALS('14-15 Teamsheets'!$H$2:$R$136,$A74,'14-15 Teamsheets'!$C$2:$C$136,BE$1)) &amp; "(" &amp; (GOALS('08-09 Teamsheets'!$S$2:$Z$92,$A74,'08-09 Teamsheets'!$C$2:$C$92,BE$1)+GOALS('09-10 Teamsheets'!$S$2:$Z$98,$A74,'09-10 Teamsheets'!$C$2:$C$98,BE$1)+GOALS('10-11 Teamsheets'!$S$2:$Z$107,$A74,'10-11 Teamsheets'!$C$2:$C$107,BE$1)+GOALS('11-12 Teamsheets'!$S$2:$Z$119,$A74,'11-12 Teamsheets'!$C$2:$C$119,BE$1)+GOALS('12-13 Teamsheets'!$S$2:$Z$126,$A74,'12-13 Teamsheets'!$C$2:$C$126,BE$1)+GOALS('13-14 Teamsheets'!$S$2:$Z$132,$A74,'13-14 Teamsheets'!$C$2:$C$132,BE$1)+GOALS('14-15 Teamsheets'!$S$2:$Z$136,$A74,'14-15 Teamsheets'!$C$2:$C$136,BE$1)) &amp; ")"</f>
        <v>0(0)</v>
      </c>
      <c r="BG74" s="27">
        <f>Clean_sheet('08-09 Teamsheets'!$C$2:$H$92,$A74,BE$1)+Clean_sheet('09-10 Teamsheets'!$C$2:$H$98,$A74,BE$1)+Clean_sheet('10-11 Teamsheets'!$C$2:$H$107,$A74,BE$1)+Clean_sheet('11-12 Teamsheets'!$C$2:$H$119,$A74,BE$1)+Clean_sheet('12-13 Teamsheets'!$C$2:$H$126,$A74,BE$1)+Clean_sheet('13-14 Teamsheets'!$C$2:$H$132,$A74,BE$1)+Clean_sheet('14-15 Teamsheets'!$C$2:$H$136,$A74,BE$1)</f>
        <v>0</v>
      </c>
      <c r="BH74" s="27" t="str">
        <f>(CARDS('08-09 Teamsheets'!$H$2:$Z$92,$A74,$CX$2,'08-09 Teamsheets'!$C$2:$C$92,BE$1)+CARDS('09-10 Teamsheets'!$H$2:$Z$98,$A74,$CX$2,'09-10 Teamsheets'!$C$2:$C$98,BE$1)+CARDS('10-11 Teamsheets'!$H$2:$Z$107,$A74,$CX$2,'10-11 Teamsheets'!$C$2:$C$107,BE$1)+CARDS('11-12 Teamsheets'!$H$2:$Z$119,$A74,$CX$2,'11-12 Teamsheets'!$C$2:$C$119,BE$1)+CARDS('12-13 Teamsheets'!$H$2:$Z$126,$A74,$CX$2,'12-13 Teamsheets'!$C$2:$C$126,BE$1)+CARDS('13-14 Teamsheets'!$H$2:$Z$132,$A74,$CX$2,'13-14 Teamsheets'!$C$2:$C$132,BE$1)+CARDS('14-15 Teamsheets'!$H$2:$Z$136,$A74,$CX$2,'14-15 Teamsheets'!$C$2:$C$136,BE$1)) &amp; "(" &amp; (CARDS('08-09 Teamsheets'!$H$2:$Z$92,$A74,$CX$3,'08-09 Teamsheets'!$C$2:$C$92,BE$1)+CARDS('09-10 Teamsheets'!$H$2:$Z$98,$A74,$CX$3,'09-10 Teamsheets'!$C$2:$C$98,BE$1)+CARDS('10-11 Teamsheets'!$H$2:$Z$107,$A74,$CX$3,'10-11 Teamsheets'!$C$2:$C$107,BE$1)+CARDS('11-12 Teamsheets'!$H$2:$Z$119,$A74,$CX$3,'11-12 Teamsheets'!$C$2:$C$119,BE$1)+CARDS('12-13 Teamsheets'!$H$2:$Z$126,$A74,$CX$3,'12-13 Teamsheets'!$C$2:$C$126,BE$1)+CARDS('13-14 Teamsheets'!$H$2:$Z$132,$A74,$CX$3,'13-14 Teamsheets'!$C$2:$C$132,BE$1)+CARDS('14-15 Teamsheets'!$H$2:$Z$136,$A74,$CX$3,'14-15 Teamsheets'!$C$2:$C$136,BE$1)) &amp; ")"</f>
        <v>0(0)</v>
      </c>
      <c r="BI74" s="82">
        <f>MINS_PLAYED('08-09 Teamsheets'!$H$2:$R$92,$A74,'08-09 Teamsheets'!$C$2:$C$92,BE$1)+MINS_PLAYED('09-10 Teamsheets'!$H$2:$R$98,$A74,'09-10 Teamsheets'!$C$2:$C$98,BE$1)+ MINS_AS_SUB('08-09 Teamsheets'!$S$2:$Z$92,$A74,'08-09 Teamsheets'!$C$2:$C$92,BE$1)+ MINS_AS_SUB('09-10 Teamsheets'!$S$2:$Z$98,$A74,'09-10 Teamsheets'!$C$2:$C$98,BE$1)+MINS_PLAYED('10-11 Teamsheets'!$H$2:$R$107,$A74,'10-11 Teamsheets'!$C$2:$C$107,BE$1)+MINS_AS_SUB('10-11 Teamsheets'!$S$2:$Z$107,$A74,'10-11 Teamsheets'!$C$2:$C$107,BE$1)+MINS_PLAYED('11-12 Teamsheets'!$H$2:$R$119,$A74,'11-12 Teamsheets'!$C$2:$C$119,BE$1)+MINS_AS_SUB('11-12 Teamsheets'!$S$2:$Z$119,$A74,'11-12 Teamsheets'!$C$2:$C$119,BE$1)+MINS_PLAYED('12-13 Teamsheets'!$H$2:$R$126,$A74,'12-13 Teamsheets'!$C$2:$C$126,BE$1)+MINS_AS_SUB('12-13 Teamsheets'!$S$2:$Z$126,$A74,'12-13 Teamsheets'!$C$2:$C$126,BE$1)+MINS_PLAYED('13-14 Teamsheets'!$H$2:$R$132,$A74,'13-14 Teamsheets'!$C$2:$C$132,BE$1)+MINS_AS_SUB('13-14 Teamsheets'!$S$2:$Z$132,$A74,'13-14 Teamsheets'!$C$2:$C$132,BE$1)+MINS_PLAYED('14-15 Teamsheets'!$H$2:$R$136,$A74,'14-15 Teamsheets'!$C$2:$C$136,BE$1)+MINS_AS_SUB('14-15 Teamsheets'!$S$2:$Z$136,$A74,'14-15 Teamsheets'!$C$2:$C$136,BE$1)</f>
        <v>0</v>
      </c>
      <c r="BJ74" s="27" t="str">
        <f>(APPS('07-08 Teamsheets'!$H$2:$R$88,$A74,'07-08 Teamsheets'!$C$2:$C$88,BJ$1)+APPS('08-09 Teamsheets'!$H$2:$R$92,$A74,'08-09 Teamsheets'!$C$2:$C$92,BJ$1)+APPS('09-10 Teamsheets'!$H$2:$R$98,$A74,'09-10 Teamsheets'!$C$2:$C$98,BJ$1)+APPS('10-11 Teamsheets'!$H$2:$R$106,$A74,'10-11 Teamsheets'!$C$2:$C$106,BJ$1)+APPS('11-12 Teamsheets'!$H$2:$R$119,$A74,'11-12 Teamsheets'!$C$2:$C$119,BJ$1)+APPS('12-13 Teamsheets'!$H$2:$R$126,$A74,'12-13 Teamsheets'!$C$2:$C$126,BJ$1)+APPS('13-14 Teamsheets'!$H$2:$R$132,$A74,'13-14 Teamsheets'!$C$2:$C$132,BJ$1)+APPS('14-15 Teamsheets'!$H$2:$R$136,$A74,'14-15 Teamsheets'!$C$2:$C$136,BJ$1)) &amp; "(" &amp; (SUBS('07-08 Teamsheets'!$S$2:$Z$88,$A74,'07-08 Teamsheets'!$C$2:$C$88,BJ$1)+SUBS('08-09 Teamsheets'!$S$2:$Z$92,$A74,'08-09 Teamsheets'!$C$2:$C$92,BJ$1)+SUBS('09-10 Teamsheets'!$S$2:$Z$98,$A74,'09-10 Teamsheets'!$C$2:$C$98,BJ$1)+SUBS('10-11 Teamsheets'!$S$2:$Z$106,$A74,'10-11 Teamsheets'!$C$2:$C$106,BJ$1)+SUBS('11-12 Teamsheets'!$S$2:$Z$119,$A74,'11-12 Teamsheets'!$C$2:$C$119,BJ$1)+SUBS('12-13 Teamsheets'!$S$2:$Z$126,$A74,'12-13 Teamsheets'!$C$2:$C$126,BJ$1)+SUBS('13-14 Teamsheets'!$S$2:$Z$132,$A74,'13-14 Teamsheets'!$C$2:$C$132,BJ$1)+SUBS('14-15 Teamsheets'!$S$2:$Z$136,$A74,'14-15 Teamsheets'!$C$2:$C$136,BJ$1)) &amp; ")"</f>
        <v>0(0)</v>
      </c>
      <c r="BK74" s="27" t="str">
        <f>(GOALS('07-08 Teamsheets'!$H$2:$R$88,$A74,'07-08 Teamsheets'!$C$2:$C$88,BJ$1)+GOALS('08-09 Teamsheets'!$H$2:$R$92,$A74,'08-09 Teamsheets'!$C$2:$C$92,BJ$1)+GOALS('09-10 Teamsheets'!$H$2:$R$98,$A74,'09-10 Teamsheets'!$C$2:$C$98,BJ$1)+GOALS('10-11 Teamsheets'!$H$2:$R$106,$A74,'10-11 Teamsheets'!$C$2:$C$106,BJ$1)+GOALS('11-12 Teamsheets'!$H$2:$R$119,$A74,'11-12 Teamsheets'!$C$2:$C$119,BJ$1)+GOALS('12-13 Teamsheets'!$H$2:$R$126,$A74,'12-13 Teamsheets'!$C$2:$C$126,BJ$1)+GOALS('13-14 Teamsheets'!$H$2:$R$132,$A74,'13-14 Teamsheets'!$C$2:$C$132,BJ$1)+GOALS('14-15 Teamsheets'!$H$2:$R$136,$A74,'14-15 Teamsheets'!$C$2:$C$136,BJ$1)) &amp; "(" &amp; (GOALS('07-08 Teamsheets'!$S$2:$Z$88,$A74,'07-08 Teamsheets'!$C$2:$C$88,BJ$1)+GOALS('08-09 Teamsheets'!$S$2:$Z$92,$A74,'08-09 Teamsheets'!$C$2:$C$92,BJ$1)+GOALS('09-10 Teamsheets'!$S$2:$Z$98,$A74,'09-10 Teamsheets'!$C$2:$C$98,BJ$1)+GOALS('10-11 Teamsheets'!$S$2:$Z$106,$A74,'10-11 Teamsheets'!$C$2:$C$106,BJ$1)+GOALS('11-12 Teamsheets'!$S$2:$Z$119,$A74,'11-12 Teamsheets'!$C$2:$C$119,BJ$1)+GOALS('12-13 Teamsheets'!$S$2:$Z$126,$A74,'12-13 Teamsheets'!$C$2:$C$126,BJ$1)+GOALS('13-14 Teamsheets'!$S$2:$Z$132,$A74,'13-14 Teamsheets'!$C$2:$C$132,BJ$1)+GOALS('14-15 Teamsheets'!$S$2:$Z$136,$A74,'14-15 Teamsheets'!$C$2:$C$136,BJ$1)) &amp; ")"</f>
        <v>0(0)</v>
      </c>
      <c r="BL74" s="27">
        <f>Clean_sheet('07-08 Teamsheets'!$C$2:$H$92,$A74,BJ$1)+Clean_sheet('08-09 Teamsheets'!$C$2:$H$92,$A74,BJ$1)+Clean_sheet('09-10 Teamsheets'!$C$2:$H$98,$A74,BJ$1)+Clean_sheet('10-11 Teamsheets'!$C$2:$H$106,$A74,BJ$1)+Clean_sheet('11-12 Teamsheets'!$C$2:$H$119,$A74,BJ$1)+Clean_sheet('12-13 Teamsheets'!$C$2:$H$126,$A74,BJ$1)+Clean_sheet('13-14 Teamsheets'!$C$2:$H$132,$A74,BJ$1)+Clean_sheet('14-15 Teamsheets'!$C$2:$H$136,$A74,BJ$1)</f>
        <v>0</v>
      </c>
      <c r="BM74" s="27" t="str">
        <f>(CARDS('07-08 Teamsheets'!$H$2:$Z$88,$A74,$CX$2,'07-08 Teamsheets'!$C$2:$C$88,BJ$1)+CARDS('08-09 Teamsheets'!$H$2:$Z$92,$A74,$CX$2,'08-09 Teamsheets'!$C$2:$C$92,BJ$1)+CARDS('09-10 Teamsheets'!$H$2:$Z$98,$A74,$CX$2,'09-10 Teamsheets'!$C$2:$C$98,BJ$1)+CARDS('10-11 Teamsheets'!$H$2:$Z$106,$A74,$CX$2,'10-11 Teamsheets'!$C$2:$C$106,BJ$1)+CARDS('11-12 Teamsheets'!$H$2:$Z$119,$A74,$CX$2,'11-12 Teamsheets'!$C$2:$C$119,BJ$1)+CARDS('12-13 Teamsheets'!$H$2:$Z$126,$A74,$CX$2,'12-13 Teamsheets'!$C$2:$C$126,BJ$1)+CARDS('13-14 Teamsheets'!$H$2:$Z$132,$A74,$CX$2,'13-14 Teamsheets'!$C$2:$C$132,BJ$1)+CARDS('14-15 Teamsheets'!$H$2:$Z$136,$A74,$CX$2,'14-15 Teamsheets'!$C$2:$C$136,BJ$1)) &amp; "(" &amp; (CARDS('07-08 Teamsheets'!$H$2:$Z$88,$A74,$CX$3,'07-08 Teamsheets'!$C$2:$C$88,BJ$1)+CARDS('08-09 Teamsheets'!$H$2:$Z$92,$A74,$CX$3,'08-09 Teamsheets'!$C$2:$C$92,BJ$1)+CARDS('09-10 Teamsheets'!$H$2:$Z$98,$A74,$CX$3,'09-10 Teamsheets'!$C$2:$C$98,BJ$1)+CARDS('10-11 Teamsheets'!$H$2:$Z$106,$A74,$CX$3,'10-11 Teamsheets'!$C$2:$C$106,BJ$1)+CARDS('11-12 Teamsheets'!$H$2:$Z$119,$A74,$CX$3,'11-12 Teamsheets'!$C$2:$C$119,BJ$1)+CARDS('12-13 Teamsheets'!$H$2:$Z$126,$A74,$CX$3,'12-13 Teamsheets'!$C$2:$C$126,BJ$1)+CARDS('13-14 Teamsheets'!$H$2:$Z$132,$A74,$CX$3,'13-14 Teamsheets'!$C$2:$C$132,BJ$1)+CARDS('14-15 Teamsheets'!$H$2:$Z$136,$A74,$CX$3,'14-15 Teamsheets'!$C$2:$C$136,BJ$1)) &amp; ")"</f>
        <v>0(0)</v>
      </c>
      <c r="BN74" s="82">
        <f>MINS_PLAYED('07-08 Teamsheets'!$H$2:$R$88,$A74,'07-08 Teamsheets'!$C$2:$C$88,BJ$1)+MINS_PLAYED('08-09 Teamsheets'!$H$2:$R$92,$A74,'08-09 Teamsheets'!$C$2:$C$92,BJ$1)+MINS_PLAYED('09-10 Teamsheets'!$H$2:$R$98,$A74,'09-10 Teamsheets'!$C$2:$C$98,BJ$1)+MINS_PLAYED('10-11 Teamsheets'!$H$2:$R$106,$A74,'10-11 Teamsheets'!$C$2:$C$106,BJ$1)+MINS_PLAYED('11-12 Teamsheets'!$H$2:$R$119,$A74,'11-12 Teamsheets'!$C$2:$C$119,BJ$1)+MINS_PLAYED('12-13 Teamsheets'!$H$2:$R$126,$A74,'12-13 Teamsheets'!$C$2:$C$126,BJ$1)+MINS_PLAYED('13-14 Teamsheets'!$H$2:$R$132,$A74,'13-14 Teamsheets'!$C$2:$C$132,BJ$1)+MINS_PLAYED('14-15 Teamsheets'!$H$2:$R$136,$A74,'14-15 Teamsheets'!$C$2:$C$136,BJ$1)+MINS_AS_SUB('07-08 Teamsheets'!$S$2:$Z$88,$A74,'07-08 Teamsheets'!$C$2:$C$88,BJ$1)+MINS_AS_SUB('08-09 Teamsheets'!$S$2:$Z$92,$A74,'08-09 Teamsheets'!$C$2:$C$92,BJ$1)+MINS_AS_SUB('09-10 Teamsheets'!$S$2:$Z$98,$A74,'09-10 Teamsheets'!$C$2:$C$98,BJ$1)+MINS_AS_SUB('10-11 Teamsheets'!$S$2:$Z$106,$A74,'10-11 Teamsheets'!$C$2:$C$106,BJ$1)+MINS_AS_SUB('11-12 Teamsheets'!$S$2:$Z$119,$A74,'11-12 Teamsheets'!$C$2:$C$119,BJ$1)+MINS_AS_SUB('12-13 Teamsheets'!$S$2:$Z$126,$A74,'12-13 Teamsheets'!$C$2:$C$126,BJ$1)+MINS_AS_SUB('13-14 Teamsheets'!$S$2:$Z$132,$A74,'13-14 Teamsheets'!$C$2:$C$132,BJ$1)+MINS_AS_SUB('14-15 Teamsheets'!$S$2:$Z$136,$A74,'14-15 Teamsheets'!$C$2:$C$136,BJ$1)</f>
        <v>0</v>
      </c>
      <c r="BO74" s="27" t="str">
        <f>(APPS('07-08 Teamsheets'!$H$2:$R$88,$A74,'07-08 Teamsheets'!$C$2:$C$88,BO$1)+APPS('08-09 Teamsheets'!$H$2:$R$92,$A74,'08-09 Teamsheets'!$C$2:$C$92,BO$1)+APPS('09-10 Teamsheets'!$H$2:$R$98,$A74,'09-10 Teamsheets'!$C$2:$C$98,BO$1)+APPS('10-11 Teamsheets'!$H$2:$R$106,$A74,'10-11 Teamsheets'!$C$2:$C$106,BO$1)+APPS('11-12 Teamsheets'!$H$2:$R$119,$A74,'11-12 Teamsheets'!$C$2:$C$119,BO$1)+APPS('12-13 Teamsheets'!$H$2:$R$126,$A74,'12-13 Teamsheets'!$C$2:$C$126,BO$1)+APPS('13-14 Teamsheets'!$H$2:$R$132,$A74,'13-14 Teamsheets'!$C$2:$C$132,BO$1)+APPS('14-15 Teamsheets'!$H$2:$R$136,$A74,'14-15 Teamsheets'!$C$2:$C$136,BO$1)) &amp; "(" &amp; (SUBS('07-08 Teamsheets'!$S$2:$Z$88,$A74,'07-08 Teamsheets'!$C$2:$C$88,BO$1)+SUBS('08-09 Teamsheets'!$S$2:$Z$92,$A74,'08-09 Teamsheets'!$C$2:$C$92,BO$1)+SUBS('09-10 Teamsheets'!$S$2:$Z$98,$A74,'09-10 Teamsheets'!$C$2:$C$98,BO$1)+SUBS('10-11 Teamsheets'!$S$2:$Z$106,$A74,'10-11 Teamsheets'!$C$2:$C$106,BO$1)+SUBS('11-12 Teamsheets'!$S$2:$Z$119,$A74,'11-12 Teamsheets'!$C$2:$C$119,BO$1)+SUBS('12-13 Teamsheets'!$S$2:$Z$126,$A74,'12-13 Teamsheets'!$C$2:$C$126,BO$1)+SUBS('13-14 Teamsheets'!$S$2:$Z$132,$A74,'13-14 Teamsheets'!$C$2:$C$132,BO$1)+SUBS('14-15 Teamsheets'!$S$2:$Z$136,$A74,'14-15 Teamsheets'!$C$2:$C$136,BO$1)) &amp; ")"</f>
        <v>0(0)</v>
      </c>
      <c r="BP74" s="27" t="str">
        <f>(GOALS('07-08 Teamsheets'!$H$2:$R$88,$A74,'07-08 Teamsheets'!$C$2:$C$88,BO$1)+GOALS('08-09 Teamsheets'!$H$2:$R$92,$A74,'08-09 Teamsheets'!$C$2:$C$92,BO$1)+GOALS('09-10 Teamsheets'!$H$2:$R$98,$A74,'09-10 Teamsheets'!$C$2:$C$98,BO$1)+GOALS('10-11 Teamsheets'!$H$2:$R$106,$A74,'10-11 Teamsheets'!$C$2:$C$106,BO$1)+GOALS('11-12 Teamsheets'!$H$2:$R$119,$A74,'11-12 Teamsheets'!$C$2:$C$119,BO$1)+GOALS('12-13 Teamsheets'!$H$2:$R$126,$A74,'12-13 Teamsheets'!$C$2:$C$126,BO$1)+GOALS('13-14 Teamsheets'!$H$2:$R$132,$A74,'13-14 Teamsheets'!$C$2:$C$132,BO$1)+GOALS('14-15 Teamsheets'!$H$2:$R$136,$A74,'14-15 Teamsheets'!$C$2:$C$136,BO$1)) &amp; "(" &amp; (GOALS('07-08 Teamsheets'!$S$2:$Z$88,$A74,'07-08 Teamsheets'!$C$2:$C$88,BO$1)+GOALS('08-09 Teamsheets'!$S$2:$Z$92,$A74,'08-09 Teamsheets'!$C$2:$C$92,BO$1)+GOALS('09-10 Teamsheets'!$S$2:$Z$98,$A74,'09-10 Teamsheets'!$C$2:$C$98,BO$1)+GOALS('10-11 Teamsheets'!$S$2:$Z$106,$A74,'10-11 Teamsheets'!$C$2:$C$106,BO$1)+GOALS('11-12 Teamsheets'!$S$2:$Z$119,$A74,'11-12 Teamsheets'!$C$2:$C$119,BO$1)+GOALS('12-13 Teamsheets'!$S$2:$Z$126,$A74,'12-13 Teamsheets'!$C$2:$C$126,BO$1)+GOALS('13-14 Teamsheets'!$S$2:$Z$132,$A74,'13-14 Teamsheets'!$C$2:$C$132,BO$1)+GOALS('14-15 Teamsheets'!$S$2:$Z$136,$A74,'14-15 Teamsheets'!$C$2:$C$136,BO$1)) &amp; ")"</f>
        <v>0(0)</v>
      </c>
      <c r="BQ74" s="27">
        <f>Clean_sheet('07-08 Teamsheets'!$C$2:$H$92,$A74,BO$1)+Clean_sheet('08-09 Teamsheets'!$C$2:$H$92,$A74,BO$1)+Clean_sheet('09-10 Teamsheets'!$C$2:$H$98,$A74,BO$1)+Clean_sheet('10-11 Teamsheets'!$C$2:$H$106,$A74,BO$1)+Clean_sheet('11-12 Teamsheets'!$C$2:$H$119,$A74,BO$1)+Clean_sheet('12-13 Teamsheets'!$C$2:$H$126,$A74,BO$1)+Clean_sheet('13-14 Teamsheets'!$C$2:$H$132,$A74,BO$1)+Clean_sheet('14-15 Teamsheets'!$C$2:$H$136,$A74,BO$1)</f>
        <v>0</v>
      </c>
      <c r="BR74" s="27" t="str">
        <f>(CARDS('07-08 Teamsheets'!$H$2:$Z$88,$A74,$CX$2,'07-08 Teamsheets'!$C$2:$C$88,BO$1)+CARDS('08-09 Teamsheets'!$H$2:$Z$92,$A74,$CX$2,'08-09 Teamsheets'!$C$2:$C$92,BO$1)+CARDS('09-10 Teamsheets'!$H$2:$Z$98,$A74,$CX$2,'09-10 Teamsheets'!$C$2:$C$98,BO$1)+CARDS('10-11 Teamsheets'!$H$2:$Z$106,$A74,$CX$2,'10-11 Teamsheets'!$C$2:$C$106,BO$1)+CARDS('11-12 Teamsheets'!$H$2:$Z$119,$A74,$CX$2,'11-12 Teamsheets'!$C$2:$C$119,BO$1)+CARDS('12-13 Teamsheets'!$H$2:$Z$126,$A74,$CX$2,'12-13 Teamsheets'!$C$2:$C$126,BO$1)+CARDS('13-14 Teamsheets'!$H$2:$Z$132,$A74,$CX$2,'13-14 Teamsheets'!$C$2:$C$132,BO$1)+CARDS('14-15 Teamsheets'!$H$2:$Z$136,$A74,$CX$2,'14-15 Teamsheets'!$C$2:$C$136,BO$1)) &amp; "(" &amp; (CARDS('07-08 Teamsheets'!$H$2:$Z$88,$A74,$CX$3,'07-08 Teamsheets'!$C$2:$C$88,BO$1)+CARDS('08-09 Teamsheets'!$H$2:$Z$92,$A74,$CX$3,'08-09 Teamsheets'!$C$2:$C$92,BO$1)+CARDS('09-10 Teamsheets'!$H$2:$Z$98,$A74,$CX$3,'09-10 Teamsheets'!$C$2:$C$98,BO$1)+CARDS('10-11 Teamsheets'!$H$2:$Z$106,$A74,$CX$3,'10-11 Teamsheets'!$C$2:$C$106,BO$1)+CARDS('11-12 Teamsheets'!$H$2:$Z$119,$A74,$CX$3,'11-12 Teamsheets'!$C$2:$C$119,BO$1)+CARDS('12-13 Teamsheets'!$H$2:$Z$126,$A74,$CX$3,'12-13 Teamsheets'!$C$2:$C$126,BO$1)+CARDS('13-14 Teamsheets'!$H$2:$Z$132,$A74,$CX$3,'13-14 Teamsheets'!$C$2:$C$132,BO$1)+CARDS('14-15 Teamsheets'!$H$2:$Z$136,$A74,$CX$3,'14-15 Teamsheets'!$C$2:$C$136,BO$1)) &amp; ")"</f>
        <v>0(0)</v>
      </c>
      <c r="BS74" s="82">
        <f>MINS_PLAYED('07-08 Teamsheets'!$H$2:$R$88,$A74,'07-08 Teamsheets'!$C$2:$C$88,BO$1)+MINS_PLAYED('08-09 Teamsheets'!$H$2:$R$92,$A74,'08-09 Teamsheets'!$C$2:$C$92,BO$1)+MINS_PLAYED('09-10 Teamsheets'!$H$2:$R$98,$A74,'09-10 Teamsheets'!$C$2:$C$98,BO$1)+MINS_PLAYED('10-11 Teamsheets'!$H$2:$R$106,$A74,'10-11 Teamsheets'!$C$2:$C$106,BO$1)+MINS_PLAYED('11-12 Teamsheets'!$H$2:$R$119,$A74,'11-12 Teamsheets'!$C$2:$C$119,BO$1)+MINS_PLAYED('12-13 Teamsheets'!$H$2:$R$126,$A74,'12-13 Teamsheets'!$C$2:$C$126,BO$1)+MINS_PLAYED('13-14 Teamsheets'!$H$2:$R$132,$A74,'13-14 Teamsheets'!$C$2:$C$132,BO$1)+MINS_PLAYED('14-15 Teamsheets'!$H$2:$R$136,$A74,'14-15 Teamsheets'!$C$2:$C$136,BO$1)+MINS_AS_SUB('07-08 Teamsheets'!$S$2:$Z$88,$A74,'07-08 Teamsheets'!$C$2:$C$88,BO$1)+MINS_AS_SUB('08-09 Teamsheets'!$S$2:$Z$92,$A74,'08-09 Teamsheets'!$C$2:$C$92,BO$1)+MINS_AS_SUB('09-10 Teamsheets'!$S$2:$Z$98,$A74,'09-10 Teamsheets'!$C$2:$C$98,BO$1)+MINS_AS_SUB('10-11 Teamsheets'!$S$2:$Z$106,$A74,'10-11 Teamsheets'!$C$2:$C$106,BO$1)+MINS_AS_SUB('11-12 Teamsheets'!$S$2:$Z$119,$A74,'11-12 Teamsheets'!$C$2:$C$119,BO$1)+MINS_AS_SUB('12-13 Teamsheets'!$S$2:$Z$126,$A74,'12-13 Teamsheets'!$C$2:$C$126,BO$1)+MINS_AS_SUB('13-14 Teamsheets'!$S$2:$Z$132,$A74,'13-14 Teamsheets'!$C$2:$C$132,BO$1)+MINS_AS_SUB('14-15 Teamsheets'!$S$2:$Z$136,$A74,'14-15 Teamsheets'!$C$2:$C$136,BO$1)</f>
        <v>0</v>
      </c>
      <c r="BT74" s="71">
        <f>APPS('05-06 Teamsheets'!$H$2:$R$71,$A74,'05-06 Teamsheets'!$C$2:$C$71,B$1)+SUBS('05-06 Teamsheets'!$S$2:$W$71,$A74,'05-06 Teamsheets'!$C$2:$C$71,B$1)+APPS('06-07 Teamsheets'!$H$2:$R$83,$A74,'06-07 Teamsheets'!$C$2:$C$83,G$1)+SUBS('06-07 Teamsheets'!$S$2:$Z$83,$A74,'06-07 Teamsheets'!$C$2:$C$83,G$1)+APPS('07-08 Teamsheets'!$H$2:$R$88,$A74,'07-08 Teamsheets'!$C$2:$C$88,L$1)+SUBS('07-08 Teamsheets'!$S$2:$Z$88,$A74,'07-08 Teamsheets'!$C$2:$C$88,L$1)+APPS('08-09 Teamsheets'!$H$2:$R$92,$A74,'08-09 Teamsheets'!$C$2:$C$92,Q$1)+SUBS('08-09 Teamsheets'!$S$2:$Z$92,$A74,'08-09 Teamsheets'!$C$2:$C$92,Q$1)+APPS('09-10 Teamsheets'!$H$2:$R$98,$A74,'09-10 Teamsheets'!$C$2:$C$98,Q$1)+SUBS('09-10 Teamsheets'!$S$2:$Z$98,$A74,'09-10 Teamsheets'!$C$2:$C$98,Q$1)+APPS('10-11 Teamsheets'!$H$2:$R$107,$A74,'10-11 Teamsheets'!$C$2:$C$107,Q$1)+SUBS('10-11 Teamsheets'!$S$2:$Z$107,$A74,'10-11 Teamsheets'!$C$2:$C$107,Q$1)+APPS('11-12 Teamsheets'!$H$2:$R$119,$A74,'11-12 Teamsheets'!$C$2:$C$119,Q$1)+SUBS('11-12 Teamsheets'!$S$2:$Z$119,$A74,'11-12 Teamsheets'!$C$2:$C$119,Q$1)+APPS('12-13 Teamsheets'!$H$2:$R$126,$A74,'12-13 Teamsheets'!$C$2:$C$126,Q$1)+SUBS('12-13 Teamsheets'!$S$2:$Z$126,$A74,'12-13 Teamsheets'!$C$2:$C$126,Q$1)+APPS('13-14 Teamsheets'!$H$2:$R$132,$A74,'13-14 Teamsheets'!$C$2:$C$132,Q$1)+SUBS('13-14 Teamsheets'!$S$2:$Z$132,$A74,'13-14 Teamsheets'!$C$2:$C$132,Q$1)+APPS('14-15 Teamsheets'!$H$2:$R$136,$A74,'14-15 Teamsheets'!$C$2:$C$136,Q$1)+SUBS('14-15 Teamsheets'!$S$2:$Z$136,$A74,'14-15 Teamsheets'!$C$2:$C$136,Q$1)</f>
        <v>6</v>
      </c>
      <c r="BU74" s="132">
        <v>2</v>
      </c>
      <c r="BV74" s="27">
        <f>APPS('07-08 Teamsheets'!$H$2:$R$88,$A74,'07-08 Teamsheets'!$C$2:$C$88,AZ$1)+SUBS('07-08 Teamsheets'!$S$2:$Z$88,$A74,'07-08 Teamsheets'!$C$2:$C$88,AZ$1)+APPS('11-12 Teamsheets'!$H$2:$R$119,$A74,'11-12 Teamsheets'!$C$2:$C$119,AZ$1)+SUBS('11-12 Teamsheets'!$S$2:$Z$119,$A74,'11-12 Teamsheets'!$C$2:$C$119,AZ$1)+APPS('12-13 Teamsheets'!$H$2:$R$126,$A74,'12-13 Teamsheets'!$C$2:$C$126,AZ$1)+SUBS('12-13 Teamsheets'!$S$2:$Z$126,$A74,'12-13 Teamsheets'!$C$2:$C$126,AZ$1)+APPS('13-14 Teamsheets'!$H$2:$R$132,$A74,'13-14 Teamsheets'!$C$2:$C$132,AZ$1)+SUBS('13-14 Teamsheets'!$S$2:$Z$132,$A74,'13-14 Teamsheets'!$C$2:$C$132,AZ$1)+APPS('14-15 Teamsheets'!$H$2:$R$136,$A74,'14-15 Teamsheets'!$C$2:$C$136,AZ$1)+SUBS('14-15 Teamsheets'!$S$2:$Z$136,$A74,'14-15 Teamsheets'!$C$2:$C$136,AZ$1)+APPS('08-09 Teamsheets'!$H$2:$R$92,$A74,'08-09 Teamsheets'!$C$2:$C$92,BE$1)+APPS('09-10 Teamsheets'!$H$2:$R$98,$A74,'09-10 Teamsheets'!$C$2:$C$98,BE$1)+SUBS('08-09 Teamsheets'!$S$2:$Z$92,$A74,'08-09 Teamsheets'!$C$2:$C$92,BE$1)+SUBS('09-10 Teamsheets'!$S$2:$Z$98,$A74,'09-10 Teamsheets'!$C$2:$C$98,BE$1)+APPS('10-11 Teamsheets'!$H$2:$R$107,$A74,'10-11 Teamsheets'!$C$2:$C$107,BE$1)+SUBS('10-11 Teamsheets'!$S$2:$Z$107,$A74,'10-11 Teamsheets'!$C$2:$C$107,BE$1)+APPS('11-12 Teamsheets'!$H$2:$R$119,$A74,'11-12 Teamsheets'!$C$2:$C$119,BE$1)+SUBS('11-12 Teamsheets'!$S$2:$Z$119,$A74,'11-12 Teamsheets'!$C$2:$C$119,BE$1)+APPS('12-13 Teamsheets'!$H$2:$R$126,$A74,'12-13 Teamsheets'!$C$2:$C$126,BE$1)+SUBS('12-13 Teamsheets'!$S$2:$Z$126,$A74,'12-13 Teamsheets'!$C$2:$C$126,BE$1)+APPS('13-14 Teamsheets'!$H$2:$R$132,$A74,'13-14 Teamsheets'!$C$2:$C$132,BE$1)+SUBS('13-14 Teamsheets'!$S$2:$Z$132,$A74,'13-14 Teamsheets'!$C$2:$C$132,BE$1)+APPS('14-15 Teamsheets'!$H$2:$R$136,$A74,'14-15 Teamsheets'!$C$2:$C$136,BE$1)+SUBS('14-15 Teamsheets'!$S$2:$Z$136,$A74,'14-15 Teamsheets'!$C$2:$C$136,BE$1)</f>
        <v>0</v>
      </c>
      <c r="BW74" s="27">
        <f>APPS('07-08 Teamsheets'!$H$2:$R$88,$A74,'07-08 Teamsheets'!$C$2:$C$88,BJ$1)+APPS('08-09 Teamsheets'!$H$2:$R$92,$A74,'08-09 Teamsheets'!$C$2:$C$92,BJ$1)+APPS('09-10 Teamsheets'!$H$2:$R$98,$A74,'09-10 Teamsheets'!$C$2:$C$98,BJ$1)+SUBS('07-08 Teamsheets'!$S$2:$Z$88,$A74,'07-08 Teamsheets'!$C$2:$C$88,BJ$1)+SUBS('08-09 Teamsheets'!$S$2:$Z$92,$A74,'08-09 Teamsheets'!$C$2:$C$92,BJ$1)+SUBS('09-10 Teamsheets'!$S$2:$Z$98,$A74,'09-10 Teamsheets'!$C$2:$C$98,BJ$1)+APPS('10-11 Teamsheets'!$H$2:$R$107,$A74,'10-11 Teamsheets'!$C$2:$C$107,BJ$1)+SUBS('10-11 Teamsheets'!$S$2:$Z$107,$A74,'10-11 Teamsheets'!$C$2:$C$107,BJ$1)+APPS('11-12 Teamsheets'!$H$2:$R$119,$A74,'11-12 Teamsheets'!$C$2:$C$119,BJ$1)+SUBS('11-12 Teamsheets'!$S$2:$Z$111,$A74,'11-12 Teamsheets'!$C$2:$C$119,BJ$1)+APPS('12-13 Teamsheets'!$H$2:$R$126,$A74,'12-13 Teamsheets'!$C$2:$C$126,BJ$1)+SUBS('12-13 Teamsheets'!$S$2:$Z$118,$A74,'12-13 Teamsheets'!$C$2:$C$126,BJ$1)+APPS('13-14 Teamsheets'!$H$2:$R$132,$A74,'13-14 Teamsheets'!$C$2:$C$132,BJ$1)+SUBS('13-14 Teamsheets'!$S$2:$Z$124,$A74,'13-14 Teamsheets'!$C$2:$C$132,BJ$1)+APPS('14-15 Teamsheets'!$H$2:$R$136,$A74,'14-15 Teamsheets'!$C$2:$C$136,BJ$1)+SUBS('14-15 Teamsheets'!$S$2:$Z$128,$A74,'14-15 Teamsheets'!$C$2:$C$136,BJ$1)</f>
        <v>0</v>
      </c>
      <c r="BX74" s="27">
        <f>APPS('07-08 Teamsheets'!$H$2:$R$88,$A74,'07-08 Teamsheets'!$C$2:$C$88,BO$1)+APPS('08-09 Teamsheets'!$H$2:$R$92,$A74,'08-09 Teamsheets'!$C$2:$C$92,BO$1)+APPS('09-10 Teamsheets'!$H$2:$R$98,$A74,'09-10 Teamsheets'!$C$2:$C$98,BO$1)+SUBS('07-08 Teamsheets'!$S$2:$Z$88,$A74,'07-08 Teamsheets'!$C$2:$C$88,BO$1)+SUBS('08-09 Teamsheets'!$S$2:$Z$92,$A74,'08-09 Teamsheets'!$C$2:$C$92,BO$1)+SUBS('09-10 Teamsheets'!$S$2:$Z$98,$A74,'09-10 Teamsheets'!$C$2:$C$98,BO$1)+APPS('10-11 Teamsheets'!$H$2:$R$107,$A74,'10-11 Teamsheets'!$C$2:$C$107,BO$1)+SUBS('10-11 Teamsheets'!$S$2:$Z$107,$A74,'10-11 Teamsheets'!$C$2:$C$107,BO$1)+APPS('11-12 Teamsheets'!$H$2:$R$119,$A74,'11-12 Teamsheets'!$C$2:$C$119,BO$1)+SUBS('11-12 Teamsheets'!$S$2:$Z$119,$A74,'11-12 Teamsheets'!$C$2:$C$119,BO$1)+APPS('12-13 Teamsheets'!$H$2:$R$126,$A74,'12-13 Teamsheets'!$C$2:$C$126,BO$1)+SUBS('12-13 Teamsheets'!$S$2:$Z$126,$A74,'12-13 Teamsheets'!$C$2:$C$126,BO$1)+APPS('13-14 Teamsheets'!$H$2:$R$132,$A74,'13-14 Teamsheets'!$C$2:$C$132,BO$1)+SUBS('13-14 Teamsheets'!$S$2:$Z$132,$A74,'13-14 Teamsheets'!$C$2:$C$132,BO$1)+APPS('14-15 Teamsheets'!$H$2:$R$136,$A74,'14-15 Teamsheets'!$C$2:$C$136,BO$1)+SUBS('14-15 Teamsheets'!$S$2:$Z$136,$A74,'14-15 Teamsheets'!$C$2:$C$136,BO$1)</f>
        <v>0</v>
      </c>
      <c r="BY74" s="28">
        <f t="shared" si="31"/>
        <v>2</v>
      </c>
      <c r="BZ74" s="27" t="str">
        <f>(APPS('05-06 Teamsheets'!$H$2:$R$71,$A74) + APPS('06-07 Teamsheets'!$H$2:$R$83,$A74) +APPS('07-08 Teamsheets'!$H$2:$R$88,$A74) + APPS('08-09 Teamsheets'!$H$2:$R$92,$A74)+APPS('09-10 Teamsheets'!$H$2:$R$98,$A74)+APPS('10-11 Teamsheets'!$H$2:$R$107,$A74)+APPS('11-12 Teamsheets'!$H$2:$R$119,$A74)+APPS('12-13 Teamsheets'!$H$2:$R$126,$A74)+APPS('13-14 Teamsheets'!$H$2:$R$132,$A74)+APPS('14-15 Teamsheets'!$H$2:$R$136,$A74)) &amp; "(" &amp; (SUBS('05-06 Teamsheets'!$S$2:$W$71,$A74)+SUBS('06-07 Teamsheets'!$S$2:$Z$83,$A74)+SUBS('07-08 Teamsheets'!$S$2:$Z$88,$A74) +SUBS('08-09 Teamsheets'!$S$2:$Z$92,$A74)+SUBS('09-10 Teamsheets'!$S$2:$Z$98,$A74)+SUBS('10-11 Teamsheets'!$S$2:$Z$107,$A74)+SUBS('11-12 Teamsheets'!$S$2:$Z$119,$A74)+SUBS('12-13 Teamsheets'!$S$2:$Z$126,$A74)+SUBS('13-14 Teamsheets'!$S$2:$Z$132,$A74)+SUBS('14-15 Teamsheets'!$S$2:$Z$136,$A74)) &amp; ")"</f>
        <v>8(0)</v>
      </c>
      <c r="CA74" s="28">
        <f t="shared" si="32"/>
        <v>8</v>
      </c>
      <c r="CB74" s="71">
        <f>GOALS('05-06 Teamsheets'!$H$2:$W$71,$A74,'05-06 Teamsheets'!$C$2:$C$71,B$1)+GOALS('06-07 Teamsheets'!$H$2:$Z$83,$A74,'06-07 Teamsheets'!$C$2:$C$83,G$1)+GOALS('07-08 Teamsheets'!$H$2:$Z$88,$A74,'07-08 Teamsheets'!$C$2:$C$88,L$1)+GOALS('08-09 Teamsheets'!$H$2:$Z$92,$A74,'08-09 Teamsheets'!$C$2:$C$92,Q$1)+GOALS('09-10 Teamsheets'!$H$2:$Z$98,$A74,'09-10 Teamsheets'!$C$2:$C$98,Q$1)+GOALS('10-11 Teamsheets'!$H$2:$Z$107,$A74,'10-11 Teamsheets'!$C$2:$C$107,Q$1)+GOALS('11-12 Teamsheets'!$H$2:$Z$119,$A74,'11-12 Teamsheets'!$C$2:$C$119,Q$1)+GOALS('12-13 Teamsheets'!$H$2:$Z$126,$A74,'12-13 Teamsheets'!$C$2:$C$126,Q$1)+GOALS('13-14 Teamsheets'!$H$2:$Z$132,$A74,'13-14 Teamsheets'!$C$2:$C$132,Q$1)+GOALS('14-15 Teamsheets'!$H$2:$Z$136,$A74,'14-15 Teamsheets'!$C$2:$C$136,Q$1)</f>
        <v>0</v>
      </c>
      <c r="CC74" s="27">
        <f>GOALS('05-06 Teamsheets'!$H$2:$W$71,$A74,'05-06 Teamsheets'!$C$2:$C$71,V$1)+GOALS('05-06 Teamsheets'!$H$2:$W$71,$A74,'05-06 Teamsheets'!$C$2:$C$71,AA$1)+GOALS('06-07 Teamsheets'!$H$2:$Z$83,$A74,'06-07 Teamsheets'!$C$2:$C$83,AF$1)+GOALS('06-07 Teamsheets'!$H$2:$Z$83,$A74,'06-07 Teamsheets'!$C$2:$C$83,AK$1)+GOALS('07-08 Teamsheets'!$H$2:$Z$88,$A74,'07-08 Teamsheets'!$C$2:$C$88,AP$1)+GOALS('07-08 Teamsheets'!$H$2:$Z$88,$A74,'07-08 Teamsheets'!$C$2:$C$88,AU$1)+GOALS('07-08 Teamsheets'!$H$2:$Z$88,$A74,'07-08 Teamsheets'!$C$2:$C$88,AZ$1)+GOALS('11-12 Teamsheets'!$H$2:$Z$119,$A74,'11-12 Teamsheets'!$C$2:$C$119,AZ$1)+GOALS('12-13 Teamsheets'!$H$2:$Z$120,$A74,'12-13 Teamsheets'!$C$2:$C$120,AZ$1)+GOALS('13-14 Teamsheets'!$H$2:$Z$126,$A74,'13-14 Teamsheets'!$C$2:$C$126,AZ$1)+GOALS('14-15 Teamsheets'!$H$2:$Z$130,$A74,'14-15 Teamsheets'!$C$2:$C$130,AZ$1)+GOALS('08-09 Teamsheets'!$H$2:$Z$92,$A74,'08-09 Teamsheets'!$C$2:$C$92,BE$1)+GOALS('09-10 Teamsheets'!$H$2:$Z$98,$A74,'09-10 Teamsheets'!$C$2:$C$98,BE$1)+GOALS('10-11 Teamsheets'!$H$2:$Z$107,$A74,'10-11 Teamsheets'!$C$2:$C$107,BE$1)+GOALS('11-12 Teamsheets'!$H$2:$Z$119,$A74,'11-12 Teamsheets'!$C$2:$C$119,BE$1)+GOALS('12-13 Teamsheets'!$H$2:$Z$126,$A74,'12-13 Teamsheets'!$C$2:$C$126,BE$1)+GOALS('13-14 Teamsheets'!$H$2:$Z$132,$A74,'13-14 Teamsheets'!$C$2:$C$132,BE$1)+GOALS('14-15 Teamsheets'!$H$2:$Z$136,$A74,'14-15 Teamsheets'!$C$2:$C$136,BE$1)</f>
        <v>0</v>
      </c>
      <c r="CD74" s="27">
        <f>GOALS('07-08 Teamsheets'!$H$2:$Z$88,$A74,'07-08 Teamsheets'!$C$2:$C$88,BJ$1)
+GOALS('08-09 Teamsheets'!$H$2:$Z$92,$A74,'08-09 Teamsheets'!$C$2:$C$92,BJ$1)
+GOALS('09-10 Teamsheets'!$H$2:$Z$98,$A74,'09-10 Teamsheets'!$C$2:$C$98,BJ$1)
+GOALS('10-11 Teamsheets'!$H$2:$Z$107,$A74,'10-11 Teamsheets'!$C$2:$C$107,BJ$1)
+GOALS('11-12 Teamsheets'!$H$2:$Z$119,$A74,'11-12 Teamsheets'!$C$2:$C$119,BJ$1)
+GOALS('12-13 Teamsheets'!$H$2:$Z$124,$A74,'12-13 Teamsheets'!$C$2:$C$124,BJ$1)+GOALS('13-14 Teamsheets'!$H$2:$Z$130,$A74,'13-14 Teamsheets'!$C$2:$C$130,BJ$1)+GOALS('14-15 Teamsheets'!$H$2:$Z$134,$A74,'14-15 Teamsheets'!$C$2:$C$134,BJ$1)
+GOALS('07-08 Teamsheets'!$H$2:$Z$88,$A74,'07-08 Teamsheets'!$C$2:$C$88,BO$1)
+GOALS('08-09 Teamsheets'!$H$2:$Z$92,$A74,'08-09 Teamsheets'!$C$2:$C$92,BO$1)
+GOALS('09-10 Teamsheets'!$H$2:$Z$98,$A74,'09-10 Teamsheets'!$C$2:$C$98,BO$1)
+GOALS('10-11 Teamsheets'!$H$2:$Z$107,$A74,'10-11 Teamsheets'!$C$2:$C$107,BO$1)
+GOALS('11-12 Teamsheets'!$H$2:$Z$119,$A74,'11-12 Teamsheets'!$C$2:$C$119,BO$1)
+GOALS('12-13 Teamsheets'!$H$2:$Z$126,$A74,'12-13 Teamsheets'!$C$2:$C$126,BO$1)+GOALS('13-14 Teamsheets'!$H$2:$Z$132,$A74,'13-14 Teamsheets'!$C$2:$C$132,BO$1)+GOALS('14-15 Teamsheets'!$H$2:$Z$136,$A74,'14-15 Teamsheets'!$C$2:$C$136,BO$1)</f>
        <v>0</v>
      </c>
      <c r="CE74" s="28">
        <f t="shared" si="33"/>
        <v>0</v>
      </c>
      <c r="CF74" s="27" t="str">
        <f>(GOALS('05-06 Teamsheets'!$H$2:$R$71,$A74) +GOALS('06-07 Teamsheets'!$H$2:$R$83,$A74) +  GOALS('07-08 Teamsheets'!$H$2:$R$88,$A74) + GOALS('08-09 Teamsheets'!$H$2:$R$92,$A74)+GOALS('09-10 Teamsheets'!$H$2:$R$98,$A74)+GOALS('10-11 Teamsheets'!$H$2:$R$107,$A74)+GOALS('11-12 Teamsheets'!$H$2:$R$119,$A74)+GOALS('12-13 Teamsheets'!$H$2:$R$126,$A74)+GOALS('13-14 Teamsheets'!$H$2:$R$132,$A74)+GOALS('14-15 Teamsheets'!$H$2:$R$136,$A74)) &amp; "(" &amp; (GOALS('05-06 Teamsheets'!$S$2:$W$71,$A74)+GOALS('06-07 Teamsheets'!$S$2:$Z$83,$A74)+GOALS('07-08 Teamsheets'!$S$2:$Z$88,$A74)+GOALS('08-09 Teamsheets'!$S$2:$Z$92,$A74)+GOALS('09-10 Teamsheets'!$S$2:$Z$98,$A74)+GOALS('10-11 Teamsheets'!$S$2:$Z$107,$A74)+GOALS('11-12 Teamsheets'!$S$2:$Z$119,$A74)+GOALS('12-13 Teamsheets'!$S$2:$Z$126,$A74)+GOALS('13-14 Teamsheets'!$S$2:$Z$132,$A74)+GOALS('14-15 Teamsheets'!$S$2:$Z$136,$A74)) &amp; ")"</f>
        <v>0(0)</v>
      </c>
      <c r="CG74" s="28">
        <f t="shared" si="34"/>
        <v>0</v>
      </c>
      <c r="CH74" s="71">
        <f t="shared" si="7"/>
        <v>3</v>
      </c>
      <c r="CI74" s="83">
        <f t="shared" si="8"/>
        <v>0</v>
      </c>
      <c r="CJ74" s="77">
        <f t="shared" si="9"/>
        <v>3</v>
      </c>
      <c r="CK74" s="74" t="str">
        <f>(CARDS('05-06 Teamsheets'!$H$2:$W$71,$A74,$CX$2)+CARDS('06-07 Teamsheets'!$H$2:$Z$83,$A74,$CX$2)+CARDS('07-08 Teamsheets'!$H$2:$Z$88,$A74,$CX$2)+CARDS('08-09 Teamsheets'!$H$2:$Z$92,$A74,$CX$2)+CARDS('09-10 Teamsheets'!$H$2:$Z$98,$A74,$CX$2)+CARDS('10-11 Teamsheets'!$H$2:$Z$107,$A74,$CX$2)+CARDS('11-12 Teamsheets'!$H$2:$Z$119,$A74,$CX$2)+CARDS('12-13 Teamsheets'!$H$2:$Z$126,$A74,$CX$2)+CARDS('13-14 Teamsheets'!$H$2:$Z$130,$A74,$CX$2)) &amp; "(" &amp; (CARDS('05-06 Teamsheets'!$H$2:$W$71,$A74,$CX$3)+CARDS('06-07 Teamsheets'!$H$2:$Z$83,$A74,$CX$3)+CARDS('07-08 Teamsheets'!$H$2:$Z$88,$A74,$CX$3)+CARDS('08-09 Teamsheets'!$H$2:$Z$92,$A74,$CX$3)+CARDS('09-10 Teamsheets'!$H$2:$Z$98,$A74,$CX$3)+CARDS('10-11 Teamsheets'!$H$2:$Z$107,$A74,$CX$3)+CARDS('11-12 Teamsheets'!$H$2:$Z$119,$A74,$CX$3)+CARDS('13-14 Teamsheets'!$H$2:$Z$130,$A74,$CX$3)) &amp; ")"</f>
        <v>0(0)</v>
      </c>
      <c r="CL74" s="28">
        <f t="shared" si="10"/>
        <v>540</v>
      </c>
      <c r="CM74" s="28">
        <f t="shared" si="25"/>
        <v>180</v>
      </c>
      <c r="CN74" s="77">
        <f t="shared" si="12"/>
        <v>720</v>
      </c>
      <c r="CO74" s="28">
        <f t="shared" si="29"/>
        <v>90</v>
      </c>
      <c r="CP74" s="28">
        <f t="shared" si="30"/>
        <v>0</v>
      </c>
      <c r="CQ74" s="77">
        <f t="shared" si="24"/>
        <v>0</v>
      </c>
      <c r="CS74" s="71">
        <f t="shared" si="26"/>
        <v>114</v>
      </c>
      <c r="CT74" s="83">
        <f t="shared" si="27"/>
        <v>98</v>
      </c>
      <c r="CU74" s="77">
        <f t="shared" si="28"/>
        <v>101</v>
      </c>
    </row>
    <row r="75" spans="1:102" x14ac:dyDescent="0.2">
      <c r="A75" s="25" t="s">
        <v>1096</v>
      </c>
      <c r="B75" s="27" t="s">
        <v>1635</v>
      </c>
      <c r="C75" s="27" t="s">
        <v>1635</v>
      </c>
      <c r="D75" s="27">
        <v>0</v>
      </c>
      <c r="E75" s="27" t="s">
        <v>1635</v>
      </c>
      <c r="F75" s="82">
        <v>0</v>
      </c>
      <c r="G75" s="27" t="s">
        <v>1635</v>
      </c>
      <c r="H75" s="27" t="s">
        <v>1635</v>
      </c>
      <c r="I75" s="27">
        <v>0</v>
      </c>
      <c r="J75" s="27" t="s">
        <v>1635</v>
      </c>
      <c r="K75" s="82">
        <v>0</v>
      </c>
      <c r="L75" s="27" t="s">
        <v>1707</v>
      </c>
      <c r="M75" s="27" t="s">
        <v>1635</v>
      </c>
      <c r="N75" s="27">
        <v>0</v>
      </c>
      <c r="O75" s="27" t="s">
        <v>1635</v>
      </c>
      <c r="P75" s="82">
        <v>108</v>
      </c>
      <c r="Q75" s="27" t="str">
        <f>(APPS('08-09 Teamsheets'!$H$2:$R$92,$A75,'08-09 Teamsheets'!$C$2:$C$92,Q$1)+APPS('09-10 Teamsheets'!$H$2:$R$98,$A75,'09-10 Teamsheets'!$C$2:$C$98,Q$1)+APPS('10-11 Teamsheets'!$H$2:$R$107,$A75,'10-11 Teamsheets'!$C$2:$C$107,Q$1)+APPS('11-12 Teamsheets'!$H$2:$R$119,$A75,'11-12 Teamsheets'!$C$2:$C$119,Q$1)+APPS('12-13 Teamsheets'!$H$2:$R$126,$A75,'12-13 Teamsheets'!$C$2:$C$126,Q$1)+APPS('13-14 Teamsheets'!$H$2:$R$132,$A75,'13-14 Teamsheets'!$C$2:$C$132,Q$1)+APPS('14-15 Teamsheets'!$H$2:$R$136,$A75,'14-15 Teamsheets'!$C$2:$C$136,Q$1)) &amp; "(" &amp; (SUBS('08-09 Teamsheets'!$S$2:$Z$92,$A75,'08-09 Teamsheets'!$C$2:$C$92,Q$1)+SUBS('09-10 Teamsheets'!$S$2:$Z$98,$A75,'09-10 Teamsheets'!$C$2:$C$98,Q$1)+SUBS('10-11 Teamsheets'!$S$2:$Z$107,$A75,'10-11 Teamsheets'!$C$2:$C$107,Q$1)+SUBS('11-12 Teamsheets'!$S$2:$Z$119,$A75,'11-12 Teamsheets'!$C$2:$C$119,Q$1)+SUBS('12-13 Teamsheets'!$S$2:$Z$126,$A75,'12-13 Teamsheets'!$C$2:$C$126,Q$1)+SUBS('13-14 Teamsheets'!$S$2:$Z$132,$A75,'13-14 Teamsheets'!$C$2:$C$132,Q$1)+SUBS('14-15 Teamsheets'!$S$2:$Z$136,$A75,'14-15 Teamsheets'!$C$2:$C$136,Q$1)) &amp; ")"</f>
        <v>0(0)</v>
      </c>
      <c r="R75" s="27" t="str">
        <f>(GOALS('08-09 Teamsheets'!$H$2:$R$92,$A75,'08-09 Teamsheets'!$C$2:$C$92,Q$1)+GOALS('09-10 Teamsheets'!$H$2:$R$98,$A75,'09-10 Teamsheets'!$C$2:$C$98,Q$1)+GOALS('10-11 Teamsheets'!$H$2:$R$107,$A75,'10-11 Teamsheets'!$C$2:$C$107,Q$1)+GOALS('11-12 Teamsheets'!$H$2:$R$119,$A75,'11-12 Teamsheets'!$C$2:$C$119,Q$1)+GOALS('12-13 Teamsheets'!$H$2:$R$126,$A75,'12-13 Teamsheets'!$C$2:$C$126,Q$1)+GOALS('13-14 Teamsheets'!$H$2:$R$132,$A75,'13-14 Teamsheets'!$C$2:$C$132,Q$1)+GOALS('14-15 Teamsheets'!$H$2:$R$136,$A75,'14-15 Teamsheets'!$C$2:$C$136,Q$1)) &amp; "(" &amp; (GOALS('08-09 Teamsheets'!$S$2:$Z$92,$A75,'08-09 Teamsheets'!$C$2:$C$92,Q$1)+GOALS('09-10 Teamsheets'!$S$2:$Z$98,$A75,'09-10 Teamsheets'!$C$2:$C$98,Q$1)+GOALS('10-11 Teamsheets'!$S$2:$Z$107,$A75,'10-11 Teamsheets'!$C$2:$C$107,Q$1)+GOALS('11-12 Teamsheets'!$S$2:$Z$119,$A75,'11-12 Teamsheets'!$C$2:$C$119,Q$1)+GOALS('12-13 Teamsheets'!$S$2:$Z$126,$A75,'12-13 Teamsheets'!$C$2:$C$126,Q$1)+GOALS('13-14 Teamsheets'!$S$2:$Z$132,$A75,'13-14 Teamsheets'!$C$2:$C$132,Q$1)+GOALS('14-15 Teamsheets'!$S$2:$Z$136,$A75,'14-15 Teamsheets'!$C$2:$C$136,Q$1)) &amp; ")"</f>
        <v>0(0)</v>
      </c>
      <c r="S75" s="27">
        <f>Clean_sheet('08-09 Teamsheets'!$C$2:$H$92,$A75,Q$1)+Clean_sheet('09-10 Teamsheets'!$C$2:$H$98,$A75,Q$1)+Clean_sheet('10-11 Teamsheets'!$C$2:$H$107,$A75,Q$1)+Clean_sheet('11-12 Teamsheets'!$C$2:$H$119,$A75,Q$1)+Clean_sheet('12-13 Teamsheets'!$C$2:$H$126,$A75,Q$1)+Clean_sheet('13-14 Teamsheets'!$C$2:$H$132,$A75,Q$1)+Clean_sheet('14-15 Teamsheets'!$C$2:$H$136,$A75,Q$1)</f>
        <v>0</v>
      </c>
      <c r="T75" s="27" t="str">
        <f>(CARDS('08-09 Teamsheets'!$H$2:$Z$92,$A75,$CX$2,'08-09 Teamsheets'!$C$2:$C$92,Q$1)+CARDS('09-10 Teamsheets'!$H$2:$Z$98,$A75,$CX$2,'09-10 Teamsheets'!$C$2:$C$98,Q$1)+CARDS('10-11 Teamsheets'!$H$2:$Z$107,$A75,$CX$2,'10-11 Teamsheets'!$C$2:$C$107,Q$1)+CARDS('11-12 Teamsheets'!$H$2:$Z$119,$A75,$CX$2,'11-12 Teamsheets'!$C$2:$C$119,Q$1)+CARDS('12-13 Teamsheets'!$H$2:$Z$126,$A75,$CX$2,'12-13 Teamsheets'!$C$2:$C$126,Q$1)+CARDS('13-14 Teamsheets'!$H$2:$Z$132,$A75,$CX$2,'13-14 Teamsheets'!$C$2:$C$132,Q$1)+CARDS('14-15 Teamsheets'!$H$2:$Z$136,$A75,$CX$2,'14-15 Teamsheets'!$C$2:$C$136,Q$1)) &amp; "(" &amp; (CARDS('08-09 Teamsheets'!$H$2:$Z$92,$A75,$CX$3,'08-09 Teamsheets'!$C$2:$C$92,Q$1)+CARDS('09-10 Teamsheets'!$H$2:$Z$98,$A75,$CX$3,'09-10 Teamsheets'!$C$2:$C$98,Q$1)+CARDS('10-11 Teamsheets'!$H$2:$Z$107,$A75,$CX$3,'10-11 Teamsheets'!$C$2:$C$107,Q$1)+CARDS('11-12 Teamsheets'!$H$2:$Z$119,$A75,$CX$3,'11-12 Teamsheets'!$C$2:$C$119,Q$1)+CARDS('12-13 Teamsheets'!$H$2:$Z$126,$A75,$CX$3,'12-13 Teamsheets'!$C$2:$C$126,Q$1)+CARDS('13-14 Teamsheets'!$H$2:$Z$132,$A75,$CX$3,'13-14 Teamsheets'!$C$2:$C$132,Q$1)+CARDS('14-15 Teamsheets'!$H$2:$Z$136,$A75,$CX$3,'14-15 Teamsheets'!$C$2:$C$136,Q$1)) &amp; ")"</f>
        <v>0(0)</v>
      </c>
      <c r="U75" s="82">
        <f>MINS_PLAYED('08-09 Teamsheets'!$H$2:$R$92,$A75,'08-09 Teamsheets'!$C$2:$C$92,Q$1)+MINS_PLAYED('09-10 Teamsheets'!$H$2:$R$98,$A75,'09-10 Teamsheets'!$C$2:$C$98,Q$1)+ MINS_AS_SUB('08-09 Teamsheets'!$S$2:$Z$92,$A75,'08-09 Teamsheets'!$C$2:$C$92,Q$1)+ MINS_AS_SUB('09-10 Teamsheets'!$S$2:$Z$98,$A75,'09-10 Teamsheets'!$C$2:$C$98,Q$1)+MINS_PLAYED('10-11 Teamsheets'!$H$2:$R$107,$A75,'10-11 Teamsheets'!$C$2:$C$107,Q$1)+MINS_AS_SUB('10-11 Teamsheets'!$S$2:$Z$107,$A75,'10-11 Teamsheets'!$C$2:$C$107,Q$1)+MINS_PLAYED('11-12 Teamsheets'!$H$2:$R$119,$A75,'11-12 Teamsheets'!$C$2:$C$119,Q$1)+MINS_AS_SUB('11-12 Teamsheets'!$S$2:$Z$119,$A75,'11-12 Teamsheets'!$C$2:$C$119,Q$1)+MINS_PLAYED('12-13 Teamsheets'!$H$2:$R$126,$A75,'12-13 Teamsheets'!$C$2:$C$126,Q$1)+MINS_AS_SUB('12-13 Teamsheets'!$S$2:$Z$126,$A75,'12-13 Teamsheets'!$C$2:$C$126,Q$1)+MINS_PLAYED('13-14 Teamsheets'!$H$2:$R$132,$A75,'13-14 Teamsheets'!$C$2:$C$132,Q$1)+MINS_AS_SUB('13-14 Teamsheets'!$S$2:$Z$132,$A75,'13-14 Teamsheets'!$C$2:$C$132,Q$1)+MINS_PLAYED('14-15 Teamsheets'!$H$2:$R$136,$A75,'14-15 Teamsheets'!$C$2:$C$136,Q$1)+MINS_AS_SUB('14-15 Teamsheets'!$S$2:$Z$136,$A75,'14-15 Teamsheets'!$C$2:$C$136,Q$1)</f>
        <v>0</v>
      </c>
      <c r="V75" s="27" t="s">
        <v>1635</v>
      </c>
      <c r="W75" s="27" t="s">
        <v>1635</v>
      </c>
      <c r="X75" s="27">
        <v>0</v>
      </c>
      <c r="Y75" s="27" t="s">
        <v>1635</v>
      </c>
      <c r="Z75" s="82">
        <v>0</v>
      </c>
      <c r="AA75" s="27" t="s">
        <v>1635</v>
      </c>
      <c r="AB75" s="27" t="s">
        <v>1635</v>
      </c>
      <c r="AC75" s="27">
        <v>0</v>
      </c>
      <c r="AD75" s="27" t="s">
        <v>1635</v>
      </c>
      <c r="AE75" s="82">
        <v>0</v>
      </c>
      <c r="AF75" s="27" t="s">
        <v>1635</v>
      </c>
      <c r="AG75" s="27" t="s">
        <v>1635</v>
      </c>
      <c r="AH75" s="27">
        <v>0</v>
      </c>
      <c r="AI75" s="27" t="s">
        <v>1635</v>
      </c>
      <c r="AJ75" s="82">
        <v>0</v>
      </c>
      <c r="AK75" s="27" t="s">
        <v>1635</v>
      </c>
      <c r="AL75" s="27" t="s">
        <v>1635</v>
      </c>
      <c r="AM75" s="27">
        <v>0</v>
      </c>
      <c r="AN75" s="27" t="s">
        <v>1635</v>
      </c>
      <c r="AO75" s="82">
        <v>0</v>
      </c>
      <c r="AP75" s="27" t="s">
        <v>1635</v>
      </c>
      <c r="AQ75" s="27" t="s">
        <v>1635</v>
      </c>
      <c r="AR75" s="27">
        <v>0</v>
      </c>
      <c r="AS75" s="27" t="s">
        <v>1635</v>
      </c>
      <c r="AT75" s="82">
        <v>0</v>
      </c>
      <c r="AU75" s="27" t="s">
        <v>1636</v>
      </c>
      <c r="AV75" s="27" t="s">
        <v>1635</v>
      </c>
      <c r="AW75" s="27">
        <v>0</v>
      </c>
      <c r="AX75" s="27" t="s">
        <v>1635</v>
      </c>
      <c r="AY75" s="82">
        <v>90</v>
      </c>
      <c r="AZ75" s="27" t="str">
        <f>(APPS('07-08 Teamsheets'!$H$2:$R$88,$A75,'07-08 Teamsheets'!$C$2:$C$88,AZ$1)+APPS('11-12 Teamsheets'!$H$2:$R$119,$A75,'11-12 Teamsheets'!$C$2:$C$119,AZ$1)+APPS('12-13 Teamsheets'!$H$2:$R$126,$A75,'12-13 Teamsheets'!$C$2:$C$126,AZ$1)+APPS('13-14 Teamsheets'!$H$2:$R$132,$A75,'13-14 Teamsheets'!$C$2:$C$132,AZ$1)+APPS('14-15 Teamsheets'!$H$2:$R$136,$A75,'14-15 Teamsheets'!$C$2:$C$136,AZ$1)) &amp; "(" &amp; (SUBS('07-08 Teamsheets'!$S$2:$Z$88,$A75,'07-08 Teamsheets'!$C$2:$C$88,AZ$1)+SUBS('11-12 Teamsheets'!$S$2:$Z$119,$A75,'11-12 Teamsheets'!$C$2:$C$119,AZ$1)+SUBS('12-13 Teamsheets'!$S$2:$Z$126,$A75,'12-13 Teamsheets'!$C$2:$C$126,AZ$1)+SUBS('13-14 Teamsheets'!$S$2:$Z$132,$A75,'13-14 Teamsheets'!$C$2:$C$132,AZ$1)+SUBS('14-15 Teamsheets'!$S$2:$Z$136,$A75,'14-15 Teamsheets'!$C$2:$C$136,AZ$1)) &amp; ")"</f>
        <v>0(0)</v>
      </c>
      <c r="BA75" s="27" t="str">
        <f>(GOALS('07-08 Teamsheets'!$H$2:$R$88,$A75,'07-08 Teamsheets'!$C$2:$C$88,AZ$1)+GOALS('11-12 Teamsheets'!$H$2:$R$119,$A75,'11-12 Teamsheets'!$C$2:$C$119,AZ$1)+GOALS('12-13 Teamsheets'!$H$2:$R$126,$A75,'12-13 Teamsheets'!$C$2:$C$126,AZ$1)+GOALS('13-14 Teamsheets'!$H$2:$R$132,$A75,'13-14 Teamsheets'!$C$2:$C$132,AZ$1)+GOALS('14-15 Teamsheets'!$H$2:$R$136,$A75,'14-15 Teamsheets'!$C$2:$C$136,AZ$1)) &amp; "(" &amp; (GOALS('07-08 Teamsheets'!$S$2:$Z$88,$A75,'07-08 Teamsheets'!$C$2:$C$88,AZ$1)+GOALS('11-12 Teamsheets'!$S$2:$Z$119,$A75,'11-12 Teamsheets'!$C$2:$C$119,AZ$1)+GOALS('12-13 Teamsheets'!$S$2:$Z$126,$A75,'12-13 Teamsheets'!$C$2:$C$126,AZ$1)+GOALS('13-14 Teamsheets'!$S$2:$Z$132,$A75,'13-14 Teamsheets'!$C$2:$C$132,AZ$1)+GOALS('14-15 Teamsheets'!$S$2:$Z$136,$A75,'14-15 Teamsheets'!$C$2:$C$136,AZ$1)) &amp; ")"</f>
        <v>0(0)</v>
      </c>
      <c r="BB75" s="27">
        <f>Clean_sheet('07-08 Teamsheets'!$C$2:$H$92,$A75,AZ$1)+Clean_sheet('11-12 Teamsheets'!$C$2:$H$119,$A75,AZ$1)+Clean_sheet('12-13 Teamsheets'!$C$2:$H$126,$A75,AZ$1)+Clean_sheet('13-14 Teamsheets'!$C$2:$H$132,$A75,AZ$1)+Clean_sheet('14-15 Teamsheets'!$C$2:$H$136,$A75,AZ$1)</f>
        <v>0</v>
      </c>
      <c r="BC75" s="27" t="str">
        <f>(CARDS('07-08 Teamsheets'!$H$2:$Z$88,$A75,$CX$2,'07-08 Teamsheets'!$C$2:$C$88,AZ$1)+CARDS('11-12 Teamsheets'!$H$2:$Z$119,$A75,$CX$2,'11-12 Teamsheets'!$C$2:$C$119,AZ$1)+CARDS('12-13 Teamsheets'!$H$2:$Z$126,$A75,$CX$2,'12-13 Teamsheets'!$C$2:$C$126,AZ$1)+CARDS('13-14 Teamsheets'!$H$2:$Z$132,$A75,$CX$2,'13-14 Teamsheets'!$C$2:$C$132,AZ$1)+CARDS('14-15 Teamsheets'!$H$2:$Z$136,$A75,$CX$2,'14-15 Teamsheets'!$C$2:$C$136,AZ$1)) &amp; "(" &amp; (CARDS('07-08 Teamsheets'!$H$2:$Z$88,$A75,$CX$3,'07-08 Teamsheets'!$C$2:$C$88,AZ$1)+CARDS('11-12 Teamsheets'!$H$2:$Z$119,$A75,$CX$3,'11-12 Teamsheets'!$C$2:$C$119,AZ$1)+CARDS('12-13 Teamsheets'!$H$2:$Z$126,$A75,$CX$3,'12-13 Teamsheets'!$C$2:$C$126,AZ$1)+CARDS('13-14 Teamsheets'!$H$2:$Z$132,$A75,$CX$3,'13-14 Teamsheets'!$C$2:$C$132,AZ$1)+CARDS('14-15 Teamsheets'!$H$2:$Z$136,$A75,$CX$3,'14-15 Teamsheets'!$C$2:$C$136,AZ$1)) &amp; ")"</f>
        <v>0(0)</v>
      </c>
      <c r="BD75" s="82">
        <f>MINS_PLAYED('07-08 Teamsheets'!$H$2:$R$88,$A75,'07-08 Teamsheets'!$C$2:$C$88,AZ$1)+MINS_PLAYED('11-12 Teamsheets'!$H$2:$R$119,$A75,'11-12 Teamsheets'!$C$2:$C$119,AZ$1)+MINS_PLAYED('12-13 Teamsheets'!$H$2:$R$126,$A75,'12-13 Teamsheets'!$C$2:$C$126,AZ$1)+MINS_PLAYED('13-14 Teamsheets'!$H$2:$R$132,$A75,'13-14 Teamsheets'!$C$2:$C$132,AZ$1)+MINS_PLAYED('14-15 Teamsheets'!$H$2:$R$136,$A75,'14-15 Teamsheets'!$C$2:$C$136,AZ$1)+MINS_AS_SUB('07-08 Teamsheets'!$S$2:$Z$88,$A75,'07-08 Teamsheets'!$C$2:$C$88,AZ$1)+MINS_AS_SUB('11-12 Teamsheets'!$S$2:$Z$119,$A75,'11-12 Teamsheets'!$C$2:$C$119,AZ$1)+MINS_AS_SUB('12-13 Teamsheets'!$S$2:$Z$126,$A75,'12-13 Teamsheets'!$C$2:$C$126,AZ$1)+MINS_AS_SUB('13-14 Teamsheets'!$S$2:$Z$132,$A75,'13-14 Teamsheets'!$C$2:$C$132,AZ$1)+MINS_AS_SUB('14-15 Teamsheets'!$S$2:$Z$136,$A75,'14-15 Teamsheets'!$C$2:$C$136,AZ$1)</f>
        <v>0</v>
      </c>
      <c r="BE75" s="27" t="str">
        <f>(APPS('08-09 Teamsheets'!$H$2:$R$92,$A75,'08-09 Teamsheets'!$C$2:$C$92,BE$1)+APPS('09-10 Teamsheets'!$H$2:$R$98,$A75,'09-10 Teamsheets'!$C$2:$C$98,BE$1)+APPS('10-11 Teamsheets'!$H$2:$R$107,$A75,'10-11 Teamsheets'!$C$2:$C$107,BE$1)+APPS('11-12 Teamsheets'!$H$2:$R$119,$A75,'11-12 Teamsheets'!$C$2:$C$119,BE$1)+APPS('12-13 Teamsheets'!$H$2:$R$126,$A75,'12-13 Teamsheets'!$C$2:$C$126,BE$1)+APPS('13-14 Teamsheets'!$H$2:$R$132,$A75,'13-14 Teamsheets'!$C$2:$C$132,BE$1)+APPS('14-15 Teamsheets'!$H$2:$R$136,$A75,'14-15 Teamsheets'!$C$2:$C$136,BE$1)) &amp; "(" &amp; (SUBS('08-09 Teamsheets'!$S$2:$Z$92,$A75,'08-09 Teamsheets'!$C$2:$C$92,BE$1)+SUBS('09-10 Teamsheets'!$S$2:$Z$98,$A75,'09-10 Teamsheets'!$C$2:$C$98,BE$1)+SUBS('10-11 Teamsheets'!$S$2:$Z$107,$A75,'10-11 Teamsheets'!$C$2:$C$107,BE$1)+SUBS('11-12 Teamsheets'!$S$2:$Z$119,$A75,'11-12 Teamsheets'!$C$2:$C$119,BE$1)+SUBS('12-13 Teamsheets'!$S$2:$Z$126,$A75,'12-13 Teamsheets'!$C$2:$C$126,BE$1)+SUBS('13-14 Teamsheets'!$S$2:$Z$132,$A75,'13-14 Teamsheets'!$C$2:$C$132,BE$1)+SUBS('14-15 Teamsheets'!$S$2:$Z$136,$A75,'14-15 Teamsheets'!$C$2:$C$136,BE$1)) &amp; ")"</f>
        <v>0(0)</v>
      </c>
      <c r="BF75" s="27" t="str">
        <f>(GOALS('08-09 Teamsheets'!$H$2:$R$92,$A75,'08-09 Teamsheets'!$C$2:$C$92,BE$1)+GOALS('09-10 Teamsheets'!$H$2:$R$98,$A75,'09-10 Teamsheets'!$C$2:$C$98,BE$1)+GOALS('10-11 Teamsheets'!$H$2:$R$107,$A75,'10-11 Teamsheets'!$C$2:$C$107,BE$1)+GOALS('11-12 Teamsheets'!$H$2:$R$119,$A75,'11-12 Teamsheets'!$C$2:$C$119,BE$1)+GOALS('12-13 Teamsheets'!$H$2:$R$126,$A75,'12-13 Teamsheets'!$C$2:$C$126,BE$1)+GOALS('13-14 Teamsheets'!$H$2:$R$132,$A75,'13-14 Teamsheets'!$C$2:$C$132,BE$1)+GOALS('14-15 Teamsheets'!$H$2:$R$136,$A75,'14-15 Teamsheets'!$C$2:$C$136,BE$1)) &amp; "(" &amp; (GOALS('08-09 Teamsheets'!$S$2:$Z$92,$A75,'08-09 Teamsheets'!$C$2:$C$92,BE$1)+GOALS('09-10 Teamsheets'!$S$2:$Z$98,$A75,'09-10 Teamsheets'!$C$2:$C$98,BE$1)+GOALS('10-11 Teamsheets'!$S$2:$Z$107,$A75,'10-11 Teamsheets'!$C$2:$C$107,BE$1)+GOALS('11-12 Teamsheets'!$S$2:$Z$119,$A75,'11-12 Teamsheets'!$C$2:$C$119,BE$1)+GOALS('12-13 Teamsheets'!$S$2:$Z$126,$A75,'12-13 Teamsheets'!$C$2:$C$126,BE$1)+GOALS('13-14 Teamsheets'!$S$2:$Z$132,$A75,'13-14 Teamsheets'!$C$2:$C$132,BE$1)+GOALS('14-15 Teamsheets'!$S$2:$Z$136,$A75,'14-15 Teamsheets'!$C$2:$C$136,BE$1)) &amp; ")"</f>
        <v>0(0)</v>
      </c>
      <c r="BG75" s="27">
        <f>Clean_sheet('08-09 Teamsheets'!$C$2:$H$92,$A75,BE$1)+Clean_sheet('09-10 Teamsheets'!$C$2:$H$98,$A75,BE$1)+Clean_sheet('10-11 Teamsheets'!$C$2:$H$107,$A75,BE$1)+Clean_sheet('11-12 Teamsheets'!$C$2:$H$119,$A75,BE$1)+Clean_sheet('12-13 Teamsheets'!$C$2:$H$126,$A75,BE$1)+Clean_sheet('13-14 Teamsheets'!$C$2:$H$132,$A75,BE$1)+Clean_sheet('14-15 Teamsheets'!$C$2:$H$136,$A75,BE$1)</f>
        <v>0</v>
      </c>
      <c r="BH75" s="27" t="str">
        <f>(CARDS('08-09 Teamsheets'!$H$2:$Z$92,$A75,$CX$2,'08-09 Teamsheets'!$C$2:$C$92,BE$1)+CARDS('09-10 Teamsheets'!$H$2:$Z$98,$A75,$CX$2,'09-10 Teamsheets'!$C$2:$C$98,BE$1)+CARDS('10-11 Teamsheets'!$H$2:$Z$107,$A75,$CX$2,'10-11 Teamsheets'!$C$2:$C$107,BE$1)+CARDS('11-12 Teamsheets'!$H$2:$Z$119,$A75,$CX$2,'11-12 Teamsheets'!$C$2:$C$119,BE$1)+CARDS('12-13 Teamsheets'!$H$2:$Z$126,$A75,$CX$2,'12-13 Teamsheets'!$C$2:$C$126,BE$1)+CARDS('13-14 Teamsheets'!$H$2:$Z$132,$A75,$CX$2,'13-14 Teamsheets'!$C$2:$C$132,BE$1)+CARDS('14-15 Teamsheets'!$H$2:$Z$136,$A75,$CX$2,'14-15 Teamsheets'!$C$2:$C$136,BE$1)) &amp; "(" &amp; (CARDS('08-09 Teamsheets'!$H$2:$Z$92,$A75,$CX$3,'08-09 Teamsheets'!$C$2:$C$92,BE$1)+CARDS('09-10 Teamsheets'!$H$2:$Z$98,$A75,$CX$3,'09-10 Teamsheets'!$C$2:$C$98,BE$1)+CARDS('10-11 Teamsheets'!$H$2:$Z$107,$A75,$CX$3,'10-11 Teamsheets'!$C$2:$C$107,BE$1)+CARDS('11-12 Teamsheets'!$H$2:$Z$119,$A75,$CX$3,'11-12 Teamsheets'!$C$2:$C$119,BE$1)+CARDS('12-13 Teamsheets'!$H$2:$Z$126,$A75,$CX$3,'12-13 Teamsheets'!$C$2:$C$126,BE$1)+CARDS('13-14 Teamsheets'!$H$2:$Z$132,$A75,$CX$3,'13-14 Teamsheets'!$C$2:$C$132,BE$1)+CARDS('14-15 Teamsheets'!$H$2:$Z$136,$A75,$CX$3,'14-15 Teamsheets'!$C$2:$C$136,BE$1)) &amp; ")"</f>
        <v>0(0)</v>
      </c>
      <c r="BI75" s="82">
        <f>MINS_PLAYED('08-09 Teamsheets'!$H$2:$R$92,$A75,'08-09 Teamsheets'!$C$2:$C$92,BE$1)+MINS_PLAYED('09-10 Teamsheets'!$H$2:$R$98,$A75,'09-10 Teamsheets'!$C$2:$C$98,BE$1)+ MINS_AS_SUB('08-09 Teamsheets'!$S$2:$Z$92,$A75,'08-09 Teamsheets'!$C$2:$C$92,BE$1)+ MINS_AS_SUB('09-10 Teamsheets'!$S$2:$Z$98,$A75,'09-10 Teamsheets'!$C$2:$C$98,BE$1)+MINS_PLAYED('10-11 Teamsheets'!$H$2:$R$107,$A75,'10-11 Teamsheets'!$C$2:$C$107,BE$1)+MINS_AS_SUB('10-11 Teamsheets'!$S$2:$Z$107,$A75,'10-11 Teamsheets'!$C$2:$C$107,BE$1)+MINS_PLAYED('11-12 Teamsheets'!$H$2:$R$119,$A75,'11-12 Teamsheets'!$C$2:$C$119,BE$1)+MINS_AS_SUB('11-12 Teamsheets'!$S$2:$Z$119,$A75,'11-12 Teamsheets'!$C$2:$C$119,BE$1)+MINS_PLAYED('12-13 Teamsheets'!$H$2:$R$126,$A75,'12-13 Teamsheets'!$C$2:$C$126,BE$1)+MINS_AS_SUB('12-13 Teamsheets'!$S$2:$Z$126,$A75,'12-13 Teamsheets'!$C$2:$C$126,BE$1)+MINS_PLAYED('13-14 Teamsheets'!$H$2:$R$132,$A75,'13-14 Teamsheets'!$C$2:$C$132,BE$1)+MINS_AS_SUB('13-14 Teamsheets'!$S$2:$Z$132,$A75,'13-14 Teamsheets'!$C$2:$C$132,BE$1)+MINS_PLAYED('14-15 Teamsheets'!$H$2:$R$136,$A75,'14-15 Teamsheets'!$C$2:$C$136,BE$1)+MINS_AS_SUB('14-15 Teamsheets'!$S$2:$Z$136,$A75,'14-15 Teamsheets'!$C$2:$C$136,BE$1)</f>
        <v>0</v>
      </c>
      <c r="BJ75" s="27" t="str">
        <f>(APPS('07-08 Teamsheets'!$H$2:$R$88,$A75,'07-08 Teamsheets'!$C$2:$C$88,BJ$1)+APPS('08-09 Teamsheets'!$H$2:$R$92,$A75,'08-09 Teamsheets'!$C$2:$C$92,BJ$1)+APPS('09-10 Teamsheets'!$H$2:$R$98,$A75,'09-10 Teamsheets'!$C$2:$C$98,BJ$1)+APPS('10-11 Teamsheets'!$H$2:$R$106,$A75,'10-11 Teamsheets'!$C$2:$C$106,BJ$1)+APPS('11-12 Teamsheets'!$H$2:$R$119,$A75,'11-12 Teamsheets'!$C$2:$C$119,BJ$1)+APPS('12-13 Teamsheets'!$H$2:$R$126,$A75,'12-13 Teamsheets'!$C$2:$C$126,BJ$1)+APPS('13-14 Teamsheets'!$H$2:$R$132,$A75,'13-14 Teamsheets'!$C$2:$C$132,BJ$1)+APPS('14-15 Teamsheets'!$H$2:$R$136,$A75,'14-15 Teamsheets'!$C$2:$C$136,BJ$1)) &amp; "(" &amp; (SUBS('07-08 Teamsheets'!$S$2:$Z$88,$A75,'07-08 Teamsheets'!$C$2:$C$88,BJ$1)+SUBS('08-09 Teamsheets'!$S$2:$Z$92,$A75,'08-09 Teamsheets'!$C$2:$C$92,BJ$1)+SUBS('09-10 Teamsheets'!$S$2:$Z$98,$A75,'09-10 Teamsheets'!$C$2:$C$98,BJ$1)+SUBS('10-11 Teamsheets'!$S$2:$Z$106,$A75,'10-11 Teamsheets'!$C$2:$C$106,BJ$1)+SUBS('11-12 Teamsheets'!$S$2:$Z$119,$A75,'11-12 Teamsheets'!$C$2:$C$119,BJ$1)+SUBS('12-13 Teamsheets'!$S$2:$Z$126,$A75,'12-13 Teamsheets'!$C$2:$C$126,BJ$1)+SUBS('13-14 Teamsheets'!$S$2:$Z$132,$A75,'13-14 Teamsheets'!$C$2:$C$132,BJ$1)+SUBS('14-15 Teamsheets'!$S$2:$Z$136,$A75,'14-15 Teamsheets'!$C$2:$C$136,BJ$1)) &amp; ")"</f>
        <v>0(0)</v>
      </c>
      <c r="BK75" s="27" t="str">
        <f>(GOALS('07-08 Teamsheets'!$H$2:$R$88,$A75,'07-08 Teamsheets'!$C$2:$C$88,BJ$1)+GOALS('08-09 Teamsheets'!$H$2:$R$92,$A75,'08-09 Teamsheets'!$C$2:$C$92,BJ$1)+GOALS('09-10 Teamsheets'!$H$2:$R$98,$A75,'09-10 Teamsheets'!$C$2:$C$98,BJ$1)+GOALS('10-11 Teamsheets'!$H$2:$R$106,$A75,'10-11 Teamsheets'!$C$2:$C$106,BJ$1)+GOALS('11-12 Teamsheets'!$H$2:$R$119,$A75,'11-12 Teamsheets'!$C$2:$C$119,BJ$1)+GOALS('12-13 Teamsheets'!$H$2:$R$126,$A75,'12-13 Teamsheets'!$C$2:$C$126,BJ$1)+GOALS('13-14 Teamsheets'!$H$2:$R$132,$A75,'13-14 Teamsheets'!$C$2:$C$132,BJ$1)+GOALS('14-15 Teamsheets'!$H$2:$R$136,$A75,'14-15 Teamsheets'!$C$2:$C$136,BJ$1)) &amp; "(" &amp; (GOALS('07-08 Teamsheets'!$S$2:$Z$88,$A75,'07-08 Teamsheets'!$C$2:$C$88,BJ$1)+GOALS('08-09 Teamsheets'!$S$2:$Z$92,$A75,'08-09 Teamsheets'!$C$2:$C$92,BJ$1)+GOALS('09-10 Teamsheets'!$S$2:$Z$98,$A75,'09-10 Teamsheets'!$C$2:$C$98,BJ$1)+GOALS('10-11 Teamsheets'!$S$2:$Z$106,$A75,'10-11 Teamsheets'!$C$2:$C$106,BJ$1)+GOALS('11-12 Teamsheets'!$S$2:$Z$119,$A75,'11-12 Teamsheets'!$C$2:$C$119,BJ$1)+GOALS('12-13 Teamsheets'!$S$2:$Z$126,$A75,'12-13 Teamsheets'!$C$2:$C$126,BJ$1)+GOALS('13-14 Teamsheets'!$S$2:$Z$132,$A75,'13-14 Teamsheets'!$C$2:$C$132,BJ$1)+GOALS('14-15 Teamsheets'!$S$2:$Z$136,$A75,'14-15 Teamsheets'!$C$2:$C$136,BJ$1)) &amp; ")"</f>
        <v>0(0)</v>
      </c>
      <c r="BL75" s="27">
        <f>Clean_sheet('07-08 Teamsheets'!$C$2:$H$92,$A75,BJ$1)+Clean_sheet('08-09 Teamsheets'!$C$2:$H$92,$A75,BJ$1)+Clean_sheet('09-10 Teamsheets'!$C$2:$H$98,$A75,BJ$1)+Clean_sheet('10-11 Teamsheets'!$C$2:$H$106,$A75,BJ$1)+Clean_sheet('11-12 Teamsheets'!$C$2:$H$119,$A75,BJ$1)+Clean_sheet('12-13 Teamsheets'!$C$2:$H$126,$A75,BJ$1)+Clean_sheet('13-14 Teamsheets'!$C$2:$H$132,$A75,BJ$1)+Clean_sheet('14-15 Teamsheets'!$C$2:$H$136,$A75,BJ$1)</f>
        <v>0</v>
      </c>
      <c r="BM75" s="27" t="str">
        <f>(CARDS('07-08 Teamsheets'!$H$2:$Z$88,$A75,$CX$2,'07-08 Teamsheets'!$C$2:$C$88,BJ$1)+CARDS('08-09 Teamsheets'!$H$2:$Z$92,$A75,$CX$2,'08-09 Teamsheets'!$C$2:$C$92,BJ$1)+CARDS('09-10 Teamsheets'!$H$2:$Z$98,$A75,$CX$2,'09-10 Teamsheets'!$C$2:$C$98,BJ$1)+CARDS('10-11 Teamsheets'!$H$2:$Z$106,$A75,$CX$2,'10-11 Teamsheets'!$C$2:$C$106,BJ$1)+CARDS('11-12 Teamsheets'!$H$2:$Z$119,$A75,$CX$2,'11-12 Teamsheets'!$C$2:$C$119,BJ$1)+CARDS('12-13 Teamsheets'!$H$2:$Z$126,$A75,$CX$2,'12-13 Teamsheets'!$C$2:$C$126,BJ$1)+CARDS('13-14 Teamsheets'!$H$2:$Z$132,$A75,$CX$2,'13-14 Teamsheets'!$C$2:$C$132,BJ$1)+CARDS('14-15 Teamsheets'!$H$2:$Z$136,$A75,$CX$2,'14-15 Teamsheets'!$C$2:$C$136,BJ$1)) &amp; "(" &amp; (CARDS('07-08 Teamsheets'!$H$2:$Z$88,$A75,$CX$3,'07-08 Teamsheets'!$C$2:$C$88,BJ$1)+CARDS('08-09 Teamsheets'!$H$2:$Z$92,$A75,$CX$3,'08-09 Teamsheets'!$C$2:$C$92,BJ$1)+CARDS('09-10 Teamsheets'!$H$2:$Z$98,$A75,$CX$3,'09-10 Teamsheets'!$C$2:$C$98,BJ$1)+CARDS('10-11 Teamsheets'!$H$2:$Z$106,$A75,$CX$3,'10-11 Teamsheets'!$C$2:$C$106,BJ$1)+CARDS('11-12 Teamsheets'!$H$2:$Z$119,$A75,$CX$3,'11-12 Teamsheets'!$C$2:$C$119,BJ$1)+CARDS('12-13 Teamsheets'!$H$2:$Z$126,$A75,$CX$3,'12-13 Teamsheets'!$C$2:$C$126,BJ$1)+CARDS('13-14 Teamsheets'!$H$2:$Z$132,$A75,$CX$3,'13-14 Teamsheets'!$C$2:$C$132,BJ$1)+CARDS('14-15 Teamsheets'!$H$2:$Z$136,$A75,$CX$3,'14-15 Teamsheets'!$C$2:$C$136,BJ$1)) &amp; ")"</f>
        <v>0(0)</v>
      </c>
      <c r="BN75" s="82">
        <f>MINS_PLAYED('07-08 Teamsheets'!$H$2:$R$88,$A75,'07-08 Teamsheets'!$C$2:$C$88,BJ$1)+MINS_PLAYED('08-09 Teamsheets'!$H$2:$R$92,$A75,'08-09 Teamsheets'!$C$2:$C$92,BJ$1)+MINS_PLAYED('09-10 Teamsheets'!$H$2:$R$98,$A75,'09-10 Teamsheets'!$C$2:$C$98,BJ$1)+MINS_PLAYED('10-11 Teamsheets'!$H$2:$R$106,$A75,'10-11 Teamsheets'!$C$2:$C$106,BJ$1)+MINS_PLAYED('11-12 Teamsheets'!$H$2:$R$119,$A75,'11-12 Teamsheets'!$C$2:$C$119,BJ$1)+MINS_PLAYED('12-13 Teamsheets'!$H$2:$R$126,$A75,'12-13 Teamsheets'!$C$2:$C$126,BJ$1)+MINS_PLAYED('13-14 Teamsheets'!$H$2:$R$132,$A75,'13-14 Teamsheets'!$C$2:$C$132,BJ$1)+MINS_PLAYED('14-15 Teamsheets'!$H$2:$R$136,$A75,'14-15 Teamsheets'!$C$2:$C$136,BJ$1)+MINS_AS_SUB('07-08 Teamsheets'!$S$2:$Z$88,$A75,'07-08 Teamsheets'!$C$2:$C$88,BJ$1)+MINS_AS_SUB('08-09 Teamsheets'!$S$2:$Z$92,$A75,'08-09 Teamsheets'!$C$2:$C$92,BJ$1)+MINS_AS_SUB('09-10 Teamsheets'!$S$2:$Z$98,$A75,'09-10 Teamsheets'!$C$2:$C$98,BJ$1)+MINS_AS_SUB('10-11 Teamsheets'!$S$2:$Z$106,$A75,'10-11 Teamsheets'!$C$2:$C$106,BJ$1)+MINS_AS_SUB('11-12 Teamsheets'!$S$2:$Z$119,$A75,'11-12 Teamsheets'!$C$2:$C$119,BJ$1)+MINS_AS_SUB('12-13 Teamsheets'!$S$2:$Z$126,$A75,'12-13 Teamsheets'!$C$2:$C$126,BJ$1)+MINS_AS_SUB('13-14 Teamsheets'!$S$2:$Z$132,$A75,'13-14 Teamsheets'!$C$2:$C$132,BJ$1)+MINS_AS_SUB('14-15 Teamsheets'!$S$2:$Z$136,$A75,'14-15 Teamsheets'!$C$2:$C$136,BJ$1)</f>
        <v>0</v>
      </c>
      <c r="BO75" s="27" t="str">
        <f>(APPS('07-08 Teamsheets'!$H$2:$R$88,$A75,'07-08 Teamsheets'!$C$2:$C$88,BO$1)+APPS('08-09 Teamsheets'!$H$2:$R$92,$A75,'08-09 Teamsheets'!$C$2:$C$92,BO$1)+APPS('09-10 Teamsheets'!$H$2:$R$98,$A75,'09-10 Teamsheets'!$C$2:$C$98,BO$1)+APPS('10-11 Teamsheets'!$H$2:$R$106,$A75,'10-11 Teamsheets'!$C$2:$C$106,BO$1)+APPS('11-12 Teamsheets'!$H$2:$R$119,$A75,'11-12 Teamsheets'!$C$2:$C$119,BO$1)+APPS('12-13 Teamsheets'!$H$2:$R$126,$A75,'12-13 Teamsheets'!$C$2:$C$126,BO$1)+APPS('13-14 Teamsheets'!$H$2:$R$132,$A75,'13-14 Teamsheets'!$C$2:$C$132,BO$1)+APPS('14-15 Teamsheets'!$H$2:$R$136,$A75,'14-15 Teamsheets'!$C$2:$C$136,BO$1)) &amp; "(" &amp; (SUBS('07-08 Teamsheets'!$S$2:$Z$88,$A75,'07-08 Teamsheets'!$C$2:$C$88,BO$1)+SUBS('08-09 Teamsheets'!$S$2:$Z$92,$A75,'08-09 Teamsheets'!$C$2:$C$92,BO$1)+SUBS('09-10 Teamsheets'!$S$2:$Z$98,$A75,'09-10 Teamsheets'!$C$2:$C$98,BO$1)+SUBS('10-11 Teamsheets'!$S$2:$Z$106,$A75,'10-11 Teamsheets'!$C$2:$C$106,BO$1)+SUBS('11-12 Teamsheets'!$S$2:$Z$119,$A75,'11-12 Teamsheets'!$C$2:$C$119,BO$1)+SUBS('12-13 Teamsheets'!$S$2:$Z$126,$A75,'12-13 Teamsheets'!$C$2:$C$126,BO$1)+SUBS('13-14 Teamsheets'!$S$2:$Z$132,$A75,'13-14 Teamsheets'!$C$2:$C$132,BO$1)+SUBS('14-15 Teamsheets'!$S$2:$Z$136,$A75,'14-15 Teamsheets'!$C$2:$C$136,BO$1)) &amp; ")"</f>
        <v>0(0)</v>
      </c>
      <c r="BP75" s="27" t="str">
        <f>(GOALS('07-08 Teamsheets'!$H$2:$R$88,$A75,'07-08 Teamsheets'!$C$2:$C$88,BO$1)+GOALS('08-09 Teamsheets'!$H$2:$R$92,$A75,'08-09 Teamsheets'!$C$2:$C$92,BO$1)+GOALS('09-10 Teamsheets'!$H$2:$R$98,$A75,'09-10 Teamsheets'!$C$2:$C$98,BO$1)+GOALS('10-11 Teamsheets'!$H$2:$R$106,$A75,'10-11 Teamsheets'!$C$2:$C$106,BO$1)+GOALS('11-12 Teamsheets'!$H$2:$R$119,$A75,'11-12 Teamsheets'!$C$2:$C$119,BO$1)+GOALS('12-13 Teamsheets'!$H$2:$R$126,$A75,'12-13 Teamsheets'!$C$2:$C$126,BO$1)+GOALS('13-14 Teamsheets'!$H$2:$R$132,$A75,'13-14 Teamsheets'!$C$2:$C$132,BO$1)+GOALS('14-15 Teamsheets'!$H$2:$R$136,$A75,'14-15 Teamsheets'!$C$2:$C$136,BO$1)) &amp; "(" &amp; (GOALS('07-08 Teamsheets'!$S$2:$Z$88,$A75,'07-08 Teamsheets'!$C$2:$C$88,BO$1)+GOALS('08-09 Teamsheets'!$S$2:$Z$92,$A75,'08-09 Teamsheets'!$C$2:$C$92,BO$1)+GOALS('09-10 Teamsheets'!$S$2:$Z$98,$A75,'09-10 Teamsheets'!$C$2:$C$98,BO$1)+GOALS('10-11 Teamsheets'!$S$2:$Z$106,$A75,'10-11 Teamsheets'!$C$2:$C$106,BO$1)+GOALS('11-12 Teamsheets'!$S$2:$Z$119,$A75,'11-12 Teamsheets'!$C$2:$C$119,BO$1)+GOALS('12-13 Teamsheets'!$S$2:$Z$126,$A75,'12-13 Teamsheets'!$C$2:$C$126,BO$1)+GOALS('13-14 Teamsheets'!$S$2:$Z$132,$A75,'13-14 Teamsheets'!$C$2:$C$132,BO$1)+GOALS('14-15 Teamsheets'!$S$2:$Z$136,$A75,'14-15 Teamsheets'!$C$2:$C$136,BO$1)) &amp; ")"</f>
        <v>0(0)</v>
      </c>
      <c r="BQ75" s="27">
        <f>Clean_sheet('07-08 Teamsheets'!$C$2:$H$92,$A75,BO$1)+Clean_sheet('08-09 Teamsheets'!$C$2:$H$92,$A75,BO$1)+Clean_sheet('09-10 Teamsheets'!$C$2:$H$98,$A75,BO$1)+Clean_sheet('10-11 Teamsheets'!$C$2:$H$106,$A75,BO$1)+Clean_sheet('11-12 Teamsheets'!$C$2:$H$119,$A75,BO$1)+Clean_sheet('12-13 Teamsheets'!$C$2:$H$126,$A75,BO$1)+Clean_sheet('13-14 Teamsheets'!$C$2:$H$132,$A75,BO$1)+Clean_sheet('14-15 Teamsheets'!$C$2:$H$136,$A75,BO$1)</f>
        <v>0</v>
      </c>
      <c r="BR75" s="27" t="str">
        <f>(CARDS('07-08 Teamsheets'!$H$2:$Z$88,$A75,$CX$2,'07-08 Teamsheets'!$C$2:$C$88,BO$1)+CARDS('08-09 Teamsheets'!$H$2:$Z$92,$A75,$CX$2,'08-09 Teamsheets'!$C$2:$C$92,BO$1)+CARDS('09-10 Teamsheets'!$H$2:$Z$98,$A75,$CX$2,'09-10 Teamsheets'!$C$2:$C$98,BO$1)+CARDS('10-11 Teamsheets'!$H$2:$Z$106,$A75,$CX$2,'10-11 Teamsheets'!$C$2:$C$106,BO$1)+CARDS('11-12 Teamsheets'!$H$2:$Z$119,$A75,$CX$2,'11-12 Teamsheets'!$C$2:$C$119,BO$1)+CARDS('12-13 Teamsheets'!$H$2:$Z$126,$A75,$CX$2,'12-13 Teamsheets'!$C$2:$C$126,BO$1)+CARDS('13-14 Teamsheets'!$H$2:$Z$132,$A75,$CX$2,'13-14 Teamsheets'!$C$2:$C$132,BO$1)+CARDS('14-15 Teamsheets'!$H$2:$Z$136,$A75,$CX$2,'14-15 Teamsheets'!$C$2:$C$136,BO$1)) &amp; "(" &amp; (CARDS('07-08 Teamsheets'!$H$2:$Z$88,$A75,$CX$3,'07-08 Teamsheets'!$C$2:$C$88,BO$1)+CARDS('08-09 Teamsheets'!$H$2:$Z$92,$A75,$CX$3,'08-09 Teamsheets'!$C$2:$C$92,BO$1)+CARDS('09-10 Teamsheets'!$H$2:$Z$98,$A75,$CX$3,'09-10 Teamsheets'!$C$2:$C$98,BO$1)+CARDS('10-11 Teamsheets'!$H$2:$Z$106,$A75,$CX$3,'10-11 Teamsheets'!$C$2:$C$106,BO$1)+CARDS('11-12 Teamsheets'!$H$2:$Z$119,$A75,$CX$3,'11-12 Teamsheets'!$C$2:$C$119,BO$1)+CARDS('12-13 Teamsheets'!$H$2:$Z$126,$A75,$CX$3,'12-13 Teamsheets'!$C$2:$C$126,BO$1)+CARDS('13-14 Teamsheets'!$H$2:$Z$132,$A75,$CX$3,'13-14 Teamsheets'!$C$2:$C$132,BO$1)+CARDS('14-15 Teamsheets'!$H$2:$Z$136,$A75,$CX$3,'14-15 Teamsheets'!$C$2:$C$136,BO$1)) &amp; ")"</f>
        <v>0(0)</v>
      </c>
      <c r="BS75" s="82">
        <f>MINS_PLAYED('07-08 Teamsheets'!$H$2:$R$88,$A75,'07-08 Teamsheets'!$C$2:$C$88,BO$1)+MINS_PLAYED('08-09 Teamsheets'!$H$2:$R$92,$A75,'08-09 Teamsheets'!$C$2:$C$92,BO$1)+MINS_PLAYED('09-10 Teamsheets'!$H$2:$R$98,$A75,'09-10 Teamsheets'!$C$2:$C$98,BO$1)+MINS_PLAYED('10-11 Teamsheets'!$H$2:$R$106,$A75,'10-11 Teamsheets'!$C$2:$C$106,BO$1)+MINS_PLAYED('11-12 Teamsheets'!$H$2:$R$119,$A75,'11-12 Teamsheets'!$C$2:$C$119,BO$1)+MINS_PLAYED('12-13 Teamsheets'!$H$2:$R$126,$A75,'12-13 Teamsheets'!$C$2:$C$126,BO$1)+MINS_PLAYED('13-14 Teamsheets'!$H$2:$R$132,$A75,'13-14 Teamsheets'!$C$2:$C$132,BO$1)+MINS_PLAYED('14-15 Teamsheets'!$H$2:$R$136,$A75,'14-15 Teamsheets'!$C$2:$C$136,BO$1)+MINS_AS_SUB('07-08 Teamsheets'!$S$2:$Z$88,$A75,'07-08 Teamsheets'!$C$2:$C$88,BO$1)+MINS_AS_SUB('08-09 Teamsheets'!$S$2:$Z$92,$A75,'08-09 Teamsheets'!$C$2:$C$92,BO$1)+MINS_AS_SUB('09-10 Teamsheets'!$S$2:$Z$98,$A75,'09-10 Teamsheets'!$C$2:$C$98,BO$1)+MINS_AS_SUB('10-11 Teamsheets'!$S$2:$Z$106,$A75,'10-11 Teamsheets'!$C$2:$C$106,BO$1)+MINS_AS_SUB('11-12 Teamsheets'!$S$2:$Z$119,$A75,'11-12 Teamsheets'!$C$2:$C$119,BO$1)+MINS_AS_SUB('12-13 Teamsheets'!$S$2:$Z$126,$A75,'12-13 Teamsheets'!$C$2:$C$126,BO$1)+MINS_AS_SUB('13-14 Teamsheets'!$S$2:$Z$132,$A75,'13-14 Teamsheets'!$C$2:$C$132,BO$1)+MINS_AS_SUB('14-15 Teamsheets'!$S$2:$Z$136,$A75,'14-15 Teamsheets'!$C$2:$C$136,BO$1)</f>
        <v>0</v>
      </c>
      <c r="BT75" s="71">
        <f>APPS('05-06 Teamsheets'!$H$2:$R$71,$A75,'05-06 Teamsheets'!$C$2:$C$71,B$1)+SUBS('05-06 Teamsheets'!$S$2:$W$71,$A75,'05-06 Teamsheets'!$C$2:$C$71,B$1)+APPS('06-07 Teamsheets'!$H$2:$R$83,$A75,'06-07 Teamsheets'!$C$2:$C$83,G$1)+SUBS('06-07 Teamsheets'!$S$2:$Z$83,$A75,'06-07 Teamsheets'!$C$2:$C$83,G$1)+APPS('07-08 Teamsheets'!$H$2:$R$88,$A75,'07-08 Teamsheets'!$C$2:$C$88,L$1)+SUBS('07-08 Teamsheets'!$S$2:$Z$88,$A75,'07-08 Teamsheets'!$C$2:$C$88,L$1)+APPS('08-09 Teamsheets'!$H$2:$R$92,$A75,'08-09 Teamsheets'!$C$2:$C$92,Q$1)+SUBS('08-09 Teamsheets'!$S$2:$Z$92,$A75,'08-09 Teamsheets'!$C$2:$C$92,Q$1)+APPS('09-10 Teamsheets'!$H$2:$R$98,$A75,'09-10 Teamsheets'!$C$2:$C$98,Q$1)+SUBS('09-10 Teamsheets'!$S$2:$Z$98,$A75,'09-10 Teamsheets'!$C$2:$C$98,Q$1)+APPS('10-11 Teamsheets'!$H$2:$R$107,$A75,'10-11 Teamsheets'!$C$2:$C$107,Q$1)+SUBS('10-11 Teamsheets'!$S$2:$Z$107,$A75,'10-11 Teamsheets'!$C$2:$C$107,Q$1)+APPS('11-12 Teamsheets'!$H$2:$R$119,$A75,'11-12 Teamsheets'!$C$2:$C$119,Q$1)+SUBS('11-12 Teamsheets'!$S$2:$Z$119,$A75,'11-12 Teamsheets'!$C$2:$C$119,Q$1)+APPS('12-13 Teamsheets'!$H$2:$R$126,$A75,'12-13 Teamsheets'!$C$2:$C$126,Q$1)+SUBS('12-13 Teamsheets'!$S$2:$Z$126,$A75,'12-13 Teamsheets'!$C$2:$C$126,Q$1)+APPS('13-14 Teamsheets'!$H$2:$R$132,$A75,'13-14 Teamsheets'!$C$2:$C$132,Q$1)+SUBS('13-14 Teamsheets'!$S$2:$Z$132,$A75,'13-14 Teamsheets'!$C$2:$C$132,Q$1)+APPS('14-15 Teamsheets'!$H$2:$R$136,$A75,'14-15 Teamsheets'!$C$2:$C$136,Q$1)+SUBS('14-15 Teamsheets'!$S$2:$Z$136,$A75,'14-15 Teamsheets'!$C$2:$C$136,Q$1)</f>
        <v>3</v>
      </c>
      <c r="BU75" s="132">
        <v>1</v>
      </c>
      <c r="BV75" s="27">
        <f>APPS('07-08 Teamsheets'!$H$2:$R$88,$A75,'07-08 Teamsheets'!$C$2:$C$88,AZ$1)+SUBS('07-08 Teamsheets'!$S$2:$Z$88,$A75,'07-08 Teamsheets'!$C$2:$C$88,AZ$1)+APPS('11-12 Teamsheets'!$H$2:$R$119,$A75,'11-12 Teamsheets'!$C$2:$C$119,AZ$1)+SUBS('11-12 Teamsheets'!$S$2:$Z$119,$A75,'11-12 Teamsheets'!$C$2:$C$119,AZ$1)+APPS('12-13 Teamsheets'!$H$2:$R$126,$A75,'12-13 Teamsheets'!$C$2:$C$126,AZ$1)+SUBS('12-13 Teamsheets'!$S$2:$Z$126,$A75,'12-13 Teamsheets'!$C$2:$C$126,AZ$1)+APPS('13-14 Teamsheets'!$H$2:$R$132,$A75,'13-14 Teamsheets'!$C$2:$C$132,AZ$1)+SUBS('13-14 Teamsheets'!$S$2:$Z$132,$A75,'13-14 Teamsheets'!$C$2:$C$132,AZ$1)+APPS('14-15 Teamsheets'!$H$2:$R$136,$A75,'14-15 Teamsheets'!$C$2:$C$136,AZ$1)+SUBS('14-15 Teamsheets'!$S$2:$Z$136,$A75,'14-15 Teamsheets'!$C$2:$C$136,AZ$1)+APPS('08-09 Teamsheets'!$H$2:$R$92,$A75,'08-09 Teamsheets'!$C$2:$C$92,BE$1)+APPS('09-10 Teamsheets'!$H$2:$R$98,$A75,'09-10 Teamsheets'!$C$2:$C$98,BE$1)+SUBS('08-09 Teamsheets'!$S$2:$Z$92,$A75,'08-09 Teamsheets'!$C$2:$C$92,BE$1)+SUBS('09-10 Teamsheets'!$S$2:$Z$98,$A75,'09-10 Teamsheets'!$C$2:$C$98,BE$1)+APPS('10-11 Teamsheets'!$H$2:$R$107,$A75,'10-11 Teamsheets'!$C$2:$C$107,BE$1)+SUBS('10-11 Teamsheets'!$S$2:$Z$107,$A75,'10-11 Teamsheets'!$C$2:$C$107,BE$1)+APPS('11-12 Teamsheets'!$H$2:$R$119,$A75,'11-12 Teamsheets'!$C$2:$C$119,BE$1)+SUBS('11-12 Teamsheets'!$S$2:$Z$119,$A75,'11-12 Teamsheets'!$C$2:$C$119,BE$1)+APPS('12-13 Teamsheets'!$H$2:$R$126,$A75,'12-13 Teamsheets'!$C$2:$C$126,BE$1)+SUBS('12-13 Teamsheets'!$S$2:$Z$126,$A75,'12-13 Teamsheets'!$C$2:$C$126,BE$1)+APPS('13-14 Teamsheets'!$H$2:$R$132,$A75,'13-14 Teamsheets'!$C$2:$C$132,BE$1)+SUBS('13-14 Teamsheets'!$S$2:$Z$132,$A75,'13-14 Teamsheets'!$C$2:$C$132,BE$1)+APPS('14-15 Teamsheets'!$H$2:$R$136,$A75,'14-15 Teamsheets'!$C$2:$C$136,BE$1)+SUBS('14-15 Teamsheets'!$S$2:$Z$136,$A75,'14-15 Teamsheets'!$C$2:$C$136,BE$1)</f>
        <v>0</v>
      </c>
      <c r="BW75" s="27">
        <f>APPS('07-08 Teamsheets'!$H$2:$R$88,$A75,'07-08 Teamsheets'!$C$2:$C$88,BJ$1)+APPS('08-09 Teamsheets'!$H$2:$R$92,$A75,'08-09 Teamsheets'!$C$2:$C$92,BJ$1)+APPS('09-10 Teamsheets'!$H$2:$R$98,$A75,'09-10 Teamsheets'!$C$2:$C$98,BJ$1)+SUBS('07-08 Teamsheets'!$S$2:$Z$88,$A75,'07-08 Teamsheets'!$C$2:$C$88,BJ$1)+SUBS('08-09 Teamsheets'!$S$2:$Z$92,$A75,'08-09 Teamsheets'!$C$2:$C$92,BJ$1)+SUBS('09-10 Teamsheets'!$S$2:$Z$98,$A75,'09-10 Teamsheets'!$C$2:$C$98,BJ$1)+APPS('10-11 Teamsheets'!$H$2:$R$107,$A75,'10-11 Teamsheets'!$C$2:$C$107,BJ$1)+SUBS('10-11 Teamsheets'!$S$2:$Z$107,$A75,'10-11 Teamsheets'!$C$2:$C$107,BJ$1)+APPS('11-12 Teamsheets'!$H$2:$R$119,$A75,'11-12 Teamsheets'!$C$2:$C$119,BJ$1)+SUBS('11-12 Teamsheets'!$S$2:$Z$111,$A75,'11-12 Teamsheets'!$C$2:$C$119,BJ$1)+APPS('12-13 Teamsheets'!$H$2:$R$126,$A75,'12-13 Teamsheets'!$C$2:$C$126,BJ$1)+SUBS('12-13 Teamsheets'!$S$2:$Z$118,$A75,'12-13 Teamsheets'!$C$2:$C$126,BJ$1)+APPS('13-14 Teamsheets'!$H$2:$R$132,$A75,'13-14 Teamsheets'!$C$2:$C$132,BJ$1)+SUBS('13-14 Teamsheets'!$S$2:$Z$124,$A75,'13-14 Teamsheets'!$C$2:$C$132,BJ$1)+APPS('14-15 Teamsheets'!$H$2:$R$136,$A75,'14-15 Teamsheets'!$C$2:$C$136,BJ$1)+SUBS('14-15 Teamsheets'!$S$2:$Z$128,$A75,'14-15 Teamsheets'!$C$2:$C$136,BJ$1)</f>
        <v>0</v>
      </c>
      <c r="BX75" s="27">
        <f>APPS('07-08 Teamsheets'!$H$2:$R$88,$A75,'07-08 Teamsheets'!$C$2:$C$88,BO$1)+APPS('08-09 Teamsheets'!$H$2:$R$92,$A75,'08-09 Teamsheets'!$C$2:$C$92,BO$1)+APPS('09-10 Teamsheets'!$H$2:$R$98,$A75,'09-10 Teamsheets'!$C$2:$C$98,BO$1)+SUBS('07-08 Teamsheets'!$S$2:$Z$88,$A75,'07-08 Teamsheets'!$C$2:$C$88,BO$1)+SUBS('08-09 Teamsheets'!$S$2:$Z$92,$A75,'08-09 Teamsheets'!$C$2:$C$92,BO$1)+SUBS('09-10 Teamsheets'!$S$2:$Z$98,$A75,'09-10 Teamsheets'!$C$2:$C$98,BO$1)+APPS('10-11 Teamsheets'!$H$2:$R$107,$A75,'10-11 Teamsheets'!$C$2:$C$107,BO$1)+SUBS('10-11 Teamsheets'!$S$2:$Z$107,$A75,'10-11 Teamsheets'!$C$2:$C$107,BO$1)+APPS('11-12 Teamsheets'!$H$2:$R$119,$A75,'11-12 Teamsheets'!$C$2:$C$119,BO$1)+SUBS('11-12 Teamsheets'!$S$2:$Z$119,$A75,'11-12 Teamsheets'!$C$2:$C$119,BO$1)+APPS('12-13 Teamsheets'!$H$2:$R$126,$A75,'12-13 Teamsheets'!$C$2:$C$126,BO$1)+SUBS('12-13 Teamsheets'!$S$2:$Z$126,$A75,'12-13 Teamsheets'!$C$2:$C$126,BO$1)+APPS('13-14 Teamsheets'!$H$2:$R$132,$A75,'13-14 Teamsheets'!$C$2:$C$132,BO$1)+SUBS('13-14 Teamsheets'!$S$2:$Z$132,$A75,'13-14 Teamsheets'!$C$2:$C$132,BO$1)+APPS('14-15 Teamsheets'!$H$2:$R$136,$A75,'14-15 Teamsheets'!$C$2:$C$136,BO$1)+SUBS('14-15 Teamsheets'!$S$2:$Z$136,$A75,'14-15 Teamsheets'!$C$2:$C$136,BO$1)</f>
        <v>0</v>
      </c>
      <c r="BY75" s="28">
        <f t="shared" si="31"/>
        <v>1</v>
      </c>
      <c r="BZ75" s="27" t="str">
        <f>(APPS('05-06 Teamsheets'!$H$2:$R$71,$A75) + APPS('06-07 Teamsheets'!$H$2:$R$83,$A75) +APPS('07-08 Teamsheets'!$H$2:$R$88,$A75) + APPS('08-09 Teamsheets'!$H$2:$R$92,$A75)+APPS('09-10 Teamsheets'!$H$2:$R$98,$A75)+APPS('10-11 Teamsheets'!$H$2:$R$107,$A75)+APPS('11-12 Teamsheets'!$H$2:$R$119,$A75)+APPS('12-13 Teamsheets'!$H$2:$R$126,$A75)+APPS('13-14 Teamsheets'!$H$2:$R$132,$A75)+APPS('14-15 Teamsheets'!$H$2:$R$136,$A75)) &amp; "(" &amp; (SUBS('05-06 Teamsheets'!$S$2:$W$71,$A75)+SUBS('06-07 Teamsheets'!$S$2:$Z$83,$A75)+SUBS('07-08 Teamsheets'!$S$2:$Z$88,$A75) +SUBS('08-09 Teamsheets'!$S$2:$Z$92,$A75)+SUBS('09-10 Teamsheets'!$S$2:$Z$98,$A75)+SUBS('10-11 Teamsheets'!$S$2:$Z$107,$A75)+SUBS('11-12 Teamsheets'!$S$2:$Z$119,$A75)+SUBS('12-13 Teamsheets'!$S$2:$Z$126,$A75)+SUBS('13-14 Teamsheets'!$S$2:$Z$132,$A75)+SUBS('14-15 Teamsheets'!$S$2:$Z$136,$A75)) &amp; ")"</f>
        <v>2(2)</v>
      </c>
      <c r="CA75" s="28">
        <f t="shared" si="32"/>
        <v>4</v>
      </c>
      <c r="CB75" s="71">
        <f>GOALS('05-06 Teamsheets'!$H$2:$W$71,$A75,'05-06 Teamsheets'!$C$2:$C$71,B$1)+GOALS('06-07 Teamsheets'!$H$2:$Z$83,$A75,'06-07 Teamsheets'!$C$2:$C$83,G$1)+GOALS('07-08 Teamsheets'!$H$2:$Z$88,$A75,'07-08 Teamsheets'!$C$2:$C$88,L$1)+GOALS('08-09 Teamsheets'!$H$2:$Z$92,$A75,'08-09 Teamsheets'!$C$2:$C$92,Q$1)+GOALS('09-10 Teamsheets'!$H$2:$Z$98,$A75,'09-10 Teamsheets'!$C$2:$C$98,Q$1)+GOALS('10-11 Teamsheets'!$H$2:$Z$107,$A75,'10-11 Teamsheets'!$C$2:$C$107,Q$1)+GOALS('11-12 Teamsheets'!$H$2:$Z$119,$A75,'11-12 Teamsheets'!$C$2:$C$119,Q$1)+GOALS('12-13 Teamsheets'!$H$2:$Z$126,$A75,'12-13 Teamsheets'!$C$2:$C$126,Q$1)+GOALS('13-14 Teamsheets'!$H$2:$Z$132,$A75,'13-14 Teamsheets'!$C$2:$C$132,Q$1)+GOALS('14-15 Teamsheets'!$H$2:$Z$136,$A75,'14-15 Teamsheets'!$C$2:$C$136,Q$1)</f>
        <v>0</v>
      </c>
      <c r="CC75" s="27">
        <f>GOALS('05-06 Teamsheets'!$H$2:$W$71,$A75,'05-06 Teamsheets'!$C$2:$C$71,V$1)+GOALS('05-06 Teamsheets'!$H$2:$W$71,$A75,'05-06 Teamsheets'!$C$2:$C$71,AA$1)+GOALS('06-07 Teamsheets'!$H$2:$Z$83,$A75,'06-07 Teamsheets'!$C$2:$C$83,AF$1)+GOALS('06-07 Teamsheets'!$H$2:$Z$83,$A75,'06-07 Teamsheets'!$C$2:$C$83,AK$1)+GOALS('07-08 Teamsheets'!$H$2:$Z$88,$A75,'07-08 Teamsheets'!$C$2:$C$88,AP$1)+GOALS('07-08 Teamsheets'!$H$2:$Z$88,$A75,'07-08 Teamsheets'!$C$2:$C$88,AU$1)+GOALS('07-08 Teamsheets'!$H$2:$Z$88,$A75,'07-08 Teamsheets'!$C$2:$C$88,AZ$1)+GOALS('11-12 Teamsheets'!$H$2:$Z$119,$A75,'11-12 Teamsheets'!$C$2:$C$119,AZ$1)+GOALS('12-13 Teamsheets'!$H$2:$Z$120,$A75,'12-13 Teamsheets'!$C$2:$C$120,AZ$1)+GOALS('13-14 Teamsheets'!$H$2:$Z$126,$A75,'13-14 Teamsheets'!$C$2:$C$126,AZ$1)+GOALS('14-15 Teamsheets'!$H$2:$Z$130,$A75,'14-15 Teamsheets'!$C$2:$C$130,AZ$1)+GOALS('08-09 Teamsheets'!$H$2:$Z$92,$A75,'08-09 Teamsheets'!$C$2:$C$92,BE$1)+GOALS('09-10 Teamsheets'!$H$2:$Z$98,$A75,'09-10 Teamsheets'!$C$2:$C$98,BE$1)+GOALS('10-11 Teamsheets'!$H$2:$Z$107,$A75,'10-11 Teamsheets'!$C$2:$C$107,BE$1)+GOALS('11-12 Teamsheets'!$H$2:$Z$119,$A75,'11-12 Teamsheets'!$C$2:$C$119,BE$1)+GOALS('12-13 Teamsheets'!$H$2:$Z$126,$A75,'12-13 Teamsheets'!$C$2:$C$126,BE$1)+GOALS('13-14 Teamsheets'!$H$2:$Z$132,$A75,'13-14 Teamsheets'!$C$2:$C$132,BE$1)+GOALS('14-15 Teamsheets'!$H$2:$Z$136,$A75,'14-15 Teamsheets'!$C$2:$C$136,BE$1)</f>
        <v>0</v>
      </c>
      <c r="CD75" s="27">
        <f>GOALS('07-08 Teamsheets'!$H$2:$Z$88,$A75,'07-08 Teamsheets'!$C$2:$C$88,BJ$1)
+GOALS('08-09 Teamsheets'!$H$2:$Z$92,$A75,'08-09 Teamsheets'!$C$2:$C$92,BJ$1)
+GOALS('09-10 Teamsheets'!$H$2:$Z$98,$A75,'09-10 Teamsheets'!$C$2:$C$98,BJ$1)
+GOALS('10-11 Teamsheets'!$H$2:$Z$107,$A75,'10-11 Teamsheets'!$C$2:$C$107,BJ$1)
+GOALS('11-12 Teamsheets'!$H$2:$Z$119,$A75,'11-12 Teamsheets'!$C$2:$C$119,BJ$1)
+GOALS('12-13 Teamsheets'!$H$2:$Z$124,$A75,'12-13 Teamsheets'!$C$2:$C$124,BJ$1)+GOALS('13-14 Teamsheets'!$H$2:$Z$130,$A75,'13-14 Teamsheets'!$C$2:$C$130,BJ$1)+GOALS('14-15 Teamsheets'!$H$2:$Z$134,$A75,'14-15 Teamsheets'!$C$2:$C$134,BJ$1)
+GOALS('07-08 Teamsheets'!$H$2:$Z$88,$A75,'07-08 Teamsheets'!$C$2:$C$88,BO$1)
+GOALS('08-09 Teamsheets'!$H$2:$Z$92,$A75,'08-09 Teamsheets'!$C$2:$C$92,BO$1)
+GOALS('09-10 Teamsheets'!$H$2:$Z$98,$A75,'09-10 Teamsheets'!$C$2:$C$98,BO$1)
+GOALS('10-11 Teamsheets'!$H$2:$Z$107,$A75,'10-11 Teamsheets'!$C$2:$C$107,BO$1)
+GOALS('11-12 Teamsheets'!$H$2:$Z$119,$A75,'11-12 Teamsheets'!$C$2:$C$119,BO$1)
+GOALS('12-13 Teamsheets'!$H$2:$Z$126,$A75,'12-13 Teamsheets'!$C$2:$C$126,BO$1)+GOALS('13-14 Teamsheets'!$H$2:$Z$132,$A75,'13-14 Teamsheets'!$C$2:$C$132,BO$1)+GOALS('14-15 Teamsheets'!$H$2:$Z$136,$A75,'14-15 Teamsheets'!$C$2:$C$136,BO$1)</f>
        <v>0</v>
      </c>
      <c r="CE75" s="28">
        <f t="shared" si="33"/>
        <v>0</v>
      </c>
      <c r="CF75" s="27" t="str">
        <f>(GOALS('05-06 Teamsheets'!$H$2:$R$71,$A75) +GOALS('06-07 Teamsheets'!$H$2:$R$83,$A75) +  GOALS('07-08 Teamsheets'!$H$2:$R$88,$A75) + GOALS('08-09 Teamsheets'!$H$2:$R$92,$A75)+GOALS('09-10 Teamsheets'!$H$2:$R$98,$A75)+GOALS('10-11 Teamsheets'!$H$2:$R$107,$A75)+GOALS('11-12 Teamsheets'!$H$2:$R$119,$A75)+GOALS('12-13 Teamsheets'!$H$2:$R$126,$A75)+GOALS('13-14 Teamsheets'!$H$2:$R$132,$A75)+GOALS('14-15 Teamsheets'!$H$2:$R$136,$A75)) &amp; "(" &amp; (GOALS('05-06 Teamsheets'!$S$2:$W$71,$A75)+GOALS('06-07 Teamsheets'!$S$2:$Z$83,$A75)+GOALS('07-08 Teamsheets'!$S$2:$Z$88,$A75)+GOALS('08-09 Teamsheets'!$S$2:$Z$92,$A75)+GOALS('09-10 Teamsheets'!$S$2:$Z$98,$A75)+GOALS('10-11 Teamsheets'!$S$2:$Z$107,$A75)+GOALS('11-12 Teamsheets'!$S$2:$Z$119,$A75)+GOALS('12-13 Teamsheets'!$S$2:$Z$126,$A75)+GOALS('13-14 Teamsheets'!$S$2:$Z$132,$A75)+GOALS('14-15 Teamsheets'!$S$2:$Z$136,$A75)) &amp; ")"</f>
        <v>0(0)</v>
      </c>
      <c r="CG75" s="28">
        <f t="shared" si="34"/>
        <v>0</v>
      </c>
      <c r="CH75" s="71">
        <f t="shared" si="7"/>
        <v>0</v>
      </c>
      <c r="CI75" s="83">
        <f t="shared" si="8"/>
        <v>0</v>
      </c>
      <c r="CJ75" s="77">
        <f t="shared" si="9"/>
        <v>0</v>
      </c>
      <c r="CK75" s="74" t="str">
        <f>(CARDS('05-06 Teamsheets'!$H$2:$W$71,$A75,$CX$2)+CARDS('06-07 Teamsheets'!$H$2:$Z$83,$A75,$CX$2)+CARDS('07-08 Teamsheets'!$H$2:$Z$88,$A75,$CX$2)+CARDS('08-09 Teamsheets'!$H$2:$Z$92,$A75,$CX$2)+CARDS('09-10 Teamsheets'!$H$2:$Z$98,$A75,$CX$2)+CARDS('10-11 Teamsheets'!$H$2:$Z$107,$A75,$CX$2)+CARDS('11-12 Teamsheets'!$H$2:$Z$119,$A75,$CX$2)+CARDS('12-13 Teamsheets'!$H$2:$Z$126,$A75,$CX$2)+CARDS('13-14 Teamsheets'!$H$2:$Z$130,$A75,$CX$2)) &amp; "(" &amp; (CARDS('05-06 Teamsheets'!$H$2:$W$71,$A75,$CX$3)+CARDS('06-07 Teamsheets'!$H$2:$Z$83,$A75,$CX$3)+CARDS('07-08 Teamsheets'!$H$2:$Z$88,$A75,$CX$3)+CARDS('08-09 Teamsheets'!$H$2:$Z$92,$A75,$CX$3)+CARDS('09-10 Teamsheets'!$H$2:$Z$98,$A75,$CX$3)+CARDS('10-11 Teamsheets'!$H$2:$Z$107,$A75,$CX$3)+CARDS('11-12 Teamsheets'!$H$2:$Z$119,$A75,$CX$3)+CARDS('13-14 Teamsheets'!$H$2:$Z$130,$A75,$CX$3)) &amp; ")"</f>
        <v>0(0)</v>
      </c>
      <c r="CL75" s="28">
        <f t="shared" si="10"/>
        <v>108</v>
      </c>
      <c r="CM75" s="28">
        <f t="shared" si="25"/>
        <v>90</v>
      </c>
      <c r="CN75" s="77">
        <f t="shared" si="12"/>
        <v>198</v>
      </c>
      <c r="CO75" s="28">
        <f t="shared" si="29"/>
        <v>49.5</v>
      </c>
      <c r="CP75" s="28">
        <f t="shared" si="30"/>
        <v>0</v>
      </c>
      <c r="CQ75" s="77">
        <f t="shared" si="24"/>
        <v>0</v>
      </c>
      <c r="CS75" s="71">
        <f t="shared" si="26"/>
        <v>138</v>
      </c>
      <c r="CT75" s="83">
        <f t="shared" si="27"/>
        <v>138</v>
      </c>
      <c r="CU75" s="77">
        <f t="shared" si="28"/>
        <v>101</v>
      </c>
    </row>
    <row r="76" spans="1:102" x14ac:dyDescent="0.2">
      <c r="A76" s="25" t="s">
        <v>855</v>
      </c>
      <c r="B76" s="27" t="s">
        <v>1635</v>
      </c>
      <c r="C76" s="27" t="s">
        <v>1635</v>
      </c>
      <c r="D76" s="27">
        <v>0</v>
      </c>
      <c r="E76" s="27" t="s">
        <v>1635</v>
      </c>
      <c r="F76" s="82">
        <v>0</v>
      </c>
      <c r="G76" s="27" t="s">
        <v>1635</v>
      </c>
      <c r="H76" s="27" t="s">
        <v>1635</v>
      </c>
      <c r="I76" s="27">
        <v>0</v>
      </c>
      <c r="J76" s="27" t="s">
        <v>1635</v>
      </c>
      <c r="K76" s="82">
        <v>0</v>
      </c>
      <c r="L76" s="27" t="s">
        <v>1810</v>
      </c>
      <c r="M76" s="27" t="s">
        <v>1635</v>
      </c>
      <c r="N76" s="27">
        <v>0</v>
      </c>
      <c r="O76" s="27" t="s">
        <v>1636</v>
      </c>
      <c r="P76" s="82">
        <v>512</v>
      </c>
      <c r="Q76" s="27" t="str">
        <f>(APPS('08-09 Teamsheets'!$H$2:$R$92,$A76,'08-09 Teamsheets'!$C$2:$C$92,Q$1)+APPS('09-10 Teamsheets'!$H$2:$R$98,$A76,'09-10 Teamsheets'!$C$2:$C$98,Q$1)+APPS('10-11 Teamsheets'!$H$2:$R$107,$A76,'10-11 Teamsheets'!$C$2:$C$107,Q$1)+APPS('11-12 Teamsheets'!$H$2:$R$119,$A76,'11-12 Teamsheets'!$C$2:$C$119,Q$1)+APPS('12-13 Teamsheets'!$H$2:$R$126,$A76,'12-13 Teamsheets'!$C$2:$C$126,Q$1)+APPS('13-14 Teamsheets'!$H$2:$R$132,$A76,'13-14 Teamsheets'!$C$2:$C$132,Q$1)+APPS('14-15 Teamsheets'!$H$2:$R$136,$A76,'14-15 Teamsheets'!$C$2:$C$136,Q$1)) &amp; "(" &amp; (SUBS('08-09 Teamsheets'!$S$2:$Z$92,$A76,'08-09 Teamsheets'!$C$2:$C$92,Q$1)+SUBS('09-10 Teamsheets'!$S$2:$Z$98,$A76,'09-10 Teamsheets'!$C$2:$C$98,Q$1)+SUBS('10-11 Teamsheets'!$S$2:$Z$107,$A76,'10-11 Teamsheets'!$C$2:$C$107,Q$1)+SUBS('11-12 Teamsheets'!$S$2:$Z$119,$A76,'11-12 Teamsheets'!$C$2:$C$119,Q$1)+SUBS('12-13 Teamsheets'!$S$2:$Z$126,$A76,'12-13 Teamsheets'!$C$2:$C$126,Q$1)+SUBS('13-14 Teamsheets'!$S$2:$Z$132,$A76,'13-14 Teamsheets'!$C$2:$C$132,Q$1)+SUBS('14-15 Teamsheets'!$S$2:$Z$136,$A76,'14-15 Teamsheets'!$C$2:$C$136,Q$1)) &amp; ")"</f>
        <v>0(0)</v>
      </c>
      <c r="R76" s="27" t="str">
        <f>(GOALS('08-09 Teamsheets'!$H$2:$R$92,$A76,'08-09 Teamsheets'!$C$2:$C$92,Q$1)+GOALS('09-10 Teamsheets'!$H$2:$R$98,$A76,'09-10 Teamsheets'!$C$2:$C$98,Q$1)+GOALS('10-11 Teamsheets'!$H$2:$R$107,$A76,'10-11 Teamsheets'!$C$2:$C$107,Q$1)+GOALS('11-12 Teamsheets'!$H$2:$R$119,$A76,'11-12 Teamsheets'!$C$2:$C$119,Q$1)+GOALS('12-13 Teamsheets'!$H$2:$R$126,$A76,'12-13 Teamsheets'!$C$2:$C$126,Q$1)+GOALS('13-14 Teamsheets'!$H$2:$R$132,$A76,'13-14 Teamsheets'!$C$2:$C$132,Q$1)+GOALS('14-15 Teamsheets'!$H$2:$R$136,$A76,'14-15 Teamsheets'!$C$2:$C$136,Q$1)) &amp; "(" &amp; (GOALS('08-09 Teamsheets'!$S$2:$Z$92,$A76,'08-09 Teamsheets'!$C$2:$C$92,Q$1)+GOALS('09-10 Teamsheets'!$S$2:$Z$98,$A76,'09-10 Teamsheets'!$C$2:$C$98,Q$1)+GOALS('10-11 Teamsheets'!$S$2:$Z$107,$A76,'10-11 Teamsheets'!$C$2:$C$107,Q$1)+GOALS('11-12 Teamsheets'!$S$2:$Z$119,$A76,'11-12 Teamsheets'!$C$2:$C$119,Q$1)+GOALS('12-13 Teamsheets'!$S$2:$Z$126,$A76,'12-13 Teamsheets'!$C$2:$C$126,Q$1)+GOALS('13-14 Teamsheets'!$S$2:$Z$132,$A76,'13-14 Teamsheets'!$C$2:$C$132,Q$1)+GOALS('14-15 Teamsheets'!$S$2:$Z$136,$A76,'14-15 Teamsheets'!$C$2:$C$136,Q$1)) &amp; ")"</f>
        <v>0(0)</v>
      </c>
      <c r="S76" s="27">
        <f>Clean_sheet('08-09 Teamsheets'!$C$2:$H$92,$A76,Q$1)+Clean_sheet('09-10 Teamsheets'!$C$2:$H$98,$A76,Q$1)+Clean_sheet('10-11 Teamsheets'!$C$2:$H$107,$A76,Q$1)+Clean_sheet('11-12 Teamsheets'!$C$2:$H$119,$A76,Q$1)+Clean_sheet('12-13 Teamsheets'!$C$2:$H$126,$A76,Q$1)+Clean_sheet('13-14 Teamsheets'!$C$2:$H$132,$A76,Q$1)+Clean_sheet('14-15 Teamsheets'!$C$2:$H$136,$A76,Q$1)</f>
        <v>0</v>
      </c>
      <c r="T76" s="27" t="str">
        <f>(CARDS('08-09 Teamsheets'!$H$2:$Z$92,$A76,$CX$2,'08-09 Teamsheets'!$C$2:$C$92,Q$1)+CARDS('09-10 Teamsheets'!$H$2:$Z$98,$A76,$CX$2,'09-10 Teamsheets'!$C$2:$C$98,Q$1)+CARDS('10-11 Teamsheets'!$H$2:$Z$107,$A76,$CX$2,'10-11 Teamsheets'!$C$2:$C$107,Q$1)+CARDS('11-12 Teamsheets'!$H$2:$Z$119,$A76,$CX$2,'11-12 Teamsheets'!$C$2:$C$119,Q$1)+CARDS('12-13 Teamsheets'!$H$2:$Z$126,$A76,$CX$2,'12-13 Teamsheets'!$C$2:$C$126,Q$1)+CARDS('13-14 Teamsheets'!$H$2:$Z$132,$A76,$CX$2,'13-14 Teamsheets'!$C$2:$C$132,Q$1)+CARDS('14-15 Teamsheets'!$H$2:$Z$136,$A76,$CX$2,'14-15 Teamsheets'!$C$2:$C$136,Q$1)) &amp; "(" &amp; (CARDS('08-09 Teamsheets'!$H$2:$Z$92,$A76,$CX$3,'08-09 Teamsheets'!$C$2:$C$92,Q$1)+CARDS('09-10 Teamsheets'!$H$2:$Z$98,$A76,$CX$3,'09-10 Teamsheets'!$C$2:$C$98,Q$1)+CARDS('10-11 Teamsheets'!$H$2:$Z$107,$A76,$CX$3,'10-11 Teamsheets'!$C$2:$C$107,Q$1)+CARDS('11-12 Teamsheets'!$H$2:$Z$119,$A76,$CX$3,'11-12 Teamsheets'!$C$2:$C$119,Q$1)+CARDS('12-13 Teamsheets'!$H$2:$Z$126,$A76,$CX$3,'12-13 Teamsheets'!$C$2:$C$126,Q$1)+CARDS('13-14 Teamsheets'!$H$2:$Z$132,$A76,$CX$3,'13-14 Teamsheets'!$C$2:$C$132,Q$1)+CARDS('14-15 Teamsheets'!$H$2:$Z$136,$A76,$CX$3,'14-15 Teamsheets'!$C$2:$C$136,Q$1)) &amp; ")"</f>
        <v>0(0)</v>
      </c>
      <c r="U76" s="82">
        <f>MINS_PLAYED('08-09 Teamsheets'!$H$2:$R$92,$A76,'08-09 Teamsheets'!$C$2:$C$92,Q$1)+MINS_PLAYED('09-10 Teamsheets'!$H$2:$R$98,$A76,'09-10 Teamsheets'!$C$2:$C$98,Q$1)+ MINS_AS_SUB('08-09 Teamsheets'!$S$2:$Z$92,$A76,'08-09 Teamsheets'!$C$2:$C$92,Q$1)+ MINS_AS_SUB('09-10 Teamsheets'!$S$2:$Z$98,$A76,'09-10 Teamsheets'!$C$2:$C$98,Q$1)+MINS_PLAYED('10-11 Teamsheets'!$H$2:$R$107,$A76,'10-11 Teamsheets'!$C$2:$C$107,Q$1)+MINS_AS_SUB('10-11 Teamsheets'!$S$2:$Z$107,$A76,'10-11 Teamsheets'!$C$2:$C$107,Q$1)+MINS_PLAYED('11-12 Teamsheets'!$H$2:$R$119,$A76,'11-12 Teamsheets'!$C$2:$C$119,Q$1)+MINS_AS_SUB('11-12 Teamsheets'!$S$2:$Z$119,$A76,'11-12 Teamsheets'!$C$2:$C$119,Q$1)+MINS_PLAYED('12-13 Teamsheets'!$H$2:$R$126,$A76,'12-13 Teamsheets'!$C$2:$C$126,Q$1)+MINS_AS_SUB('12-13 Teamsheets'!$S$2:$Z$126,$A76,'12-13 Teamsheets'!$C$2:$C$126,Q$1)+MINS_PLAYED('13-14 Teamsheets'!$H$2:$R$132,$A76,'13-14 Teamsheets'!$C$2:$C$132,Q$1)+MINS_AS_SUB('13-14 Teamsheets'!$S$2:$Z$132,$A76,'13-14 Teamsheets'!$C$2:$C$132,Q$1)+MINS_PLAYED('14-15 Teamsheets'!$H$2:$R$136,$A76,'14-15 Teamsheets'!$C$2:$C$136,Q$1)+MINS_AS_SUB('14-15 Teamsheets'!$S$2:$Z$136,$A76,'14-15 Teamsheets'!$C$2:$C$136,Q$1)</f>
        <v>0</v>
      </c>
      <c r="V76" s="27" t="s">
        <v>1635</v>
      </c>
      <c r="W76" s="27" t="s">
        <v>1635</v>
      </c>
      <c r="X76" s="27">
        <v>0</v>
      </c>
      <c r="Y76" s="27" t="s">
        <v>1635</v>
      </c>
      <c r="Z76" s="82">
        <v>0</v>
      </c>
      <c r="AA76" s="27" t="s">
        <v>1635</v>
      </c>
      <c r="AB76" s="27" t="s">
        <v>1635</v>
      </c>
      <c r="AC76" s="27">
        <v>0</v>
      </c>
      <c r="AD76" s="27" t="s">
        <v>1635</v>
      </c>
      <c r="AE76" s="82">
        <v>0</v>
      </c>
      <c r="AF76" s="27" t="s">
        <v>1635</v>
      </c>
      <c r="AG76" s="27" t="s">
        <v>1635</v>
      </c>
      <c r="AH76" s="27">
        <v>0</v>
      </c>
      <c r="AI76" s="27" t="s">
        <v>1635</v>
      </c>
      <c r="AJ76" s="82">
        <v>0</v>
      </c>
      <c r="AK76" s="27" t="s">
        <v>1635</v>
      </c>
      <c r="AL76" s="27" t="s">
        <v>1635</v>
      </c>
      <c r="AM76" s="27">
        <v>0</v>
      </c>
      <c r="AN76" s="27" t="s">
        <v>1635</v>
      </c>
      <c r="AO76" s="82">
        <v>0</v>
      </c>
      <c r="AP76" s="27" t="s">
        <v>1636</v>
      </c>
      <c r="AQ76" s="27" t="s">
        <v>1635</v>
      </c>
      <c r="AR76" s="27">
        <v>0</v>
      </c>
      <c r="AS76" s="27" t="s">
        <v>1635</v>
      </c>
      <c r="AT76" s="82">
        <v>120</v>
      </c>
      <c r="AU76" s="27" t="s">
        <v>1691</v>
      </c>
      <c r="AV76" s="27" t="s">
        <v>1635</v>
      </c>
      <c r="AW76" s="27">
        <v>0</v>
      </c>
      <c r="AX76" s="27" t="s">
        <v>1636</v>
      </c>
      <c r="AY76" s="82">
        <v>2</v>
      </c>
      <c r="AZ76" s="27" t="str">
        <f>(APPS('07-08 Teamsheets'!$H$2:$R$88,$A76,'07-08 Teamsheets'!$C$2:$C$88,AZ$1)+APPS('11-12 Teamsheets'!$H$2:$R$119,$A76,'11-12 Teamsheets'!$C$2:$C$119,AZ$1)+APPS('12-13 Teamsheets'!$H$2:$R$126,$A76,'12-13 Teamsheets'!$C$2:$C$126,AZ$1)+APPS('13-14 Teamsheets'!$H$2:$R$132,$A76,'13-14 Teamsheets'!$C$2:$C$132,AZ$1)+APPS('14-15 Teamsheets'!$H$2:$R$136,$A76,'14-15 Teamsheets'!$C$2:$C$136,AZ$1)) &amp; "(" &amp; (SUBS('07-08 Teamsheets'!$S$2:$Z$88,$A76,'07-08 Teamsheets'!$C$2:$C$88,AZ$1)+SUBS('11-12 Teamsheets'!$S$2:$Z$119,$A76,'11-12 Teamsheets'!$C$2:$C$119,AZ$1)+SUBS('12-13 Teamsheets'!$S$2:$Z$126,$A76,'12-13 Teamsheets'!$C$2:$C$126,AZ$1)+SUBS('13-14 Teamsheets'!$S$2:$Z$132,$A76,'13-14 Teamsheets'!$C$2:$C$132,AZ$1)+SUBS('14-15 Teamsheets'!$S$2:$Z$136,$A76,'14-15 Teamsheets'!$C$2:$C$136,AZ$1)) &amp; ")"</f>
        <v>1(0)</v>
      </c>
      <c r="BA76" s="27" t="str">
        <f>(GOALS('07-08 Teamsheets'!$H$2:$R$88,$A76,'07-08 Teamsheets'!$C$2:$C$88,AZ$1)+GOALS('11-12 Teamsheets'!$H$2:$R$119,$A76,'11-12 Teamsheets'!$C$2:$C$119,AZ$1)+GOALS('12-13 Teamsheets'!$H$2:$R$126,$A76,'12-13 Teamsheets'!$C$2:$C$126,AZ$1)+GOALS('13-14 Teamsheets'!$H$2:$R$132,$A76,'13-14 Teamsheets'!$C$2:$C$132,AZ$1)+GOALS('14-15 Teamsheets'!$H$2:$R$136,$A76,'14-15 Teamsheets'!$C$2:$C$136,AZ$1)) &amp; "(" &amp; (GOALS('07-08 Teamsheets'!$S$2:$Z$88,$A76,'07-08 Teamsheets'!$C$2:$C$88,AZ$1)+GOALS('11-12 Teamsheets'!$S$2:$Z$119,$A76,'11-12 Teamsheets'!$C$2:$C$119,AZ$1)+GOALS('12-13 Teamsheets'!$S$2:$Z$126,$A76,'12-13 Teamsheets'!$C$2:$C$126,AZ$1)+GOALS('13-14 Teamsheets'!$S$2:$Z$132,$A76,'13-14 Teamsheets'!$C$2:$C$132,AZ$1)+GOALS('14-15 Teamsheets'!$S$2:$Z$136,$A76,'14-15 Teamsheets'!$C$2:$C$136,AZ$1)) &amp; ")"</f>
        <v>1(0)</v>
      </c>
      <c r="BB76" s="27">
        <f>Clean_sheet('07-08 Teamsheets'!$C$2:$H$92,$A76,AZ$1)+Clean_sheet('11-12 Teamsheets'!$C$2:$H$119,$A76,AZ$1)+Clean_sheet('12-13 Teamsheets'!$C$2:$H$126,$A76,AZ$1)+Clean_sheet('13-14 Teamsheets'!$C$2:$H$132,$A76,AZ$1)+Clean_sheet('14-15 Teamsheets'!$C$2:$H$136,$A76,AZ$1)</f>
        <v>0</v>
      </c>
      <c r="BC76" s="27" t="str">
        <f>(CARDS('07-08 Teamsheets'!$H$2:$Z$88,$A76,$CX$2,'07-08 Teamsheets'!$C$2:$C$88,AZ$1)+CARDS('11-12 Teamsheets'!$H$2:$Z$119,$A76,$CX$2,'11-12 Teamsheets'!$C$2:$C$119,AZ$1)+CARDS('12-13 Teamsheets'!$H$2:$Z$126,$A76,$CX$2,'12-13 Teamsheets'!$C$2:$C$126,AZ$1)+CARDS('13-14 Teamsheets'!$H$2:$Z$132,$A76,$CX$2,'13-14 Teamsheets'!$C$2:$C$132,AZ$1)+CARDS('14-15 Teamsheets'!$H$2:$Z$136,$A76,$CX$2,'14-15 Teamsheets'!$C$2:$C$136,AZ$1)) &amp; "(" &amp; (CARDS('07-08 Teamsheets'!$H$2:$Z$88,$A76,$CX$3,'07-08 Teamsheets'!$C$2:$C$88,AZ$1)+CARDS('11-12 Teamsheets'!$H$2:$Z$119,$A76,$CX$3,'11-12 Teamsheets'!$C$2:$C$119,AZ$1)+CARDS('12-13 Teamsheets'!$H$2:$Z$126,$A76,$CX$3,'12-13 Teamsheets'!$C$2:$C$126,AZ$1)+CARDS('13-14 Teamsheets'!$H$2:$Z$132,$A76,$CX$3,'13-14 Teamsheets'!$C$2:$C$132,AZ$1)+CARDS('14-15 Teamsheets'!$H$2:$Z$136,$A76,$CX$3,'14-15 Teamsheets'!$C$2:$C$136,AZ$1)) &amp; ")"</f>
        <v>1(0)</v>
      </c>
      <c r="BD76" s="82">
        <f>MINS_PLAYED('07-08 Teamsheets'!$H$2:$R$88,$A76,'07-08 Teamsheets'!$C$2:$C$88,AZ$1)+MINS_PLAYED('11-12 Teamsheets'!$H$2:$R$119,$A76,'11-12 Teamsheets'!$C$2:$C$119,AZ$1)+MINS_PLAYED('12-13 Teamsheets'!$H$2:$R$126,$A76,'12-13 Teamsheets'!$C$2:$C$126,AZ$1)+MINS_PLAYED('13-14 Teamsheets'!$H$2:$R$132,$A76,'13-14 Teamsheets'!$C$2:$C$132,AZ$1)+MINS_PLAYED('14-15 Teamsheets'!$H$2:$R$136,$A76,'14-15 Teamsheets'!$C$2:$C$136,AZ$1)+MINS_AS_SUB('07-08 Teamsheets'!$S$2:$Z$88,$A76,'07-08 Teamsheets'!$C$2:$C$88,AZ$1)+MINS_AS_SUB('11-12 Teamsheets'!$S$2:$Z$119,$A76,'11-12 Teamsheets'!$C$2:$C$119,AZ$1)+MINS_AS_SUB('12-13 Teamsheets'!$S$2:$Z$126,$A76,'12-13 Teamsheets'!$C$2:$C$126,AZ$1)+MINS_AS_SUB('13-14 Teamsheets'!$S$2:$Z$132,$A76,'13-14 Teamsheets'!$C$2:$C$132,AZ$1)+MINS_AS_SUB('14-15 Teamsheets'!$S$2:$Z$136,$A76,'14-15 Teamsheets'!$C$2:$C$136,AZ$1)</f>
        <v>80</v>
      </c>
      <c r="BE76" s="27" t="str">
        <f>(APPS('08-09 Teamsheets'!$H$2:$R$92,$A76,'08-09 Teamsheets'!$C$2:$C$92,BE$1)+APPS('09-10 Teamsheets'!$H$2:$R$98,$A76,'09-10 Teamsheets'!$C$2:$C$98,BE$1)+APPS('10-11 Teamsheets'!$H$2:$R$107,$A76,'10-11 Teamsheets'!$C$2:$C$107,BE$1)+APPS('11-12 Teamsheets'!$H$2:$R$119,$A76,'11-12 Teamsheets'!$C$2:$C$119,BE$1)+APPS('12-13 Teamsheets'!$H$2:$R$126,$A76,'12-13 Teamsheets'!$C$2:$C$126,BE$1)+APPS('13-14 Teamsheets'!$H$2:$R$132,$A76,'13-14 Teamsheets'!$C$2:$C$132,BE$1)+APPS('14-15 Teamsheets'!$H$2:$R$136,$A76,'14-15 Teamsheets'!$C$2:$C$136,BE$1)) &amp; "(" &amp; (SUBS('08-09 Teamsheets'!$S$2:$Z$92,$A76,'08-09 Teamsheets'!$C$2:$C$92,BE$1)+SUBS('09-10 Teamsheets'!$S$2:$Z$98,$A76,'09-10 Teamsheets'!$C$2:$C$98,BE$1)+SUBS('10-11 Teamsheets'!$S$2:$Z$107,$A76,'10-11 Teamsheets'!$C$2:$C$107,BE$1)+SUBS('11-12 Teamsheets'!$S$2:$Z$119,$A76,'11-12 Teamsheets'!$C$2:$C$119,BE$1)+SUBS('12-13 Teamsheets'!$S$2:$Z$126,$A76,'12-13 Teamsheets'!$C$2:$C$126,BE$1)+SUBS('13-14 Teamsheets'!$S$2:$Z$132,$A76,'13-14 Teamsheets'!$C$2:$C$132,BE$1)+SUBS('14-15 Teamsheets'!$S$2:$Z$136,$A76,'14-15 Teamsheets'!$C$2:$C$136,BE$1)) &amp; ")"</f>
        <v>0(0)</v>
      </c>
      <c r="BF76" s="27" t="str">
        <f>(GOALS('08-09 Teamsheets'!$H$2:$R$92,$A76,'08-09 Teamsheets'!$C$2:$C$92,BE$1)+GOALS('09-10 Teamsheets'!$H$2:$R$98,$A76,'09-10 Teamsheets'!$C$2:$C$98,BE$1)+GOALS('10-11 Teamsheets'!$H$2:$R$107,$A76,'10-11 Teamsheets'!$C$2:$C$107,BE$1)+GOALS('11-12 Teamsheets'!$H$2:$R$119,$A76,'11-12 Teamsheets'!$C$2:$C$119,BE$1)+GOALS('12-13 Teamsheets'!$H$2:$R$126,$A76,'12-13 Teamsheets'!$C$2:$C$126,BE$1)+GOALS('13-14 Teamsheets'!$H$2:$R$132,$A76,'13-14 Teamsheets'!$C$2:$C$132,BE$1)+GOALS('14-15 Teamsheets'!$H$2:$R$136,$A76,'14-15 Teamsheets'!$C$2:$C$136,BE$1)) &amp; "(" &amp; (GOALS('08-09 Teamsheets'!$S$2:$Z$92,$A76,'08-09 Teamsheets'!$C$2:$C$92,BE$1)+GOALS('09-10 Teamsheets'!$S$2:$Z$98,$A76,'09-10 Teamsheets'!$C$2:$C$98,BE$1)+GOALS('10-11 Teamsheets'!$S$2:$Z$107,$A76,'10-11 Teamsheets'!$C$2:$C$107,BE$1)+GOALS('11-12 Teamsheets'!$S$2:$Z$119,$A76,'11-12 Teamsheets'!$C$2:$C$119,BE$1)+GOALS('12-13 Teamsheets'!$S$2:$Z$126,$A76,'12-13 Teamsheets'!$C$2:$C$126,BE$1)+GOALS('13-14 Teamsheets'!$S$2:$Z$132,$A76,'13-14 Teamsheets'!$C$2:$C$132,BE$1)+GOALS('14-15 Teamsheets'!$S$2:$Z$136,$A76,'14-15 Teamsheets'!$C$2:$C$136,BE$1)) &amp; ")"</f>
        <v>0(0)</v>
      </c>
      <c r="BG76" s="27">
        <f>Clean_sheet('08-09 Teamsheets'!$C$2:$H$92,$A76,BE$1)+Clean_sheet('09-10 Teamsheets'!$C$2:$H$98,$A76,BE$1)+Clean_sheet('10-11 Teamsheets'!$C$2:$H$107,$A76,BE$1)+Clean_sheet('11-12 Teamsheets'!$C$2:$H$119,$A76,BE$1)+Clean_sheet('12-13 Teamsheets'!$C$2:$H$126,$A76,BE$1)+Clean_sheet('13-14 Teamsheets'!$C$2:$H$132,$A76,BE$1)+Clean_sheet('14-15 Teamsheets'!$C$2:$H$136,$A76,BE$1)</f>
        <v>0</v>
      </c>
      <c r="BH76" s="27" t="str">
        <f>(CARDS('08-09 Teamsheets'!$H$2:$Z$92,$A76,$CX$2,'08-09 Teamsheets'!$C$2:$C$92,BE$1)+CARDS('09-10 Teamsheets'!$H$2:$Z$98,$A76,$CX$2,'09-10 Teamsheets'!$C$2:$C$98,BE$1)+CARDS('10-11 Teamsheets'!$H$2:$Z$107,$A76,$CX$2,'10-11 Teamsheets'!$C$2:$C$107,BE$1)+CARDS('11-12 Teamsheets'!$H$2:$Z$119,$A76,$CX$2,'11-12 Teamsheets'!$C$2:$C$119,BE$1)+CARDS('12-13 Teamsheets'!$H$2:$Z$126,$A76,$CX$2,'12-13 Teamsheets'!$C$2:$C$126,BE$1)+CARDS('13-14 Teamsheets'!$H$2:$Z$132,$A76,$CX$2,'13-14 Teamsheets'!$C$2:$C$132,BE$1)+CARDS('14-15 Teamsheets'!$H$2:$Z$136,$A76,$CX$2,'14-15 Teamsheets'!$C$2:$C$136,BE$1)) &amp; "(" &amp; (CARDS('08-09 Teamsheets'!$H$2:$Z$92,$A76,$CX$3,'08-09 Teamsheets'!$C$2:$C$92,BE$1)+CARDS('09-10 Teamsheets'!$H$2:$Z$98,$A76,$CX$3,'09-10 Teamsheets'!$C$2:$C$98,BE$1)+CARDS('10-11 Teamsheets'!$H$2:$Z$107,$A76,$CX$3,'10-11 Teamsheets'!$C$2:$C$107,BE$1)+CARDS('11-12 Teamsheets'!$H$2:$Z$119,$A76,$CX$3,'11-12 Teamsheets'!$C$2:$C$119,BE$1)+CARDS('12-13 Teamsheets'!$H$2:$Z$126,$A76,$CX$3,'12-13 Teamsheets'!$C$2:$C$126,BE$1)+CARDS('13-14 Teamsheets'!$H$2:$Z$132,$A76,$CX$3,'13-14 Teamsheets'!$C$2:$C$132,BE$1)+CARDS('14-15 Teamsheets'!$H$2:$Z$136,$A76,$CX$3,'14-15 Teamsheets'!$C$2:$C$136,BE$1)) &amp; ")"</f>
        <v>0(0)</v>
      </c>
      <c r="BI76" s="82">
        <f>MINS_PLAYED('08-09 Teamsheets'!$H$2:$R$92,$A76,'08-09 Teamsheets'!$C$2:$C$92,BE$1)+MINS_PLAYED('09-10 Teamsheets'!$H$2:$R$98,$A76,'09-10 Teamsheets'!$C$2:$C$98,BE$1)+ MINS_AS_SUB('08-09 Teamsheets'!$S$2:$Z$92,$A76,'08-09 Teamsheets'!$C$2:$C$92,BE$1)+ MINS_AS_SUB('09-10 Teamsheets'!$S$2:$Z$98,$A76,'09-10 Teamsheets'!$C$2:$C$98,BE$1)+MINS_PLAYED('10-11 Teamsheets'!$H$2:$R$107,$A76,'10-11 Teamsheets'!$C$2:$C$107,BE$1)+MINS_AS_SUB('10-11 Teamsheets'!$S$2:$Z$107,$A76,'10-11 Teamsheets'!$C$2:$C$107,BE$1)+MINS_PLAYED('11-12 Teamsheets'!$H$2:$R$119,$A76,'11-12 Teamsheets'!$C$2:$C$119,BE$1)+MINS_AS_SUB('11-12 Teamsheets'!$S$2:$Z$119,$A76,'11-12 Teamsheets'!$C$2:$C$119,BE$1)+MINS_PLAYED('12-13 Teamsheets'!$H$2:$R$126,$A76,'12-13 Teamsheets'!$C$2:$C$126,BE$1)+MINS_AS_SUB('12-13 Teamsheets'!$S$2:$Z$126,$A76,'12-13 Teamsheets'!$C$2:$C$126,BE$1)+MINS_PLAYED('13-14 Teamsheets'!$H$2:$R$132,$A76,'13-14 Teamsheets'!$C$2:$C$132,BE$1)+MINS_AS_SUB('13-14 Teamsheets'!$S$2:$Z$132,$A76,'13-14 Teamsheets'!$C$2:$C$132,BE$1)+MINS_PLAYED('14-15 Teamsheets'!$H$2:$R$136,$A76,'14-15 Teamsheets'!$C$2:$C$136,BE$1)+MINS_AS_SUB('14-15 Teamsheets'!$S$2:$Z$136,$A76,'14-15 Teamsheets'!$C$2:$C$136,BE$1)</f>
        <v>0</v>
      </c>
      <c r="BJ76" s="27" t="str">
        <f>(APPS('07-08 Teamsheets'!$H$2:$R$88,$A76,'07-08 Teamsheets'!$C$2:$C$88,BJ$1)+APPS('08-09 Teamsheets'!$H$2:$R$92,$A76,'08-09 Teamsheets'!$C$2:$C$92,BJ$1)+APPS('09-10 Teamsheets'!$H$2:$R$98,$A76,'09-10 Teamsheets'!$C$2:$C$98,BJ$1)+APPS('10-11 Teamsheets'!$H$2:$R$106,$A76,'10-11 Teamsheets'!$C$2:$C$106,BJ$1)+APPS('11-12 Teamsheets'!$H$2:$R$119,$A76,'11-12 Teamsheets'!$C$2:$C$119,BJ$1)+APPS('12-13 Teamsheets'!$H$2:$R$126,$A76,'12-13 Teamsheets'!$C$2:$C$126,BJ$1)+APPS('13-14 Teamsheets'!$H$2:$R$132,$A76,'13-14 Teamsheets'!$C$2:$C$132,BJ$1)+APPS('14-15 Teamsheets'!$H$2:$R$136,$A76,'14-15 Teamsheets'!$C$2:$C$136,BJ$1)) &amp; "(" &amp; (SUBS('07-08 Teamsheets'!$S$2:$Z$88,$A76,'07-08 Teamsheets'!$C$2:$C$88,BJ$1)+SUBS('08-09 Teamsheets'!$S$2:$Z$92,$A76,'08-09 Teamsheets'!$C$2:$C$92,BJ$1)+SUBS('09-10 Teamsheets'!$S$2:$Z$98,$A76,'09-10 Teamsheets'!$C$2:$C$98,BJ$1)+SUBS('10-11 Teamsheets'!$S$2:$Z$106,$A76,'10-11 Teamsheets'!$C$2:$C$106,BJ$1)+SUBS('11-12 Teamsheets'!$S$2:$Z$119,$A76,'11-12 Teamsheets'!$C$2:$C$119,BJ$1)+SUBS('12-13 Teamsheets'!$S$2:$Z$126,$A76,'12-13 Teamsheets'!$C$2:$C$126,BJ$1)+SUBS('13-14 Teamsheets'!$S$2:$Z$132,$A76,'13-14 Teamsheets'!$C$2:$C$132,BJ$1)+SUBS('14-15 Teamsheets'!$S$2:$Z$136,$A76,'14-15 Teamsheets'!$C$2:$C$136,BJ$1)) &amp; ")"</f>
        <v>1(1)</v>
      </c>
      <c r="BK76" s="27" t="str">
        <f>(GOALS('07-08 Teamsheets'!$H$2:$R$88,$A76,'07-08 Teamsheets'!$C$2:$C$88,BJ$1)+GOALS('08-09 Teamsheets'!$H$2:$R$92,$A76,'08-09 Teamsheets'!$C$2:$C$92,BJ$1)+GOALS('09-10 Teamsheets'!$H$2:$R$98,$A76,'09-10 Teamsheets'!$C$2:$C$98,BJ$1)+GOALS('10-11 Teamsheets'!$H$2:$R$106,$A76,'10-11 Teamsheets'!$C$2:$C$106,BJ$1)+GOALS('11-12 Teamsheets'!$H$2:$R$119,$A76,'11-12 Teamsheets'!$C$2:$C$119,BJ$1)+GOALS('12-13 Teamsheets'!$H$2:$R$126,$A76,'12-13 Teamsheets'!$C$2:$C$126,BJ$1)+GOALS('13-14 Teamsheets'!$H$2:$R$132,$A76,'13-14 Teamsheets'!$C$2:$C$132,BJ$1)+GOALS('14-15 Teamsheets'!$H$2:$R$136,$A76,'14-15 Teamsheets'!$C$2:$C$136,BJ$1)) &amp; "(" &amp; (GOALS('07-08 Teamsheets'!$S$2:$Z$88,$A76,'07-08 Teamsheets'!$C$2:$C$88,BJ$1)+GOALS('08-09 Teamsheets'!$S$2:$Z$92,$A76,'08-09 Teamsheets'!$C$2:$C$92,BJ$1)+GOALS('09-10 Teamsheets'!$S$2:$Z$98,$A76,'09-10 Teamsheets'!$C$2:$C$98,BJ$1)+GOALS('10-11 Teamsheets'!$S$2:$Z$106,$A76,'10-11 Teamsheets'!$C$2:$C$106,BJ$1)+GOALS('11-12 Teamsheets'!$S$2:$Z$119,$A76,'11-12 Teamsheets'!$C$2:$C$119,BJ$1)+GOALS('12-13 Teamsheets'!$S$2:$Z$126,$A76,'12-13 Teamsheets'!$C$2:$C$126,BJ$1)+GOALS('13-14 Teamsheets'!$S$2:$Z$132,$A76,'13-14 Teamsheets'!$C$2:$C$132,BJ$1)+GOALS('14-15 Teamsheets'!$S$2:$Z$136,$A76,'14-15 Teamsheets'!$C$2:$C$136,BJ$1)) &amp; ")"</f>
        <v>1(0)</v>
      </c>
      <c r="BL76" s="27">
        <f>Clean_sheet('07-08 Teamsheets'!$C$2:$H$92,$A76,BJ$1)+Clean_sheet('08-09 Teamsheets'!$C$2:$H$92,$A76,BJ$1)+Clean_sheet('09-10 Teamsheets'!$C$2:$H$98,$A76,BJ$1)+Clean_sheet('10-11 Teamsheets'!$C$2:$H$106,$A76,BJ$1)+Clean_sheet('11-12 Teamsheets'!$C$2:$H$119,$A76,BJ$1)+Clean_sheet('12-13 Teamsheets'!$C$2:$H$126,$A76,BJ$1)+Clean_sheet('13-14 Teamsheets'!$C$2:$H$132,$A76,BJ$1)+Clean_sheet('14-15 Teamsheets'!$C$2:$H$136,$A76,BJ$1)</f>
        <v>0</v>
      </c>
      <c r="BM76" s="27" t="str">
        <f>(CARDS('07-08 Teamsheets'!$H$2:$Z$88,$A76,$CX$2,'07-08 Teamsheets'!$C$2:$C$88,BJ$1)+CARDS('08-09 Teamsheets'!$H$2:$Z$92,$A76,$CX$2,'08-09 Teamsheets'!$C$2:$C$92,BJ$1)+CARDS('09-10 Teamsheets'!$H$2:$Z$98,$A76,$CX$2,'09-10 Teamsheets'!$C$2:$C$98,BJ$1)+CARDS('10-11 Teamsheets'!$H$2:$Z$106,$A76,$CX$2,'10-11 Teamsheets'!$C$2:$C$106,BJ$1)+CARDS('11-12 Teamsheets'!$H$2:$Z$119,$A76,$CX$2,'11-12 Teamsheets'!$C$2:$C$119,BJ$1)+CARDS('12-13 Teamsheets'!$H$2:$Z$126,$A76,$CX$2,'12-13 Teamsheets'!$C$2:$C$126,BJ$1)+CARDS('13-14 Teamsheets'!$H$2:$Z$132,$A76,$CX$2,'13-14 Teamsheets'!$C$2:$C$132,BJ$1)+CARDS('14-15 Teamsheets'!$H$2:$Z$136,$A76,$CX$2,'14-15 Teamsheets'!$C$2:$C$136,BJ$1)) &amp; "(" &amp; (CARDS('07-08 Teamsheets'!$H$2:$Z$88,$A76,$CX$3,'07-08 Teamsheets'!$C$2:$C$88,BJ$1)+CARDS('08-09 Teamsheets'!$H$2:$Z$92,$A76,$CX$3,'08-09 Teamsheets'!$C$2:$C$92,BJ$1)+CARDS('09-10 Teamsheets'!$H$2:$Z$98,$A76,$CX$3,'09-10 Teamsheets'!$C$2:$C$98,BJ$1)+CARDS('10-11 Teamsheets'!$H$2:$Z$106,$A76,$CX$3,'10-11 Teamsheets'!$C$2:$C$106,BJ$1)+CARDS('11-12 Teamsheets'!$H$2:$Z$119,$A76,$CX$3,'11-12 Teamsheets'!$C$2:$C$119,BJ$1)+CARDS('12-13 Teamsheets'!$H$2:$Z$126,$A76,$CX$3,'12-13 Teamsheets'!$C$2:$C$126,BJ$1)+CARDS('13-14 Teamsheets'!$H$2:$Z$132,$A76,$CX$3,'13-14 Teamsheets'!$C$2:$C$132,BJ$1)+CARDS('14-15 Teamsheets'!$H$2:$Z$136,$A76,$CX$3,'14-15 Teamsheets'!$C$2:$C$136,BJ$1)) &amp; ")"</f>
        <v>1(0)</v>
      </c>
      <c r="BN76" s="82">
        <f>MINS_PLAYED('07-08 Teamsheets'!$H$2:$R$88,$A76,'07-08 Teamsheets'!$C$2:$C$88,BJ$1)+MINS_PLAYED('08-09 Teamsheets'!$H$2:$R$92,$A76,'08-09 Teamsheets'!$C$2:$C$92,BJ$1)+MINS_PLAYED('09-10 Teamsheets'!$H$2:$R$98,$A76,'09-10 Teamsheets'!$C$2:$C$98,BJ$1)+MINS_PLAYED('10-11 Teamsheets'!$H$2:$R$106,$A76,'10-11 Teamsheets'!$C$2:$C$106,BJ$1)+MINS_PLAYED('11-12 Teamsheets'!$H$2:$R$119,$A76,'11-12 Teamsheets'!$C$2:$C$119,BJ$1)+MINS_PLAYED('12-13 Teamsheets'!$H$2:$R$126,$A76,'12-13 Teamsheets'!$C$2:$C$126,BJ$1)+MINS_PLAYED('13-14 Teamsheets'!$H$2:$R$132,$A76,'13-14 Teamsheets'!$C$2:$C$132,BJ$1)+MINS_PLAYED('14-15 Teamsheets'!$H$2:$R$136,$A76,'14-15 Teamsheets'!$C$2:$C$136,BJ$1)+MINS_AS_SUB('07-08 Teamsheets'!$S$2:$Z$88,$A76,'07-08 Teamsheets'!$C$2:$C$88,BJ$1)+MINS_AS_SUB('08-09 Teamsheets'!$S$2:$Z$92,$A76,'08-09 Teamsheets'!$C$2:$C$92,BJ$1)+MINS_AS_SUB('09-10 Teamsheets'!$S$2:$Z$98,$A76,'09-10 Teamsheets'!$C$2:$C$98,BJ$1)+MINS_AS_SUB('10-11 Teamsheets'!$S$2:$Z$106,$A76,'10-11 Teamsheets'!$C$2:$C$106,BJ$1)+MINS_AS_SUB('11-12 Teamsheets'!$S$2:$Z$119,$A76,'11-12 Teamsheets'!$C$2:$C$119,BJ$1)+MINS_AS_SUB('12-13 Teamsheets'!$S$2:$Z$126,$A76,'12-13 Teamsheets'!$C$2:$C$126,BJ$1)+MINS_AS_SUB('13-14 Teamsheets'!$S$2:$Z$132,$A76,'13-14 Teamsheets'!$C$2:$C$132,BJ$1)+MINS_AS_SUB('14-15 Teamsheets'!$S$2:$Z$136,$A76,'14-15 Teamsheets'!$C$2:$C$136,BJ$1)</f>
        <v>164</v>
      </c>
      <c r="BO76" s="27" t="str">
        <f>(APPS('07-08 Teamsheets'!$H$2:$R$88,$A76,'07-08 Teamsheets'!$C$2:$C$88,BO$1)+APPS('08-09 Teamsheets'!$H$2:$R$92,$A76,'08-09 Teamsheets'!$C$2:$C$92,BO$1)+APPS('09-10 Teamsheets'!$H$2:$R$98,$A76,'09-10 Teamsheets'!$C$2:$C$98,BO$1)+APPS('10-11 Teamsheets'!$H$2:$R$106,$A76,'10-11 Teamsheets'!$C$2:$C$106,BO$1)+APPS('11-12 Teamsheets'!$H$2:$R$119,$A76,'11-12 Teamsheets'!$C$2:$C$119,BO$1)+APPS('12-13 Teamsheets'!$H$2:$R$126,$A76,'12-13 Teamsheets'!$C$2:$C$126,BO$1)+APPS('13-14 Teamsheets'!$H$2:$R$132,$A76,'13-14 Teamsheets'!$C$2:$C$132,BO$1)+APPS('14-15 Teamsheets'!$H$2:$R$136,$A76,'14-15 Teamsheets'!$C$2:$C$136,BO$1)) &amp; "(" &amp; (SUBS('07-08 Teamsheets'!$S$2:$Z$88,$A76,'07-08 Teamsheets'!$C$2:$C$88,BO$1)+SUBS('08-09 Teamsheets'!$S$2:$Z$92,$A76,'08-09 Teamsheets'!$C$2:$C$92,BO$1)+SUBS('09-10 Teamsheets'!$S$2:$Z$98,$A76,'09-10 Teamsheets'!$C$2:$C$98,BO$1)+SUBS('10-11 Teamsheets'!$S$2:$Z$106,$A76,'10-11 Teamsheets'!$C$2:$C$106,BO$1)+SUBS('11-12 Teamsheets'!$S$2:$Z$119,$A76,'11-12 Teamsheets'!$C$2:$C$119,BO$1)+SUBS('12-13 Teamsheets'!$S$2:$Z$126,$A76,'12-13 Teamsheets'!$C$2:$C$126,BO$1)+SUBS('13-14 Teamsheets'!$S$2:$Z$132,$A76,'13-14 Teamsheets'!$C$2:$C$132,BO$1)+SUBS('14-15 Teamsheets'!$S$2:$Z$136,$A76,'14-15 Teamsheets'!$C$2:$C$136,BO$1)) &amp; ")"</f>
        <v>0(1)</v>
      </c>
      <c r="BP76" s="27" t="str">
        <f>(GOALS('07-08 Teamsheets'!$H$2:$R$88,$A76,'07-08 Teamsheets'!$C$2:$C$88,BO$1)+GOALS('08-09 Teamsheets'!$H$2:$R$92,$A76,'08-09 Teamsheets'!$C$2:$C$92,BO$1)+GOALS('09-10 Teamsheets'!$H$2:$R$98,$A76,'09-10 Teamsheets'!$C$2:$C$98,BO$1)+GOALS('10-11 Teamsheets'!$H$2:$R$106,$A76,'10-11 Teamsheets'!$C$2:$C$106,BO$1)+GOALS('11-12 Teamsheets'!$H$2:$R$119,$A76,'11-12 Teamsheets'!$C$2:$C$119,BO$1)+GOALS('12-13 Teamsheets'!$H$2:$R$126,$A76,'12-13 Teamsheets'!$C$2:$C$126,BO$1)+GOALS('13-14 Teamsheets'!$H$2:$R$132,$A76,'13-14 Teamsheets'!$C$2:$C$132,BO$1)+GOALS('14-15 Teamsheets'!$H$2:$R$136,$A76,'14-15 Teamsheets'!$C$2:$C$136,BO$1)) &amp; "(" &amp; (GOALS('07-08 Teamsheets'!$S$2:$Z$88,$A76,'07-08 Teamsheets'!$C$2:$C$88,BO$1)+GOALS('08-09 Teamsheets'!$S$2:$Z$92,$A76,'08-09 Teamsheets'!$C$2:$C$92,BO$1)+GOALS('09-10 Teamsheets'!$S$2:$Z$98,$A76,'09-10 Teamsheets'!$C$2:$C$98,BO$1)+GOALS('10-11 Teamsheets'!$S$2:$Z$106,$A76,'10-11 Teamsheets'!$C$2:$C$106,BO$1)+GOALS('11-12 Teamsheets'!$S$2:$Z$119,$A76,'11-12 Teamsheets'!$C$2:$C$119,BO$1)+GOALS('12-13 Teamsheets'!$S$2:$Z$126,$A76,'12-13 Teamsheets'!$C$2:$C$126,BO$1)+GOALS('13-14 Teamsheets'!$S$2:$Z$132,$A76,'13-14 Teamsheets'!$C$2:$C$132,BO$1)+GOALS('14-15 Teamsheets'!$S$2:$Z$136,$A76,'14-15 Teamsheets'!$C$2:$C$136,BO$1)) &amp; ")"</f>
        <v>0(0)</v>
      </c>
      <c r="BQ76" s="27">
        <f>Clean_sheet('07-08 Teamsheets'!$C$2:$H$92,$A76,BO$1)+Clean_sheet('08-09 Teamsheets'!$C$2:$H$92,$A76,BO$1)+Clean_sheet('09-10 Teamsheets'!$C$2:$H$98,$A76,BO$1)+Clean_sheet('10-11 Teamsheets'!$C$2:$H$106,$A76,BO$1)+Clean_sheet('11-12 Teamsheets'!$C$2:$H$119,$A76,BO$1)+Clean_sheet('12-13 Teamsheets'!$C$2:$H$126,$A76,BO$1)+Clean_sheet('13-14 Teamsheets'!$C$2:$H$132,$A76,BO$1)+Clean_sheet('14-15 Teamsheets'!$C$2:$H$136,$A76,BO$1)</f>
        <v>0</v>
      </c>
      <c r="BR76" s="27" t="str">
        <f>(CARDS('07-08 Teamsheets'!$H$2:$Z$88,$A76,$CX$2,'07-08 Teamsheets'!$C$2:$C$88,BO$1)+CARDS('08-09 Teamsheets'!$H$2:$Z$92,$A76,$CX$2,'08-09 Teamsheets'!$C$2:$C$92,BO$1)+CARDS('09-10 Teamsheets'!$H$2:$Z$98,$A76,$CX$2,'09-10 Teamsheets'!$C$2:$C$98,BO$1)+CARDS('10-11 Teamsheets'!$H$2:$Z$106,$A76,$CX$2,'10-11 Teamsheets'!$C$2:$C$106,BO$1)+CARDS('11-12 Teamsheets'!$H$2:$Z$119,$A76,$CX$2,'11-12 Teamsheets'!$C$2:$C$119,BO$1)+CARDS('12-13 Teamsheets'!$H$2:$Z$126,$A76,$CX$2,'12-13 Teamsheets'!$C$2:$C$126,BO$1)+CARDS('13-14 Teamsheets'!$H$2:$Z$132,$A76,$CX$2,'13-14 Teamsheets'!$C$2:$C$132,BO$1)+CARDS('14-15 Teamsheets'!$H$2:$Z$136,$A76,$CX$2,'14-15 Teamsheets'!$C$2:$C$136,BO$1)) &amp; "(" &amp; (CARDS('07-08 Teamsheets'!$H$2:$Z$88,$A76,$CX$3,'07-08 Teamsheets'!$C$2:$C$88,BO$1)+CARDS('08-09 Teamsheets'!$H$2:$Z$92,$A76,$CX$3,'08-09 Teamsheets'!$C$2:$C$92,BO$1)+CARDS('09-10 Teamsheets'!$H$2:$Z$98,$A76,$CX$3,'09-10 Teamsheets'!$C$2:$C$98,BO$1)+CARDS('10-11 Teamsheets'!$H$2:$Z$106,$A76,$CX$3,'10-11 Teamsheets'!$C$2:$C$106,BO$1)+CARDS('11-12 Teamsheets'!$H$2:$Z$119,$A76,$CX$3,'11-12 Teamsheets'!$C$2:$C$119,BO$1)+CARDS('12-13 Teamsheets'!$H$2:$Z$126,$A76,$CX$3,'12-13 Teamsheets'!$C$2:$C$126,BO$1)+CARDS('13-14 Teamsheets'!$H$2:$Z$132,$A76,$CX$3,'13-14 Teamsheets'!$C$2:$C$132,BO$1)+CARDS('14-15 Teamsheets'!$H$2:$Z$136,$A76,$CX$3,'14-15 Teamsheets'!$C$2:$C$136,BO$1)) &amp; ")"</f>
        <v>0(0)</v>
      </c>
      <c r="BS76" s="82">
        <f>MINS_PLAYED('07-08 Teamsheets'!$H$2:$R$88,$A76,'07-08 Teamsheets'!$C$2:$C$88,BO$1)+MINS_PLAYED('08-09 Teamsheets'!$H$2:$R$92,$A76,'08-09 Teamsheets'!$C$2:$C$92,BO$1)+MINS_PLAYED('09-10 Teamsheets'!$H$2:$R$98,$A76,'09-10 Teamsheets'!$C$2:$C$98,BO$1)+MINS_PLAYED('10-11 Teamsheets'!$H$2:$R$106,$A76,'10-11 Teamsheets'!$C$2:$C$106,BO$1)+MINS_PLAYED('11-12 Teamsheets'!$H$2:$R$119,$A76,'11-12 Teamsheets'!$C$2:$C$119,BO$1)+MINS_PLAYED('12-13 Teamsheets'!$H$2:$R$126,$A76,'12-13 Teamsheets'!$C$2:$C$126,BO$1)+MINS_PLAYED('13-14 Teamsheets'!$H$2:$R$132,$A76,'13-14 Teamsheets'!$C$2:$C$132,BO$1)+MINS_PLAYED('14-15 Teamsheets'!$H$2:$R$136,$A76,'14-15 Teamsheets'!$C$2:$C$136,BO$1)+MINS_AS_SUB('07-08 Teamsheets'!$S$2:$Z$88,$A76,'07-08 Teamsheets'!$C$2:$C$88,BO$1)+MINS_AS_SUB('08-09 Teamsheets'!$S$2:$Z$92,$A76,'08-09 Teamsheets'!$C$2:$C$92,BO$1)+MINS_AS_SUB('09-10 Teamsheets'!$S$2:$Z$98,$A76,'09-10 Teamsheets'!$C$2:$C$98,BO$1)+MINS_AS_SUB('10-11 Teamsheets'!$S$2:$Z$106,$A76,'10-11 Teamsheets'!$C$2:$C$106,BO$1)+MINS_AS_SUB('11-12 Teamsheets'!$S$2:$Z$119,$A76,'11-12 Teamsheets'!$C$2:$C$119,BO$1)+MINS_AS_SUB('12-13 Teamsheets'!$S$2:$Z$126,$A76,'12-13 Teamsheets'!$C$2:$C$126,BO$1)+MINS_AS_SUB('13-14 Teamsheets'!$S$2:$Z$132,$A76,'13-14 Teamsheets'!$C$2:$C$132,BO$1)+MINS_AS_SUB('14-15 Teamsheets'!$S$2:$Z$136,$A76,'14-15 Teamsheets'!$C$2:$C$136,BO$1)</f>
        <v>30</v>
      </c>
      <c r="BT76" s="71">
        <f>APPS('05-06 Teamsheets'!$H$2:$R$71,$A76,'05-06 Teamsheets'!$C$2:$C$71,B$1)+SUBS('05-06 Teamsheets'!$S$2:$W$71,$A76,'05-06 Teamsheets'!$C$2:$C$71,B$1)+APPS('06-07 Teamsheets'!$H$2:$R$83,$A76,'06-07 Teamsheets'!$C$2:$C$83,G$1)+SUBS('06-07 Teamsheets'!$S$2:$Z$83,$A76,'06-07 Teamsheets'!$C$2:$C$83,G$1)+APPS('07-08 Teamsheets'!$H$2:$R$88,$A76,'07-08 Teamsheets'!$C$2:$C$88,L$1)+SUBS('07-08 Teamsheets'!$S$2:$Z$88,$A76,'07-08 Teamsheets'!$C$2:$C$88,L$1)+APPS('08-09 Teamsheets'!$H$2:$R$92,$A76,'08-09 Teamsheets'!$C$2:$C$92,Q$1)+SUBS('08-09 Teamsheets'!$S$2:$Z$92,$A76,'08-09 Teamsheets'!$C$2:$C$92,Q$1)+APPS('09-10 Teamsheets'!$H$2:$R$98,$A76,'09-10 Teamsheets'!$C$2:$C$98,Q$1)+SUBS('09-10 Teamsheets'!$S$2:$Z$98,$A76,'09-10 Teamsheets'!$C$2:$C$98,Q$1)+APPS('10-11 Teamsheets'!$H$2:$R$107,$A76,'10-11 Teamsheets'!$C$2:$C$107,Q$1)+SUBS('10-11 Teamsheets'!$S$2:$Z$107,$A76,'10-11 Teamsheets'!$C$2:$C$107,Q$1)+APPS('11-12 Teamsheets'!$H$2:$R$119,$A76,'11-12 Teamsheets'!$C$2:$C$119,Q$1)+SUBS('11-12 Teamsheets'!$S$2:$Z$119,$A76,'11-12 Teamsheets'!$C$2:$C$119,Q$1)+APPS('12-13 Teamsheets'!$H$2:$R$126,$A76,'12-13 Teamsheets'!$C$2:$C$126,Q$1)+SUBS('12-13 Teamsheets'!$S$2:$Z$126,$A76,'12-13 Teamsheets'!$C$2:$C$126,Q$1)+APPS('13-14 Teamsheets'!$H$2:$R$132,$A76,'13-14 Teamsheets'!$C$2:$C$132,Q$1)+SUBS('13-14 Teamsheets'!$S$2:$Z$132,$A76,'13-14 Teamsheets'!$C$2:$C$132,Q$1)+APPS('14-15 Teamsheets'!$H$2:$R$136,$A76,'14-15 Teamsheets'!$C$2:$C$136,Q$1)+SUBS('14-15 Teamsheets'!$S$2:$Z$136,$A76,'14-15 Teamsheets'!$C$2:$C$136,Q$1)</f>
        <v>11</v>
      </c>
      <c r="BU76" s="132">
        <v>2</v>
      </c>
      <c r="BV76" s="27">
        <f>APPS('07-08 Teamsheets'!$H$2:$R$88,$A76,'07-08 Teamsheets'!$C$2:$C$88,AZ$1)+SUBS('07-08 Teamsheets'!$S$2:$Z$88,$A76,'07-08 Teamsheets'!$C$2:$C$88,AZ$1)+APPS('11-12 Teamsheets'!$H$2:$R$119,$A76,'11-12 Teamsheets'!$C$2:$C$119,AZ$1)+SUBS('11-12 Teamsheets'!$S$2:$Z$119,$A76,'11-12 Teamsheets'!$C$2:$C$119,AZ$1)+APPS('12-13 Teamsheets'!$H$2:$R$126,$A76,'12-13 Teamsheets'!$C$2:$C$126,AZ$1)+SUBS('12-13 Teamsheets'!$S$2:$Z$126,$A76,'12-13 Teamsheets'!$C$2:$C$126,AZ$1)+APPS('13-14 Teamsheets'!$H$2:$R$132,$A76,'13-14 Teamsheets'!$C$2:$C$132,AZ$1)+SUBS('13-14 Teamsheets'!$S$2:$Z$132,$A76,'13-14 Teamsheets'!$C$2:$C$132,AZ$1)+APPS('14-15 Teamsheets'!$H$2:$R$136,$A76,'14-15 Teamsheets'!$C$2:$C$136,AZ$1)+SUBS('14-15 Teamsheets'!$S$2:$Z$136,$A76,'14-15 Teamsheets'!$C$2:$C$136,AZ$1)+APPS('08-09 Teamsheets'!$H$2:$R$92,$A76,'08-09 Teamsheets'!$C$2:$C$92,BE$1)+APPS('09-10 Teamsheets'!$H$2:$R$98,$A76,'09-10 Teamsheets'!$C$2:$C$98,BE$1)+SUBS('08-09 Teamsheets'!$S$2:$Z$92,$A76,'08-09 Teamsheets'!$C$2:$C$92,BE$1)+SUBS('09-10 Teamsheets'!$S$2:$Z$98,$A76,'09-10 Teamsheets'!$C$2:$C$98,BE$1)+APPS('10-11 Teamsheets'!$H$2:$R$107,$A76,'10-11 Teamsheets'!$C$2:$C$107,BE$1)+SUBS('10-11 Teamsheets'!$S$2:$Z$107,$A76,'10-11 Teamsheets'!$C$2:$C$107,BE$1)+APPS('11-12 Teamsheets'!$H$2:$R$119,$A76,'11-12 Teamsheets'!$C$2:$C$119,BE$1)+SUBS('11-12 Teamsheets'!$S$2:$Z$119,$A76,'11-12 Teamsheets'!$C$2:$C$119,BE$1)+APPS('12-13 Teamsheets'!$H$2:$R$126,$A76,'12-13 Teamsheets'!$C$2:$C$126,BE$1)+SUBS('12-13 Teamsheets'!$S$2:$Z$126,$A76,'12-13 Teamsheets'!$C$2:$C$126,BE$1)+APPS('13-14 Teamsheets'!$H$2:$R$132,$A76,'13-14 Teamsheets'!$C$2:$C$132,BE$1)+SUBS('13-14 Teamsheets'!$S$2:$Z$132,$A76,'13-14 Teamsheets'!$C$2:$C$132,BE$1)+APPS('14-15 Teamsheets'!$H$2:$R$136,$A76,'14-15 Teamsheets'!$C$2:$C$136,BE$1)+SUBS('14-15 Teamsheets'!$S$2:$Z$136,$A76,'14-15 Teamsheets'!$C$2:$C$136,BE$1)</f>
        <v>1</v>
      </c>
      <c r="BW76" s="27">
        <f>APPS('07-08 Teamsheets'!$H$2:$R$88,$A76,'07-08 Teamsheets'!$C$2:$C$88,BJ$1)+APPS('08-09 Teamsheets'!$H$2:$R$92,$A76,'08-09 Teamsheets'!$C$2:$C$92,BJ$1)+APPS('09-10 Teamsheets'!$H$2:$R$98,$A76,'09-10 Teamsheets'!$C$2:$C$98,BJ$1)+SUBS('07-08 Teamsheets'!$S$2:$Z$88,$A76,'07-08 Teamsheets'!$C$2:$C$88,BJ$1)+SUBS('08-09 Teamsheets'!$S$2:$Z$92,$A76,'08-09 Teamsheets'!$C$2:$C$92,BJ$1)+SUBS('09-10 Teamsheets'!$S$2:$Z$98,$A76,'09-10 Teamsheets'!$C$2:$C$98,BJ$1)+APPS('10-11 Teamsheets'!$H$2:$R$107,$A76,'10-11 Teamsheets'!$C$2:$C$107,BJ$1)+SUBS('10-11 Teamsheets'!$S$2:$Z$107,$A76,'10-11 Teamsheets'!$C$2:$C$107,BJ$1)+APPS('11-12 Teamsheets'!$H$2:$R$119,$A76,'11-12 Teamsheets'!$C$2:$C$119,BJ$1)+SUBS('11-12 Teamsheets'!$S$2:$Z$111,$A76,'11-12 Teamsheets'!$C$2:$C$119,BJ$1)+APPS('12-13 Teamsheets'!$H$2:$R$126,$A76,'12-13 Teamsheets'!$C$2:$C$126,BJ$1)+SUBS('12-13 Teamsheets'!$S$2:$Z$118,$A76,'12-13 Teamsheets'!$C$2:$C$126,BJ$1)+APPS('13-14 Teamsheets'!$H$2:$R$132,$A76,'13-14 Teamsheets'!$C$2:$C$132,BJ$1)+SUBS('13-14 Teamsheets'!$S$2:$Z$124,$A76,'13-14 Teamsheets'!$C$2:$C$132,BJ$1)+APPS('14-15 Teamsheets'!$H$2:$R$136,$A76,'14-15 Teamsheets'!$C$2:$C$136,BJ$1)+SUBS('14-15 Teamsheets'!$S$2:$Z$128,$A76,'14-15 Teamsheets'!$C$2:$C$136,BJ$1)</f>
        <v>2</v>
      </c>
      <c r="BX76" s="27">
        <f>APPS('07-08 Teamsheets'!$H$2:$R$88,$A76,'07-08 Teamsheets'!$C$2:$C$88,BO$1)+APPS('08-09 Teamsheets'!$H$2:$R$92,$A76,'08-09 Teamsheets'!$C$2:$C$92,BO$1)+APPS('09-10 Teamsheets'!$H$2:$R$98,$A76,'09-10 Teamsheets'!$C$2:$C$98,BO$1)+SUBS('07-08 Teamsheets'!$S$2:$Z$88,$A76,'07-08 Teamsheets'!$C$2:$C$88,BO$1)+SUBS('08-09 Teamsheets'!$S$2:$Z$92,$A76,'08-09 Teamsheets'!$C$2:$C$92,BO$1)+SUBS('09-10 Teamsheets'!$S$2:$Z$98,$A76,'09-10 Teamsheets'!$C$2:$C$98,BO$1)+APPS('10-11 Teamsheets'!$H$2:$R$107,$A76,'10-11 Teamsheets'!$C$2:$C$107,BO$1)+SUBS('10-11 Teamsheets'!$S$2:$Z$107,$A76,'10-11 Teamsheets'!$C$2:$C$107,BO$1)+APPS('11-12 Teamsheets'!$H$2:$R$119,$A76,'11-12 Teamsheets'!$C$2:$C$119,BO$1)+SUBS('11-12 Teamsheets'!$S$2:$Z$119,$A76,'11-12 Teamsheets'!$C$2:$C$119,BO$1)+APPS('12-13 Teamsheets'!$H$2:$R$126,$A76,'12-13 Teamsheets'!$C$2:$C$126,BO$1)+SUBS('12-13 Teamsheets'!$S$2:$Z$126,$A76,'12-13 Teamsheets'!$C$2:$C$126,BO$1)+APPS('13-14 Teamsheets'!$H$2:$R$132,$A76,'13-14 Teamsheets'!$C$2:$C$132,BO$1)+SUBS('13-14 Teamsheets'!$S$2:$Z$132,$A76,'13-14 Teamsheets'!$C$2:$C$132,BO$1)+APPS('14-15 Teamsheets'!$H$2:$R$136,$A76,'14-15 Teamsheets'!$C$2:$C$136,BO$1)+SUBS('14-15 Teamsheets'!$S$2:$Z$136,$A76,'14-15 Teamsheets'!$C$2:$C$136,BO$1)</f>
        <v>1</v>
      </c>
      <c r="BY76" s="28">
        <f t="shared" si="31"/>
        <v>6</v>
      </c>
      <c r="BZ76" s="27" t="str">
        <f>(APPS('05-06 Teamsheets'!$H$2:$R$71,$A76) + APPS('06-07 Teamsheets'!$H$2:$R$83,$A76) +APPS('07-08 Teamsheets'!$H$2:$R$88,$A76) + APPS('08-09 Teamsheets'!$H$2:$R$92,$A76)+APPS('09-10 Teamsheets'!$H$2:$R$98,$A76)+APPS('10-11 Teamsheets'!$H$2:$R$107,$A76)+APPS('11-12 Teamsheets'!$H$2:$R$119,$A76)+APPS('12-13 Teamsheets'!$H$2:$R$126,$A76)+APPS('13-14 Teamsheets'!$H$2:$R$132,$A76)+APPS('14-15 Teamsheets'!$H$2:$R$136,$A76)) &amp; "(" &amp; (SUBS('05-06 Teamsheets'!$S$2:$W$71,$A76)+SUBS('06-07 Teamsheets'!$S$2:$Z$83,$A76)+SUBS('07-08 Teamsheets'!$S$2:$Z$88,$A76) +SUBS('08-09 Teamsheets'!$S$2:$Z$92,$A76)+SUBS('09-10 Teamsheets'!$S$2:$Z$98,$A76)+SUBS('10-11 Teamsheets'!$S$2:$Z$107,$A76)+SUBS('11-12 Teamsheets'!$S$2:$Z$119,$A76)+SUBS('12-13 Teamsheets'!$S$2:$Z$126,$A76)+SUBS('13-14 Teamsheets'!$S$2:$Z$132,$A76)+SUBS('14-15 Teamsheets'!$S$2:$Z$136,$A76)) &amp; ")"</f>
        <v>8(9)</v>
      </c>
      <c r="CA76" s="28">
        <f t="shared" si="32"/>
        <v>17</v>
      </c>
      <c r="CB76" s="71">
        <f>GOALS('05-06 Teamsheets'!$H$2:$W$71,$A76,'05-06 Teamsheets'!$C$2:$C$71,B$1)+GOALS('06-07 Teamsheets'!$H$2:$Z$83,$A76,'06-07 Teamsheets'!$C$2:$C$83,G$1)+GOALS('07-08 Teamsheets'!$H$2:$Z$88,$A76,'07-08 Teamsheets'!$C$2:$C$88,L$1)+GOALS('08-09 Teamsheets'!$H$2:$Z$92,$A76,'08-09 Teamsheets'!$C$2:$C$92,Q$1)+GOALS('09-10 Teamsheets'!$H$2:$Z$98,$A76,'09-10 Teamsheets'!$C$2:$C$98,Q$1)+GOALS('10-11 Teamsheets'!$H$2:$Z$107,$A76,'10-11 Teamsheets'!$C$2:$C$107,Q$1)+GOALS('11-12 Teamsheets'!$H$2:$Z$119,$A76,'11-12 Teamsheets'!$C$2:$C$119,Q$1)+GOALS('12-13 Teamsheets'!$H$2:$Z$126,$A76,'12-13 Teamsheets'!$C$2:$C$126,Q$1)+GOALS('13-14 Teamsheets'!$H$2:$Z$132,$A76,'13-14 Teamsheets'!$C$2:$C$132,Q$1)+GOALS('14-15 Teamsheets'!$H$2:$Z$136,$A76,'14-15 Teamsheets'!$C$2:$C$136,Q$1)</f>
        <v>0</v>
      </c>
      <c r="CC76" s="27">
        <f>GOALS('05-06 Teamsheets'!$H$2:$W$71,$A76,'05-06 Teamsheets'!$C$2:$C$71,V$1)+GOALS('05-06 Teamsheets'!$H$2:$W$71,$A76,'05-06 Teamsheets'!$C$2:$C$71,AA$1)+GOALS('06-07 Teamsheets'!$H$2:$Z$83,$A76,'06-07 Teamsheets'!$C$2:$C$83,AF$1)+GOALS('06-07 Teamsheets'!$H$2:$Z$83,$A76,'06-07 Teamsheets'!$C$2:$C$83,AK$1)+GOALS('07-08 Teamsheets'!$H$2:$Z$88,$A76,'07-08 Teamsheets'!$C$2:$C$88,AP$1)+GOALS('07-08 Teamsheets'!$H$2:$Z$88,$A76,'07-08 Teamsheets'!$C$2:$C$88,AU$1)+GOALS('07-08 Teamsheets'!$H$2:$Z$88,$A76,'07-08 Teamsheets'!$C$2:$C$88,AZ$1)+GOALS('11-12 Teamsheets'!$H$2:$Z$119,$A76,'11-12 Teamsheets'!$C$2:$C$119,AZ$1)+GOALS('12-13 Teamsheets'!$H$2:$Z$120,$A76,'12-13 Teamsheets'!$C$2:$C$120,AZ$1)+GOALS('13-14 Teamsheets'!$H$2:$Z$126,$A76,'13-14 Teamsheets'!$C$2:$C$126,AZ$1)+GOALS('14-15 Teamsheets'!$H$2:$Z$130,$A76,'14-15 Teamsheets'!$C$2:$C$130,AZ$1)+GOALS('08-09 Teamsheets'!$H$2:$Z$92,$A76,'08-09 Teamsheets'!$C$2:$C$92,BE$1)+GOALS('09-10 Teamsheets'!$H$2:$Z$98,$A76,'09-10 Teamsheets'!$C$2:$C$98,BE$1)+GOALS('10-11 Teamsheets'!$H$2:$Z$107,$A76,'10-11 Teamsheets'!$C$2:$C$107,BE$1)+GOALS('11-12 Teamsheets'!$H$2:$Z$119,$A76,'11-12 Teamsheets'!$C$2:$C$119,BE$1)+GOALS('12-13 Teamsheets'!$H$2:$Z$126,$A76,'12-13 Teamsheets'!$C$2:$C$126,BE$1)+GOALS('13-14 Teamsheets'!$H$2:$Z$132,$A76,'13-14 Teamsheets'!$C$2:$C$132,BE$1)+GOALS('14-15 Teamsheets'!$H$2:$Z$136,$A76,'14-15 Teamsheets'!$C$2:$C$136,BE$1)</f>
        <v>1</v>
      </c>
      <c r="CD76" s="27">
        <f>GOALS('07-08 Teamsheets'!$H$2:$Z$88,$A76,'07-08 Teamsheets'!$C$2:$C$88,BJ$1)
+GOALS('08-09 Teamsheets'!$H$2:$Z$92,$A76,'08-09 Teamsheets'!$C$2:$C$92,BJ$1)
+GOALS('09-10 Teamsheets'!$H$2:$Z$98,$A76,'09-10 Teamsheets'!$C$2:$C$98,BJ$1)
+GOALS('10-11 Teamsheets'!$H$2:$Z$107,$A76,'10-11 Teamsheets'!$C$2:$C$107,BJ$1)
+GOALS('11-12 Teamsheets'!$H$2:$Z$119,$A76,'11-12 Teamsheets'!$C$2:$C$119,BJ$1)
+GOALS('12-13 Teamsheets'!$H$2:$Z$124,$A76,'12-13 Teamsheets'!$C$2:$C$124,BJ$1)+GOALS('13-14 Teamsheets'!$H$2:$Z$130,$A76,'13-14 Teamsheets'!$C$2:$C$130,BJ$1)+GOALS('14-15 Teamsheets'!$H$2:$Z$134,$A76,'14-15 Teamsheets'!$C$2:$C$134,BJ$1)
+GOALS('07-08 Teamsheets'!$H$2:$Z$88,$A76,'07-08 Teamsheets'!$C$2:$C$88,BO$1)
+GOALS('08-09 Teamsheets'!$H$2:$Z$92,$A76,'08-09 Teamsheets'!$C$2:$C$92,BO$1)
+GOALS('09-10 Teamsheets'!$H$2:$Z$98,$A76,'09-10 Teamsheets'!$C$2:$C$98,BO$1)
+GOALS('10-11 Teamsheets'!$H$2:$Z$107,$A76,'10-11 Teamsheets'!$C$2:$C$107,BO$1)
+GOALS('11-12 Teamsheets'!$H$2:$Z$119,$A76,'11-12 Teamsheets'!$C$2:$C$119,BO$1)
+GOALS('12-13 Teamsheets'!$H$2:$Z$126,$A76,'12-13 Teamsheets'!$C$2:$C$126,BO$1)+GOALS('13-14 Teamsheets'!$H$2:$Z$132,$A76,'13-14 Teamsheets'!$C$2:$C$132,BO$1)+GOALS('14-15 Teamsheets'!$H$2:$Z$136,$A76,'14-15 Teamsheets'!$C$2:$C$136,BO$1)</f>
        <v>1</v>
      </c>
      <c r="CE76" s="28">
        <f t="shared" si="33"/>
        <v>2</v>
      </c>
      <c r="CF76" s="27" t="str">
        <f>(GOALS('05-06 Teamsheets'!$H$2:$R$71,$A76) +GOALS('06-07 Teamsheets'!$H$2:$R$83,$A76) +  GOALS('07-08 Teamsheets'!$H$2:$R$88,$A76) + GOALS('08-09 Teamsheets'!$H$2:$R$92,$A76)+GOALS('09-10 Teamsheets'!$H$2:$R$98,$A76)+GOALS('10-11 Teamsheets'!$H$2:$R$107,$A76)+GOALS('11-12 Teamsheets'!$H$2:$R$119,$A76)+GOALS('12-13 Teamsheets'!$H$2:$R$126,$A76)+GOALS('13-14 Teamsheets'!$H$2:$R$132,$A76)+GOALS('14-15 Teamsheets'!$H$2:$R$136,$A76)) &amp; "(" &amp; (GOALS('05-06 Teamsheets'!$S$2:$W$71,$A76)+GOALS('06-07 Teamsheets'!$S$2:$Z$83,$A76)+GOALS('07-08 Teamsheets'!$S$2:$Z$88,$A76)+GOALS('08-09 Teamsheets'!$S$2:$Z$92,$A76)+GOALS('09-10 Teamsheets'!$S$2:$Z$98,$A76)+GOALS('10-11 Teamsheets'!$S$2:$Z$107,$A76)+GOALS('11-12 Teamsheets'!$S$2:$Z$119,$A76)+GOALS('12-13 Teamsheets'!$S$2:$Z$126,$A76)+GOALS('13-14 Teamsheets'!$S$2:$Z$132,$A76)+GOALS('14-15 Teamsheets'!$S$2:$Z$136,$A76)) &amp; ")"</f>
        <v>2(0)</v>
      </c>
      <c r="CG76" s="28">
        <f t="shared" si="34"/>
        <v>2</v>
      </c>
      <c r="CH76" s="71">
        <f t="shared" si="7"/>
        <v>0</v>
      </c>
      <c r="CI76" s="83">
        <f t="shared" si="8"/>
        <v>0</v>
      </c>
      <c r="CJ76" s="77">
        <f t="shared" si="9"/>
        <v>0</v>
      </c>
      <c r="CK76" s="74" t="str">
        <f>(CARDS('05-06 Teamsheets'!$H$2:$W$71,$A76,$CX$2)+CARDS('06-07 Teamsheets'!$H$2:$Z$83,$A76,$CX$2)+CARDS('07-08 Teamsheets'!$H$2:$Z$88,$A76,$CX$2)+CARDS('08-09 Teamsheets'!$H$2:$Z$92,$A76,$CX$2)+CARDS('09-10 Teamsheets'!$H$2:$Z$98,$A76,$CX$2)+CARDS('10-11 Teamsheets'!$H$2:$Z$107,$A76,$CX$2)+CARDS('11-12 Teamsheets'!$H$2:$Z$119,$A76,$CX$2)+CARDS('12-13 Teamsheets'!$H$2:$Z$126,$A76,$CX$2)+CARDS('13-14 Teamsheets'!$H$2:$Z$130,$A76,$CX$2)) &amp; "(" &amp; (CARDS('05-06 Teamsheets'!$H$2:$W$71,$A76,$CX$3)+CARDS('06-07 Teamsheets'!$H$2:$Z$83,$A76,$CX$3)+CARDS('07-08 Teamsheets'!$H$2:$Z$88,$A76,$CX$3)+CARDS('08-09 Teamsheets'!$H$2:$Z$92,$A76,$CX$3)+CARDS('09-10 Teamsheets'!$H$2:$Z$98,$A76,$CX$3)+CARDS('10-11 Teamsheets'!$H$2:$Z$107,$A76,$CX$3)+CARDS('11-12 Teamsheets'!$H$2:$Z$119,$A76,$CX$3)+CARDS('13-14 Teamsheets'!$H$2:$Z$130,$A76,$CX$3)) &amp; ")"</f>
        <v>4(0)</v>
      </c>
      <c r="CL76" s="28">
        <f t="shared" si="10"/>
        <v>512</v>
      </c>
      <c r="CM76" s="28">
        <f t="shared" si="25"/>
        <v>396</v>
      </c>
      <c r="CN76" s="77">
        <f t="shared" si="12"/>
        <v>908</v>
      </c>
      <c r="CO76" s="28">
        <f t="shared" si="29"/>
        <v>53.411764705882355</v>
      </c>
      <c r="CP76" s="28">
        <f t="shared" si="30"/>
        <v>0.11764705882352941</v>
      </c>
      <c r="CQ76" s="77">
        <f t="shared" si="24"/>
        <v>454</v>
      </c>
      <c r="CS76" s="71">
        <f t="shared" si="26"/>
        <v>87</v>
      </c>
      <c r="CT76" s="83">
        <f t="shared" si="27"/>
        <v>89</v>
      </c>
      <c r="CU76" s="77">
        <f t="shared" si="28"/>
        <v>55</v>
      </c>
    </row>
    <row r="77" spans="1:102" x14ac:dyDescent="0.2">
      <c r="A77" s="25" t="s">
        <v>856</v>
      </c>
      <c r="B77" s="27" t="s">
        <v>1635</v>
      </c>
      <c r="C77" s="27" t="s">
        <v>1635</v>
      </c>
      <c r="D77" s="27">
        <v>0</v>
      </c>
      <c r="E77" s="27" t="s">
        <v>1635</v>
      </c>
      <c r="F77" s="82">
        <v>0</v>
      </c>
      <c r="G77" s="27" t="s">
        <v>1635</v>
      </c>
      <c r="H77" s="27" t="s">
        <v>1635</v>
      </c>
      <c r="I77" s="27">
        <v>0</v>
      </c>
      <c r="J77" s="27" t="s">
        <v>1635</v>
      </c>
      <c r="K77" s="82">
        <v>0</v>
      </c>
      <c r="L77" s="27" t="s">
        <v>1811</v>
      </c>
      <c r="M77" s="27" t="s">
        <v>1691</v>
      </c>
      <c r="N77" s="27">
        <v>0</v>
      </c>
      <c r="O77" s="27" t="s">
        <v>1635</v>
      </c>
      <c r="P77" s="82">
        <v>226</v>
      </c>
      <c r="Q77" s="27" t="str">
        <f>(APPS('08-09 Teamsheets'!$H$2:$R$92,$A77,'08-09 Teamsheets'!$C$2:$C$92,Q$1)+APPS('09-10 Teamsheets'!$H$2:$R$98,$A77,'09-10 Teamsheets'!$C$2:$C$98,Q$1)+APPS('10-11 Teamsheets'!$H$2:$R$107,$A77,'10-11 Teamsheets'!$C$2:$C$107,Q$1)+APPS('11-12 Teamsheets'!$H$2:$R$119,$A77,'11-12 Teamsheets'!$C$2:$C$119,Q$1)+APPS('12-13 Teamsheets'!$H$2:$R$126,$A77,'12-13 Teamsheets'!$C$2:$C$126,Q$1)+APPS('13-14 Teamsheets'!$H$2:$R$132,$A77,'13-14 Teamsheets'!$C$2:$C$132,Q$1)+APPS('14-15 Teamsheets'!$H$2:$R$136,$A77,'14-15 Teamsheets'!$C$2:$C$136,Q$1)) &amp; "(" &amp; (SUBS('08-09 Teamsheets'!$S$2:$Z$92,$A77,'08-09 Teamsheets'!$C$2:$C$92,Q$1)+SUBS('09-10 Teamsheets'!$S$2:$Z$98,$A77,'09-10 Teamsheets'!$C$2:$C$98,Q$1)+SUBS('10-11 Teamsheets'!$S$2:$Z$107,$A77,'10-11 Teamsheets'!$C$2:$C$107,Q$1)+SUBS('11-12 Teamsheets'!$S$2:$Z$119,$A77,'11-12 Teamsheets'!$C$2:$C$119,Q$1)+SUBS('12-13 Teamsheets'!$S$2:$Z$126,$A77,'12-13 Teamsheets'!$C$2:$C$126,Q$1)+SUBS('13-14 Teamsheets'!$S$2:$Z$132,$A77,'13-14 Teamsheets'!$C$2:$C$132,Q$1)+SUBS('14-15 Teamsheets'!$S$2:$Z$136,$A77,'14-15 Teamsheets'!$C$2:$C$136,Q$1)) &amp; ")"</f>
        <v>0(0)</v>
      </c>
      <c r="R77" s="27" t="str">
        <f>(GOALS('08-09 Teamsheets'!$H$2:$R$92,$A77,'08-09 Teamsheets'!$C$2:$C$92,Q$1)+GOALS('09-10 Teamsheets'!$H$2:$R$98,$A77,'09-10 Teamsheets'!$C$2:$C$98,Q$1)+GOALS('10-11 Teamsheets'!$H$2:$R$107,$A77,'10-11 Teamsheets'!$C$2:$C$107,Q$1)+GOALS('11-12 Teamsheets'!$H$2:$R$119,$A77,'11-12 Teamsheets'!$C$2:$C$119,Q$1)+GOALS('12-13 Teamsheets'!$H$2:$R$126,$A77,'12-13 Teamsheets'!$C$2:$C$126,Q$1)+GOALS('13-14 Teamsheets'!$H$2:$R$132,$A77,'13-14 Teamsheets'!$C$2:$C$132,Q$1)+GOALS('14-15 Teamsheets'!$H$2:$R$136,$A77,'14-15 Teamsheets'!$C$2:$C$136,Q$1)) &amp; "(" &amp; (GOALS('08-09 Teamsheets'!$S$2:$Z$92,$A77,'08-09 Teamsheets'!$C$2:$C$92,Q$1)+GOALS('09-10 Teamsheets'!$S$2:$Z$98,$A77,'09-10 Teamsheets'!$C$2:$C$98,Q$1)+GOALS('10-11 Teamsheets'!$S$2:$Z$107,$A77,'10-11 Teamsheets'!$C$2:$C$107,Q$1)+GOALS('11-12 Teamsheets'!$S$2:$Z$119,$A77,'11-12 Teamsheets'!$C$2:$C$119,Q$1)+GOALS('12-13 Teamsheets'!$S$2:$Z$126,$A77,'12-13 Teamsheets'!$C$2:$C$126,Q$1)+GOALS('13-14 Teamsheets'!$S$2:$Z$132,$A77,'13-14 Teamsheets'!$C$2:$C$132,Q$1)+GOALS('14-15 Teamsheets'!$S$2:$Z$136,$A77,'14-15 Teamsheets'!$C$2:$C$136,Q$1)) &amp; ")"</f>
        <v>0(0)</v>
      </c>
      <c r="S77" s="27">
        <f>Clean_sheet('08-09 Teamsheets'!$C$2:$H$92,$A77,Q$1)+Clean_sheet('09-10 Teamsheets'!$C$2:$H$98,$A77,Q$1)+Clean_sheet('10-11 Teamsheets'!$C$2:$H$107,$A77,Q$1)+Clean_sheet('11-12 Teamsheets'!$C$2:$H$119,$A77,Q$1)+Clean_sheet('12-13 Teamsheets'!$C$2:$H$126,$A77,Q$1)+Clean_sheet('13-14 Teamsheets'!$C$2:$H$132,$A77,Q$1)+Clean_sheet('14-15 Teamsheets'!$C$2:$H$136,$A77,Q$1)</f>
        <v>0</v>
      </c>
      <c r="T77" s="27" t="str">
        <f>(CARDS('08-09 Teamsheets'!$H$2:$Z$92,$A77,$CX$2,'08-09 Teamsheets'!$C$2:$C$92,Q$1)+CARDS('09-10 Teamsheets'!$H$2:$Z$98,$A77,$CX$2,'09-10 Teamsheets'!$C$2:$C$98,Q$1)+CARDS('10-11 Teamsheets'!$H$2:$Z$107,$A77,$CX$2,'10-11 Teamsheets'!$C$2:$C$107,Q$1)+CARDS('11-12 Teamsheets'!$H$2:$Z$119,$A77,$CX$2,'11-12 Teamsheets'!$C$2:$C$119,Q$1)+CARDS('12-13 Teamsheets'!$H$2:$Z$126,$A77,$CX$2,'12-13 Teamsheets'!$C$2:$C$126,Q$1)+CARDS('13-14 Teamsheets'!$H$2:$Z$132,$A77,$CX$2,'13-14 Teamsheets'!$C$2:$C$132,Q$1)+CARDS('14-15 Teamsheets'!$H$2:$Z$136,$A77,$CX$2,'14-15 Teamsheets'!$C$2:$C$136,Q$1)) &amp; "(" &amp; (CARDS('08-09 Teamsheets'!$H$2:$Z$92,$A77,$CX$3,'08-09 Teamsheets'!$C$2:$C$92,Q$1)+CARDS('09-10 Teamsheets'!$H$2:$Z$98,$A77,$CX$3,'09-10 Teamsheets'!$C$2:$C$98,Q$1)+CARDS('10-11 Teamsheets'!$H$2:$Z$107,$A77,$CX$3,'10-11 Teamsheets'!$C$2:$C$107,Q$1)+CARDS('11-12 Teamsheets'!$H$2:$Z$119,$A77,$CX$3,'11-12 Teamsheets'!$C$2:$C$119,Q$1)+CARDS('12-13 Teamsheets'!$H$2:$Z$126,$A77,$CX$3,'12-13 Teamsheets'!$C$2:$C$126,Q$1)+CARDS('13-14 Teamsheets'!$H$2:$Z$132,$A77,$CX$3,'13-14 Teamsheets'!$C$2:$C$132,Q$1)+CARDS('14-15 Teamsheets'!$H$2:$Z$136,$A77,$CX$3,'14-15 Teamsheets'!$C$2:$C$136,Q$1)) &amp; ")"</f>
        <v>0(0)</v>
      </c>
      <c r="U77" s="82">
        <f>MINS_PLAYED('08-09 Teamsheets'!$H$2:$R$92,$A77,'08-09 Teamsheets'!$C$2:$C$92,Q$1)+MINS_PLAYED('09-10 Teamsheets'!$H$2:$R$98,$A77,'09-10 Teamsheets'!$C$2:$C$98,Q$1)+ MINS_AS_SUB('08-09 Teamsheets'!$S$2:$Z$92,$A77,'08-09 Teamsheets'!$C$2:$C$92,Q$1)+ MINS_AS_SUB('09-10 Teamsheets'!$S$2:$Z$98,$A77,'09-10 Teamsheets'!$C$2:$C$98,Q$1)+MINS_PLAYED('10-11 Teamsheets'!$H$2:$R$107,$A77,'10-11 Teamsheets'!$C$2:$C$107,Q$1)+MINS_AS_SUB('10-11 Teamsheets'!$S$2:$Z$107,$A77,'10-11 Teamsheets'!$C$2:$C$107,Q$1)+MINS_PLAYED('11-12 Teamsheets'!$H$2:$R$119,$A77,'11-12 Teamsheets'!$C$2:$C$119,Q$1)+MINS_AS_SUB('11-12 Teamsheets'!$S$2:$Z$119,$A77,'11-12 Teamsheets'!$C$2:$C$119,Q$1)+MINS_PLAYED('12-13 Teamsheets'!$H$2:$R$126,$A77,'12-13 Teamsheets'!$C$2:$C$126,Q$1)+MINS_AS_SUB('12-13 Teamsheets'!$S$2:$Z$126,$A77,'12-13 Teamsheets'!$C$2:$C$126,Q$1)+MINS_PLAYED('13-14 Teamsheets'!$H$2:$R$132,$A77,'13-14 Teamsheets'!$C$2:$C$132,Q$1)+MINS_AS_SUB('13-14 Teamsheets'!$S$2:$Z$132,$A77,'13-14 Teamsheets'!$C$2:$C$132,Q$1)+MINS_PLAYED('14-15 Teamsheets'!$H$2:$R$136,$A77,'14-15 Teamsheets'!$C$2:$C$136,Q$1)+MINS_AS_SUB('14-15 Teamsheets'!$S$2:$Z$136,$A77,'14-15 Teamsheets'!$C$2:$C$136,Q$1)</f>
        <v>0</v>
      </c>
      <c r="V77" s="27" t="s">
        <v>1635</v>
      </c>
      <c r="W77" s="27" t="s">
        <v>1635</v>
      </c>
      <c r="X77" s="27">
        <v>0</v>
      </c>
      <c r="Y77" s="27" t="s">
        <v>1635</v>
      </c>
      <c r="Z77" s="82">
        <v>0</v>
      </c>
      <c r="AA77" s="27" t="s">
        <v>1635</v>
      </c>
      <c r="AB77" s="27" t="s">
        <v>1635</v>
      </c>
      <c r="AC77" s="27">
        <v>0</v>
      </c>
      <c r="AD77" s="27" t="s">
        <v>1635</v>
      </c>
      <c r="AE77" s="82">
        <v>0</v>
      </c>
      <c r="AF77" s="27" t="s">
        <v>1635</v>
      </c>
      <c r="AG77" s="27" t="s">
        <v>1635</v>
      </c>
      <c r="AH77" s="27">
        <v>0</v>
      </c>
      <c r="AI77" s="27" t="s">
        <v>1635</v>
      </c>
      <c r="AJ77" s="82">
        <v>0</v>
      </c>
      <c r="AK77" s="27" t="s">
        <v>1635</v>
      </c>
      <c r="AL77" s="27" t="s">
        <v>1635</v>
      </c>
      <c r="AM77" s="27">
        <v>0</v>
      </c>
      <c r="AN77" s="27" t="s">
        <v>1635</v>
      </c>
      <c r="AO77" s="82">
        <v>0</v>
      </c>
      <c r="AP77" s="27" t="s">
        <v>1636</v>
      </c>
      <c r="AQ77" s="27" t="s">
        <v>1635</v>
      </c>
      <c r="AR77" s="27">
        <v>0</v>
      </c>
      <c r="AS77" s="27" t="s">
        <v>1635</v>
      </c>
      <c r="AT77" s="82">
        <v>120</v>
      </c>
      <c r="AU77" s="27" t="s">
        <v>1635</v>
      </c>
      <c r="AV77" s="27" t="s">
        <v>1635</v>
      </c>
      <c r="AW77" s="27">
        <v>0</v>
      </c>
      <c r="AX77" s="27" t="s">
        <v>1635</v>
      </c>
      <c r="AY77" s="82">
        <v>0</v>
      </c>
      <c r="AZ77" s="27" t="str">
        <f>(APPS('07-08 Teamsheets'!$H$2:$R$88,$A77,'07-08 Teamsheets'!$C$2:$C$88,AZ$1)+APPS('11-12 Teamsheets'!$H$2:$R$119,$A77,'11-12 Teamsheets'!$C$2:$C$119,AZ$1)+APPS('12-13 Teamsheets'!$H$2:$R$126,$A77,'12-13 Teamsheets'!$C$2:$C$126,AZ$1)+APPS('13-14 Teamsheets'!$H$2:$R$132,$A77,'13-14 Teamsheets'!$C$2:$C$132,AZ$1)+APPS('14-15 Teamsheets'!$H$2:$R$136,$A77,'14-15 Teamsheets'!$C$2:$C$136,AZ$1)) &amp; "(" &amp; (SUBS('07-08 Teamsheets'!$S$2:$Z$88,$A77,'07-08 Teamsheets'!$C$2:$C$88,AZ$1)+SUBS('11-12 Teamsheets'!$S$2:$Z$119,$A77,'11-12 Teamsheets'!$C$2:$C$119,AZ$1)+SUBS('12-13 Teamsheets'!$S$2:$Z$126,$A77,'12-13 Teamsheets'!$C$2:$C$126,AZ$1)+SUBS('13-14 Teamsheets'!$S$2:$Z$132,$A77,'13-14 Teamsheets'!$C$2:$C$132,AZ$1)+SUBS('14-15 Teamsheets'!$S$2:$Z$136,$A77,'14-15 Teamsheets'!$C$2:$C$136,AZ$1)) &amp; ")"</f>
        <v>0(0)</v>
      </c>
      <c r="BA77" s="27" t="str">
        <f>(GOALS('07-08 Teamsheets'!$H$2:$R$88,$A77,'07-08 Teamsheets'!$C$2:$C$88,AZ$1)+GOALS('11-12 Teamsheets'!$H$2:$R$119,$A77,'11-12 Teamsheets'!$C$2:$C$119,AZ$1)+GOALS('12-13 Teamsheets'!$H$2:$R$126,$A77,'12-13 Teamsheets'!$C$2:$C$126,AZ$1)+GOALS('13-14 Teamsheets'!$H$2:$R$132,$A77,'13-14 Teamsheets'!$C$2:$C$132,AZ$1)+GOALS('14-15 Teamsheets'!$H$2:$R$136,$A77,'14-15 Teamsheets'!$C$2:$C$136,AZ$1)) &amp; "(" &amp; (GOALS('07-08 Teamsheets'!$S$2:$Z$88,$A77,'07-08 Teamsheets'!$C$2:$C$88,AZ$1)+GOALS('11-12 Teamsheets'!$S$2:$Z$119,$A77,'11-12 Teamsheets'!$C$2:$C$119,AZ$1)+GOALS('12-13 Teamsheets'!$S$2:$Z$126,$A77,'12-13 Teamsheets'!$C$2:$C$126,AZ$1)+GOALS('13-14 Teamsheets'!$S$2:$Z$132,$A77,'13-14 Teamsheets'!$C$2:$C$132,AZ$1)+GOALS('14-15 Teamsheets'!$S$2:$Z$136,$A77,'14-15 Teamsheets'!$C$2:$C$136,AZ$1)) &amp; ")"</f>
        <v>0(0)</v>
      </c>
      <c r="BB77" s="27">
        <f>Clean_sheet('07-08 Teamsheets'!$C$2:$H$92,$A77,AZ$1)+Clean_sheet('11-12 Teamsheets'!$C$2:$H$119,$A77,AZ$1)+Clean_sheet('12-13 Teamsheets'!$C$2:$H$126,$A77,AZ$1)+Clean_sheet('13-14 Teamsheets'!$C$2:$H$132,$A77,AZ$1)+Clean_sheet('14-15 Teamsheets'!$C$2:$H$136,$A77,AZ$1)</f>
        <v>0</v>
      </c>
      <c r="BC77" s="27" t="str">
        <f>(CARDS('07-08 Teamsheets'!$H$2:$Z$88,$A77,$CX$2,'07-08 Teamsheets'!$C$2:$C$88,AZ$1)+CARDS('11-12 Teamsheets'!$H$2:$Z$119,$A77,$CX$2,'11-12 Teamsheets'!$C$2:$C$119,AZ$1)+CARDS('12-13 Teamsheets'!$H$2:$Z$126,$A77,$CX$2,'12-13 Teamsheets'!$C$2:$C$126,AZ$1)+CARDS('13-14 Teamsheets'!$H$2:$Z$132,$A77,$CX$2,'13-14 Teamsheets'!$C$2:$C$132,AZ$1)+CARDS('14-15 Teamsheets'!$H$2:$Z$136,$A77,$CX$2,'14-15 Teamsheets'!$C$2:$C$136,AZ$1)) &amp; "(" &amp; (CARDS('07-08 Teamsheets'!$H$2:$Z$88,$A77,$CX$3,'07-08 Teamsheets'!$C$2:$C$88,AZ$1)+CARDS('11-12 Teamsheets'!$H$2:$Z$119,$A77,$CX$3,'11-12 Teamsheets'!$C$2:$C$119,AZ$1)+CARDS('12-13 Teamsheets'!$H$2:$Z$126,$A77,$CX$3,'12-13 Teamsheets'!$C$2:$C$126,AZ$1)+CARDS('13-14 Teamsheets'!$H$2:$Z$132,$A77,$CX$3,'13-14 Teamsheets'!$C$2:$C$132,AZ$1)+CARDS('14-15 Teamsheets'!$H$2:$Z$136,$A77,$CX$3,'14-15 Teamsheets'!$C$2:$C$136,AZ$1)) &amp; ")"</f>
        <v>0(0)</v>
      </c>
      <c r="BD77" s="82">
        <f>MINS_PLAYED('07-08 Teamsheets'!$H$2:$R$88,$A77,'07-08 Teamsheets'!$C$2:$C$88,AZ$1)+MINS_PLAYED('11-12 Teamsheets'!$H$2:$R$119,$A77,'11-12 Teamsheets'!$C$2:$C$119,AZ$1)+MINS_PLAYED('12-13 Teamsheets'!$H$2:$R$126,$A77,'12-13 Teamsheets'!$C$2:$C$126,AZ$1)+MINS_PLAYED('13-14 Teamsheets'!$H$2:$R$132,$A77,'13-14 Teamsheets'!$C$2:$C$132,AZ$1)+MINS_PLAYED('14-15 Teamsheets'!$H$2:$R$136,$A77,'14-15 Teamsheets'!$C$2:$C$136,AZ$1)+MINS_AS_SUB('07-08 Teamsheets'!$S$2:$Z$88,$A77,'07-08 Teamsheets'!$C$2:$C$88,AZ$1)+MINS_AS_SUB('11-12 Teamsheets'!$S$2:$Z$119,$A77,'11-12 Teamsheets'!$C$2:$C$119,AZ$1)+MINS_AS_SUB('12-13 Teamsheets'!$S$2:$Z$126,$A77,'12-13 Teamsheets'!$C$2:$C$126,AZ$1)+MINS_AS_SUB('13-14 Teamsheets'!$S$2:$Z$132,$A77,'13-14 Teamsheets'!$C$2:$C$132,AZ$1)+MINS_AS_SUB('14-15 Teamsheets'!$S$2:$Z$136,$A77,'14-15 Teamsheets'!$C$2:$C$136,AZ$1)</f>
        <v>0</v>
      </c>
      <c r="BE77" s="27" t="str">
        <f>(APPS('08-09 Teamsheets'!$H$2:$R$92,$A77,'08-09 Teamsheets'!$C$2:$C$92,BE$1)+APPS('09-10 Teamsheets'!$H$2:$R$98,$A77,'09-10 Teamsheets'!$C$2:$C$98,BE$1)+APPS('10-11 Teamsheets'!$H$2:$R$107,$A77,'10-11 Teamsheets'!$C$2:$C$107,BE$1)+APPS('11-12 Teamsheets'!$H$2:$R$119,$A77,'11-12 Teamsheets'!$C$2:$C$119,BE$1)+APPS('12-13 Teamsheets'!$H$2:$R$126,$A77,'12-13 Teamsheets'!$C$2:$C$126,BE$1)+APPS('13-14 Teamsheets'!$H$2:$R$132,$A77,'13-14 Teamsheets'!$C$2:$C$132,BE$1)+APPS('14-15 Teamsheets'!$H$2:$R$136,$A77,'14-15 Teamsheets'!$C$2:$C$136,BE$1)) &amp; "(" &amp; (SUBS('08-09 Teamsheets'!$S$2:$Z$92,$A77,'08-09 Teamsheets'!$C$2:$C$92,BE$1)+SUBS('09-10 Teamsheets'!$S$2:$Z$98,$A77,'09-10 Teamsheets'!$C$2:$C$98,BE$1)+SUBS('10-11 Teamsheets'!$S$2:$Z$107,$A77,'10-11 Teamsheets'!$C$2:$C$107,BE$1)+SUBS('11-12 Teamsheets'!$S$2:$Z$119,$A77,'11-12 Teamsheets'!$C$2:$C$119,BE$1)+SUBS('12-13 Teamsheets'!$S$2:$Z$126,$A77,'12-13 Teamsheets'!$C$2:$C$126,BE$1)+SUBS('13-14 Teamsheets'!$S$2:$Z$132,$A77,'13-14 Teamsheets'!$C$2:$C$132,BE$1)+SUBS('14-15 Teamsheets'!$S$2:$Z$136,$A77,'14-15 Teamsheets'!$C$2:$C$136,BE$1)) &amp; ")"</f>
        <v>0(0)</v>
      </c>
      <c r="BF77" s="27" t="str">
        <f>(GOALS('08-09 Teamsheets'!$H$2:$R$92,$A77,'08-09 Teamsheets'!$C$2:$C$92,BE$1)+GOALS('09-10 Teamsheets'!$H$2:$R$98,$A77,'09-10 Teamsheets'!$C$2:$C$98,BE$1)+GOALS('10-11 Teamsheets'!$H$2:$R$107,$A77,'10-11 Teamsheets'!$C$2:$C$107,BE$1)+GOALS('11-12 Teamsheets'!$H$2:$R$119,$A77,'11-12 Teamsheets'!$C$2:$C$119,BE$1)+GOALS('12-13 Teamsheets'!$H$2:$R$126,$A77,'12-13 Teamsheets'!$C$2:$C$126,BE$1)+GOALS('13-14 Teamsheets'!$H$2:$R$132,$A77,'13-14 Teamsheets'!$C$2:$C$132,BE$1)+GOALS('14-15 Teamsheets'!$H$2:$R$136,$A77,'14-15 Teamsheets'!$C$2:$C$136,BE$1)) &amp; "(" &amp; (GOALS('08-09 Teamsheets'!$S$2:$Z$92,$A77,'08-09 Teamsheets'!$C$2:$C$92,BE$1)+GOALS('09-10 Teamsheets'!$S$2:$Z$98,$A77,'09-10 Teamsheets'!$C$2:$C$98,BE$1)+GOALS('10-11 Teamsheets'!$S$2:$Z$107,$A77,'10-11 Teamsheets'!$C$2:$C$107,BE$1)+GOALS('11-12 Teamsheets'!$S$2:$Z$119,$A77,'11-12 Teamsheets'!$C$2:$C$119,BE$1)+GOALS('12-13 Teamsheets'!$S$2:$Z$126,$A77,'12-13 Teamsheets'!$C$2:$C$126,BE$1)+GOALS('13-14 Teamsheets'!$S$2:$Z$132,$A77,'13-14 Teamsheets'!$C$2:$C$132,BE$1)+GOALS('14-15 Teamsheets'!$S$2:$Z$136,$A77,'14-15 Teamsheets'!$C$2:$C$136,BE$1)) &amp; ")"</f>
        <v>0(0)</v>
      </c>
      <c r="BG77" s="27">
        <f>Clean_sheet('08-09 Teamsheets'!$C$2:$H$92,$A77,BE$1)+Clean_sheet('09-10 Teamsheets'!$C$2:$H$98,$A77,BE$1)+Clean_sheet('10-11 Teamsheets'!$C$2:$H$107,$A77,BE$1)+Clean_sheet('11-12 Teamsheets'!$C$2:$H$119,$A77,BE$1)+Clean_sheet('12-13 Teamsheets'!$C$2:$H$126,$A77,BE$1)+Clean_sheet('13-14 Teamsheets'!$C$2:$H$132,$A77,BE$1)+Clean_sheet('14-15 Teamsheets'!$C$2:$H$136,$A77,BE$1)</f>
        <v>0</v>
      </c>
      <c r="BH77" s="27" t="str">
        <f>(CARDS('08-09 Teamsheets'!$H$2:$Z$92,$A77,$CX$2,'08-09 Teamsheets'!$C$2:$C$92,BE$1)+CARDS('09-10 Teamsheets'!$H$2:$Z$98,$A77,$CX$2,'09-10 Teamsheets'!$C$2:$C$98,BE$1)+CARDS('10-11 Teamsheets'!$H$2:$Z$107,$A77,$CX$2,'10-11 Teamsheets'!$C$2:$C$107,BE$1)+CARDS('11-12 Teamsheets'!$H$2:$Z$119,$A77,$CX$2,'11-12 Teamsheets'!$C$2:$C$119,BE$1)+CARDS('12-13 Teamsheets'!$H$2:$Z$126,$A77,$CX$2,'12-13 Teamsheets'!$C$2:$C$126,BE$1)+CARDS('13-14 Teamsheets'!$H$2:$Z$132,$A77,$CX$2,'13-14 Teamsheets'!$C$2:$C$132,BE$1)+CARDS('14-15 Teamsheets'!$H$2:$Z$136,$A77,$CX$2,'14-15 Teamsheets'!$C$2:$C$136,BE$1)) &amp; "(" &amp; (CARDS('08-09 Teamsheets'!$H$2:$Z$92,$A77,$CX$3,'08-09 Teamsheets'!$C$2:$C$92,BE$1)+CARDS('09-10 Teamsheets'!$H$2:$Z$98,$A77,$CX$3,'09-10 Teamsheets'!$C$2:$C$98,BE$1)+CARDS('10-11 Teamsheets'!$H$2:$Z$107,$A77,$CX$3,'10-11 Teamsheets'!$C$2:$C$107,BE$1)+CARDS('11-12 Teamsheets'!$H$2:$Z$119,$A77,$CX$3,'11-12 Teamsheets'!$C$2:$C$119,BE$1)+CARDS('12-13 Teamsheets'!$H$2:$Z$126,$A77,$CX$3,'12-13 Teamsheets'!$C$2:$C$126,BE$1)+CARDS('13-14 Teamsheets'!$H$2:$Z$132,$A77,$CX$3,'13-14 Teamsheets'!$C$2:$C$132,BE$1)+CARDS('14-15 Teamsheets'!$H$2:$Z$136,$A77,$CX$3,'14-15 Teamsheets'!$C$2:$C$136,BE$1)) &amp; ")"</f>
        <v>0(0)</v>
      </c>
      <c r="BI77" s="82">
        <f>MINS_PLAYED('08-09 Teamsheets'!$H$2:$R$92,$A77,'08-09 Teamsheets'!$C$2:$C$92,BE$1)+MINS_PLAYED('09-10 Teamsheets'!$H$2:$R$98,$A77,'09-10 Teamsheets'!$C$2:$C$98,BE$1)+ MINS_AS_SUB('08-09 Teamsheets'!$S$2:$Z$92,$A77,'08-09 Teamsheets'!$C$2:$C$92,BE$1)+ MINS_AS_SUB('09-10 Teamsheets'!$S$2:$Z$98,$A77,'09-10 Teamsheets'!$C$2:$C$98,BE$1)+MINS_PLAYED('10-11 Teamsheets'!$H$2:$R$107,$A77,'10-11 Teamsheets'!$C$2:$C$107,BE$1)+MINS_AS_SUB('10-11 Teamsheets'!$S$2:$Z$107,$A77,'10-11 Teamsheets'!$C$2:$C$107,BE$1)+MINS_PLAYED('11-12 Teamsheets'!$H$2:$R$119,$A77,'11-12 Teamsheets'!$C$2:$C$119,BE$1)+MINS_AS_SUB('11-12 Teamsheets'!$S$2:$Z$119,$A77,'11-12 Teamsheets'!$C$2:$C$119,BE$1)+MINS_PLAYED('12-13 Teamsheets'!$H$2:$R$126,$A77,'12-13 Teamsheets'!$C$2:$C$126,BE$1)+MINS_AS_SUB('12-13 Teamsheets'!$S$2:$Z$126,$A77,'12-13 Teamsheets'!$C$2:$C$126,BE$1)+MINS_PLAYED('13-14 Teamsheets'!$H$2:$R$132,$A77,'13-14 Teamsheets'!$C$2:$C$132,BE$1)+MINS_AS_SUB('13-14 Teamsheets'!$S$2:$Z$132,$A77,'13-14 Teamsheets'!$C$2:$C$132,BE$1)+MINS_PLAYED('14-15 Teamsheets'!$H$2:$R$136,$A77,'14-15 Teamsheets'!$C$2:$C$136,BE$1)+MINS_AS_SUB('14-15 Teamsheets'!$S$2:$Z$136,$A77,'14-15 Teamsheets'!$C$2:$C$136,BE$1)</f>
        <v>0</v>
      </c>
      <c r="BJ77" s="27" t="str">
        <f>(APPS('07-08 Teamsheets'!$H$2:$R$88,$A77,'07-08 Teamsheets'!$C$2:$C$88,BJ$1)+APPS('08-09 Teamsheets'!$H$2:$R$92,$A77,'08-09 Teamsheets'!$C$2:$C$92,BJ$1)+APPS('09-10 Teamsheets'!$H$2:$R$98,$A77,'09-10 Teamsheets'!$C$2:$C$98,BJ$1)+APPS('10-11 Teamsheets'!$H$2:$R$106,$A77,'10-11 Teamsheets'!$C$2:$C$106,BJ$1)+APPS('11-12 Teamsheets'!$H$2:$R$119,$A77,'11-12 Teamsheets'!$C$2:$C$119,BJ$1)+APPS('12-13 Teamsheets'!$H$2:$R$126,$A77,'12-13 Teamsheets'!$C$2:$C$126,BJ$1)+APPS('13-14 Teamsheets'!$H$2:$R$132,$A77,'13-14 Teamsheets'!$C$2:$C$132,BJ$1)+APPS('14-15 Teamsheets'!$H$2:$R$136,$A77,'14-15 Teamsheets'!$C$2:$C$136,BJ$1)) &amp; "(" &amp; (SUBS('07-08 Teamsheets'!$S$2:$Z$88,$A77,'07-08 Teamsheets'!$C$2:$C$88,BJ$1)+SUBS('08-09 Teamsheets'!$S$2:$Z$92,$A77,'08-09 Teamsheets'!$C$2:$C$92,BJ$1)+SUBS('09-10 Teamsheets'!$S$2:$Z$98,$A77,'09-10 Teamsheets'!$C$2:$C$98,BJ$1)+SUBS('10-11 Teamsheets'!$S$2:$Z$106,$A77,'10-11 Teamsheets'!$C$2:$C$106,BJ$1)+SUBS('11-12 Teamsheets'!$S$2:$Z$119,$A77,'11-12 Teamsheets'!$C$2:$C$119,BJ$1)+SUBS('12-13 Teamsheets'!$S$2:$Z$126,$A77,'12-13 Teamsheets'!$C$2:$C$126,BJ$1)+SUBS('13-14 Teamsheets'!$S$2:$Z$132,$A77,'13-14 Teamsheets'!$C$2:$C$132,BJ$1)+SUBS('14-15 Teamsheets'!$S$2:$Z$136,$A77,'14-15 Teamsheets'!$C$2:$C$136,BJ$1)) &amp; ")"</f>
        <v>0(0)</v>
      </c>
      <c r="BK77" s="27" t="str">
        <f>(GOALS('07-08 Teamsheets'!$H$2:$R$88,$A77,'07-08 Teamsheets'!$C$2:$C$88,BJ$1)+GOALS('08-09 Teamsheets'!$H$2:$R$92,$A77,'08-09 Teamsheets'!$C$2:$C$92,BJ$1)+GOALS('09-10 Teamsheets'!$H$2:$R$98,$A77,'09-10 Teamsheets'!$C$2:$C$98,BJ$1)+GOALS('10-11 Teamsheets'!$H$2:$R$106,$A77,'10-11 Teamsheets'!$C$2:$C$106,BJ$1)+GOALS('11-12 Teamsheets'!$H$2:$R$119,$A77,'11-12 Teamsheets'!$C$2:$C$119,BJ$1)+GOALS('12-13 Teamsheets'!$H$2:$R$126,$A77,'12-13 Teamsheets'!$C$2:$C$126,BJ$1)+GOALS('13-14 Teamsheets'!$H$2:$R$132,$A77,'13-14 Teamsheets'!$C$2:$C$132,BJ$1)+GOALS('14-15 Teamsheets'!$H$2:$R$136,$A77,'14-15 Teamsheets'!$C$2:$C$136,BJ$1)) &amp; "(" &amp; (GOALS('07-08 Teamsheets'!$S$2:$Z$88,$A77,'07-08 Teamsheets'!$C$2:$C$88,BJ$1)+GOALS('08-09 Teamsheets'!$S$2:$Z$92,$A77,'08-09 Teamsheets'!$C$2:$C$92,BJ$1)+GOALS('09-10 Teamsheets'!$S$2:$Z$98,$A77,'09-10 Teamsheets'!$C$2:$C$98,BJ$1)+GOALS('10-11 Teamsheets'!$S$2:$Z$106,$A77,'10-11 Teamsheets'!$C$2:$C$106,BJ$1)+GOALS('11-12 Teamsheets'!$S$2:$Z$119,$A77,'11-12 Teamsheets'!$C$2:$C$119,BJ$1)+GOALS('12-13 Teamsheets'!$S$2:$Z$126,$A77,'12-13 Teamsheets'!$C$2:$C$126,BJ$1)+GOALS('13-14 Teamsheets'!$S$2:$Z$132,$A77,'13-14 Teamsheets'!$C$2:$C$132,BJ$1)+GOALS('14-15 Teamsheets'!$S$2:$Z$136,$A77,'14-15 Teamsheets'!$C$2:$C$136,BJ$1)) &amp; ")"</f>
        <v>0(0)</v>
      </c>
      <c r="BL77" s="27">
        <f>Clean_sheet('07-08 Teamsheets'!$C$2:$H$92,$A77,BJ$1)+Clean_sheet('08-09 Teamsheets'!$C$2:$H$92,$A77,BJ$1)+Clean_sheet('09-10 Teamsheets'!$C$2:$H$98,$A77,BJ$1)+Clean_sheet('10-11 Teamsheets'!$C$2:$H$106,$A77,BJ$1)+Clean_sheet('11-12 Teamsheets'!$C$2:$H$119,$A77,BJ$1)+Clean_sheet('12-13 Teamsheets'!$C$2:$H$126,$A77,BJ$1)+Clean_sheet('13-14 Teamsheets'!$C$2:$H$132,$A77,BJ$1)+Clean_sheet('14-15 Teamsheets'!$C$2:$H$136,$A77,BJ$1)</f>
        <v>0</v>
      </c>
      <c r="BM77" s="27" t="str">
        <f>(CARDS('07-08 Teamsheets'!$H$2:$Z$88,$A77,$CX$2,'07-08 Teamsheets'!$C$2:$C$88,BJ$1)+CARDS('08-09 Teamsheets'!$H$2:$Z$92,$A77,$CX$2,'08-09 Teamsheets'!$C$2:$C$92,BJ$1)+CARDS('09-10 Teamsheets'!$H$2:$Z$98,$A77,$CX$2,'09-10 Teamsheets'!$C$2:$C$98,BJ$1)+CARDS('10-11 Teamsheets'!$H$2:$Z$106,$A77,$CX$2,'10-11 Teamsheets'!$C$2:$C$106,BJ$1)+CARDS('11-12 Teamsheets'!$H$2:$Z$119,$A77,$CX$2,'11-12 Teamsheets'!$C$2:$C$119,BJ$1)+CARDS('12-13 Teamsheets'!$H$2:$Z$126,$A77,$CX$2,'12-13 Teamsheets'!$C$2:$C$126,BJ$1)+CARDS('13-14 Teamsheets'!$H$2:$Z$132,$A77,$CX$2,'13-14 Teamsheets'!$C$2:$C$132,BJ$1)+CARDS('14-15 Teamsheets'!$H$2:$Z$136,$A77,$CX$2,'14-15 Teamsheets'!$C$2:$C$136,BJ$1)) &amp; "(" &amp; (CARDS('07-08 Teamsheets'!$H$2:$Z$88,$A77,$CX$3,'07-08 Teamsheets'!$C$2:$C$88,BJ$1)+CARDS('08-09 Teamsheets'!$H$2:$Z$92,$A77,$CX$3,'08-09 Teamsheets'!$C$2:$C$92,BJ$1)+CARDS('09-10 Teamsheets'!$H$2:$Z$98,$A77,$CX$3,'09-10 Teamsheets'!$C$2:$C$98,BJ$1)+CARDS('10-11 Teamsheets'!$H$2:$Z$106,$A77,$CX$3,'10-11 Teamsheets'!$C$2:$C$106,BJ$1)+CARDS('11-12 Teamsheets'!$H$2:$Z$119,$A77,$CX$3,'11-12 Teamsheets'!$C$2:$C$119,BJ$1)+CARDS('12-13 Teamsheets'!$H$2:$Z$126,$A77,$CX$3,'12-13 Teamsheets'!$C$2:$C$126,BJ$1)+CARDS('13-14 Teamsheets'!$H$2:$Z$132,$A77,$CX$3,'13-14 Teamsheets'!$C$2:$C$132,BJ$1)+CARDS('14-15 Teamsheets'!$H$2:$Z$136,$A77,$CX$3,'14-15 Teamsheets'!$C$2:$C$136,BJ$1)) &amp; ")"</f>
        <v>0(0)</v>
      </c>
      <c r="BN77" s="82">
        <f>MINS_PLAYED('07-08 Teamsheets'!$H$2:$R$88,$A77,'07-08 Teamsheets'!$C$2:$C$88,BJ$1)+MINS_PLAYED('08-09 Teamsheets'!$H$2:$R$92,$A77,'08-09 Teamsheets'!$C$2:$C$92,BJ$1)+MINS_PLAYED('09-10 Teamsheets'!$H$2:$R$98,$A77,'09-10 Teamsheets'!$C$2:$C$98,BJ$1)+MINS_PLAYED('10-11 Teamsheets'!$H$2:$R$106,$A77,'10-11 Teamsheets'!$C$2:$C$106,BJ$1)+MINS_PLAYED('11-12 Teamsheets'!$H$2:$R$119,$A77,'11-12 Teamsheets'!$C$2:$C$119,BJ$1)+MINS_PLAYED('12-13 Teamsheets'!$H$2:$R$126,$A77,'12-13 Teamsheets'!$C$2:$C$126,BJ$1)+MINS_PLAYED('13-14 Teamsheets'!$H$2:$R$132,$A77,'13-14 Teamsheets'!$C$2:$C$132,BJ$1)+MINS_PLAYED('14-15 Teamsheets'!$H$2:$R$136,$A77,'14-15 Teamsheets'!$C$2:$C$136,BJ$1)+MINS_AS_SUB('07-08 Teamsheets'!$S$2:$Z$88,$A77,'07-08 Teamsheets'!$C$2:$C$88,BJ$1)+MINS_AS_SUB('08-09 Teamsheets'!$S$2:$Z$92,$A77,'08-09 Teamsheets'!$C$2:$C$92,BJ$1)+MINS_AS_SUB('09-10 Teamsheets'!$S$2:$Z$98,$A77,'09-10 Teamsheets'!$C$2:$C$98,BJ$1)+MINS_AS_SUB('10-11 Teamsheets'!$S$2:$Z$106,$A77,'10-11 Teamsheets'!$C$2:$C$106,BJ$1)+MINS_AS_SUB('11-12 Teamsheets'!$S$2:$Z$119,$A77,'11-12 Teamsheets'!$C$2:$C$119,BJ$1)+MINS_AS_SUB('12-13 Teamsheets'!$S$2:$Z$126,$A77,'12-13 Teamsheets'!$C$2:$C$126,BJ$1)+MINS_AS_SUB('13-14 Teamsheets'!$S$2:$Z$132,$A77,'13-14 Teamsheets'!$C$2:$C$132,BJ$1)+MINS_AS_SUB('14-15 Teamsheets'!$S$2:$Z$136,$A77,'14-15 Teamsheets'!$C$2:$C$136,BJ$1)</f>
        <v>0</v>
      </c>
      <c r="BO77" s="27" t="str">
        <f>(APPS('07-08 Teamsheets'!$H$2:$R$88,$A77,'07-08 Teamsheets'!$C$2:$C$88,BO$1)+APPS('08-09 Teamsheets'!$H$2:$R$92,$A77,'08-09 Teamsheets'!$C$2:$C$92,BO$1)+APPS('09-10 Teamsheets'!$H$2:$R$98,$A77,'09-10 Teamsheets'!$C$2:$C$98,BO$1)+APPS('10-11 Teamsheets'!$H$2:$R$106,$A77,'10-11 Teamsheets'!$C$2:$C$106,BO$1)+APPS('11-12 Teamsheets'!$H$2:$R$119,$A77,'11-12 Teamsheets'!$C$2:$C$119,BO$1)+APPS('12-13 Teamsheets'!$H$2:$R$126,$A77,'12-13 Teamsheets'!$C$2:$C$126,BO$1)+APPS('13-14 Teamsheets'!$H$2:$R$132,$A77,'13-14 Teamsheets'!$C$2:$C$132,BO$1)+APPS('14-15 Teamsheets'!$H$2:$R$136,$A77,'14-15 Teamsheets'!$C$2:$C$136,BO$1)) &amp; "(" &amp; (SUBS('07-08 Teamsheets'!$S$2:$Z$88,$A77,'07-08 Teamsheets'!$C$2:$C$88,BO$1)+SUBS('08-09 Teamsheets'!$S$2:$Z$92,$A77,'08-09 Teamsheets'!$C$2:$C$92,BO$1)+SUBS('09-10 Teamsheets'!$S$2:$Z$98,$A77,'09-10 Teamsheets'!$C$2:$C$98,BO$1)+SUBS('10-11 Teamsheets'!$S$2:$Z$106,$A77,'10-11 Teamsheets'!$C$2:$C$106,BO$1)+SUBS('11-12 Teamsheets'!$S$2:$Z$119,$A77,'11-12 Teamsheets'!$C$2:$C$119,BO$1)+SUBS('12-13 Teamsheets'!$S$2:$Z$126,$A77,'12-13 Teamsheets'!$C$2:$C$126,BO$1)+SUBS('13-14 Teamsheets'!$S$2:$Z$132,$A77,'13-14 Teamsheets'!$C$2:$C$132,BO$1)+SUBS('14-15 Teamsheets'!$S$2:$Z$136,$A77,'14-15 Teamsheets'!$C$2:$C$136,BO$1)) &amp; ")"</f>
        <v>0(2)</v>
      </c>
      <c r="BP77" s="27" t="str">
        <f>(GOALS('07-08 Teamsheets'!$H$2:$R$88,$A77,'07-08 Teamsheets'!$C$2:$C$88,BO$1)+GOALS('08-09 Teamsheets'!$H$2:$R$92,$A77,'08-09 Teamsheets'!$C$2:$C$92,BO$1)+GOALS('09-10 Teamsheets'!$H$2:$R$98,$A77,'09-10 Teamsheets'!$C$2:$C$98,BO$1)+GOALS('10-11 Teamsheets'!$H$2:$R$106,$A77,'10-11 Teamsheets'!$C$2:$C$106,BO$1)+GOALS('11-12 Teamsheets'!$H$2:$R$119,$A77,'11-12 Teamsheets'!$C$2:$C$119,BO$1)+GOALS('12-13 Teamsheets'!$H$2:$R$126,$A77,'12-13 Teamsheets'!$C$2:$C$126,BO$1)+GOALS('13-14 Teamsheets'!$H$2:$R$132,$A77,'13-14 Teamsheets'!$C$2:$C$132,BO$1)+GOALS('14-15 Teamsheets'!$H$2:$R$136,$A77,'14-15 Teamsheets'!$C$2:$C$136,BO$1)) &amp; "(" &amp; (GOALS('07-08 Teamsheets'!$S$2:$Z$88,$A77,'07-08 Teamsheets'!$C$2:$C$88,BO$1)+GOALS('08-09 Teamsheets'!$S$2:$Z$92,$A77,'08-09 Teamsheets'!$C$2:$C$92,BO$1)+GOALS('09-10 Teamsheets'!$S$2:$Z$98,$A77,'09-10 Teamsheets'!$C$2:$C$98,BO$1)+GOALS('10-11 Teamsheets'!$S$2:$Z$106,$A77,'10-11 Teamsheets'!$C$2:$C$106,BO$1)+GOALS('11-12 Teamsheets'!$S$2:$Z$119,$A77,'11-12 Teamsheets'!$C$2:$C$119,BO$1)+GOALS('12-13 Teamsheets'!$S$2:$Z$126,$A77,'12-13 Teamsheets'!$C$2:$C$126,BO$1)+GOALS('13-14 Teamsheets'!$S$2:$Z$132,$A77,'13-14 Teamsheets'!$C$2:$C$132,BO$1)+GOALS('14-15 Teamsheets'!$S$2:$Z$136,$A77,'14-15 Teamsheets'!$C$2:$C$136,BO$1)) &amp; ")"</f>
        <v>0(1)</v>
      </c>
      <c r="BQ77" s="27">
        <f>Clean_sheet('07-08 Teamsheets'!$C$2:$H$92,$A77,BO$1)+Clean_sheet('08-09 Teamsheets'!$C$2:$H$92,$A77,BO$1)+Clean_sheet('09-10 Teamsheets'!$C$2:$H$98,$A77,BO$1)+Clean_sheet('10-11 Teamsheets'!$C$2:$H$106,$A77,BO$1)+Clean_sheet('11-12 Teamsheets'!$C$2:$H$119,$A77,BO$1)+Clean_sheet('12-13 Teamsheets'!$C$2:$H$126,$A77,BO$1)+Clean_sheet('13-14 Teamsheets'!$C$2:$H$132,$A77,BO$1)+Clean_sheet('14-15 Teamsheets'!$C$2:$H$136,$A77,BO$1)</f>
        <v>0</v>
      </c>
      <c r="BR77" s="27" t="str">
        <f>(CARDS('07-08 Teamsheets'!$H$2:$Z$88,$A77,$CX$2,'07-08 Teamsheets'!$C$2:$C$88,BO$1)+CARDS('08-09 Teamsheets'!$H$2:$Z$92,$A77,$CX$2,'08-09 Teamsheets'!$C$2:$C$92,BO$1)+CARDS('09-10 Teamsheets'!$H$2:$Z$98,$A77,$CX$2,'09-10 Teamsheets'!$C$2:$C$98,BO$1)+CARDS('10-11 Teamsheets'!$H$2:$Z$106,$A77,$CX$2,'10-11 Teamsheets'!$C$2:$C$106,BO$1)+CARDS('11-12 Teamsheets'!$H$2:$Z$119,$A77,$CX$2,'11-12 Teamsheets'!$C$2:$C$119,BO$1)+CARDS('12-13 Teamsheets'!$H$2:$Z$126,$A77,$CX$2,'12-13 Teamsheets'!$C$2:$C$126,BO$1)+CARDS('13-14 Teamsheets'!$H$2:$Z$132,$A77,$CX$2,'13-14 Teamsheets'!$C$2:$C$132,BO$1)+CARDS('14-15 Teamsheets'!$H$2:$Z$136,$A77,$CX$2,'14-15 Teamsheets'!$C$2:$C$136,BO$1)) &amp; "(" &amp; (CARDS('07-08 Teamsheets'!$H$2:$Z$88,$A77,$CX$3,'07-08 Teamsheets'!$C$2:$C$88,BO$1)+CARDS('08-09 Teamsheets'!$H$2:$Z$92,$A77,$CX$3,'08-09 Teamsheets'!$C$2:$C$92,BO$1)+CARDS('09-10 Teamsheets'!$H$2:$Z$98,$A77,$CX$3,'09-10 Teamsheets'!$C$2:$C$98,BO$1)+CARDS('10-11 Teamsheets'!$H$2:$Z$106,$A77,$CX$3,'10-11 Teamsheets'!$C$2:$C$106,BO$1)+CARDS('11-12 Teamsheets'!$H$2:$Z$119,$A77,$CX$3,'11-12 Teamsheets'!$C$2:$C$119,BO$1)+CARDS('12-13 Teamsheets'!$H$2:$Z$126,$A77,$CX$3,'12-13 Teamsheets'!$C$2:$C$126,BO$1)+CARDS('13-14 Teamsheets'!$H$2:$Z$132,$A77,$CX$3,'13-14 Teamsheets'!$C$2:$C$132,BO$1)+CARDS('14-15 Teamsheets'!$H$2:$Z$136,$A77,$CX$3,'14-15 Teamsheets'!$C$2:$C$136,BO$1)) &amp; ")"</f>
        <v>0(0)</v>
      </c>
      <c r="BS77" s="82">
        <f>MINS_PLAYED('07-08 Teamsheets'!$H$2:$R$88,$A77,'07-08 Teamsheets'!$C$2:$C$88,BO$1)+MINS_PLAYED('08-09 Teamsheets'!$H$2:$R$92,$A77,'08-09 Teamsheets'!$C$2:$C$92,BO$1)+MINS_PLAYED('09-10 Teamsheets'!$H$2:$R$98,$A77,'09-10 Teamsheets'!$C$2:$C$98,BO$1)+MINS_PLAYED('10-11 Teamsheets'!$H$2:$R$106,$A77,'10-11 Teamsheets'!$C$2:$C$106,BO$1)+MINS_PLAYED('11-12 Teamsheets'!$H$2:$R$119,$A77,'11-12 Teamsheets'!$C$2:$C$119,BO$1)+MINS_PLAYED('12-13 Teamsheets'!$H$2:$R$126,$A77,'12-13 Teamsheets'!$C$2:$C$126,BO$1)+MINS_PLAYED('13-14 Teamsheets'!$H$2:$R$132,$A77,'13-14 Teamsheets'!$C$2:$C$132,BO$1)+MINS_PLAYED('14-15 Teamsheets'!$H$2:$R$136,$A77,'14-15 Teamsheets'!$C$2:$C$136,BO$1)+MINS_AS_SUB('07-08 Teamsheets'!$S$2:$Z$88,$A77,'07-08 Teamsheets'!$C$2:$C$88,BO$1)+MINS_AS_SUB('08-09 Teamsheets'!$S$2:$Z$92,$A77,'08-09 Teamsheets'!$C$2:$C$92,BO$1)+MINS_AS_SUB('09-10 Teamsheets'!$S$2:$Z$98,$A77,'09-10 Teamsheets'!$C$2:$C$98,BO$1)+MINS_AS_SUB('10-11 Teamsheets'!$S$2:$Z$106,$A77,'10-11 Teamsheets'!$C$2:$C$106,BO$1)+MINS_AS_SUB('11-12 Teamsheets'!$S$2:$Z$119,$A77,'11-12 Teamsheets'!$C$2:$C$119,BO$1)+MINS_AS_SUB('12-13 Teamsheets'!$S$2:$Z$126,$A77,'12-13 Teamsheets'!$C$2:$C$126,BO$1)+MINS_AS_SUB('13-14 Teamsheets'!$S$2:$Z$132,$A77,'13-14 Teamsheets'!$C$2:$C$132,BO$1)+MINS_AS_SUB('14-15 Teamsheets'!$S$2:$Z$136,$A77,'14-15 Teamsheets'!$C$2:$C$136,BO$1)</f>
        <v>18</v>
      </c>
      <c r="BT77" s="71">
        <f>APPS('05-06 Teamsheets'!$H$2:$R$71,$A77,'05-06 Teamsheets'!$C$2:$C$71,B$1)+SUBS('05-06 Teamsheets'!$S$2:$W$71,$A77,'05-06 Teamsheets'!$C$2:$C$71,B$1)+APPS('06-07 Teamsheets'!$H$2:$R$83,$A77,'06-07 Teamsheets'!$C$2:$C$83,G$1)+SUBS('06-07 Teamsheets'!$S$2:$Z$83,$A77,'06-07 Teamsheets'!$C$2:$C$83,G$1)+APPS('07-08 Teamsheets'!$H$2:$R$88,$A77,'07-08 Teamsheets'!$C$2:$C$88,L$1)+SUBS('07-08 Teamsheets'!$S$2:$Z$88,$A77,'07-08 Teamsheets'!$C$2:$C$88,L$1)+APPS('08-09 Teamsheets'!$H$2:$R$92,$A77,'08-09 Teamsheets'!$C$2:$C$92,Q$1)+SUBS('08-09 Teamsheets'!$S$2:$Z$92,$A77,'08-09 Teamsheets'!$C$2:$C$92,Q$1)+APPS('09-10 Teamsheets'!$H$2:$R$98,$A77,'09-10 Teamsheets'!$C$2:$C$98,Q$1)+SUBS('09-10 Teamsheets'!$S$2:$Z$98,$A77,'09-10 Teamsheets'!$C$2:$C$98,Q$1)+APPS('10-11 Teamsheets'!$H$2:$R$107,$A77,'10-11 Teamsheets'!$C$2:$C$107,Q$1)+SUBS('10-11 Teamsheets'!$S$2:$Z$107,$A77,'10-11 Teamsheets'!$C$2:$C$107,Q$1)+APPS('11-12 Teamsheets'!$H$2:$R$119,$A77,'11-12 Teamsheets'!$C$2:$C$119,Q$1)+SUBS('11-12 Teamsheets'!$S$2:$Z$119,$A77,'11-12 Teamsheets'!$C$2:$C$119,Q$1)+APPS('12-13 Teamsheets'!$H$2:$R$126,$A77,'12-13 Teamsheets'!$C$2:$C$126,Q$1)+SUBS('12-13 Teamsheets'!$S$2:$Z$126,$A77,'12-13 Teamsheets'!$C$2:$C$126,Q$1)+APPS('13-14 Teamsheets'!$H$2:$R$132,$A77,'13-14 Teamsheets'!$C$2:$C$132,Q$1)+SUBS('13-14 Teamsheets'!$S$2:$Z$132,$A77,'13-14 Teamsheets'!$C$2:$C$132,Q$1)+APPS('14-15 Teamsheets'!$H$2:$R$136,$A77,'14-15 Teamsheets'!$C$2:$C$136,Q$1)+SUBS('14-15 Teamsheets'!$S$2:$Z$136,$A77,'14-15 Teamsheets'!$C$2:$C$136,Q$1)</f>
        <v>6</v>
      </c>
      <c r="BU77" s="132">
        <v>1</v>
      </c>
      <c r="BV77" s="27">
        <f>APPS('07-08 Teamsheets'!$H$2:$R$88,$A77,'07-08 Teamsheets'!$C$2:$C$88,AZ$1)+SUBS('07-08 Teamsheets'!$S$2:$Z$88,$A77,'07-08 Teamsheets'!$C$2:$C$88,AZ$1)+APPS('11-12 Teamsheets'!$H$2:$R$119,$A77,'11-12 Teamsheets'!$C$2:$C$119,AZ$1)+SUBS('11-12 Teamsheets'!$S$2:$Z$119,$A77,'11-12 Teamsheets'!$C$2:$C$119,AZ$1)+APPS('12-13 Teamsheets'!$H$2:$R$126,$A77,'12-13 Teamsheets'!$C$2:$C$126,AZ$1)+SUBS('12-13 Teamsheets'!$S$2:$Z$126,$A77,'12-13 Teamsheets'!$C$2:$C$126,AZ$1)+APPS('13-14 Teamsheets'!$H$2:$R$132,$A77,'13-14 Teamsheets'!$C$2:$C$132,AZ$1)+SUBS('13-14 Teamsheets'!$S$2:$Z$132,$A77,'13-14 Teamsheets'!$C$2:$C$132,AZ$1)+APPS('14-15 Teamsheets'!$H$2:$R$136,$A77,'14-15 Teamsheets'!$C$2:$C$136,AZ$1)+SUBS('14-15 Teamsheets'!$S$2:$Z$136,$A77,'14-15 Teamsheets'!$C$2:$C$136,AZ$1)+APPS('08-09 Teamsheets'!$H$2:$R$92,$A77,'08-09 Teamsheets'!$C$2:$C$92,BE$1)+APPS('09-10 Teamsheets'!$H$2:$R$98,$A77,'09-10 Teamsheets'!$C$2:$C$98,BE$1)+SUBS('08-09 Teamsheets'!$S$2:$Z$92,$A77,'08-09 Teamsheets'!$C$2:$C$92,BE$1)+SUBS('09-10 Teamsheets'!$S$2:$Z$98,$A77,'09-10 Teamsheets'!$C$2:$C$98,BE$1)+APPS('10-11 Teamsheets'!$H$2:$R$107,$A77,'10-11 Teamsheets'!$C$2:$C$107,BE$1)+SUBS('10-11 Teamsheets'!$S$2:$Z$107,$A77,'10-11 Teamsheets'!$C$2:$C$107,BE$1)+APPS('11-12 Teamsheets'!$H$2:$R$119,$A77,'11-12 Teamsheets'!$C$2:$C$119,BE$1)+SUBS('11-12 Teamsheets'!$S$2:$Z$119,$A77,'11-12 Teamsheets'!$C$2:$C$119,BE$1)+APPS('12-13 Teamsheets'!$H$2:$R$126,$A77,'12-13 Teamsheets'!$C$2:$C$126,BE$1)+SUBS('12-13 Teamsheets'!$S$2:$Z$126,$A77,'12-13 Teamsheets'!$C$2:$C$126,BE$1)+APPS('13-14 Teamsheets'!$H$2:$R$132,$A77,'13-14 Teamsheets'!$C$2:$C$132,BE$1)+SUBS('13-14 Teamsheets'!$S$2:$Z$132,$A77,'13-14 Teamsheets'!$C$2:$C$132,BE$1)+APPS('14-15 Teamsheets'!$H$2:$R$136,$A77,'14-15 Teamsheets'!$C$2:$C$136,BE$1)+SUBS('14-15 Teamsheets'!$S$2:$Z$136,$A77,'14-15 Teamsheets'!$C$2:$C$136,BE$1)</f>
        <v>0</v>
      </c>
      <c r="BW77" s="27">
        <f>APPS('07-08 Teamsheets'!$H$2:$R$88,$A77,'07-08 Teamsheets'!$C$2:$C$88,BJ$1)+APPS('08-09 Teamsheets'!$H$2:$R$92,$A77,'08-09 Teamsheets'!$C$2:$C$92,BJ$1)+APPS('09-10 Teamsheets'!$H$2:$R$98,$A77,'09-10 Teamsheets'!$C$2:$C$98,BJ$1)+SUBS('07-08 Teamsheets'!$S$2:$Z$88,$A77,'07-08 Teamsheets'!$C$2:$C$88,BJ$1)+SUBS('08-09 Teamsheets'!$S$2:$Z$92,$A77,'08-09 Teamsheets'!$C$2:$C$92,BJ$1)+SUBS('09-10 Teamsheets'!$S$2:$Z$98,$A77,'09-10 Teamsheets'!$C$2:$C$98,BJ$1)+APPS('10-11 Teamsheets'!$H$2:$R$107,$A77,'10-11 Teamsheets'!$C$2:$C$107,BJ$1)+SUBS('10-11 Teamsheets'!$S$2:$Z$107,$A77,'10-11 Teamsheets'!$C$2:$C$107,BJ$1)+APPS('11-12 Teamsheets'!$H$2:$R$119,$A77,'11-12 Teamsheets'!$C$2:$C$119,BJ$1)+SUBS('11-12 Teamsheets'!$S$2:$Z$111,$A77,'11-12 Teamsheets'!$C$2:$C$119,BJ$1)+APPS('12-13 Teamsheets'!$H$2:$R$126,$A77,'12-13 Teamsheets'!$C$2:$C$126,BJ$1)+SUBS('12-13 Teamsheets'!$S$2:$Z$118,$A77,'12-13 Teamsheets'!$C$2:$C$126,BJ$1)+APPS('13-14 Teamsheets'!$H$2:$R$132,$A77,'13-14 Teamsheets'!$C$2:$C$132,BJ$1)+SUBS('13-14 Teamsheets'!$S$2:$Z$124,$A77,'13-14 Teamsheets'!$C$2:$C$132,BJ$1)+APPS('14-15 Teamsheets'!$H$2:$R$136,$A77,'14-15 Teamsheets'!$C$2:$C$136,BJ$1)+SUBS('14-15 Teamsheets'!$S$2:$Z$128,$A77,'14-15 Teamsheets'!$C$2:$C$136,BJ$1)</f>
        <v>0</v>
      </c>
      <c r="BX77" s="27">
        <f>APPS('07-08 Teamsheets'!$H$2:$R$88,$A77,'07-08 Teamsheets'!$C$2:$C$88,BO$1)+APPS('08-09 Teamsheets'!$H$2:$R$92,$A77,'08-09 Teamsheets'!$C$2:$C$92,BO$1)+APPS('09-10 Teamsheets'!$H$2:$R$98,$A77,'09-10 Teamsheets'!$C$2:$C$98,BO$1)+SUBS('07-08 Teamsheets'!$S$2:$Z$88,$A77,'07-08 Teamsheets'!$C$2:$C$88,BO$1)+SUBS('08-09 Teamsheets'!$S$2:$Z$92,$A77,'08-09 Teamsheets'!$C$2:$C$92,BO$1)+SUBS('09-10 Teamsheets'!$S$2:$Z$98,$A77,'09-10 Teamsheets'!$C$2:$C$98,BO$1)+APPS('10-11 Teamsheets'!$H$2:$R$107,$A77,'10-11 Teamsheets'!$C$2:$C$107,BO$1)+SUBS('10-11 Teamsheets'!$S$2:$Z$107,$A77,'10-11 Teamsheets'!$C$2:$C$107,BO$1)+APPS('11-12 Teamsheets'!$H$2:$R$119,$A77,'11-12 Teamsheets'!$C$2:$C$119,BO$1)+SUBS('11-12 Teamsheets'!$S$2:$Z$119,$A77,'11-12 Teamsheets'!$C$2:$C$119,BO$1)+APPS('12-13 Teamsheets'!$H$2:$R$126,$A77,'12-13 Teamsheets'!$C$2:$C$126,BO$1)+SUBS('12-13 Teamsheets'!$S$2:$Z$126,$A77,'12-13 Teamsheets'!$C$2:$C$126,BO$1)+APPS('13-14 Teamsheets'!$H$2:$R$132,$A77,'13-14 Teamsheets'!$C$2:$C$132,BO$1)+SUBS('13-14 Teamsheets'!$S$2:$Z$132,$A77,'13-14 Teamsheets'!$C$2:$C$132,BO$1)+APPS('14-15 Teamsheets'!$H$2:$R$136,$A77,'14-15 Teamsheets'!$C$2:$C$136,BO$1)+SUBS('14-15 Teamsheets'!$S$2:$Z$136,$A77,'14-15 Teamsheets'!$C$2:$C$136,BO$1)</f>
        <v>2</v>
      </c>
      <c r="BY77" s="28">
        <f t="shared" si="31"/>
        <v>3</v>
      </c>
      <c r="BZ77" s="27" t="str">
        <f>(APPS('05-06 Teamsheets'!$H$2:$R$71,$A77) + APPS('06-07 Teamsheets'!$H$2:$R$83,$A77) +APPS('07-08 Teamsheets'!$H$2:$R$88,$A77) + APPS('08-09 Teamsheets'!$H$2:$R$92,$A77)+APPS('09-10 Teamsheets'!$H$2:$R$98,$A77)+APPS('10-11 Teamsheets'!$H$2:$R$107,$A77)+APPS('11-12 Teamsheets'!$H$2:$R$119,$A77)+APPS('12-13 Teamsheets'!$H$2:$R$126,$A77)+APPS('13-14 Teamsheets'!$H$2:$R$132,$A77)+APPS('14-15 Teamsheets'!$H$2:$R$136,$A77)) &amp; "(" &amp; (SUBS('05-06 Teamsheets'!$S$2:$W$71,$A77)+SUBS('06-07 Teamsheets'!$S$2:$Z$83,$A77)+SUBS('07-08 Teamsheets'!$S$2:$Z$88,$A77) +SUBS('08-09 Teamsheets'!$S$2:$Z$92,$A77)+SUBS('09-10 Teamsheets'!$S$2:$Z$98,$A77)+SUBS('10-11 Teamsheets'!$S$2:$Z$107,$A77)+SUBS('11-12 Teamsheets'!$S$2:$Z$119,$A77)+SUBS('12-13 Teamsheets'!$S$2:$Z$126,$A77)+SUBS('13-14 Teamsheets'!$S$2:$Z$132,$A77)+SUBS('14-15 Teamsheets'!$S$2:$Z$136,$A77)) &amp; ")"</f>
        <v>3(6)</v>
      </c>
      <c r="CA77" s="28">
        <f t="shared" si="32"/>
        <v>9</v>
      </c>
      <c r="CB77" s="71">
        <f>GOALS('05-06 Teamsheets'!$H$2:$W$71,$A77,'05-06 Teamsheets'!$C$2:$C$71,B$1)+GOALS('06-07 Teamsheets'!$H$2:$Z$83,$A77,'06-07 Teamsheets'!$C$2:$C$83,G$1)+GOALS('07-08 Teamsheets'!$H$2:$Z$88,$A77,'07-08 Teamsheets'!$C$2:$C$88,L$1)+GOALS('08-09 Teamsheets'!$H$2:$Z$92,$A77,'08-09 Teamsheets'!$C$2:$C$92,Q$1)+GOALS('09-10 Teamsheets'!$H$2:$Z$98,$A77,'09-10 Teamsheets'!$C$2:$C$98,Q$1)+GOALS('10-11 Teamsheets'!$H$2:$Z$107,$A77,'10-11 Teamsheets'!$C$2:$C$107,Q$1)+GOALS('11-12 Teamsheets'!$H$2:$Z$119,$A77,'11-12 Teamsheets'!$C$2:$C$119,Q$1)+GOALS('12-13 Teamsheets'!$H$2:$Z$126,$A77,'12-13 Teamsheets'!$C$2:$C$126,Q$1)+GOALS('13-14 Teamsheets'!$H$2:$Z$132,$A77,'13-14 Teamsheets'!$C$2:$C$132,Q$1)+GOALS('14-15 Teamsheets'!$H$2:$Z$136,$A77,'14-15 Teamsheets'!$C$2:$C$136,Q$1)</f>
        <v>1</v>
      </c>
      <c r="CC77" s="27">
        <f>GOALS('05-06 Teamsheets'!$H$2:$W$71,$A77,'05-06 Teamsheets'!$C$2:$C$71,V$1)+GOALS('05-06 Teamsheets'!$H$2:$W$71,$A77,'05-06 Teamsheets'!$C$2:$C$71,AA$1)+GOALS('06-07 Teamsheets'!$H$2:$Z$83,$A77,'06-07 Teamsheets'!$C$2:$C$83,AF$1)+GOALS('06-07 Teamsheets'!$H$2:$Z$83,$A77,'06-07 Teamsheets'!$C$2:$C$83,AK$1)+GOALS('07-08 Teamsheets'!$H$2:$Z$88,$A77,'07-08 Teamsheets'!$C$2:$C$88,AP$1)+GOALS('07-08 Teamsheets'!$H$2:$Z$88,$A77,'07-08 Teamsheets'!$C$2:$C$88,AU$1)+GOALS('07-08 Teamsheets'!$H$2:$Z$88,$A77,'07-08 Teamsheets'!$C$2:$C$88,AZ$1)+GOALS('11-12 Teamsheets'!$H$2:$Z$119,$A77,'11-12 Teamsheets'!$C$2:$C$119,AZ$1)+GOALS('12-13 Teamsheets'!$H$2:$Z$120,$A77,'12-13 Teamsheets'!$C$2:$C$120,AZ$1)+GOALS('13-14 Teamsheets'!$H$2:$Z$126,$A77,'13-14 Teamsheets'!$C$2:$C$126,AZ$1)+GOALS('14-15 Teamsheets'!$H$2:$Z$130,$A77,'14-15 Teamsheets'!$C$2:$C$130,AZ$1)+GOALS('08-09 Teamsheets'!$H$2:$Z$92,$A77,'08-09 Teamsheets'!$C$2:$C$92,BE$1)+GOALS('09-10 Teamsheets'!$H$2:$Z$98,$A77,'09-10 Teamsheets'!$C$2:$C$98,BE$1)+GOALS('10-11 Teamsheets'!$H$2:$Z$107,$A77,'10-11 Teamsheets'!$C$2:$C$107,BE$1)+GOALS('11-12 Teamsheets'!$H$2:$Z$119,$A77,'11-12 Teamsheets'!$C$2:$C$119,BE$1)+GOALS('12-13 Teamsheets'!$H$2:$Z$126,$A77,'12-13 Teamsheets'!$C$2:$C$126,BE$1)+GOALS('13-14 Teamsheets'!$H$2:$Z$132,$A77,'13-14 Teamsheets'!$C$2:$C$132,BE$1)+GOALS('14-15 Teamsheets'!$H$2:$Z$136,$A77,'14-15 Teamsheets'!$C$2:$C$136,BE$1)</f>
        <v>0</v>
      </c>
      <c r="CD77" s="27">
        <f>GOALS('07-08 Teamsheets'!$H$2:$Z$88,$A77,'07-08 Teamsheets'!$C$2:$C$88,BJ$1)
+GOALS('08-09 Teamsheets'!$H$2:$Z$92,$A77,'08-09 Teamsheets'!$C$2:$C$92,BJ$1)
+GOALS('09-10 Teamsheets'!$H$2:$Z$98,$A77,'09-10 Teamsheets'!$C$2:$C$98,BJ$1)
+GOALS('10-11 Teamsheets'!$H$2:$Z$107,$A77,'10-11 Teamsheets'!$C$2:$C$107,BJ$1)
+GOALS('11-12 Teamsheets'!$H$2:$Z$119,$A77,'11-12 Teamsheets'!$C$2:$C$119,BJ$1)
+GOALS('12-13 Teamsheets'!$H$2:$Z$124,$A77,'12-13 Teamsheets'!$C$2:$C$124,BJ$1)+GOALS('13-14 Teamsheets'!$H$2:$Z$130,$A77,'13-14 Teamsheets'!$C$2:$C$130,BJ$1)+GOALS('14-15 Teamsheets'!$H$2:$Z$134,$A77,'14-15 Teamsheets'!$C$2:$C$134,BJ$1)
+GOALS('07-08 Teamsheets'!$H$2:$Z$88,$A77,'07-08 Teamsheets'!$C$2:$C$88,BO$1)
+GOALS('08-09 Teamsheets'!$H$2:$Z$92,$A77,'08-09 Teamsheets'!$C$2:$C$92,BO$1)
+GOALS('09-10 Teamsheets'!$H$2:$Z$98,$A77,'09-10 Teamsheets'!$C$2:$C$98,BO$1)
+GOALS('10-11 Teamsheets'!$H$2:$Z$107,$A77,'10-11 Teamsheets'!$C$2:$C$107,BO$1)
+GOALS('11-12 Teamsheets'!$H$2:$Z$119,$A77,'11-12 Teamsheets'!$C$2:$C$119,BO$1)
+GOALS('12-13 Teamsheets'!$H$2:$Z$126,$A77,'12-13 Teamsheets'!$C$2:$C$126,BO$1)+GOALS('13-14 Teamsheets'!$H$2:$Z$132,$A77,'13-14 Teamsheets'!$C$2:$C$132,BO$1)+GOALS('14-15 Teamsheets'!$H$2:$Z$136,$A77,'14-15 Teamsheets'!$C$2:$C$136,BO$1)</f>
        <v>1</v>
      </c>
      <c r="CE77" s="28">
        <f t="shared" si="33"/>
        <v>1</v>
      </c>
      <c r="CF77" s="27" t="str">
        <f>(GOALS('05-06 Teamsheets'!$H$2:$R$71,$A77) +GOALS('06-07 Teamsheets'!$H$2:$R$83,$A77) +  GOALS('07-08 Teamsheets'!$H$2:$R$88,$A77) + GOALS('08-09 Teamsheets'!$H$2:$R$92,$A77)+GOALS('09-10 Teamsheets'!$H$2:$R$98,$A77)+GOALS('10-11 Teamsheets'!$H$2:$R$107,$A77)+GOALS('11-12 Teamsheets'!$H$2:$R$119,$A77)+GOALS('12-13 Teamsheets'!$H$2:$R$126,$A77)+GOALS('13-14 Teamsheets'!$H$2:$R$132,$A77)+GOALS('14-15 Teamsheets'!$H$2:$R$136,$A77)) &amp; "(" &amp; (GOALS('05-06 Teamsheets'!$S$2:$W$71,$A77)+GOALS('06-07 Teamsheets'!$S$2:$Z$83,$A77)+GOALS('07-08 Teamsheets'!$S$2:$Z$88,$A77)+GOALS('08-09 Teamsheets'!$S$2:$Z$92,$A77)+GOALS('09-10 Teamsheets'!$S$2:$Z$98,$A77)+GOALS('10-11 Teamsheets'!$S$2:$Z$107,$A77)+GOALS('11-12 Teamsheets'!$S$2:$Z$119,$A77)+GOALS('12-13 Teamsheets'!$S$2:$Z$126,$A77)+GOALS('13-14 Teamsheets'!$S$2:$Z$132,$A77)+GOALS('14-15 Teamsheets'!$S$2:$Z$136,$A77)) &amp; ")"</f>
        <v>0(2)</v>
      </c>
      <c r="CG77" s="28">
        <f t="shared" si="34"/>
        <v>2</v>
      </c>
      <c r="CH77" s="71">
        <f t="shared" si="7"/>
        <v>0</v>
      </c>
      <c r="CI77" s="83">
        <f t="shared" si="8"/>
        <v>0</v>
      </c>
      <c r="CJ77" s="77">
        <f t="shared" si="9"/>
        <v>0</v>
      </c>
      <c r="CK77" s="74" t="str">
        <f>(CARDS('05-06 Teamsheets'!$H$2:$W$71,$A77,$CX$2)+CARDS('06-07 Teamsheets'!$H$2:$Z$83,$A77,$CX$2)+CARDS('07-08 Teamsheets'!$H$2:$Z$88,$A77,$CX$2)+CARDS('08-09 Teamsheets'!$H$2:$Z$92,$A77,$CX$2)+CARDS('09-10 Teamsheets'!$H$2:$Z$98,$A77,$CX$2)+CARDS('10-11 Teamsheets'!$H$2:$Z$107,$A77,$CX$2)+CARDS('11-12 Teamsheets'!$H$2:$Z$119,$A77,$CX$2)+CARDS('12-13 Teamsheets'!$H$2:$Z$126,$A77,$CX$2)+CARDS('13-14 Teamsheets'!$H$2:$Z$130,$A77,$CX$2)) &amp; "(" &amp; (CARDS('05-06 Teamsheets'!$H$2:$W$71,$A77,$CX$3)+CARDS('06-07 Teamsheets'!$H$2:$Z$83,$A77,$CX$3)+CARDS('07-08 Teamsheets'!$H$2:$Z$88,$A77,$CX$3)+CARDS('08-09 Teamsheets'!$H$2:$Z$92,$A77,$CX$3)+CARDS('09-10 Teamsheets'!$H$2:$Z$98,$A77,$CX$3)+CARDS('10-11 Teamsheets'!$H$2:$Z$107,$A77,$CX$3)+CARDS('11-12 Teamsheets'!$H$2:$Z$119,$A77,$CX$3)+CARDS('13-14 Teamsheets'!$H$2:$Z$130,$A77,$CX$3)) &amp; ")"</f>
        <v>0(0)</v>
      </c>
      <c r="CL77" s="28">
        <f t="shared" si="10"/>
        <v>226</v>
      </c>
      <c r="CM77" s="28">
        <f t="shared" si="25"/>
        <v>138</v>
      </c>
      <c r="CN77" s="77">
        <f t="shared" si="12"/>
        <v>364</v>
      </c>
      <c r="CO77" s="28">
        <f t="shared" si="29"/>
        <v>40.444444444444443</v>
      </c>
      <c r="CP77" s="28">
        <f t="shared" si="30"/>
        <v>0.22222222222222221</v>
      </c>
      <c r="CQ77" s="77">
        <f t="shared" si="24"/>
        <v>182</v>
      </c>
      <c r="CS77" s="71">
        <f t="shared" si="26"/>
        <v>109</v>
      </c>
      <c r="CT77" s="83">
        <f t="shared" si="27"/>
        <v>116</v>
      </c>
      <c r="CU77" s="77">
        <f t="shared" si="28"/>
        <v>55</v>
      </c>
    </row>
    <row r="78" spans="1:102" x14ac:dyDescent="0.2">
      <c r="A78" s="25" t="s">
        <v>860</v>
      </c>
      <c r="B78" s="27" t="s">
        <v>1635</v>
      </c>
      <c r="C78" s="27" t="s">
        <v>1635</v>
      </c>
      <c r="D78" s="27">
        <v>0</v>
      </c>
      <c r="E78" s="27" t="s">
        <v>1635</v>
      </c>
      <c r="F78" s="82">
        <v>0</v>
      </c>
      <c r="G78" s="27" t="s">
        <v>1635</v>
      </c>
      <c r="H78" s="27" t="s">
        <v>1635</v>
      </c>
      <c r="I78" s="27">
        <v>0</v>
      </c>
      <c r="J78" s="27" t="s">
        <v>1635</v>
      </c>
      <c r="K78" s="82">
        <v>0</v>
      </c>
      <c r="L78" s="27" t="s">
        <v>1685</v>
      </c>
      <c r="M78" s="27" t="s">
        <v>1635</v>
      </c>
      <c r="N78" s="27">
        <v>0</v>
      </c>
      <c r="O78" s="27" t="s">
        <v>1636</v>
      </c>
      <c r="P78" s="82">
        <v>293</v>
      </c>
      <c r="Q78" s="27" t="str">
        <f>(APPS('08-09 Teamsheets'!$H$2:$R$92,$A78,'08-09 Teamsheets'!$C$2:$C$92,Q$1)+APPS('09-10 Teamsheets'!$H$2:$R$98,$A78,'09-10 Teamsheets'!$C$2:$C$98,Q$1)+APPS('10-11 Teamsheets'!$H$2:$R$107,$A78,'10-11 Teamsheets'!$C$2:$C$107,Q$1)+APPS('11-12 Teamsheets'!$H$2:$R$119,$A78,'11-12 Teamsheets'!$C$2:$C$119,Q$1)+APPS('12-13 Teamsheets'!$H$2:$R$126,$A78,'12-13 Teamsheets'!$C$2:$C$126,Q$1)+APPS('13-14 Teamsheets'!$H$2:$R$132,$A78,'13-14 Teamsheets'!$C$2:$C$132,Q$1)+APPS('14-15 Teamsheets'!$H$2:$R$136,$A78,'14-15 Teamsheets'!$C$2:$C$136,Q$1)) &amp; "(" &amp; (SUBS('08-09 Teamsheets'!$S$2:$Z$92,$A78,'08-09 Teamsheets'!$C$2:$C$92,Q$1)+SUBS('09-10 Teamsheets'!$S$2:$Z$98,$A78,'09-10 Teamsheets'!$C$2:$C$98,Q$1)+SUBS('10-11 Teamsheets'!$S$2:$Z$107,$A78,'10-11 Teamsheets'!$C$2:$C$107,Q$1)+SUBS('11-12 Teamsheets'!$S$2:$Z$119,$A78,'11-12 Teamsheets'!$C$2:$C$119,Q$1)+SUBS('12-13 Teamsheets'!$S$2:$Z$126,$A78,'12-13 Teamsheets'!$C$2:$C$126,Q$1)+SUBS('13-14 Teamsheets'!$S$2:$Z$132,$A78,'13-14 Teamsheets'!$C$2:$C$132,Q$1)+SUBS('14-15 Teamsheets'!$S$2:$Z$136,$A78,'14-15 Teamsheets'!$C$2:$C$136,Q$1)) &amp; ")"</f>
        <v>0(0)</v>
      </c>
      <c r="R78" s="27" t="str">
        <f>(GOALS('08-09 Teamsheets'!$H$2:$R$92,$A78,'08-09 Teamsheets'!$C$2:$C$92,Q$1)+GOALS('09-10 Teamsheets'!$H$2:$R$98,$A78,'09-10 Teamsheets'!$C$2:$C$98,Q$1)+GOALS('10-11 Teamsheets'!$H$2:$R$107,$A78,'10-11 Teamsheets'!$C$2:$C$107,Q$1)+GOALS('11-12 Teamsheets'!$H$2:$R$119,$A78,'11-12 Teamsheets'!$C$2:$C$119,Q$1)+GOALS('12-13 Teamsheets'!$H$2:$R$126,$A78,'12-13 Teamsheets'!$C$2:$C$126,Q$1)+GOALS('13-14 Teamsheets'!$H$2:$R$132,$A78,'13-14 Teamsheets'!$C$2:$C$132,Q$1)+GOALS('14-15 Teamsheets'!$H$2:$R$136,$A78,'14-15 Teamsheets'!$C$2:$C$136,Q$1)) &amp; "(" &amp; (GOALS('08-09 Teamsheets'!$S$2:$Z$92,$A78,'08-09 Teamsheets'!$C$2:$C$92,Q$1)+GOALS('09-10 Teamsheets'!$S$2:$Z$98,$A78,'09-10 Teamsheets'!$C$2:$C$98,Q$1)+GOALS('10-11 Teamsheets'!$S$2:$Z$107,$A78,'10-11 Teamsheets'!$C$2:$C$107,Q$1)+GOALS('11-12 Teamsheets'!$S$2:$Z$119,$A78,'11-12 Teamsheets'!$C$2:$C$119,Q$1)+GOALS('12-13 Teamsheets'!$S$2:$Z$126,$A78,'12-13 Teamsheets'!$C$2:$C$126,Q$1)+GOALS('13-14 Teamsheets'!$S$2:$Z$132,$A78,'13-14 Teamsheets'!$C$2:$C$132,Q$1)+GOALS('14-15 Teamsheets'!$S$2:$Z$136,$A78,'14-15 Teamsheets'!$C$2:$C$136,Q$1)) &amp; ")"</f>
        <v>0(0)</v>
      </c>
      <c r="S78" s="27">
        <f>Clean_sheet('08-09 Teamsheets'!$C$2:$H$92,$A78,Q$1)+Clean_sheet('09-10 Teamsheets'!$C$2:$H$98,$A78,Q$1)+Clean_sheet('10-11 Teamsheets'!$C$2:$H$107,$A78,Q$1)+Clean_sheet('11-12 Teamsheets'!$C$2:$H$119,$A78,Q$1)+Clean_sheet('12-13 Teamsheets'!$C$2:$H$126,$A78,Q$1)+Clean_sheet('13-14 Teamsheets'!$C$2:$H$132,$A78,Q$1)+Clean_sheet('14-15 Teamsheets'!$C$2:$H$136,$A78,Q$1)</f>
        <v>0</v>
      </c>
      <c r="T78" s="27" t="str">
        <f>(CARDS('08-09 Teamsheets'!$H$2:$Z$92,$A78,$CX$2,'08-09 Teamsheets'!$C$2:$C$92,Q$1)+CARDS('09-10 Teamsheets'!$H$2:$Z$98,$A78,$CX$2,'09-10 Teamsheets'!$C$2:$C$98,Q$1)+CARDS('10-11 Teamsheets'!$H$2:$Z$107,$A78,$CX$2,'10-11 Teamsheets'!$C$2:$C$107,Q$1)+CARDS('11-12 Teamsheets'!$H$2:$Z$119,$A78,$CX$2,'11-12 Teamsheets'!$C$2:$C$119,Q$1)+CARDS('12-13 Teamsheets'!$H$2:$Z$126,$A78,$CX$2,'12-13 Teamsheets'!$C$2:$C$126,Q$1)+CARDS('13-14 Teamsheets'!$H$2:$Z$132,$A78,$CX$2,'13-14 Teamsheets'!$C$2:$C$132,Q$1)+CARDS('14-15 Teamsheets'!$H$2:$Z$136,$A78,$CX$2,'14-15 Teamsheets'!$C$2:$C$136,Q$1)) &amp; "(" &amp; (CARDS('08-09 Teamsheets'!$H$2:$Z$92,$A78,$CX$3,'08-09 Teamsheets'!$C$2:$C$92,Q$1)+CARDS('09-10 Teamsheets'!$H$2:$Z$98,$A78,$CX$3,'09-10 Teamsheets'!$C$2:$C$98,Q$1)+CARDS('10-11 Teamsheets'!$H$2:$Z$107,$A78,$CX$3,'10-11 Teamsheets'!$C$2:$C$107,Q$1)+CARDS('11-12 Teamsheets'!$H$2:$Z$119,$A78,$CX$3,'11-12 Teamsheets'!$C$2:$C$119,Q$1)+CARDS('12-13 Teamsheets'!$H$2:$Z$126,$A78,$CX$3,'12-13 Teamsheets'!$C$2:$C$126,Q$1)+CARDS('13-14 Teamsheets'!$H$2:$Z$132,$A78,$CX$3,'13-14 Teamsheets'!$C$2:$C$132,Q$1)+CARDS('14-15 Teamsheets'!$H$2:$Z$136,$A78,$CX$3,'14-15 Teamsheets'!$C$2:$C$136,Q$1)) &amp; ")"</f>
        <v>0(0)</v>
      </c>
      <c r="U78" s="82">
        <f>MINS_PLAYED('08-09 Teamsheets'!$H$2:$R$92,$A78,'08-09 Teamsheets'!$C$2:$C$92,Q$1)+MINS_PLAYED('09-10 Teamsheets'!$H$2:$R$98,$A78,'09-10 Teamsheets'!$C$2:$C$98,Q$1)+ MINS_AS_SUB('08-09 Teamsheets'!$S$2:$Z$92,$A78,'08-09 Teamsheets'!$C$2:$C$92,Q$1)+ MINS_AS_SUB('09-10 Teamsheets'!$S$2:$Z$98,$A78,'09-10 Teamsheets'!$C$2:$C$98,Q$1)+MINS_PLAYED('10-11 Teamsheets'!$H$2:$R$107,$A78,'10-11 Teamsheets'!$C$2:$C$107,Q$1)+MINS_AS_SUB('10-11 Teamsheets'!$S$2:$Z$107,$A78,'10-11 Teamsheets'!$C$2:$C$107,Q$1)+MINS_PLAYED('11-12 Teamsheets'!$H$2:$R$119,$A78,'11-12 Teamsheets'!$C$2:$C$119,Q$1)+MINS_AS_SUB('11-12 Teamsheets'!$S$2:$Z$119,$A78,'11-12 Teamsheets'!$C$2:$C$119,Q$1)+MINS_PLAYED('12-13 Teamsheets'!$H$2:$R$126,$A78,'12-13 Teamsheets'!$C$2:$C$126,Q$1)+MINS_AS_SUB('12-13 Teamsheets'!$S$2:$Z$126,$A78,'12-13 Teamsheets'!$C$2:$C$126,Q$1)+MINS_PLAYED('13-14 Teamsheets'!$H$2:$R$132,$A78,'13-14 Teamsheets'!$C$2:$C$132,Q$1)+MINS_AS_SUB('13-14 Teamsheets'!$S$2:$Z$132,$A78,'13-14 Teamsheets'!$C$2:$C$132,Q$1)+MINS_PLAYED('14-15 Teamsheets'!$H$2:$R$136,$A78,'14-15 Teamsheets'!$C$2:$C$136,Q$1)+MINS_AS_SUB('14-15 Teamsheets'!$S$2:$Z$136,$A78,'14-15 Teamsheets'!$C$2:$C$136,Q$1)</f>
        <v>0</v>
      </c>
      <c r="V78" s="27" t="s">
        <v>1635</v>
      </c>
      <c r="W78" s="27" t="s">
        <v>1635</v>
      </c>
      <c r="X78" s="27">
        <v>0</v>
      </c>
      <c r="Y78" s="27" t="s">
        <v>1635</v>
      </c>
      <c r="Z78" s="82">
        <v>0</v>
      </c>
      <c r="AA78" s="27" t="s">
        <v>1635</v>
      </c>
      <c r="AB78" s="27" t="s">
        <v>1635</v>
      </c>
      <c r="AC78" s="27">
        <v>0</v>
      </c>
      <c r="AD78" s="27" t="s">
        <v>1635</v>
      </c>
      <c r="AE78" s="82">
        <v>0</v>
      </c>
      <c r="AF78" s="27" t="s">
        <v>1635</v>
      </c>
      <c r="AG78" s="27" t="s">
        <v>1635</v>
      </c>
      <c r="AH78" s="27">
        <v>0</v>
      </c>
      <c r="AI78" s="27" t="s">
        <v>1635</v>
      </c>
      <c r="AJ78" s="82">
        <v>0</v>
      </c>
      <c r="AK78" s="27" t="s">
        <v>1635</v>
      </c>
      <c r="AL78" s="27" t="s">
        <v>1635</v>
      </c>
      <c r="AM78" s="27">
        <v>0</v>
      </c>
      <c r="AN78" s="27" t="s">
        <v>1635</v>
      </c>
      <c r="AO78" s="82">
        <v>0</v>
      </c>
      <c r="AP78" s="27" t="s">
        <v>1635</v>
      </c>
      <c r="AQ78" s="27" t="s">
        <v>1635</v>
      </c>
      <c r="AR78" s="27">
        <v>0</v>
      </c>
      <c r="AS78" s="27" t="s">
        <v>1635</v>
      </c>
      <c r="AT78" s="82">
        <v>0</v>
      </c>
      <c r="AU78" s="27" t="s">
        <v>1691</v>
      </c>
      <c r="AV78" s="27" t="s">
        <v>1635</v>
      </c>
      <c r="AW78" s="27">
        <v>0</v>
      </c>
      <c r="AX78" s="27" t="s">
        <v>1636</v>
      </c>
      <c r="AY78" s="82">
        <v>60</v>
      </c>
      <c r="AZ78" s="27" t="str">
        <f>(APPS('07-08 Teamsheets'!$H$2:$R$88,$A78,'07-08 Teamsheets'!$C$2:$C$88,AZ$1)+APPS('11-12 Teamsheets'!$H$2:$R$119,$A78,'11-12 Teamsheets'!$C$2:$C$119,AZ$1)+APPS('12-13 Teamsheets'!$H$2:$R$126,$A78,'12-13 Teamsheets'!$C$2:$C$126,AZ$1)+APPS('13-14 Teamsheets'!$H$2:$R$132,$A78,'13-14 Teamsheets'!$C$2:$C$132,AZ$1)+APPS('14-15 Teamsheets'!$H$2:$R$136,$A78,'14-15 Teamsheets'!$C$2:$C$136,AZ$1)) &amp; "(" &amp; (SUBS('07-08 Teamsheets'!$S$2:$Z$88,$A78,'07-08 Teamsheets'!$C$2:$C$88,AZ$1)+SUBS('11-12 Teamsheets'!$S$2:$Z$119,$A78,'11-12 Teamsheets'!$C$2:$C$119,AZ$1)+SUBS('12-13 Teamsheets'!$S$2:$Z$126,$A78,'12-13 Teamsheets'!$C$2:$C$126,AZ$1)+SUBS('13-14 Teamsheets'!$S$2:$Z$132,$A78,'13-14 Teamsheets'!$C$2:$C$132,AZ$1)+SUBS('14-15 Teamsheets'!$S$2:$Z$136,$A78,'14-15 Teamsheets'!$C$2:$C$136,AZ$1)) &amp; ")"</f>
        <v>0(0)</v>
      </c>
      <c r="BA78" s="27" t="str">
        <f>(GOALS('07-08 Teamsheets'!$H$2:$R$88,$A78,'07-08 Teamsheets'!$C$2:$C$88,AZ$1)+GOALS('11-12 Teamsheets'!$H$2:$R$119,$A78,'11-12 Teamsheets'!$C$2:$C$119,AZ$1)+GOALS('12-13 Teamsheets'!$H$2:$R$126,$A78,'12-13 Teamsheets'!$C$2:$C$126,AZ$1)+GOALS('13-14 Teamsheets'!$H$2:$R$132,$A78,'13-14 Teamsheets'!$C$2:$C$132,AZ$1)+GOALS('14-15 Teamsheets'!$H$2:$R$136,$A78,'14-15 Teamsheets'!$C$2:$C$136,AZ$1)) &amp; "(" &amp; (GOALS('07-08 Teamsheets'!$S$2:$Z$88,$A78,'07-08 Teamsheets'!$C$2:$C$88,AZ$1)+GOALS('11-12 Teamsheets'!$S$2:$Z$119,$A78,'11-12 Teamsheets'!$C$2:$C$119,AZ$1)+GOALS('12-13 Teamsheets'!$S$2:$Z$126,$A78,'12-13 Teamsheets'!$C$2:$C$126,AZ$1)+GOALS('13-14 Teamsheets'!$S$2:$Z$132,$A78,'13-14 Teamsheets'!$C$2:$C$132,AZ$1)+GOALS('14-15 Teamsheets'!$S$2:$Z$136,$A78,'14-15 Teamsheets'!$C$2:$C$136,AZ$1)) &amp; ")"</f>
        <v>0(0)</v>
      </c>
      <c r="BB78" s="27">
        <f>Clean_sheet('07-08 Teamsheets'!$C$2:$H$92,$A78,AZ$1)+Clean_sheet('11-12 Teamsheets'!$C$2:$H$119,$A78,AZ$1)+Clean_sheet('12-13 Teamsheets'!$C$2:$H$126,$A78,AZ$1)+Clean_sheet('13-14 Teamsheets'!$C$2:$H$132,$A78,AZ$1)+Clean_sheet('14-15 Teamsheets'!$C$2:$H$136,$A78,AZ$1)</f>
        <v>0</v>
      </c>
      <c r="BC78" s="27" t="str">
        <f>(CARDS('07-08 Teamsheets'!$H$2:$Z$88,$A78,$CX$2,'07-08 Teamsheets'!$C$2:$C$88,AZ$1)+CARDS('11-12 Teamsheets'!$H$2:$Z$119,$A78,$CX$2,'11-12 Teamsheets'!$C$2:$C$119,AZ$1)+CARDS('12-13 Teamsheets'!$H$2:$Z$126,$A78,$CX$2,'12-13 Teamsheets'!$C$2:$C$126,AZ$1)+CARDS('13-14 Teamsheets'!$H$2:$Z$132,$A78,$CX$2,'13-14 Teamsheets'!$C$2:$C$132,AZ$1)+CARDS('14-15 Teamsheets'!$H$2:$Z$136,$A78,$CX$2,'14-15 Teamsheets'!$C$2:$C$136,AZ$1)) &amp; "(" &amp; (CARDS('07-08 Teamsheets'!$H$2:$Z$88,$A78,$CX$3,'07-08 Teamsheets'!$C$2:$C$88,AZ$1)+CARDS('11-12 Teamsheets'!$H$2:$Z$119,$A78,$CX$3,'11-12 Teamsheets'!$C$2:$C$119,AZ$1)+CARDS('12-13 Teamsheets'!$H$2:$Z$126,$A78,$CX$3,'12-13 Teamsheets'!$C$2:$C$126,AZ$1)+CARDS('13-14 Teamsheets'!$H$2:$Z$132,$A78,$CX$3,'13-14 Teamsheets'!$C$2:$C$132,AZ$1)+CARDS('14-15 Teamsheets'!$H$2:$Z$136,$A78,$CX$3,'14-15 Teamsheets'!$C$2:$C$136,AZ$1)) &amp; ")"</f>
        <v>0(0)</v>
      </c>
      <c r="BD78" s="82">
        <f>MINS_PLAYED('07-08 Teamsheets'!$H$2:$R$88,$A78,'07-08 Teamsheets'!$C$2:$C$88,AZ$1)+MINS_PLAYED('11-12 Teamsheets'!$H$2:$R$119,$A78,'11-12 Teamsheets'!$C$2:$C$119,AZ$1)+MINS_PLAYED('12-13 Teamsheets'!$H$2:$R$126,$A78,'12-13 Teamsheets'!$C$2:$C$126,AZ$1)+MINS_PLAYED('13-14 Teamsheets'!$H$2:$R$132,$A78,'13-14 Teamsheets'!$C$2:$C$132,AZ$1)+MINS_PLAYED('14-15 Teamsheets'!$H$2:$R$136,$A78,'14-15 Teamsheets'!$C$2:$C$136,AZ$1)+MINS_AS_SUB('07-08 Teamsheets'!$S$2:$Z$88,$A78,'07-08 Teamsheets'!$C$2:$C$88,AZ$1)+MINS_AS_SUB('11-12 Teamsheets'!$S$2:$Z$119,$A78,'11-12 Teamsheets'!$C$2:$C$119,AZ$1)+MINS_AS_SUB('12-13 Teamsheets'!$S$2:$Z$126,$A78,'12-13 Teamsheets'!$C$2:$C$126,AZ$1)+MINS_AS_SUB('13-14 Teamsheets'!$S$2:$Z$132,$A78,'13-14 Teamsheets'!$C$2:$C$132,AZ$1)+MINS_AS_SUB('14-15 Teamsheets'!$S$2:$Z$136,$A78,'14-15 Teamsheets'!$C$2:$C$136,AZ$1)</f>
        <v>0</v>
      </c>
      <c r="BE78" s="27" t="str">
        <f>(APPS('08-09 Teamsheets'!$H$2:$R$92,$A78,'08-09 Teamsheets'!$C$2:$C$92,BE$1)+APPS('09-10 Teamsheets'!$H$2:$R$98,$A78,'09-10 Teamsheets'!$C$2:$C$98,BE$1)+APPS('10-11 Teamsheets'!$H$2:$R$107,$A78,'10-11 Teamsheets'!$C$2:$C$107,BE$1)+APPS('11-12 Teamsheets'!$H$2:$R$119,$A78,'11-12 Teamsheets'!$C$2:$C$119,BE$1)+APPS('12-13 Teamsheets'!$H$2:$R$126,$A78,'12-13 Teamsheets'!$C$2:$C$126,BE$1)+APPS('13-14 Teamsheets'!$H$2:$R$132,$A78,'13-14 Teamsheets'!$C$2:$C$132,BE$1)+APPS('14-15 Teamsheets'!$H$2:$R$136,$A78,'14-15 Teamsheets'!$C$2:$C$136,BE$1)) &amp; "(" &amp; (SUBS('08-09 Teamsheets'!$S$2:$Z$92,$A78,'08-09 Teamsheets'!$C$2:$C$92,BE$1)+SUBS('09-10 Teamsheets'!$S$2:$Z$98,$A78,'09-10 Teamsheets'!$C$2:$C$98,BE$1)+SUBS('10-11 Teamsheets'!$S$2:$Z$107,$A78,'10-11 Teamsheets'!$C$2:$C$107,BE$1)+SUBS('11-12 Teamsheets'!$S$2:$Z$119,$A78,'11-12 Teamsheets'!$C$2:$C$119,BE$1)+SUBS('12-13 Teamsheets'!$S$2:$Z$126,$A78,'12-13 Teamsheets'!$C$2:$C$126,BE$1)+SUBS('13-14 Teamsheets'!$S$2:$Z$132,$A78,'13-14 Teamsheets'!$C$2:$C$132,BE$1)+SUBS('14-15 Teamsheets'!$S$2:$Z$136,$A78,'14-15 Teamsheets'!$C$2:$C$136,BE$1)) &amp; ")"</f>
        <v>0(0)</v>
      </c>
      <c r="BF78" s="27" t="str">
        <f>(GOALS('08-09 Teamsheets'!$H$2:$R$92,$A78,'08-09 Teamsheets'!$C$2:$C$92,BE$1)+GOALS('09-10 Teamsheets'!$H$2:$R$98,$A78,'09-10 Teamsheets'!$C$2:$C$98,BE$1)+GOALS('10-11 Teamsheets'!$H$2:$R$107,$A78,'10-11 Teamsheets'!$C$2:$C$107,BE$1)+GOALS('11-12 Teamsheets'!$H$2:$R$119,$A78,'11-12 Teamsheets'!$C$2:$C$119,BE$1)+GOALS('12-13 Teamsheets'!$H$2:$R$126,$A78,'12-13 Teamsheets'!$C$2:$C$126,BE$1)+GOALS('13-14 Teamsheets'!$H$2:$R$132,$A78,'13-14 Teamsheets'!$C$2:$C$132,BE$1)+GOALS('14-15 Teamsheets'!$H$2:$R$136,$A78,'14-15 Teamsheets'!$C$2:$C$136,BE$1)) &amp; "(" &amp; (GOALS('08-09 Teamsheets'!$S$2:$Z$92,$A78,'08-09 Teamsheets'!$C$2:$C$92,BE$1)+GOALS('09-10 Teamsheets'!$S$2:$Z$98,$A78,'09-10 Teamsheets'!$C$2:$C$98,BE$1)+GOALS('10-11 Teamsheets'!$S$2:$Z$107,$A78,'10-11 Teamsheets'!$C$2:$C$107,BE$1)+GOALS('11-12 Teamsheets'!$S$2:$Z$119,$A78,'11-12 Teamsheets'!$C$2:$C$119,BE$1)+GOALS('12-13 Teamsheets'!$S$2:$Z$126,$A78,'12-13 Teamsheets'!$C$2:$C$126,BE$1)+GOALS('13-14 Teamsheets'!$S$2:$Z$132,$A78,'13-14 Teamsheets'!$C$2:$C$132,BE$1)+GOALS('14-15 Teamsheets'!$S$2:$Z$136,$A78,'14-15 Teamsheets'!$C$2:$C$136,BE$1)) &amp; ")"</f>
        <v>0(0)</v>
      </c>
      <c r="BG78" s="27">
        <f>Clean_sheet('08-09 Teamsheets'!$C$2:$H$92,$A78,BE$1)+Clean_sheet('09-10 Teamsheets'!$C$2:$H$98,$A78,BE$1)+Clean_sheet('10-11 Teamsheets'!$C$2:$H$107,$A78,BE$1)+Clean_sheet('11-12 Teamsheets'!$C$2:$H$119,$A78,BE$1)+Clean_sheet('12-13 Teamsheets'!$C$2:$H$126,$A78,BE$1)+Clean_sheet('13-14 Teamsheets'!$C$2:$H$132,$A78,BE$1)+Clean_sheet('14-15 Teamsheets'!$C$2:$H$136,$A78,BE$1)</f>
        <v>0</v>
      </c>
      <c r="BH78" s="27" t="str">
        <f>(CARDS('08-09 Teamsheets'!$H$2:$Z$92,$A78,$CX$2,'08-09 Teamsheets'!$C$2:$C$92,BE$1)+CARDS('09-10 Teamsheets'!$H$2:$Z$98,$A78,$CX$2,'09-10 Teamsheets'!$C$2:$C$98,BE$1)+CARDS('10-11 Teamsheets'!$H$2:$Z$107,$A78,$CX$2,'10-11 Teamsheets'!$C$2:$C$107,BE$1)+CARDS('11-12 Teamsheets'!$H$2:$Z$119,$A78,$CX$2,'11-12 Teamsheets'!$C$2:$C$119,BE$1)+CARDS('12-13 Teamsheets'!$H$2:$Z$126,$A78,$CX$2,'12-13 Teamsheets'!$C$2:$C$126,BE$1)+CARDS('13-14 Teamsheets'!$H$2:$Z$132,$A78,$CX$2,'13-14 Teamsheets'!$C$2:$C$132,BE$1)+CARDS('14-15 Teamsheets'!$H$2:$Z$136,$A78,$CX$2,'14-15 Teamsheets'!$C$2:$C$136,BE$1)) &amp; "(" &amp; (CARDS('08-09 Teamsheets'!$H$2:$Z$92,$A78,$CX$3,'08-09 Teamsheets'!$C$2:$C$92,BE$1)+CARDS('09-10 Teamsheets'!$H$2:$Z$98,$A78,$CX$3,'09-10 Teamsheets'!$C$2:$C$98,BE$1)+CARDS('10-11 Teamsheets'!$H$2:$Z$107,$A78,$CX$3,'10-11 Teamsheets'!$C$2:$C$107,BE$1)+CARDS('11-12 Teamsheets'!$H$2:$Z$119,$A78,$CX$3,'11-12 Teamsheets'!$C$2:$C$119,BE$1)+CARDS('12-13 Teamsheets'!$H$2:$Z$126,$A78,$CX$3,'12-13 Teamsheets'!$C$2:$C$126,BE$1)+CARDS('13-14 Teamsheets'!$H$2:$Z$132,$A78,$CX$3,'13-14 Teamsheets'!$C$2:$C$132,BE$1)+CARDS('14-15 Teamsheets'!$H$2:$Z$136,$A78,$CX$3,'14-15 Teamsheets'!$C$2:$C$136,BE$1)) &amp; ")"</f>
        <v>0(0)</v>
      </c>
      <c r="BI78" s="82">
        <f>MINS_PLAYED('08-09 Teamsheets'!$H$2:$R$92,$A78,'08-09 Teamsheets'!$C$2:$C$92,BE$1)+MINS_PLAYED('09-10 Teamsheets'!$H$2:$R$98,$A78,'09-10 Teamsheets'!$C$2:$C$98,BE$1)+ MINS_AS_SUB('08-09 Teamsheets'!$S$2:$Z$92,$A78,'08-09 Teamsheets'!$C$2:$C$92,BE$1)+ MINS_AS_SUB('09-10 Teamsheets'!$S$2:$Z$98,$A78,'09-10 Teamsheets'!$C$2:$C$98,BE$1)+MINS_PLAYED('10-11 Teamsheets'!$H$2:$R$107,$A78,'10-11 Teamsheets'!$C$2:$C$107,BE$1)+MINS_AS_SUB('10-11 Teamsheets'!$S$2:$Z$107,$A78,'10-11 Teamsheets'!$C$2:$C$107,BE$1)+MINS_PLAYED('11-12 Teamsheets'!$H$2:$R$119,$A78,'11-12 Teamsheets'!$C$2:$C$119,BE$1)+MINS_AS_SUB('11-12 Teamsheets'!$S$2:$Z$119,$A78,'11-12 Teamsheets'!$C$2:$C$119,BE$1)+MINS_PLAYED('12-13 Teamsheets'!$H$2:$R$126,$A78,'12-13 Teamsheets'!$C$2:$C$126,BE$1)+MINS_AS_SUB('12-13 Teamsheets'!$S$2:$Z$126,$A78,'12-13 Teamsheets'!$C$2:$C$126,BE$1)+MINS_PLAYED('13-14 Teamsheets'!$H$2:$R$132,$A78,'13-14 Teamsheets'!$C$2:$C$132,BE$1)+MINS_AS_SUB('13-14 Teamsheets'!$S$2:$Z$132,$A78,'13-14 Teamsheets'!$C$2:$C$132,BE$1)+MINS_PLAYED('14-15 Teamsheets'!$H$2:$R$136,$A78,'14-15 Teamsheets'!$C$2:$C$136,BE$1)+MINS_AS_SUB('14-15 Teamsheets'!$S$2:$Z$136,$A78,'14-15 Teamsheets'!$C$2:$C$136,BE$1)</f>
        <v>0</v>
      </c>
      <c r="BJ78" s="27" t="str">
        <f>(APPS('07-08 Teamsheets'!$H$2:$R$88,$A78,'07-08 Teamsheets'!$C$2:$C$88,BJ$1)+APPS('08-09 Teamsheets'!$H$2:$R$92,$A78,'08-09 Teamsheets'!$C$2:$C$92,BJ$1)+APPS('09-10 Teamsheets'!$H$2:$R$98,$A78,'09-10 Teamsheets'!$C$2:$C$98,BJ$1)+APPS('10-11 Teamsheets'!$H$2:$R$106,$A78,'10-11 Teamsheets'!$C$2:$C$106,BJ$1)+APPS('11-12 Teamsheets'!$H$2:$R$119,$A78,'11-12 Teamsheets'!$C$2:$C$119,BJ$1)+APPS('12-13 Teamsheets'!$H$2:$R$126,$A78,'12-13 Teamsheets'!$C$2:$C$126,BJ$1)+APPS('13-14 Teamsheets'!$H$2:$R$132,$A78,'13-14 Teamsheets'!$C$2:$C$132,BJ$1)+APPS('14-15 Teamsheets'!$H$2:$R$136,$A78,'14-15 Teamsheets'!$C$2:$C$136,BJ$1)) &amp; "(" &amp; (SUBS('07-08 Teamsheets'!$S$2:$Z$88,$A78,'07-08 Teamsheets'!$C$2:$C$88,BJ$1)+SUBS('08-09 Teamsheets'!$S$2:$Z$92,$A78,'08-09 Teamsheets'!$C$2:$C$92,BJ$1)+SUBS('09-10 Teamsheets'!$S$2:$Z$98,$A78,'09-10 Teamsheets'!$C$2:$C$98,BJ$1)+SUBS('10-11 Teamsheets'!$S$2:$Z$106,$A78,'10-11 Teamsheets'!$C$2:$C$106,BJ$1)+SUBS('11-12 Teamsheets'!$S$2:$Z$119,$A78,'11-12 Teamsheets'!$C$2:$C$119,BJ$1)+SUBS('12-13 Teamsheets'!$S$2:$Z$126,$A78,'12-13 Teamsheets'!$C$2:$C$126,BJ$1)+SUBS('13-14 Teamsheets'!$S$2:$Z$132,$A78,'13-14 Teamsheets'!$C$2:$C$132,BJ$1)+SUBS('14-15 Teamsheets'!$S$2:$Z$136,$A78,'14-15 Teamsheets'!$C$2:$C$136,BJ$1)) &amp; ")"</f>
        <v>0(0)</v>
      </c>
      <c r="BK78" s="27" t="str">
        <f>(GOALS('07-08 Teamsheets'!$H$2:$R$88,$A78,'07-08 Teamsheets'!$C$2:$C$88,BJ$1)+GOALS('08-09 Teamsheets'!$H$2:$R$92,$A78,'08-09 Teamsheets'!$C$2:$C$92,BJ$1)+GOALS('09-10 Teamsheets'!$H$2:$R$98,$A78,'09-10 Teamsheets'!$C$2:$C$98,BJ$1)+GOALS('10-11 Teamsheets'!$H$2:$R$106,$A78,'10-11 Teamsheets'!$C$2:$C$106,BJ$1)+GOALS('11-12 Teamsheets'!$H$2:$R$119,$A78,'11-12 Teamsheets'!$C$2:$C$119,BJ$1)+GOALS('12-13 Teamsheets'!$H$2:$R$126,$A78,'12-13 Teamsheets'!$C$2:$C$126,BJ$1)+GOALS('13-14 Teamsheets'!$H$2:$R$132,$A78,'13-14 Teamsheets'!$C$2:$C$132,BJ$1)+GOALS('14-15 Teamsheets'!$H$2:$R$136,$A78,'14-15 Teamsheets'!$C$2:$C$136,BJ$1)) &amp; "(" &amp; (GOALS('07-08 Teamsheets'!$S$2:$Z$88,$A78,'07-08 Teamsheets'!$C$2:$C$88,BJ$1)+GOALS('08-09 Teamsheets'!$S$2:$Z$92,$A78,'08-09 Teamsheets'!$C$2:$C$92,BJ$1)+GOALS('09-10 Teamsheets'!$S$2:$Z$98,$A78,'09-10 Teamsheets'!$C$2:$C$98,BJ$1)+GOALS('10-11 Teamsheets'!$S$2:$Z$106,$A78,'10-11 Teamsheets'!$C$2:$C$106,BJ$1)+GOALS('11-12 Teamsheets'!$S$2:$Z$119,$A78,'11-12 Teamsheets'!$C$2:$C$119,BJ$1)+GOALS('12-13 Teamsheets'!$S$2:$Z$126,$A78,'12-13 Teamsheets'!$C$2:$C$126,BJ$1)+GOALS('13-14 Teamsheets'!$S$2:$Z$132,$A78,'13-14 Teamsheets'!$C$2:$C$132,BJ$1)+GOALS('14-15 Teamsheets'!$S$2:$Z$136,$A78,'14-15 Teamsheets'!$C$2:$C$136,BJ$1)) &amp; ")"</f>
        <v>0(0)</v>
      </c>
      <c r="BL78" s="27">
        <f>Clean_sheet('07-08 Teamsheets'!$C$2:$H$92,$A78,BJ$1)+Clean_sheet('08-09 Teamsheets'!$C$2:$H$92,$A78,BJ$1)+Clean_sheet('09-10 Teamsheets'!$C$2:$H$98,$A78,BJ$1)+Clean_sheet('10-11 Teamsheets'!$C$2:$H$106,$A78,BJ$1)+Clean_sheet('11-12 Teamsheets'!$C$2:$H$119,$A78,BJ$1)+Clean_sheet('12-13 Teamsheets'!$C$2:$H$126,$A78,BJ$1)+Clean_sheet('13-14 Teamsheets'!$C$2:$H$132,$A78,BJ$1)+Clean_sheet('14-15 Teamsheets'!$C$2:$H$136,$A78,BJ$1)</f>
        <v>0</v>
      </c>
      <c r="BM78" s="27" t="str">
        <f>(CARDS('07-08 Teamsheets'!$H$2:$Z$88,$A78,$CX$2,'07-08 Teamsheets'!$C$2:$C$88,BJ$1)+CARDS('08-09 Teamsheets'!$H$2:$Z$92,$A78,$CX$2,'08-09 Teamsheets'!$C$2:$C$92,BJ$1)+CARDS('09-10 Teamsheets'!$H$2:$Z$98,$A78,$CX$2,'09-10 Teamsheets'!$C$2:$C$98,BJ$1)+CARDS('10-11 Teamsheets'!$H$2:$Z$106,$A78,$CX$2,'10-11 Teamsheets'!$C$2:$C$106,BJ$1)+CARDS('11-12 Teamsheets'!$H$2:$Z$119,$A78,$CX$2,'11-12 Teamsheets'!$C$2:$C$119,BJ$1)+CARDS('12-13 Teamsheets'!$H$2:$Z$126,$A78,$CX$2,'12-13 Teamsheets'!$C$2:$C$126,BJ$1)+CARDS('13-14 Teamsheets'!$H$2:$Z$132,$A78,$CX$2,'13-14 Teamsheets'!$C$2:$C$132,BJ$1)+CARDS('14-15 Teamsheets'!$H$2:$Z$136,$A78,$CX$2,'14-15 Teamsheets'!$C$2:$C$136,BJ$1)) &amp; "(" &amp; (CARDS('07-08 Teamsheets'!$H$2:$Z$88,$A78,$CX$3,'07-08 Teamsheets'!$C$2:$C$88,BJ$1)+CARDS('08-09 Teamsheets'!$H$2:$Z$92,$A78,$CX$3,'08-09 Teamsheets'!$C$2:$C$92,BJ$1)+CARDS('09-10 Teamsheets'!$H$2:$Z$98,$A78,$CX$3,'09-10 Teamsheets'!$C$2:$C$98,BJ$1)+CARDS('10-11 Teamsheets'!$H$2:$Z$106,$A78,$CX$3,'10-11 Teamsheets'!$C$2:$C$106,BJ$1)+CARDS('11-12 Teamsheets'!$H$2:$Z$119,$A78,$CX$3,'11-12 Teamsheets'!$C$2:$C$119,BJ$1)+CARDS('12-13 Teamsheets'!$H$2:$Z$126,$A78,$CX$3,'12-13 Teamsheets'!$C$2:$C$126,BJ$1)+CARDS('13-14 Teamsheets'!$H$2:$Z$132,$A78,$CX$3,'13-14 Teamsheets'!$C$2:$C$132,BJ$1)+CARDS('14-15 Teamsheets'!$H$2:$Z$136,$A78,$CX$3,'14-15 Teamsheets'!$C$2:$C$136,BJ$1)) &amp; ")"</f>
        <v>0(0)</v>
      </c>
      <c r="BN78" s="82">
        <f>MINS_PLAYED('07-08 Teamsheets'!$H$2:$R$88,$A78,'07-08 Teamsheets'!$C$2:$C$88,BJ$1)+MINS_PLAYED('08-09 Teamsheets'!$H$2:$R$92,$A78,'08-09 Teamsheets'!$C$2:$C$92,BJ$1)+MINS_PLAYED('09-10 Teamsheets'!$H$2:$R$98,$A78,'09-10 Teamsheets'!$C$2:$C$98,BJ$1)+MINS_PLAYED('10-11 Teamsheets'!$H$2:$R$106,$A78,'10-11 Teamsheets'!$C$2:$C$106,BJ$1)+MINS_PLAYED('11-12 Teamsheets'!$H$2:$R$119,$A78,'11-12 Teamsheets'!$C$2:$C$119,BJ$1)+MINS_PLAYED('12-13 Teamsheets'!$H$2:$R$126,$A78,'12-13 Teamsheets'!$C$2:$C$126,BJ$1)+MINS_PLAYED('13-14 Teamsheets'!$H$2:$R$132,$A78,'13-14 Teamsheets'!$C$2:$C$132,BJ$1)+MINS_PLAYED('14-15 Teamsheets'!$H$2:$R$136,$A78,'14-15 Teamsheets'!$C$2:$C$136,BJ$1)+MINS_AS_SUB('07-08 Teamsheets'!$S$2:$Z$88,$A78,'07-08 Teamsheets'!$C$2:$C$88,BJ$1)+MINS_AS_SUB('08-09 Teamsheets'!$S$2:$Z$92,$A78,'08-09 Teamsheets'!$C$2:$C$92,BJ$1)+MINS_AS_SUB('09-10 Teamsheets'!$S$2:$Z$98,$A78,'09-10 Teamsheets'!$C$2:$C$98,BJ$1)+MINS_AS_SUB('10-11 Teamsheets'!$S$2:$Z$106,$A78,'10-11 Teamsheets'!$C$2:$C$106,BJ$1)+MINS_AS_SUB('11-12 Teamsheets'!$S$2:$Z$119,$A78,'11-12 Teamsheets'!$C$2:$C$119,BJ$1)+MINS_AS_SUB('12-13 Teamsheets'!$S$2:$Z$126,$A78,'12-13 Teamsheets'!$C$2:$C$126,BJ$1)+MINS_AS_SUB('13-14 Teamsheets'!$S$2:$Z$132,$A78,'13-14 Teamsheets'!$C$2:$C$132,BJ$1)+MINS_AS_SUB('14-15 Teamsheets'!$S$2:$Z$136,$A78,'14-15 Teamsheets'!$C$2:$C$136,BJ$1)</f>
        <v>0</v>
      </c>
      <c r="BO78" s="27" t="str">
        <f>(APPS('07-08 Teamsheets'!$H$2:$R$88,$A78,'07-08 Teamsheets'!$C$2:$C$88,BO$1)+APPS('08-09 Teamsheets'!$H$2:$R$92,$A78,'08-09 Teamsheets'!$C$2:$C$92,BO$1)+APPS('09-10 Teamsheets'!$H$2:$R$98,$A78,'09-10 Teamsheets'!$C$2:$C$98,BO$1)+APPS('10-11 Teamsheets'!$H$2:$R$106,$A78,'10-11 Teamsheets'!$C$2:$C$106,BO$1)+APPS('11-12 Teamsheets'!$H$2:$R$119,$A78,'11-12 Teamsheets'!$C$2:$C$119,BO$1)+APPS('12-13 Teamsheets'!$H$2:$R$126,$A78,'12-13 Teamsheets'!$C$2:$C$126,BO$1)+APPS('13-14 Teamsheets'!$H$2:$R$132,$A78,'13-14 Teamsheets'!$C$2:$C$132,BO$1)+APPS('14-15 Teamsheets'!$H$2:$R$136,$A78,'14-15 Teamsheets'!$C$2:$C$136,BO$1)) &amp; "(" &amp; (SUBS('07-08 Teamsheets'!$S$2:$Z$88,$A78,'07-08 Teamsheets'!$C$2:$C$88,BO$1)+SUBS('08-09 Teamsheets'!$S$2:$Z$92,$A78,'08-09 Teamsheets'!$C$2:$C$92,BO$1)+SUBS('09-10 Teamsheets'!$S$2:$Z$98,$A78,'09-10 Teamsheets'!$C$2:$C$98,BO$1)+SUBS('10-11 Teamsheets'!$S$2:$Z$106,$A78,'10-11 Teamsheets'!$C$2:$C$106,BO$1)+SUBS('11-12 Teamsheets'!$S$2:$Z$119,$A78,'11-12 Teamsheets'!$C$2:$C$119,BO$1)+SUBS('12-13 Teamsheets'!$S$2:$Z$126,$A78,'12-13 Teamsheets'!$C$2:$C$126,BO$1)+SUBS('13-14 Teamsheets'!$S$2:$Z$132,$A78,'13-14 Teamsheets'!$C$2:$C$132,BO$1)+SUBS('14-15 Teamsheets'!$S$2:$Z$136,$A78,'14-15 Teamsheets'!$C$2:$C$136,BO$1)) &amp; ")"</f>
        <v>0(0)</v>
      </c>
      <c r="BP78" s="27" t="str">
        <f>(GOALS('07-08 Teamsheets'!$H$2:$R$88,$A78,'07-08 Teamsheets'!$C$2:$C$88,BO$1)+GOALS('08-09 Teamsheets'!$H$2:$R$92,$A78,'08-09 Teamsheets'!$C$2:$C$92,BO$1)+GOALS('09-10 Teamsheets'!$H$2:$R$98,$A78,'09-10 Teamsheets'!$C$2:$C$98,BO$1)+GOALS('10-11 Teamsheets'!$H$2:$R$106,$A78,'10-11 Teamsheets'!$C$2:$C$106,BO$1)+GOALS('11-12 Teamsheets'!$H$2:$R$119,$A78,'11-12 Teamsheets'!$C$2:$C$119,BO$1)+GOALS('12-13 Teamsheets'!$H$2:$R$126,$A78,'12-13 Teamsheets'!$C$2:$C$126,BO$1)+GOALS('13-14 Teamsheets'!$H$2:$R$132,$A78,'13-14 Teamsheets'!$C$2:$C$132,BO$1)+GOALS('14-15 Teamsheets'!$H$2:$R$136,$A78,'14-15 Teamsheets'!$C$2:$C$136,BO$1)) &amp; "(" &amp; (GOALS('07-08 Teamsheets'!$S$2:$Z$88,$A78,'07-08 Teamsheets'!$C$2:$C$88,BO$1)+GOALS('08-09 Teamsheets'!$S$2:$Z$92,$A78,'08-09 Teamsheets'!$C$2:$C$92,BO$1)+GOALS('09-10 Teamsheets'!$S$2:$Z$98,$A78,'09-10 Teamsheets'!$C$2:$C$98,BO$1)+GOALS('10-11 Teamsheets'!$S$2:$Z$106,$A78,'10-11 Teamsheets'!$C$2:$C$106,BO$1)+GOALS('11-12 Teamsheets'!$S$2:$Z$119,$A78,'11-12 Teamsheets'!$C$2:$C$119,BO$1)+GOALS('12-13 Teamsheets'!$S$2:$Z$126,$A78,'12-13 Teamsheets'!$C$2:$C$126,BO$1)+GOALS('13-14 Teamsheets'!$S$2:$Z$132,$A78,'13-14 Teamsheets'!$C$2:$C$132,BO$1)+GOALS('14-15 Teamsheets'!$S$2:$Z$136,$A78,'14-15 Teamsheets'!$C$2:$C$136,BO$1)) &amp; ")"</f>
        <v>0(0)</v>
      </c>
      <c r="BQ78" s="27">
        <f>Clean_sheet('07-08 Teamsheets'!$C$2:$H$92,$A78,BO$1)+Clean_sheet('08-09 Teamsheets'!$C$2:$H$92,$A78,BO$1)+Clean_sheet('09-10 Teamsheets'!$C$2:$H$98,$A78,BO$1)+Clean_sheet('10-11 Teamsheets'!$C$2:$H$106,$A78,BO$1)+Clean_sheet('11-12 Teamsheets'!$C$2:$H$119,$A78,BO$1)+Clean_sheet('12-13 Teamsheets'!$C$2:$H$126,$A78,BO$1)+Clean_sheet('13-14 Teamsheets'!$C$2:$H$132,$A78,BO$1)+Clean_sheet('14-15 Teamsheets'!$C$2:$H$136,$A78,BO$1)</f>
        <v>0</v>
      </c>
      <c r="BR78" s="27" t="str">
        <f>(CARDS('07-08 Teamsheets'!$H$2:$Z$88,$A78,$CX$2,'07-08 Teamsheets'!$C$2:$C$88,BO$1)+CARDS('08-09 Teamsheets'!$H$2:$Z$92,$A78,$CX$2,'08-09 Teamsheets'!$C$2:$C$92,BO$1)+CARDS('09-10 Teamsheets'!$H$2:$Z$98,$A78,$CX$2,'09-10 Teamsheets'!$C$2:$C$98,BO$1)+CARDS('10-11 Teamsheets'!$H$2:$Z$106,$A78,$CX$2,'10-11 Teamsheets'!$C$2:$C$106,BO$1)+CARDS('11-12 Teamsheets'!$H$2:$Z$119,$A78,$CX$2,'11-12 Teamsheets'!$C$2:$C$119,BO$1)+CARDS('12-13 Teamsheets'!$H$2:$Z$126,$A78,$CX$2,'12-13 Teamsheets'!$C$2:$C$126,BO$1)+CARDS('13-14 Teamsheets'!$H$2:$Z$132,$A78,$CX$2,'13-14 Teamsheets'!$C$2:$C$132,BO$1)+CARDS('14-15 Teamsheets'!$H$2:$Z$136,$A78,$CX$2,'14-15 Teamsheets'!$C$2:$C$136,BO$1)) &amp; "(" &amp; (CARDS('07-08 Teamsheets'!$H$2:$Z$88,$A78,$CX$3,'07-08 Teamsheets'!$C$2:$C$88,BO$1)+CARDS('08-09 Teamsheets'!$H$2:$Z$92,$A78,$CX$3,'08-09 Teamsheets'!$C$2:$C$92,BO$1)+CARDS('09-10 Teamsheets'!$H$2:$Z$98,$A78,$CX$3,'09-10 Teamsheets'!$C$2:$C$98,BO$1)+CARDS('10-11 Teamsheets'!$H$2:$Z$106,$A78,$CX$3,'10-11 Teamsheets'!$C$2:$C$106,BO$1)+CARDS('11-12 Teamsheets'!$H$2:$Z$119,$A78,$CX$3,'11-12 Teamsheets'!$C$2:$C$119,BO$1)+CARDS('12-13 Teamsheets'!$H$2:$Z$126,$A78,$CX$3,'12-13 Teamsheets'!$C$2:$C$126,BO$1)+CARDS('13-14 Teamsheets'!$H$2:$Z$132,$A78,$CX$3,'13-14 Teamsheets'!$C$2:$C$132,BO$1)+CARDS('14-15 Teamsheets'!$H$2:$Z$136,$A78,$CX$3,'14-15 Teamsheets'!$C$2:$C$136,BO$1)) &amp; ")"</f>
        <v>0(0)</v>
      </c>
      <c r="BS78" s="82">
        <f>MINS_PLAYED('07-08 Teamsheets'!$H$2:$R$88,$A78,'07-08 Teamsheets'!$C$2:$C$88,BO$1)+MINS_PLAYED('08-09 Teamsheets'!$H$2:$R$92,$A78,'08-09 Teamsheets'!$C$2:$C$92,BO$1)+MINS_PLAYED('09-10 Teamsheets'!$H$2:$R$98,$A78,'09-10 Teamsheets'!$C$2:$C$98,BO$1)+MINS_PLAYED('10-11 Teamsheets'!$H$2:$R$106,$A78,'10-11 Teamsheets'!$C$2:$C$106,BO$1)+MINS_PLAYED('11-12 Teamsheets'!$H$2:$R$119,$A78,'11-12 Teamsheets'!$C$2:$C$119,BO$1)+MINS_PLAYED('12-13 Teamsheets'!$H$2:$R$126,$A78,'12-13 Teamsheets'!$C$2:$C$126,BO$1)+MINS_PLAYED('13-14 Teamsheets'!$H$2:$R$132,$A78,'13-14 Teamsheets'!$C$2:$C$132,BO$1)+MINS_PLAYED('14-15 Teamsheets'!$H$2:$R$136,$A78,'14-15 Teamsheets'!$C$2:$C$136,BO$1)+MINS_AS_SUB('07-08 Teamsheets'!$S$2:$Z$88,$A78,'07-08 Teamsheets'!$C$2:$C$88,BO$1)+MINS_AS_SUB('08-09 Teamsheets'!$S$2:$Z$92,$A78,'08-09 Teamsheets'!$C$2:$C$92,BO$1)+MINS_AS_SUB('09-10 Teamsheets'!$S$2:$Z$98,$A78,'09-10 Teamsheets'!$C$2:$C$98,BO$1)+MINS_AS_SUB('10-11 Teamsheets'!$S$2:$Z$106,$A78,'10-11 Teamsheets'!$C$2:$C$106,BO$1)+MINS_AS_SUB('11-12 Teamsheets'!$S$2:$Z$119,$A78,'11-12 Teamsheets'!$C$2:$C$119,BO$1)+MINS_AS_SUB('12-13 Teamsheets'!$S$2:$Z$126,$A78,'12-13 Teamsheets'!$C$2:$C$126,BO$1)+MINS_AS_SUB('13-14 Teamsheets'!$S$2:$Z$132,$A78,'13-14 Teamsheets'!$C$2:$C$132,BO$1)+MINS_AS_SUB('14-15 Teamsheets'!$S$2:$Z$136,$A78,'14-15 Teamsheets'!$C$2:$C$136,BO$1)</f>
        <v>0</v>
      </c>
      <c r="BT78" s="71">
        <f>APPS('05-06 Teamsheets'!$H$2:$R$71,$A78,'05-06 Teamsheets'!$C$2:$C$71,B$1)+SUBS('05-06 Teamsheets'!$S$2:$W$71,$A78,'05-06 Teamsheets'!$C$2:$C$71,B$1)+APPS('06-07 Teamsheets'!$H$2:$R$83,$A78,'06-07 Teamsheets'!$C$2:$C$83,G$1)+SUBS('06-07 Teamsheets'!$S$2:$Z$83,$A78,'06-07 Teamsheets'!$C$2:$C$83,G$1)+APPS('07-08 Teamsheets'!$H$2:$R$88,$A78,'07-08 Teamsheets'!$C$2:$C$88,L$1)+SUBS('07-08 Teamsheets'!$S$2:$Z$88,$A78,'07-08 Teamsheets'!$C$2:$C$88,L$1)+APPS('08-09 Teamsheets'!$H$2:$R$92,$A78,'08-09 Teamsheets'!$C$2:$C$92,Q$1)+SUBS('08-09 Teamsheets'!$S$2:$Z$92,$A78,'08-09 Teamsheets'!$C$2:$C$92,Q$1)+APPS('09-10 Teamsheets'!$H$2:$R$98,$A78,'09-10 Teamsheets'!$C$2:$C$98,Q$1)+SUBS('09-10 Teamsheets'!$S$2:$Z$98,$A78,'09-10 Teamsheets'!$C$2:$C$98,Q$1)+APPS('10-11 Teamsheets'!$H$2:$R$107,$A78,'10-11 Teamsheets'!$C$2:$C$107,Q$1)+SUBS('10-11 Teamsheets'!$S$2:$Z$107,$A78,'10-11 Teamsheets'!$C$2:$C$107,Q$1)+APPS('11-12 Teamsheets'!$H$2:$R$119,$A78,'11-12 Teamsheets'!$C$2:$C$119,Q$1)+SUBS('11-12 Teamsheets'!$S$2:$Z$119,$A78,'11-12 Teamsheets'!$C$2:$C$119,Q$1)+APPS('12-13 Teamsheets'!$H$2:$R$126,$A78,'12-13 Teamsheets'!$C$2:$C$126,Q$1)+SUBS('12-13 Teamsheets'!$S$2:$Z$126,$A78,'12-13 Teamsheets'!$C$2:$C$126,Q$1)+APPS('13-14 Teamsheets'!$H$2:$R$132,$A78,'13-14 Teamsheets'!$C$2:$C$132,Q$1)+SUBS('13-14 Teamsheets'!$S$2:$Z$132,$A78,'13-14 Teamsheets'!$C$2:$C$132,Q$1)+APPS('14-15 Teamsheets'!$H$2:$R$136,$A78,'14-15 Teamsheets'!$C$2:$C$136,Q$1)+SUBS('14-15 Teamsheets'!$S$2:$Z$136,$A78,'14-15 Teamsheets'!$C$2:$C$136,Q$1)</f>
        <v>5</v>
      </c>
      <c r="BU78" s="132">
        <v>1</v>
      </c>
      <c r="BV78" s="27">
        <f>APPS('07-08 Teamsheets'!$H$2:$R$88,$A78,'07-08 Teamsheets'!$C$2:$C$88,AZ$1)+SUBS('07-08 Teamsheets'!$S$2:$Z$88,$A78,'07-08 Teamsheets'!$C$2:$C$88,AZ$1)+APPS('11-12 Teamsheets'!$H$2:$R$119,$A78,'11-12 Teamsheets'!$C$2:$C$119,AZ$1)+SUBS('11-12 Teamsheets'!$S$2:$Z$119,$A78,'11-12 Teamsheets'!$C$2:$C$119,AZ$1)+APPS('12-13 Teamsheets'!$H$2:$R$126,$A78,'12-13 Teamsheets'!$C$2:$C$126,AZ$1)+SUBS('12-13 Teamsheets'!$S$2:$Z$126,$A78,'12-13 Teamsheets'!$C$2:$C$126,AZ$1)+APPS('13-14 Teamsheets'!$H$2:$R$132,$A78,'13-14 Teamsheets'!$C$2:$C$132,AZ$1)+SUBS('13-14 Teamsheets'!$S$2:$Z$132,$A78,'13-14 Teamsheets'!$C$2:$C$132,AZ$1)+APPS('14-15 Teamsheets'!$H$2:$R$136,$A78,'14-15 Teamsheets'!$C$2:$C$136,AZ$1)+SUBS('14-15 Teamsheets'!$S$2:$Z$136,$A78,'14-15 Teamsheets'!$C$2:$C$136,AZ$1)+APPS('08-09 Teamsheets'!$H$2:$R$92,$A78,'08-09 Teamsheets'!$C$2:$C$92,BE$1)+APPS('09-10 Teamsheets'!$H$2:$R$98,$A78,'09-10 Teamsheets'!$C$2:$C$98,BE$1)+SUBS('08-09 Teamsheets'!$S$2:$Z$92,$A78,'08-09 Teamsheets'!$C$2:$C$92,BE$1)+SUBS('09-10 Teamsheets'!$S$2:$Z$98,$A78,'09-10 Teamsheets'!$C$2:$C$98,BE$1)+APPS('10-11 Teamsheets'!$H$2:$R$107,$A78,'10-11 Teamsheets'!$C$2:$C$107,BE$1)+SUBS('10-11 Teamsheets'!$S$2:$Z$107,$A78,'10-11 Teamsheets'!$C$2:$C$107,BE$1)+APPS('11-12 Teamsheets'!$H$2:$R$119,$A78,'11-12 Teamsheets'!$C$2:$C$119,BE$1)+SUBS('11-12 Teamsheets'!$S$2:$Z$119,$A78,'11-12 Teamsheets'!$C$2:$C$119,BE$1)+APPS('12-13 Teamsheets'!$H$2:$R$126,$A78,'12-13 Teamsheets'!$C$2:$C$126,BE$1)+SUBS('12-13 Teamsheets'!$S$2:$Z$126,$A78,'12-13 Teamsheets'!$C$2:$C$126,BE$1)+APPS('13-14 Teamsheets'!$H$2:$R$132,$A78,'13-14 Teamsheets'!$C$2:$C$132,BE$1)+SUBS('13-14 Teamsheets'!$S$2:$Z$132,$A78,'13-14 Teamsheets'!$C$2:$C$132,BE$1)+APPS('14-15 Teamsheets'!$H$2:$R$136,$A78,'14-15 Teamsheets'!$C$2:$C$136,BE$1)+SUBS('14-15 Teamsheets'!$S$2:$Z$136,$A78,'14-15 Teamsheets'!$C$2:$C$136,BE$1)</f>
        <v>0</v>
      </c>
      <c r="BW78" s="27">
        <f>APPS('07-08 Teamsheets'!$H$2:$R$88,$A78,'07-08 Teamsheets'!$C$2:$C$88,BJ$1)+APPS('08-09 Teamsheets'!$H$2:$R$92,$A78,'08-09 Teamsheets'!$C$2:$C$92,BJ$1)+APPS('09-10 Teamsheets'!$H$2:$R$98,$A78,'09-10 Teamsheets'!$C$2:$C$98,BJ$1)+SUBS('07-08 Teamsheets'!$S$2:$Z$88,$A78,'07-08 Teamsheets'!$C$2:$C$88,BJ$1)+SUBS('08-09 Teamsheets'!$S$2:$Z$92,$A78,'08-09 Teamsheets'!$C$2:$C$92,BJ$1)+SUBS('09-10 Teamsheets'!$S$2:$Z$98,$A78,'09-10 Teamsheets'!$C$2:$C$98,BJ$1)+APPS('10-11 Teamsheets'!$H$2:$R$107,$A78,'10-11 Teamsheets'!$C$2:$C$107,BJ$1)+SUBS('10-11 Teamsheets'!$S$2:$Z$107,$A78,'10-11 Teamsheets'!$C$2:$C$107,BJ$1)+APPS('11-12 Teamsheets'!$H$2:$R$119,$A78,'11-12 Teamsheets'!$C$2:$C$119,BJ$1)+SUBS('11-12 Teamsheets'!$S$2:$Z$111,$A78,'11-12 Teamsheets'!$C$2:$C$119,BJ$1)+APPS('12-13 Teamsheets'!$H$2:$R$126,$A78,'12-13 Teamsheets'!$C$2:$C$126,BJ$1)+SUBS('12-13 Teamsheets'!$S$2:$Z$118,$A78,'12-13 Teamsheets'!$C$2:$C$126,BJ$1)+APPS('13-14 Teamsheets'!$H$2:$R$132,$A78,'13-14 Teamsheets'!$C$2:$C$132,BJ$1)+SUBS('13-14 Teamsheets'!$S$2:$Z$124,$A78,'13-14 Teamsheets'!$C$2:$C$132,BJ$1)+APPS('14-15 Teamsheets'!$H$2:$R$136,$A78,'14-15 Teamsheets'!$C$2:$C$136,BJ$1)+SUBS('14-15 Teamsheets'!$S$2:$Z$128,$A78,'14-15 Teamsheets'!$C$2:$C$136,BJ$1)</f>
        <v>0</v>
      </c>
      <c r="BX78" s="27">
        <f>APPS('07-08 Teamsheets'!$H$2:$R$88,$A78,'07-08 Teamsheets'!$C$2:$C$88,BO$1)+APPS('08-09 Teamsheets'!$H$2:$R$92,$A78,'08-09 Teamsheets'!$C$2:$C$92,BO$1)+APPS('09-10 Teamsheets'!$H$2:$R$98,$A78,'09-10 Teamsheets'!$C$2:$C$98,BO$1)+SUBS('07-08 Teamsheets'!$S$2:$Z$88,$A78,'07-08 Teamsheets'!$C$2:$C$88,BO$1)+SUBS('08-09 Teamsheets'!$S$2:$Z$92,$A78,'08-09 Teamsheets'!$C$2:$C$92,BO$1)+SUBS('09-10 Teamsheets'!$S$2:$Z$98,$A78,'09-10 Teamsheets'!$C$2:$C$98,BO$1)+APPS('10-11 Teamsheets'!$H$2:$R$107,$A78,'10-11 Teamsheets'!$C$2:$C$107,BO$1)+SUBS('10-11 Teamsheets'!$S$2:$Z$107,$A78,'10-11 Teamsheets'!$C$2:$C$107,BO$1)+APPS('11-12 Teamsheets'!$H$2:$R$119,$A78,'11-12 Teamsheets'!$C$2:$C$119,BO$1)+SUBS('11-12 Teamsheets'!$S$2:$Z$119,$A78,'11-12 Teamsheets'!$C$2:$C$119,BO$1)+APPS('12-13 Teamsheets'!$H$2:$R$126,$A78,'12-13 Teamsheets'!$C$2:$C$126,BO$1)+SUBS('12-13 Teamsheets'!$S$2:$Z$126,$A78,'12-13 Teamsheets'!$C$2:$C$126,BO$1)+APPS('13-14 Teamsheets'!$H$2:$R$132,$A78,'13-14 Teamsheets'!$C$2:$C$132,BO$1)+SUBS('13-14 Teamsheets'!$S$2:$Z$132,$A78,'13-14 Teamsheets'!$C$2:$C$132,BO$1)+APPS('14-15 Teamsheets'!$H$2:$R$136,$A78,'14-15 Teamsheets'!$C$2:$C$136,BO$1)+SUBS('14-15 Teamsheets'!$S$2:$Z$136,$A78,'14-15 Teamsheets'!$C$2:$C$136,BO$1)</f>
        <v>0</v>
      </c>
      <c r="BY78" s="28">
        <f t="shared" si="31"/>
        <v>1</v>
      </c>
      <c r="BZ78" s="27" t="str">
        <f>(APPS('05-06 Teamsheets'!$H$2:$R$71,$A78) + APPS('06-07 Teamsheets'!$H$2:$R$83,$A78) +APPS('07-08 Teamsheets'!$H$2:$R$88,$A78) + APPS('08-09 Teamsheets'!$H$2:$R$92,$A78)+APPS('09-10 Teamsheets'!$H$2:$R$98,$A78)+APPS('10-11 Teamsheets'!$H$2:$R$107,$A78)+APPS('11-12 Teamsheets'!$H$2:$R$119,$A78)+APPS('12-13 Teamsheets'!$H$2:$R$126,$A78)+APPS('13-14 Teamsheets'!$H$2:$R$132,$A78)+APPS('14-15 Teamsheets'!$H$2:$R$136,$A78)) &amp; "(" &amp; (SUBS('05-06 Teamsheets'!$S$2:$W$71,$A78)+SUBS('06-07 Teamsheets'!$S$2:$Z$83,$A78)+SUBS('07-08 Teamsheets'!$S$2:$Z$88,$A78) +SUBS('08-09 Teamsheets'!$S$2:$Z$92,$A78)+SUBS('09-10 Teamsheets'!$S$2:$Z$98,$A78)+SUBS('10-11 Teamsheets'!$S$2:$Z$107,$A78)+SUBS('11-12 Teamsheets'!$S$2:$Z$119,$A78)+SUBS('12-13 Teamsheets'!$S$2:$Z$126,$A78)+SUBS('13-14 Teamsheets'!$S$2:$Z$132,$A78)+SUBS('14-15 Teamsheets'!$S$2:$Z$136,$A78)) &amp; ")"</f>
        <v>3(3)</v>
      </c>
      <c r="CA78" s="28">
        <f t="shared" si="32"/>
        <v>6</v>
      </c>
      <c r="CB78" s="71">
        <f>GOALS('05-06 Teamsheets'!$H$2:$W$71,$A78,'05-06 Teamsheets'!$C$2:$C$71,B$1)+GOALS('06-07 Teamsheets'!$H$2:$Z$83,$A78,'06-07 Teamsheets'!$C$2:$C$83,G$1)+GOALS('07-08 Teamsheets'!$H$2:$Z$88,$A78,'07-08 Teamsheets'!$C$2:$C$88,L$1)+GOALS('08-09 Teamsheets'!$H$2:$Z$92,$A78,'08-09 Teamsheets'!$C$2:$C$92,Q$1)+GOALS('09-10 Teamsheets'!$H$2:$Z$98,$A78,'09-10 Teamsheets'!$C$2:$C$98,Q$1)+GOALS('10-11 Teamsheets'!$H$2:$Z$107,$A78,'10-11 Teamsheets'!$C$2:$C$107,Q$1)+GOALS('11-12 Teamsheets'!$H$2:$Z$119,$A78,'11-12 Teamsheets'!$C$2:$C$119,Q$1)+GOALS('12-13 Teamsheets'!$H$2:$Z$126,$A78,'12-13 Teamsheets'!$C$2:$C$126,Q$1)+GOALS('13-14 Teamsheets'!$H$2:$Z$132,$A78,'13-14 Teamsheets'!$C$2:$C$132,Q$1)+GOALS('14-15 Teamsheets'!$H$2:$Z$136,$A78,'14-15 Teamsheets'!$C$2:$C$136,Q$1)</f>
        <v>0</v>
      </c>
      <c r="CC78" s="27">
        <f>GOALS('05-06 Teamsheets'!$H$2:$W$71,$A78,'05-06 Teamsheets'!$C$2:$C$71,V$1)+GOALS('05-06 Teamsheets'!$H$2:$W$71,$A78,'05-06 Teamsheets'!$C$2:$C$71,AA$1)+GOALS('06-07 Teamsheets'!$H$2:$Z$83,$A78,'06-07 Teamsheets'!$C$2:$C$83,AF$1)+GOALS('06-07 Teamsheets'!$H$2:$Z$83,$A78,'06-07 Teamsheets'!$C$2:$C$83,AK$1)+GOALS('07-08 Teamsheets'!$H$2:$Z$88,$A78,'07-08 Teamsheets'!$C$2:$C$88,AP$1)+GOALS('07-08 Teamsheets'!$H$2:$Z$88,$A78,'07-08 Teamsheets'!$C$2:$C$88,AU$1)+GOALS('07-08 Teamsheets'!$H$2:$Z$88,$A78,'07-08 Teamsheets'!$C$2:$C$88,AZ$1)+GOALS('11-12 Teamsheets'!$H$2:$Z$119,$A78,'11-12 Teamsheets'!$C$2:$C$119,AZ$1)+GOALS('12-13 Teamsheets'!$H$2:$Z$120,$A78,'12-13 Teamsheets'!$C$2:$C$120,AZ$1)+GOALS('13-14 Teamsheets'!$H$2:$Z$126,$A78,'13-14 Teamsheets'!$C$2:$C$126,AZ$1)+GOALS('14-15 Teamsheets'!$H$2:$Z$130,$A78,'14-15 Teamsheets'!$C$2:$C$130,AZ$1)+GOALS('08-09 Teamsheets'!$H$2:$Z$92,$A78,'08-09 Teamsheets'!$C$2:$C$92,BE$1)+GOALS('09-10 Teamsheets'!$H$2:$Z$98,$A78,'09-10 Teamsheets'!$C$2:$C$98,BE$1)+GOALS('10-11 Teamsheets'!$H$2:$Z$107,$A78,'10-11 Teamsheets'!$C$2:$C$107,BE$1)+GOALS('11-12 Teamsheets'!$H$2:$Z$119,$A78,'11-12 Teamsheets'!$C$2:$C$119,BE$1)+GOALS('12-13 Teamsheets'!$H$2:$Z$126,$A78,'12-13 Teamsheets'!$C$2:$C$126,BE$1)+GOALS('13-14 Teamsheets'!$H$2:$Z$132,$A78,'13-14 Teamsheets'!$C$2:$C$132,BE$1)+GOALS('14-15 Teamsheets'!$H$2:$Z$136,$A78,'14-15 Teamsheets'!$C$2:$C$136,BE$1)</f>
        <v>0</v>
      </c>
      <c r="CD78" s="27">
        <f>GOALS('07-08 Teamsheets'!$H$2:$Z$88,$A78,'07-08 Teamsheets'!$C$2:$C$88,BJ$1)
+GOALS('08-09 Teamsheets'!$H$2:$Z$92,$A78,'08-09 Teamsheets'!$C$2:$C$92,BJ$1)
+GOALS('09-10 Teamsheets'!$H$2:$Z$98,$A78,'09-10 Teamsheets'!$C$2:$C$98,BJ$1)
+GOALS('10-11 Teamsheets'!$H$2:$Z$107,$A78,'10-11 Teamsheets'!$C$2:$C$107,BJ$1)
+GOALS('11-12 Teamsheets'!$H$2:$Z$119,$A78,'11-12 Teamsheets'!$C$2:$C$119,BJ$1)
+GOALS('12-13 Teamsheets'!$H$2:$Z$124,$A78,'12-13 Teamsheets'!$C$2:$C$124,BJ$1)+GOALS('13-14 Teamsheets'!$H$2:$Z$130,$A78,'13-14 Teamsheets'!$C$2:$C$130,BJ$1)+GOALS('14-15 Teamsheets'!$H$2:$Z$134,$A78,'14-15 Teamsheets'!$C$2:$C$134,BJ$1)
+GOALS('07-08 Teamsheets'!$H$2:$Z$88,$A78,'07-08 Teamsheets'!$C$2:$C$88,BO$1)
+GOALS('08-09 Teamsheets'!$H$2:$Z$92,$A78,'08-09 Teamsheets'!$C$2:$C$92,BO$1)
+GOALS('09-10 Teamsheets'!$H$2:$Z$98,$A78,'09-10 Teamsheets'!$C$2:$C$98,BO$1)
+GOALS('10-11 Teamsheets'!$H$2:$Z$107,$A78,'10-11 Teamsheets'!$C$2:$C$107,BO$1)
+GOALS('11-12 Teamsheets'!$H$2:$Z$119,$A78,'11-12 Teamsheets'!$C$2:$C$119,BO$1)
+GOALS('12-13 Teamsheets'!$H$2:$Z$126,$A78,'12-13 Teamsheets'!$C$2:$C$126,BO$1)+GOALS('13-14 Teamsheets'!$H$2:$Z$132,$A78,'13-14 Teamsheets'!$C$2:$C$132,BO$1)+GOALS('14-15 Teamsheets'!$H$2:$Z$136,$A78,'14-15 Teamsheets'!$C$2:$C$136,BO$1)</f>
        <v>0</v>
      </c>
      <c r="CE78" s="28">
        <f t="shared" si="33"/>
        <v>0</v>
      </c>
      <c r="CF78" s="27" t="str">
        <f>(GOALS('05-06 Teamsheets'!$H$2:$R$71,$A78) +GOALS('06-07 Teamsheets'!$H$2:$R$83,$A78) +  GOALS('07-08 Teamsheets'!$H$2:$R$88,$A78) + GOALS('08-09 Teamsheets'!$H$2:$R$92,$A78)+GOALS('09-10 Teamsheets'!$H$2:$R$98,$A78)+GOALS('10-11 Teamsheets'!$H$2:$R$107,$A78)+GOALS('11-12 Teamsheets'!$H$2:$R$119,$A78)+GOALS('12-13 Teamsheets'!$H$2:$R$126,$A78)+GOALS('13-14 Teamsheets'!$H$2:$R$132,$A78)+GOALS('14-15 Teamsheets'!$H$2:$R$136,$A78)) &amp; "(" &amp; (GOALS('05-06 Teamsheets'!$S$2:$W$71,$A78)+GOALS('06-07 Teamsheets'!$S$2:$Z$83,$A78)+GOALS('07-08 Teamsheets'!$S$2:$Z$88,$A78)+GOALS('08-09 Teamsheets'!$S$2:$Z$92,$A78)+GOALS('09-10 Teamsheets'!$S$2:$Z$98,$A78)+GOALS('10-11 Teamsheets'!$S$2:$Z$107,$A78)+GOALS('11-12 Teamsheets'!$S$2:$Z$119,$A78)+GOALS('12-13 Teamsheets'!$S$2:$Z$126,$A78)+GOALS('13-14 Teamsheets'!$S$2:$Z$132,$A78)+GOALS('14-15 Teamsheets'!$S$2:$Z$136,$A78)) &amp; ")"</f>
        <v>0(0)</v>
      </c>
      <c r="CG78" s="28">
        <f t="shared" si="34"/>
        <v>0</v>
      </c>
      <c r="CH78" s="71">
        <f t="shared" si="7"/>
        <v>0</v>
      </c>
      <c r="CI78" s="83">
        <f t="shared" si="8"/>
        <v>0</v>
      </c>
      <c r="CJ78" s="77">
        <f t="shared" si="9"/>
        <v>0</v>
      </c>
      <c r="CK78" s="74" t="str">
        <f>(CARDS('05-06 Teamsheets'!$H$2:$W$71,$A78,$CX$2)+CARDS('06-07 Teamsheets'!$H$2:$Z$83,$A78,$CX$2)+CARDS('07-08 Teamsheets'!$H$2:$Z$88,$A78,$CX$2)+CARDS('08-09 Teamsheets'!$H$2:$Z$92,$A78,$CX$2)+CARDS('09-10 Teamsheets'!$H$2:$Z$98,$A78,$CX$2)+CARDS('10-11 Teamsheets'!$H$2:$Z$107,$A78,$CX$2)+CARDS('11-12 Teamsheets'!$H$2:$Z$119,$A78,$CX$2)+CARDS('12-13 Teamsheets'!$H$2:$Z$126,$A78,$CX$2)+CARDS('13-14 Teamsheets'!$H$2:$Z$130,$A78,$CX$2)) &amp; "(" &amp; (CARDS('05-06 Teamsheets'!$H$2:$W$71,$A78,$CX$3)+CARDS('06-07 Teamsheets'!$H$2:$Z$83,$A78,$CX$3)+CARDS('07-08 Teamsheets'!$H$2:$Z$88,$A78,$CX$3)+CARDS('08-09 Teamsheets'!$H$2:$Z$92,$A78,$CX$3)+CARDS('09-10 Teamsheets'!$H$2:$Z$98,$A78,$CX$3)+CARDS('10-11 Teamsheets'!$H$2:$Z$107,$A78,$CX$3)+CARDS('11-12 Teamsheets'!$H$2:$Z$119,$A78,$CX$3)+CARDS('13-14 Teamsheets'!$H$2:$Z$130,$A78,$CX$3)) &amp; ")"</f>
        <v>2(0)</v>
      </c>
      <c r="CL78" s="28">
        <f t="shared" si="10"/>
        <v>293</v>
      </c>
      <c r="CM78" s="28">
        <f t="shared" si="25"/>
        <v>60</v>
      </c>
      <c r="CN78" s="77">
        <f t="shared" si="12"/>
        <v>353</v>
      </c>
      <c r="CO78" s="28">
        <f t="shared" si="29"/>
        <v>58.833333333333336</v>
      </c>
      <c r="CP78" s="28">
        <f t="shared" si="30"/>
        <v>0</v>
      </c>
      <c r="CQ78" s="77">
        <f t="shared" si="24"/>
        <v>0</v>
      </c>
      <c r="CS78" s="71">
        <f t="shared" si="26"/>
        <v>127</v>
      </c>
      <c r="CT78" s="83">
        <f t="shared" si="27"/>
        <v>120</v>
      </c>
      <c r="CU78" s="77">
        <f t="shared" si="28"/>
        <v>101</v>
      </c>
    </row>
    <row r="79" spans="1:102" x14ac:dyDescent="0.2">
      <c r="A79" s="25" t="s">
        <v>273</v>
      </c>
      <c r="B79" s="27" t="s">
        <v>1635</v>
      </c>
      <c r="C79" s="27" t="s">
        <v>1635</v>
      </c>
      <c r="D79" s="27">
        <v>0</v>
      </c>
      <c r="E79" s="27" t="s">
        <v>1635</v>
      </c>
      <c r="F79" s="82">
        <v>0</v>
      </c>
      <c r="G79" s="27" t="s">
        <v>1635</v>
      </c>
      <c r="H79" s="27" t="s">
        <v>1635</v>
      </c>
      <c r="I79" s="27">
        <v>0</v>
      </c>
      <c r="J79" s="27" t="s">
        <v>1635</v>
      </c>
      <c r="K79" s="82">
        <v>0</v>
      </c>
      <c r="L79" s="27" t="s">
        <v>1635</v>
      </c>
      <c r="M79" s="27" t="s">
        <v>1635</v>
      </c>
      <c r="N79" s="27">
        <v>0</v>
      </c>
      <c r="O79" s="27" t="s">
        <v>1635</v>
      </c>
      <c r="P79" s="82">
        <v>0</v>
      </c>
      <c r="Q79" s="27" t="str">
        <f>(APPS('08-09 Teamsheets'!$H$2:$R$92,$A79,'08-09 Teamsheets'!$C$2:$C$92,Q$1)+APPS('09-10 Teamsheets'!$H$2:$R$98,$A79,'09-10 Teamsheets'!$C$2:$C$98,Q$1)+APPS('10-11 Teamsheets'!$H$2:$R$107,$A79,'10-11 Teamsheets'!$C$2:$C$107,Q$1)+APPS('11-12 Teamsheets'!$H$2:$R$119,$A79,'11-12 Teamsheets'!$C$2:$C$119,Q$1)+APPS('12-13 Teamsheets'!$H$2:$R$126,$A79,'12-13 Teamsheets'!$C$2:$C$126,Q$1)+APPS('13-14 Teamsheets'!$H$2:$R$132,$A79,'13-14 Teamsheets'!$C$2:$C$132,Q$1)+APPS('14-15 Teamsheets'!$H$2:$R$136,$A79,'14-15 Teamsheets'!$C$2:$C$136,Q$1)) &amp; "(" &amp; (SUBS('08-09 Teamsheets'!$S$2:$Z$92,$A79,'08-09 Teamsheets'!$C$2:$C$92,Q$1)+SUBS('09-10 Teamsheets'!$S$2:$Z$98,$A79,'09-10 Teamsheets'!$C$2:$C$98,Q$1)+SUBS('10-11 Teamsheets'!$S$2:$Z$107,$A79,'10-11 Teamsheets'!$C$2:$C$107,Q$1)+SUBS('11-12 Teamsheets'!$S$2:$Z$119,$A79,'11-12 Teamsheets'!$C$2:$C$119,Q$1)+SUBS('12-13 Teamsheets'!$S$2:$Z$126,$A79,'12-13 Teamsheets'!$C$2:$C$126,Q$1)+SUBS('13-14 Teamsheets'!$S$2:$Z$132,$A79,'13-14 Teamsheets'!$C$2:$C$132,Q$1)+SUBS('14-15 Teamsheets'!$S$2:$Z$136,$A79,'14-15 Teamsheets'!$C$2:$C$136,Q$1)) &amp; ")"</f>
        <v>0(1)</v>
      </c>
      <c r="R79" s="27" t="str">
        <f>(GOALS('08-09 Teamsheets'!$H$2:$R$92,$A79,'08-09 Teamsheets'!$C$2:$C$92,Q$1)+GOALS('09-10 Teamsheets'!$H$2:$R$98,$A79,'09-10 Teamsheets'!$C$2:$C$98,Q$1)+GOALS('10-11 Teamsheets'!$H$2:$R$107,$A79,'10-11 Teamsheets'!$C$2:$C$107,Q$1)+GOALS('11-12 Teamsheets'!$H$2:$R$119,$A79,'11-12 Teamsheets'!$C$2:$C$119,Q$1)+GOALS('12-13 Teamsheets'!$H$2:$R$126,$A79,'12-13 Teamsheets'!$C$2:$C$126,Q$1)+GOALS('13-14 Teamsheets'!$H$2:$R$132,$A79,'13-14 Teamsheets'!$C$2:$C$132,Q$1)+GOALS('14-15 Teamsheets'!$H$2:$R$136,$A79,'14-15 Teamsheets'!$C$2:$C$136,Q$1)) &amp; "(" &amp; (GOALS('08-09 Teamsheets'!$S$2:$Z$92,$A79,'08-09 Teamsheets'!$C$2:$C$92,Q$1)+GOALS('09-10 Teamsheets'!$S$2:$Z$98,$A79,'09-10 Teamsheets'!$C$2:$C$98,Q$1)+GOALS('10-11 Teamsheets'!$S$2:$Z$107,$A79,'10-11 Teamsheets'!$C$2:$C$107,Q$1)+GOALS('11-12 Teamsheets'!$S$2:$Z$119,$A79,'11-12 Teamsheets'!$C$2:$C$119,Q$1)+GOALS('12-13 Teamsheets'!$S$2:$Z$126,$A79,'12-13 Teamsheets'!$C$2:$C$126,Q$1)+GOALS('13-14 Teamsheets'!$S$2:$Z$132,$A79,'13-14 Teamsheets'!$C$2:$C$132,Q$1)+GOALS('14-15 Teamsheets'!$S$2:$Z$136,$A79,'14-15 Teamsheets'!$C$2:$C$136,Q$1)) &amp; ")"</f>
        <v>0(0)</v>
      </c>
      <c r="S79" s="27">
        <f>Clean_sheet('08-09 Teamsheets'!$C$2:$H$92,$A79,Q$1)+Clean_sheet('09-10 Teamsheets'!$C$2:$H$98,$A79,Q$1)+Clean_sheet('10-11 Teamsheets'!$C$2:$H$107,$A79,Q$1)+Clean_sheet('11-12 Teamsheets'!$C$2:$H$119,$A79,Q$1)+Clean_sheet('12-13 Teamsheets'!$C$2:$H$126,$A79,Q$1)+Clean_sheet('13-14 Teamsheets'!$C$2:$H$132,$A79,Q$1)+Clean_sheet('14-15 Teamsheets'!$C$2:$H$136,$A79,Q$1)</f>
        <v>0</v>
      </c>
      <c r="T79" s="27" t="str">
        <f>(CARDS('08-09 Teamsheets'!$H$2:$Z$92,$A79,$CX$2,'08-09 Teamsheets'!$C$2:$C$92,Q$1)+CARDS('09-10 Teamsheets'!$H$2:$Z$98,$A79,$CX$2,'09-10 Teamsheets'!$C$2:$C$98,Q$1)+CARDS('10-11 Teamsheets'!$H$2:$Z$107,$A79,$CX$2,'10-11 Teamsheets'!$C$2:$C$107,Q$1)+CARDS('11-12 Teamsheets'!$H$2:$Z$119,$A79,$CX$2,'11-12 Teamsheets'!$C$2:$C$119,Q$1)+CARDS('12-13 Teamsheets'!$H$2:$Z$126,$A79,$CX$2,'12-13 Teamsheets'!$C$2:$C$126,Q$1)+CARDS('13-14 Teamsheets'!$H$2:$Z$132,$A79,$CX$2,'13-14 Teamsheets'!$C$2:$C$132,Q$1)+CARDS('14-15 Teamsheets'!$H$2:$Z$136,$A79,$CX$2,'14-15 Teamsheets'!$C$2:$C$136,Q$1)) &amp; "(" &amp; (CARDS('08-09 Teamsheets'!$H$2:$Z$92,$A79,$CX$3,'08-09 Teamsheets'!$C$2:$C$92,Q$1)+CARDS('09-10 Teamsheets'!$H$2:$Z$98,$A79,$CX$3,'09-10 Teamsheets'!$C$2:$C$98,Q$1)+CARDS('10-11 Teamsheets'!$H$2:$Z$107,$A79,$CX$3,'10-11 Teamsheets'!$C$2:$C$107,Q$1)+CARDS('11-12 Teamsheets'!$H$2:$Z$119,$A79,$CX$3,'11-12 Teamsheets'!$C$2:$C$119,Q$1)+CARDS('12-13 Teamsheets'!$H$2:$Z$126,$A79,$CX$3,'12-13 Teamsheets'!$C$2:$C$126,Q$1)+CARDS('13-14 Teamsheets'!$H$2:$Z$132,$A79,$CX$3,'13-14 Teamsheets'!$C$2:$C$132,Q$1)+CARDS('14-15 Teamsheets'!$H$2:$Z$136,$A79,$CX$3,'14-15 Teamsheets'!$C$2:$C$136,Q$1)) &amp; ")"</f>
        <v>0(0)</v>
      </c>
      <c r="U79" s="82">
        <f>MINS_PLAYED('08-09 Teamsheets'!$H$2:$R$92,$A79,'08-09 Teamsheets'!$C$2:$C$92,Q$1)+MINS_PLAYED('09-10 Teamsheets'!$H$2:$R$98,$A79,'09-10 Teamsheets'!$C$2:$C$98,Q$1)+ MINS_AS_SUB('08-09 Teamsheets'!$S$2:$Z$92,$A79,'08-09 Teamsheets'!$C$2:$C$92,Q$1)+ MINS_AS_SUB('09-10 Teamsheets'!$S$2:$Z$98,$A79,'09-10 Teamsheets'!$C$2:$C$98,Q$1)+MINS_PLAYED('10-11 Teamsheets'!$H$2:$R$107,$A79,'10-11 Teamsheets'!$C$2:$C$107,Q$1)+MINS_AS_SUB('10-11 Teamsheets'!$S$2:$Z$107,$A79,'10-11 Teamsheets'!$C$2:$C$107,Q$1)+MINS_PLAYED('11-12 Teamsheets'!$H$2:$R$119,$A79,'11-12 Teamsheets'!$C$2:$C$119,Q$1)+MINS_AS_SUB('11-12 Teamsheets'!$S$2:$Z$119,$A79,'11-12 Teamsheets'!$C$2:$C$119,Q$1)+MINS_PLAYED('12-13 Teamsheets'!$H$2:$R$126,$A79,'12-13 Teamsheets'!$C$2:$C$126,Q$1)+MINS_AS_SUB('12-13 Teamsheets'!$S$2:$Z$126,$A79,'12-13 Teamsheets'!$C$2:$C$126,Q$1)+MINS_PLAYED('13-14 Teamsheets'!$H$2:$R$132,$A79,'13-14 Teamsheets'!$C$2:$C$132,Q$1)+MINS_AS_SUB('13-14 Teamsheets'!$S$2:$Z$132,$A79,'13-14 Teamsheets'!$C$2:$C$132,Q$1)+MINS_PLAYED('14-15 Teamsheets'!$H$2:$R$136,$A79,'14-15 Teamsheets'!$C$2:$C$136,Q$1)+MINS_AS_SUB('14-15 Teamsheets'!$S$2:$Z$136,$A79,'14-15 Teamsheets'!$C$2:$C$136,Q$1)</f>
        <v>7</v>
      </c>
      <c r="V79" s="27" t="s">
        <v>1635</v>
      </c>
      <c r="W79" s="27" t="s">
        <v>1635</v>
      </c>
      <c r="X79" s="27">
        <v>0</v>
      </c>
      <c r="Y79" s="27" t="s">
        <v>1635</v>
      </c>
      <c r="Z79" s="82">
        <v>0</v>
      </c>
      <c r="AA79" s="27" t="s">
        <v>1635</v>
      </c>
      <c r="AB79" s="27" t="s">
        <v>1635</v>
      </c>
      <c r="AC79" s="27">
        <v>0</v>
      </c>
      <c r="AD79" s="27" t="s">
        <v>1635</v>
      </c>
      <c r="AE79" s="82">
        <v>0</v>
      </c>
      <c r="AF79" s="27" t="s">
        <v>1635</v>
      </c>
      <c r="AG79" s="27" t="s">
        <v>1635</v>
      </c>
      <c r="AH79" s="27">
        <v>0</v>
      </c>
      <c r="AI79" s="27" t="s">
        <v>1635</v>
      </c>
      <c r="AJ79" s="82">
        <v>0</v>
      </c>
      <c r="AK79" s="27" t="s">
        <v>1635</v>
      </c>
      <c r="AL79" s="27" t="s">
        <v>1635</v>
      </c>
      <c r="AM79" s="27">
        <v>0</v>
      </c>
      <c r="AN79" s="27" t="s">
        <v>1635</v>
      </c>
      <c r="AO79" s="82">
        <v>0</v>
      </c>
      <c r="AP79" s="27" t="s">
        <v>1635</v>
      </c>
      <c r="AQ79" s="27" t="s">
        <v>1635</v>
      </c>
      <c r="AR79" s="27">
        <v>0</v>
      </c>
      <c r="AS79" s="27" t="s">
        <v>1635</v>
      </c>
      <c r="AT79" s="82">
        <v>0</v>
      </c>
      <c r="AU79" s="27" t="s">
        <v>1635</v>
      </c>
      <c r="AV79" s="27" t="s">
        <v>1635</v>
      </c>
      <c r="AW79" s="27">
        <v>0</v>
      </c>
      <c r="AX79" s="27" t="s">
        <v>1635</v>
      </c>
      <c r="AY79" s="82">
        <v>0</v>
      </c>
      <c r="AZ79" s="27" t="str">
        <f>(APPS('07-08 Teamsheets'!$H$2:$R$88,$A79,'07-08 Teamsheets'!$C$2:$C$88,AZ$1)+APPS('11-12 Teamsheets'!$H$2:$R$119,$A79,'11-12 Teamsheets'!$C$2:$C$119,AZ$1)+APPS('12-13 Teamsheets'!$H$2:$R$126,$A79,'12-13 Teamsheets'!$C$2:$C$126,AZ$1)+APPS('13-14 Teamsheets'!$H$2:$R$132,$A79,'13-14 Teamsheets'!$C$2:$C$132,AZ$1)+APPS('14-15 Teamsheets'!$H$2:$R$136,$A79,'14-15 Teamsheets'!$C$2:$C$136,AZ$1)) &amp; "(" &amp; (SUBS('07-08 Teamsheets'!$S$2:$Z$88,$A79,'07-08 Teamsheets'!$C$2:$C$88,AZ$1)+SUBS('11-12 Teamsheets'!$S$2:$Z$119,$A79,'11-12 Teamsheets'!$C$2:$C$119,AZ$1)+SUBS('12-13 Teamsheets'!$S$2:$Z$126,$A79,'12-13 Teamsheets'!$C$2:$C$126,AZ$1)+SUBS('13-14 Teamsheets'!$S$2:$Z$132,$A79,'13-14 Teamsheets'!$C$2:$C$132,AZ$1)+SUBS('14-15 Teamsheets'!$S$2:$Z$136,$A79,'14-15 Teamsheets'!$C$2:$C$136,AZ$1)) &amp; ")"</f>
        <v>0(0)</v>
      </c>
      <c r="BA79" s="27" t="str">
        <f>(GOALS('07-08 Teamsheets'!$H$2:$R$88,$A79,'07-08 Teamsheets'!$C$2:$C$88,AZ$1)+GOALS('11-12 Teamsheets'!$H$2:$R$119,$A79,'11-12 Teamsheets'!$C$2:$C$119,AZ$1)+GOALS('12-13 Teamsheets'!$H$2:$R$126,$A79,'12-13 Teamsheets'!$C$2:$C$126,AZ$1)+GOALS('13-14 Teamsheets'!$H$2:$R$132,$A79,'13-14 Teamsheets'!$C$2:$C$132,AZ$1)+GOALS('14-15 Teamsheets'!$H$2:$R$136,$A79,'14-15 Teamsheets'!$C$2:$C$136,AZ$1)) &amp; "(" &amp; (GOALS('07-08 Teamsheets'!$S$2:$Z$88,$A79,'07-08 Teamsheets'!$C$2:$C$88,AZ$1)+GOALS('11-12 Teamsheets'!$S$2:$Z$119,$A79,'11-12 Teamsheets'!$C$2:$C$119,AZ$1)+GOALS('12-13 Teamsheets'!$S$2:$Z$126,$A79,'12-13 Teamsheets'!$C$2:$C$126,AZ$1)+GOALS('13-14 Teamsheets'!$S$2:$Z$132,$A79,'13-14 Teamsheets'!$C$2:$C$132,AZ$1)+GOALS('14-15 Teamsheets'!$S$2:$Z$136,$A79,'14-15 Teamsheets'!$C$2:$C$136,AZ$1)) &amp; ")"</f>
        <v>0(0)</v>
      </c>
      <c r="BB79" s="27">
        <f>Clean_sheet('07-08 Teamsheets'!$C$2:$H$92,$A79,AZ$1)+Clean_sheet('11-12 Teamsheets'!$C$2:$H$119,$A79,AZ$1)+Clean_sheet('12-13 Teamsheets'!$C$2:$H$126,$A79,AZ$1)+Clean_sheet('13-14 Teamsheets'!$C$2:$H$132,$A79,AZ$1)+Clean_sheet('14-15 Teamsheets'!$C$2:$H$136,$A79,AZ$1)</f>
        <v>0</v>
      </c>
      <c r="BC79" s="27" t="str">
        <f>(CARDS('07-08 Teamsheets'!$H$2:$Z$88,$A79,$CX$2,'07-08 Teamsheets'!$C$2:$C$88,AZ$1)+CARDS('11-12 Teamsheets'!$H$2:$Z$119,$A79,$CX$2,'11-12 Teamsheets'!$C$2:$C$119,AZ$1)+CARDS('12-13 Teamsheets'!$H$2:$Z$126,$A79,$CX$2,'12-13 Teamsheets'!$C$2:$C$126,AZ$1)+CARDS('13-14 Teamsheets'!$H$2:$Z$132,$A79,$CX$2,'13-14 Teamsheets'!$C$2:$C$132,AZ$1)+CARDS('14-15 Teamsheets'!$H$2:$Z$136,$A79,$CX$2,'14-15 Teamsheets'!$C$2:$C$136,AZ$1)) &amp; "(" &amp; (CARDS('07-08 Teamsheets'!$H$2:$Z$88,$A79,$CX$3,'07-08 Teamsheets'!$C$2:$C$88,AZ$1)+CARDS('11-12 Teamsheets'!$H$2:$Z$119,$A79,$CX$3,'11-12 Teamsheets'!$C$2:$C$119,AZ$1)+CARDS('12-13 Teamsheets'!$H$2:$Z$126,$A79,$CX$3,'12-13 Teamsheets'!$C$2:$C$126,AZ$1)+CARDS('13-14 Teamsheets'!$H$2:$Z$132,$A79,$CX$3,'13-14 Teamsheets'!$C$2:$C$132,AZ$1)+CARDS('14-15 Teamsheets'!$H$2:$Z$136,$A79,$CX$3,'14-15 Teamsheets'!$C$2:$C$136,AZ$1)) &amp; ")"</f>
        <v>0(0)</v>
      </c>
      <c r="BD79" s="82">
        <f>MINS_PLAYED('07-08 Teamsheets'!$H$2:$R$88,$A79,'07-08 Teamsheets'!$C$2:$C$88,AZ$1)+MINS_PLAYED('11-12 Teamsheets'!$H$2:$R$119,$A79,'11-12 Teamsheets'!$C$2:$C$119,AZ$1)+MINS_PLAYED('12-13 Teamsheets'!$H$2:$R$126,$A79,'12-13 Teamsheets'!$C$2:$C$126,AZ$1)+MINS_PLAYED('13-14 Teamsheets'!$H$2:$R$132,$A79,'13-14 Teamsheets'!$C$2:$C$132,AZ$1)+MINS_PLAYED('14-15 Teamsheets'!$H$2:$R$136,$A79,'14-15 Teamsheets'!$C$2:$C$136,AZ$1)+MINS_AS_SUB('07-08 Teamsheets'!$S$2:$Z$88,$A79,'07-08 Teamsheets'!$C$2:$C$88,AZ$1)+MINS_AS_SUB('11-12 Teamsheets'!$S$2:$Z$119,$A79,'11-12 Teamsheets'!$C$2:$C$119,AZ$1)+MINS_AS_SUB('12-13 Teamsheets'!$S$2:$Z$126,$A79,'12-13 Teamsheets'!$C$2:$C$126,AZ$1)+MINS_AS_SUB('13-14 Teamsheets'!$S$2:$Z$132,$A79,'13-14 Teamsheets'!$C$2:$C$132,AZ$1)+MINS_AS_SUB('14-15 Teamsheets'!$S$2:$Z$136,$A79,'14-15 Teamsheets'!$C$2:$C$136,AZ$1)</f>
        <v>0</v>
      </c>
      <c r="BE79" s="27" t="str">
        <f>(APPS('08-09 Teamsheets'!$H$2:$R$92,$A79,'08-09 Teamsheets'!$C$2:$C$92,BE$1)+APPS('09-10 Teamsheets'!$H$2:$R$98,$A79,'09-10 Teamsheets'!$C$2:$C$98,BE$1)+APPS('10-11 Teamsheets'!$H$2:$R$107,$A79,'10-11 Teamsheets'!$C$2:$C$107,BE$1)+APPS('11-12 Teamsheets'!$H$2:$R$119,$A79,'11-12 Teamsheets'!$C$2:$C$119,BE$1)+APPS('12-13 Teamsheets'!$H$2:$R$126,$A79,'12-13 Teamsheets'!$C$2:$C$126,BE$1)+APPS('13-14 Teamsheets'!$H$2:$R$132,$A79,'13-14 Teamsheets'!$C$2:$C$132,BE$1)+APPS('14-15 Teamsheets'!$H$2:$R$136,$A79,'14-15 Teamsheets'!$C$2:$C$136,BE$1)) &amp; "(" &amp; (SUBS('08-09 Teamsheets'!$S$2:$Z$92,$A79,'08-09 Teamsheets'!$C$2:$C$92,BE$1)+SUBS('09-10 Teamsheets'!$S$2:$Z$98,$A79,'09-10 Teamsheets'!$C$2:$C$98,BE$1)+SUBS('10-11 Teamsheets'!$S$2:$Z$107,$A79,'10-11 Teamsheets'!$C$2:$C$107,BE$1)+SUBS('11-12 Teamsheets'!$S$2:$Z$119,$A79,'11-12 Teamsheets'!$C$2:$C$119,BE$1)+SUBS('12-13 Teamsheets'!$S$2:$Z$126,$A79,'12-13 Teamsheets'!$C$2:$C$126,BE$1)+SUBS('13-14 Teamsheets'!$S$2:$Z$132,$A79,'13-14 Teamsheets'!$C$2:$C$132,BE$1)+SUBS('14-15 Teamsheets'!$S$2:$Z$136,$A79,'14-15 Teamsheets'!$C$2:$C$136,BE$1)) &amp; ")"</f>
        <v>0(1)</v>
      </c>
      <c r="BF79" s="27" t="str">
        <f>(GOALS('08-09 Teamsheets'!$H$2:$R$92,$A79,'08-09 Teamsheets'!$C$2:$C$92,BE$1)+GOALS('09-10 Teamsheets'!$H$2:$R$98,$A79,'09-10 Teamsheets'!$C$2:$C$98,BE$1)+GOALS('10-11 Teamsheets'!$H$2:$R$107,$A79,'10-11 Teamsheets'!$C$2:$C$107,BE$1)+GOALS('11-12 Teamsheets'!$H$2:$R$119,$A79,'11-12 Teamsheets'!$C$2:$C$119,BE$1)+GOALS('12-13 Teamsheets'!$H$2:$R$126,$A79,'12-13 Teamsheets'!$C$2:$C$126,BE$1)+GOALS('13-14 Teamsheets'!$H$2:$R$132,$A79,'13-14 Teamsheets'!$C$2:$C$132,BE$1)+GOALS('14-15 Teamsheets'!$H$2:$R$136,$A79,'14-15 Teamsheets'!$C$2:$C$136,BE$1)) &amp; "(" &amp; (GOALS('08-09 Teamsheets'!$S$2:$Z$92,$A79,'08-09 Teamsheets'!$C$2:$C$92,BE$1)+GOALS('09-10 Teamsheets'!$S$2:$Z$98,$A79,'09-10 Teamsheets'!$C$2:$C$98,BE$1)+GOALS('10-11 Teamsheets'!$S$2:$Z$107,$A79,'10-11 Teamsheets'!$C$2:$C$107,BE$1)+GOALS('11-12 Teamsheets'!$S$2:$Z$119,$A79,'11-12 Teamsheets'!$C$2:$C$119,BE$1)+GOALS('12-13 Teamsheets'!$S$2:$Z$126,$A79,'12-13 Teamsheets'!$C$2:$C$126,BE$1)+GOALS('13-14 Teamsheets'!$S$2:$Z$132,$A79,'13-14 Teamsheets'!$C$2:$C$132,BE$1)+GOALS('14-15 Teamsheets'!$S$2:$Z$136,$A79,'14-15 Teamsheets'!$C$2:$C$136,BE$1)) &amp; ")"</f>
        <v>0(0)</v>
      </c>
      <c r="BG79" s="27">
        <f>Clean_sheet('08-09 Teamsheets'!$C$2:$H$92,$A79,BE$1)+Clean_sheet('09-10 Teamsheets'!$C$2:$H$98,$A79,BE$1)+Clean_sheet('10-11 Teamsheets'!$C$2:$H$107,$A79,BE$1)+Clean_sheet('11-12 Teamsheets'!$C$2:$H$119,$A79,BE$1)+Clean_sheet('12-13 Teamsheets'!$C$2:$H$126,$A79,BE$1)+Clean_sheet('13-14 Teamsheets'!$C$2:$H$132,$A79,BE$1)+Clean_sheet('14-15 Teamsheets'!$C$2:$H$136,$A79,BE$1)</f>
        <v>0</v>
      </c>
      <c r="BH79" s="27" t="str">
        <f>(CARDS('08-09 Teamsheets'!$H$2:$Z$92,$A79,$CX$2,'08-09 Teamsheets'!$C$2:$C$92,BE$1)+CARDS('09-10 Teamsheets'!$H$2:$Z$98,$A79,$CX$2,'09-10 Teamsheets'!$C$2:$C$98,BE$1)+CARDS('10-11 Teamsheets'!$H$2:$Z$107,$A79,$CX$2,'10-11 Teamsheets'!$C$2:$C$107,BE$1)+CARDS('11-12 Teamsheets'!$H$2:$Z$119,$A79,$CX$2,'11-12 Teamsheets'!$C$2:$C$119,BE$1)+CARDS('12-13 Teamsheets'!$H$2:$Z$126,$A79,$CX$2,'12-13 Teamsheets'!$C$2:$C$126,BE$1)+CARDS('13-14 Teamsheets'!$H$2:$Z$132,$A79,$CX$2,'13-14 Teamsheets'!$C$2:$C$132,BE$1)+CARDS('14-15 Teamsheets'!$H$2:$Z$136,$A79,$CX$2,'14-15 Teamsheets'!$C$2:$C$136,BE$1)) &amp; "(" &amp; (CARDS('08-09 Teamsheets'!$H$2:$Z$92,$A79,$CX$3,'08-09 Teamsheets'!$C$2:$C$92,BE$1)+CARDS('09-10 Teamsheets'!$H$2:$Z$98,$A79,$CX$3,'09-10 Teamsheets'!$C$2:$C$98,BE$1)+CARDS('10-11 Teamsheets'!$H$2:$Z$107,$A79,$CX$3,'10-11 Teamsheets'!$C$2:$C$107,BE$1)+CARDS('11-12 Teamsheets'!$H$2:$Z$119,$A79,$CX$3,'11-12 Teamsheets'!$C$2:$C$119,BE$1)+CARDS('12-13 Teamsheets'!$H$2:$Z$126,$A79,$CX$3,'12-13 Teamsheets'!$C$2:$C$126,BE$1)+CARDS('13-14 Teamsheets'!$H$2:$Z$132,$A79,$CX$3,'13-14 Teamsheets'!$C$2:$C$132,BE$1)+CARDS('14-15 Teamsheets'!$H$2:$Z$136,$A79,$CX$3,'14-15 Teamsheets'!$C$2:$C$136,BE$1)) &amp; ")"</f>
        <v>0(0)</v>
      </c>
      <c r="BI79" s="82">
        <f>MINS_PLAYED('08-09 Teamsheets'!$H$2:$R$92,$A79,'08-09 Teamsheets'!$C$2:$C$92,BE$1)+MINS_PLAYED('09-10 Teamsheets'!$H$2:$R$98,$A79,'09-10 Teamsheets'!$C$2:$C$98,BE$1)+ MINS_AS_SUB('08-09 Teamsheets'!$S$2:$Z$92,$A79,'08-09 Teamsheets'!$C$2:$C$92,BE$1)+ MINS_AS_SUB('09-10 Teamsheets'!$S$2:$Z$98,$A79,'09-10 Teamsheets'!$C$2:$C$98,BE$1)+MINS_PLAYED('10-11 Teamsheets'!$H$2:$R$107,$A79,'10-11 Teamsheets'!$C$2:$C$107,BE$1)+MINS_AS_SUB('10-11 Teamsheets'!$S$2:$Z$107,$A79,'10-11 Teamsheets'!$C$2:$C$107,BE$1)+MINS_PLAYED('11-12 Teamsheets'!$H$2:$R$119,$A79,'11-12 Teamsheets'!$C$2:$C$119,BE$1)+MINS_AS_SUB('11-12 Teamsheets'!$S$2:$Z$119,$A79,'11-12 Teamsheets'!$C$2:$C$119,BE$1)+MINS_PLAYED('12-13 Teamsheets'!$H$2:$R$126,$A79,'12-13 Teamsheets'!$C$2:$C$126,BE$1)+MINS_AS_SUB('12-13 Teamsheets'!$S$2:$Z$126,$A79,'12-13 Teamsheets'!$C$2:$C$126,BE$1)+MINS_PLAYED('13-14 Teamsheets'!$H$2:$R$132,$A79,'13-14 Teamsheets'!$C$2:$C$132,BE$1)+MINS_AS_SUB('13-14 Teamsheets'!$S$2:$Z$132,$A79,'13-14 Teamsheets'!$C$2:$C$132,BE$1)+MINS_PLAYED('14-15 Teamsheets'!$H$2:$R$136,$A79,'14-15 Teamsheets'!$C$2:$C$136,BE$1)+MINS_AS_SUB('14-15 Teamsheets'!$S$2:$Z$136,$A79,'14-15 Teamsheets'!$C$2:$C$136,BE$1)</f>
        <v>32</v>
      </c>
      <c r="BJ79" s="27" t="str">
        <f>(APPS('07-08 Teamsheets'!$H$2:$R$88,$A79,'07-08 Teamsheets'!$C$2:$C$88,BJ$1)+APPS('08-09 Teamsheets'!$H$2:$R$92,$A79,'08-09 Teamsheets'!$C$2:$C$92,BJ$1)+APPS('09-10 Teamsheets'!$H$2:$R$98,$A79,'09-10 Teamsheets'!$C$2:$C$98,BJ$1)+APPS('10-11 Teamsheets'!$H$2:$R$106,$A79,'10-11 Teamsheets'!$C$2:$C$106,BJ$1)+APPS('11-12 Teamsheets'!$H$2:$R$119,$A79,'11-12 Teamsheets'!$C$2:$C$119,BJ$1)+APPS('12-13 Teamsheets'!$H$2:$R$126,$A79,'12-13 Teamsheets'!$C$2:$C$126,BJ$1)+APPS('13-14 Teamsheets'!$H$2:$R$132,$A79,'13-14 Teamsheets'!$C$2:$C$132,BJ$1)+APPS('14-15 Teamsheets'!$H$2:$R$136,$A79,'14-15 Teamsheets'!$C$2:$C$136,BJ$1)) &amp; "(" &amp; (SUBS('07-08 Teamsheets'!$S$2:$Z$88,$A79,'07-08 Teamsheets'!$C$2:$C$88,BJ$1)+SUBS('08-09 Teamsheets'!$S$2:$Z$92,$A79,'08-09 Teamsheets'!$C$2:$C$92,BJ$1)+SUBS('09-10 Teamsheets'!$S$2:$Z$98,$A79,'09-10 Teamsheets'!$C$2:$C$98,BJ$1)+SUBS('10-11 Teamsheets'!$S$2:$Z$106,$A79,'10-11 Teamsheets'!$C$2:$C$106,BJ$1)+SUBS('11-12 Teamsheets'!$S$2:$Z$119,$A79,'11-12 Teamsheets'!$C$2:$C$119,BJ$1)+SUBS('12-13 Teamsheets'!$S$2:$Z$126,$A79,'12-13 Teamsheets'!$C$2:$C$126,BJ$1)+SUBS('13-14 Teamsheets'!$S$2:$Z$132,$A79,'13-14 Teamsheets'!$C$2:$C$132,BJ$1)+SUBS('14-15 Teamsheets'!$S$2:$Z$136,$A79,'14-15 Teamsheets'!$C$2:$C$136,BJ$1)) &amp; ")"</f>
        <v>0(0)</v>
      </c>
      <c r="BK79" s="27" t="str">
        <f>(GOALS('07-08 Teamsheets'!$H$2:$R$88,$A79,'07-08 Teamsheets'!$C$2:$C$88,BJ$1)+GOALS('08-09 Teamsheets'!$H$2:$R$92,$A79,'08-09 Teamsheets'!$C$2:$C$92,BJ$1)+GOALS('09-10 Teamsheets'!$H$2:$R$98,$A79,'09-10 Teamsheets'!$C$2:$C$98,BJ$1)+GOALS('10-11 Teamsheets'!$H$2:$R$106,$A79,'10-11 Teamsheets'!$C$2:$C$106,BJ$1)+GOALS('11-12 Teamsheets'!$H$2:$R$119,$A79,'11-12 Teamsheets'!$C$2:$C$119,BJ$1)+GOALS('12-13 Teamsheets'!$H$2:$R$126,$A79,'12-13 Teamsheets'!$C$2:$C$126,BJ$1)+GOALS('13-14 Teamsheets'!$H$2:$R$132,$A79,'13-14 Teamsheets'!$C$2:$C$132,BJ$1)+GOALS('14-15 Teamsheets'!$H$2:$R$136,$A79,'14-15 Teamsheets'!$C$2:$C$136,BJ$1)) &amp; "(" &amp; (GOALS('07-08 Teamsheets'!$S$2:$Z$88,$A79,'07-08 Teamsheets'!$C$2:$C$88,BJ$1)+GOALS('08-09 Teamsheets'!$S$2:$Z$92,$A79,'08-09 Teamsheets'!$C$2:$C$92,BJ$1)+GOALS('09-10 Teamsheets'!$S$2:$Z$98,$A79,'09-10 Teamsheets'!$C$2:$C$98,BJ$1)+GOALS('10-11 Teamsheets'!$S$2:$Z$106,$A79,'10-11 Teamsheets'!$C$2:$C$106,BJ$1)+GOALS('11-12 Teamsheets'!$S$2:$Z$119,$A79,'11-12 Teamsheets'!$C$2:$C$119,BJ$1)+GOALS('12-13 Teamsheets'!$S$2:$Z$126,$A79,'12-13 Teamsheets'!$C$2:$C$126,BJ$1)+GOALS('13-14 Teamsheets'!$S$2:$Z$132,$A79,'13-14 Teamsheets'!$C$2:$C$132,BJ$1)+GOALS('14-15 Teamsheets'!$S$2:$Z$136,$A79,'14-15 Teamsheets'!$C$2:$C$136,BJ$1)) &amp; ")"</f>
        <v>0(0)</v>
      </c>
      <c r="BL79" s="27">
        <f>Clean_sheet('07-08 Teamsheets'!$C$2:$H$92,$A79,BJ$1)+Clean_sheet('08-09 Teamsheets'!$C$2:$H$92,$A79,BJ$1)+Clean_sheet('09-10 Teamsheets'!$C$2:$H$98,$A79,BJ$1)+Clean_sheet('10-11 Teamsheets'!$C$2:$H$106,$A79,BJ$1)+Clean_sheet('11-12 Teamsheets'!$C$2:$H$119,$A79,BJ$1)+Clean_sheet('12-13 Teamsheets'!$C$2:$H$126,$A79,BJ$1)+Clean_sheet('13-14 Teamsheets'!$C$2:$H$132,$A79,BJ$1)+Clean_sheet('14-15 Teamsheets'!$C$2:$H$136,$A79,BJ$1)</f>
        <v>0</v>
      </c>
      <c r="BM79" s="27" t="str">
        <f>(CARDS('07-08 Teamsheets'!$H$2:$Z$88,$A79,$CX$2,'07-08 Teamsheets'!$C$2:$C$88,BJ$1)+CARDS('08-09 Teamsheets'!$H$2:$Z$92,$A79,$CX$2,'08-09 Teamsheets'!$C$2:$C$92,BJ$1)+CARDS('09-10 Teamsheets'!$H$2:$Z$98,$A79,$CX$2,'09-10 Teamsheets'!$C$2:$C$98,BJ$1)+CARDS('10-11 Teamsheets'!$H$2:$Z$106,$A79,$CX$2,'10-11 Teamsheets'!$C$2:$C$106,BJ$1)+CARDS('11-12 Teamsheets'!$H$2:$Z$119,$A79,$CX$2,'11-12 Teamsheets'!$C$2:$C$119,BJ$1)+CARDS('12-13 Teamsheets'!$H$2:$Z$126,$A79,$CX$2,'12-13 Teamsheets'!$C$2:$C$126,BJ$1)+CARDS('13-14 Teamsheets'!$H$2:$Z$132,$A79,$CX$2,'13-14 Teamsheets'!$C$2:$C$132,BJ$1)+CARDS('14-15 Teamsheets'!$H$2:$Z$136,$A79,$CX$2,'14-15 Teamsheets'!$C$2:$C$136,BJ$1)) &amp; "(" &amp; (CARDS('07-08 Teamsheets'!$H$2:$Z$88,$A79,$CX$3,'07-08 Teamsheets'!$C$2:$C$88,BJ$1)+CARDS('08-09 Teamsheets'!$H$2:$Z$92,$A79,$CX$3,'08-09 Teamsheets'!$C$2:$C$92,BJ$1)+CARDS('09-10 Teamsheets'!$H$2:$Z$98,$A79,$CX$3,'09-10 Teamsheets'!$C$2:$C$98,BJ$1)+CARDS('10-11 Teamsheets'!$H$2:$Z$106,$A79,$CX$3,'10-11 Teamsheets'!$C$2:$C$106,BJ$1)+CARDS('11-12 Teamsheets'!$H$2:$Z$119,$A79,$CX$3,'11-12 Teamsheets'!$C$2:$C$119,BJ$1)+CARDS('12-13 Teamsheets'!$H$2:$Z$126,$A79,$CX$3,'12-13 Teamsheets'!$C$2:$C$126,BJ$1)+CARDS('13-14 Teamsheets'!$H$2:$Z$132,$A79,$CX$3,'13-14 Teamsheets'!$C$2:$C$132,BJ$1)+CARDS('14-15 Teamsheets'!$H$2:$Z$136,$A79,$CX$3,'14-15 Teamsheets'!$C$2:$C$136,BJ$1)) &amp; ")"</f>
        <v>0(0)</v>
      </c>
      <c r="BN79" s="82">
        <f>MINS_PLAYED('07-08 Teamsheets'!$H$2:$R$88,$A79,'07-08 Teamsheets'!$C$2:$C$88,BJ$1)+MINS_PLAYED('08-09 Teamsheets'!$H$2:$R$92,$A79,'08-09 Teamsheets'!$C$2:$C$92,BJ$1)+MINS_PLAYED('09-10 Teamsheets'!$H$2:$R$98,$A79,'09-10 Teamsheets'!$C$2:$C$98,BJ$1)+MINS_PLAYED('10-11 Teamsheets'!$H$2:$R$106,$A79,'10-11 Teamsheets'!$C$2:$C$106,BJ$1)+MINS_PLAYED('11-12 Teamsheets'!$H$2:$R$119,$A79,'11-12 Teamsheets'!$C$2:$C$119,BJ$1)+MINS_PLAYED('12-13 Teamsheets'!$H$2:$R$126,$A79,'12-13 Teamsheets'!$C$2:$C$126,BJ$1)+MINS_PLAYED('13-14 Teamsheets'!$H$2:$R$132,$A79,'13-14 Teamsheets'!$C$2:$C$132,BJ$1)+MINS_PLAYED('14-15 Teamsheets'!$H$2:$R$136,$A79,'14-15 Teamsheets'!$C$2:$C$136,BJ$1)+MINS_AS_SUB('07-08 Teamsheets'!$S$2:$Z$88,$A79,'07-08 Teamsheets'!$C$2:$C$88,BJ$1)+MINS_AS_SUB('08-09 Teamsheets'!$S$2:$Z$92,$A79,'08-09 Teamsheets'!$C$2:$C$92,BJ$1)+MINS_AS_SUB('09-10 Teamsheets'!$S$2:$Z$98,$A79,'09-10 Teamsheets'!$C$2:$C$98,BJ$1)+MINS_AS_SUB('10-11 Teamsheets'!$S$2:$Z$106,$A79,'10-11 Teamsheets'!$C$2:$C$106,BJ$1)+MINS_AS_SUB('11-12 Teamsheets'!$S$2:$Z$119,$A79,'11-12 Teamsheets'!$C$2:$C$119,BJ$1)+MINS_AS_SUB('12-13 Teamsheets'!$S$2:$Z$126,$A79,'12-13 Teamsheets'!$C$2:$C$126,BJ$1)+MINS_AS_SUB('13-14 Teamsheets'!$S$2:$Z$132,$A79,'13-14 Teamsheets'!$C$2:$C$132,BJ$1)+MINS_AS_SUB('14-15 Teamsheets'!$S$2:$Z$136,$A79,'14-15 Teamsheets'!$C$2:$C$136,BJ$1)</f>
        <v>0</v>
      </c>
      <c r="BO79" s="27" t="str">
        <f>(APPS('07-08 Teamsheets'!$H$2:$R$88,$A79,'07-08 Teamsheets'!$C$2:$C$88,BO$1)+APPS('08-09 Teamsheets'!$H$2:$R$92,$A79,'08-09 Teamsheets'!$C$2:$C$92,BO$1)+APPS('09-10 Teamsheets'!$H$2:$R$98,$A79,'09-10 Teamsheets'!$C$2:$C$98,BO$1)+APPS('10-11 Teamsheets'!$H$2:$R$106,$A79,'10-11 Teamsheets'!$C$2:$C$106,BO$1)+APPS('11-12 Teamsheets'!$H$2:$R$119,$A79,'11-12 Teamsheets'!$C$2:$C$119,BO$1)+APPS('12-13 Teamsheets'!$H$2:$R$126,$A79,'12-13 Teamsheets'!$C$2:$C$126,BO$1)+APPS('13-14 Teamsheets'!$H$2:$R$132,$A79,'13-14 Teamsheets'!$C$2:$C$132,BO$1)+APPS('14-15 Teamsheets'!$H$2:$R$136,$A79,'14-15 Teamsheets'!$C$2:$C$136,BO$1)) &amp; "(" &amp; (SUBS('07-08 Teamsheets'!$S$2:$Z$88,$A79,'07-08 Teamsheets'!$C$2:$C$88,BO$1)+SUBS('08-09 Teamsheets'!$S$2:$Z$92,$A79,'08-09 Teamsheets'!$C$2:$C$92,BO$1)+SUBS('09-10 Teamsheets'!$S$2:$Z$98,$A79,'09-10 Teamsheets'!$C$2:$C$98,BO$1)+SUBS('10-11 Teamsheets'!$S$2:$Z$106,$A79,'10-11 Teamsheets'!$C$2:$C$106,BO$1)+SUBS('11-12 Teamsheets'!$S$2:$Z$119,$A79,'11-12 Teamsheets'!$C$2:$C$119,BO$1)+SUBS('12-13 Teamsheets'!$S$2:$Z$126,$A79,'12-13 Teamsheets'!$C$2:$C$126,BO$1)+SUBS('13-14 Teamsheets'!$S$2:$Z$132,$A79,'13-14 Teamsheets'!$C$2:$C$132,BO$1)+SUBS('14-15 Teamsheets'!$S$2:$Z$136,$A79,'14-15 Teamsheets'!$C$2:$C$136,BO$1)) &amp; ")"</f>
        <v>0(0)</v>
      </c>
      <c r="BP79" s="27" t="str">
        <f>(GOALS('07-08 Teamsheets'!$H$2:$R$88,$A79,'07-08 Teamsheets'!$C$2:$C$88,BO$1)+GOALS('08-09 Teamsheets'!$H$2:$R$92,$A79,'08-09 Teamsheets'!$C$2:$C$92,BO$1)+GOALS('09-10 Teamsheets'!$H$2:$R$98,$A79,'09-10 Teamsheets'!$C$2:$C$98,BO$1)+GOALS('10-11 Teamsheets'!$H$2:$R$106,$A79,'10-11 Teamsheets'!$C$2:$C$106,BO$1)+GOALS('11-12 Teamsheets'!$H$2:$R$119,$A79,'11-12 Teamsheets'!$C$2:$C$119,BO$1)+GOALS('12-13 Teamsheets'!$H$2:$R$126,$A79,'12-13 Teamsheets'!$C$2:$C$126,BO$1)+GOALS('13-14 Teamsheets'!$H$2:$R$132,$A79,'13-14 Teamsheets'!$C$2:$C$132,BO$1)+GOALS('14-15 Teamsheets'!$H$2:$R$136,$A79,'14-15 Teamsheets'!$C$2:$C$136,BO$1)) &amp; "(" &amp; (GOALS('07-08 Teamsheets'!$S$2:$Z$88,$A79,'07-08 Teamsheets'!$C$2:$C$88,BO$1)+GOALS('08-09 Teamsheets'!$S$2:$Z$92,$A79,'08-09 Teamsheets'!$C$2:$C$92,BO$1)+GOALS('09-10 Teamsheets'!$S$2:$Z$98,$A79,'09-10 Teamsheets'!$C$2:$C$98,BO$1)+GOALS('10-11 Teamsheets'!$S$2:$Z$106,$A79,'10-11 Teamsheets'!$C$2:$C$106,BO$1)+GOALS('11-12 Teamsheets'!$S$2:$Z$119,$A79,'11-12 Teamsheets'!$C$2:$C$119,BO$1)+GOALS('12-13 Teamsheets'!$S$2:$Z$126,$A79,'12-13 Teamsheets'!$C$2:$C$126,BO$1)+GOALS('13-14 Teamsheets'!$S$2:$Z$132,$A79,'13-14 Teamsheets'!$C$2:$C$132,BO$1)+GOALS('14-15 Teamsheets'!$S$2:$Z$136,$A79,'14-15 Teamsheets'!$C$2:$C$136,BO$1)) &amp; ")"</f>
        <v>0(0)</v>
      </c>
      <c r="BQ79" s="27">
        <f>Clean_sheet('07-08 Teamsheets'!$C$2:$H$92,$A79,BO$1)+Clean_sheet('08-09 Teamsheets'!$C$2:$H$92,$A79,BO$1)+Clean_sheet('09-10 Teamsheets'!$C$2:$H$98,$A79,BO$1)+Clean_sheet('10-11 Teamsheets'!$C$2:$H$106,$A79,BO$1)+Clean_sheet('11-12 Teamsheets'!$C$2:$H$119,$A79,BO$1)+Clean_sheet('12-13 Teamsheets'!$C$2:$H$126,$A79,BO$1)+Clean_sheet('13-14 Teamsheets'!$C$2:$H$132,$A79,BO$1)+Clean_sheet('14-15 Teamsheets'!$C$2:$H$136,$A79,BO$1)</f>
        <v>0</v>
      </c>
      <c r="BR79" s="27" t="str">
        <f>(CARDS('07-08 Teamsheets'!$H$2:$Z$88,$A79,$CX$2,'07-08 Teamsheets'!$C$2:$C$88,BO$1)+CARDS('08-09 Teamsheets'!$H$2:$Z$92,$A79,$CX$2,'08-09 Teamsheets'!$C$2:$C$92,BO$1)+CARDS('09-10 Teamsheets'!$H$2:$Z$98,$A79,$CX$2,'09-10 Teamsheets'!$C$2:$C$98,BO$1)+CARDS('10-11 Teamsheets'!$H$2:$Z$106,$A79,$CX$2,'10-11 Teamsheets'!$C$2:$C$106,BO$1)+CARDS('11-12 Teamsheets'!$H$2:$Z$119,$A79,$CX$2,'11-12 Teamsheets'!$C$2:$C$119,BO$1)+CARDS('12-13 Teamsheets'!$H$2:$Z$126,$A79,$CX$2,'12-13 Teamsheets'!$C$2:$C$126,BO$1)+CARDS('13-14 Teamsheets'!$H$2:$Z$132,$A79,$CX$2,'13-14 Teamsheets'!$C$2:$C$132,BO$1)+CARDS('14-15 Teamsheets'!$H$2:$Z$136,$A79,$CX$2,'14-15 Teamsheets'!$C$2:$C$136,BO$1)) &amp; "(" &amp; (CARDS('07-08 Teamsheets'!$H$2:$Z$88,$A79,$CX$3,'07-08 Teamsheets'!$C$2:$C$88,BO$1)+CARDS('08-09 Teamsheets'!$H$2:$Z$92,$A79,$CX$3,'08-09 Teamsheets'!$C$2:$C$92,BO$1)+CARDS('09-10 Teamsheets'!$H$2:$Z$98,$A79,$CX$3,'09-10 Teamsheets'!$C$2:$C$98,BO$1)+CARDS('10-11 Teamsheets'!$H$2:$Z$106,$A79,$CX$3,'10-11 Teamsheets'!$C$2:$C$106,BO$1)+CARDS('11-12 Teamsheets'!$H$2:$Z$119,$A79,$CX$3,'11-12 Teamsheets'!$C$2:$C$119,BO$1)+CARDS('12-13 Teamsheets'!$H$2:$Z$126,$A79,$CX$3,'12-13 Teamsheets'!$C$2:$C$126,BO$1)+CARDS('13-14 Teamsheets'!$H$2:$Z$132,$A79,$CX$3,'13-14 Teamsheets'!$C$2:$C$132,BO$1)+CARDS('14-15 Teamsheets'!$H$2:$Z$136,$A79,$CX$3,'14-15 Teamsheets'!$C$2:$C$136,BO$1)) &amp; ")"</f>
        <v>0(0)</v>
      </c>
      <c r="BS79" s="82">
        <f>MINS_PLAYED('07-08 Teamsheets'!$H$2:$R$88,$A79,'07-08 Teamsheets'!$C$2:$C$88,BO$1)+MINS_PLAYED('08-09 Teamsheets'!$H$2:$R$92,$A79,'08-09 Teamsheets'!$C$2:$C$92,BO$1)+MINS_PLAYED('09-10 Teamsheets'!$H$2:$R$98,$A79,'09-10 Teamsheets'!$C$2:$C$98,BO$1)+MINS_PLAYED('10-11 Teamsheets'!$H$2:$R$106,$A79,'10-11 Teamsheets'!$C$2:$C$106,BO$1)+MINS_PLAYED('11-12 Teamsheets'!$H$2:$R$119,$A79,'11-12 Teamsheets'!$C$2:$C$119,BO$1)+MINS_PLAYED('12-13 Teamsheets'!$H$2:$R$126,$A79,'12-13 Teamsheets'!$C$2:$C$126,BO$1)+MINS_PLAYED('13-14 Teamsheets'!$H$2:$R$132,$A79,'13-14 Teamsheets'!$C$2:$C$132,BO$1)+MINS_PLAYED('14-15 Teamsheets'!$H$2:$R$136,$A79,'14-15 Teamsheets'!$C$2:$C$136,BO$1)+MINS_AS_SUB('07-08 Teamsheets'!$S$2:$Z$88,$A79,'07-08 Teamsheets'!$C$2:$C$88,BO$1)+MINS_AS_SUB('08-09 Teamsheets'!$S$2:$Z$92,$A79,'08-09 Teamsheets'!$C$2:$C$92,BO$1)+MINS_AS_SUB('09-10 Teamsheets'!$S$2:$Z$98,$A79,'09-10 Teamsheets'!$C$2:$C$98,BO$1)+MINS_AS_SUB('10-11 Teamsheets'!$S$2:$Z$106,$A79,'10-11 Teamsheets'!$C$2:$C$106,BO$1)+MINS_AS_SUB('11-12 Teamsheets'!$S$2:$Z$119,$A79,'11-12 Teamsheets'!$C$2:$C$119,BO$1)+MINS_AS_SUB('12-13 Teamsheets'!$S$2:$Z$126,$A79,'12-13 Teamsheets'!$C$2:$C$126,BO$1)+MINS_AS_SUB('13-14 Teamsheets'!$S$2:$Z$132,$A79,'13-14 Teamsheets'!$C$2:$C$132,BO$1)+MINS_AS_SUB('14-15 Teamsheets'!$S$2:$Z$136,$A79,'14-15 Teamsheets'!$C$2:$C$136,BO$1)</f>
        <v>0</v>
      </c>
      <c r="BT79" s="71">
        <f>APPS('05-06 Teamsheets'!$H$2:$R$71,$A79,'05-06 Teamsheets'!$C$2:$C$71,B$1)+SUBS('05-06 Teamsheets'!$S$2:$W$71,$A79,'05-06 Teamsheets'!$C$2:$C$71,B$1)+APPS('06-07 Teamsheets'!$H$2:$R$83,$A79,'06-07 Teamsheets'!$C$2:$C$83,G$1)+SUBS('06-07 Teamsheets'!$S$2:$Z$83,$A79,'06-07 Teamsheets'!$C$2:$C$83,G$1)+APPS('07-08 Teamsheets'!$H$2:$R$88,$A79,'07-08 Teamsheets'!$C$2:$C$88,L$1)+SUBS('07-08 Teamsheets'!$S$2:$Z$88,$A79,'07-08 Teamsheets'!$C$2:$C$88,L$1)+APPS('08-09 Teamsheets'!$H$2:$R$92,$A79,'08-09 Teamsheets'!$C$2:$C$92,Q$1)+SUBS('08-09 Teamsheets'!$S$2:$Z$92,$A79,'08-09 Teamsheets'!$C$2:$C$92,Q$1)+APPS('09-10 Teamsheets'!$H$2:$R$98,$A79,'09-10 Teamsheets'!$C$2:$C$98,Q$1)+SUBS('09-10 Teamsheets'!$S$2:$Z$98,$A79,'09-10 Teamsheets'!$C$2:$C$98,Q$1)+APPS('10-11 Teamsheets'!$H$2:$R$107,$A79,'10-11 Teamsheets'!$C$2:$C$107,Q$1)+SUBS('10-11 Teamsheets'!$S$2:$Z$107,$A79,'10-11 Teamsheets'!$C$2:$C$107,Q$1)+APPS('11-12 Teamsheets'!$H$2:$R$119,$A79,'11-12 Teamsheets'!$C$2:$C$119,Q$1)+SUBS('11-12 Teamsheets'!$S$2:$Z$119,$A79,'11-12 Teamsheets'!$C$2:$C$119,Q$1)+APPS('12-13 Teamsheets'!$H$2:$R$126,$A79,'12-13 Teamsheets'!$C$2:$C$126,Q$1)+SUBS('12-13 Teamsheets'!$S$2:$Z$126,$A79,'12-13 Teamsheets'!$C$2:$C$126,Q$1)+APPS('13-14 Teamsheets'!$H$2:$R$132,$A79,'13-14 Teamsheets'!$C$2:$C$132,Q$1)+SUBS('13-14 Teamsheets'!$S$2:$Z$132,$A79,'13-14 Teamsheets'!$C$2:$C$132,Q$1)+APPS('14-15 Teamsheets'!$H$2:$R$136,$A79,'14-15 Teamsheets'!$C$2:$C$136,Q$1)+SUBS('14-15 Teamsheets'!$S$2:$Z$136,$A79,'14-15 Teamsheets'!$C$2:$C$136,Q$1)</f>
        <v>1</v>
      </c>
      <c r="BU79" s="132">
        <v>0</v>
      </c>
      <c r="BV79" s="27">
        <f>APPS('07-08 Teamsheets'!$H$2:$R$88,$A79,'07-08 Teamsheets'!$C$2:$C$88,AZ$1)+SUBS('07-08 Teamsheets'!$S$2:$Z$88,$A79,'07-08 Teamsheets'!$C$2:$C$88,AZ$1)+APPS('11-12 Teamsheets'!$H$2:$R$119,$A79,'11-12 Teamsheets'!$C$2:$C$119,AZ$1)+SUBS('11-12 Teamsheets'!$S$2:$Z$119,$A79,'11-12 Teamsheets'!$C$2:$C$119,AZ$1)+APPS('12-13 Teamsheets'!$H$2:$R$126,$A79,'12-13 Teamsheets'!$C$2:$C$126,AZ$1)+SUBS('12-13 Teamsheets'!$S$2:$Z$126,$A79,'12-13 Teamsheets'!$C$2:$C$126,AZ$1)+APPS('13-14 Teamsheets'!$H$2:$R$132,$A79,'13-14 Teamsheets'!$C$2:$C$132,AZ$1)+SUBS('13-14 Teamsheets'!$S$2:$Z$132,$A79,'13-14 Teamsheets'!$C$2:$C$132,AZ$1)+APPS('14-15 Teamsheets'!$H$2:$R$136,$A79,'14-15 Teamsheets'!$C$2:$C$136,AZ$1)+SUBS('14-15 Teamsheets'!$S$2:$Z$136,$A79,'14-15 Teamsheets'!$C$2:$C$136,AZ$1)+APPS('08-09 Teamsheets'!$H$2:$R$92,$A79,'08-09 Teamsheets'!$C$2:$C$92,BE$1)+APPS('09-10 Teamsheets'!$H$2:$R$98,$A79,'09-10 Teamsheets'!$C$2:$C$98,BE$1)+SUBS('08-09 Teamsheets'!$S$2:$Z$92,$A79,'08-09 Teamsheets'!$C$2:$C$92,BE$1)+SUBS('09-10 Teamsheets'!$S$2:$Z$98,$A79,'09-10 Teamsheets'!$C$2:$C$98,BE$1)+APPS('10-11 Teamsheets'!$H$2:$R$107,$A79,'10-11 Teamsheets'!$C$2:$C$107,BE$1)+SUBS('10-11 Teamsheets'!$S$2:$Z$107,$A79,'10-11 Teamsheets'!$C$2:$C$107,BE$1)+APPS('11-12 Teamsheets'!$H$2:$R$119,$A79,'11-12 Teamsheets'!$C$2:$C$119,BE$1)+SUBS('11-12 Teamsheets'!$S$2:$Z$119,$A79,'11-12 Teamsheets'!$C$2:$C$119,BE$1)+APPS('12-13 Teamsheets'!$H$2:$R$126,$A79,'12-13 Teamsheets'!$C$2:$C$126,BE$1)+SUBS('12-13 Teamsheets'!$S$2:$Z$126,$A79,'12-13 Teamsheets'!$C$2:$C$126,BE$1)+APPS('13-14 Teamsheets'!$H$2:$R$132,$A79,'13-14 Teamsheets'!$C$2:$C$132,BE$1)+SUBS('13-14 Teamsheets'!$S$2:$Z$132,$A79,'13-14 Teamsheets'!$C$2:$C$132,BE$1)+APPS('14-15 Teamsheets'!$H$2:$R$136,$A79,'14-15 Teamsheets'!$C$2:$C$136,BE$1)+SUBS('14-15 Teamsheets'!$S$2:$Z$136,$A79,'14-15 Teamsheets'!$C$2:$C$136,BE$1)</f>
        <v>1</v>
      </c>
      <c r="BW79" s="27">
        <f>APPS('07-08 Teamsheets'!$H$2:$R$88,$A79,'07-08 Teamsheets'!$C$2:$C$88,BJ$1)+APPS('08-09 Teamsheets'!$H$2:$R$92,$A79,'08-09 Teamsheets'!$C$2:$C$92,BJ$1)+APPS('09-10 Teamsheets'!$H$2:$R$98,$A79,'09-10 Teamsheets'!$C$2:$C$98,BJ$1)+SUBS('07-08 Teamsheets'!$S$2:$Z$88,$A79,'07-08 Teamsheets'!$C$2:$C$88,BJ$1)+SUBS('08-09 Teamsheets'!$S$2:$Z$92,$A79,'08-09 Teamsheets'!$C$2:$C$92,BJ$1)+SUBS('09-10 Teamsheets'!$S$2:$Z$98,$A79,'09-10 Teamsheets'!$C$2:$C$98,BJ$1)+APPS('10-11 Teamsheets'!$H$2:$R$107,$A79,'10-11 Teamsheets'!$C$2:$C$107,BJ$1)+SUBS('10-11 Teamsheets'!$S$2:$Z$107,$A79,'10-11 Teamsheets'!$C$2:$C$107,BJ$1)+APPS('11-12 Teamsheets'!$H$2:$R$119,$A79,'11-12 Teamsheets'!$C$2:$C$119,BJ$1)+SUBS('11-12 Teamsheets'!$S$2:$Z$111,$A79,'11-12 Teamsheets'!$C$2:$C$119,BJ$1)+APPS('12-13 Teamsheets'!$H$2:$R$126,$A79,'12-13 Teamsheets'!$C$2:$C$126,BJ$1)+SUBS('12-13 Teamsheets'!$S$2:$Z$118,$A79,'12-13 Teamsheets'!$C$2:$C$126,BJ$1)+APPS('13-14 Teamsheets'!$H$2:$R$132,$A79,'13-14 Teamsheets'!$C$2:$C$132,BJ$1)+SUBS('13-14 Teamsheets'!$S$2:$Z$124,$A79,'13-14 Teamsheets'!$C$2:$C$132,BJ$1)+APPS('14-15 Teamsheets'!$H$2:$R$136,$A79,'14-15 Teamsheets'!$C$2:$C$136,BJ$1)+SUBS('14-15 Teamsheets'!$S$2:$Z$128,$A79,'14-15 Teamsheets'!$C$2:$C$136,BJ$1)</f>
        <v>0</v>
      </c>
      <c r="BX79" s="27">
        <f>APPS('07-08 Teamsheets'!$H$2:$R$88,$A79,'07-08 Teamsheets'!$C$2:$C$88,BO$1)+APPS('08-09 Teamsheets'!$H$2:$R$92,$A79,'08-09 Teamsheets'!$C$2:$C$92,BO$1)+APPS('09-10 Teamsheets'!$H$2:$R$98,$A79,'09-10 Teamsheets'!$C$2:$C$98,BO$1)+SUBS('07-08 Teamsheets'!$S$2:$Z$88,$A79,'07-08 Teamsheets'!$C$2:$C$88,BO$1)+SUBS('08-09 Teamsheets'!$S$2:$Z$92,$A79,'08-09 Teamsheets'!$C$2:$C$92,BO$1)+SUBS('09-10 Teamsheets'!$S$2:$Z$98,$A79,'09-10 Teamsheets'!$C$2:$C$98,BO$1)+APPS('10-11 Teamsheets'!$H$2:$R$107,$A79,'10-11 Teamsheets'!$C$2:$C$107,BO$1)+SUBS('10-11 Teamsheets'!$S$2:$Z$107,$A79,'10-11 Teamsheets'!$C$2:$C$107,BO$1)+APPS('11-12 Teamsheets'!$H$2:$R$119,$A79,'11-12 Teamsheets'!$C$2:$C$119,BO$1)+SUBS('11-12 Teamsheets'!$S$2:$Z$119,$A79,'11-12 Teamsheets'!$C$2:$C$119,BO$1)+APPS('12-13 Teamsheets'!$H$2:$R$126,$A79,'12-13 Teamsheets'!$C$2:$C$126,BO$1)+SUBS('12-13 Teamsheets'!$S$2:$Z$126,$A79,'12-13 Teamsheets'!$C$2:$C$126,BO$1)+APPS('13-14 Teamsheets'!$H$2:$R$132,$A79,'13-14 Teamsheets'!$C$2:$C$132,BO$1)+SUBS('13-14 Teamsheets'!$S$2:$Z$132,$A79,'13-14 Teamsheets'!$C$2:$C$132,BO$1)+APPS('14-15 Teamsheets'!$H$2:$R$136,$A79,'14-15 Teamsheets'!$C$2:$C$136,BO$1)+SUBS('14-15 Teamsheets'!$S$2:$Z$136,$A79,'14-15 Teamsheets'!$C$2:$C$136,BO$1)</f>
        <v>0</v>
      </c>
      <c r="BY79" s="28">
        <f t="shared" si="31"/>
        <v>1</v>
      </c>
      <c r="BZ79" s="27" t="str">
        <f>(APPS('05-06 Teamsheets'!$H$2:$R$71,$A79) + APPS('06-07 Teamsheets'!$H$2:$R$83,$A79) +APPS('07-08 Teamsheets'!$H$2:$R$88,$A79) + APPS('08-09 Teamsheets'!$H$2:$R$92,$A79)+APPS('09-10 Teamsheets'!$H$2:$R$98,$A79)+APPS('10-11 Teamsheets'!$H$2:$R$107,$A79)+APPS('11-12 Teamsheets'!$H$2:$R$119,$A79)+APPS('12-13 Teamsheets'!$H$2:$R$126,$A79)+APPS('13-14 Teamsheets'!$H$2:$R$132,$A79)+APPS('14-15 Teamsheets'!$H$2:$R$136,$A79)) &amp; "(" &amp; (SUBS('05-06 Teamsheets'!$S$2:$W$71,$A79)+SUBS('06-07 Teamsheets'!$S$2:$Z$83,$A79)+SUBS('07-08 Teamsheets'!$S$2:$Z$88,$A79) +SUBS('08-09 Teamsheets'!$S$2:$Z$92,$A79)+SUBS('09-10 Teamsheets'!$S$2:$Z$98,$A79)+SUBS('10-11 Teamsheets'!$S$2:$Z$107,$A79)+SUBS('11-12 Teamsheets'!$S$2:$Z$119,$A79)+SUBS('12-13 Teamsheets'!$S$2:$Z$126,$A79)+SUBS('13-14 Teamsheets'!$S$2:$Z$132,$A79)+SUBS('14-15 Teamsheets'!$S$2:$Z$136,$A79)) &amp; ")"</f>
        <v>0(2)</v>
      </c>
      <c r="CA79" s="28">
        <f t="shared" si="32"/>
        <v>2</v>
      </c>
      <c r="CB79" s="71">
        <f>GOALS('05-06 Teamsheets'!$H$2:$W$71,$A79,'05-06 Teamsheets'!$C$2:$C$71,B$1)+GOALS('06-07 Teamsheets'!$H$2:$Z$83,$A79,'06-07 Teamsheets'!$C$2:$C$83,G$1)+GOALS('07-08 Teamsheets'!$H$2:$Z$88,$A79,'07-08 Teamsheets'!$C$2:$C$88,L$1)+GOALS('08-09 Teamsheets'!$H$2:$Z$92,$A79,'08-09 Teamsheets'!$C$2:$C$92,Q$1)+GOALS('09-10 Teamsheets'!$H$2:$Z$98,$A79,'09-10 Teamsheets'!$C$2:$C$98,Q$1)+GOALS('10-11 Teamsheets'!$H$2:$Z$107,$A79,'10-11 Teamsheets'!$C$2:$C$107,Q$1)+GOALS('11-12 Teamsheets'!$H$2:$Z$119,$A79,'11-12 Teamsheets'!$C$2:$C$119,Q$1)+GOALS('12-13 Teamsheets'!$H$2:$Z$126,$A79,'12-13 Teamsheets'!$C$2:$C$126,Q$1)+GOALS('13-14 Teamsheets'!$H$2:$Z$132,$A79,'13-14 Teamsheets'!$C$2:$C$132,Q$1)+GOALS('14-15 Teamsheets'!$H$2:$Z$136,$A79,'14-15 Teamsheets'!$C$2:$C$136,Q$1)</f>
        <v>0</v>
      </c>
      <c r="CC79" s="27">
        <f>GOALS('05-06 Teamsheets'!$H$2:$W$71,$A79,'05-06 Teamsheets'!$C$2:$C$71,V$1)+GOALS('05-06 Teamsheets'!$H$2:$W$71,$A79,'05-06 Teamsheets'!$C$2:$C$71,AA$1)+GOALS('06-07 Teamsheets'!$H$2:$Z$83,$A79,'06-07 Teamsheets'!$C$2:$C$83,AF$1)+GOALS('06-07 Teamsheets'!$H$2:$Z$83,$A79,'06-07 Teamsheets'!$C$2:$C$83,AK$1)+GOALS('07-08 Teamsheets'!$H$2:$Z$88,$A79,'07-08 Teamsheets'!$C$2:$C$88,AP$1)+GOALS('07-08 Teamsheets'!$H$2:$Z$88,$A79,'07-08 Teamsheets'!$C$2:$C$88,AU$1)+GOALS('07-08 Teamsheets'!$H$2:$Z$88,$A79,'07-08 Teamsheets'!$C$2:$C$88,AZ$1)+GOALS('11-12 Teamsheets'!$H$2:$Z$119,$A79,'11-12 Teamsheets'!$C$2:$C$119,AZ$1)+GOALS('12-13 Teamsheets'!$H$2:$Z$120,$A79,'12-13 Teamsheets'!$C$2:$C$120,AZ$1)+GOALS('13-14 Teamsheets'!$H$2:$Z$126,$A79,'13-14 Teamsheets'!$C$2:$C$126,AZ$1)+GOALS('14-15 Teamsheets'!$H$2:$Z$130,$A79,'14-15 Teamsheets'!$C$2:$C$130,AZ$1)+GOALS('08-09 Teamsheets'!$H$2:$Z$92,$A79,'08-09 Teamsheets'!$C$2:$C$92,BE$1)+GOALS('09-10 Teamsheets'!$H$2:$Z$98,$A79,'09-10 Teamsheets'!$C$2:$C$98,BE$1)+GOALS('10-11 Teamsheets'!$H$2:$Z$107,$A79,'10-11 Teamsheets'!$C$2:$C$107,BE$1)+GOALS('11-12 Teamsheets'!$H$2:$Z$119,$A79,'11-12 Teamsheets'!$C$2:$C$119,BE$1)+GOALS('12-13 Teamsheets'!$H$2:$Z$126,$A79,'12-13 Teamsheets'!$C$2:$C$126,BE$1)+GOALS('13-14 Teamsheets'!$H$2:$Z$132,$A79,'13-14 Teamsheets'!$C$2:$C$132,BE$1)+GOALS('14-15 Teamsheets'!$H$2:$Z$136,$A79,'14-15 Teamsheets'!$C$2:$C$136,BE$1)</f>
        <v>0</v>
      </c>
      <c r="CD79" s="27">
        <f>GOALS('07-08 Teamsheets'!$H$2:$Z$88,$A79,'07-08 Teamsheets'!$C$2:$C$88,BJ$1)
+GOALS('08-09 Teamsheets'!$H$2:$Z$92,$A79,'08-09 Teamsheets'!$C$2:$C$92,BJ$1)
+GOALS('09-10 Teamsheets'!$H$2:$Z$98,$A79,'09-10 Teamsheets'!$C$2:$C$98,BJ$1)
+GOALS('10-11 Teamsheets'!$H$2:$Z$107,$A79,'10-11 Teamsheets'!$C$2:$C$107,BJ$1)
+GOALS('11-12 Teamsheets'!$H$2:$Z$119,$A79,'11-12 Teamsheets'!$C$2:$C$119,BJ$1)
+GOALS('12-13 Teamsheets'!$H$2:$Z$124,$A79,'12-13 Teamsheets'!$C$2:$C$124,BJ$1)+GOALS('13-14 Teamsheets'!$H$2:$Z$130,$A79,'13-14 Teamsheets'!$C$2:$C$130,BJ$1)+GOALS('14-15 Teamsheets'!$H$2:$Z$134,$A79,'14-15 Teamsheets'!$C$2:$C$134,BJ$1)
+GOALS('07-08 Teamsheets'!$H$2:$Z$88,$A79,'07-08 Teamsheets'!$C$2:$C$88,BO$1)
+GOALS('08-09 Teamsheets'!$H$2:$Z$92,$A79,'08-09 Teamsheets'!$C$2:$C$92,BO$1)
+GOALS('09-10 Teamsheets'!$H$2:$Z$98,$A79,'09-10 Teamsheets'!$C$2:$C$98,BO$1)
+GOALS('10-11 Teamsheets'!$H$2:$Z$107,$A79,'10-11 Teamsheets'!$C$2:$C$107,BO$1)
+GOALS('11-12 Teamsheets'!$H$2:$Z$119,$A79,'11-12 Teamsheets'!$C$2:$C$119,BO$1)
+GOALS('12-13 Teamsheets'!$H$2:$Z$126,$A79,'12-13 Teamsheets'!$C$2:$C$126,BO$1)+GOALS('13-14 Teamsheets'!$H$2:$Z$132,$A79,'13-14 Teamsheets'!$C$2:$C$132,BO$1)+GOALS('14-15 Teamsheets'!$H$2:$Z$136,$A79,'14-15 Teamsheets'!$C$2:$C$136,BO$1)</f>
        <v>0</v>
      </c>
      <c r="CE79" s="28">
        <f t="shared" si="33"/>
        <v>0</v>
      </c>
      <c r="CF79" s="27" t="str">
        <f>(GOALS('05-06 Teamsheets'!$H$2:$R$71,$A79) +GOALS('06-07 Teamsheets'!$H$2:$R$83,$A79) +  GOALS('07-08 Teamsheets'!$H$2:$R$88,$A79) + GOALS('08-09 Teamsheets'!$H$2:$R$92,$A79)+GOALS('09-10 Teamsheets'!$H$2:$R$98,$A79)+GOALS('10-11 Teamsheets'!$H$2:$R$107,$A79)+GOALS('11-12 Teamsheets'!$H$2:$R$119,$A79)+GOALS('12-13 Teamsheets'!$H$2:$R$126,$A79)+GOALS('13-14 Teamsheets'!$H$2:$R$132,$A79)+GOALS('14-15 Teamsheets'!$H$2:$R$136,$A79)) &amp; "(" &amp; (GOALS('05-06 Teamsheets'!$S$2:$W$71,$A79)+GOALS('06-07 Teamsheets'!$S$2:$Z$83,$A79)+GOALS('07-08 Teamsheets'!$S$2:$Z$88,$A79)+GOALS('08-09 Teamsheets'!$S$2:$Z$92,$A79)+GOALS('09-10 Teamsheets'!$S$2:$Z$98,$A79)+GOALS('10-11 Teamsheets'!$S$2:$Z$107,$A79)+GOALS('11-12 Teamsheets'!$S$2:$Z$119,$A79)+GOALS('12-13 Teamsheets'!$S$2:$Z$126,$A79)+GOALS('13-14 Teamsheets'!$S$2:$Z$132,$A79)+GOALS('14-15 Teamsheets'!$S$2:$Z$136,$A79)) &amp; ")"</f>
        <v>0(0)</v>
      </c>
      <c r="CG79" s="28">
        <f t="shared" si="34"/>
        <v>0</v>
      </c>
      <c r="CH79" s="71">
        <f t="shared" si="7"/>
        <v>0</v>
      </c>
      <c r="CI79" s="83">
        <f t="shared" si="8"/>
        <v>0</v>
      </c>
      <c r="CJ79" s="77">
        <f t="shared" si="9"/>
        <v>0</v>
      </c>
      <c r="CK79" s="74" t="str">
        <f>(CARDS('05-06 Teamsheets'!$H$2:$W$71,$A79,$CX$2)+CARDS('06-07 Teamsheets'!$H$2:$Z$83,$A79,$CX$2)+CARDS('07-08 Teamsheets'!$H$2:$Z$88,$A79,$CX$2)+CARDS('08-09 Teamsheets'!$H$2:$Z$92,$A79,$CX$2)+CARDS('09-10 Teamsheets'!$H$2:$Z$98,$A79,$CX$2)+CARDS('10-11 Teamsheets'!$H$2:$Z$107,$A79,$CX$2)+CARDS('11-12 Teamsheets'!$H$2:$Z$119,$A79,$CX$2)+CARDS('12-13 Teamsheets'!$H$2:$Z$126,$A79,$CX$2)+CARDS('13-14 Teamsheets'!$H$2:$Z$130,$A79,$CX$2)) &amp; "(" &amp; (CARDS('05-06 Teamsheets'!$H$2:$W$71,$A79,$CX$3)+CARDS('06-07 Teamsheets'!$H$2:$Z$83,$A79,$CX$3)+CARDS('07-08 Teamsheets'!$H$2:$Z$88,$A79,$CX$3)+CARDS('08-09 Teamsheets'!$H$2:$Z$92,$A79,$CX$3)+CARDS('09-10 Teamsheets'!$H$2:$Z$98,$A79,$CX$3)+CARDS('10-11 Teamsheets'!$H$2:$Z$107,$A79,$CX$3)+CARDS('11-12 Teamsheets'!$H$2:$Z$119,$A79,$CX$3)+CARDS('13-14 Teamsheets'!$H$2:$Z$130,$A79,$CX$3)) &amp; ")"</f>
        <v>0(0)</v>
      </c>
      <c r="CL79" s="28">
        <f>SUM(F79,K79,P79,U79)</f>
        <v>7</v>
      </c>
      <c r="CM79" s="28">
        <f t="shared" si="25"/>
        <v>32</v>
      </c>
      <c r="CN79" s="77">
        <f>SUM(CL79:CM79)</f>
        <v>39</v>
      </c>
      <c r="CO79" s="28">
        <f>IF(AND(CN79&lt;&gt;0, CA79&lt;&gt;0),CN79/CA79,0)</f>
        <v>19.5</v>
      </c>
      <c r="CP79" s="28">
        <f>IF(CG79&lt;&gt;0,CG79/CA79,0)</f>
        <v>0</v>
      </c>
      <c r="CQ79" s="77">
        <f>IF(CG79&lt;&gt;0,CN79/CG79,0)</f>
        <v>0</v>
      </c>
      <c r="CS79" s="71">
        <f t="shared" si="26"/>
        <v>157</v>
      </c>
      <c r="CT79" s="83">
        <f t="shared" si="27"/>
        <v>184</v>
      </c>
      <c r="CU79" s="77">
        <f t="shared" si="28"/>
        <v>101</v>
      </c>
    </row>
    <row r="80" spans="1:102" x14ac:dyDescent="0.2">
      <c r="A80" s="112" t="s">
        <v>3739</v>
      </c>
      <c r="B80" s="27" t="s">
        <v>1635</v>
      </c>
      <c r="C80" s="27" t="s">
        <v>1635</v>
      </c>
      <c r="D80" s="27">
        <v>0</v>
      </c>
      <c r="E80" s="27" t="s">
        <v>1635</v>
      </c>
      <c r="F80" s="82">
        <v>0</v>
      </c>
      <c r="G80" s="27" t="s">
        <v>1635</v>
      </c>
      <c r="H80" s="27" t="s">
        <v>1635</v>
      </c>
      <c r="I80" s="27">
        <v>0</v>
      </c>
      <c r="J80" s="27" t="s">
        <v>1635</v>
      </c>
      <c r="K80" s="82">
        <v>0</v>
      </c>
      <c r="L80" s="27" t="s">
        <v>1635</v>
      </c>
      <c r="M80" s="27" t="s">
        <v>1635</v>
      </c>
      <c r="N80" s="27">
        <v>0</v>
      </c>
      <c r="O80" s="27" t="s">
        <v>1635</v>
      </c>
      <c r="P80" s="82">
        <v>0</v>
      </c>
      <c r="Q80" s="27" t="str">
        <f>(APPS('08-09 Teamsheets'!$H$2:$R$92,$A80,'08-09 Teamsheets'!$C$2:$C$92,Q$1)+APPS('09-10 Teamsheets'!$H$2:$R$98,$A80,'09-10 Teamsheets'!$C$2:$C$98,Q$1)+APPS('10-11 Teamsheets'!$H$2:$R$107,$A80,'10-11 Teamsheets'!$C$2:$C$107,Q$1)+APPS('11-12 Teamsheets'!$H$2:$R$119,$A80,'11-12 Teamsheets'!$C$2:$C$119,Q$1)+APPS('12-13 Teamsheets'!$H$2:$R$126,$A80,'12-13 Teamsheets'!$C$2:$C$126,Q$1)+APPS('13-14 Teamsheets'!$H$2:$R$132,$A80,'13-14 Teamsheets'!$C$2:$C$132,Q$1)+APPS('14-15 Teamsheets'!$H$2:$R$136,$A80,'14-15 Teamsheets'!$C$2:$C$136,Q$1)) &amp; "(" &amp; (SUBS('08-09 Teamsheets'!$S$2:$Z$92,$A80,'08-09 Teamsheets'!$C$2:$C$92,Q$1)+SUBS('09-10 Teamsheets'!$S$2:$Z$98,$A80,'09-10 Teamsheets'!$C$2:$C$98,Q$1)+SUBS('10-11 Teamsheets'!$S$2:$Z$107,$A80,'10-11 Teamsheets'!$C$2:$C$107,Q$1)+SUBS('11-12 Teamsheets'!$S$2:$Z$119,$A80,'11-12 Teamsheets'!$C$2:$C$119,Q$1)+SUBS('12-13 Teamsheets'!$S$2:$Z$126,$A80,'12-13 Teamsheets'!$C$2:$C$126,Q$1)+SUBS('13-14 Teamsheets'!$S$2:$Z$132,$A80,'13-14 Teamsheets'!$C$2:$C$132,Q$1)+SUBS('14-15 Teamsheets'!$S$2:$Z$136,$A80,'14-15 Teamsheets'!$C$2:$C$136,Q$1)) &amp; ")"</f>
        <v>0(2)</v>
      </c>
      <c r="R80" s="27" t="str">
        <f>(GOALS('08-09 Teamsheets'!$H$2:$R$92,$A80,'08-09 Teamsheets'!$C$2:$C$92,Q$1)+GOALS('09-10 Teamsheets'!$H$2:$R$98,$A80,'09-10 Teamsheets'!$C$2:$C$98,Q$1)+GOALS('10-11 Teamsheets'!$H$2:$R$107,$A80,'10-11 Teamsheets'!$C$2:$C$107,Q$1)+GOALS('11-12 Teamsheets'!$H$2:$R$119,$A80,'11-12 Teamsheets'!$C$2:$C$119,Q$1)+GOALS('12-13 Teamsheets'!$H$2:$R$126,$A80,'12-13 Teamsheets'!$C$2:$C$126,Q$1)+GOALS('13-14 Teamsheets'!$H$2:$R$132,$A80,'13-14 Teamsheets'!$C$2:$C$132,Q$1)+GOALS('14-15 Teamsheets'!$H$2:$R$136,$A80,'14-15 Teamsheets'!$C$2:$C$136,Q$1)) &amp; "(" &amp; (GOALS('08-09 Teamsheets'!$S$2:$Z$92,$A80,'08-09 Teamsheets'!$C$2:$C$92,Q$1)+GOALS('09-10 Teamsheets'!$S$2:$Z$98,$A80,'09-10 Teamsheets'!$C$2:$C$98,Q$1)+GOALS('10-11 Teamsheets'!$S$2:$Z$107,$A80,'10-11 Teamsheets'!$C$2:$C$107,Q$1)+GOALS('11-12 Teamsheets'!$S$2:$Z$119,$A80,'11-12 Teamsheets'!$C$2:$C$119,Q$1)+GOALS('12-13 Teamsheets'!$S$2:$Z$126,$A80,'12-13 Teamsheets'!$C$2:$C$126,Q$1)+GOALS('13-14 Teamsheets'!$S$2:$Z$132,$A80,'13-14 Teamsheets'!$C$2:$C$132,Q$1)+GOALS('14-15 Teamsheets'!$S$2:$Z$136,$A80,'14-15 Teamsheets'!$C$2:$C$136,Q$1)) &amp; ")"</f>
        <v>0(0)</v>
      </c>
      <c r="S80" s="27">
        <f>Clean_sheet('08-09 Teamsheets'!$C$2:$H$92,$A80,Q$1)+Clean_sheet('09-10 Teamsheets'!$C$2:$H$98,$A80,Q$1)+Clean_sheet('10-11 Teamsheets'!$C$2:$H$107,$A80,Q$1)+Clean_sheet('11-12 Teamsheets'!$C$2:$H$119,$A80,Q$1)+Clean_sheet('12-13 Teamsheets'!$C$2:$H$126,$A80,Q$1)+Clean_sheet('13-14 Teamsheets'!$C$2:$H$132,$A80,Q$1)+Clean_sheet('14-15 Teamsheets'!$C$2:$H$136,$A80,Q$1)</f>
        <v>0</v>
      </c>
      <c r="T80" s="27" t="str">
        <f>(CARDS('08-09 Teamsheets'!$H$2:$Z$92,$A80,$CX$2,'08-09 Teamsheets'!$C$2:$C$92,Q$1)+CARDS('09-10 Teamsheets'!$H$2:$Z$98,$A80,$CX$2,'09-10 Teamsheets'!$C$2:$C$98,Q$1)+CARDS('10-11 Teamsheets'!$H$2:$Z$107,$A80,$CX$2,'10-11 Teamsheets'!$C$2:$C$107,Q$1)+CARDS('11-12 Teamsheets'!$H$2:$Z$119,$A80,$CX$2,'11-12 Teamsheets'!$C$2:$C$119,Q$1)+CARDS('12-13 Teamsheets'!$H$2:$Z$126,$A80,$CX$2,'12-13 Teamsheets'!$C$2:$C$126,Q$1)+CARDS('13-14 Teamsheets'!$H$2:$Z$132,$A80,$CX$2,'13-14 Teamsheets'!$C$2:$C$132,Q$1)+CARDS('14-15 Teamsheets'!$H$2:$Z$136,$A80,$CX$2,'14-15 Teamsheets'!$C$2:$C$136,Q$1)) &amp; "(" &amp; (CARDS('08-09 Teamsheets'!$H$2:$Z$92,$A80,$CX$3,'08-09 Teamsheets'!$C$2:$C$92,Q$1)+CARDS('09-10 Teamsheets'!$H$2:$Z$98,$A80,$CX$3,'09-10 Teamsheets'!$C$2:$C$98,Q$1)+CARDS('10-11 Teamsheets'!$H$2:$Z$107,$A80,$CX$3,'10-11 Teamsheets'!$C$2:$C$107,Q$1)+CARDS('11-12 Teamsheets'!$H$2:$Z$119,$A80,$CX$3,'11-12 Teamsheets'!$C$2:$C$119,Q$1)+CARDS('12-13 Teamsheets'!$H$2:$Z$126,$A80,$CX$3,'12-13 Teamsheets'!$C$2:$C$126,Q$1)+CARDS('13-14 Teamsheets'!$H$2:$Z$132,$A80,$CX$3,'13-14 Teamsheets'!$C$2:$C$132,Q$1)+CARDS('14-15 Teamsheets'!$H$2:$Z$136,$A80,$CX$3,'14-15 Teamsheets'!$C$2:$C$136,Q$1)) &amp; ")"</f>
        <v>0(0)</v>
      </c>
      <c r="U80" s="82">
        <f>MINS_PLAYED('08-09 Teamsheets'!$H$2:$R$92,$A80,'08-09 Teamsheets'!$C$2:$C$92,Q$1)+MINS_PLAYED('09-10 Teamsheets'!$H$2:$R$98,$A80,'09-10 Teamsheets'!$C$2:$C$98,Q$1)+ MINS_AS_SUB('08-09 Teamsheets'!$S$2:$Z$92,$A80,'08-09 Teamsheets'!$C$2:$C$92,Q$1)+ MINS_AS_SUB('09-10 Teamsheets'!$S$2:$Z$98,$A80,'09-10 Teamsheets'!$C$2:$C$98,Q$1)+MINS_PLAYED('10-11 Teamsheets'!$H$2:$R$107,$A80,'10-11 Teamsheets'!$C$2:$C$107,Q$1)+MINS_AS_SUB('10-11 Teamsheets'!$S$2:$Z$107,$A80,'10-11 Teamsheets'!$C$2:$C$107,Q$1)+MINS_PLAYED('11-12 Teamsheets'!$H$2:$R$119,$A80,'11-12 Teamsheets'!$C$2:$C$119,Q$1)+MINS_AS_SUB('11-12 Teamsheets'!$S$2:$Z$119,$A80,'11-12 Teamsheets'!$C$2:$C$119,Q$1)+MINS_PLAYED('12-13 Teamsheets'!$H$2:$R$126,$A80,'12-13 Teamsheets'!$C$2:$C$126,Q$1)+MINS_AS_SUB('12-13 Teamsheets'!$S$2:$Z$126,$A80,'12-13 Teamsheets'!$C$2:$C$126,Q$1)+MINS_PLAYED('13-14 Teamsheets'!$H$2:$R$132,$A80,'13-14 Teamsheets'!$C$2:$C$132,Q$1)+MINS_AS_SUB('13-14 Teamsheets'!$S$2:$Z$132,$A80,'13-14 Teamsheets'!$C$2:$C$132,Q$1)+MINS_PLAYED('14-15 Teamsheets'!$H$2:$R$136,$A80,'14-15 Teamsheets'!$C$2:$C$136,Q$1)+MINS_AS_SUB('14-15 Teamsheets'!$S$2:$Z$136,$A80,'14-15 Teamsheets'!$C$2:$C$136,Q$1)</f>
        <v>21</v>
      </c>
      <c r="V80" s="27" t="s">
        <v>1635</v>
      </c>
      <c r="W80" s="27" t="s">
        <v>1635</v>
      </c>
      <c r="X80" s="27">
        <v>0</v>
      </c>
      <c r="Y80" s="27" t="s">
        <v>1635</v>
      </c>
      <c r="Z80" s="82">
        <v>0</v>
      </c>
      <c r="AA80" s="27" t="s">
        <v>1635</v>
      </c>
      <c r="AB80" s="27" t="s">
        <v>1635</v>
      </c>
      <c r="AC80" s="27">
        <v>0</v>
      </c>
      <c r="AD80" s="27" t="s">
        <v>1635</v>
      </c>
      <c r="AE80" s="82">
        <v>0</v>
      </c>
      <c r="AF80" s="27" t="s">
        <v>1635</v>
      </c>
      <c r="AG80" s="27" t="s">
        <v>1635</v>
      </c>
      <c r="AH80" s="27">
        <v>0</v>
      </c>
      <c r="AI80" s="27" t="s">
        <v>1635</v>
      </c>
      <c r="AJ80" s="82">
        <v>0</v>
      </c>
      <c r="AK80" s="27" t="s">
        <v>1635</v>
      </c>
      <c r="AL80" s="27" t="s">
        <v>1635</v>
      </c>
      <c r="AM80" s="27">
        <v>0</v>
      </c>
      <c r="AN80" s="27" t="s">
        <v>1635</v>
      </c>
      <c r="AO80" s="82">
        <v>0</v>
      </c>
      <c r="AP80" s="27" t="s">
        <v>1635</v>
      </c>
      <c r="AQ80" s="27" t="s">
        <v>1635</v>
      </c>
      <c r="AR80" s="27">
        <v>0</v>
      </c>
      <c r="AS80" s="27" t="s">
        <v>1635</v>
      </c>
      <c r="AT80" s="82">
        <v>0</v>
      </c>
      <c r="AU80" s="27" t="s">
        <v>1635</v>
      </c>
      <c r="AV80" s="27" t="s">
        <v>1635</v>
      </c>
      <c r="AW80" s="27">
        <v>0</v>
      </c>
      <c r="AX80" s="27" t="s">
        <v>1635</v>
      </c>
      <c r="AY80" s="82">
        <v>0</v>
      </c>
      <c r="AZ80" s="27" t="str">
        <f>(APPS('07-08 Teamsheets'!$H$2:$R$88,$A80,'07-08 Teamsheets'!$C$2:$C$88,AZ$1)+APPS('11-12 Teamsheets'!$H$2:$R$119,$A80,'11-12 Teamsheets'!$C$2:$C$119,AZ$1)+APPS('12-13 Teamsheets'!$H$2:$R$126,$A80,'12-13 Teamsheets'!$C$2:$C$126,AZ$1)+APPS('13-14 Teamsheets'!$H$2:$R$132,$A80,'13-14 Teamsheets'!$C$2:$C$132,AZ$1)+APPS('14-15 Teamsheets'!$H$2:$R$136,$A80,'14-15 Teamsheets'!$C$2:$C$136,AZ$1)) &amp; "(" &amp; (SUBS('07-08 Teamsheets'!$S$2:$Z$88,$A80,'07-08 Teamsheets'!$C$2:$C$88,AZ$1)+SUBS('11-12 Teamsheets'!$S$2:$Z$119,$A80,'11-12 Teamsheets'!$C$2:$C$119,AZ$1)+SUBS('12-13 Teamsheets'!$S$2:$Z$126,$A80,'12-13 Teamsheets'!$C$2:$C$126,AZ$1)+SUBS('13-14 Teamsheets'!$S$2:$Z$132,$A80,'13-14 Teamsheets'!$C$2:$C$132,AZ$1)+SUBS('14-15 Teamsheets'!$S$2:$Z$136,$A80,'14-15 Teamsheets'!$C$2:$C$136,AZ$1)) &amp; ")"</f>
        <v>0(0)</v>
      </c>
      <c r="BA80" s="27" t="str">
        <f>(GOALS('07-08 Teamsheets'!$H$2:$R$88,$A80,'07-08 Teamsheets'!$C$2:$C$88,AZ$1)+GOALS('11-12 Teamsheets'!$H$2:$R$119,$A80,'11-12 Teamsheets'!$C$2:$C$119,AZ$1)+GOALS('12-13 Teamsheets'!$H$2:$R$126,$A80,'12-13 Teamsheets'!$C$2:$C$126,AZ$1)+GOALS('13-14 Teamsheets'!$H$2:$R$132,$A80,'13-14 Teamsheets'!$C$2:$C$132,AZ$1)+GOALS('14-15 Teamsheets'!$H$2:$R$136,$A80,'14-15 Teamsheets'!$C$2:$C$136,AZ$1)) &amp; "(" &amp; (GOALS('07-08 Teamsheets'!$S$2:$Z$88,$A80,'07-08 Teamsheets'!$C$2:$C$88,AZ$1)+GOALS('11-12 Teamsheets'!$S$2:$Z$119,$A80,'11-12 Teamsheets'!$C$2:$C$119,AZ$1)+GOALS('12-13 Teamsheets'!$S$2:$Z$126,$A80,'12-13 Teamsheets'!$C$2:$C$126,AZ$1)+GOALS('13-14 Teamsheets'!$S$2:$Z$132,$A80,'13-14 Teamsheets'!$C$2:$C$132,AZ$1)+GOALS('14-15 Teamsheets'!$S$2:$Z$136,$A80,'14-15 Teamsheets'!$C$2:$C$136,AZ$1)) &amp; ")"</f>
        <v>0(0)</v>
      </c>
      <c r="BB80" s="27">
        <f>Clean_sheet('07-08 Teamsheets'!$C$2:$H$92,$A80,AZ$1)+Clean_sheet('11-12 Teamsheets'!$C$2:$H$119,$A80,AZ$1)+Clean_sheet('12-13 Teamsheets'!$C$2:$H$126,$A80,AZ$1)+Clean_sheet('13-14 Teamsheets'!$C$2:$H$132,$A80,AZ$1)+Clean_sheet('14-15 Teamsheets'!$C$2:$H$136,$A80,AZ$1)</f>
        <v>0</v>
      </c>
      <c r="BC80" s="27" t="str">
        <f>(CARDS('07-08 Teamsheets'!$H$2:$Z$88,$A80,$CX$2,'07-08 Teamsheets'!$C$2:$C$88,AZ$1)+CARDS('11-12 Teamsheets'!$H$2:$Z$119,$A80,$CX$2,'11-12 Teamsheets'!$C$2:$C$119,AZ$1)+CARDS('12-13 Teamsheets'!$H$2:$Z$126,$A80,$CX$2,'12-13 Teamsheets'!$C$2:$C$126,AZ$1)+CARDS('13-14 Teamsheets'!$H$2:$Z$132,$A80,$CX$2,'13-14 Teamsheets'!$C$2:$C$132,AZ$1)+CARDS('14-15 Teamsheets'!$H$2:$Z$136,$A80,$CX$2,'14-15 Teamsheets'!$C$2:$C$136,AZ$1)) &amp; "(" &amp; (CARDS('07-08 Teamsheets'!$H$2:$Z$88,$A80,$CX$3,'07-08 Teamsheets'!$C$2:$C$88,AZ$1)+CARDS('11-12 Teamsheets'!$H$2:$Z$119,$A80,$CX$3,'11-12 Teamsheets'!$C$2:$C$119,AZ$1)+CARDS('12-13 Teamsheets'!$H$2:$Z$126,$A80,$CX$3,'12-13 Teamsheets'!$C$2:$C$126,AZ$1)+CARDS('13-14 Teamsheets'!$H$2:$Z$132,$A80,$CX$3,'13-14 Teamsheets'!$C$2:$C$132,AZ$1)+CARDS('14-15 Teamsheets'!$H$2:$Z$136,$A80,$CX$3,'14-15 Teamsheets'!$C$2:$C$136,AZ$1)) &amp; ")"</f>
        <v>0(0)</v>
      </c>
      <c r="BD80" s="82">
        <f>MINS_PLAYED('07-08 Teamsheets'!$H$2:$R$88,$A80,'07-08 Teamsheets'!$C$2:$C$88,AZ$1)+MINS_PLAYED('11-12 Teamsheets'!$H$2:$R$119,$A80,'11-12 Teamsheets'!$C$2:$C$119,AZ$1)+MINS_PLAYED('12-13 Teamsheets'!$H$2:$R$126,$A80,'12-13 Teamsheets'!$C$2:$C$126,AZ$1)+MINS_PLAYED('13-14 Teamsheets'!$H$2:$R$132,$A80,'13-14 Teamsheets'!$C$2:$C$132,AZ$1)+MINS_PLAYED('14-15 Teamsheets'!$H$2:$R$136,$A80,'14-15 Teamsheets'!$C$2:$C$136,AZ$1)+MINS_AS_SUB('07-08 Teamsheets'!$S$2:$Z$88,$A80,'07-08 Teamsheets'!$C$2:$C$88,AZ$1)+MINS_AS_SUB('11-12 Teamsheets'!$S$2:$Z$119,$A80,'11-12 Teamsheets'!$C$2:$C$119,AZ$1)+MINS_AS_SUB('12-13 Teamsheets'!$S$2:$Z$126,$A80,'12-13 Teamsheets'!$C$2:$C$126,AZ$1)+MINS_AS_SUB('13-14 Teamsheets'!$S$2:$Z$132,$A80,'13-14 Teamsheets'!$C$2:$C$132,AZ$1)+MINS_AS_SUB('14-15 Teamsheets'!$S$2:$Z$136,$A80,'14-15 Teamsheets'!$C$2:$C$136,AZ$1)</f>
        <v>0</v>
      </c>
      <c r="BE80" s="27" t="str">
        <f>(APPS('08-09 Teamsheets'!$H$2:$R$92,$A80,'08-09 Teamsheets'!$C$2:$C$92,BE$1)+APPS('09-10 Teamsheets'!$H$2:$R$98,$A80,'09-10 Teamsheets'!$C$2:$C$98,BE$1)+APPS('10-11 Teamsheets'!$H$2:$R$107,$A80,'10-11 Teamsheets'!$C$2:$C$107,BE$1)+APPS('11-12 Teamsheets'!$H$2:$R$119,$A80,'11-12 Teamsheets'!$C$2:$C$119,BE$1)+APPS('12-13 Teamsheets'!$H$2:$R$126,$A80,'12-13 Teamsheets'!$C$2:$C$126,BE$1)+APPS('13-14 Teamsheets'!$H$2:$R$132,$A80,'13-14 Teamsheets'!$C$2:$C$132,BE$1)+APPS('14-15 Teamsheets'!$H$2:$R$136,$A80,'14-15 Teamsheets'!$C$2:$C$136,BE$1)) &amp; "(" &amp; (SUBS('08-09 Teamsheets'!$S$2:$Z$92,$A80,'08-09 Teamsheets'!$C$2:$C$92,BE$1)+SUBS('09-10 Teamsheets'!$S$2:$Z$98,$A80,'09-10 Teamsheets'!$C$2:$C$98,BE$1)+SUBS('10-11 Teamsheets'!$S$2:$Z$107,$A80,'10-11 Teamsheets'!$C$2:$C$107,BE$1)+SUBS('11-12 Teamsheets'!$S$2:$Z$119,$A80,'11-12 Teamsheets'!$C$2:$C$119,BE$1)+SUBS('12-13 Teamsheets'!$S$2:$Z$126,$A80,'12-13 Teamsheets'!$C$2:$C$126,BE$1)+SUBS('13-14 Teamsheets'!$S$2:$Z$132,$A80,'13-14 Teamsheets'!$C$2:$C$132,BE$1)+SUBS('14-15 Teamsheets'!$S$2:$Z$136,$A80,'14-15 Teamsheets'!$C$2:$C$136,BE$1)) &amp; ")"</f>
        <v>0(0)</v>
      </c>
      <c r="BF80" s="27" t="str">
        <f>(GOALS('08-09 Teamsheets'!$H$2:$R$92,$A80,'08-09 Teamsheets'!$C$2:$C$92,BE$1)+GOALS('09-10 Teamsheets'!$H$2:$R$98,$A80,'09-10 Teamsheets'!$C$2:$C$98,BE$1)+GOALS('10-11 Teamsheets'!$H$2:$R$107,$A80,'10-11 Teamsheets'!$C$2:$C$107,BE$1)+GOALS('11-12 Teamsheets'!$H$2:$R$119,$A80,'11-12 Teamsheets'!$C$2:$C$119,BE$1)+GOALS('12-13 Teamsheets'!$H$2:$R$126,$A80,'12-13 Teamsheets'!$C$2:$C$126,BE$1)+GOALS('13-14 Teamsheets'!$H$2:$R$132,$A80,'13-14 Teamsheets'!$C$2:$C$132,BE$1)+GOALS('14-15 Teamsheets'!$H$2:$R$136,$A80,'14-15 Teamsheets'!$C$2:$C$136,BE$1)) &amp; "(" &amp; (GOALS('08-09 Teamsheets'!$S$2:$Z$92,$A80,'08-09 Teamsheets'!$C$2:$C$92,BE$1)+GOALS('09-10 Teamsheets'!$S$2:$Z$98,$A80,'09-10 Teamsheets'!$C$2:$C$98,BE$1)+GOALS('10-11 Teamsheets'!$S$2:$Z$107,$A80,'10-11 Teamsheets'!$C$2:$C$107,BE$1)+GOALS('11-12 Teamsheets'!$S$2:$Z$119,$A80,'11-12 Teamsheets'!$C$2:$C$119,BE$1)+GOALS('12-13 Teamsheets'!$S$2:$Z$126,$A80,'12-13 Teamsheets'!$C$2:$C$126,BE$1)+GOALS('13-14 Teamsheets'!$S$2:$Z$132,$A80,'13-14 Teamsheets'!$C$2:$C$132,BE$1)+GOALS('14-15 Teamsheets'!$S$2:$Z$136,$A80,'14-15 Teamsheets'!$C$2:$C$136,BE$1)) &amp; ")"</f>
        <v>0(0)</v>
      </c>
      <c r="BG80" s="27">
        <f>Clean_sheet('08-09 Teamsheets'!$C$2:$H$92,$A80,BE$1)+Clean_sheet('09-10 Teamsheets'!$C$2:$H$98,$A80,BE$1)+Clean_sheet('10-11 Teamsheets'!$C$2:$H$107,$A80,BE$1)+Clean_sheet('11-12 Teamsheets'!$C$2:$H$119,$A80,BE$1)+Clean_sheet('12-13 Teamsheets'!$C$2:$H$126,$A80,BE$1)+Clean_sheet('13-14 Teamsheets'!$C$2:$H$132,$A80,BE$1)+Clean_sheet('14-15 Teamsheets'!$C$2:$H$136,$A80,BE$1)</f>
        <v>0</v>
      </c>
      <c r="BH80" s="27" t="str">
        <f>(CARDS('08-09 Teamsheets'!$H$2:$Z$92,$A80,$CX$2,'08-09 Teamsheets'!$C$2:$C$92,BE$1)+CARDS('09-10 Teamsheets'!$H$2:$Z$98,$A80,$CX$2,'09-10 Teamsheets'!$C$2:$C$98,BE$1)+CARDS('10-11 Teamsheets'!$H$2:$Z$107,$A80,$CX$2,'10-11 Teamsheets'!$C$2:$C$107,BE$1)+CARDS('11-12 Teamsheets'!$H$2:$Z$119,$A80,$CX$2,'11-12 Teamsheets'!$C$2:$C$119,BE$1)+CARDS('12-13 Teamsheets'!$H$2:$Z$126,$A80,$CX$2,'12-13 Teamsheets'!$C$2:$C$126,BE$1)+CARDS('13-14 Teamsheets'!$H$2:$Z$132,$A80,$CX$2,'13-14 Teamsheets'!$C$2:$C$132,BE$1)+CARDS('14-15 Teamsheets'!$H$2:$Z$136,$A80,$CX$2,'14-15 Teamsheets'!$C$2:$C$136,BE$1)) &amp; "(" &amp; (CARDS('08-09 Teamsheets'!$H$2:$Z$92,$A80,$CX$3,'08-09 Teamsheets'!$C$2:$C$92,BE$1)+CARDS('09-10 Teamsheets'!$H$2:$Z$98,$A80,$CX$3,'09-10 Teamsheets'!$C$2:$C$98,BE$1)+CARDS('10-11 Teamsheets'!$H$2:$Z$107,$A80,$CX$3,'10-11 Teamsheets'!$C$2:$C$107,BE$1)+CARDS('11-12 Teamsheets'!$H$2:$Z$119,$A80,$CX$3,'11-12 Teamsheets'!$C$2:$C$119,BE$1)+CARDS('12-13 Teamsheets'!$H$2:$Z$126,$A80,$CX$3,'12-13 Teamsheets'!$C$2:$C$126,BE$1)+CARDS('13-14 Teamsheets'!$H$2:$Z$132,$A80,$CX$3,'13-14 Teamsheets'!$C$2:$C$132,BE$1)+CARDS('14-15 Teamsheets'!$H$2:$Z$136,$A80,$CX$3,'14-15 Teamsheets'!$C$2:$C$136,BE$1)) &amp; ")"</f>
        <v>0(0)</v>
      </c>
      <c r="BI80" s="82">
        <f>MINS_PLAYED('08-09 Teamsheets'!$H$2:$R$92,$A80,'08-09 Teamsheets'!$C$2:$C$92,BE$1)+MINS_PLAYED('09-10 Teamsheets'!$H$2:$R$98,$A80,'09-10 Teamsheets'!$C$2:$C$98,BE$1)+ MINS_AS_SUB('08-09 Teamsheets'!$S$2:$Z$92,$A80,'08-09 Teamsheets'!$C$2:$C$92,BE$1)+ MINS_AS_SUB('09-10 Teamsheets'!$S$2:$Z$98,$A80,'09-10 Teamsheets'!$C$2:$C$98,BE$1)+MINS_PLAYED('10-11 Teamsheets'!$H$2:$R$107,$A80,'10-11 Teamsheets'!$C$2:$C$107,BE$1)+MINS_AS_SUB('10-11 Teamsheets'!$S$2:$Z$107,$A80,'10-11 Teamsheets'!$C$2:$C$107,BE$1)+MINS_PLAYED('11-12 Teamsheets'!$H$2:$R$119,$A80,'11-12 Teamsheets'!$C$2:$C$119,BE$1)+MINS_AS_SUB('11-12 Teamsheets'!$S$2:$Z$119,$A80,'11-12 Teamsheets'!$C$2:$C$119,BE$1)+MINS_PLAYED('12-13 Teamsheets'!$H$2:$R$126,$A80,'12-13 Teamsheets'!$C$2:$C$126,BE$1)+MINS_AS_SUB('12-13 Teamsheets'!$S$2:$Z$126,$A80,'12-13 Teamsheets'!$C$2:$C$126,BE$1)+MINS_PLAYED('13-14 Teamsheets'!$H$2:$R$132,$A80,'13-14 Teamsheets'!$C$2:$C$132,BE$1)+MINS_AS_SUB('13-14 Teamsheets'!$S$2:$Z$132,$A80,'13-14 Teamsheets'!$C$2:$C$132,BE$1)+MINS_PLAYED('14-15 Teamsheets'!$H$2:$R$136,$A80,'14-15 Teamsheets'!$C$2:$C$136,BE$1)+MINS_AS_SUB('14-15 Teamsheets'!$S$2:$Z$136,$A80,'14-15 Teamsheets'!$C$2:$C$136,BE$1)</f>
        <v>0</v>
      </c>
      <c r="BJ80" s="27" t="str">
        <f>(APPS('07-08 Teamsheets'!$H$2:$R$88,$A80,'07-08 Teamsheets'!$C$2:$C$88,BJ$1)+APPS('08-09 Teamsheets'!$H$2:$R$92,$A80,'08-09 Teamsheets'!$C$2:$C$92,BJ$1)+APPS('09-10 Teamsheets'!$H$2:$R$98,$A80,'09-10 Teamsheets'!$C$2:$C$98,BJ$1)+APPS('10-11 Teamsheets'!$H$2:$R$106,$A80,'10-11 Teamsheets'!$C$2:$C$106,BJ$1)+APPS('11-12 Teamsheets'!$H$2:$R$119,$A80,'11-12 Teamsheets'!$C$2:$C$119,BJ$1)+APPS('12-13 Teamsheets'!$H$2:$R$126,$A80,'12-13 Teamsheets'!$C$2:$C$126,BJ$1)+APPS('13-14 Teamsheets'!$H$2:$R$132,$A80,'13-14 Teamsheets'!$C$2:$C$132,BJ$1)+APPS('14-15 Teamsheets'!$H$2:$R$136,$A80,'14-15 Teamsheets'!$C$2:$C$136,BJ$1)) &amp; "(" &amp; (SUBS('07-08 Teamsheets'!$S$2:$Z$88,$A80,'07-08 Teamsheets'!$C$2:$C$88,BJ$1)+SUBS('08-09 Teamsheets'!$S$2:$Z$92,$A80,'08-09 Teamsheets'!$C$2:$C$92,BJ$1)+SUBS('09-10 Teamsheets'!$S$2:$Z$98,$A80,'09-10 Teamsheets'!$C$2:$C$98,BJ$1)+SUBS('10-11 Teamsheets'!$S$2:$Z$106,$A80,'10-11 Teamsheets'!$C$2:$C$106,BJ$1)+SUBS('11-12 Teamsheets'!$S$2:$Z$119,$A80,'11-12 Teamsheets'!$C$2:$C$119,BJ$1)+SUBS('12-13 Teamsheets'!$S$2:$Z$126,$A80,'12-13 Teamsheets'!$C$2:$C$126,BJ$1)+SUBS('13-14 Teamsheets'!$S$2:$Z$132,$A80,'13-14 Teamsheets'!$C$2:$C$132,BJ$1)+SUBS('14-15 Teamsheets'!$S$2:$Z$136,$A80,'14-15 Teamsheets'!$C$2:$C$136,BJ$1)) &amp; ")"</f>
        <v>0(0)</v>
      </c>
      <c r="BK80" s="27" t="str">
        <f>(GOALS('07-08 Teamsheets'!$H$2:$R$88,$A80,'07-08 Teamsheets'!$C$2:$C$88,BJ$1)+GOALS('08-09 Teamsheets'!$H$2:$R$92,$A80,'08-09 Teamsheets'!$C$2:$C$92,BJ$1)+GOALS('09-10 Teamsheets'!$H$2:$R$98,$A80,'09-10 Teamsheets'!$C$2:$C$98,BJ$1)+GOALS('10-11 Teamsheets'!$H$2:$R$106,$A80,'10-11 Teamsheets'!$C$2:$C$106,BJ$1)+GOALS('11-12 Teamsheets'!$H$2:$R$119,$A80,'11-12 Teamsheets'!$C$2:$C$119,BJ$1)+GOALS('12-13 Teamsheets'!$H$2:$R$126,$A80,'12-13 Teamsheets'!$C$2:$C$126,BJ$1)+GOALS('13-14 Teamsheets'!$H$2:$R$132,$A80,'13-14 Teamsheets'!$C$2:$C$132,BJ$1)+GOALS('14-15 Teamsheets'!$H$2:$R$136,$A80,'14-15 Teamsheets'!$C$2:$C$136,BJ$1)) &amp; "(" &amp; (GOALS('07-08 Teamsheets'!$S$2:$Z$88,$A80,'07-08 Teamsheets'!$C$2:$C$88,BJ$1)+GOALS('08-09 Teamsheets'!$S$2:$Z$92,$A80,'08-09 Teamsheets'!$C$2:$C$92,BJ$1)+GOALS('09-10 Teamsheets'!$S$2:$Z$98,$A80,'09-10 Teamsheets'!$C$2:$C$98,BJ$1)+GOALS('10-11 Teamsheets'!$S$2:$Z$106,$A80,'10-11 Teamsheets'!$C$2:$C$106,BJ$1)+GOALS('11-12 Teamsheets'!$S$2:$Z$119,$A80,'11-12 Teamsheets'!$C$2:$C$119,BJ$1)+GOALS('12-13 Teamsheets'!$S$2:$Z$126,$A80,'12-13 Teamsheets'!$C$2:$C$126,BJ$1)+GOALS('13-14 Teamsheets'!$S$2:$Z$132,$A80,'13-14 Teamsheets'!$C$2:$C$132,BJ$1)+GOALS('14-15 Teamsheets'!$S$2:$Z$136,$A80,'14-15 Teamsheets'!$C$2:$C$136,BJ$1)) &amp; ")"</f>
        <v>0(0)</v>
      </c>
      <c r="BL80" s="27">
        <f>Clean_sheet('07-08 Teamsheets'!$C$2:$H$92,$A80,BJ$1)+Clean_sheet('08-09 Teamsheets'!$C$2:$H$92,$A80,BJ$1)+Clean_sheet('09-10 Teamsheets'!$C$2:$H$98,$A80,BJ$1)+Clean_sheet('10-11 Teamsheets'!$C$2:$H$106,$A80,BJ$1)+Clean_sheet('11-12 Teamsheets'!$C$2:$H$119,$A80,BJ$1)+Clean_sheet('12-13 Teamsheets'!$C$2:$H$126,$A80,BJ$1)+Clean_sheet('13-14 Teamsheets'!$C$2:$H$132,$A80,BJ$1)+Clean_sheet('14-15 Teamsheets'!$C$2:$H$136,$A80,BJ$1)</f>
        <v>0</v>
      </c>
      <c r="BM80" s="27" t="str">
        <f>(CARDS('07-08 Teamsheets'!$H$2:$Z$88,$A80,$CX$2,'07-08 Teamsheets'!$C$2:$C$88,BJ$1)+CARDS('08-09 Teamsheets'!$H$2:$Z$92,$A80,$CX$2,'08-09 Teamsheets'!$C$2:$C$92,BJ$1)+CARDS('09-10 Teamsheets'!$H$2:$Z$98,$A80,$CX$2,'09-10 Teamsheets'!$C$2:$C$98,BJ$1)+CARDS('10-11 Teamsheets'!$H$2:$Z$106,$A80,$CX$2,'10-11 Teamsheets'!$C$2:$C$106,BJ$1)+CARDS('11-12 Teamsheets'!$H$2:$Z$119,$A80,$CX$2,'11-12 Teamsheets'!$C$2:$C$119,BJ$1)+CARDS('12-13 Teamsheets'!$H$2:$Z$126,$A80,$CX$2,'12-13 Teamsheets'!$C$2:$C$126,BJ$1)+CARDS('13-14 Teamsheets'!$H$2:$Z$132,$A80,$CX$2,'13-14 Teamsheets'!$C$2:$C$132,BJ$1)+CARDS('14-15 Teamsheets'!$H$2:$Z$136,$A80,$CX$2,'14-15 Teamsheets'!$C$2:$C$136,BJ$1)) &amp; "(" &amp; (CARDS('07-08 Teamsheets'!$H$2:$Z$88,$A80,$CX$3,'07-08 Teamsheets'!$C$2:$C$88,BJ$1)+CARDS('08-09 Teamsheets'!$H$2:$Z$92,$A80,$CX$3,'08-09 Teamsheets'!$C$2:$C$92,BJ$1)+CARDS('09-10 Teamsheets'!$H$2:$Z$98,$A80,$CX$3,'09-10 Teamsheets'!$C$2:$C$98,BJ$1)+CARDS('10-11 Teamsheets'!$H$2:$Z$106,$A80,$CX$3,'10-11 Teamsheets'!$C$2:$C$106,BJ$1)+CARDS('11-12 Teamsheets'!$H$2:$Z$119,$A80,$CX$3,'11-12 Teamsheets'!$C$2:$C$119,BJ$1)+CARDS('12-13 Teamsheets'!$H$2:$Z$126,$A80,$CX$3,'12-13 Teamsheets'!$C$2:$C$126,BJ$1)+CARDS('13-14 Teamsheets'!$H$2:$Z$132,$A80,$CX$3,'13-14 Teamsheets'!$C$2:$C$132,BJ$1)+CARDS('14-15 Teamsheets'!$H$2:$Z$136,$A80,$CX$3,'14-15 Teamsheets'!$C$2:$C$136,BJ$1)) &amp; ")"</f>
        <v>0(0)</v>
      </c>
      <c r="BN80" s="82">
        <f>MINS_PLAYED('07-08 Teamsheets'!$H$2:$R$88,$A80,'07-08 Teamsheets'!$C$2:$C$88,BJ$1)+MINS_PLAYED('08-09 Teamsheets'!$H$2:$R$92,$A80,'08-09 Teamsheets'!$C$2:$C$92,BJ$1)+MINS_PLAYED('09-10 Teamsheets'!$H$2:$R$98,$A80,'09-10 Teamsheets'!$C$2:$C$98,BJ$1)+MINS_PLAYED('10-11 Teamsheets'!$H$2:$R$106,$A80,'10-11 Teamsheets'!$C$2:$C$106,BJ$1)+MINS_PLAYED('11-12 Teamsheets'!$H$2:$R$119,$A80,'11-12 Teamsheets'!$C$2:$C$119,BJ$1)+MINS_PLAYED('12-13 Teamsheets'!$H$2:$R$126,$A80,'12-13 Teamsheets'!$C$2:$C$126,BJ$1)+MINS_PLAYED('13-14 Teamsheets'!$H$2:$R$132,$A80,'13-14 Teamsheets'!$C$2:$C$132,BJ$1)+MINS_PLAYED('14-15 Teamsheets'!$H$2:$R$136,$A80,'14-15 Teamsheets'!$C$2:$C$136,BJ$1)+MINS_AS_SUB('07-08 Teamsheets'!$S$2:$Z$88,$A80,'07-08 Teamsheets'!$C$2:$C$88,BJ$1)+MINS_AS_SUB('08-09 Teamsheets'!$S$2:$Z$92,$A80,'08-09 Teamsheets'!$C$2:$C$92,BJ$1)+MINS_AS_SUB('09-10 Teamsheets'!$S$2:$Z$98,$A80,'09-10 Teamsheets'!$C$2:$C$98,BJ$1)+MINS_AS_SUB('10-11 Teamsheets'!$S$2:$Z$106,$A80,'10-11 Teamsheets'!$C$2:$C$106,BJ$1)+MINS_AS_SUB('11-12 Teamsheets'!$S$2:$Z$119,$A80,'11-12 Teamsheets'!$C$2:$C$119,BJ$1)+MINS_AS_SUB('12-13 Teamsheets'!$S$2:$Z$126,$A80,'12-13 Teamsheets'!$C$2:$C$126,BJ$1)+MINS_AS_SUB('13-14 Teamsheets'!$S$2:$Z$132,$A80,'13-14 Teamsheets'!$C$2:$C$132,BJ$1)+MINS_AS_SUB('14-15 Teamsheets'!$S$2:$Z$136,$A80,'14-15 Teamsheets'!$C$2:$C$136,BJ$1)</f>
        <v>0</v>
      </c>
      <c r="BO80" s="27" t="str">
        <f>(APPS('07-08 Teamsheets'!$H$2:$R$88,$A80,'07-08 Teamsheets'!$C$2:$C$88,BO$1)+APPS('08-09 Teamsheets'!$H$2:$R$92,$A80,'08-09 Teamsheets'!$C$2:$C$92,BO$1)+APPS('09-10 Teamsheets'!$H$2:$R$98,$A80,'09-10 Teamsheets'!$C$2:$C$98,BO$1)+APPS('10-11 Teamsheets'!$H$2:$R$106,$A80,'10-11 Teamsheets'!$C$2:$C$106,BO$1)+APPS('11-12 Teamsheets'!$H$2:$R$119,$A80,'11-12 Teamsheets'!$C$2:$C$119,BO$1)+APPS('12-13 Teamsheets'!$H$2:$R$126,$A80,'12-13 Teamsheets'!$C$2:$C$126,BO$1)+APPS('13-14 Teamsheets'!$H$2:$R$132,$A80,'13-14 Teamsheets'!$C$2:$C$132,BO$1)+APPS('14-15 Teamsheets'!$H$2:$R$136,$A80,'14-15 Teamsheets'!$C$2:$C$136,BO$1)) &amp; "(" &amp; (SUBS('07-08 Teamsheets'!$S$2:$Z$88,$A80,'07-08 Teamsheets'!$C$2:$C$88,BO$1)+SUBS('08-09 Teamsheets'!$S$2:$Z$92,$A80,'08-09 Teamsheets'!$C$2:$C$92,BO$1)+SUBS('09-10 Teamsheets'!$S$2:$Z$98,$A80,'09-10 Teamsheets'!$C$2:$C$98,BO$1)+SUBS('10-11 Teamsheets'!$S$2:$Z$106,$A80,'10-11 Teamsheets'!$C$2:$C$106,BO$1)+SUBS('11-12 Teamsheets'!$S$2:$Z$119,$A80,'11-12 Teamsheets'!$C$2:$C$119,BO$1)+SUBS('12-13 Teamsheets'!$S$2:$Z$126,$A80,'12-13 Teamsheets'!$C$2:$C$126,BO$1)+SUBS('13-14 Teamsheets'!$S$2:$Z$132,$A80,'13-14 Teamsheets'!$C$2:$C$132,BO$1)+SUBS('14-15 Teamsheets'!$S$2:$Z$136,$A80,'14-15 Teamsheets'!$C$2:$C$136,BO$1)) &amp; ")"</f>
        <v>0(0)</v>
      </c>
      <c r="BP80" s="27" t="str">
        <f>(GOALS('07-08 Teamsheets'!$H$2:$R$88,$A80,'07-08 Teamsheets'!$C$2:$C$88,BO$1)+GOALS('08-09 Teamsheets'!$H$2:$R$92,$A80,'08-09 Teamsheets'!$C$2:$C$92,BO$1)+GOALS('09-10 Teamsheets'!$H$2:$R$98,$A80,'09-10 Teamsheets'!$C$2:$C$98,BO$1)+GOALS('10-11 Teamsheets'!$H$2:$R$106,$A80,'10-11 Teamsheets'!$C$2:$C$106,BO$1)+GOALS('11-12 Teamsheets'!$H$2:$R$119,$A80,'11-12 Teamsheets'!$C$2:$C$119,BO$1)+GOALS('12-13 Teamsheets'!$H$2:$R$126,$A80,'12-13 Teamsheets'!$C$2:$C$126,BO$1)+GOALS('13-14 Teamsheets'!$H$2:$R$132,$A80,'13-14 Teamsheets'!$C$2:$C$132,BO$1)+GOALS('14-15 Teamsheets'!$H$2:$R$136,$A80,'14-15 Teamsheets'!$C$2:$C$136,BO$1)) &amp; "(" &amp; (GOALS('07-08 Teamsheets'!$S$2:$Z$88,$A80,'07-08 Teamsheets'!$C$2:$C$88,BO$1)+GOALS('08-09 Teamsheets'!$S$2:$Z$92,$A80,'08-09 Teamsheets'!$C$2:$C$92,BO$1)+GOALS('09-10 Teamsheets'!$S$2:$Z$98,$A80,'09-10 Teamsheets'!$C$2:$C$98,BO$1)+GOALS('10-11 Teamsheets'!$S$2:$Z$106,$A80,'10-11 Teamsheets'!$C$2:$C$106,BO$1)+GOALS('11-12 Teamsheets'!$S$2:$Z$119,$A80,'11-12 Teamsheets'!$C$2:$C$119,BO$1)+GOALS('12-13 Teamsheets'!$S$2:$Z$126,$A80,'12-13 Teamsheets'!$C$2:$C$126,BO$1)+GOALS('13-14 Teamsheets'!$S$2:$Z$132,$A80,'13-14 Teamsheets'!$C$2:$C$132,BO$1)+GOALS('14-15 Teamsheets'!$S$2:$Z$136,$A80,'14-15 Teamsheets'!$C$2:$C$136,BO$1)) &amp; ")"</f>
        <v>0(0)</v>
      </c>
      <c r="BQ80" s="27">
        <f>Clean_sheet('07-08 Teamsheets'!$C$2:$H$92,$A80,BO$1)+Clean_sheet('08-09 Teamsheets'!$C$2:$H$92,$A80,BO$1)+Clean_sheet('09-10 Teamsheets'!$C$2:$H$98,$A80,BO$1)+Clean_sheet('10-11 Teamsheets'!$C$2:$H$106,$A80,BO$1)+Clean_sheet('11-12 Teamsheets'!$C$2:$H$119,$A80,BO$1)+Clean_sheet('12-13 Teamsheets'!$C$2:$H$126,$A80,BO$1)+Clean_sheet('13-14 Teamsheets'!$C$2:$H$132,$A80,BO$1)+Clean_sheet('14-15 Teamsheets'!$C$2:$H$136,$A80,BO$1)</f>
        <v>0</v>
      </c>
      <c r="BR80" s="27" t="str">
        <f>(CARDS('07-08 Teamsheets'!$H$2:$Z$88,$A80,$CX$2,'07-08 Teamsheets'!$C$2:$C$88,BO$1)+CARDS('08-09 Teamsheets'!$H$2:$Z$92,$A80,$CX$2,'08-09 Teamsheets'!$C$2:$C$92,BO$1)+CARDS('09-10 Teamsheets'!$H$2:$Z$98,$A80,$CX$2,'09-10 Teamsheets'!$C$2:$C$98,BO$1)+CARDS('10-11 Teamsheets'!$H$2:$Z$106,$A80,$CX$2,'10-11 Teamsheets'!$C$2:$C$106,BO$1)+CARDS('11-12 Teamsheets'!$H$2:$Z$119,$A80,$CX$2,'11-12 Teamsheets'!$C$2:$C$119,BO$1)+CARDS('12-13 Teamsheets'!$H$2:$Z$126,$A80,$CX$2,'12-13 Teamsheets'!$C$2:$C$126,BO$1)+CARDS('13-14 Teamsheets'!$H$2:$Z$132,$A80,$CX$2,'13-14 Teamsheets'!$C$2:$C$132,BO$1)+CARDS('14-15 Teamsheets'!$H$2:$Z$136,$A80,$CX$2,'14-15 Teamsheets'!$C$2:$C$136,BO$1)) &amp; "(" &amp; (CARDS('07-08 Teamsheets'!$H$2:$Z$88,$A80,$CX$3,'07-08 Teamsheets'!$C$2:$C$88,BO$1)+CARDS('08-09 Teamsheets'!$H$2:$Z$92,$A80,$CX$3,'08-09 Teamsheets'!$C$2:$C$92,BO$1)+CARDS('09-10 Teamsheets'!$H$2:$Z$98,$A80,$CX$3,'09-10 Teamsheets'!$C$2:$C$98,BO$1)+CARDS('10-11 Teamsheets'!$H$2:$Z$106,$A80,$CX$3,'10-11 Teamsheets'!$C$2:$C$106,BO$1)+CARDS('11-12 Teamsheets'!$H$2:$Z$119,$A80,$CX$3,'11-12 Teamsheets'!$C$2:$C$119,BO$1)+CARDS('12-13 Teamsheets'!$H$2:$Z$126,$A80,$CX$3,'12-13 Teamsheets'!$C$2:$C$126,BO$1)+CARDS('13-14 Teamsheets'!$H$2:$Z$132,$A80,$CX$3,'13-14 Teamsheets'!$C$2:$C$132,BO$1)+CARDS('14-15 Teamsheets'!$H$2:$Z$136,$A80,$CX$3,'14-15 Teamsheets'!$C$2:$C$136,BO$1)) &amp; ")"</f>
        <v>0(0)</v>
      </c>
      <c r="BS80" s="82">
        <f>MINS_PLAYED('07-08 Teamsheets'!$H$2:$R$88,$A80,'07-08 Teamsheets'!$C$2:$C$88,BO$1)+MINS_PLAYED('08-09 Teamsheets'!$H$2:$R$92,$A80,'08-09 Teamsheets'!$C$2:$C$92,BO$1)+MINS_PLAYED('09-10 Teamsheets'!$H$2:$R$98,$A80,'09-10 Teamsheets'!$C$2:$C$98,BO$1)+MINS_PLAYED('10-11 Teamsheets'!$H$2:$R$106,$A80,'10-11 Teamsheets'!$C$2:$C$106,BO$1)+MINS_PLAYED('11-12 Teamsheets'!$H$2:$R$119,$A80,'11-12 Teamsheets'!$C$2:$C$119,BO$1)+MINS_PLAYED('12-13 Teamsheets'!$H$2:$R$126,$A80,'12-13 Teamsheets'!$C$2:$C$126,BO$1)+MINS_PLAYED('13-14 Teamsheets'!$H$2:$R$132,$A80,'13-14 Teamsheets'!$C$2:$C$132,BO$1)+MINS_PLAYED('14-15 Teamsheets'!$H$2:$R$136,$A80,'14-15 Teamsheets'!$C$2:$C$136,BO$1)+MINS_AS_SUB('07-08 Teamsheets'!$S$2:$Z$88,$A80,'07-08 Teamsheets'!$C$2:$C$88,BO$1)+MINS_AS_SUB('08-09 Teamsheets'!$S$2:$Z$92,$A80,'08-09 Teamsheets'!$C$2:$C$92,BO$1)+MINS_AS_SUB('09-10 Teamsheets'!$S$2:$Z$98,$A80,'09-10 Teamsheets'!$C$2:$C$98,BO$1)+MINS_AS_SUB('10-11 Teamsheets'!$S$2:$Z$106,$A80,'10-11 Teamsheets'!$C$2:$C$106,BO$1)+MINS_AS_SUB('11-12 Teamsheets'!$S$2:$Z$119,$A80,'11-12 Teamsheets'!$C$2:$C$119,BO$1)+MINS_AS_SUB('12-13 Teamsheets'!$S$2:$Z$126,$A80,'12-13 Teamsheets'!$C$2:$C$126,BO$1)+MINS_AS_SUB('13-14 Teamsheets'!$S$2:$Z$132,$A80,'13-14 Teamsheets'!$C$2:$C$132,BO$1)+MINS_AS_SUB('14-15 Teamsheets'!$S$2:$Z$136,$A80,'14-15 Teamsheets'!$C$2:$C$136,BO$1)</f>
        <v>0</v>
      </c>
      <c r="BT80" s="71">
        <f>APPS('05-06 Teamsheets'!$H$2:$R$71,$A80,'05-06 Teamsheets'!$C$2:$C$71,B$1)+SUBS('05-06 Teamsheets'!$S$2:$W$71,$A80,'05-06 Teamsheets'!$C$2:$C$71,B$1)+APPS('06-07 Teamsheets'!$H$2:$R$83,$A80,'06-07 Teamsheets'!$C$2:$C$83,G$1)+SUBS('06-07 Teamsheets'!$S$2:$Z$83,$A80,'06-07 Teamsheets'!$C$2:$C$83,G$1)+APPS('07-08 Teamsheets'!$H$2:$R$88,$A80,'07-08 Teamsheets'!$C$2:$C$88,L$1)+SUBS('07-08 Teamsheets'!$S$2:$Z$88,$A80,'07-08 Teamsheets'!$C$2:$C$88,L$1)+APPS('08-09 Teamsheets'!$H$2:$R$92,$A80,'08-09 Teamsheets'!$C$2:$C$92,Q$1)+SUBS('08-09 Teamsheets'!$S$2:$Z$92,$A80,'08-09 Teamsheets'!$C$2:$C$92,Q$1)+APPS('09-10 Teamsheets'!$H$2:$R$98,$A80,'09-10 Teamsheets'!$C$2:$C$98,Q$1)+SUBS('09-10 Teamsheets'!$S$2:$Z$98,$A80,'09-10 Teamsheets'!$C$2:$C$98,Q$1)+APPS('10-11 Teamsheets'!$H$2:$R$107,$A80,'10-11 Teamsheets'!$C$2:$C$107,Q$1)+SUBS('10-11 Teamsheets'!$S$2:$Z$107,$A80,'10-11 Teamsheets'!$C$2:$C$107,Q$1)+APPS('11-12 Teamsheets'!$H$2:$R$119,$A80,'11-12 Teamsheets'!$C$2:$C$119,Q$1)+SUBS('11-12 Teamsheets'!$S$2:$Z$119,$A80,'11-12 Teamsheets'!$C$2:$C$119,Q$1)+APPS('12-13 Teamsheets'!$H$2:$R$126,$A80,'12-13 Teamsheets'!$C$2:$C$126,Q$1)+SUBS('12-13 Teamsheets'!$S$2:$Z$126,$A80,'12-13 Teamsheets'!$C$2:$C$126,Q$1)+APPS('13-14 Teamsheets'!$H$2:$R$132,$A80,'13-14 Teamsheets'!$C$2:$C$132,Q$1)+SUBS('13-14 Teamsheets'!$S$2:$Z$132,$A80,'13-14 Teamsheets'!$C$2:$C$132,Q$1)+APPS('14-15 Teamsheets'!$H$2:$R$136,$A80,'14-15 Teamsheets'!$C$2:$C$136,Q$1)+SUBS('14-15 Teamsheets'!$S$2:$Z$136,$A80,'14-15 Teamsheets'!$C$2:$C$136,Q$1)</f>
        <v>2</v>
      </c>
      <c r="BU80" s="132">
        <v>0</v>
      </c>
      <c r="BV80" s="27">
        <f>APPS('07-08 Teamsheets'!$H$2:$R$88,$A80,'07-08 Teamsheets'!$C$2:$C$88,AZ$1)+SUBS('07-08 Teamsheets'!$S$2:$Z$88,$A80,'07-08 Teamsheets'!$C$2:$C$88,AZ$1)+APPS('11-12 Teamsheets'!$H$2:$R$119,$A80,'11-12 Teamsheets'!$C$2:$C$119,AZ$1)+SUBS('11-12 Teamsheets'!$S$2:$Z$119,$A80,'11-12 Teamsheets'!$C$2:$C$119,AZ$1)+APPS('12-13 Teamsheets'!$H$2:$R$126,$A80,'12-13 Teamsheets'!$C$2:$C$126,AZ$1)+SUBS('12-13 Teamsheets'!$S$2:$Z$126,$A80,'12-13 Teamsheets'!$C$2:$C$126,AZ$1)+APPS('13-14 Teamsheets'!$H$2:$R$132,$A80,'13-14 Teamsheets'!$C$2:$C$132,AZ$1)+SUBS('13-14 Teamsheets'!$S$2:$Z$132,$A80,'13-14 Teamsheets'!$C$2:$C$132,AZ$1)+APPS('14-15 Teamsheets'!$H$2:$R$136,$A80,'14-15 Teamsheets'!$C$2:$C$136,AZ$1)+SUBS('14-15 Teamsheets'!$S$2:$Z$136,$A80,'14-15 Teamsheets'!$C$2:$C$136,AZ$1)+APPS('08-09 Teamsheets'!$H$2:$R$92,$A80,'08-09 Teamsheets'!$C$2:$C$92,BE$1)+APPS('09-10 Teamsheets'!$H$2:$R$98,$A80,'09-10 Teamsheets'!$C$2:$C$98,BE$1)+SUBS('08-09 Teamsheets'!$S$2:$Z$92,$A80,'08-09 Teamsheets'!$C$2:$C$92,BE$1)+SUBS('09-10 Teamsheets'!$S$2:$Z$98,$A80,'09-10 Teamsheets'!$C$2:$C$98,BE$1)+APPS('10-11 Teamsheets'!$H$2:$R$107,$A80,'10-11 Teamsheets'!$C$2:$C$107,BE$1)+SUBS('10-11 Teamsheets'!$S$2:$Z$107,$A80,'10-11 Teamsheets'!$C$2:$C$107,BE$1)+APPS('11-12 Teamsheets'!$H$2:$R$119,$A80,'11-12 Teamsheets'!$C$2:$C$119,BE$1)+SUBS('11-12 Teamsheets'!$S$2:$Z$119,$A80,'11-12 Teamsheets'!$C$2:$C$119,BE$1)+APPS('12-13 Teamsheets'!$H$2:$R$126,$A80,'12-13 Teamsheets'!$C$2:$C$126,BE$1)+SUBS('12-13 Teamsheets'!$S$2:$Z$126,$A80,'12-13 Teamsheets'!$C$2:$C$126,BE$1)+APPS('13-14 Teamsheets'!$H$2:$R$132,$A80,'13-14 Teamsheets'!$C$2:$C$132,BE$1)+SUBS('13-14 Teamsheets'!$S$2:$Z$132,$A80,'13-14 Teamsheets'!$C$2:$C$132,BE$1)+APPS('14-15 Teamsheets'!$H$2:$R$136,$A80,'14-15 Teamsheets'!$C$2:$C$136,BE$1)+SUBS('14-15 Teamsheets'!$S$2:$Z$136,$A80,'14-15 Teamsheets'!$C$2:$C$136,BE$1)</f>
        <v>0</v>
      </c>
      <c r="BW80" s="27">
        <f>APPS('07-08 Teamsheets'!$H$2:$R$88,$A80,'07-08 Teamsheets'!$C$2:$C$88,BJ$1)+APPS('08-09 Teamsheets'!$H$2:$R$92,$A80,'08-09 Teamsheets'!$C$2:$C$92,BJ$1)+APPS('09-10 Teamsheets'!$H$2:$R$98,$A80,'09-10 Teamsheets'!$C$2:$C$98,BJ$1)+SUBS('07-08 Teamsheets'!$S$2:$Z$88,$A80,'07-08 Teamsheets'!$C$2:$C$88,BJ$1)+SUBS('08-09 Teamsheets'!$S$2:$Z$92,$A80,'08-09 Teamsheets'!$C$2:$C$92,BJ$1)+SUBS('09-10 Teamsheets'!$S$2:$Z$98,$A80,'09-10 Teamsheets'!$C$2:$C$98,BJ$1)+APPS('10-11 Teamsheets'!$H$2:$R$107,$A80,'10-11 Teamsheets'!$C$2:$C$107,BJ$1)+SUBS('10-11 Teamsheets'!$S$2:$Z$107,$A80,'10-11 Teamsheets'!$C$2:$C$107,BJ$1)+APPS('11-12 Teamsheets'!$H$2:$R$119,$A80,'11-12 Teamsheets'!$C$2:$C$119,BJ$1)+SUBS('11-12 Teamsheets'!$S$2:$Z$111,$A80,'11-12 Teamsheets'!$C$2:$C$119,BJ$1)+APPS('12-13 Teamsheets'!$H$2:$R$126,$A80,'12-13 Teamsheets'!$C$2:$C$126,BJ$1)+SUBS('12-13 Teamsheets'!$S$2:$Z$118,$A80,'12-13 Teamsheets'!$C$2:$C$126,BJ$1)+APPS('13-14 Teamsheets'!$H$2:$R$132,$A80,'13-14 Teamsheets'!$C$2:$C$132,BJ$1)+SUBS('13-14 Teamsheets'!$S$2:$Z$124,$A80,'13-14 Teamsheets'!$C$2:$C$132,BJ$1)+APPS('14-15 Teamsheets'!$H$2:$R$136,$A80,'14-15 Teamsheets'!$C$2:$C$136,BJ$1)+SUBS('14-15 Teamsheets'!$S$2:$Z$128,$A80,'14-15 Teamsheets'!$C$2:$C$136,BJ$1)</f>
        <v>0</v>
      </c>
      <c r="BX80" s="27">
        <f>APPS('07-08 Teamsheets'!$H$2:$R$88,$A80,'07-08 Teamsheets'!$C$2:$C$88,BO$1)+APPS('08-09 Teamsheets'!$H$2:$R$92,$A80,'08-09 Teamsheets'!$C$2:$C$92,BO$1)+APPS('09-10 Teamsheets'!$H$2:$R$98,$A80,'09-10 Teamsheets'!$C$2:$C$98,BO$1)+SUBS('07-08 Teamsheets'!$S$2:$Z$88,$A80,'07-08 Teamsheets'!$C$2:$C$88,BO$1)+SUBS('08-09 Teamsheets'!$S$2:$Z$92,$A80,'08-09 Teamsheets'!$C$2:$C$92,BO$1)+SUBS('09-10 Teamsheets'!$S$2:$Z$98,$A80,'09-10 Teamsheets'!$C$2:$C$98,BO$1)+APPS('10-11 Teamsheets'!$H$2:$R$107,$A80,'10-11 Teamsheets'!$C$2:$C$107,BO$1)+SUBS('10-11 Teamsheets'!$S$2:$Z$107,$A80,'10-11 Teamsheets'!$C$2:$C$107,BO$1)+APPS('11-12 Teamsheets'!$H$2:$R$119,$A80,'11-12 Teamsheets'!$C$2:$C$119,BO$1)+SUBS('11-12 Teamsheets'!$S$2:$Z$119,$A80,'11-12 Teamsheets'!$C$2:$C$119,BO$1)+APPS('12-13 Teamsheets'!$H$2:$R$126,$A80,'12-13 Teamsheets'!$C$2:$C$126,BO$1)+SUBS('12-13 Teamsheets'!$S$2:$Z$126,$A80,'12-13 Teamsheets'!$C$2:$C$126,BO$1)+APPS('13-14 Teamsheets'!$H$2:$R$132,$A80,'13-14 Teamsheets'!$C$2:$C$132,BO$1)+SUBS('13-14 Teamsheets'!$S$2:$Z$132,$A80,'13-14 Teamsheets'!$C$2:$C$132,BO$1)+APPS('14-15 Teamsheets'!$H$2:$R$136,$A80,'14-15 Teamsheets'!$C$2:$C$136,BO$1)+SUBS('14-15 Teamsheets'!$S$2:$Z$136,$A80,'14-15 Teamsheets'!$C$2:$C$136,BO$1)</f>
        <v>0</v>
      </c>
      <c r="BY80" s="28">
        <f t="shared" si="31"/>
        <v>0</v>
      </c>
      <c r="BZ80" s="27" t="str">
        <f>(APPS('05-06 Teamsheets'!$H$2:$R$71,$A80) + APPS('06-07 Teamsheets'!$H$2:$R$83,$A80) +APPS('07-08 Teamsheets'!$H$2:$R$88,$A80) + APPS('08-09 Teamsheets'!$H$2:$R$92,$A80)+APPS('09-10 Teamsheets'!$H$2:$R$98,$A80)+APPS('10-11 Teamsheets'!$H$2:$R$107,$A80)+APPS('11-12 Teamsheets'!$H$2:$R$119,$A80)+APPS('12-13 Teamsheets'!$H$2:$R$126,$A80)+APPS('13-14 Teamsheets'!$H$2:$R$132,$A80)+APPS('14-15 Teamsheets'!$H$2:$R$136,$A80)) &amp; "(" &amp; (SUBS('05-06 Teamsheets'!$S$2:$W$71,$A80)+SUBS('06-07 Teamsheets'!$S$2:$Z$83,$A80)+SUBS('07-08 Teamsheets'!$S$2:$Z$88,$A80) +SUBS('08-09 Teamsheets'!$S$2:$Z$92,$A80)+SUBS('09-10 Teamsheets'!$S$2:$Z$98,$A80)+SUBS('10-11 Teamsheets'!$S$2:$Z$107,$A80)+SUBS('11-12 Teamsheets'!$S$2:$Z$119,$A80)+SUBS('12-13 Teamsheets'!$S$2:$Z$126,$A80)+SUBS('13-14 Teamsheets'!$S$2:$Z$132,$A80)+SUBS('14-15 Teamsheets'!$S$2:$Z$136,$A80)) &amp; ")"</f>
        <v>0(2)</v>
      </c>
      <c r="CA80" s="28">
        <f t="shared" si="32"/>
        <v>2</v>
      </c>
      <c r="CB80" s="71">
        <f>GOALS('05-06 Teamsheets'!$H$2:$W$71,$A80,'05-06 Teamsheets'!$C$2:$C$71,B$1)+GOALS('06-07 Teamsheets'!$H$2:$Z$83,$A80,'06-07 Teamsheets'!$C$2:$C$83,G$1)+GOALS('07-08 Teamsheets'!$H$2:$Z$88,$A80,'07-08 Teamsheets'!$C$2:$C$88,L$1)+GOALS('08-09 Teamsheets'!$H$2:$Z$92,$A80,'08-09 Teamsheets'!$C$2:$C$92,Q$1)+GOALS('09-10 Teamsheets'!$H$2:$Z$98,$A80,'09-10 Teamsheets'!$C$2:$C$98,Q$1)+GOALS('10-11 Teamsheets'!$H$2:$Z$107,$A80,'10-11 Teamsheets'!$C$2:$C$107,Q$1)+GOALS('11-12 Teamsheets'!$H$2:$Z$119,$A80,'11-12 Teamsheets'!$C$2:$C$119,Q$1)+GOALS('12-13 Teamsheets'!$H$2:$Z$126,$A80,'12-13 Teamsheets'!$C$2:$C$126,Q$1)+GOALS('13-14 Teamsheets'!$H$2:$Z$132,$A80,'13-14 Teamsheets'!$C$2:$C$132,Q$1)+GOALS('14-15 Teamsheets'!$H$2:$Z$136,$A80,'14-15 Teamsheets'!$C$2:$C$136,Q$1)</f>
        <v>0</v>
      </c>
      <c r="CC80" s="27">
        <f>GOALS('05-06 Teamsheets'!$H$2:$W$71,$A80,'05-06 Teamsheets'!$C$2:$C$71,V$1)+GOALS('05-06 Teamsheets'!$H$2:$W$71,$A80,'05-06 Teamsheets'!$C$2:$C$71,AA$1)+GOALS('06-07 Teamsheets'!$H$2:$Z$83,$A80,'06-07 Teamsheets'!$C$2:$C$83,AF$1)+GOALS('06-07 Teamsheets'!$H$2:$Z$83,$A80,'06-07 Teamsheets'!$C$2:$C$83,AK$1)+GOALS('07-08 Teamsheets'!$H$2:$Z$88,$A80,'07-08 Teamsheets'!$C$2:$C$88,AP$1)+GOALS('07-08 Teamsheets'!$H$2:$Z$88,$A80,'07-08 Teamsheets'!$C$2:$C$88,AU$1)+GOALS('07-08 Teamsheets'!$H$2:$Z$88,$A80,'07-08 Teamsheets'!$C$2:$C$88,AZ$1)+GOALS('11-12 Teamsheets'!$H$2:$Z$119,$A80,'11-12 Teamsheets'!$C$2:$C$119,AZ$1)+GOALS('12-13 Teamsheets'!$H$2:$Z$120,$A80,'12-13 Teamsheets'!$C$2:$C$120,AZ$1)+GOALS('13-14 Teamsheets'!$H$2:$Z$126,$A80,'13-14 Teamsheets'!$C$2:$C$126,AZ$1)+GOALS('14-15 Teamsheets'!$H$2:$Z$130,$A80,'14-15 Teamsheets'!$C$2:$C$130,AZ$1)+GOALS('08-09 Teamsheets'!$H$2:$Z$92,$A80,'08-09 Teamsheets'!$C$2:$C$92,BE$1)+GOALS('09-10 Teamsheets'!$H$2:$Z$98,$A80,'09-10 Teamsheets'!$C$2:$C$98,BE$1)+GOALS('10-11 Teamsheets'!$H$2:$Z$107,$A80,'10-11 Teamsheets'!$C$2:$C$107,BE$1)+GOALS('11-12 Teamsheets'!$H$2:$Z$119,$A80,'11-12 Teamsheets'!$C$2:$C$119,BE$1)+GOALS('12-13 Teamsheets'!$H$2:$Z$126,$A80,'12-13 Teamsheets'!$C$2:$C$126,BE$1)+GOALS('13-14 Teamsheets'!$H$2:$Z$132,$A80,'13-14 Teamsheets'!$C$2:$C$132,BE$1)+GOALS('14-15 Teamsheets'!$H$2:$Z$136,$A80,'14-15 Teamsheets'!$C$2:$C$136,BE$1)</f>
        <v>0</v>
      </c>
      <c r="CD80" s="27">
        <f>GOALS('07-08 Teamsheets'!$H$2:$Z$88,$A80,'07-08 Teamsheets'!$C$2:$C$88,BJ$1)
+GOALS('08-09 Teamsheets'!$H$2:$Z$92,$A80,'08-09 Teamsheets'!$C$2:$C$92,BJ$1)
+GOALS('09-10 Teamsheets'!$H$2:$Z$98,$A80,'09-10 Teamsheets'!$C$2:$C$98,BJ$1)
+GOALS('10-11 Teamsheets'!$H$2:$Z$107,$A80,'10-11 Teamsheets'!$C$2:$C$107,BJ$1)
+GOALS('11-12 Teamsheets'!$H$2:$Z$119,$A80,'11-12 Teamsheets'!$C$2:$C$119,BJ$1)
+GOALS('12-13 Teamsheets'!$H$2:$Z$124,$A80,'12-13 Teamsheets'!$C$2:$C$124,BJ$1)+GOALS('13-14 Teamsheets'!$H$2:$Z$130,$A80,'13-14 Teamsheets'!$C$2:$C$130,BJ$1)+GOALS('14-15 Teamsheets'!$H$2:$Z$134,$A80,'14-15 Teamsheets'!$C$2:$C$134,BJ$1)
+GOALS('07-08 Teamsheets'!$H$2:$Z$88,$A80,'07-08 Teamsheets'!$C$2:$C$88,BO$1)
+GOALS('08-09 Teamsheets'!$H$2:$Z$92,$A80,'08-09 Teamsheets'!$C$2:$C$92,BO$1)
+GOALS('09-10 Teamsheets'!$H$2:$Z$98,$A80,'09-10 Teamsheets'!$C$2:$C$98,BO$1)
+GOALS('10-11 Teamsheets'!$H$2:$Z$107,$A80,'10-11 Teamsheets'!$C$2:$C$107,BO$1)
+GOALS('11-12 Teamsheets'!$H$2:$Z$119,$A80,'11-12 Teamsheets'!$C$2:$C$119,BO$1)
+GOALS('12-13 Teamsheets'!$H$2:$Z$126,$A80,'12-13 Teamsheets'!$C$2:$C$126,BO$1)+GOALS('13-14 Teamsheets'!$H$2:$Z$132,$A80,'13-14 Teamsheets'!$C$2:$C$132,BO$1)+GOALS('14-15 Teamsheets'!$H$2:$Z$136,$A80,'14-15 Teamsheets'!$C$2:$C$136,BO$1)</f>
        <v>0</v>
      </c>
      <c r="CE80" s="28">
        <f t="shared" si="33"/>
        <v>0</v>
      </c>
      <c r="CF80" s="27" t="str">
        <f>(GOALS('05-06 Teamsheets'!$H$2:$R$71,$A80) +GOALS('06-07 Teamsheets'!$H$2:$R$83,$A80) +  GOALS('07-08 Teamsheets'!$H$2:$R$88,$A80) + GOALS('08-09 Teamsheets'!$H$2:$R$92,$A80)+GOALS('09-10 Teamsheets'!$H$2:$R$98,$A80)+GOALS('10-11 Teamsheets'!$H$2:$R$107,$A80)+GOALS('11-12 Teamsheets'!$H$2:$R$119,$A80)+GOALS('12-13 Teamsheets'!$H$2:$R$126,$A80)+GOALS('13-14 Teamsheets'!$H$2:$R$132,$A80)+GOALS('14-15 Teamsheets'!$H$2:$R$136,$A80)) &amp; "(" &amp; (GOALS('05-06 Teamsheets'!$S$2:$W$71,$A80)+GOALS('06-07 Teamsheets'!$S$2:$Z$83,$A80)+GOALS('07-08 Teamsheets'!$S$2:$Z$88,$A80)+GOALS('08-09 Teamsheets'!$S$2:$Z$92,$A80)+GOALS('09-10 Teamsheets'!$S$2:$Z$98,$A80)+GOALS('10-11 Teamsheets'!$S$2:$Z$107,$A80)+GOALS('11-12 Teamsheets'!$S$2:$Z$119,$A80)+GOALS('12-13 Teamsheets'!$S$2:$Z$126,$A80)+GOALS('13-14 Teamsheets'!$S$2:$Z$132,$A80)+GOALS('14-15 Teamsheets'!$S$2:$Z$136,$A80)) &amp; ")"</f>
        <v>0(0)</v>
      </c>
      <c r="CG80" s="28">
        <f t="shared" si="34"/>
        <v>0</v>
      </c>
      <c r="CH80" s="71">
        <f>SUM(D80,I80,N80,S80)</f>
        <v>0</v>
      </c>
      <c r="CI80" s="83">
        <f>SUM(X80,AC80,AH80,AM80,AR80,BG80,AW80,BL80,BQ80,BB80)</f>
        <v>0</v>
      </c>
      <c r="CJ80" s="77">
        <f>SUM(CH80:CI80)</f>
        <v>0</v>
      </c>
      <c r="CK80" s="74" t="str">
        <f>(CARDS('05-06 Teamsheets'!$H$2:$W$71,$A80,$CX$2)+CARDS('06-07 Teamsheets'!$H$2:$Z$83,$A80,$CX$2)+CARDS('07-08 Teamsheets'!$H$2:$Z$88,$A80,$CX$2)+CARDS('08-09 Teamsheets'!$H$2:$Z$92,$A80,$CX$2)+CARDS('09-10 Teamsheets'!$H$2:$Z$98,$A80,$CX$2)+CARDS('10-11 Teamsheets'!$H$2:$Z$107,$A80,$CX$2)+CARDS('11-12 Teamsheets'!$H$2:$Z$119,$A80,$CX$2)+CARDS('12-13 Teamsheets'!$H$2:$Z$126,$A80,$CX$2)+CARDS('13-14 Teamsheets'!$H$2:$Z$130,$A80,$CX$2)) &amp; "(" &amp; (CARDS('05-06 Teamsheets'!$H$2:$W$71,$A80,$CX$3)+CARDS('06-07 Teamsheets'!$H$2:$Z$83,$A80,$CX$3)+CARDS('07-08 Teamsheets'!$H$2:$Z$88,$A80,$CX$3)+CARDS('08-09 Teamsheets'!$H$2:$Z$92,$A80,$CX$3)+CARDS('09-10 Teamsheets'!$H$2:$Z$98,$A80,$CX$3)+CARDS('10-11 Teamsheets'!$H$2:$Z$107,$A80,$CX$3)+CARDS('11-12 Teamsheets'!$H$2:$Z$119,$A80,$CX$3)+CARDS('13-14 Teamsheets'!$H$2:$Z$130,$A80,$CX$3)) &amp; ")"</f>
        <v>0(0)</v>
      </c>
      <c r="CL80" s="28">
        <f>SUM(F80,K80,P80,U80)</f>
        <v>21</v>
      </c>
      <c r="CM80" s="28">
        <f>SUM(Z80,AE80,AJ80,AO80,AT80,BI80,AY80,BN80,BS80,BD80)</f>
        <v>0</v>
      </c>
      <c r="CN80" s="77">
        <f>SUM(CL80:CM80)</f>
        <v>21</v>
      </c>
      <c r="CO80" s="28">
        <f>IF(AND(CN80&lt;&gt;0, CA80&lt;&gt;0),CN80/CA80,0)</f>
        <v>10.5</v>
      </c>
      <c r="CP80" s="28">
        <f>IF(CG80&lt;&gt;0,CG80/CA80,0)</f>
        <v>0</v>
      </c>
      <c r="CQ80" s="77">
        <f>IF(CG80&lt;&gt;0,CN80/CG80,0)</f>
        <v>0</v>
      </c>
      <c r="CS80" s="71">
        <f t="shared" si="26"/>
        <v>157</v>
      </c>
      <c r="CT80" s="83">
        <f t="shared" si="27"/>
        <v>191</v>
      </c>
      <c r="CU80" s="77">
        <f t="shared" si="28"/>
        <v>101</v>
      </c>
      <c r="CW80"/>
      <c r="CX80" s="30"/>
    </row>
    <row r="81" spans="1:102" x14ac:dyDescent="0.2">
      <c r="A81" s="112" t="s">
        <v>3394</v>
      </c>
      <c r="B81" s="27" t="s">
        <v>1635</v>
      </c>
      <c r="C81" s="27" t="s">
        <v>1635</v>
      </c>
      <c r="D81" s="27">
        <v>0</v>
      </c>
      <c r="E81" s="27" t="s">
        <v>1635</v>
      </c>
      <c r="F81" s="82">
        <v>0</v>
      </c>
      <c r="G81" s="27" t="s">
        <v>1635</v>
      </c>
      <c r="H81" s="27" t="s">
        <v>1635</v>
      </c>
      <c r="I81" s="27">
        <v>0</v>
      </c>
      <c r="J81" s="27" t="s">
        <v>1635</v>
      </c>
      <c r="K81" s="82">
        <v>0</v>
      </c>
      <c r="L81" s="27" t="s">
        <v>1635</v>
      </c>
      <c r="M81" s="27" t="s">
        <v>1635</v>
      </c>
      <c r="N81" s="27">
        <v>0</v>
      </c>
      <c r="O81" s="27" t="s">
        <v>1635</v>
      </c>
      <c r="P81" s="82">
        <v>0</v>
      </c>
      <c r="Q81" s="27" t="str">
        <f>(APPS('08-09 Teamsheets'!$H$2:$R$92,$A81,'08-09 Teamsheets'!$C$2:$C$92,Q$1)+APPS('09-10 Teamsheets'!$H$2:$R$98,$A81,'09-10 Teamsheets'!$C$2:$C$98,Q$1)+APPS('10-11 Teamsheets'!$H$2:$R$107,$A81,'10-11 Teamsheets'!$C$2:$C$107,Q$1)+APPS('11-12 Teamsheets'!$H$2:$R$119,$A81,'11-12 Teamsheets'!$C$2:$C$119,Q$1)+APPS('12-13 Teamsheets'!$H$2:$R$126,$A81,'12-13 Teamsheets'!$C$2:$C$126,Q$1)+APPS('13-14 Teamsheets'!$H$2:$R$132,$A81,'13-14 Teamsheets'!$C$2:$C$132,Q$1)+APPS('14-15 Teamsheets'!$H$2:$R$136,$A81,'14-15 Teamsheets'!$C$2:$C$136,Q$1)) &amp; "(" &amp; (SUBS('08-09 Teamsheets'!$S$2:$Z$92,$A81,'08-09 Teamsheets'!$C$2:$C$92,Q$1)+SUBS('09-10 Teamsheets'!$S$2:$Z$98,$A81,'09-10 Teamsheets'!$C$2:$C$98,Q$1)+SUBS('10-11 Teamsheets'!$S$2:$Z$107,$A81,'10-11 Teamsheets'!$C$2:$C$107,Q$1)+SUBS('11-12 Teamsheets'!$S$2:$Z$119,$A81,'11-12 Teamsheets'!$C$2:$C$119,Q$1)+SUBS('12-13 Teamsheets'!$S$2:$Z$126,$A81,'12-13 Teamsheets'!$C$2:$C$126,Q$1)+SUBS('13-14 Teamsheets'!$S$2:$Z$132,$A81,'13-14 Teamsheets'!$C$2:$C$132,Q$1)+SUBS('14-15 Teamsheets'!$S$2:$Z$136,$A81,'14-15 Teamsheets'!$C$2:$C$136,Q$1)) &amp; ")"</f>
        <v>0(0)</v>
      </c>
      <c r="R81" s="27" t="str">
        <f>(GOALS('08-09 Teamsheets'!$H$2:$R$92,$A81,'08-09 Teamsheets'!$C$2:$C$92,Q$1)+GOALS('09-10 Teamsheets'!$H$2:$R$98,$A81,'09-10 Teamsheets'!$C$2:$C$98,Q$1)+GOALS('10-11 Teamsheets'!$H$2:$R$107,$A81,'10-11 Teamsheets'!$C$2:$C$107,Q$1)+GOALS('11-12 Teamsheets'!$H$2:$R$119,$A81,'11-12 Teamsheets'!$C$2:$C$119,Q$1)+GOALS('12-13 Teamsheets'!$H$2:$R$126,$A81,'12-13 Teamsheets'!$C$2:$C$126,Q$1)+GOALS('13-14 Teamsheets'!$H$2:$R$132,$A81,'13-14 Teamsheets'!$C$2:$C$132,Q$1)+GOALS('14-15 Teamsheets'!$H$2:$R$136,$A81,'14-15 Teamsheets'!$C$2:$C$136,Q$1)) &amp; "(" &amp; (GOALS('08-09 Teamsheets'!$S$2:$Z$92,$A81,'08-09 Teamsheets'!$C$2:$C$92,Q$1)+GOALS('09-10 Teamsheets'!$S$2:$Z$98,$A81,'09-10 Teamsheets'!$C$2:$C$98,Q$1)+GOALS('10-11 Teamsheets'!$S$2:$Z$107,$A81,'10-11 Teamsheets'!$C$2:$C$107,Q$1)+GOALS('11-12 Teamsheets'!$S$2:$Z$119,$A81,'11-12 Teamsheets'!$C$2:$C$119,Q$1)+GOALS('12-13 Teamsheets'!$S$2:$Z$126,$A81,'12-13 Teamsheets'!$C$2:$C$126,Q$1)+GOALS('13-14 Teamsheets'!$S$2:$Z$132,$A81,'13-14 Teamsheets'!$C$2:$C$132,Q$1)+GOALS('14-15 Teamsheets'!$S$2:$Z$136,$A81,'14-15 Teamsheets'!$C$2:$C$136,Q$1)) &amp; ")"</f>
        <v>0(0)</v>
      </c>
      <c r="S81" s="27">
        <f>Clean_sheet('08-09 Teamsheets'!$C$2:$H$92,$A81,Q$1)+Clean_sheet('09-10 Teamsheets'!$C$2:$H$98,$A81,Q$1)+Clean_sheet('10-11 Teamsheets'!$C$2:$H$107,$A81,Q$1)+Clean_sheet('11-12 Teamsheets'!$C$2:$H$119,$A81,Q$1)+Clean_sheet('12-13 Teamsheets'!$C$2:$H$126,$A81,Q$1)+Clean_sheet('13-14 Teamsheets'!$C$2:$H$132,$A81,Q$1)+Clean_sheet('14-15 Teamsheets'!$C$2:$H$136,$A81,Q$1)</f>
        <v>0</v>
      </c>
      <c r="T81" s="27" t="str">
        <f>(CARDS('08-09 Teamsheets'!$H$2:$Z$92,$A81,$CX$2,'08-09 Teamsheets'!$C$2:$C$92,Q$1)+CARDS('09-10 Teamsheets'!$H$2:$Z$98,$A81,$CX$2,'09-10 Teamsheets'!$C$2:$C$98,Q$1)+CARDS('10-11 Teamsheets'!$H$2:$Z$107,$A81,$CX$2,'10-11 Teamsheets'!$C$2:$C$107,Q$1)+CARDS('11-12 Teamsheets'!$H$2:$Z$119,$A81,$CX$2,'11-12 Teamsheets'!$C$2:$C$119,Q$1)+CARDS('12-13 Teamsheets'!$H$2:$Z$126,$A81,$CX$2,'12-13 Teamsheets'!$C$2:$C$126,Q$1)+CARDS('13-14 Teamsheets'!$H$2:$Z$132,$A81,$CX$2,'13-14 Teamsheets'!$C$2:$C$132,Q$1)+CARDS('14-15 Teamsheets'!$H$2:$Z$136,$A81,$CX$2,'14-15 Teamsheets'!$C$2:$C$136,Q$1)) &amp; "(" &amp; (CARDS('08-09 Teamsheets'!$H$2:$Z$92,$A81,$CX$3,'08-09 Teamsheets'!$C$2:$C$92,Q$1)+CARDS('09-10 Teamsheets'!$H$2:$Z$98,$A81,$CX$3,'09-10 Teamsheets'!$C$2:$C$98,Q$1)+CARDS('10-11 Teamsheets'!$H$2:$Z$107,$A81,$CX$3,'10-11 Teamsheets'!$C$2:$C$107,Q$1)+CARDS('11-12 Teamsheets'!$H$2:$Z$119,$A81,$CX$3,'11-12 Teamsheets'!$C$2:$C$119,Q$1)+CARDS('12-13 Teamsheets'!$H$2:$Z$126,$A81,$CX$3,'12-13 Teamsheets'!$C$2:$C$126,Q$1)+CARDS('13-14 Teamsheets'!$H$2:$Z$132,$A81,$CX$3,'13-14 Teamsheets'!$C$2:$C$132,Q$1)+CARDS('14-15 Teamsheets'!$H$2:$Z$136,$A81,$CX$3,'14-15 Teamsheets'!$C$2:$C$136,Q$1)) &amp; ")"</f>
        <v>0(0)</v>
      </c>
      <c r="U81" s="82">
        <f>MINS_PLAYED('08-09 Teamsheets'!$H$2:$R$92,$A81,'08-09 Teamsheets'!$C$2:$C$92,Q$1)+MINS_PLAYED('09-10 Teamsheets'!$H$2:$R$98,$A81,'09-10 Teamsheets'!$C$2:$C$98,Q$1)+ MINS_AS_SUB('08-09 Teamsheets'!$S$2:$Z$92,$A81,'08-09 Teamsheets'!$C$2:$C$92,Q$1)+ MINS_AS_SUB('09-10 Teamsheets'!$S$2:$Z$98,$A81,'09-10 Teamsheets'!$C$2:$C$98,Q$1)+MINS_PLAYED('10-11 Teamsheets'!$H$2:$R$107,$A81,'10-11 Teamsheets'!$C$2:$C$107,Q$1)+MINS_AS_SUB('10-11 Teamsheets'!$S$2:$Z$107,$A81,'10-11 Teamsheets'!$C$2:$C$107,Q$1)+MINS_PLAYED('11-12 Teamsheets'!$H$2:$R$119,$A81,'11-12 Teamsheets'!$C$2:$C$119,Q$1)+MINS_AS_SUB('11-12 Teamsheets'!$S$2:$Z$119,$A81,'11-12 Teamsheets'!$C$2:$C$119,Q$1)+MINS_PLAYED('12-13 Teamsheets'!$H$2:$R$126,$A81,'12-13 Teamsheets'!$C$2:$C$126,Q$1)+MINS_AS_SUB('12-13 Teamsheets'!$S$2:$Z$126,$A81,'12-13 Teamsheets'!$C$2:$C$126,Q$1)+MINS_PLAYED('13-14 Teamsheets'!$H$2:$R$132,$A81,'13-14 Teamsheets'!$C$2:$C$132,Q$1)+MINS_AS_SUB('13-14 Teamsheets'!$S$2:$Z$132,$A81,'13-14 Teamsheets'!$C$2:$C$132,Q$1)+MINS_PLAYED('14-15 Teamsheets'!$H$2:$R$136,$A81,'14-15 Teamsheets'!$C$2:$C$136,Q$1)+MINS_AS_SUB('14-15 Teamsheets'!$S$2:$Z$136,$A81,'14-15 Teamsheets'!$C$2:$C$136,Q$1)</f>
        <v>0</v>
      </c>
      <c r="V81" s="27" t="s">
        <v>1635</v>
      </c>
      <c r="W81" s="27" t="s">
        <v>1635</v>
      </c>
      <c r="X81" s="27">
        <v>0</v>
      </c>
      <c r="Y81" s="27" t="s">
        <v>1635</v>
      </c>
      <c r="Z81" s="82">
        <v>0</v>
      </c>
      <c r="AA81" s="27" t="s">
        <v>1635</v>
      </c>
      <c r="AB81" s="27" t="s">
        <v>1635</v>
      </c>
      <c r="AC81" s="27">
        <v>0</v>
      </c>
      <c r="AD81" s="27" t="s">
        <v>1635</v>
      </c>
      <c r="AE81" s="82">
        <v>0</v>
      </c>
      <c r="AF81" s="27" t="s">
        <v>1635</v>
      </c>
      <c r="AG81" s="27" t="s">
        <v>1635</v>
      </c>
      <c r="AH81" s="27">
        <v>0</v>
      </c>
      <c r="AI81" s="27" t="s">
        <v>1635</v>
      </c>
      <c r="AJ81" s="82">
        <v>0</v>
      </c>
      <c r="AK81" s="27" t="s">
        <v>1635</v>
      </c>
      <c r="AL81" s="27" t="s">
        <v>1635</v>
      </c>
      <c r="AM81" s="27">
        <v>0</v>
      </c>
      <c r="AN81" s="27" t="s">
        <v>1635</v>
      </c>
      <c r="AO81" s="82">
        <v>0</v>
      </c>
      <c r="AP81" s="27" t="s">
        <v>1635</v>
      </c>
      <c r="AQ81" s="27" t="s">
        <v>1635</v>
      </c>
      <c r="AR81" s="27">
        <v>0</v>
      </c>
      <c r="AS81" s="27" t="s">
        <v>1635</v>
      </c>
      <c r="AT81" s="82">
        <v>0</v>
      </c>
      <c r="AU81" s="27" t="s">
        <v>1635</v>
      </c>
      <c r="AV81" s="27" t="s">
        <v>1635</v>
      </c>
      <c r="AW81" s="27">
        <v>0</v>
      </c>
      <c r="AX81" s="27" t="s">
        <v>1635</v>
      </c>
      <c r="AY81" s="82">
        <v>0</v>
      </c>
      <c r="AZ81" s="27" t="str">
        <f>(APPS('07-08 Teamsheets'!$H$2:$R$88,$A81,'07-08 Teamsheets'!$C$2:$C$88,AZ$1)+APPS('11-12 Teamsheets'!$H$2:$R$119,$A81,'11-12 Teamsheets'!$C$2:$C$119,AZ$1)+APPS('12-13 Teamsheets'!$H$2:$R$126,$A81,'12-13 Teamsheets'!$C$2:$C$126,AZ$1)+APPS('13-14 Teamsheets'!$H$2:$R$132,$A81,'13-14 Teamsheets'!$C$2:$C$132,AZ$1)+APPS('14-15 Teamsheets'!$H$2:$R$136,$A81,'14-15 Teamsheets'!$C$2:$C$136,AZ$1)) &amp; "(" &amp; (SUBS('07-08 Teamsheets'!$S$2:$Z$88,$A81,'07-08 Teamsheets'!$C$2:$C$88,AZ$1)+SUBS('11-12 Teamsheets'!$S$2:$Z$119,$A81,'11-12 Teamsheets'!$C$2:$C$119,AZ$1)+SUBS('12-13 Teamsheets'!$S$2:$Z$126,$A81,'12-13 Teamsheets'!$C$2:$C$126,AZ$1)+SUBS('13-14 Teamsheets'!$S$2:$Z$132,$A81,'13-14 Teamsheets'!$C$2:$C$132,AZ$1)+SUBS('14-15 Teamsheets'!$S$2:$Z$136,$A81,'14-15 Teamsheets'!$C$2:$C$136,AZ$1)) &amp; ")"</f>
        <v>0(0)</v>
      </c>
      <c r="BA81" s="27" t="str">
        <f>(GOALS('07-08 Teamsheets'!$H$2:$R$88,$A81,'07-08 Teamsheets'!$C$2:$C$88,AZ$1)+GOALS('11-12 Teamsheets'!$H$2:$R$119,$A81,'11-12 Teamsheets'!$C$2:$C$119,AZ$1)+GOALS('12-13 Teamsheets'!$H$2:$R$126,$A81,'12-13 Teamsheets'!$C$2:$C$126,AZ$1)+GOALS('13-14 Teamsheets'!$H$2:$R$132,$A81,'13-14 Teamsheets'!$C$2:$C$132,AZ$1)+GOALS('14-15 Teamsheets'!$H$2:$R$136,$A81,'14-15 Teamsheets'!$C$2:$C$136,AZ$1)) &amp; "(" &amp; (GOALS('07-08 Teamsheets'!$S$2:$Z$88,$A81,'07-08 Teamsheets'!$C$2:$C$88,AZ$1)+GOALS('11-12 Teamsheets'!$S$2:$Z$119,$A81,'11-12 Teamsheets'!$C$2:$C$119,AZ$1)+GOALS('12-13 Teamsheets'!$S$2:$Z$126,$A81,'12-13 Teamsheets'!$C$2:$C$126,AZ$1)+GOALS('13-14 Teamsheets'!$S$2:$Z$132,$A81,'13-14 Teamsheets'!$C$2:$C$132,AZ$1)+GOALS('14-15 Teamsheets'!$S$2:$Z$136,$A81,'14-15 Teamsheets'!$C$2:$C$136,AZ$1)) &amp; ")"</f>
        <v>0(0)</v>
      </c>
      <c r="BB81" s="27">
        <f>Clean_sheet('07-08 Teamsheets'!$C$2:$H$92,$A81,AZ$1)+Clean_sheet('11-12 Teamsheets'!$C$2:$H$119,$A81,AZ$1)+Clean_sheet('12-13 Teamsheets'!$C$2:$H$126,$A81,AZ$1)+Clean_sheet('13-14 Teamsheets'!$C$2:$H$132,$A81,AZ$1)+Clean_sheet('14-15 Teamsheets'!$C$2:$H$136,$A81,AZ$1)</f>
        <v>0</v>
      </c>
      <c r="BC81" s="27" t="str">
        <f>(CARDS('07-08 Teamsheets'!$H$2:$Z$88,$A81,$CX$2,'07-08 Teamsheets'!$C$2:$C$88,AZ$1)+CARDS('11-12 Teamsheets'!$H$2:$Z$119,$A81,$CX$2,'11-12 Teamsheets'!$C$2:$C$119,AZ$1)+CARDS('12-13 Teamsheets'!$H$2:$Z$126,$A81,$CX$2,'12-13 Teamsheets'!$C$2:$C$126,AZ$1)+CARDS('13-14 Teamsheets'!$H$2:$Z$132,$A81,$CX$2,'13-14 Teamsheets'!$C$2:$C$132,AZ$1)+CARDS('14-15 Teamsheets'!$H$2:$Z$136,$A81,$CX$2,'14-15 Teamsheets'!$C$2:$C$136,AZ$1)) &amp; "(" &amp; (CARDS('07-08 Teamsheets'!$H$2:$Z$88,$A81,$CX$3,'07-08 Teamsheets'!$C$2:$C$88,AZ$1)+CARDS('11-12 Teamsheets'!$H$2:$Z$119,$A81,$CX$3,'11-12 Teamsheets'!$C$2:$C$119,AZ$1)+CARDS('12-13 Teamsheets'!$H$2:$Z$126,$A81,$CX$3,'12-13 Teamsheets'!$C$2:$C$126,AZ$1)+CARDS('13-14 Teamsheets'!$H$2:$Z$132,$A81,$CX$3,'13-14 Teamsheets'!$C$2:$C$132,AZ$1)+CARDS('14-15 Teamsheets'!$H$2:$Z$136,$A81,$CX$3,'14-15 Teamsheets'!$C$2:$C$136,AZ$1)) &amp; ")"</f>
        <v>0(0)</v>
      </c>
      <c r="BD81" s="82">
        <f>MINS_PLAYED('07-08 Teamsheets'!$H$2:$R$88,$A81,'07-08 Teamsheets'!$C$2:$C$88,AZ$1)+MINS_PLAYED('11-12 Teamsheets'!$H$2:$R$119,$A81,'11-12 Teamsheets'!$C$2:$C$119,AZ$1)+MINS_PLAYED('12-13 Teamsheets'!$H$2:$R$126,$A81,'12-13 Teamsheets'!$C$2:$C$126,AZ$1)+MINS_PLAYED('13-14 Teamsheets'!$H$2:$R$132,$A81,'13-14 Teamsheets'!$C$2:$C$132,AZ$1)+MINS_PLAYED('14-15 Teamsheets'!$H$2:$R$136,$A81,'14-15 Teamsheets'!$C$2:$C$136,AZ$1)+MINS_AS_SUB('07-08 Teamsheets'!$S$2:$Z$88,$A81,'07-08 Teamsheets'!$C$2:$C$88,AZ$1)+MINS_AS_SUB('11-12 Teamsheets'!$S$2:$Z$119,$A81,'11-12 Teamsheets'!$C$2:$C$119,AZ$1)+MINS_AS_SUB('12-13 Teamsheets'!$S$2:$Z$126,$A81,'12-13 Teamsheets'!$C$2:$C$126,AZ$1)+MINS_AS_SUB('13-14 Teamsheets'!$S$2:$Z$132,$A81,'13-14 Teamsheets'!$C$2:$C$132,AZ$1)+MINS_AS_SUB('14-15 Teamsheets'!$S$2:$Z$136,$A81,'14-15 Teamsheets'!$C$2:$C$136,AZ$1)</f>
        <v>0</v>
      </c>
      <c r="BE81" s="27" t="str">
        <f>(APPS('08-09 Teamsheets'!$H$2:$R$92,$A81,'08-09 Teamsheets'!$C$2:$C$92,BE$1)+APPS('09-10 Teamsheets'!$H$2:$R$98,$A81,'09-10 Teamsheets'!$C$2:$C$98,BE$1)+APPS('10-11 Teamsheets'!$H$2:$R$107,$A81,'10-11 Teamsheets'!$C$2:$C$107,BE$1)+APPS('11-12 Teamsheets'!$H$2:$R$119,$A81,'11-12 Teamsheets'!$C$2:$C$119,BE$1)+APPS('12-13 Teamsheets'!$H$2:$R$126,$A81,'12-13 Teamsheets'!$C$2:$C$126,BE$1)+APPS('13-14 Teamsheets'!$H$2:$R$132,$A81,'13-14 Teamsheets'!$C$2:$C$132,BE$1)+APPS('14-15 Teamsheets'!$H$2:$R$136,$A81,'14-15 Teamsheets'!$C$2:$C$136,BE$1)) &amp; "(" &amp; (SUBS('08-09 Teamsheets'!$S$2:$Z$92,$A81,'08-09 Teamsheets'!$C$2:$C$92,BE$1)+SUBS('09-10 Teamsheets'!$S$2:$Z$98,$A81,'09-10 Teamsheets'!$C$2:$C$98,BE$1)+SUBS('10-11 Teamsheets'!$S$2:$Z$107,$A81,'10-11 Teamsheets'!$C$2:$C$107,BE$1)+SUBS('11-12 Teamsheets'!$S$2:$Z$119,$A81,'11-12 Teamsheets'!$C$2:$C$119,BE$1)+SUBS('12-13 Teamsheets'!$S$2:$Z$126,$A81,'12-13 Teamsheets'!$C$2:$C$126,BE$1)+SUBS('13-14 Teamsheets'!$S$2:$Z$132,$A81,'13-14 Teamsheets'!$C$2:$C$132,BE$1)+SUBS('14-15 Teamsheets'!$S$2:$Z$136,$A81,'14-15 Teamsheets'!$C$2:$C$136,BE$1)) &amp; ")"</f>
        <v>0(0)</v>
      </c>
      <c r="BF81" s="27" t="str">
        <f>(GOALS('08-09 Teamsheets'!$H$2:$R$92,$A81,'08-09 Teamsheets'!$C$2:$C$92,BE$1)+GOALS('09-10 Teamsheets'!$H$2:$R$98,$A81,'09-10 Teamsheets'!$C$2:$C$98,BE$1)+GOALS('10-11 Teamsheets'!$H$2:$R$107,$A81,'10-11 Teamsheets'!$C$2:$C$107,BE$1)+GOALS('11-12 Teamsheets'!$H$2:$R$119,$A81,'11-12 Teamsheets'!$C$2:$C$119,BE$1)+GOALS('12-13 Teamsheets'!$H$2:$R$126,$A81,'12-13 Teamsheets'!$C$2:$C$126,BE$1)+GOALS('13-14 Teamsheets'!$H$2:$R$132,$A81,'13-14 Teamsheets'!$C$2:$C$132,BE$1)+GOALS('14-15 Teamsheets'!$H$2:$R$136,$A81,'14-15 Teamsheets'!$C$2:$C$136,BE$1)) &amp; "(" &amp; (GOALS('08-09 Teamsheets'!$S$2:$Z$92,$A81,'08-09 Teamsheets'!$C$2:$C$92,BE$1)+GOALS('09-10 Teamsheets'!$S$2:$Z$98,$A81,'09-10 Teamsheets'!$C$2:$C$98,BE$1)+GOALS('10-11 Teamsheets'!$S$2:$Z$107,$A81,'10-11 Teamsheets'!$C$2:$C$107,BE$1)+GOALS('11-12 Teamsheets'!$S$2:$Z$119,$A81,'11-12 Teamsheets'!$C$2:$C$119,BE$1)+GOALS('12-13 Teamsheets'!$S$2:$Z$126,$A81,'12-13 Teamsheets'!$C$2:$C$126,BE$1)+GOALS('13-14 Teamsheets'!$S$2:$Z$132,$A81,'13-14 Teamsheets'!$C$2:$C$132,BE$1)+GOALS('14-15 Teamsheets'!$S$2:$Z$136,$A81,'14-15 Teamsheets'!$C$2:$C$136,BE$1)) &amp; ")"</f>
        <v>0(0)</v>
      </c>
      <c r="BG81" s="27">
        <f>Clean_sheet('08-09 Teamsheets'!$C$2:$H$92,$A81,BE$1)+Clean_sheet('09-10 Teamsheets'!$C$2:$H$98,$A81,BE$1)+Clean_sheet('10-11 Teamsheets'!$C$2:$H$107,$A81,BE$1)+Clean_sheet('11-12 Teamsheets'!$C$2:$H$119,$A81,BE$1)+Clean_sheet('12-13 Teamsheets'!$C$2:$H$126,$A81,BE$1)+Clean_sheet('13-14 Teamsheets'!$C$2:$H$132,$A81,BE$1)+Clean_sheet('14-15 Teamsheets'!$C$2:$H$136,$A81,BE$1)</f>
        <v>0</v>
      </c>
      <c r="BH81" s="27" t="str">
        <f>(CARDS('08-09 Teamsheets'!$H$2:$Z$92,$A81,$CX$2,'08-09 Teamsheets'!$C$2:$C$92,BE$1)+CARDS('09-10 Teamsheets'!$H$2:$Z$98,$A81,$CX$2,'09-10 Teamsheets'!$C$2:$C$98,BE$1)+CARDS('10-11 Teamsheets'!$H$2:$Z$107,$A81,$CX$2,'10-11 Teamsheets'!$C$2:$C$107,BE$1)+CARDS('11-12 Teamsheets'!$H$2:$Z$119,$A81,$CX$2,'11-12 Teamsheets'!$C$2:$C$119,BE$1)+CARDS('12-13 Teamsheets'!$H$2:$Z$126,$A81,$CX$2,'12-13 Teamsheets'!$C$2:$C$126,BE$1)+CARDS('13-14 Teamsheets'!$H$2:$Z$132,$A81,$CX$2,'13-14 Teamsheets'!$C$2:$C$132,BE$1)+CARDS('14-15 Teamsheets'!$H$2:$Z$136,$A81,$CX$2,'14-15 Teamsheets'!$C$2:$C$136,BE$1)) &amp; "(" &amp; (CARDS('08-09 Teamsheets'!$H$2:$Z$92,$A81,$CX$3,'08-09 Teamsheets'!$C$2:$C$92,BE$1)+CARDS('09-10 Teamsheets'!$H$2:$Z$98,$A81,$CX$3,'09-10 Teamsheets'!$C$2:$C$98,BE$1)+CARDS('10-11 Teamsheets'!$H$2:$Z$107,$A81,$CX$3,'10-11 Teamsheets'!$C$2:$C$107,BE$1)+CARDS('11-12 Teamsheets'!$H$2:$Z$119,$A81,$CX$3,'11-12 Teamsheets'!$C$2:$C$119,BE$1)+CARDS('12-13 Teamsheets'!$H$2:$Z$126,$A81,$CX$3,'12-13 Teamsheets'!$C$2:$C$126,BE$1)+CARDS('13-14 Teamsheets'!$H$2:$Z$132,$A81,$CX$3,'13-14 Teamsheets'!$C$2:$C$132,BE$1)+CARDS('14-15 Teamsheets'!$H$2:$Z$136,$A81,$CX$3,'14-15 Teamsheets'!$C$2:$C$136,BE$1)) &amp; ")"</f>
        <v>0(0)</v>
      </c>
      <c r="BI81" s="82">
        <f>MINS_PLAYED('08-09 Teamsheets'!$H$2:$R$92,$A81,'08-09 Teamsheets'!$C$2:$C$92,BE$1)+MINS_PLAYED('09-10 Teamsheets'!$H$2:$R$98,$A81,'09-10 Teamsheets'!$C$2:$C$98,BE$1)+ MINS_AS_SUB('08-09 Teamsheets'!$S$2:$Z$92,$A81,'08-09 Teamsheets'!$C$2:$C$92,BE$1)+ MINS_AS_SUB('09-10 Teamsheets'!$S$2:$Z$98,$A81,'09-10 Teamsheets'!$C$2:$C$98,BE$1)+MINS_PLAYED('10-11 Teamsheets'!$H$2:$R$107,$A81,'10-11 Teamsheets'!$C$2:$C$107,BE$1)+MINS_AS_SUB('10-11 Teamsheets'!$S$2:$Z$107,$A81,'10-11 Teamsheets'!$C$2:$C$107,BE$1)+MINS_PLAYED('11-12 Teamsheets'!$H$2:$R$119,$A81,'11-12 Teamsheets'!$C$2:$C$119,BE$1)+MINS_AS_SUB('11-12 Teamsheets'!$S$2:$Z$119,$A81,'11-12 Teamsheets'!$C$2:$C$119,BE$1)+MINS_PLAYED('12-13 Teamsheets'!$H$2:$R$126,$A81,'12-13 Teamsheets'!$C$2:$C$126,BE$1)+MINS_AS_SUB('12-13 Teamsheets'!$S$2:$Z$126,$A81,'12-13 Teamsheets'!$C$2:$C$126,BE$1)+MINS_PLAYED('13-14 Teamsheets'!$H$2:$R$132,$A81,'13-14 Teamsheets'!$C$2:$C$132,BE$1)+MINS_AS_SUB('13-14 Teamsheets'!$S$2:$Z$132,$A81,'13-14 Teamsheets'!$C$2:$C$132,BE$1)+MINS_PLAYED('14-15 Teamsheets'!$H$2:$R$136,$A81,'14-15 Teamsheets'!$C$2:$C$136,BE$1)+MINS_AS_SUB('14-15 Teamsheets'!$S$2:$Z$136,$A81,'14-15 Teamsheets'!$C$2:$C$136,BE$1)</f>
        <v>0</v>
      </c>
      <c r="BJ81" s="27" t="str">
        <f>(APPS('07-08 Teamsheets'!$H$2:$R$88,$A81,'07-08 Teamsheets'!$C$2:$C$88,BJ$1)+APPS('08-09 Teamsheets'!$H$2:$R$92,$A81,'08-09 Teamsheets'!$C$2:$C$92,BJ$1)+APPS('09-10 Teamsheets'!$H$2:$R$98,$A81,'09-10 Teamsheets'!$C$2:$C$98,BJ$1)+APPS('10-11 Teamsheets'!$H$2:$R$106,$A81,'10-11 Teamsheets'!$C$2:$C$106,BJ$1)+APPS('11-12 Teamsheets'!$H$2:$R$119,$A81,'11-12 Teamsheets'!$C$2:$C$119,BJ$1)+APPS('12-13 Teamsheets'!$H$2:$R$126,$A81,'12-13 Teamsheets'!$C$2:$C$126,BJ$1)+APPS('13-14 Teamsheets'!$H$2:$R$132,$A81,'13-14 Teamsheets'!$C$2:$C$132,BJ$1)+APPS('14-15 Teamsheets'!$H$2:$R$136,$A81,'14-15 Teamsheets'!$C$2:$C$136,BJ$1)) &amp; "(" &amp; (SUBS('07-08 Teamsheets'!$S$2:$Z$88,$A81,'07-08 Teamsheets'!$C$2:$C$88,BJ$1)+SUBS('08-09 Teamsheets'!$S$2:$Z$92,$A81,'08-09 Teamsheets'!$C$2:$C$92,BJ$1)+SUBS('09-10 Teamsheets'!$S$2:$Z$98,$A81,'09-10 Teamsheets'!$C$2:$C$98,BJ$1)+SUBS('10-11 Teamsheets'!$S$2:$Z$106,$A81,'10-11 Teamsheets'!$C$2:$C$106,BJ$1)+SUBS('11-12 Teamsheets'!$S$2:$Z$119,$A81,'11-12 Teamsheets'!$C$2:$C$119,BJ$1)+SUBS('12-13 Teamsheets'!$S$2:$Z$126,$A81,'12-13 Teamsheets'!$C$2:$C$126,BJ$1)+SUBS('13-14 Teamsheets'!$S$2:$Z$132,$A81,'13-14 Teamsheets'!$C$2:$C$132,BJ$1)+SUBS('14-15 Teamsheets'!$S$2:$Z$136,$A81,'14-15 Teamsheets'!$C$2:$C$136,BJ$1)) &amp; ")"</f>
        <v>0(0)</v>
      </c>
      <c r="BK81" s="27" t="str">
        <f>(GOALS('07-08 Teamsheets'!$H$2:$R$88,$A81,'07-08 Teamsheets'!$C$2:$C$88,BJ$1)+GOALS('08-09 Teamsheets'!$H$2:$R$92,$A81,'08-09 Teamsheets'!$C$2:$C$92,BJ$1)+GOALS('09-10 Teamsheets'!$H$2:$R$98,$A81,'09-10 Teamsheets'!$C$2:$C$98,BJ$1)+GOALS('10-11 Teamsheets'!$H$2:$R$106,$A81,'10-11 Teamsheets'!$C$2:$C$106,BJ$1)+GOALS('11-12 Teamsheets'!$H$2:$R$119,$A81,'11-12 Teamsheets'!$C$2:$C$119,BJ$1)+GOALS('12-13 Teamsheets'!$H$2:$R$126,$A81,'12-13 Teamsheets'!$C$2:$C$126,BJ$1)+GOALS('13-14 Teamsheets'!$H$2:$R$132,$A81,'13-14 Teamsheets'!$C$2:$C$132,BJ$1)+GOALS('14-15 Teamsheets'!$H$2:$R$136,$A81,'14-15 Teamsheets'!$C$2:$C$136,BJ$1)) &amp; "(" &amp; (GOALS('07-08 Teamsheets'!$S$2:$Z$88,$A81,'07-08 Teamsheets'!$C$2:$C$88,BJ$1)+GOALS('08-09 Teamsheets'!$S$2:$Z$92,$A81,'08-09 Teamsheets'!$C$2:$C$92,BJ$1)+GOALS('09-10 Teamsheets'!$S$2:$Z$98,$A81,'09-10 Teamsheets'!$C$2:$C$98,BJ$1)+GOALS('10-11 Teamsheets'!$S$2:$Z$106,$A81,'10-11 Teamsheets'!$C$2:$C$106,BJ$1)+GOALS('11-12 Teamsheets'!$S$2:$Z$119,$A81,'11-12 Teamsheets'!$C$2:$C$119,BJ$1)+GOALS('12-13 Teamsheets'!$S$2:$Z$126,$A81,'12-13 Teamsheets'!$C$2:$C$126,BJ$1)+GOALS('13-14 Teamsheets'!$S$2:$Z$132,$A81,'13-14 Teamsheets'!$C$2:$C$132,BJ$1)+GOALS('14-15 Teamsheets'!$S$2:$Z$136,$A81,'14-15 Teamsheets'!$C$2:$C$136,BJ$1)) &amp; ")"</f>
        <v>0(0)</v>
      </c>
      <c r="BL81" s="27">
        <f>Clean_sheet('07-08 Teamsheets'!$C$2:$H$92,$A81,BJ$1)+Clean_sheet('08-09 Teamsheets'!$C$2:$H$92,$A81,BJ$1)+Clean_sheet('09-10 Teamsheets'!$C$2:$H$98,$A81,BJ$1)+Clean_sheet('10-11 Teamsheets'!$C$2:$H$106,$A81,BJ$1)+Clean_sheet('11-12 Teamsheets'!$C$2:$H$119,$A81,BJ$1)+Clean_sheet('12-13 Teamsheets'!$C$2:$H$126,$A81,BJ$1)+Clean_sheet('13-14 Teamsheets'!$C$2:$H$132,$A81,BJ$1)+Clean_sheet('14-15 Teamsheets'!$C$2:$H$136,$A81,BJ$1)</f>
        <v>0</v>
      </c>
      <c r="BM81" s="27" t="str">
        <f>(CARDS('07-08 Teamsheets'!$H$2:$Z$88,$A81,$CX$2,'07-08 Teamsheets'!$C$2:$C$88,BJ$1)+CARDS('08-09 Teamsheets'!$H$2:$Z$92,$A81,$CX$2,'08-09 Teamsheets'!$C$2:$C$92,BJ$1)+CARDS('09-10 Teamsheets'!$H$2:$Z$98,$A81,$CX$2,'09-10 Teamsheets'!$C$2:$C$98,BJ$1)+CARDS('10-11 Teamsheets'!$H$2:$Z$106,$A81,$CX$2,'10-11 Teamsheets'!$C$2:$C$106,BJ$1)+CARDS('11-12 Teamsheets'!$H$2:$Z$119,$A81,$CX$2,'11-12 Teamsheets'!$C$2:$C$119,BJ$1)+CARDS('12-13 Teamsheets'!$H$2:$Z$126,$A81,$CX$2,'12-13 Teamsheets'!$C$2:$C$126,BJ$1)+CARDS('13-14 Teamsheets'!$H$2:$Z$132,$A81,$CX$2,'13-14 Teamsheets'!$C$2:$C$132,BJ$1)+CARDS('14-15 Teamsheets'!$H$2:$Z$136,$A81,$CX$2,'14-15 Teamsheets'!$C$2:$C$136,BJ$1)) &amp; "(" &amp; (CARDS('07-08 Teamsheets'!$H$2:$Z$88,$A81,$CX$3,'07-08 Teamsheets'!$C$2:$C$88,BJ$1)+CARDS('08-09 Teamsheets'!$H$2:$Z$92,$A81,$CX$3,'08-09 Teamsheets'!$C$2:$C$92,BJ$1)+CARDS('09-10 Teamsheets'!$H$2:$Z$98,$A81,$CX$3,'09-10 Teamsheets'!$C$2:$C$98,BJ$1)+CARDS('10-11 Teamsheets'!$H$2:$Z$106,$A81,$CX$3,'10-11 Teamsheets'!$C$2:$C$106,BJ$1)+CARDS('11-12 Teamsheets'!$H$2:$Z$119,$A81,$CX$3,'11-12 Teamsheets'!$C$2:$C$119,BJ$1)+CARDS('12-13 Teamsheets'!$H$2:$Z$126,$A81,$CX$3,'12-13 Teamsheets'!$C$2:$C$126,BJ$1)+CARDS('13-14 Teamsheets'!$H$2:$Z$132,$A81,$CX$3,'13-14 Teamsheets'!$C$2:$C$132,BJ$1)+CARDS('14-15 Teamsheets'!$H$2:$Z$136,$A81,$CX$3,'14-15 Teamsheets'!$C$2:$C$136,BJ$1)) &amp; ")"</f>
        <v>0(0)</v>
      </c>
      <c r="BN81" s="82">
        <f>MINS_PLAYED('07-08 Teamsheets'!$H$2:$R$88,$A81,'07-08 Teamsheets'!$C$2:$C$88,BJ$1)+MINS_PLAYED('08-09 Teamsheets'!$H$2:$R$92,$A81,'08-09 Teamsheets'!$C$2:$C$92,BJ$1)+MINS_PLAYED('09-10 Teamsheets'!$H$2:$R$98,$A81,'09-10 Teamsheets'!$C$2:$C$98,BJ$1)+MINS_PLAYED('10-11 Teamsheets'!$H$2:$R$106,$A81,'10-11 Teamsheets'!$C$2:$C$106,BJ$1)+MINS_PLAYED('11-12 Teamsheets'!$H$2:$R$119,$A81,'11-12 Teamsheets'!$C$2:$C$119,BJ$1)+MINS_PLAYED('12-13 Teamsheets'!$H$2:$R$126,$A81,'12-13 Teamsheets'!$C$2:$C$126,BJ$1)+MINS_PLAYED('13-14 Teamsheets'!$H$2:$R$132,$A81,'13-14 Teamsheets'!$C$2:$C$132,BJ$1)+MINS_PLAYED('14-15 Teamsheets'!$H$2:$R$136,$A81,'14-15 Teamsheets'!$C$2:$C$136,BJ$1)+MINS_AS_SUB('07-08 Teamsheets'!$S$2:$Z$88,$A81,'07-08 Teamsheets'!$C$2:$C$88,BJ$1)+MINS_AS_SUB('08-09 Teamsheets'!$S$2:$Z$92,$A81,'08-09 Teamsheets'!$C$2:$C$92,BJ$1)+MINS_AS_SUB('09-10 Teamsheets'!$S$2:$Z$98,$A81,'09-10 Teamsheets'!$C$2:$C$98,BJ$1)+MINS_AS_SUB('10-11 Teamsheets'!$S$2:$Z$106,$A81,'10-11 Teamsheets'!$C$2:$C$106,BJ$1)+MINS_AS_SUB('11-12 Teamsheets'!$S$2:$Z$119,$A81,'11-12 Teamsheets'!$C$2:$C$119,BJ$1)+MINS_AS_SUB('12-13 Teamsheets'!$S$2:$Z$126,$A81,'12-13 Teamsheets'!$C$2:$C$126,BJ$1)+MINS_AS_SUB('13-14 Teamsheets'!$S$2:$Z$132,$A81,'13-14 Teamsheets'!$C$2:$C$132,BJ$1)+MINS_AS_SUB('14-15 Teamsheets'!$S$2:$Z$136,$A81,'14-15 Teamsheets'!$C$2:$C$136,BJ$1)</f>
        <v>0</v>
      </c>
      <c r="BO81" s="27" t="str">
        <f>(APPS('07-08 Teamsheets'!$H$2:$R$88,$A81,'07-08 Teamsheets'!$C$2:$C$88,BO$1)+APPS('08-09 Teamsheets'!$H$2:$R$92,$A81,'08-09 Teamsheets'!$C$2:$C$92,BO$1)+APPS('09-10 Teamsheets'!$H$2:$R$98,$A81,'09-10 Teamsheets'!$C$2:$C$98,BO$1)+APPS('10-11 Teamsheets'!$H$2:$R$106,$A81,'10-11 Teamsheets'!$C$2:$C$106,BO$1)+APPS('11-12 Teamsheets'!$H$2:$R$119,$A81,'11-12 Teamsheets'!$C$2:$C$119,BO$1)+APPS('12-13 Teamsheets'!$H$2:$R$126,$A81,'12-13 Teamsheets'!$C$2:$C$126,BO$1)+APPS('13-14 Teamsheets'!$H$2:$R$132,$A81,'13-14 Teamsheets'!$C$2:$C$132,BO$1)+APPS('14-15 Teamsheets'!$H$2:$R$136,$A81,'14-15 Teamsheets'!$C$2:$C$136,BO$1)) &amp; "(" &amp; (SUBS('07-08 Teamsheets'!$S$2:$Z$88,$A81,'07-08 Teamsheets'!$C$2:$C$88,BO$1)+SUBS('08-09 Teamsheets'!$S$2:$Z$92,$A81,'08-09 Teamsheets'!$C$2:$C$92,BO$1)+SUBS('09-10 Teamsheets'!$S$2:$Z$98,$A81,'09-10 Teamsheets'!$C$2:$C$98,BO$1)+SUBS('10-11 Teamsheets'!$S$2:$Z$106,$A81,'10-11 Teamsheets'!$C$2:$C$106,BO$1)+SUBS('11-12 Teamsheets'!$S$2:$Z$119,$A81,'11-12 Teamsheets'!$C$2:$C$119,BO$1)+SUBS('12-13 Teamsheets'!$S$2:$Z$126,$A81,'12-13 Teamsheets'!$C$2:$C$126,BO$1)+SUBS('13-14 Teamsheets'!$S$2:$Z$132,$A81,'13-14 Teamsheets'!$C$2:$C$132,BO$1)+SUBS('14-15 Teamsheets'!$S$2:$Z$136,$A81,'14-15 Teamsheets'!$C$2:$C$136,BO$1)) &amp; ")"</f>
        <v>0(0)</v>
      </c>
      <c r="BP81" s="27" t="str">
        <f>(GOALS('07-08 Teamsheets'!$H$2:$R$88,$A81,'07-08 Teamsheets'!$C$2:$C$88,BO$1)+GOALS('08-09 Teamsheets'!$H$2:$R$92,$A81,'08-09 Teamsheets'!$C$2:$C$92,BO$1)+GOALS('09-10 Teamsheets'!$H$2:$R$98,$A81,'09-10 Teamsheets'!$C$2:$C$98,BO$1)+GOALS('10-11 Teamsheets'!$H$2:$R$106,$A81,'10-11 Teamsheets'!$C$2:$C$106,BO$1)+GOALS('11-12 Teamsheets'!$H$2:$R$119,$A81,'11-12 Teamsheets'!$C$2:$C$119,BO$1)+GOALS('12-13 Teamsheets'!$H$2:$R$126,$A81,'12-13 Teamsheets'!$C$2:$C$126,BO$1)+GOALS('13-14 Teamsheets'!$H$2:$R$132,$A81,'13-14 Teamsheets'!$C$2:$C$132,BO$1)+GOALS('14-15 Teamsheets'!$H$2:$R$136,$A81,'14-15 Teamsheets'!$C$2:$C$136,BO$1)) &amp; "(" &amp; (GOALS('07-08 Teamsheets'!$S$2:$Z$88,$A81,'07-08 Teamsheets'!$C$2:$C$88,BO$1)+GOALS('08-09 Teamsheets'!$S$2:$Z$92,$A81,'08-09 Teamsheets'!$C$2:$C$92,BO$1)+GOALS('09-10 Teamsheets'!$S$2:$Z$98,$A81,'09-10 Teamsheets'!$C$2:$C$98,BO$1)+GOALS('10-11 Teamsheets'!$S$2:$Z$106,$A81,'10-11 Teamsheets'!$C$2:$C$106,BO$1)+GOALS('11-12 Teamsheets'!$S$2:$Z$119,$A81,'11-12 Teamsheets'!$C$2:$C$119,BO$1)+GOALS('12-13 Teamsheets'!$S$2:$Z$126,$A81,'12-13 Teamsheets'!$C$2:$C$126,BO$1)+GOALS('13-14 Teamsheets'!$S$2:$Z$132,$A81,'13-14 Teamsheets'!$C$2:$C$132,BO$1)+GOALS('14-15 Teamsheets'!$S$2:$Z$136,$A81,'14-15 Teamsheets'!$C$2:$C$136,BO$1)) &amp; ")"</f>
        <v>0(0)</v>
      </c>
      <c r="BQ81" s="27">
        <f>Clean_sheet('07-08 Teamsheets'!$C$2:$H$92,$A81,BO$1)+Clean_sheet('08-09 Teamsheets'!$C$2:$H$92,$A81,BO$1)+Clean_sheet('09-10 Teamsheets'!$C$2:$H$98,$A81,BO$1)+Clean_sheet('10-11 Teamsheets'!$C$2:$H$106,$A81,BO$1)+Clean_sheet('11-12 Teamsheets'!$C$2:$H$119,$A81,BO$1)+Clean_sheet('12-13 Teamsheets'!$C$2:$H$126,$A81,BO$1)+Clean_sheet('13-14 Teamsheets'!$C$2:$H$132,$A81,BO$1)+Clean_sheet('14-15 Teamsheets'!$C$2:$H$136,$A81,BO$1)</f>
        <v>0</v>
      </c>
      <c r="BR81" s="27" t="str">
        <f>(CARDS('07-08 Teamsheets'!$H$2:$Z$88,$A81,$CX$2,'07-08 Teamsheets'!$C$2:$C$88,BO$1)+CARDS('08-09 Teamsheets'!$H$2:$Z$92,$A81,$CX$2,'08-09 Teamsheets'!$C$2:$C$92,BO$1)+CARDS('09-10 Teamsheets'!$H$2:$Z$98,$A81,$CX$2,'09-10 Teamsheets'!$C$2:$C$98,BO$1)+CARDS('10-11 Teamsheets'!$H$2:$Z$106,$A81,$CX$2,'10-11 Teamsheets'!$C$2:$C$106,BO$1)+CARDS('11-12 Teamsheets'!$H$2:$Z$119,$A81,$CX$2,'11-12 Teamsheets'!$C$2:$C$119,BO$1)+CARDS('12-13 Teamsheets'!$H$2:$Z$126,$A81,$CX$2,'12-13 Teamsheets'!$C$2:$C$126,BO$1)+CARDS('13-14 Teamsheets'!$H$2:$Z$132,$A81,$CX$2,'13-14 Teamsheets'!$C$2:$C$132,BO$1)+CARDS('14-15 Teamsheets'!$H$2:$Z$136,$A81,$CX$2,'14-15 Teamsheets'!$C$2:$C$136,BO$1)) &amp; "(" &amp; (CARDS('07-08 Teamsheets'!$H$2:$Z$88,$A81,$CX$3,'07-08 Teamsheets'!$C$2:$C$88,BO$1)+CARDS('08-09 Teamsheets'!$H$2:$Z$92,$A81,$CX$3,'08-09 Teamsheets'!$C$2:$C$92,BO$1)+CARDS('09-10 Teamsheets'!$H$2:$Z$98,$A81,$CX$3,'09-10 Teamsheets'!$C$2:$C$98,BO$1)+CARDS('10-11 Teamsheets'!$H$2:$Z$106,$A81,$CX$3,'10-11 Teamsheets'!$C$2:$C$106,BO$1)+CARDS('11-12 Teamsheets'!$H$2:$Z$119,$A81,$CX$3,'11-12 Teamsheets'!$C$2:$C$119,BO$1)+CARDS('12-13 Teamsheets'!$H$2:$Z$126,$A81,$CX$3,'12-13 Teamsheets'!$C$2:$C$126,BO$1)+CARDS('13-14 Teamsheets'!$H$2:$Z$132,$A81,$CX$3,'13-14 Teamsheets'!$C$2:$C$132,BO$1)+CARDS('14-15 Teamsheets'!$H$2:$Z$136,$A81,$CX$3,'14-15 Teamsheets'!$C$2:$C$136,BO$1)) &amp; ")"</f>
        <v>0(0)</v>
      </c>
      <c r="BS81" s="82">
        <f>MINS_PLAYED('07-08 Teamsheets'!$H$2:$R$88,$A81,'07-08 Teamsheets'!$C$2:$C$88,BO$1)+MINS_PLAYED('08-09 Teamsheets'!$H$2:$R$92,$A81,'08-09 Teamsheets'!$C$2:$C$92,BO$1)+MINS_PLAYED('09-10 Teamsheets'!$H$2:$R$98,$A81,'09-10 Teamsheets'!$C$2:$C$98,BO$1)+MINS_PLAYED('10-11 Teamsheets'!$H$2:$R$106,$A81,'10-11 Teamsheets'!$C$2:$C$106,BO$1)+MINS_PLAYED('11-12 Teamsheets'!$H$2:$R$119,$A81,'11-12 Teamsheets'!$C$2:$C$119,BO$1)+MINS_PLAYED('12-13 Teamsheets'!$H$2:$R$126,$A81,'12-13 Teamsheets'!$C$2:$C$126,BO$1)+MINS_PLAYED('13-14 Teamsheets'!$H$2:$R$132,$A81,'13-14 Teamsheets'!$C$2:$C$132,BO$1)+MINS_PLAYED('14-15 Teamsheets'!$H$2:$R$136,$A81,'14-15 Teamsheets'!$C$2:$C$136,BO$1)+MINS_AS_SUB('07-08 Teamsheets'!$S$2:$Z$88,$A81,'07-08 Teamsheets'!$C$2:$C$88,BO$1)+MINS_AS_SUB('08-09 Teamsheets'!$S$2:$Z$92,$A81,'08-09 Teamsheets'!$C$2:$C$92,BO$1)+MINS_AS_SUB('09-10 Teamsheets'!$S$2:$Z$98,$A81,'09-10 Teamsheets'!$C$2:$C$98,BO$1)+MINS_AS_SUB('10-11 Teamsheets'!$S$2:$Z$106,$A81,'10-11 Teamsheets'!$C$2:$C$106,BO$1)+MINS_AS_SUB('11-12 Teamsheets'!$S$2:$Z$119,$A81,'11-12 Teamsheets'!$C$2:$C$119,BO$1)+MINS_AS_SUB('12-13 Teamsheets'!$S$2:$Z$126,$A81,'12-13 Teamsheets'!$C$2:$C$126,BO$1)+MINS_AS_SUB('13-14 Teamsheets'!$S$2:$Z$132,$A81,'13-14 Teamsheets'!$C$2:$C$132,BO$1)+MINS_AS_SUB('14-15 Teamsheets'!$S$2:$Z$136,$A81,'14-15 Teamsheets'!$C$2:$C$136,BO$1)</f>
        <v>0</v>
      </c>
      <c r="BT81" s="71">
        <f>APPS('05-06 Teamsheets'!$H$2:$R$71,$A81,'05-06 Teamsheets'!$C$2:$C$71,B$1)+SUBS('05-06 Teamsheets'!$S$2:$W$71,$A81,'05-06 Teamsheets'!$C$2:$C$71,B$1)+APPS('06-07 Teamsheets'!$H$2:$R$83,$A81,'06-07 Teamsheets'!$C$2:$C$83,G$1)+SUBS('06-07 Teamsheets'!$S$2:$Z$83,$A81,'06-07 Teamsheets'!$C$2:$C$83,G$1)+APPS('07-08 Teamsheets'!$H$2:$R$88,$A81,'07-08 Teamsheets'!$C$2:$C$88,L$1)+SUBS('07-08 Teamsheets'!$S$2:$Z$88,$A81,'07-08 Teamsheets'!$C$2:$C$88,L$1)+APPS('08-09 Teamsheets'!$H$2:$R$92,$A81,'08-09 Teamsheets'!$C$2:$C$92,Q$1)+SUBS('08-09 Teamsheets'!$S$2:$Z$92,$A81,'08-09 Teamsheets'!$C$2:$C$92,Q$1)+APPS('09-10 Teamsheets'!$H$2:$R$98,$A81,'09-10 Teamsheets'!$C$2:$C$98,Q$1)+SUBS('09-10 Teamsheets'!$S$2:$Z$98,$A81,'09-10 Teamsheets'!$C$2:$C$98,Q$1)+APPS('10-11 Teamsheets'!$H$2:$R$107,$A81,'10-11 Teamsheets'!$C$2:$C$107,Q$1)+SUBS('10-11 Teamsheets'!$S$2:$Z$107,$A81,'10-11 Teamsheets'!$C$2:$C$107,Q$1)+APPS('11-12 Teamsheets'!$H$2:$R$119,$A81,'11-12 Teamsheets'!$C$2:$C$119,Q$1)+SUBS('11-12 Teamsheets'!$S$2:$Z$119,$A81,'11-12 Teamsheets'!$C$2:$C$119,Q$1)+APPS('12-13 Teamsheets'!$H$2:$R$126,$A81,'12-13 Teamsheets'!$C$2:$C$126,Q$1)+SUBS('12-13 Teamsheets'!$S$2:$Z$126,$A81,'12-13 Teamsheets'!$C$2:$C$126,Q$1)+APPS('13-14 Teamsheets'!$H$2:$R$132,$A81,'13-14 Teamsheets'!$C$2:$C$132,Q$1)+SUBS('13-14 Teamsheets'!$S$2:$Z$132,$A81,'13-14 Teamsheets'!$C$2:$C$132,Q$1)+APPS('14-15 Teamsheets'!$H$2:$R$136,$A81,'14-15 Teamsheets'!$C$2:$C$136,Q$1)+SUBS('14-15 Teamsheets'!$S$2:$Z$136,$A81,'14-15 Teamsheets'!$C$2:$C$136,Q$1)</f>
        <v>0</v>
      </c>
      <c r="BU81" s="132">
        <v>0</v>
      </c>
      <c r="BV81" s="27">
        <f>APPS('07-08 Teamsheets'!$H$2:$R$88,$A81,'07-08 Teamsheets'!$C$2:$C$88,AZ$1)+SUBS('07-08 Teamsheets'!$S$2:$Z$88,$A81,'07-08 Teamsheets'!$C$2:$C$88,AZ$1)+APPS('11-12 Teamsheets'!$H$2:$R$119,$A81,'11-12 Teamsheets'!$C$2:$C$119,AZ$1)+SUBS('11-12 Teamsheets'!$S$2:$Z$119,$A81,'11-12 Teamsheets'!$C$2:$C$119,AZ$1)+APPS('12-13 Teamsheets'!$H$2:$R$126,$A81,'12-13 Teamsheets'!$C$2:$C$126,AZ$1)+SUBS('12-13 Teamsheets'!$S$2:$Z$126,$A81,'12-13 Teamsheets'!$C$2:$C$126,AZ$1)+APPS('13-14 Teamsheets'!$H$2:$R$132,$A81,'13-14 Teamsheets'!$C$2:$C$132,AZ$1)+SUBS('13-14 Teamsheets'!$S$2:$Z$132,$A81,'13-14 Teamsheets'!$C$2:$C$132,AZ$1)+APPS('14-15 Teamsheets'!$H$2:$R$136,$A81,'14-15 Teamsheets'!$C$2:$C$136,AZ$1)+SUBS('14-15 Teamsheets'!$S$2:$Z$136,$A81,'14-15 Teamsheets'!$C$2:$C$136,AZ$1)+APPS('08-09 Teamsheets'!$H$2:$R$92,$A81,'08-09 Teamsheets'!$C$2:$C$92,BE$1)+APPS('09-10 Teamsheets'!$H$2:$R$98,$A81,'09-10 Teamsheets'!$C$2:$C$98,BE$1)+SUBS('08-09 Teamsheets'!$S$2:$Z$92,$A81,'08-09 Teamsheets'!$C$2:$C$92,BE$1)+SUBS('09-10 Teamsheets'!$S$2:$Z$98,$A81,'09-10 Teamsheets'!$C$2:$C$98,BE$1)+APPS('10-11 Teamsheets'!$H$2:$R$107,$A81,'10-11 Teamsheets'!$C$2:$C$107,BE$1)+SUBS('10-11 Teamsheets'!$S$2:$Z$107,$A81,'10-11 Teamsheets'!$C$2:$C$107,BE$1)+APPS('11-12 Teamsheets'!$H$2:$R$119,$A81,'11-12 Teamsheets'!$C$2:$C$119,BE$1)+SUBS('11-12 Teamsheets'!$S$2:$Z$119,$A81,'11-12 Teamsheets'!$C$2:$C$119,BE$1)+APPS('12-13 Teamsheets'!$H$2:$R$126,$A81,'12-13 Teamsheets'!$C$2:$C$126,BE$1)+SUBS('12-13 Teamsheets'!$S$2:$Z$126,$A81,'12-13 Teamsheets'!$C$2:$C$126,BE$1)+APPS('13-14 Teamsheets'!$H$2:$R$132,$A81,'13-14 Teamsheets'!$C$2:$C$132,BE$1)+SUBS('13-14 Teamsheets'!$S$2:$Z$132,$A81,'13-14 Teamsheets'!$C$2:$C$132,BE$1)+APPS('14-15 Teamsheets'!$H$2:$R$136,$A81,'14-15 Teamsheets'!$C$2:$C$136,BE$1)+SUBS('14-15 Teamsheets'!$S$2:$Z$136,$A81,'14-15 Teamsheets'!$C$2:$C$136,BE$1)</f>
        <v>0</v>
      </c>
      <c r="BW81" s="27">
        <f>APPS('07-08 Teamsheets'!$H$2:$R$88,$A81,'07-08 Teamsheets'!$C$2:$C$88,BJ$1)+APPS('08-09 Teamsheets'!$H$2:$R$92,$A81,'08-09 Teamsheets'!$C$2:$C$92,BJ$1)+APPS('09-10 Teamsheets'!$H$2:$R$98,$A81,'09-10 Teamsheets'!$C$2:$C$98,BJ$1)+SUBS('07-08 Teamsheets'!$S$2:$Z$88,$A81,'07-08 Teamsheets'!$C$2:$C$88,BJ$1)+SUBS('08-09 Teamsheets'!$S$2:$Z$92,$A81,'08-09 Teamsheets'!$C$2:$C$92,BJ$1)+SUBS('09-10 Teamsheets'!$S$2:$Z$98,$A81,'09-10 Teamsheets'!$C$2:$C$98,BJ$1)+APPS('10-11 Teamsheets'!$H$2:$R$107,$A81,'10-11 Teamsheets'!$C$2:$C$107,BJ$1)+SUBS('10-11 Teamsheets'!$S$2:$Z$107,$A81,'10-11 Teamsheets'!$C$2:$C$107,BJ$1)+APPS('11-12 Teamsheets'!$H$2:$R$119,$A81,'11-12 Teamsheets'!$C$2:$C$119,BJ$1)+SUBS('11-12 Teamsheets'!$S$2:$Z$111,$A81,'11-12 Teamsheets'!$C$2:$C$119,BJ$1)+APPS('12-13 Teamsheets'!$H$2:$R$126,$A81,'12-13 Teamsheets'!$C$2:$C$126,BJ$1)+SUBS('12-13 Teamsheets'!$S$2:$Z$118,$A81,'12-13 Teamsheets'!$C$2:$C$126,BJ$1)+APPS('13-14 Teamsheets'!$H$2:$R$132,$A81,'13-14 Teamsheets'!$C$2:$C$132,BJ$1)+SUBS('13-14 Teamsheets'!$S$2:$Z$124,$A81,'13-14 Teamsheets'!$C$2:$C$132,BJ$1)+APPS('14-15 Teamsheets'!$H$2:$R$136,$A81,'14-15 Teamsheets'!$C$2:$C$136,BJ$1)+SUBS('14-15 Teamsheets'!$S$2:$Z$128,$A81,'14-15 Teamsheets'!$C$2:$C$136,BJ$1)</f>
        <v>0</v>
      </c>
      <c r="BX81" s="27">
        <f>APPS('07-08 Teamsheets'!$H$2:$R$88,$A81,'07-08 Teamsheets'!$C$2:$C$88,BO$1)+APPS('08-09 Teamsheets'!$H$2:$R$92,$A81,'08-09 Teamsheets'!$C$2:$C$92,BO$1)+APPS('09-10 Teamsheets'!$H$2:$R$98,$A81,'09-10 Teamsheets'!$C$2:$C$98,BO$1)+SUBS('07-08 Teamsheets'!$S$2:$Z$88,$A81,'07-08 Teamsheets'!$C$2:$C$88,BO$1)+SUBS('08-09 Teamsheets'!$S$2:$Z$92,$A81,'08-09 Teamsheets'!$C$2:$C$92,BO$1)+SUBS('09-10 Teamsheets'!$S$2:$Z$98,$A81,'09-10 Teamsheets'!$C$2:$C$98,BO$1)+APPS('10-11 Teamsheets'!$H$2:$R$107,$A81,'10-11 Teamsheets'!$C$2:$C$107,BO$1)+SUBS('10-11 Teamsheets'!$S$2:$Z$107,$A81,'10-11 Teamsheets'!$C$2:$C$107,BO$1)+APPS('11-12 Teamsheets'!$H$2:$R$119,$A81,'11-12 Teamsheets'!$C$2:$C$119,BO$1)+SUBS('11-12 Teamsheets'!$S$2:$Z$119,$A81,'11-12 Teamsheets'!$C$2:$C$119,BO$1)+APPS('12-13 Teamsheets'!$H$2:$R$126,$A81,'12-13 Teamsheets'!$C$2:$C$126,BO$1)+SUBS('12-13 Teamsheets'!$S$2:$Z$126,$A81,'12-13 Teamsheets'!$C$2:$C$126,BO$1)+APPS('13-14 Teamsheets'!$H$2:$R$132,$A81,'13-14 Teamsheets'!$C$2:$C$132,BO$1)+SUBS('13-14 Teamsheets'!$S$2:$Z$132,$A81,'13-14 Teamsheets'!$C$2:$C$132,BO$1)+APPS('14-15 Teamsheets'!$H$2:$R$136,$A81,'14-15 Teamsheets'!$C$2:$C$136,BO$1)+SUBS('14-15 Teamsheets'!$S$2:$Z$136,$A81,'14-15 Teamsheets'!$C$2:$C$136,BO$1)</f>
        <v>0</v>
      </c>
      <c r="BY81" s="28">
        <f t="shared" si="31"/>
        <v>0</v>
      </c>
      <c r="BZ81" s="27" t="str">
        <f>(APPS('05-06 Teamsheets'!$H$2:$R$71,$A81) + APPS('06-07 Teamsheets'!$H$2:$R$83,$A81) +APPS('07-08 Teamsheets'!$H$2:$R$88,$A81) + APPS('08-09 Teamsheets'!$H$2:$R$92,$A81)+APPS('09-10 Teamsheets'!$H$2:$R$98,$A81)+APPS('10-11 Teamsheets'!$H$2:$R$107,$A81)+APPS('11-12 Teamsheets'!$H$2:$R$119,$A81)+APPS('12-13 Teamsheets'!$H$2:$R$126,$A81)+APPS('13-14 Teamsheets'!$H$2:$R$132,$A81)+APPS('14-15 Teamsheets'!$H$2:$R$136,$A81)) &amp; "(" &amp; (SUBS('05-06 Teamsheets'!$S$2:$W$71,$A81)+SUBS('06-07 Teamsheets'!$S$2:$Z$83,$A81)+SUBS('07-08 Teamsheets'!$S$2:$Z$88,$A81) +SUBS('08-09 Teamsheets'!$S$2:$Z$92,$A81)+SUBS('09-10 Teamsheets'!$S$2:$Z$98,$A81)+SUBS('10-11 Teamsheets'!$S$2:$Z$107,$A81)+SUBS('11-12 Teamsheets'!$S$2:$Z$119,$A81)+SUBS('12-13 Teamsheets'!$S$2:$Z$126,$A81)+SUBS('13-14 Teamsheets'!$S$2:$Z$132,$A81)+SUBS('14-15 Teamsheets'!$S$2:$Z$136,$A81)) &amp; ")"</f>
        <v>0(0)</v>
      </c>
      <c r="CA81" s="28">
        <f t="shared" si="32"/>
        <v>0</v>
      </c>
      <c r="CB81" s="71">
        <f>GOALS('05-06 Teamsheets'!$H$2:$W$71,$A81,'05-06 Teamsheets'!$C$2:$C$71,B$1)+GOALS('06-07 Teamsheets'!$H$2:$Z$83,$A81,'06-07 Teamsheets'!$C$2:$C$83,G$1)+GOALS('07-08 Teamsheets'!$H$2:$Z$88,$A81,'07-08 Teamsheets'!$C$2:$C$88,L$1)+GOALS('08-09 Teamsheets'!$H$2:$Z$92,$A81,'08-09 Teamsheets'!$C$2:$C$92,Q$1)+GOALS('09-10 Teamsheets'!$H$2:$Z$98,$A81,'09-10 Teamsheets'!$C$2:$C$98,Q$1)+GOALS('10-11 Teamsheets'!$H$2:$Z$107,$A81,'10-11 Teamsheets'!$C$2:$C$107,Q$1)+GOALS('11-12 Teamsheets'!$H$2:$Z$119,$A81,'11-12 Teamsheets'!$C$2:$C$119,Q$1)+GOALS('12-13 Teamsheets'!$H$2:$Z$126,$A81,'12-13 Teamsheets'!$C$2:$C$126,Q$1)+GOALS('13-14 Teamsheets'!$H$2:$Z$132,$A81,'13-14 Teamsheets'!$C$2:$C$132,Q$1)+GOALS('14-15 Teamsheets'!$H$2:$Z$136,$A81,'14-15 Teamsheets'!$C$2:$C$136,Q$1)</f>
        <v>0</v>
      </c>
      <c r="CC81" s="27">
        <f>GOALS('05-06 Teamsheets'!$H$2:$W$71,$A81,'05-06 Teamsheets'!$C$2:$C$71,V$1)+GOALS('05-06 Teamsheets'!$H$2:$W$71,$A81,'05-06 Teamsheets'!$C$2:$C$71,AA$1)+GOALS('06-07 Teamsheets'!$H$2:$Z$83,$A81,'06-07 Teamsheets'!$C$2:$C$83,AF$1)+GOALS('06-07 Teamsheets'!$H$2:$Z$83,$A81,'06-07 Teamsheets'!$C$2:$C$83,AK$1)+GOALS('07-08 Teamsheets'!$H$2:$Z$88,$A81,'07-08 Teamsheets'!$C$2:$C$88,AP$1)+GOALS('07-08 Teamsheets'!$H$2:$Z$88,$A81,'07-08 Teamsheets'!$C$2:$C$88,AU$1)+GOALS('07-08 Teamsheets'!$H$2:$Z$88,$A81,'07-08 Teamsheets'!$C$2:$C$88,AZ$1)+GOALS('11-12 Teamsheets'!$H$2:$Z$119,$A81,'11-12 Teamsheets'!$C$2:$C$119,AZ$1)+GOALS('12-13 Teamsheets'!$H$2:$Z$120,$A81,'12-13 Teamsheets'!$C$2:$C$120,AZ$1)+GOALS('13-14 Teamsheets'!$H$2:$Z$126,$A81,'13-14 Teamsheets'!$C$2:$C$126,AZ$1)+GOALS('14-15 Teamsheets'!$H$2:$Z$130,$A81,'14-15 Teamsheets'!$C$2:$C$130,AZ$1)+GOALS('08-09 Teamsheets'!$H$2:$Z$92,$A81,'08-09 Teamsheets'!$C$2:$C$92,BE$1)+GOALS('09-10 Teamsheets'!$H$2:$Z$98,$A81,'09-10 Teamsheets'!$C$2:$C$98,BE$1)+GOALS('10-11 Teamsheets'!$H$2:$Z$107,$A81,'10-11 Teamsheets'!$C$2:$C$107,BE$1)+GOALS('11-12 Teamsheets'!$H$2:$Z$119,$A81,'11-12 Teamsheets'!$C$2:$C$119,BE$1)+GOALS('12-13 Teamsheets'!$H$2:$Z$126,$A81,'12-13 Teamsheets'!$C$2:$C$126,BE$1)+GOALS('13-14 Teamsheets'!$H$2:$Z$132,$A81,'13-14 Teamsheets'!$C$2:$C$132,BE$1)+GOALS('14-15 Teamsheets'!$H$2:$Z$136,$A81,'14-15 Teamsheets'!$C$2:$C$136,BE$1)</f>
        <v>0</v>
      </c>
      <c r="CD81" s="27">
        <f>GOALS('07-08 Teamsheets'!$H$2:$Z$88,$A81,'07-08 Teamsheets'!$C$2:$C$88,BJ$1)
+GOALS('08-09 Teamsheets'!$H$2:$Z$92,$A81,'08-09 Teamsheets'!$C$2:$C$92,BJ$1)
+GOALS('09-10 Teamsheets'!$H$2:$Z$98,$A81,'09-10 Teamsheets'!$C$2:$C$98,BJ$1)
+GOALS('10-11 Teamsheets'!$H$2:$Z$107,$A81,'10-11 Teamsheets'!$C$2:$C$107,BJ$1)
+GOALS('11-12 Teamsheets'!$H$2:$Z$119,$A81,'11-12 Teamsheets'!$C$2:$C$119,BJ$1)
+GOALS('12-13 Teamsheets'!$H$2:$Z$124,$A81,'12-13 Teamsheets'!$C$2:$C$124,BJ$1)+GOALS('13-14 Teamsheets'!$H$2:$Z$130,$A81,'13-14 Teamsheets'!$C$2:$C$130,BJ$1)+GOALS('14-15 Teamsheets'!$H$2:$Z$134,$A81,'14-15 Teamsheets'!$C$2:$C$134,BJ$1)
+GOALS('07-08 Teamsheets'!$H$2:$Z$88,$A81,'07-08 Teamsheets'!$C$2:$C$88,BO$1)
+GOALS('08-09 Teamsheets'!$H$2:$Z$92,$A81,'08-09 Teamsheets'!$C$2:$C$92,BO$1)
+GOALS('09-10 Teamsheets'!$H$2:$Z$98,$A81,'09-10 Teamsheets'!$C$2:$C$98,BO$1)
+GOALS('10-11 Teamsheets'!$H$2:$Z$107,$A81,'10-11 Teamsheets'!$C$2:$C$107,BO$1)
+GOALS('11-12 Teamsheets'!$H$2:$Z$119,$A81,'11-12 Teamsheets'!$C$2:$C$119,BO$1)
+GOALS('12-13 Teamsheets'!$H$2:$Z$126,$A81,'12-13 Teamsheets'!$C$2:$C$126,BO$1)+GOALS('13-14 Teamsheets'!$H$2:$Z$132,$A81,'13-14 Teamsheets'!$C$2:$C$132,BO$1)+GOALS('14-15 Teamsheets'!$H$2:$Z$136,$A81,'14-15 Teamsheets'!$C$2:$C$136,BO$1)</f>
        <v>0</v>
      </c>
      <c r="CE81" s="28">
        <f t="shared" si="33"/>
        <v>0</v>
      </c>
      <c r="CF81" s="27" t="str">
        <f>(GOALS('05-06 Teamsheets'!$H$2:$R$71,$A81) +GOALS('06-07 Teamsheets'!$H$2:$R$83,$A81) +  GOALS('07-08 Teamsheets'!$H$2:$R$88,$A81) + GOALS('08-09 Teamsheets'!$H$2:$R$92,$A81)+GOALS('09-10 Teamsheets'!$H$2:$R$98,$A81)+GOALS('10-11 Teamsheets'!$H$2:$R$107,$A81)+GOALS('11-12 Teamsheets'!$H$2:$R$119,$A81)+GOALS('12-13 Teamsheets'!$H$2:$R$126,$A81)+GOALS('13-14 Teamsheets'!$H$2:$R$132,$A81)+GOALS('14-15 Teamsheets'!$H$2:$R$136,$A81)) &amp; "(" &amp; (GOALS('05-06 Teamsheets'!$S$2:$W$71,$A81)+GOALS('06-07 Teamsheets'!$S$2:$Z$83,$A81)+GOALS('07-08 Teamsheets'!$S$2:$Z$88,$A81)+GOALS('08-09 Teamsheets'!$S$2:$Z$92,$A81)+GOALS('09-10 Teamsheets'!$S$2:$Z$98,$A81)+GOALS('10-11 Teamsheets'!$S$2:$Z$107,$A81)+GOALS('11-12 Teamsheets'!$S$2:$Z$119,$A81)+GOALS('12-13 Teamsheets'!$S$2:$Z$126,$A81)+GOALS('13-14 Teamsheets'!$S$2:$Z$132,$A81)+GOALS('14-15 Teamsheets'!$S$2:$Z$136,$A81)) &amp; ")"</f>
        <v>0(0)</v>
      </c>
      <c r="CG81" s="28">
        <f t="shared" si="34"/>
        <v>0</v>
      </c>
      <c r="CH81" s="71">
        <f>SUM(D81,I81,N81,S81)</f>
        <v>0</v>
      </c>
      <c r="CI81" s="83">
        <f>SUM(X81,AC81,AH81,AM81,AR81,BG81,AW81,BL81,BQ81,BB81)</f>
        <v>0</v>
      </c>
      <c r="CJ81" s="77">
        <f>SUM(CH81:CI81)</f>
        <v>0</v>
      </c>
      <c r="CK81" s="74" t="str">
        <f>(CARDS('05-06 Teamsheets'!$H$2:$W$71,$A81,$CX$2)+CARDS('06-07 Teamsheets'!$H$2:$Z$83,$A81,$CX$2)+CARDS('07-08 Teamsheets'!$H$2:$Z$88,$A81,$CX$2)+CARDS('08-09 Teamsheets'!$H$2:$Z$92,$A81,$CX$2)+CARDS('09-10 Teamsheets'!$H$2:$Z$98,$A81,$CX$2)+CARDS('10-11 Teamsheets'!$H$2:$Z$107,$A81,$CX$2)+CARDS('11-12 Teamsheets'!$H$2:$Z$119,$A81,$CX$2)+CARDS('12-13 Teamsheets'!$H$2:$Z$126,$A81,$CX$2)+CARDS('13-14 Teamsheets'!$H$2:$Z$130,$A81,$CX$2)) &amp; "(" &amp; (CARDS('05-06 Teamsheets'!$H$2:$W$71,$A81,$CX$3)+CARDS('06-07 Teamsheets'!$H$2:$Z$83,$A81,$CX$3)+CARDS('07-08 Teamsheets'!$H$2:$Z$88,$A81,$CX$3)+CARDS('08-09 Teamsheets'!$H$2:$Z$92,$A81,$CX$3)+CARDS('09-10 Teamsheets'!$H$2:$Z$98,$A81,$CX$3)+CARDS('10-11 Teamsheets'!$H$2:$Z$107,$A81,$CX$3)+CARDS('11-12 Teamsheets'!$H$2:$Z$119,$A81,$CX$3)+CARDS('13-14 Teamsheets'!$H$2:$Z$130,$A81,$CX$3)) &amp; ")"</f>
        <v>0(0)</v>
      </c>
      <c r="CL81" s="28">
        <f>SUM(F81,K81,P81,U81)</f>
        <v>0</v>
      </c>
      <c r="CM81" s="28">
        <f>SUM(Z81,AE81,AJ81,AO81,AT81,BI81,AY81,BN81,BS81,BD81)</f>
        <v>0</v>
      </c>
      <c r="CN81" s="77">
        <f>SUM(CL81:CM81)</f>
        <v>0</v>
      </c>
      <c r="CO81" s="28">
        <f>IF(AND(CN81&lt;&gt;0, CA81&lt;&gt;0),CN81/CA81,0)</f>
        <v>0</v>
      </c>
      <c r="CP81" s="28">
        <f>IF(CG81&lt;&gt;0,CG81/CA81,0)</f>
        <v>0</v>
      </c>
      <c r="CQ81" s="77">
        <f>IF(CG81&lt;&gt;0,CN81/CG81,0)</f>
        <v>0</v>
      </c>
      <c r="CS81" s="71">
        <f t="shared" si="26"/>
        <v>197</v>
      </c>
      <c r="CT81" s="83">
        <f t="shared" si="27"/>
        <v>196</v>
      </c>
      <c r="CU81" s="77">
        <f t="shared" si="28"/>
        <v>101</v>
      </c>
      <c r="CW81"/>
      <c r="CX81" s="30"/>
    </row>
    <row r="82" spans="1:102" x14ac:dyDescent="0.2">
      <c r="A82" s="25" t="s">
        <v>49</v>
      </c>
      <c r="B82" s="27" t="s">
        <v>1635</v>
      </c>
      <c r="C82" s="27" t="s">
        <v>1635</v>
      </c>
      <c r="D82" s="27">
        <v>0</v>
      </c>
      <c r="E82" s="27" t="s">
        <v>1635</v>
      </c>
      <c r="F82" s="82">
        <v>0</v>
      </c>
      <c r="G82" s="27" t="s">
        <v>1635</v>
      </c>
      <c r="H82" s="27" t="s">
        <v>1635</v>
      </c>
      <c r="I82" s="27">
        <v>0</v>
      </c>
      <c r="J82" s="27" t="s">
        <v>1635</v>
      </c>
      <c r="K82" s="82">
        <v>0</v>
      </c>
      <c r="L82" s="27" t="s">
        <v>1635</v>
      </c>
      <c r="M82" s="27" t="s">
        <v>1635</v>
      </c>
      <c r="N82" s="27">
        <v>0</v>
      </c>
      <c r="O82" s="27" t="s">
        <v>1635</v>
      </c>
      <c r="P82" s="82">
        <v>0</v>
      </c>
      <c r="Q82" s="27" t="str">
        <f>(APPS('08-09 Teamsheets'!$H$2:$R$92,$A82,'08-09 Teamsheets'!$C$2:$C$92,Q$1)+APPS('09-10 Teamsheets'!$H$2:$R$98,$A82,'09-10 Teamsheets'!$C$2:$C$98,Q$1)+APPS('10-11 Teamsheets'!$H$2:$R$107,$A82,'10-11 Teamsheets'!$C$2:$C$107,Q$1)+APPS('11-12 Teamsheets'!$H$2:$R$119,$A82,'11-12 Teamsheets'!$C$2:$C$119,Q$1)+APPS('12-13 Teamsheets'!$H$2:$R$126,$A82,'12-13 Teamsheets'!$C$2:$C$126,Q$1)+APPS('13-14 Teamsheets'!$H$2:$R$132,$A82,'13-14 Teamsheets'!$C$2:$C$132,Q$1)+APPS('14-15 Teamsheets'!$H$2:$R$136,$A82,'14-15 Teamsheets'!$C$2:$C$136,Q$1)) &amp; "(" &amp; (SUBS('08-09 Teamsheets'!$S$2:$Z$92,$A82,'08-09 Teamsheets'!$C$2:$C$92,Q$1)+SUBS('09-10 Teamsheets'!$S$2:$Z$98,$A82,'09-10 Teamsheets'!$C$2:$C$98,Q$1)+SUBS('10-11 Teamsheets'!$S$2:$Z$107,$A82,'10-11 Teamsheets'!$C$2:$C$107,Q$1)+SUBS('11-12 Teamsheets'!$S$2:$Z$119,$A82,'11-12 Teamsheets'!$C$2:$C$119,Q$1)+SUBS('12-13 Teamsheets'!$S$2:$Z$126,$A82,'12-13 Teamsheets'!$C$2:$C$126,Q$1)+SUBS('13-14 Teamsheets'!$S$2:$Z$132,$A82,'13-14 Teamsheets'!$C$2:$C$132,Q$1)+SUBS('14-15 Teamsheets'!$S$2:$Z$136,$A82,'14-15 Teamsheets'!$C$2:$C$136,Q$1)) &amp; ")"</f>
        <v>6(0)</v>
      </c>
      <c r="R82" s="27" t="str">
        <f>(GOALS('08-09 Teamsheets'!$H$2:$R$92,$A82,'08-09 Teamsheets'!$C$2:$C$92,Q$1)+GOALS('09-10 Teamsheets'!$H$2:$R$98,$A82,'09-10 Teamsheets'!$C$2:$C$98,Q$1)+GOALS('10-11 Teamsheets'!$H$2:$R$107,$A82,'10-11 Teamsheets'!$C$2:$C$107,Q$1)+GOALS('11-12 Teamsheets'!$H$2:$R$119,$A82,'11-12 Teamsheets'!$C$2:$C$119,Q$1)+GOALS('12-13 Teamsheets'!$H$2:$R$126,$A82,'12-13 Teamsheets'!$C$2:$C$126,Q$1)+GOALS('13-14 Teamsheets'!$H$2:$R$132,$A82,'13-14 Teamsheets'!$C$2:$C$132,Q$1)+GOALS('14-15 Teamsheets'!$H$2:$R$136,$A82,'14-15 Teamsheets'!$C$2:$C$136,Q$1)) &amp; "(" &amp; (GOALS('08-09 Teamsheets'!$S$2:$Z$92,$A82,'08-09 Teamsheets'!$C$2:$C$92,Q$1)+GOALS('09-10 Teamsheets'!$S$2:$Z$98,$A82,'09-10 Teamsheets'!$C$2:$C$98,Q$1)+GOALS('10-11 Teamsheets'!$S$2:$Z$107,$A82,'10-11 Teamsheets'!$C$2:$C$107,Q$1)+GOALS('11-12 Teamsheets'!$S$2:$Z$119,$A82,'11-12 Teamsheets'!$C$2:$C$119,Q$1)+GOALS('12-13 Teamsheets'!$S$2:$Z$126,$A82,'12-13 Teamsheets'!$C$2:$C$126,Q$1)+GOALS('13-14 Teamsheets'!$S$2:$Z$132,$A82,'13-14 Teamsheets'!$C$2:$C$132,Q$1)+GOALS('14-15 Teamsheets'!$S$2:$Z$136,$A82,'14-15 Teamsheets'!$C$2:$C$136,Q$1)) &amp; ")"</f>
        <v>0(0)</v>
      </c>
      <c r="S82" s="27">
        <f>Clean_sheet('08-09 Teamsheets'!$C$2:$H$92,$A82,Q$1)+Clean_sheet('09-10 Teamsheets'!$C$2:$H$98,$A82,Q$1)+Clean_sheet('10-11 Teamsheets'!$C$2:$H$107,$A82,Q$1)+Clean_sheet('11-12 Teamsheets'!$C$2:$H$119,$A82,Q$1)+Clean_sheet('12-13 Teamsheets'!$C$2:$H$126,$A82,Q$1)+Clean_sheet('13-14 Teamsheets'!$C$2:$H$132,$A82,Q$1)+Clean_sheet('14-15 Teamsheets'!$C$2:$H$136,$A82,Q$1)</f>
        <v>1</v>
      </c>
      <c r="T82" s="27" t="str">
        <f>(CARDS('08-09 Teamsheets'!$H$2:$Z$92,$A82,$CX$2,'08-09 Teamsheets'!$C$2:$C$92,Q$1)+CARDS('09-10 Teamsheets'!$H$2:$Z$98,$A82,$CX$2,'09-10 Teamsheets'!$C$2:$C$98,Q$1)+CARDS('10-11 Teamsheets'!$H$2:$Z$107,$A82,$CX$2,'10-11 Teamsheets'!$C$2:$C$107,Q$1)+CARDS('11-12 Teamsheets'!$H$2:$Z$119,$A82,$CX$2,'11-12 Teamsheets'!$C$2:$C$119,Q$1)+CARDS('12-13 Teamsheets'!$H$2:$Z$126,$A82,$CX$2,'12-13 Teamsheets'!$C$2:$C$126,Q$1)+CARDS('13-14 Teamsheets'!$H$2:$Z$132,$A82,$CX$2,'13-14 Teamsheets'!$C$2:$C$132,Q$1)+CARDS('14-15 Teamsheets'!$H$2:$Z$136,$A82,$CX$2,'14-15 Teamsheets'!$C$2:$C$136,Q$1)) &amp; "(" &amp; (CARDS('08-09 Teamsheets'!$H$2:$Z$92,$A82,$CX$3,'08-09 Teamsheets'!$C$2:$C$92,Q$1)+CARDS('09-10 Teamsheets'!$H$2:$Z$98,$A82,$CX$3,'09-10 Teamsheets'!$C$2:$C$98,Q$1)+CARDS('10-11 Teamsheets'!$H$2:$Z$107,$A82,$CX$3,'10-11 Teamsheets'!$C$2:$C$107,Q$1)+CARDS('11-12 Teamsheets'!$H$2:$Z$119,$A82,$CX$3,'11-12 Teamsheets'!$C$2:$C$119,Q$1)+CARDS('12-13 Teamsheets'!$H$2:$Z$126,$A82,$CX$3,'12-13 Teamsheets'!$C$2:$C$126,Q$1)+CARDS('13-14 Teamsheets'!$H$2:$Z$132,$A82,$CX$3,'13-14 Teamsheets'!$C$2:$C$132,Q$1)+CARDS('14-15 Teamsheets'!$H$2:$Z$136,$A82,$CX$3,'14-15 Teamsheets'!$C$2:$C$136,Q$1)) &amp; ")"</f>
        <v>0(0)</v>
      </c>
      <c r="U82" s="82">
        <f>MINS_PLAYED('08-09 Teamsheets'!$H$2:$R$92,$A82,'08-09 Teamsheets'!$C$2:$C$92,Q$1)+MINS_PLAYED('09-10 Teamsheets'!$H$2:$R$98,$A82,'09-10 Teamsheets'!$C$2:$C$98,Q$1)+ MINS_AS_SUB('08-09 Teamsheets'!$S$2:$Z$92,$A82,'08-09 Teamsheets'!$C$2:$C$92,Q$1)+ MINS_AS_SUB('09-10 Teamsheets'!$S$2:$Z$98,$A82,'09-10 Teamsheets'!$C$2:$C$98,Q$1)+MINS_PLAYED('10-11 Teamsheets'!$H$2:$R$107,$A82,'10-11 Teamsheets'!$C$2:$C$107,Q$1)+MINS_AS_SUB('10-11 Teamsheets'!$S$2:$Z$107,$A82,'10-11 Teamsheets'!$C$2:$C$107,Q$1)+MINS_PLAYED('11-12 Teamsheets'!$H$2:$R$119,$A82,'11-12 Teamsheets'!$C$2:$C$119,Q$1)+MINS_AS_SUB('11-12 Teamsheets'!$S$2:$Z$119,$A82,'11-12 Teamsheets'!$C$2:$C$119,Q$1)+MINS_PLAYED('12-13 Teamsheets'!$H$2:$R$126,$A82,'12-13 Teamsheets'!$C$2:$C$126,Q$1)+MINS_AS_SUB('12-13 Teamsheets'!$S$2:$Z$126,$A82,'12-13 Teamsheets'!$C$2:$C$126,Q$1)+MINS_PLAYED('13-14 Teamsheets'!$H$2:$R$132,$A82,'13-14 Teamsheets'!$C$2:$C$132,Q$1)+MINS_AS_SUB('13-14 Teamsheets'!$S$2:$Z$132,$A82,'13-14 Teamsheets'!$C$2:$C$132,Q$1)+MINS_PLAYED('14-15 Teamsheets'!$H$2:$R$136,$A82,'14-15 Teamsheets'!$C$2:$C$136,Q$1)+MINS_AS_SUB('14-15 Teamsheets'!$S$2:$Z$136,$A82,'14-15 Teamsheets'!$C$2:$C$136,Q$1)</f>
        <v>540</v>
      </c>
      <c r="V82" s="27" t="s">
        <v>1635</v>
      </c>
      <c r="W82" s="27" t="s">
        <v>1635</v>
      </c>
      <c r="X82" s="27">
        <v>0</v>
      </c>
      <c r="Y82" s="27" t="s">
        <v>1635</v>
      </c>
      <c r="Z82" s="82">
        <v>0</v>
      </c>
      <c r="AA82" s="27" t="s">
        <v>1635</v>
      </c>
      <c r="AB82" s="27" t="s">
        <v>1635</v>
      </c>
      <c r="AC82" s="27">
        <v>0</v>
      </c>
      <c r="AD82" s="27" t="s">
        <v>1635</v>
      </c>
      <c r="AE82" s="82">
        <v>0</v>
      </c>
      <c r="AF82" s="27" t="s">
        <v>1635</v>
      </c>
      <c r="AG82" s="27" t="s">
        <v>1635</v>
      </c>
      <c r="AH82" s="27">
        <v>0</v>
      </c>
      <c r="AI82" s="27" t="s">
        <v>1635</v>
      </c>
      <c r="AJ82" s="82">
        <v>0</v>
      </c>
      <c r="AK82" s="27" t="s">
        <v>1635</v>
      </c>
      <c r="AL82" s="27" t="s">
        <v>1635</v>
      </c>
      <c r="AM82" s="27">
        <v>0</v>
      </c>
      <c r="AN82" s="27" t="s">
        <v>1635</v>
      </c>
      <c r="AO82" s="82">
        <v>0</v>
      </c>
      <c r="AP82" s="27" t="s">
        <v>1635</v>
      </c>
      <c r="AQ82" s="27" t="s">
        <v>1635</v>
      </c>
      <c r="AR82" s="27">
        <v>0</v>
      </c>
      <c r="AS82" s="27" t="s">
        <v>1635</v>
      </c>
      <c r="AT82" s="82">
        <v>0</v>
      </c>
      <c r="AU82" s="27" t="s">
        <v>1635</v>
      </c>
      <c r="AV82" s="27" t="s">
        <v>1635</v>
      </c>
      <c r="AW82" s="27">
        <v>0</v>
      </c>
      <c r="AX82" s="27" t="s">
        <v>1635</v>
      </c>
      <c r="AY82" s="82">
        <v>0</v>
      </c>
      <c r="AZ82" s="27" t="str">
        <f>(APPS('07-08 Teamsheets'!$H$2:$R$88,$A82,'07-08 Teamsheets'!$C$2:$C$88,AZ$1)+APPS('11-12 Teamsheets'!$H$2:$R$119,$A82,'11-12 Teamsheets'!$C$2:$C$119,AZ$1)+APPS('12-13 Teamsheets'!$H$2:$R$126,$A82,'12-13 Teamsheets'!$C$2:$C$126,AZ$1)+APPS('13-14 Teamsheets'!$H$2:$R$132,$A82,'13-14 Teamsheets'!$C$2:$C$132,AZ$1)+APPS('14-15 Teamsheets'!$H$2:$R$136,$A82,'14-15 Teamsheets'!$C$2:$C$136,AZ$1)) &amp; "(" &amp; (SUBS('07-08 Teamsheets'!$S$2:$Z$88,$A82,'07-08 Teamsheets'!$C$2:$C$88,AZ$1)+SUBS('11-12 Teamsheets'!$S$2:$Z$119,$A82,'11-12 Teamsheets'!$C$2:$C$119,AZ$1)+SUBS('12-13 Teamsheets'!$S$2:$Z$126,$A82,'12-13 Teamsheets'!$C$2:$C$126,AZ$1)+SUBS('13-14 Teamsheets'!$S$2:$Z$132,$A82,'13-14 Teamsheets'!$C$2:$C$132,AZ$1)+SUBS('14-15 Teamsheets'!$S$2:$Z$136,$A82,'14-15 Teamsheets'!$C$2:$C$136,AZ$1)) &amp; ")"</f>
        <v>0(0)</v>
      </c>
      <c r="BA82" s="27" t="str">
        <f>(GOALS('07-08 Teamsheets'!$H$2:$R$88,$A82,'07-08 Teamsheets'!$C$2:$C$88,AZ$1)+GOALS('11-12 Teamsheets'!$H$2:$R$119,$A82,'11-12 Teamsheets'!$C$2:$C$119,AZ$1)+GOALS('12-13 Teamsheets'!$H$2:$R$126,$A82,'12-13 Teamsheets'!$C$2:$C$126,AZ$1)+GOALS('13-14 Teamsheets'!$H$2:$R$132,$A82,'13-14 Teamsheets'!$C$2:$C$132,AZ$1)+GOALS('14-15 Teamsheets'!$H$2:$R$136,$A82,'14-15 Teamsheets'!$C$2:$C$136,AZ$1)) &amp; "(" &amp; (GOALS('07-08 Teamsheets'!$S$2:$Z$88,$A82,'07-08 Teamsheets'!$C$2:$C$88,AZ$1)+GOALS('11-12 Teamsheets'!$S$2:$Z$119,$A82,'11-12 Teamsheets'!$C$2:$C$119,AZ$1)+GOALS('12-13 Teamsheets'!$S$2:$Z$126,$A82,'12-13 Teamsheets'!$C$2:$C$126,AZ$1)+GOALS('13-14 Teamsheets'!$S$2:$Z$132,$A82,'13-14 Teamsheets'!$C$2:$C$132,AZ$1)+GOALS('14-15 Teamsheets'!$S$2:$Z$136,$A82,'14-15 Teamsheets'!$C$2:$C$136,AZ$1)) &amp; ")"</f>
        <v>0(0)</v>
      </c>
      <c r="BB82" s="27">
        <f>Clean_sheet('07-08 Teamsheets'!$C$2:$H$92,$A82,AZ$1)+Clean_sheet('11-12 Teamsheets'!$C$2:$H$119,$A82,AZ$1)+Clean_sheet('12-13 Teamsheets'!$C$2:$H$126,$A82,AZ$1)+Clean_sheet('13-14 Teamsheets'!$C$2:$H$132,$A82,AZ$1)+Clean_sheet('14-15 Teamsheets'!$C$2:$H$136,$A82,AZ$1)</f>
        <v>0</v>
      </c>
      <c r="BC82" s="27" t="str">
        <f>(CARDS('07-08 Teamsheets'!$H$2:$Z$88,$A82,$CX$2,'07-08 Teamsheets'!$C$2:$C$88,AZ$1)+CARDS('11-12 Teamsheets'!$H$2:$Z$119,$A82,$CX$2,'11-12 Teamsheets'!$C$2:$C$119,AZ$1)+CARDS('12-13 Teamsheets'!$H$2:$Z$126,$A82,$CX$2,'12-13 Teamsheets'!$C$2:$C$126,AZ$1)+CARDS('13-14 Teamsheets'!$H$2:$Z$132,$A82,$CX$2,'13-14 Teamsheets'!$C$2:$C$132,AZ$1)+CARDS('14-15 Teamsheets'!$H$2:$Z$136,$A82,$CX$2,'14-15 Teamsheets'!$C$2:$C$136,AZ$1)) &amp; "(" &amp; (CARDS('07-08 Teamsheets'!$H$2:$Z$88,$A82,$CX$3,'07-08 Teamsheets'!$C$2:$C$88,AZ$1)+CARDS('11-12 Teamsheets'!$H$2:$Z$119,$A82,$CX$3,'11-12 Teamsheets'!$C$2:$C$119,AZ$1)+CARDS('12-13 Teamsheets'!$H$2:$Z$126,$A82,$CX$3,'12-13 Teamsheets'!$C$2:$C$126,AZ$1)+CARDS('13-14 Teamsheets'!$H$2:$Z$132,$A82,$CX$3,'13-14 Teamsheets'!$C$2:$C$132,AZ$1)+CARDS('14-15 Teamsheets'!$H$2:$Z$136,$A82,$CX$3,'14-15 Teamsheets'!$C$2:$C$136,AZ$1)) &amp; ")"</f>
        <v>0(0)</v>
      </c>
      <c r="BD82" s="82">
        <f>MINS_PLAYED('07-08 Teamsheets'!$H$2:$R$88,$A82,'07-08 Teamsheets'!$C$2:$C$88,AZ$1)+MINS_PLAYED('11-12 Teamsheets'!$H$2:$R$119,$A82,'11-12 Teamsheets'!$C$2:$C$119,AZ$1)+MINS_PLAYED('12-13 Teamsheets'!$H$2:$R$126,$A82,'12-13 Teamsheets'!$C$2:$C$126,AZ$1)+MINS_PLAYED('13-14 Teamsheets'!$H$2:$R$132,$A82,'13-14 Teamsheets'!$C$2:$C$132,AZ$1)+MINS_PLAYED('14-15 Teamsheets'!$H$2:$R$136,$A82,'14-15 Teamsheets'!$C$2:$C$136,AZ$1)+MINS_AS_SUB('07-08 Teamsheets'!$S$2:$Z$88,$A82,'07-08 Teamsheets'!$C$2:$C$88,AZ$1)+MINS_AS_SUB('11-12 Teamsheets'!$S$2:$Z$119,$A82,'11-12 Teamsheets'!$C$2:$C$119,AZ$1)+MINS_AS_SUB('12-13 Teamsheets'!$S$2:$Z$126,$A82,'12-13 Teamsheets'!$C$2:$C$126,AZ$1)+MINS_AS_SUB('13-14 Teamsheets'!$S$2:$Z$132,$A82,'13-14 Teamsheets'!$C$2:$C$132,AZ$1)+MINS_AS_SUB('14-15 Teamsheets'!$S$2:$Z$136,$A82,'14-15 Teamsheets'!$C$2:$C$136,AZ$1)</f>
        <v>0</v>
      </c>
      <c r="BE82" s="27" t="str">
        <f>(APPS('08-09 Teamsheets'!$H$2:$R$92,$A82,'08-09 Teamsheets'!$C$2:$C$92,BE$1)+APPS('09-10 Teamsheets'!$H$2:$R$98,$A82,'09-10 Teamsheets'!$C$2:$C$98,BE$1)+APPS('10-11 Teamsheets'!$H$2:$R$107,$A82,'10-11 Teamsheets'!$C$2:$C$107,BE$1)+APPS('11-12 Teamsheets'!$H$2:$R$119,$A82,'11-12 Teamsheets'!$C$2:$C$119,BE$1)+APPS('12-13 Teamsheets'!$H$2:$R$126,$A82,'12-13 Teamsheets'!$C$2:$C$126,BE$1)+APPS('13-14 Teamsheets'!$H$2:$R$132,$A82,'13-14 Teamsheets'!$C$2:$C$132,BE$1)+APPS('14-15 Teamsheets'!$H$2:$R$136,$A82,'14-15 Teamsheets'!$C$2:$C$136,BE$1)) &amp; "(" &amp; (SUBS('08-09 Teamsheets'!$S$2:$Z$92,$A82,'08-09 Teamsheets'!$C$2:$C$92,BE$1)+SUBS('09-10 Teamsheets'!$S$2:$Z$98,$A82,'09-10 Teamsheets'!$C$2:$C$98,BE$1)+SUBS('10-11 Teamsheets'!$S$2:$Z$107,$A82,'10-11 Teamsheets'!$C$2:$C$107,BE$1)+SUBS('11-12 Teamsheets'!$S$2:$Z$119,$A82,'11-12 Teamsheets'!$C$2:$C$119,BE$1)+SUBS('12-13 Teamsheets'!$S$2:$Z$126,$A82,'12-13 Teamsheets'!$C$2:$C$126,BE$1)+SUBS('13-14 Teamsheets'!$S$2:$Z$132,$A82,'13-14 Teamsheets'!$C$2:$C$132,BE$1)+SUBS('14-15 Teamsheets'!$S$2:$Z$136,$A82,'14-15 Teamsheets'!$C$2:$C$136,BE$1)) &amp; ")"</f>
        <v>0(0)</v>
      </c>
      <c r="BF82" s="27" t="str">
        <f>(GOALS('08-09 Teamsheets'!$H$2:$R$92,$A82,'08-09 Teamsheets'!$C$2:$C$92,BE$1)+GOALS('09-10 Teamsheets'!$H$2:$R$98,$A82,'09-10 Teamsheets'!$C$2:$C$98,BE$1)+GOALS('10-11 Teamsheets'!$H$2:$R$107,$A82,'10-11 Teamsheets'!$C$2:$C$107,BE$1)+GOALS('11-12 Teamsheets'!$H$2:$R$119,$A82,'11-12 Teamsheets'!$C$2:$C$119,BE$1)+GOALS('12-13 Teamsheets'!$H$2:$R$126,$A82,'12-13 Teamsheets'!$C$2:$C$126,BE$1)+GOALS('13-14 Teamsheets'!$H$2:$R$132,$A82,'13-14 Teamsheets'!$C$2:$C$132,BE$1)+GOALS('14-15 Teamsheets'!$H$2:$R$136,$A82,'14-15 Teamsheets'!$C$2:$C$136,BE$1)) &amp; "(" &amp; (GOALS('08-09 Teamsheets'!$S$2:$Z$92,$A82,'08-09 Teamsheets'!$C$2:$C$92,BE$1)+GOALS('09-10 Teamsheets'!$S$2:$Z$98,$A82,'09-10 Teamsheets'!$C$2:$C$98,BE$1)+GOALS('10-11 Teamsheets'!$S$2:$Z$107,$A82,'10-11 Teamsheets'!$C$2:$C$107,BE$1)+GOALS('11-12 Teamsheets'!$S$2:$Z$119,$A82,'11-12 Teamsheets'!$C$2:$C$119,BE$1)+GOALS('12-13 Teamsheets'!$S$2:$Z$126,$A82,'12-13 Teamsheets'!$C$2:$C$126,BE$1)+GOALS('13-14 Teamsheets'!$S$2:$Z$132,$A82,'13-14 Teamsheets'!$C$2:$C$132,BE$1)+GOALS('14-15 Teamsheets'!$S$2:$Z$136,$A82,'14-15 Teamsheets'!$C$2:$C$136,BE$1)) &amp; ")"</f>
        <v>0(0)</v>
      </c>
      <c r="BG82" s="27">
        <f>Clean_sheet('08-09 Teamsheets'!$C$2:$H$92,$A82,BE$1)+Clean_sheet('09-10 Teamsheets'!$C$2:$H$98,$A82,BE$1)+Clean_sheet('10-11 Teamsheets'!$C$2:$H$107,$A82,BE$1)+Clean_sheet('11-12 Teamsheets'!$C$2:$H$119,$A82,BE$1)+Clean_sheet('12-13 Teamsheets'!$C$2:$H$126,$A82,BE$1)+Clean_sheet('13-14 Teamsheets'!$C$2:$H$132,$A82,BE$1)+Clean_sheet('14-15 Teamsheets'!$C$2:$H$136,$A82,BE$1)</f>
        <v>0</v>
      </c>
      <c r="BH82" s="27" t="str">
        <f>(CARDS('08-09 Teamsheets'!$H$2:$Z$92,$A82,$CX$2,'08-09 Teamsheets'!$C$2:$C$92,BE$1)+CARDS('09-10 Teamsheets'!$H$2:$Z$98,$A82,$CX$2,'09-10 Teamsheets'!$C$2:$C$98,BE$1)+CARDS('10-11 Teamsheets'!$H$2:$Z$107,$A82,$CX$2,'10-11 Teamsheets'!$C$2:$C$107,BE$1)+CARDS('11-12 Teamsheets'!$H$2:$Z$119,$A82,$CX$2,'11-12 Teamsheets'!$C$2:$C$119,BE$1)+CARDS('12-13 Teamsheets'!$H$2:$Z$126,$A82,$CX$2,'12-13 Teamsheets'!$C$2:$C$126,BE$1)+CARDS('13-14 Teamsheets'!$H$2:$Z$132,$A82,$CX$2,'13-14 Teamsheets'!$C$2:$C$132,BE$1)+CARDS('14-15 Teamsheets'!$H$2:$Z$136,$A82,$CX$2,'14-15 Teamsheets'!$C$2:$C$136,BE$1)) &amp; "(" &amp; (CARDS('08-09 Teamsheets'!$H$2:$Z$92,$A82,$CX$3,'08-09 Teamsheets'!$C$2:$C$92,BE$1)+CARDS('09-10 Teamsheets'!$H$2:$Z$98,$A82,$CX$3,'09-10 Teamsheets'!$C$2:$C$98,BE$1)+CARDS('10-11 Teamsheets'!$H$2:$Z$107,$A82,$CX$3,'10-11 Teamsheets'!$C$2:$C$107,BE$1)+CARDS('11-12 Teamsheets'!$H$2:$Z$119,$A82,$CX$3,'11-12 Teamsheets'!$C$2:$C$119,BE$1)+CARDS('12-13 Teamsheets'!$H$2:$Z$126,$A82,$CX$3,'12-13 Teamsheets'!$C$2:$C$126,BE$1)+CARDS('13-14 Teamsheets'!$H$2:$Z$132,$A82,$CX$3,'13-14 Teamsheets'!$C$2:$C$132,BE$1)+CARDS('14-15 Teamsheets'!$H$2:$Z$136,$A82,$CX$3,'14-15 Teamsheets'!$C$2:$C$136,BE$1)) &amp; ")"</f>
        <v>0(0)</v>
      </c>
      <c r="BI82" s="82">
        <f>MINS_PLAYED('08-09 Teamsheets'!$H$2:$R$92,$A82,'08-09 Teamsheets'!$C$2:$C$92,BE$1)+MINS_PLAYED('09-10 Teamsheets'!$H$2:$R$98,$A82,'09-10 Teamsheets'!$C$2:$C$98,BE$1)+ MINS_AS_SUB('08-09 Teamsheets'!$S$2:$Z$92,$A82,'08-09 Teamsheets'!$C$2:$C$92,BE$1)+ MINS_AS_SUB('09-10 Teamsheets'!$S$2:$Z$98,$A82,'09-10 Teamsheets'!$C$2:$C$98,BE$1)+MINS_PLAYED('10-11 Teamsheets'!$H$2:$R$107,$A82,'10-11 Teamsheets'!$C$2:$C$107,BE$1)+MINS_AS_SUB('10-11 Teamsheets'!$S$2:$Z$107,$A82,'10-11 Teamsheets'!$C$2:$C$107,BE$1)+MINS_PLAYED('11-12 Teamsheets'!$H$2:$R$119,$A82,'11-12 Teamsheets'!$C$2:$C$119,BE$1)+MINS_AS_SUB('11-12 Teamsheets'!$S$2:$Z$119,$A82,'11-12 Teamsheets'!$C$2:$C$119,BE$1)+MINS_PLAYED('12-13 Teamsheets'!$H$2:$R$126,$A82,'12-13 Teamsheets'!$C$2:$C$126,BE$1)+MINS_AS_SUB('12-13 Teamsheets'!$S$2:$Z$126,$A82,'12-13 Teamsheets'!$C$2:$C$126,BE$1)+MINS_PLAYED('13-14 Teamsheets'!$H$2:$R$132,$A82,'13-14 Teamsheets'!$C$2:$C$132,BE$1)+MINS_AS_SUB('13-14 Teamsheets'!$S$2:$Z$132,$A82,'13-14 Teamsheets'!$C$2:$C$132,BE$1)+MINS_PLAYED('14-15 Teamsheets'!$H$2:$R$136,$A82,'14-15 Teamsheets'!$C$2:$C$136,BE$1)+MINS_AS_SUB('14-15 Teamsheets'!$S$2:$Z$136,$A82,'14-15 Teamsheets'!$C$2:$C$136,BE$1)</f>
        <v>0</v>
      </c>
      <c r="BJ82" s="27" t="str">
        <f>(APPS('07-08 Teamsheets'!$H$2:$R$88,$A82,'07-08 Teamsheets'!$C$2:$C$88,BJ$1)+APPS('08-09 Teamsheets'!$H$2:$R$92,$A82,'08-09 Teamsheets'!$C$2:$C$92,BJ$1)+APPS('09-10 Teamsheets'!$H$2:$R$98,$A82,'09-10 Teamsheets'!$C$2:$C$98,BJ$1)+APPS('10-11 Teamsheets'!$H$2:$R$106,$A82,'10-11 Teamsheets'!$C$2:$C$106,BJ$1)+APPS('11-12 Teamsheets'!$H$2:$R$119,$A82,'11-12 Teamsheets'!$C$2:$C$119,BJ$1)+APPS('12-13 Teamsheets'!$H$2:$R$126,$A82,'12-13 Teamsheets'!$C$2:$C$126,BJ$1)+APPS('13-14 Teamsheets'!$H$2:$R$132,$A82,'13-14 Teamsheets'!$C$2:$C$132,BJ$1)+APPS('14-15 Teamsheets'!$H$2:$R$136,$A82,'14-15 Teamsheets'!$C$2:$C$136,BJ$1)) &amp; "(" &amp; (SUBS('07-08 Teamsheets'!$S$2:$Z$88,$A82,'07-08 Teamsheets'!$C$2:$C$88,BJ$1)+SUBS('08-09 Teamsheets'!$S$2:$Z$92,$A82,'08-09 Teamsheets'!$C$2:$C$92,BJ$1)+SUBS('09-10 Teamsheets'!$S$2:$Z$98,$A82,'09-10 Teamsheets'!$C$2:$C$98,BJ$1)+SUBS('10-11 Teamsheets'!$S$2:$Z$106,$A82,'10-11 Teamsheets'!$C$2:$C$106,BJ$1)+SUBS('11-12 Teamsheets'!$S$2:$Z$119,$A82,'11-12 Teamsheets'!$C$2:$C$119,BJ$1)+SUBS('12-13 Teamsheets'!$S$2:$Z$126,$A82,'12-13 Teamsheets'!$C$2:$C$126,BJ$1)+SUBS('13-14 Teamsheets'!$S$2:$Z$132,$A82,'13-14 Teamsheets'!$C$2:$C$132,BJ$1)+SUBS('14-15 Teamsheets'!$S$2:$Z$136,$A82,'14-15 Teamsheets'!$C$2:$C$136,BJ$1)) &amp; ")"</f>
        <v>0(0)</v>
      </c>
      <c r="BK82" s="27" t="str">
        <f>(GOALS('07-08 Teamsheets'!$H$2:$R$88,$A82,'07-08 Teamsheets'!$C$2:$C$88,BJ$1)+GOALS('08-09 Teamsheets'!$H$2:$R$92,$A82,'08-09 Teamsheets'!$C$2:$C$92,BJ$1)+GOALS('09-10 Teamsheets'!$H$2:$R$98,$A82,'09-10 Teamsheets'!$C$2:$C$98,BJ$1)+GOALS('10-11 Teamsheets'!$H$2:$R$106,$A82,'10-11 Teamsheets'!$C$2:$C$106,BJ$1)+GOALS('11-12 Teamsheets'!$H$2:$R$119,$A82,'11-12 Teamsheets'!$C$2:$C$119,BJ$1)+GOALS('12-13 Teamsheets'!$H$2:$R$126,$A82,'12-13 Teamsheets'!$C$2:$C$126,BJ$1)+GOALS('13-14 Teamsheets'!$H$2:$R$132,$A82,'13-14 Teamsheets'!$C$2:$C$132,BJ$1)+GOALS('14-15 Teamsheets'!$H$2:$R$136,$A82,'14-15 Teamsheets'!$C$2:$C$136,BJ$1)) &amp; "(" &amp; (GOALS('07-08 Teamsheets'!$S$2:$Z$88,$A82,'07-08 Teamsheets'!$C$2:$C$88,BJ$1)+GOALS('08-09 Teamsheets'!$S$2:$Z$92,$A82,'08-09 Teamsheets'!$C$2:$C$92,BJ$1)+GOALS('09-10 Teamsheets'!$S$2:$Z$98,$A82,'09-10 Teamsheets'!$C$2:$C$98,BJ$1)+GOALS('10-11 Teamsheets'!$S$2:$Z$106,$A82,'10-11 Teamsheets'!$C$2:$C$106,BJ$1)+GOALS('11-12 Teamsheets'!$S$2:$Z$119,$A82,'11-12 Teamsheets'!$C$2:$C$119,BJ$1)+GOALS('12-13 Teamsheets'!$S$2:$Z$126,$A82,'12-13 Teamsheets'!$C$2:$C$126,BJ$1)+GOALS('13-14 Teamsheets'!$S$2:$Z$132,$A82,'13-14 Teamsheets'!$C$2:$C$132,BJ$1)+GOALS('14-15 Teamsheets'!$S$2:$Z$136,$A82,'14-15 Teamsheets'!$C$2:$C$136,BJ$1)) &amp; ")"</f>
        <v>0(0)</v>
      </c>
      <c r="BL82" s="27">
        <f>Clean_sheet('07-08 Teamsheets'!$C$2:$H$92,$A82,BJ$1)+Clean_sheet('08-09 Teamsheets'!$C$2:$H$92,$A82,BJ$1)+Clean_sheet('09-10 Teamsheets'!$C$2:$H$98,$A82,BJ$1)+Clean_sheet('10-11 Teamsheets'!$C$2:$H$106,$A82,BJ$1)+Clean_sheet('11-12 Teamsheets'!$C$2:$H$119,$A82,BJ$1)+Clean_sheet('12-13 Teamsheets'!$C$2:$H$126,$A82,BJ$1)+Clean_sheet('13-14 Teamsheets'!$C$2:$H$132,$A82,BJ$1)+Clean_sheet('14-15 Teamsheets'!$C$2:$H$136,$A82,BJ$1)</f>
        <v>0</v>
      </c>
      <c r="BM82" s="27" t="str">
        <f>(CARDS('07-08 Teamsheets'!$H$2:$Z$88,$A82,$CX$2,'07-08 Teamsheets'!$C$2:$C$88,BJ$1)+CARDS('08-09 Teamsheets'!$H$2:$Z$92,$A82,$CX$2,'08-09 Teamsheets'!$C$2:$C$92,BJ$1)+CARDS('09-10 Teamsheets'!$H$2:$Z$98,$A82,$CX$2,'09-10 Teamsheets'!$C$2:$C$98,BJ$1)+CARDS('10-11 Teamsheets'!$H$2:$Z$106,$A82,$CX$2,'10-11 Teamsheets'!$C$2:$C$106,BJ$1)+CARDS('11-12 Teamsheets'!$H$2:$Z$119,$A82,$CX$2,'11-12 Teamsheets'!$C$2:$C$119,BJ$1)+CARDS('12-13 Teamsheets'!$H$2:$Z$126,$A82,$CX$2,'12-13 Teamsheets'!$C$2:$C$126,BJ$1)+CARDS('13-14 Teamsheets'!$H$2:$Z$132,$A82,$CX$2,'13-14 Teamsheets'!$C$2:$C$132,BJ$1)+CARDS('14-15 Teamsheets'!$H$2:$Z$136,$A82,$CX$2,'14-15 Teamsheets'!$C$2:$C$136,BJ$1)) &amp; "(" &amp; (CARDS('07-08 Teamsheets'!$H$2:$Z$88,$A82,$CX$3,'07-08 Teamsheets'!$C$2:$C$88,BJ$1)+CARDS('08-09 Teamsheets'!$H$2:$Z$92,$A82,$CX$3,'08-09 Teamsheets'!$C$2:$C$92,BJ$1)+CARDS('09-10 Teamsheets'!$H$2:$Z$98,$A82,$CX$3,'09-10 Teamsheets'!$C$2:$C$98,BJ$1)+CARDS('10-11 Teamsheets'!$H$2:$Z$106,$A82,$CX$3,'10-11 Teamsheets'!$C$2:$C$106,BJ$1)+CARDS('11-12 Teamsheets'!$H$2:$Z$119,$A82,$CX$3,'11-12 Teamsheets'!$C$2:$C$119,BJ$1)+CARDS('12-13 Teamsheets'!$H$2:$Z$126,$A82,$CX$3,'12-13 Teamsheets'!$C$2:$C$126,BJ$1)+CARDS('13-14 Teamsheets'!$H$2:$Z$132,$A82,$CX$3,'13-14 Teamsheets'!$C$2:$C$132,BJ$1)+CARDS('14-15 Teamsheets'!$H$2:$Z$136,$A82,$CX$3,'14-15 Teamsheets'!$C$2:$C$136,BJ$1)) &amp; ")"</f>
        <v>0(0)</v>
      </c>
      <c r="BN82" s="82">
        <f>MINS_PLAYED('07-08 Teamsheets'!$H$2:$R$88,$A82,'07-08 Teamsheets'!$C$2:$C$88,BJ$1)+MINS_PLAYED('08-09 Teamsheets'!$H$2:$R$92,$A82,'08-09 Teamsheets'!$C$2:$C$92,BJ$1)+MINS_PLAYED('09-10 Teamsheets'!$H$2:$R$98,$A82,'09-10 Teamsheets'!$C$2:$C$98,BJ$1)+MINS_PLAYED('10-11 Teamsheets'!$H$2:$R$106,$A82,'10-11 Teamsheets'!$C$2:$C$106,BJ$1)+MINS_PLAYED('11-12 Teamsheets'!$H$2:$R$119,$A82,'11-12 Teamsheets'!$C$2:$C$119,BJ$1)+MINS_PLAYED('12-13 Teamsheets'!$H$2:$R$126,$A82,'12-13 Teamsheets'!$C$2:$C$126,BJ$1)+MINS_PLAYED('13-14 Teamsheets'!$H$2:$R$132,$A82,'13-14 Teamsheets'!$C$2:$C$132,BJ$1)+MINS_PLAYED('14-15 Teamsheets'!$H$2:$R$136,$A82,'14-15 Teamsheets'!$C$2:$C$136,BJ$1)+MINS_AS_SUB('07-08 Teamsheets'!$S$2:$Z$88,$A82,'07-08 Teamsheets'!$C$2:$C$88,BJ$1)+MINS_AS_SUB('08-09 Teamsheets'!$S$2:$Z$92,$A82,'08-09 Teamsheets'!$C$2:$C$92,BJ$1)+MINS_AS_SUB('09-10 Teamsheets'!$S$2:$Z$98,$A82,'09-10 Teamsheets'!$C$2:$C$98,BJ$1)+MINS_AS_SUB('10-11 Teamsheets'!$S$2:$Z$106,$A82,'10-11 Teamsheets'!$C$2:$C$106,BJ$1)+MINS_AS_SUB('11-12 Teamsheets'!$S$2:$Z$119,$A82,'11-12 Teamsheets'!$C$2:$C$119,BJ$1)+MINS_AS_SUB('12-13 Teamsheets'!$S$2:$Z$126,$A82,'12-13 Teamsheets'!$C$2:$C$126,BJ$1)+MINS_AS_SUB('13-14 Teamsheets'!$S$2:$Z$132,$A82,'13-14 Teamsheets'!$C$2:$C$132,BJ$1)+MINS_AS_SUB('14-15 Teamsheets'!$S$2:$Z$136,$A82,'14-15 Teamsheets'!$C$2:$C$136,BJ$1)</f>
        <v>0</v>
      </c>
      <c r="BO82" s="27" t="str">
        <f>(APPS('07-08 Teamsheets'!$H$2:$R$88,$A82,'07-08 Teamsheets'!$C$2:$C$88,BO$1)+APPS('08-09 Teamsheets'!$H$2:$R$92,$A82,'08-09 Teamsheets'!$C$2:$C$92,BO$1)+APPS('09-10 Teamsheets'!$H$2:$R$98,$A82,'09-10 Teamsheets'!$C$2:$C$98,BO$1)+APPS('10-11 Teamsheets'!$H$2:$R$106,$A82,'10-11 Teamsheets'!$C$2:$C$106,BO$1)+APPS('11-12 Teamsheets'!$H$2:$R$119,$A82,'11-12 Teamsheets'!$C$2:$C$119,BO$1)+APPS('12-13 Teamsheets'!$H$2:$R$126,$A82,'12-13 Teamsheets'!$C$2:$C$126,BO$1)+APPS('13-14 Teamsheets'!$H$2:$R$132,$A82,'13-14 Teamsheets'!$C$2:$C$132,BO$1)+APPS('14-15 Teamsheets'!$H$2:$R$136,$A82,'14-15 Teamsheets'!$C$2:$C$136,BO$1)) &amp; "(" &amp; (SUBS('07-08 Teamsheets'!$S$2:$Z$88,$A82,'07-08 Teamsheets'!$C$2:$C$88,BO$1)+SUBS('08-09 Teamsheets'!$S$2:$Z$92,$A82,'08-09 Teamsheets'!$C$2:$C$92,BO$1)+SUBS('09-10 Teamsheets'!$S$2:$Z$98,$A82,'09-10 Teamsheets'!$C$2:$C$98,BO$1)+SUBS('10-11 Teamsheets'!$S$2:$Z$106,$A82,'10-11 Teamsheets'!$C$2:$C$106,BO$1)+SUBS('11-12 Teamsheets'!$S$2:$Z$119,$A82,'11-12 Teamsheets'!$C$2:$C$119,BO$1)+SUBS('12-13 Teamsheets'!$S$2:$Z$126,$A82,'12-13 Teamsheets'!$C$2:$C$126,BO$1)+SUBS('13-14 Teamsheets'!$S$2:$Z$132,$A82,'13-14 Teamsheets'!$C$2:$C$132,BO$1)+SUBS('14-15 Teamsheets'!$S$2:$Z$136,$A82,'14-15 Teamsheets'!$C$2:$C$136,BO$1)) &amp; ")"</f>
        <v>2(0)</v>
      </c>
      <c r="BP82" s="27" t="str">
        <f>(GOALS('07-08 Teamsheets'!$H$2:$R$88,$A82,'07-08 Teamsheets'!$C$2:$C$88,BO$1)+GOALS('08-09 Teamsheets'!$H$2:$R$92,$A82,'08-09 Teamsheets'!$C$2:$C$92,BO$1)+GOALS('09-10 Teamsheets'!$H$2:$R$98,$A82,'09-10 Teamsheets'!$C$2:$C$98,BO$1)+GOALS('10-11 Teamsheets'!$H$2:$R$106,$A82,'10-11 Teamsheets'!$C$2:$C$106,BO$1)+GOALS('11-12 Teamsheets'!$H$2:$R$119,$A82,'11-12 Teamsheets'!$C$2:$C$119,BO$1)+GOALS('12-13 Teamsheets'!$H$2:$R$126,$A82,'12-13 Teamsheets'!$C$2:$C$126,BO$1)+GOALS('13-14 Teamsheets'!$H$2:$R$132,$A82,'13-14 Teamsheets'!$C$2:$C$132,BO$1)+GOALS('14-15 Teamsheets'!$H$2:$R$136,$A82,'14-15 Teamsheets'!$C$2:$C$136,BO$1)) &amp; "(" &amp; (GOALS('07-08 Teamsheets'!$S$2:$Z$88,$A82,'07-08 Teamsheets'!$C$2:$C$88,BO$1)+GOALS('08-09 Teamsheets'!$S$2:$Z$92,$A82,'08-09 Teamsheets'!$C$2:$C$92,BO$1)+GOALS('09-10 Teamsheets'!$S$2:$Z$98,$A82,'09-10 Teamsheets'!$C$2:$C$98,BO$1)+GOALS('10-11 Teamsheets'!$S$2:$Z$106,$A82,'10-11 Teamsheets'!$C$2:$C$106,BO$1)+GOALS('11-12 Teamsheets'!$S$2:$Z$119,$A82,'11-12 Teamsheets'!$C$2:$C$119,BO$1)+GOALS('12-13 Teamsheets'!$S$2:$Z$126,$A82,'12-13 Teamsheets'!$C$2:$C$126,BO$1)+GOALS('13-14 Teamsheets'!$S$2:$Z$132,$A82,'13-14 Teamsheets'!$C$2:$C$132,BO$1)+GOALS('14-15 Teamsheets'!$S$2:$Z$136,$A82,'14-15 Teamsheets'!$C$2:$C$136,BO$1)) &amp; ")"</f>
        <v>0(0)</v>
      </c>
      <c r="BQ82" s="27">
        <f>Clean_sheet('07-08 Teamsheets'!$C$2:$H$92,$A82,BO$1)+Clean_sheet('08-09 Teamsheets'!$C$2:$H$92,$A82,BO$1)+Clean_sheet('09-10 Teamsheets'!$C$2:$H$98,$A82,BO$1)+Clean_sheet('10-11 Teamsheets'!$C$2:$H$106,$A82,BO$1)+Clean_sheet('11-12 Teamsheets'!$C$2:$H$119,$A82,BO$1)+Clean_sheet('12-13 Teamsheets'!$C$2:$H$126,$A82,BO$1)+Clean_sheet('13-14 Teamsheets'!$C$2:$H$132,$A82,BO$1)+Clean_sheet('14-15 Teamsheets'!$C$2:$H$136,$A82,BO$1)</f>
        <v>1</v>
      </c>
      <c r="BR82" s="27" t="str">
        <f>(CARDS('07-08 Teamsheets'!$H$2:$Z$88,$A82,$CX$2,'07-08 Teamsheets'!$C$2:$C$88,BO$1)+CARDS('08-09 Teamsheets'!$H$2:$Z$92,$A82,$CX$2,'08-09 Teamsheets'!$C$2:$C$92,BO$1)+CARDS('09-10 Teamsheets'!$H$2:$Z$98,$A82,$CX$2,'09-10 Teamsheets'!$C$2:$C$98,BO$1)+CARDS('10-11 Teamsheets'!$H$2:$Z$106,$A82,$CX$2,'10-11 Teamsheets'!$C$2:$C$106,BO$1)+CARDS('11-12 Teamsheets'!$H$2:$Z$119,$A82,$CX$2,'11-12 Teamsheets'!$C$2:$C$119,BO$1)+CARDS('12-13 Teamsheets'!$H$2:$Z$126,$A82,$CX$2,'12-13 Teamsheets'!$C$2:$C$126,BO$1)+CARDS('13-14 Teamsheets'!$H$2:$Z$132,$A82,$CX$2,'13-14 Teamsheets'!$C$2:$C$132,BO$1)+CARDS('14-15 Teamsheets'!$H$2:$Z$136,$A82,$CX$2,'14-15 Teamsheets'!$C$2:$C$136,BO$1)) &amp; "(" &amp; (CARDS('07-08 Teamsheets'!$H$2:$Z$88,$A82,$CX$3,'07-08 Teamsheets'!$C$2:$C$88,BO$1)+CARDS('08-09 Teamsheets'!$H$2:$Z$92,$A82,$CX$3,'08-09 Teamsheets'!$C$2:$C$92,BO$1)+CARDS('09-10 Teamsheets'!$H$2:$Z$98,$A82,$CX$3,'09-10 Teamsheets'!$C$2:$C$98,BO$1)+CARDS('10-11 Teamsheets'!$H$2:$Z$106,$A82,$CX$3,'10-11 Teamsheets'!$C$2:$C$106,BO$1)+CARDS('11-12 Teamsheets'!$H$2:$Z$119,$A82,$CX$3,'11-12 Teamsheets'!$C$2:$C$119,BO$1)+CARDS('12-13 Teamsheets'!$H$2:$Z$126,$A82,$CX$3,'12-13 Teamsheets'!$C$2:$C$126,BO$1)+CARDS('13-14 Teamsheets'!$H$2:$Z$132,$A82,$CX$3,'13-14 Teamsheets'!$C$2:$C$132,BO$1)+CARDS('14-15 Teamsheets'!$H$2:$Z$136,$A82,$CX$3,'14-15 Teamsheets'!$C$2:$C$136,BO$1)) &amp; ")"</f>
        <v>0(0)</v>
      </c>
      <c r="BS82" s="82">
        <f>MINS_PLAYED('07-08 Teamsheets'!$H$2:$R$88,$A82,'07-08 Teamsheets'!$C$2:$C$88,BO$1)+MINS_PLAYED('08-09 Teamsheets'!$H$2:$R$92,$A82,'08-09 Teamsheets'!$C$2:$C$92,BO$1)+MINS_PLAYED('09-10 Teamsheets'!$H$2:$R$98,$A82,'09-10 Teamsheets'!$C$2:$C$98,BO$1)+MINS_PLAYED('10-11 Teamsheets'!$H$2:$R$106,$A82,'10-11 Teamsheets'!$C$2:$C$106,BO$1)+MINS_PLAYED('11-12 Teamsheets'!$H$2:$R$119,$A82,'11-12 Teamsheets'!$C$2:$C$119,BO$1)+MINS_PLAYED('12-13 Teamsheets'!$H$2:$R$126,$A82,'12-13 Teamsheets'!$C$2:$C$126,BO$1)+MINS_PLAYED('13-14 Teamsheets'!$H$2:$R$132,$A82,'13-14 Teamsheets'!$C$2:$C$132,BO$1)+MINS_PLAYED('14-15 Teamsheets'!$H$2:$R$136,$A82,'14-15 Teamsheets'!$C$2:$C$136,BO$1)+MINS_AS_SUB('07-08 Teamsheets'!$S$2:$Z$88,$A82,'07-08 Teamsheets'!$C$2:$C$88,BO$1)+MINS_AS_SUB('08-09 Teamsheets'!$S$2:$Z$92,$A82,'08-09 Teamsheets'!$C$2:$C$92,BO$1)+MINS_AS_SUB('09-10 Teamsheets'!$S$2:$Z$98,$A82,'09-10 Teamsheets'!$C$2:$C$98,BO$1)+MINS_AS_SUB('10-11 Teamsheets'!$S$2:$Z$106,$A82,'10-11 Teamsheets'!$C$2:$C$106,BO$1)+MINS_AS_SUB('11-12 Teamsheets'!$S$2:$Z$119,$A82,'11-12 Teamsheets'!$C$2:$C$119,BO$1)+MINS_AS_SUB('12-13 Teamsheets'!$S$2:$Z$126,$A82,'12-13 Teamsheets'!$C$2:$C$126,BO$1)+MINS_AS_SUB('13-14 Teamsheets'!$S$2:$Z$132,$A82,'13-14 Teamsheets'!$C$2:$C$132,BO$1)+MINS_AS_SUB('14-15 Teamsheets'!$S$2:$Z$136,$A82,'14-15 Teamsheets'!$C$2:$C$136,BO$1)</f>
        <v>180</v>
      </c>
      <c r="BT82" s="71">
        <f>APPS('05-06 Teamsheets'!$H$2:$R$71,$A82,'05-06 Teamsheets'!$C$2:$C$71,B$1)+SUBS('05-06 Teamsheets'!$S$2:$W$71,$A82,'05-06 Teamsheets'!$C$2:$C$71,B$1)+APPS('06-07 Teamsheets'!$H$2:$R$83,$A82,'06-07 Teamsheets'!$C$2:$C$83,G$1)+SUBS('06-07 Teamsheets'!$S$2:$Z$83,$A82,'06-07 Teamsheets'!$C$2:$C$83,G$1)+APPS('07-08 Teamsheets'!$H$2:$R$88,$A82,'07-08 Teamsheets'!$C$2:$C$88,L$1)+SUBS('07-08 Teamsheets'!$S$2:$Z$88,$A82,'07-08 Teamsheets'!$C$2:$C$88,L$1)+APPS('08-09 Teamsheets'!$H$2:$R$92,$A82,'08-09 Teamsheets'!$C$2:$C$92,Q$1)+SUBS('08-09 Teamsheets'!$S$2:$Z$92,$A82,'08-09 Teamsheets'!$C$2:$C$92,Q$1)+APPS('09-10 Teamsheets'!$H$2:$R$98,$A82,'09-10 Teamsheets'!$C$2:$C$98,Q$1)+SUBS('09-10 Teamsheets'!$S$2:$Z$98,$A82,'09-10 Teamsheets'!$C$2:$C$98,Q$1)+APPS('10-11 Teamsheets'!$H$2:$R$107,$A82,'10-11 Teamsheets'!$C$2:$C$107,Q$1)+SUBS('10-11 Teamsheets'!$S$2:$Z$107,$A82,'10-11 Teamsheets'!$C$2:$C$107,Q$1)+APPS('11-12 Teamsheets'!$H$2:$R$119,$A82,'11-12 Teamsheets'!$C$2:$C$119,Q$1)+SUBS('11-12 Teamsheets'!$S$2:$Z$119,$A82,'11-12 Teamsheets'!$C$2:$C$119,Q$1)+APPS('12-13 Teamsheets'!$H$2:$R$126,$A82,'12-13 Teamsheets'!$C$2:$C$126,Q$1)+SUBS('12-13 Teamsheets'!$S$2:$Z$126,$A82,'12-13 Teamsheets'!$C$2:$C$126,Q$1)+APPS('13-14 Teamsheets'!$H$2:$R$132,$A82,'13-14 Teamsheets'!$C$2:$C$132,Q$1)+SUBS('13-14 Teamsheets'!$S$2:$Z$132,$A82,'13-14 Teamsheets'!$C$2:$C$132,Q$1)+APPS('14-15 Teamsheets'!$H$2:$R$136,$A82,'14-15 Teamsheets'!$C$2:$C$136,Q$1)+SUBS('14-15 Teamsheets'!$S$2:$Z$136,$A82,'14-15 Teamsheets'!$C$2:$C$136,Q$1)</f>
        <v>6</v>
      </c>
      <c r="BU82" s="132">
        <v>0</v>
      </c>
      <c r="BV82" s="27">
        <f>APPS('07-08 Teamsheets'!$H$2:$R$88,$A82,'07-08 Teamsheets'!$C$2:$C$88,AZ$1)+SUBS('07-08 Teamsheets'!$S$2:$Z$88,$A82,'07-08 Teamsheets'!$C$2:$C$88,AZ$1)+APPS('11-12 Teamsheets'!$H$2:$R$119,$A82,'11-12 Teamsheets'!$C$2:$C$119,AZ$1)+SUBS('11-12 Teamsheets'!$S$2:$Z$119,$A82,'11-12 Teamsheets'!$C$2:$C$119,AZ$1)+APPS('12-13 Teamsheets'!$H$2:$R$126,$A82,'12-13 Teamsheets'!$C$2:$C$126,AZ$1)+SUBS('12-13 Teamsheets'!$S$2:$Z$126,$A82,'12-13 Teamsheets'!$C$2:$C$126,AZ$1)+APPS('13-14 Teamsheets'!$H$2:$R$132,$A82,'13-14 Teamsheets'!$C$2:$C$132,AZ$1)+SUBS('13-14 Teamsheets'!$S$2:$Z$132,$A82,'13-14 Teamsheets'!$C$2:$C$132,AZ$1)+APPS('14-15 Teamsheets'!$H$2:$R$136,$A82,'14-15 Teamsheets'!$C$2:$C$136,AZ$1)+SUBS('14-15 Teamsheets'!$S$2:$Z$136,$A82,'14-15 Teamsheets'!$C$2:$C$136,AZ$1)+APPS('08-09 Teamsheets'!$H$2:$R$92,$A82,'08-09 Teamsheets'!$C$2:$C$92,BE$1)+APPS('09-10 Teamsheets'!$H$2:$R$98,$A82,'09-10 Teamsheets'!$C$2:$C$98,BE$1)+SUBS('08-09 Teamsheets'!$S$2:$Z$92,$A82,'08-09 Teamsheets'!$C$2:$C$92,BE$1)+SUBS('09-10 Teamsheets'!$S$2:$Z$98,$A82,'09-10 Teamsheets'!$C$2:$C$98,BE$1)+APPS('10-11 Teamsheets'!$H$2:$R$107,$A82,'10-11 Teamsheets'!$C$2:$C$107,BE$1)+SUBS('10-11 Teamsheets'!$S$2:$Z$107,$A82,'10-11 Teamsheets'!$C$2:$C$107,BE$1)+APPS('11-12 Teamsheets'!$H$2:$R$119,$A82,'11-12 Teamsheets'!$C$2:$C$119,BE$1)+SUBS('11-12 Teamsheets'!$S$2:$Z$119,$A82,'11-12 Teamsheets'!$C$2:$C$119,BE$1)+APPS('12-13 Teamsheets'!$H$2:$R$126,$A82,'12-13 Teamsheets'!$C$2:$C$126,BE$1)+SUBS('12-13 Teamsheets'!$S$2:$Z$126,$A82,'12-13 Teamsheets'!$C$2:$C$126,BE$1)+APPS('13-14 Teamsheets'!$H$2:$R$132,$A82,'13-14 Teamsheets'!$C$2:$C$132,BE$1)+SUBS('13-14 Teamsheets'!$S$2:$Z$132,$A82,'13-14 Teamsheets'!$C$2:$C$132,BE$1)+APPS('14-15 Teamsheets'!$H$2:$R$136,$A82,'14-15 Teamsheets'!$C$2:$C$136,BE$1)+SUBS('14-15 Teamsheets'!$S$2:$Z$136,$A82,'14-15 Teamsheets'!$C$2:$C$136,BE$1)</f>
        <v>0</v>
      </c>
      <c r="BW82" s="27">
        <f>APPS('07-08 Teamsheets'!$H$2:$R$88,$A82,'07-08 Teamsheets'!$C$2:$C$88,BJ$1)+APPS('08-09 Teamsheets'!$H$2:$R$92,$A82,'08-09 Teamsheets'!$C$2:$C$92,BJ$1)+APPS('09-10 Teamsheets'!$H$2:$R$98,$A82,'09-10 Teamsheets'!$C$2:$C$98,BJ$1)+SUBS('07-08 Teamsheets'!$S$2:$Z$88,$A82,'07-08 Teamsheets'!$C$2:$C$88,BJ$1)+SUBS('08-09 Teamsheets'!$S$2:$Z$92,$A82,'08-09 Teamsheets'!$C$2:$C$92,BJ$1)+SUBS('09-10 Teamsheets'!$S$2:$Z$98,$A82,'09-10 Teamsheets'!$C$2:$C$98,BJ$1)+APPS('10-11 Teamsheets'!$H$2:$R$107,$A82,'10-11 Teamsheets'!$C$2:$C$107,BJ$1)+SUBS('10-11 Teamsheets'!$S$2:$Z$107,$A82,'10-11 Teamsheets'!$C$2:$C$107,BJ$1)+APPS('11-12 Teamsheets'!$H$2:$R$119,$A82,'11-12 Teamsheets'!$C$2:$C$119,BJ$1)+SUBS('11-12 Teamsheets'!$S$2:$Z$111,$A82,'11-12 Teamsheets'!$C$2:$C$119,BJ$1)+APPS('12-13 Teamsheets'!$H$2:$R$126,$A82,'12-13 Teamsheets'!$C$2:$C$126,BJ$1)+SUBS('12-13 Teamsheets'!$S$2:$Z$118,$A82,'12-13 Teamsheets'!$C$2:$C$126,BJ$1)+APPS('13-14 Teamsheets'!$H$2:$R$132,$A82,'13-14 Teamsheets'!$C$2:$C$132,BJ$1)+SUBS('13-14 Teamsheets'!$S$2:$Z$124,$A82,'13-14 Teamsheets'!$C$2:$C$132,BJ$1)+APPS('14-15 Teamsheets'!$H$2:$R$136,$A82,'14-15 Teamsheets'!$C$2:$C$136,BJ$1)+SUBS('14-15 Teamsheets'!$S$2:$Z$128,$A82,'14-15 Teamsheets'!$C$2:$C$136,BJ$1)</f>
        <v>0</v>
      </c>
      <c r="BX82" s="27">
        <f>APPS('07-08 Teamsheets'!$H$2:$R$88,$A82,'07-08 Teamsheets'!$C$2:$C$88,BO$1)+APPS('08-09 Teamsheets'!$H$2:$R$92,$A82,'08-09 Teamsheets'!$C$2:$C$92,BO$1)+APPS('09-10 Teamsheets'!$H$2:$R$98,$A82,'09-10 Teamsheets'!$C$2:$C$98,BO$1)+SUBS('07-08 Teamsheets'!$S$2:$Z$88,$A82,'07-08 Teamsheets'!$C$2:$C$88,BO$1)+SUBS('08-09 Teamsheets'!$S$2:$Z$92,$A82,'08-09 Teamsheets'!$C$2:$C$92,BO$1)+SUBS('09-10 Teamsheets'!$S$2:$Z$98,$A82,'09-10 Teamsheets'!$C$2:$C$98,BO$1)+APPS('10-11 Teamsheets'!$H$2:$R$107,$A82,'10-11 Teamsheets'!$C$2:$C$107,BO$1)+SUBS('10-11 Teamsheets'!$S$2:$Z$107,$A82,'10-11 Teamsheets'!$C$2:$C$107,BO$1)+APPS('11-12 Teamsheets'!$H$2:$R$119,$A82,'11-12 Teamsheets'!$C$2:$C$119,BO$1)+SUBS('11-12 Teamsheets'!$S$2:$Z$119,$A82,'11-12 Teamsheets'!$C$2:$C$119,BO$1)+APPS('12-13 Teamsheets'!$H$2:$R$126,$A82,'12-13 Teamsheets'!$C$2:$C$126,BO$1)+SUBS('12-13 Teamsheets'!$S$2:$Z$126,$A82,'12-13 Teamsheets'!$C$2:$C$126,BO$1)+APPS('13-14 Teamsheets'!$H$2:$R$132,$A82,'13-14 Teamsheets'!$C$2:$C$132,BO$1)+SUBS('13-14 Teamsheets'!$S$2:$Z$132,$A82,'13-14 Teamsheets'!$C$2:$C$132,BO$1)+APPS('14-15 Teamsheets'!$H$2:$R$136,$A82,'14-15 Teamsheets'!$C$2:$C$136,BO$1)+SUBS('14-15 Teamsheets'!$S$2:$Z$136,$A82,'14-15 Teamsheets'!$C$2:$C$136,BO$1)</f>
        <v>2</v>
      </c>
      <c r="BY82" s="28">
        <f t="shared" si="31"/>
        <v>2</v>
      </c>
      <c r="BZ82" s="27" t="str">
        <f>(APPS('05-06 Teamsheets'!$H$2:$R$71,$A82) + APPS('06-07 Teamsheets'!$H$2:$R$83,$A82) +APPS('07-08 Teamsheets'!$H$2:$R$88,$A82) + APPS('08-09 Teamsheets'!$H$2:$R$92,$A82)+APPS('09-10 Teamsheets'!$H$2:$R$98,$A82)+APPS('10-11 Teamsheets'!$H$2:$R$107,$A82)+APPS('11-12 Teamsheets'!$H$2:$R$119,$A82)+APPS('12-13 Teamsheets'!$H$2:$R$126,$A82)+APPS('13-14 Teamsheets'!$H$2:$R$132,$A82)+APPS('14-15 Teamsheets'!$H$2:$R$136,$A82)) &amp; "(" &amp; (SUBS('05-06 Teamsheets'!$S$2:$W$71,$A82)+SUBS('06-07 Teamsheets'!$S$2:$Z$83,$A82)+SUBS('07-08 Teamsheets'!$S$2:$Z$88,$A82) +SUBS('08-09 Teamsheets'!$S$2:$Z$92,$A82)+SUBS('09-10 Teamsheets'!$S$2:$Z$98,$A82)+SUBS('10-11 Teamsheets'!$S$2:$Z$107,$A82)+SUBS('11-12 Teamsheets'!$S$2:$Z$119,$A82)+SUBS('12-13 Teamsheets'!$S$2:$Z$126,$A82)+SUBS('13-14 Teamsheets'!$S$2:$Z$132,$A82)+SUBS('14-15 Teamsheets'!$S$2:$Z$136,$A82)) &amp; ")"</f>
        <v>8(0)</v>
      </c>
      <c r="CA82" s="28">
        <f t="shared" si="32"/>
        <v>8</v>
      </c>
      <c r="CB82" s="71">
        <f>GOALS('05-06 Teamsheets'!$H$2:$W$71,$A82,'05-06 Teamsheets'!$C$2:$C$71,B$1)+GOALS('06-07 Teamsheets'!$H$2:$Z$83,$A82,'06-07 Teamsheets'!$C$2:$C$83,G$1)+GOALS('07-08 Teamsheets'!$H$2:$Z$88,$A82,'07-08 Teamsheets'!$C$2:$C$88,L$1)+GOALS('08-09 Teamsheets'!$H$2:$Z$92,$A82,'08-09 Teamsheets'!$C$2:$C$92,Q$1)+GOALS('09-10 Teamsheets'!$H$2:$Z$98,$A82,'09-10 Teamsheets'!$C$2:$C$98,Q$1)+GOALS('10-11 Teamsheets'!$H$2:$Z$107,$A82,'10-11 Teamsheets'!$C$2:$C$107,Q$1)+GOALS('11-12 Teamsheets'!$H$2:$Z$119,$A82,'11-12 Teamsheets'!$C$2:$C$119,Q$1)+GOALS('12-13 Teamsheets'!$H$2:$Z$126,$A82,'12-13 Teamsheets'!$C$2:$C$126,Q$1)+GOALS('13-14 Teamsheets'!$H$2:$Z$132,$A82,'13-14 Teamsheets'!$C$2:$C$132,Q$1)+GOALS('14-15 Teamsheets'!$H$2:$Z$136,$A82,'14-15 Teamsheets'!$C$2:$C$136,Q$1)</f>
        <v>0</v>
      </c>
      <c r="CC82" s="27">
        <f>GOALS('05-06 Teamsheets'!$H$2:$W$71,$A82,'05-06 Teamsheets'!$C$2:$C$71,V$1)+GOALS('05-06 Teamsheets'!$H$2:$W$71,$A82,'05-06 Teamsheets'!$C$2:$C$71,AA$1)+GOALS('06-07 Teamsheets'!$H$2:$Z$83,$A82,'06-07 Teamsheets'!$C$2:$C$83,AF$1)+GOALS('06-07 Teamsheets'!$H$2:$Z$83,$A82,'06-07 Teamsheets'!$C$2:$C$83,AK$1)+GOALS('07-08 Teamsheets'!$H$2:$Z$88,$A82,'07-08 Teamsheets'!$C$2:$C$88,AP$1)+GOALS('07-08 Teamsheets'!$H$2:$Z$88,$A82,'07-08 Teamsheets'!$C$2:$C$88,AU$1)+GOALS('07-08 Teamsheets'!$H$2:$Z$88,$A82,'07-08 Teamsheets'!$C$2:$C$88,AZ$1)+GOALS('11-12 Teamsheets'!$H$2:$Z$119,$A82,'11-12 Teamsheets'!$C$2:$C$119,AZ$1)+GOALS('12-13 Teamsheets'!$H$2:$Z$120,$A82,'12-13 Teamsheets'!$C$2:$C$120,AZ$1)+GOALS('13-14 Teamsheets'!$H$2:$Z$126,$A82,'13-14 Teamsheets'!$C$2:$C$126,AZ$1)+GOALS('14-15 Teamsheets'!$H$2:$Z$130,$A82,'14-15 Teamsheets'!$C$2:$C$130,AZ$1)+GOALS('08-09 Teamsheets'!$H$2:$Z$92,$A82,'08-09 Teamsheets'!$C$2:$C$92,BE$1)+GOALS('09-10 Teamsheets'!$H$2:$Z$98,$A82,'09-10 Teamsheets'!$C$2:$C$98,BE$1)+GOALS('10-11 Teamsheets'!$H$2:$Z$107,$A82,'10-11 Teamsheets'!$C$2:$C$107,BE$1)+GOALS('11-12 Teamsheets'!$H$2:$Z$119,$A82,'11-12 Teamsheets'!$C$2:$C$119,BE$1)+GOALS('12-13 Teamsheets'!$H$2:$Z$126,$A82,'12-13 Teamsheets'!$C$2:$C$126,BE$1)+GOALS('13-14 Teamsheets'!$H$2:$Z$132,$A82,'13-14 Teamsheets'!$C$2:$C$132,BE$1)+GOALS('14-15 Teamsheets'!$H$2:$Z$136,$A82,'14-15 Teamsheets'!$C$2:$C$136,BE$1)</f>
        <v>0</v>
      </c>
      <c r="CD82" s="27">
        <f>GOALS('07-08 Teamsheets'!$H$2:$Z$88,$A82,'07-08 Teamsheets'!$C$2:$C$88,BJ$1)
+GOALS('08-09 Teamsheets'!$H$2:$Z$92,$A82,'08-09 Teamsheets'!$C$2:$C$92,BJ$1)
+GOALS('09-10 Teamsheets'!$H$2:$Z$98,$A82,'09-10 Teamsheets'!$C$2:$C$98,BJ$1)
+GOALS('10-11 Teamsheets'!$H$2:$Z$107,$A82,'10-11 Teamsheets'!$C$2:$C$107,BJ$1)
+GOALS('11-12 Teamsheets'!$H$2:$Z$119,$A82,'11-12 Teamsheets'!$C$2:$C$119,BJ$1)
+GOALS('12-13 Teamsheets'!$H$2:$Z$124,$A82,'12-13 Teamsheets'!$C$2:$C$124,BJ$1)+GOALS('13-14 Teamsheets'!$H$2:$Z$130,$A82,'13-14 Teamsheets'!$C$2:$C$130,BJ$1)+GOALS('14-15 Teamsheets'!$H$2:$Z$134,$A82,'14-15 Teamsheets'!$C$2:$C$134,BJ$1)
+GOALS('07-08 Teamsheets'!$H$2:$Z$88,$A82,'07-08 Teamsheets'!$C$2:$C$88,BO$1)
+GOALS('08-09 Teamsheets'!$H$2:$Z$92,$A82,'08-09 Teamsheets'!$C$2:$C$92,BO$1)
+GOALS('09-10 Teamsheets'!$H$2:$Z$98,$A82,'09-10 Teamsheets'!$C$2:$C$98,BO$1)
+GOALS('10-11 Teamsheets'!$H$2:$Z$107,$A82,'10-11 Teamsheets'!$C$2:$C$107,BO$1)
+GOALS('11-12 Teamsheets'!$H$2:$Z$119,$A82,'11-12 Teamsheets'!$C$2:$C$119,BO$1)
+GOALS('12-13 Teamsheets'!$H$2:$Z$126,$A82,'12-13 Teamsheets'!$C$2:$C$126,BO$1)+GOALS('13-14 Teamsheets'!$H$2:$Z$132,$A82,'13-14 Teamsheets'!$C$2:$C$132,BO$1)+GOALS('14-15 Teamsheets'!$H$2:$Z$136,$A82,'14-15 Teamsheets'!$C$2:$C$136,BO$1)</f>
        <v>0</v>
      </c>
      <c r="CE82" s="28">
        <f t="shared" si="33"/>
        <v>0</v>
      </c>
      <c r="CF82" s="27" t="str">
        <f>(GOALS('05-06 Teamsheets'!$H$2:$R$71,$A82) +GOALS('06-07 Teamsheets'!$H$2:$R$83,$A82) +  GOALS('07-08 Teamsheets'!$H$2:$R$88,$A82) + GOALS('08-09 Teamsheets'!$H$2:$R$92,$A82)+GOALS('09-10 Teamsheets'!$H$2:$R$98,$A82)+GOALS('10-11 Teamsheets'!$H$2:$R$107,$A82)+GOALS('11-12 Teamsheets'!$H$2:$R$119,$A82)+GOALS('12-13 Teamsheets'!$H$2:$R$126,$A82)+GOALS('13-14 Teamsheets'!$H$2:$R$132,$A82)+GOALS('14-15 Teamsheets'!$H$2:$R$136,$A82)) &amp; "(" &amp; (GOALS('05-06 Teamsheets'!$S$2:$W$71,$A82)+GOALS('06-07 Teamsheets'!$S$2:$Z$83,$A82)+GOALS('07-08 Teamsheets'!$S$2:$Z$88,$A82)+GOALS('08-09 Teamsheets'!$S$2:$Z$92,$A82)+GOALS('09-10 Teamsheets'!$S$2:$Z$98,$A82)+GOALS('10-11 Teamsheets'!$S$2:$Z$107,$A82)+GOALS('11-12 Teamsheets'!$S$2:$Z$119,$A82)+GOALS('12-13 Teamsheets'!$S$2:$Z$126,$A82)+GOALS('13-14 Teamsheets'!$S$2:$Z$132,$A82)+GOALS('14-15 Teamsheets'!$S$2:$Z$136,$A82)) &amp; ")"</f>
        <v>0(0)</v>
      </c>
      <c r="CG82" s="28">
        <f t="shared" si="34"/>
        <v>0</v>
      </c>
      <c r="CH82" s="71">
        <f t="shared" si="7"/>
        <v>1</v>
      </c>
      <c r="CI82" s="83">
        <f t="shared" si="8"/>
        <v>1</v>
      </c>
      <c r="CJ82" s="77">
        <f t="shared" si="9"/>
        <v>2</v>
      </c>
      <c r="CK82" s="74" t="str">
        <f>(CARDS('05-06 Teamsheets'!$H$2:$W$71,$A82,$CX$2)+CARDS('06-07 Teamsheets'!$H$2:$Z$83,$A82,$CX$2)+CARDS('07-08 Teamsheets'!$H$2:$Z$88,$A82,$CX$2)+CARDS('08-09 Teamsheets'!$H$2:$Z$92,$A82,$CX$2)+CARDS('09-10 Teamsheets'!$H$2:$Z$98,$A82,$CX$2)+CARDS('10-11 Teamsheets'!$H$2:$Z$107,$A82,$CX$2)+CARDS('11-12 Teamsheets'!$H$2:$Z$119,$A82,$CX$2)+CARDS('12-13 Teamsheets'!$H$2:$Z$126,$A82,$CX$2)+CARDS('13-14 Teamsheets'!$H$2:$Z$130,$A82,$CX$2)) &amp; "(" &amp; (CARDS('05-06 Teamsheets'!$H$2:$W$71,$A82,$CX$3)+CARDS('06-07 Teamsheets'!$H$2:$Z$83,$A82,$CX$3)+CARDS('07-08 Teamsheets'!$H$2:$Z$88,$A82,$CX$3)+CARDS('08-09 Teamsheets'!$H$2:$Z$92,$A82,$CX$3)+CARDS('09-10 Teamsheets'!$H$2:$Z$98,$A82,$CX$3)+CARDS('10-11 Teamsheets'!$H$2:$Z$107,$A82,$CX$3)+CARDS('11-12 Teamsheets'!$H$2:$Z$119,$A82,$CX$3)+CARDS('13-14 Teamsheets'!$H$2:$Z$130,$A82,$CX$3)) &amp; ")"</f>
        <v>0(0)</v>
      </c>
      <c r="CL82" s="28">
        <f>SUM(F82,K82,P82,U82)</f>
        <v>540</v>
      </c>
      <c r="CM82" s="28">
        <f t="shared" si="25"/>
        <v>180</v>
      </c>
      <c r="CN82" s="77">
        <f>SUM(CL82:CM82)</f>
        <v>720</v>
      </c>
      <c r="CO82" s="28">
        <f>IF(AND(CN82&lt;&gt;0, CA82&lt;&gt;0),CN82/CA82,0)</f>
        <v>90</v>
      </c>
      <c r="CP82" s="28">
        <f>IF(CG82&lt;&gt;0,CG82/CA82,0)</f>
        <v>0</v>
      </c>
      <c r="CQ82" s="77">
        <f>IF(CG82&lt;&gt;0,CN82/CG82,0)</f>
        <v>0</v>
      </c>
      <c r="CS82" s="71">
        <f t="shared" si="26"/>
        <v>114</v>
      </c>
      <c r="CT82" s="83">
        <f t="shared" si="27"/>
        <v>98</v>
      </c>
      <c r="CU82" s="77">
        <f t="shared" si="28"/>
        <v>101</v>
      </c>
    </row>
    <row r="83" spans="1:102" x14ac:dyDescent="0.2">
      <c r="A83" s="25" t="s">
        <v>1429</v>
      </c>
      <c r="B83" s="27" t="s">
        <v>1635</v>
      </c>
      <c r="C83" s="27" t="s">
        <v>1635</v>
      </c>
      <c r="D83" s="27">
        <v>0</v>
      </c>
      <c r="E83" s="27" t="s">
        <v>1635</v>
      </c>
      <c r="F83" s="82">
        <v>0</v>
      </c>
      <c r="G83" s="27" t="s">
        <v>1635</v>
      </c>
      <c r="H83" s="27" t="s">
        <v>1635</v>
      </c>
      <c r="I83" s="27">
        <v>0</v>
      </c>
      <c r="J83" s="27" t="s">
        <v>1635</v>
      </c>
      <c r="K83" s="82">
        <v>0</v>
      </c>
      <c r="L83" s="27" t="s">
        <v>1813</v>
      </c>
      <c r="M83" s="27" t="s">
        <v>1635</v>
      </c>
      <c r="N83" s="27">
        <v>0</v>
      </c>
      <c r="O83" s="27" t="s">
        <v>1635</v>
      </c>
      <c r="P83" s="82">
        <v>147</v>
      </c>
      <c r="Q83" s="27" t="str">
        <f>(APPS('08-09 Teamsheets'!$H$2:$R$92,$A83,'08-09 Teamsheets'!$C$2:$C$92,Q$1)+APPS('09-10 Teamsheets'!$H$2:$R$98,$A83,'09-10 Teamsheets'!$C$2:$C$98,Q$1)+APPS('10-11 Teamsheets'!$H$2:$R$107,$A83,'10-11 Teamsheets'!$C$2:$C$107,Q$1)+APPS('11-12 Teamsheets'!$H$2:$R$119,$A83,'11-12 Teamsheets'!$C$2:$C$119,Q$1)+APPS('12-13 Teamsheets'!$H$2:$R$126,$A83,'12-13 Teamsheets'!$C$2:$C$126,Q$1)+APPS('13-14 Teamsheets'!$H$2:$R$132,$A83,'13-14 Teamsheets'!$C$2:$C$132,Q$1)+APPS('14-15 Teamsheets'!$H$2:$R$136,$A83,'14-15 Teamsheets'!$C$2:$C$136,Q$1)) &amp; "(" &amp; (SUBS('08-09 Teamsheets'!$S$2:$Z$92,$A83,'08-09 Teamsheets'!$C$2:$C$92,Q$1)+SUBS('09-10 Teamsheets'!$S$2:$Z$98,$A83,'09-10 Teamsheets'!$C$2:$C$98,Q$1)+SUBS('10-11 Teamsheets'!$S$2:$Z$107,$A83,'10-11 Teamsheets'!$C$2:$C$107,Q$1)+SUBS('11-12 Teamsheets'!$S$2:$Z$119,$A83,'11-12 Teamsheets'!$C$2:$C$119,Q$1)+SUBS('12-13 Teamsheets'!$S$2:$Z$126,$A83,'12-13 Teamsheets'!$C$2:$C$126,Q$1)+SUBS('13-14 Teamsheets'!$S$2:$Z$132,$A83,'13-14 Teamsheets'!$C$2:$C$132,Q$1)+SUBS('14-15 Teamsheets'!$S$2:$Z$136,$A83,'14-15 Teamsheets'!$C$2:$C$136,Q$1)) &amp; ")"</f>
        <v>29(18)</v>
      </c>
      <c r="R83" s="27" t="str">
        <f>(GOALS('08-09 Teamsheets'!$H$2:$R$92,$A83,'08-09 Teamsheets'!$C$2:$C$92,Q$1)+GOALS('09-10 Teamsheets'!$H$2:$R$98,$A83,'09-10 Teamsheets'!$C$2:$C$98,Q$1)+GOALS('10-11 Teamsheets'!$H$2:$R$107,$A83,'10-11 Teamsheets'!$C$2:$C$107,Q$1)+GOALS('11-12 Teamsheets'!$H$2:$R$119,$A83,'11-12 Teamsheets'!$C$2:$C$119,Q$1)+GOALS('12-13 Teamsheets'!$H$2:$R$126,$A83,'12-13 Teamsheets'!$C$2:$C$126,Q$1)+GOALS('13-14 Teamsheets'!$H$2:$R$132,$A83,'13-14 Teamsheets'!$C$2:$C$132,Q$1)+GOALS('14-15 Teamsheets'!$H$2:$R$136,$A83,'14-15 Teamsheets'!$C$2:$C$136,Q$1)) &amp; "(" &amp; (GOALS('08-09 Teamsheets'!$S$2:$Z$92,$A83,'08-09 Teamsheets'!$C$2:$C$92,Q$1)+GOALS('09-10 Teamsheets'!$S$2:$Z$98,$A83,'09-10 Teamsheets'!$C$2:$C$98,Q$1)+GOALS('10-11 Teamsheets'!$S$2:$Z$107,$A83,'10-11 Teamsheets'!$C$2:$C$107,Q$1)+GOALS('11-12 Teamsheets'!$S$2:$Z$119,$A83,'11-12 Teamsheets'!$C$2:$C$119,Q$1)+GOALS('12-13 Teamsheets'!$S$2:$Z$126,$A83,'12-13 Teamsheets'!$C$2:$C$126,Q$1)+GOALS('13-14 Teamsheets'!$S$2:$Z$132,$A83,'13-14 Teamsheets'!$C$2:$C$132,Q$1)+GOALS('14-15 Teamsheets'!$S$2:$Z$136,$A83,'14-15 Teamsheets'!$C$2:$C$136,Q$1)) &amp; ")"</f>
        <v>1(0)</v>
      </c>
      <c r="S83" s="27">
        <f>Clean_sheet('08-09 Teamsheets'!$C$2:$H$92,$A83,Q$1)+Clean_sheet('09-10 Teamsheets'!$C$2:$H$98,$A83,Q$1)+Clean_sheet('10-11 Teamsheets'!$C$2:$H$107,$A83,Q$1)+Clean_sheet('11-12 Teamsheets'!$C$2:$H$119,$A83,Q$1)+Clean_sheet('12-13 Teamsheets'!$C$2:$H$126,$A83,Q$1)+Clean_sheet('13-14 Teamsheets'!$C$2:$H$132,$A83,Q$1)+Clean_sheet('14-15 Teamsheets'!$C$2:$H$136,$A83,Q$1)</f>
        <v>0</v>
      </c>
      <c r="T83" s="27" t="str">
        <f>(CARDS('08-09 Teamsheets'!$H$2:$Z$92,$A83,$CX$2,'08-09 Teamsheets'!$C$2:$C$92,Q$1)+CARDS('09-10 Teamsheets'!$H$2:$Z$98,$A83,$CX$2,'09-10 Teamsheets'!$C$2:$C$98,Q$1)+CARDS('10-11 Teamsheets'!$H$2:$Z$107,$A83,$CX$2,'10-11 Teamsheets'!$C$2:$C$107,Q$1)+CARDS('11-12 Teamsheets'!$H$2:$Z$119,$A83,$CX$2,'11-12 Teamsheets'!$C$2:$C$119,Q$1)+CARDS('12-13 Teamsheets'!$H$2:$Z$126,$A83,$CX$2,'12-13 Teamsheets'!$C$2:$C$126,Q$1)+CARDS('13-14 Teamsheets'!$H$2:$Z$132,$A83,$CX$2,'13-14 Teamsheets'!$C$2:$C$132,Q$1)+CARDS('14-15 Teamsheets'!$H$2:$Z$136,$A83,$CX$2,'14-15 Teamsheets'!$C$2:$C$136,Q$1)) &amp; "(" &amp; (CARDS('08-09 Teamsheets'!$H$2:$Z$92,$A83,$CX$3,'08-09 Teamsheets'!$C$2:$C$92,Q$1)+CARDS('09-10 Teamsheets'!$H$2:$Z$98,$A83,$CX$3,'09-10 Teamsheets'!$C$2:$C$98,Q$1)+CARDS('10-11 Teamsheets'!$H$2:$Z$107,$A83,$CX$3,'10-11 Teamsheets'!$C$2:$C$107,Q$1)+CARDS('11-12 Teamsheets'!$H$2:$Z$119,$A83,$CX$3,'11-12 Teamsheets'!$C$2:$C$119,Q$1)+CARDS('12-13 Teamsheets'!$H$2:$Z$126,$A83,$CX$3,'12-13 Teamsheets'!$C$2:$C$126,Q$1)+CARDS('13-14 Teamsheets'!$H$2:$Z$132,$A83,$CX$3,'13-14 Teamsheets'!$C$2:$C$132,Q$1)+CARDS('14-15 Teamsheets'!$H$2:$Z$136,$A83,$CX$3,'14-15 Teamsheets'!$C$2:$C$136,Q$1)) &amp; ")"</f>
        <v>7(1)</v>
      </c>
      <c r="U83" s="82">
        <f>MINS_PLAYED('08-09 Teamsheets'!$H$2:$R$92,$A83,'08-09 Teamsheets'!$C$2:$C$92,Q$1)+MINS_PLAYED('09-10 Teamsheets'!$H$2:$R$98,$A83,'09-10 Teamsheets'!$C$2:$C$98,Q$1)+ MINS_AS_SUB('08-09 Teamsheets'!$S$2:$Z$92,$A83,'08-09 Teamsheets'!$C$2:$C$92,Q$1)+ MINS_AS_SUB('09-10 Teamsheets'!$S$2:$Z$98,$A83,'09-10 Teamsheets'!$C$2:$C$98,Q$1)+MINS_PLAYED('10-11 Teamsheets'!$H$2:$R$107,$A83,'10-11 Teamsheets'!$C$2:$C$107,Q$1)+MINS_AS_SUB('10-11 Teamsheets'!$S$2:$Z$107,$A83,'10-11 Teamsheets'!$C$2:$C$107,Q$1)+MINS_PLAYED('11-12 Teamsheets'!$H$2:$R$119,$A83,'11-12 Teamsheets'!$C$2:$C$119,Q$1)+MINS_AS_SUB('11-12 Teamsheets'!$S$2:$Z$119,$A83,'11-12 Teamsheets'!$C$2:$C$119,Q$1)+MINS_PLAYED('12-13 Teamsheets'!$H$2:$R$126,$A83,'12-13 Teamsheets'!$C$2:$C$126,Q$1)+MINS_AS_SUB('12-13 Teamsheets'!$S$2:$Z$126,$A83,'12-13 Teamsheets'!$C$2:$C$126,Q$1)+MINS_PLAYED('13-14 Teamsheets'!$H$2:$R$132,$A83,'13-14 Teamsheets'!$C$2:$C$132,Q$1)+MINS_AS_SUB('13-14 Teamsheets'!$S$2:$Z$132,$A83,'13-14 Teamsheets'!$C$2:$C$132,Q$1)+MINS_PLAYED('14-15 Teamsheets'!$H$2:$R$136,$A83,'14-15 Teamsheets'!$C$2:$C$136,Q$1)+MINS_AS_SUB('14-15 Teamsheets'!$S$2:$Z$136,$A83,'14-15 Teamsheets'!$C$2:$C$136,Q$1)</f>
        <v>2638</v>
      </c>
      <c r="V83" s="27" t="s">
        <v>1635</v>
      </c>
      <c r="W83" s="27" t="s">
        <v>1635</v>
      </c>
      <c r="X83" s="27">
        <v>0</v>
      </c>
      <c r="Y83" s="27" t="s">
        <v>1635</v>
      </c>
      <c r="Z83" s="82">
        <v>0</v>
      </c>
      <c r="AA83" s="27" t="s">
        <v>1635</v>
      </c>
      <c r="AB83" s="27" t="s">
        <v>1635</v>
      </c>
      <c r="AC83" s="27">
        <v>0</v>
      </c>
      <c r="AD83" s="27" t="s">
        <v>1635</v>
      </c>
      <c r="AE83" s="82">
        <v>0</v>
      </c>
      <c r="AF83" s="27" t="s">
        <v>1635</v>
      </c>
      <c r="AG83" s="27" t="s">
        <v>1635</v>
      </c>
      <c r="AH83" s="27">
        <v>0</v>
      </c>
      <c r="AI83" s="27" t="s">
        <v>1635</v>
      </c>
      <c r="AJ83" s="82">
        <v>0</v>
      </c>
      <c r="AK83" s="27" t="s">
        <v>1635</v>
      </c>
      <c r="AL83" s="27" t="s">
        <v>1635</v>
      </c>
      <c r="AM83" s="27">
        <v>0</v>
      </c>
      <c r="AN83" s="27" t="s">
        <v>1635</v>
      </c>
      <c r="AO83" s="82">
        <v>0</v>
      </c>
      <c r="AP83" s="27" t="s">
        <v>1635</v>
      </c>
      <c r="AQ83" s="27" t="s">
        <v>1635</v>
      </c>
      <c r="AR83" s="27">
        <v>0</v>
      </c>
      <c r="AS83" s="27" t="s">
        <v>1635</v>
      </c>
      <c r="AT83" s="82">
        <v>0</v>
      </c>
      <c r="AU83" s="27" t="s">
        <v>1635</v>
      </c>
      <c r="AV83" s="27" t="s">
        <v>1635</v>
      </c>
      <c r="AW83" s="27">
        <v>0</v>
      </c>
      <c r="AX83" s="27" t="s">
        <v>1635</v>
      </c>
      <c r="AY83" s="82">
        <v>0</v>
      </c>
      <c r="AZ83" s="27" t="str">
        <f>(APPS('07-08 Teamsheets'!$H$2:$R$88,$A83,'07-08 Teamsheets'!$C$2:$C$88,AZ$1)+APPS('11-12 Teamsheets'!$H$2:$R$119,$A83,'11-12 Teamsheets'!$C$2:$C$119,AZ$1)+APPS('12-13 Teamsheets'!$H$2:$R$126,$A83,'12-13 Teamsheets'!$C$2:$C$126,AZ$1)+APPS('13-14 Teamsheets'!$H$2:$R$132,$A83,'13-14 Teamsheets'!$C$2:$C$132,AZ$1)+APPS('14-15 Teamsheets'!$H$2:$R$136,$A83,'14-15 Teamsheets'!$C$2:$C$136,AZ$1)) &amp; "(" &amp; (SUBS('07-08 Teamsheets'!$S$2:$Z$88,$A83,'07-08 Teamsheets'!$C$2:$C$88,AZ$1)+SUBS('11-12 Teamsheets'!$S$2:$Z$119,$A83,'11-12 Teamsheets'!$C$2:$C$119,AZ$1)+SUBS('12-13 Teamsheets'!$S$2:$Z$126,$A83,'12-13 Teamsheets'!$C$2:$C$126,AZ$1)+SUBS('13-14 Teamsheets'!$S$2:$Z$132,$A83,'13-14 Teamsheets'!$C$2:$C$132,AZ$1)+SUBS('14-15 Teamsheets'!$S$2:$Z$136,$A83,'14-15 Teamsheets'!$C$2:$C$136,AZ$1)) &amp; ")"</f>
        <v>1(0)</v>
      </c>
      <c r="BA83" s="27" t="str">
        <f>(GOALS('07-08 Teamsheets'!$H$2:$R$88,$A83,'07-08 Teamsheets'!$C$2:$C$88,AZ$1)+GOALS('11-12 Teamsheets'!$H$2:$R$119,$A83,'11-12 Teamsheets'!$C$2:$C$119,AZ$1)+GOALS('12-13 Teamsheets'!$H$2:$R$126,$A83,'12-13 Teamsheets'!$C$2:$C$126,AZ$1)+GOALS('13-14 Teamsheets'!$H$2:$R$132,$A83,'13-14 Teamsheets'!$C$2:$C$132,AZ$1)+GOALS('14-15 Teamsheets'!$H$2:$R$136,$A83,'14-15 Teamsheets'!$C$2:$C$136,AZ$1)) &amp; "(" &amp; (GOALS('07-08 Teamsheets'!$S$2:$Z$88,$A83,'07-08 Teamsheets'!$C$2:$C$88,AZ$1)+GOALS('11-12 Teamsheets'!$S$2:$Z$119,$A83,'11-12 Teamsheets'!$C$2:$C$119,AZ$1)+GOALS('12-13 Teamsheets'!$S$2:$Z$126,$A83,'12-13 Teamsheets'!$C$2:$C$126,AZ$1)+GOALS('13-14 Teamsheets'!$S$2:$Z$132,$A83,'13-14 Teamsheets'!$C$2:$C$132,AZ$1)+GOALS('14-15 Teamsheets'!$S$2:$Z$136,$A83,'14-15 Teamsheets'!$C$2:$C$136,AZ$1)) &amp; ")"</f>
        <v>0(0)</v>
      </c>
      <c r="BB83" s="27">
        <f>Clean_sheet('07-08 Teamsheets'!$C$2:$H$92,$A83,AZ$1)+Clean_sheet('11-12 Teamsheets'!$C$2:$H$119,$A83,AZ$1)+Clean_sheet('12-13 Teamsheets'!$C$2:$H$126,$A83,AZ$1)+Clean_sheet('13-14 Teamsheets'!$C$2:$H$132,$A83,AZ$1)+Clean_sheet('14-15 Teamsheets'!$C$2:$H$136,$A83,AZ$1)</f>
        <v>0</v>
      </c>
      <c r="BC83" s="27" t="str">
        <f>(CARDS('07-08 Teamsheets'!$H$2:$Z$88,$A83,$CX$2,'07-08 Teamsheets'!$C$2:$C$88,AZ$1)+CARDS('11-12 Teamsheets'!$H$2:$Z$119,$A83,$CX$2,'11-12 Teamsheets'!$C$2:$C$119,AZ$1)+CARDS('12-13 Teamsheets'!$H$2:$Z$126,$A83,$CX$2,'12-13 Teamsheets'!$C$2:$C$126,AZ$1)+CARDS('13-14 Teamsheets'!$H$2:$Z$132,$A83,$CX$2,'13-14 Teamsheets'!$C$2:$C$132,AZ$1)+CARDS('14-15 Teamsheets'!$H$2:$Z$136,$A83,$CX$2,'14-15 Teamsheets'!$C$2:$C$136,AZ$1)) &amp; "(" &amp; (CARDS('07-08 Teamsheets'!$H$2:$Z$88,$A83,$CX$3,'07-08 Teamsheets'!$C$2:$C$88,AZ$1)+CARDS('11-12 Teamsheets'!$H$2:$Z$119,$A83,$CX$3,'11-12 Teamsheets'!$C$2:$C$119,AZ$1)+CARDS('12-13 Teamsheets'!$H$2:$Z$126,$A83,$CX$3,'12-13 Teamsheets'!$C$2:$C$126,AZ$1)+CARDS('13-14 Teamsheets'!$H$2:$Z$132,$A83,$CX$3,'13-14 Teamsheets'!$C$2:$C$132,AZ$1)+CARDS('14-15 Teamsheets'!$H$2:$Z$136,$A83,$CX$3,'14-15 Teamsheets'!$C$2:$C$136,AZ$1)) &amp; ")"</f>
        <v>0(0)</v>
      </c>
      <c r="BD83" s="82">
        <f>MINS_PLAYED('07-08 Teamsheets'!$H$2:$R$88,$A83,'07-08 Teamsheets'!$C$2:$C$88,AZ$1)+MINS_PLAYED('11-12 Teamsheets'!$H$2:$R$119,$A83,'11-12 Teamsheets'!$C$2:$C$119,AZ$1)+MINS_PLAYED('12-13 Teamsheets'!$H$2:$R$126,$A83,'12-13 Teamsheets'!$C$2:$C$126,AZ$1)+MINS_PLAYED('13-14 Teamsheets'!$H$2:$R$132,$A83,'13-14 Teamsheets'!$C$2:$C$132,AZ$1)+MINS_PLAYED('14-15 Teamsheets'!$H$2:$R$136,$A83,'14-15 Teamsheets'!$C$2:$C$136,AZ$1)+MINS_AS_SUB('07-08 Teamsheets'!$S$2:$Z$88,$A83,'07-08 Teamsheets'!$C$2:$C$88,AZ$1)+MINS_AS_SUB('11-12 Teamsheets'!$S$2:$Z$119,$A83,'11-12 Teamsheets'!$C$2:$C$119,AZ$1)+MINS_AS_SUB('12-13 Teamsheets'!$S$2:$Z$126,$A83,'12-13 Teamsheets'!$C$2:$C$126,AZ$1)+MINS_AS_SUB('13-14 Teamsheets'!$S$2:$Z$132,$A83,'13-14 Teamsheets'!$C$2:$C$132,AZ$1)+MINS_AS_SUB('14-15 Teamsheets'!$S$2:$Z$136,$A83,'14-15 Teamsheets'!$C$2:$C$136,AZ$1)</f>
        <v>61</v>
      </c>
      <c r="BE83" s="27" t="str">
        <f>(APPS('08-09 Teamsheets'!$H$2:$R$92,$A83,'08-09 Teamsheets'!$C$2:$C$92,BE$1)+APPS('09-10 Teamsheets'!$H$2:$R$98,$A83,'09-10 Teamsheets'!$C$2:$C$98,BE$1)+APPS('10-11 Teamsheets'!$H$2:$R$107,$A83,'10-11 Teamsheets'!$C$2:$C$107,BE$1)+APPS('11-12 Teamsheets'!$H$2:$R$119,$A83,'11-12 Teamsheets'!$C$2:$C$119,BE$1)+APPS('12-13 Teamsheets'!$H$2:$R$126,$A83,'12-13 Teamsheets'!$C$2:$C$126,BE$1)+APPS('13-14 Teamsheets'!$H$2:$R$132,$A83,'13-14 Teamsheets'!$C$2:$C$132,BE$1)+APPS('14-15 Teamsheets'!$H$2:$R$136,$A83,'14-15 Teamsheets'!$C$2:$C$136,BE$1)) &amp; "(" &amp; (SUBS('08-09 Teamsheets'!$S$2:$Z$92,$A83,'08-09 Teamsheets'!$C$2:$C$92,BE$1)+SUBS('09-10 Teamsheets'!$S$2:$Z$98,$A83,'09-10 Teamsheets'!$C$2:$C$98,BE$1)+SUBS('10-11 Teamsheets'!$S$2:$Z$107,$A83,'10-11 Teamsheets'!$C$2:$C$107,BE$1)+SUBS('11-12 Teamsheets'!$S$2:$Z$119,$A83,'11-12 Teamsheets'!$C$2:$C$119,BE$1)+SUBS('12-13 Teamsheets'!$S$2:$Z$126,$A83,'12-13 Teamsheets'!$C$2:$C$126,BE$1)+SUBS('13-14 Teamsheets'!$S$2:$Z$132,$A83,'13-14 Teamsheets'!$C$2:$C$132,BE$1)+SUBS('14-15 Teamsheets'!$S$2:$Z$136,$A83,'14-15 Teamsheets'!$C$2:$C$136,BE$1)) &amp; ")"</f>
        <v>1(0)</v>
      </c>
      <c r="BF83" s="27" t="str">
        <f>(GOALS('08-09 Teamsheets'!$H$2:$R$92,$A83,'08-09 Teamsheets'!$C$2:$C$92,BE$1)+GOALS('09-10 Teamsheets'!$H$2:$R$98,$A83,'09-10 Teamsheets'!$C$2:$C$98,BE$1)+GOALS('10-11 Teamsheets'!$H$2:$R$107,$A83,'10-11 Teamsheets'!$C$2:$C$107,BE$1)+GOALS('11-12 Teamsheets'!$H$2:$R$119,$A83,'11-12 Teamsheets'!$C$2:$C$119,BE$1)+GOALS('12-13 Teamsheets'!$H$2:$R$126,$A83,'12-13 Teamsheets'!$C$2:$C$126,BE$1)+GOALS('13-14 Teamsheets'!$H$2:$R$132,$A83,'13-14 Teamsheets'!$C$2:$C$132,BE$1)+GOALS('14-15 Teamsheets'!$H$2:$R$136,$A83,'14-15 Teamsheets'!$C$2:$C$136,BE$1)) &amp; "(" &amp; (GOALS('08-09 Teamsheets'!$S$2:$Z$92,$A83,'08-09 Teamsheets'!$C$2:$C$92,BE$1)+GOALS('09-10 Teamsheets'!$S$2:$Z$98,$A83,'09-10 Teamsheets'!$C$2:$C$98,BE$1)+GOALS('10-11 Teamsheets'!$S$2:$Z$107,$A83,'10-11 Teamsheets'!$C$2:$C$107,BE$1)+GOALS('11-12 Teamsheets'!$S$2:$Z$119,$A83,'11-12 Teamsheets'!$C$2:$C$119,BE$1)+GOALS('12-13 Teamsheets'!$S$2:$Z$126,$A83,'12-13 Teamsheets'!$C$2:$C$126,BE$1)+GOALS('13-14 Teamsheets'!$S$2:$Z$132,$A83,'13-14 Teamsheets'!$C$2:$C$132,BE$1)+GOALS('14-15 Teamsheets'!$S$2:$Z$136,$A83,'14-15 Teamsheets'!$C$2:$C$136,BE$1)) &amp; ")"</f>
        <v>0(0)</v>
      </c>
      <c r="BG83" s="27">
        <f>Clean_sheet('08-09 Teamsheets'!$C$2:$H$92,$A83,BE$1)+Clean_sheet('09-10 Teamsheets'!$C$2:$H$98,$A83,BE$1)+Clean_sheet('10-11 Teamsheets'!$C$2:$H$107,$A83,BE$1)+Clean_sheet('11-12 Teamsheets'!$C$2:$H$119,$A83,BE$1)+Clean_sheet('12-13 Teamsheets'!$C$2:$H$126,$A83,BE$1)+Clean_sheet('13-14 Teamsheets'!$C$2:$H$132,$A83,BE$1)+Clean_sheet('14-15 Teamsheets'!$C$2:$H$136,$A83,BE$1)</f>
        <v>0</v>
      </c>
      <c r="BH83" s="27" t="str">
        <f>(CARDS('08-09 Teamsheets'!$H$2:$Z$92,$A83,$CX$2,'08-09 Teamsheets'!$C$2:$C$92,BE$1)+CARDS('09-10 Teamsheets'!$H$2:$Z$98,$A83,$CX$2,'09-10 Teamsheets'!$C$2:$C$98,BE$1)+CARDS('10-11 Teamsheets'!$H$2:$Z$107,$A83,$CX$2,'10-11 Teamsheets'!$C$2:$C$107,BE$1)+CARDS('11-12 Teamsheets'!$H$2:$Z$119,$A83,$CX$2,'11-12 Teamsheets'!$C$2:$C$119,BE$1)+CARDS('12-13 Teamsheets'!$H$2:$Z$126,$A83,$CX$2,'12-13 Teamsheets'!$C$2:$C$126,BE$1)+CARDS('13-14 Teamsheets'!$H$2:$Z$132,$A83,$CX$2,'13-14 Teamsheets'!$C$2:$C$132,BE$1)+CARDS('14-15 Teamsheets'!$H$2:$Z$136,$A83,$CX$2,'14-15 Teamsheets'!$C$2:$C$136,BE$1)) &amp; "(" &amp; (CARDS('08-09 Teamsheets'!$H$2:$Z$92,$A83,$CX$3,'08-09 Teamsheets'!$C$2:$C$92,BE$1)+CARDS('09-10 Teamsheets'!$H$2:$Z$98,$A83,$CX$3,'09-10 Teamsheets'!$C$2:$C$98,BE$1)+CARDS('10-11 Teamsheets'!$H$2:$Z$107,$A83,$CX$3,'10-11 Teamsheets'!$C$2:$C$107,BE$1)+CARDS('11-12 Teamsheets'!$H$2:$Z$119,$A83,$CX$3,'11-12 Teamsheets'!$C$2:$C$119,BE$1)+CARDS('12-13 Teamsheets'!$H$2:$Z$126,$A83,$CX$3,'12-13 Teamsheets'!$C$2:$C$126,BE$1)+CARDS('13-14 Teamsheets'!$H$2:$Z$132,$A83,$CX$3,'13-14 Teamsheets'!$C$2:$C$132,BE$1)+CARDS('14-15 Teamsheets'!$H$2:$Z$136,$A83,$CX$3,'14-15 Teamsheets'!$C$2:$C$136,BE$1)) &amp; ")"</f>
        <v>0(0)</v>
      </c>
      <c r="BI83" s="82">
        <f>MINS_PLAYED('08-09 Teamsheets'!$H$2:$R$92,$A83,'08-09 Teamsheets'!$C$2:$C$92,BE$1)+MINS_PLAYED('09-10 Teamsheets'!$H$2:$R$98,$A83,'09-10 Teamsheets'!$C$2:$C$98,BE$1)+ MINS_AS_SUB('08-09 Teamsheets'!$S$2:$Z$92,$A83,'08-09 Teamsheets'!$C$2:$C$92,BE$1)+ MINS_AS_SUB('09-10 Teamsheets'!$S$2:$Z$98,$A83,'09-10 Teamsheets'!$C$2:$C$98,BE$1)+MINS_PLAYED('10-11 Teamsheets'!$H$2:$R$107,$A83,'10-11 Teamsheets'!$C$2:$C$107,BE$1)+MINS_AS_SUB('10-11 Teamsheets'!$S$2:$Z$107,$A83,'10-11 Teamsheets'!$C$2:$C$107,BE$1)+MINS_PLAYED('11-12 Teamsheets'!$H$2:$R$119,$A83,'11-12 Teamsheets'!$C$2:$C$119,BE$1)+MINS_AS_SUB('11-12 Teamsheets'!$S$2:$Z$119,$A83,'11-12 Teamsheets'!$C$2:$C$119,BE$1)+MINS_PLAYED('12-13 Teamsheets'!$H$2:$R$126,$A83,'12-13 Teamsheets'!$C$2:$C$126,BE$1)+MINS_AS_SUB('12-13 Teamsheets'!$S$2:$Z$126,$A83,'12-13 Teamsheets'!$C$2:$C$126,BE$1)+MINS_PLAYED('13-14 Teamsheets'!$H$2:$R$132,$A83,'13-14 Teamsheets'!$C$2:$C$132,BE$1)+MINS_AS_SUB('13-14 Teamsheets'!$S$2:$Z$132,$A83,'13-14 Teamsheets'!$C$2:$C$132,BE$1)+MINS_PLAYED('14-15 Teamsheets'!$H$2:$R$136,$A83,'14-15 Teamsheets'!$C$2:$C$136,BE$1)+MINS_AS_SUB('14-15 Teamsheets'!$S$2:$Z$136,$A83,'14-15 Teamsheets'!$C$2:$C$136,BE$1)</f>
        <v>90</v>
      </c>
      <c r="BJ83" s="27" t="str">
        <f>(APPS('07-08 Teamsheets'!$H$2:$R$88,$A83,'07-08 Teamsheets'!$C$2:$C$88,BJ$1)+APPS('08-09 Teamsheets'!$H$2:$R$92,$A83,'08-09 Teamsheets'!$C$2:$C$92,BJ$1)+APPS('09-10 Teamsheets'!$H$2:$R$98,$A83,'09-10 Teamsheets'!$C$2:$C$98,BJ$1)+APPS('10-11 Teamsheets'!$H$2:$R$106,$A83,'10-11 Teamsheets'!$C$2:$C$106,BJ$1)+APPS('11-12 Teamsheets'!$H$2:$R$119,$A83,'11-12 Teamsheets'!$C$2:$C$119,BJ$1)+APPS('12-13 Teamsheets'!$H$2:$R$126,$A83,'12-13 Teamsheets'!$C$2:$C$126,BJ$1)+APPS('13-14 Teamsheets'!$H$2:$R$132,$A83,'13-14 Teamsheets'!$C$2:$C$132,BJ$1)+APPS('14-15 Teamsheets'!$H$2:$R$136,$A83,'14-15 Teamsheets'!$C$2:$C$136,BJ$1)) &amp; "(" &amp; (SUBS('07-08 Teamsheets'!$S$2:$Z$88,$A83,'07-08 Teamsheets'!$C$2:$C$88,BJ$1)+SUBS('08-09 Teamsheets'!$S$2:$Z$92,$A83,'08-09 Teamsheets'!$C$2:$C$92,BJ$1)+SUBS('09-10 Teamsheets'!$S$2:$Z$98,$A83,'09-10 Teamsheets'!$C$2:$C$98,BJ$1)+SUBS('10-11 Teamsheets'!$S$2:$Z$106,$A83,'10-11 Teamsheets'!$C$2:$C$106,BJ$1)+SUBS('11-12 Teamsheets'!$S$2:$Z$119,$A83,'11-12 Teamsheets'!$C$2:$C$119,BJ$1)+SUBS('12-13 Teamsheets'!$S$2:$Z$126,$A83,'12-13 Teamsheets'!$C$2:$C$126,BJ$1)+SUBS('13-14 Teamsheets'!$S$2:$Z$132,$A83,'13-14 Teamsheets'!$C$2:$C$132,BJ$1)+SUBS('14-15 Teamsheets'!$S$2:$Z$136,$A83,'14-15 Teamsheets'!$C$2:$C$136,BJ$1)) &amp; ")"</f>
        <v>1(5)</v>
      </c>
      <c r="BK83" s="27" t="str">
        <f>(GOALS('07-08 Teamsheets'!$H$2:$R$88,$A83,'07-08 Teamsheets'!$C$2:$C$88,BJ$1)+GOALS('08-09 Teamsheets'!$H$2:$R$92,$A83,'08-09 Teamsheets'!$C$2:$C$92,BJ$1)+GOALS('09-10 Teamsheets'!$H$2:$R$98,$A83,'09-10 Teamsheets'!$C$2:$C$98,BJ$1)+GOALS('10-11 Teamsheets'!$H$2:$R$106,$A83,'10-11 Teamsheets'!$C$2:$C$106,BJ$1)+GOALS('11-12 Teamsheets'!$H$2:$R$119,$A83,'11-12 Teamsheets'!$C$2:$C$119,BJ$1)+GOALS('12-13 Teamsheets'!$H$2:$R$126,$A83,'12-13 Teamsheets'!$C$2:$C$126,BJ$1)+GOALS('13-14 Teamsheets'!$H$2:$R$132,$A83,'13-14 Teamsheets'!$C$2:$C$132,BJ$1)+GOALS('14-15 Teamsheets'!$H$2:$R$136,$A83,'14-15 Teamsheets'!$C$2:$C$136,BJ$1)) &amp; "(" &amp; (GOALS('07-08 Teamsheets'!$S$2:$Z$88,$A83,'07-08 Teamsheets'!$C$2:$C$88,BJ$1)+GOALS('08-09 Teamsheets'!$S$2:$Z$92,$A83,'08-09 Teamsheets'!$C$2:$C$92,BJ$1)+GOALS('09-10 Teamsheets'!$S$2:$Z$98,$A83,'09-10 Teamsheets'!$C$2:$C$98,BJ$1)+GOALS('10-11 Teamsheets'!$S$2:$Z$106,$A83,'10-11 Teamsheets'!$C$2:$C$106,BJ$1)+GOALS('11-12 Teamsheets'!$S$2:$Z$119,$A83,'11-12 Teamsheets'!$C$2:$C$119,BJ$1)+GOALS('12-13 Teamsheets'!$S$2:$Z$126,$A83,'12-13 Teamsheets'!$C$2:$C$126,BJ$1)+GOALS('13-14 Teamsheets'!$S$2:$Z$132,$A83,'13-14 Teamsheets'!$C$2:$C$132,BJ$1)+GOALS('14-15 Teamsheets'!$S$2:$Z$136,$A83,'14-15 Teamsheets'!$C$2:$C$136,BJ$1)) &amp; ")"</f>
        <v>0(1)</v>
      </c>
      <c r="BL83" s="27">
        <f>Clean_sheet('07-08 Teamsheets'!$C$2:$H$92,$A83,BJ$1)+Clean_sheet('08-09 Teamsheets'!$C$2:$H$92,$A83,BJ$1)+Clean_sheet('09-10 Teamsheets'!$C$2:$H$98,$A83,BJ$1)+Clean_sheet('10-11 Teamsheets'!$C$2:$H$106,$A83,BJ$1)+Clean_sheet('11-12 Teamsheets'!$C$2:$H$119,$A83,BJ$1)+Clean_sheet('12-13 Teamsheets'!$C$2:$H$126,$A83,BJ$1)+Clean_sheet('13-14 Teamsheets'!$C$2:$H$132,$A83,BJ$1)+Clean_sheet('14-15 Teamsheets'!$C$2:$H$136,$A83,BJ$1)</f>
        <v>0</v>
      </c>
      <c r="BM83" s="27" t="str">
        <f>(CARDS('07-08 Teamsheets'!$H$2:$Z$88,$A83,$CX$2,'07-08 Teamsheets'!$C$2:$C$88,BJ$1)+CARDS('08-09 Teamsheets'!$H$2:$Z$92,$A83,$CX$2,'08-09 Teamsheets'!$C$2:$C$92,BJ$1)+CARDS('09-10 Teamsheets'!$H$2:$Z$98,$A83,$CX$2,'09-10 Teamsheets'!$C$2:$C$98,BJ$1)+CARDS('10-11 Teamsheets'!$H$2:$Z$106,$A83,$CX$2,'10-11 Teamsheets'!$C$2:$C$106,BJ$1)+CARDS('11-12 Teamsheets'!$H$2:$Z$119,$A83,$CX$2,'11-12 Teamsheets'!$C$2:$C$119,BJ$1)+CARDS('12-13 Teamsheets'!$H$2:$Z$126,$A83,$CX$2,'12-13 Teamsheets'!$C$2:$C$126,BJ$1)+CARDS('13-14 Teamsheets'!$H$2:$Z$132,$A83,$CX$2,'13-14 Teamsheets'!$C$2:$C$132,BJ$1)+CARDS('14-15 Teamsheets'!$H$2:$Z$136,$A83,$CX$2,'14-15 Teamsheets'!$C$2:$C$136,BJ$1)) &amp; "(" &amp; (CARDS('07-08 Teamsheets'!$H$2:$Z$88,$A83,$CX$3,'07-08 Teamsheets'!$C$2:$C$88,BJ$1)+CARDS('08-09 Teamsheets'!$H$2:$Z$92,$A83,$CX$3,'08-09 Teamsheets'!$C$2:$C$92,BJ$1)+CARDS('09-10 Teamsheets'!$H$2:$Z$98,$A83,$CX$3,'09-10 Teamsheets'!$C$2:$C$98,BJ$1)+CARDS('10-11 Teamsheets'!$H$2:$Z$106,$A83,$CX$3,'10-11 Teamsheets'!$C$2:$C$106,BJ$1)+CARDS('11-12 Teamsheets'!$H$2:$Z$119,$A83,$CX$3,'11-12 Teamsheets'!$C$2:$C$119,BJ$1)+CARDS('12-13 Teamsheets'!$H$2:$Z$126,$A83,$CX$3,'12-13 Teamsheets'!$C$2:$C$126,BJ$1)+CARDS('13-14 Teamsheets'!$H$2:$Z$132,$A83,$CX$3,'13-14 Teamsheets'!$C$2:$C$132,BJ$1)+CARDS('14-15 Teamsheets'!$H$2:$Z$136,$A83,$CX$3,'14-15 Teamsheets'!$C$2:$C$136,BJ$1)) &amp; ")"</f>
        <v>1(0)</v>
      </c>
      <c r="BN83" s="82">
        <f>MINS_PLAYED('07-08 Teamsheets'!$H$2:$R$88,$A83,'07-08 Teamsheets'!$C$2:$C$88,BJ$1)+MINS_PLAYED('08-09 Teamsheets'!$H$2:$R$92,$A83,'08-09 Teamsheets'!$C$2:$C$92,BJ$1)+MINS_PLAYED('09-10 Teamsheets'!$H$2:$R$98,$A83,'09-10 Teamsheets'!$C$2:$C$98,BJ$1)+MINS_PLAYED('10-11 Teamsheets'!$H$2:$R$106,$A83,'10-11 Teamsheets'!$C$2:$C$106,BJ$1)+MINS_PLAYED('11-12 Teamsheets'!$H$2:$R$119,$A83,'11-12 Teamsheets'!$C$2:$C$119,BJ$1)+MINS_PLAYED('12-13 Teamsheets'!$H$2:$R$126,$A83,'12-13 Teamsheets'!$C$2:$C$126,BJ$1)+MINS_PLAYED('13-14 Teamsheets'!$H$2:$R$132,$A83,'13-14 Teamsheets'!$C$2:$C$132,BJ$1)+MINS_PLAYED('14-15 Teamsheets'!$H$2:$R$136,$A83,'14-15 Teamsheets'!$C$2:$C$136,BJ$1)+MINS_AS_SUB('07-08 Teamsheets'!$S$2:$Z$88,$A83,'07-08 Teamsheets'!$C$2:$C$88,BJ$1)+MINS_AS_SUB('08-09 Teamsheets'!$S$2:$Z$92,$A83,'08-09 Teamsheets'!$C$2:$C$92,BJ$1)+MINS_AS_SUB('09-10 Teamsheets'!$S$2:$Z$98,$A83,'09-10 Teamsheets'!$C$2:$C$98,BJ$1)+MINS_AS_SUB('10-11 Teamsheets'!$S$2:$Z$106,$A83,'10-11 Teamsheets'!$C$2:$C$106,BJ$1)+MINS_AS_SUB('11-12 Teamsheets'!$S$2:$Z$119,$A83,'11-12 Teamsheets'!$C$2:$C$119,BJ$1)+MINS_AS_SUB('12-13 Teamsheets'!$S$2:$Z$126,$A83,'12-13 Teamsheets'!$C$2:$C$126,BJ$1)+MINS_AS_SUB('13-14 Teamsheets'!$S$2:$Z$132,$A83,'13-14 Teamsheets'!$C$2:$C$132,BJ$1)+MINS_AS_SUB('14-15 Teamsheets'!$S$2:$Z$136,$A83,'14-15 Teamsheets'!$C$2:$C$136,BJ$1)</f>
        <v>185</v>
      </c>
      <c r="BO83" s="27" t="str">
        <f>(APPS('07-08 Teamsheets'!$H$2:$R$88,$A83,'07-08 Teamsheets'!$C$2:$C$88,BO$1)+APPS('08-09 Teamsheets'!$H$2:$R$92,$A83,'08-09 Teamsheets'!$C$2:$C$92,BO$1)+APPS('09-10 Teamsheets'!$H$2:$R$98,$A83,'09-10 Teamsheets'!$C$2:$C$98,BO$1)+APPS('10-11 Teamsheets'!$H$2:$R$106,$A83,'10-11 Teamsheets'!$C$2:$C$106,BO$1)+APPS('11-12 Teamsheets'!$H$2:$R$119,$A83,'11-12 Teamsheets'!$C$2:$C$119,BO$1)+APPS('12-13 Teamsheets'!$H$2:$R$126,$A83,'12-13 Teamsheets'!$C$2:$C$126,BO$1)+APPS('13-14 Teamsheets'!$H$2:$R$132,$A83,'13-14 Teamsheets'!$C$2:$C$132,BO$1)+APPS('14-15 Teamsheets'!$H$2:$R$136,$A83,'14-15 Teamsheets'!$C$2:$C$136,BO$1)) &amp; "(" &amp; (SUBS('07-08 Teamsheets'!$S$2:$Z$88,$A83,'07-08 Teamsheets'!$C$2:$C$88,BO$1)+SUBS('08-09 Teamsheets'!$S$2:$Z$92,$A83,'08-09 Teamsheets'!$C$2:$C$92,BO$1)+SUBS('09-10 Teamsheets'!$S$2:$Z$98,$A83,'09-10 Teamsheets'!$C$2:$C$98,BO$1)+SUBS('10-11 Teamsheets'!$S$2:$Z$106,$A83,'10-11 Teamsheets'!$C$2:$C$106,BO$1)+SUBS('11-12 Teamsheets'!$S$2:$Z$119,$A83,'11-12 Teamsheets'!$C$2:$C$119,BO$1)+SUBS('12-13 Teamsheets'!$S$2:$Z$126,$A83,'12-13 Teamsheets'!$C$2:$C$126,BO$1)+SUBS('13-14 Teamsheets'!$S$2:$Z$132,$A83,'13-14 Teamsheets'!$C$2:$C$132,BO$1)+SUBS('14-15 Teamsheets'!$S$2:$Z$136,$A83,'14-15 Teamsheets'!$C$2:$C$136,BO$1)) &amp; ")"</f>
        <v>3(3)</v>
      </c>
      <c r="BP83" s="27" t="str">
        <f>(GOALS('07-08 Teamsheets'!$H$2:$R$88,$A83,'07-08 Teamsheets'!$C$2:$C$88,BO$1)+GOALS('08-09 Teamsheets'!$H$2:$R$92,$A83,'08-09 Teamsheets'!$C$2:$C$92,BO$1)+GOALS('09-10 Teamsheets'!$H$2:$R$98,$A83,'09-10 Teamsheets'!$C$2:$C$98,BO$1)+GOALS('10-11 Teamsheets'!$H$2:$R$106,$A83,'10-11 Teamsheets'!$C$2:$C$106,BO$1)+GOALS('11-12 Teamsheets'!$H$2:$R$119,$A83,'11-12 Teamsheets'!$C$2:$C$119,BO$1)+GOALS('12-13 Teamsheets'!$H$2:$R$126,$A83,'12-13 Teamsheets'!$C$2:$C$126,BO$1)+GOALS('13-14 Teamsheets'!$H$2:$R$132,$A83,'13-14 Teamsheets'!$C$2:$C$132,BO$1)+GOALS('14-15 Teamsheets'!$H$2:$R$136,$A83,'14-15 Teamsheets'!$C$2:$C$136,BO$1)) &amp; "(" &amp; (GOALS('07-08 Teamsheets'!$S$2:$Z$88,$A83,'07-08 Teamsheets'!$C$2:$C$88,BO$1)+GOALS('08-09 Teamsheets'!$S$2:$Z$92,$A83,'08-09 Teamsheets'!$C$2:$C$92,BO$1)+GOALS('09-10 Teamsheets'!$S$2:$Z$98,$A83,'09-10 Teamsheets'!$C$2:$C$98,BO$1)+GOALS('10-11 Teamsheets'!$S$2:$Z$106,$A83,'10-11 Teamsheets'!$C$2:$C$106,BO$1)+GOALS('11-12 Teamsheets'!$S$2:$Z$119,$A83,'11-12 Teamsheets'!$C$2:$C$119,BO$1)+GOALS('12-13 Teamsheets'!$S$2:$Z$126,$A83,'12-13 Teamsheets'!$C$2:$C$126,BO$1)+GOALS('13-14 Teamsheets'!$S$2:$Z$132,$A83,'13-14 Teamsheets'!$C$2:$C$132,BO$1)+GOALS('14-15 Teamsheets'!$S$2:$Z$136,$A83,'14-15 Teamsheets'!$C$2:$C$136,BO$1)) &amp; ")"</f>
        <v>1(0)</v>
      </c>
      <c r="BQ83" s="27">
        <f>Clean_sheet('07-08 Teamsheets'!$C$2:$H$92,$A83,BO$1)+Clean_sheet('08-09 Teamsheets'!$C$2:$H$92,$A83,BO$1)+Clean_sheet('09-10 Teamsheets'!$C$2:$H$98,$A83,BO$1)+Clean_sheet('10-11 Teamsheets'!$C$2:$H$106,$A83,BO$1)+Clean_sheet('11-12 Teamsheets'!$C$2:$H$119,$A83,BO$1)+Clean_sheet('12-13 Teamsheets'!$C$2:$H$126,$A83,BO$1)+Clean_sheet('13-14 Teamsheets'!$C$2:$H$132,$A83,BO$1)+Clean_sheet('14-15 Teamsheets'!$C$2:$H$136,$A83,BO$1)</f>
        <v>0</v>
      </c>
      <c r="BR83" s="27" t="str">
        <f>(CARDS('07-08 Teamsheets'!$H$2:$Z$88,$A83,$CX$2,'07-08 Teamsheets'!$C$2:$C$88,BO$1)+CARDS('08-09 Teamsheets'!$H$2:$Z$92,$A83,$CX$2,'08-09 Teamsheets'!$C$2:$C$92,BO$1)+CARDS('09-10 Teamsheets'!$H$2:$Z$98,$A83,$CX$2,'09-10 Teamsheets'!$C$2:$C$98,BO$1)+CARDS('10-11 Teamsheets'!$H$2:$Z$106,$A83,$CX$2,'10-11 Teamsheets'!$C$2:$C$106,BO$1)+CARDS('11-12 Teamsheets'!$H$2:$Z$119,$A83,$CX$2,'11-12 Teamsheets'!$C$2:$C$119,BO$1)+CARDS('12-13 Teamsheets'!$H$2:$Z$126,$A83,$CX$2,'12-13 Teamsheets'!$C$2:$C$126,BO$1)+CARDS('13-14 Teamsheets'!$H$2:$Z$132,$A83,$CX$2,'13-14 Teamsheets'!$C$2:$C$132,BO$1)+CARDS('14-15 Teamsheets'!$H$2:$Z$136,$A83,$CX$2,'14-15 Teamsheets'!$C$2:$C$136,BO$1)) &amp; "(" &amp; (CARDS('07-08 Teamsheets'!$H$2:$Z$88,$A83,$CX$3,'07-08 Teamsheets'!$C$2:$C$88,BO$1)+CARDS('08-09 Teamsheets'!$H$2:$Z$92,$A83,$CX$3,'08-09 Teamsheets'!$C$2:$C$92,BO$1)+CARDS('09-10 Teamsheets'!$H$2:$Z$98,$A83,$CX$3,'09-10 Teamsheets'!$C$2:$C$98,BO$1)+CARDS('10-11 Teamsheets'!$H$2:$Z$106,$A83,$CX$3,'10-11 Teamsheets'!$C$2:$C$106,BO$1)+CARDS('11-12 Teamsheets'!$H$2:$Z$119,$A83,$CX$3,'11-12 Teamsheets'!$C$2:$C$119,BO$1)+CARDS('12-13 Teamsheets'!$H$2:$Z$126,$A83,$CX$3,'12-13 Teamsheets'!$C$2:$C$126,BO$1)+CARDS('13-14 Teamsheets'!$H$2:$Z$132,$A83,$CX$3,'13-14 Teamsheets'!$C$2:$C$132,BO$1)+CARDS('14-15 Teamsheets'!$H$2:$Z$136,$A83,$CX$3,'14-15 Teamsheets'!$C$2:$C$136,BO$1)) &amp; ")"</f>
        <v>0(0)</v>
      </c>
      <c r="BS83" s="82">
        <f>MINS_PLAYED('07-08 Teamsheets'!$H$2:$R$88,$A83,'07-08 Teamsheets'!$C$2:$C$88,BO$1)+MINS_PLAYED('08-09 Teamsheets'!$H$2:$R$92,$A83,'08-09 Teamsheets'!$C$2:$C$92,BO$1)+MINS_PLAYED('09-10 Teamsheets'!$H$2:$R$98,$A83,'09-10 Teamsheets'!$C$2:$C$98,BO$1)+MINS_PLAYED('10-11 Teamsheets'!$H$2:$R$106,$A83,'10-11 Teamsheets'!$C$2:$C$106,BO$1)+MINS_PLAYED('11-12 Teamsheets'!$H$2:$R$119,$A83,'11-12 Teamsheets'!$C$2:$C$119,BO$1)+MINS_PLAYED('12-13 Teamsheets'!$H$2:$R$126,$A83,'12-13 Teamsheets'!$C$2:$C$126,BO$1)+MINS_PLAYED('13-14 Teamsheets'!$H$2:$R$132,$A83,'13-14 Teamsheets'!$C$2:$C$132,BO$1)+MINS_PLAYED('14-15 Teamsheets'!$H$2:$R$136,$A83,'14-15 Teamsheets'!$C$2:$C$136,BO$1)+MINS_AS_SUB('07-08 Teamsheets'!$S$2:$Z$88,$A83,'07-08 Teamsheets'!$C$2:$C$88,BO$1)+MINS_AS_SUB('08-09 Teamsheets'!$S$2:$Z$92,$A83,'08-09 Teamsheets'!$C$2:$C$92,BO$1)+MINS_AS_SUB('09-10 Teamsheets'!$S$2:$Z$98,$A83,'09-10 Teamsheets'!$C$2:$C$98,BO$1)+MINS_AS_SUB('10-11 Teamsheets'!$S$2:$Z$106,$A83,'10-11 Teamsheets'!$C$2:$C$106,BO$1)+MINS_AS_SUB('11-12 Teamsheets'!$S$2:$Z$119,$A83,'11-12 Teamsheets'!$C$2:$C$119,BO$1)+MINS_AS_SUB('12-13 Teamsheets'!$S$2:$Z$126,$A83,'12-13 Teamsheets'!$C$2:$C$126,BO$1)+MINS_AS_SUB('13-14 Teamsheets'!$S$2:$Z$132,$A83,'13-14 Teamsheets'!$C$2:$C$132,BO$1)+MINS_AS_SUB('14-15 Teamsheets'!$S$2:$Z$136,$A83,'14-15 Teamsheets'!$C$2:$C$136,BO$1)</f>
        <v>269</v>
      </c>
      <c r="BT83" s="71">
        <f>APPS('05-06 Teamsheets'!$H$2:$R$71,$A83,'05-06 Teamsheets'!$C$2:$C$71,B$1)+SUBS('05-06 Teamsheets'!$S$2:$W$71,$A83,'05-06 Teamsheets'!$C$2:$C$71,B$1)+APPS('06-07 Teamsheets'!$H$2:$R$83,$A83,'06-07 Teamsheets'!$C$2:$C$83,G$1)+SUBS('06-07 Teamsheets'!$S$2:$Z$83,$A83,'06-07 Teamsheets'!$C$2:$C$83,G$1)+APPS('07-08 Teamsheets'!$H$2:$R$88,$A83,'07-08 Teamsheets'!$C$2:$C$88,L$1)+SUBS('07-08 Teamsheets'!$S$2:$Z$88,$A83,'07-08 Teamsheets'!$C$2:$C$88,L$1)+APPS('08-09 Teamsheets'!$H$2:$R$92,$A83,'08-09 Teamsheets'!$C$2:$C$92,Q$1)+SUBS('08-09 Teamsheets'!$S$2:$Z$92,$A83,'08-09 Teamsheets'!$C$2:$C$92,Q$1)+APPS('09-10 Teamsheets'!$H$2:$R$98,$A83,'09-10 Teamsheets'!$C$2:$C$98,Q$1)+SUBS('09-10 Teamsheets'!$S$2:$Z$98,$A83,'09-10 Teamsheets'!$C$2:$C$98,Q$1)+APPS('10-11 Teamsheets'!$H$2:$R$107,$A83,'10-11 Teamsheets'!$C$2:$C$107,Q$1)+SUBS('10-11 Teamsheets'!$S$2:$Z$107,$A83,'10-11 Teamsheets'!$C$2:$C$107,Q$1)+APPS('11-12 Teamsheets'!$H$2:$R$119,$A83,'11-12 Teamsheets'!$C$2:$C$119,Q$1)+SUBS('11-12 Teamsheets'!$S$2:$Z$119,$A83,'11-12 Teamsheets'!$C$2:$C$119,Q$1)+APPS('12-13 Teamsheets'!$H$2:$R$126,$A83,'12-13 Teamsheets'!$C$2:$C$126,Q$1)+SUBS('12-13 Teamsheets'!$S$2:$Z$126,$A83,'12-13 Teamsheets'!$C$2:$C$126,Q$1)+APPS('13-14 Teamsheets'!$H$2:$R$132,$A83,'13-14 Teamsheets'!$C$2:$C$132,Q$1)+SUBS('13-14 Teamsheets'!$S$2:$Z$132,$A83,'13-14 Teamsheets'!$C$2:$C$132,Q$1)+APPS('14-15 Teamsheets'!$H$2:$R$136,$A83,'14-15 Teamsheets'!$C$2:$C$136,Q$1)+SUBS('14-15 Teamsheets'!$S$2:$Z$136,$A83,'14-15 Teamsheets'!$C$2:$C$136,Q$1)</f>
        <v>53</v>
      </c>
      <c r="BU83" s="132">
        <v>0</v>
      </c>
      <c r="BV83" s="27">
        <f>APPS('07-08 Teamsheets'!$H$2:$R$88,$A83,'07-08 Teamsheets'!$C$2:$C$88,AZ$1)+SUBS('07-08 Teamsheets'!$S$2:$Z$88,$A83,'07-08 Teamsheets'!$C$2:$C$88,AZ$1)+APPS('11-12 Teamsheets'!$H$2:$R$119,$A83,'11-12 Teamsheets'!$C$2:$C$119,AZ$1)+SUBS('11-12 Teamsheets'!$S$2:$Z$119,$A83,'11-12 Teamsheets'!$C$2:$C$119,AZ$1)+APPS('12-13 Teamsheets'!$H$2:$R$126,$A83,'12-13 Teamsheets'!$C$2:$C$126,AZ$1)+SUBS('12-13 Teamsheets'!$S$2:$Z$126,$A83,'12-13 Teamsheets'!$C$2:$C$126,AZ$1)+APPS('13-14 Teamsheets'!$H$2:$R$132,$A83,'13-14 Teamsheets'!$C$2:$C$132,AZ$1)+SUBS('13-14 Teamsheets'!$S$2:$Z$132,$A83,'13-14 Teamsheets'!$C$2:$C$132,AZ$1)+APPS('14-15 Teamsheets'!$H$2:$R$136,$A83,'14-15 Teamsheets'!$C$2:$C$136,AZ$1)+SUBS('14-15 Teamsheets'!$S$2:$Z$136,$A83,'14-15 Teamsheets'!$C$2:$C$136,AZ$1)+APPS('08-09 Teamsheets'!$H$2:$R$92,$A83,'08-09 Teamsheets'!$C$2:$C$92,BE$1)+APPS('09-10 Teamsheets'!$H$2:$R$98,$A83,'09-10 Teamsheets'!$C$2:$C$98,BE$1)+SUBS('08-09 Teamsheets'!$S$2:$Z$92,$A83,'08-09 Teamsheets'!$C$2:$C$92,BE$1)+SUBS('09-10 Teamsheets'!$S$2:$Z$98,$A83,'09-10 Teamsheets'!$C$2:$C$98,BE$1)+APPS('10-11 Teamsheets'!$H$2:$R$107,$A83,'10-11 Teamsheets'!$C$2:$C$107,BE$1)+SUBS('10-11 Teamsheets'!$S$2:$Z$107,$A83,'10-11 Teamsheets'!$C$2:$C$107,BE$1)+APPS('11-12 Teamsheets'!$H$2:$R$119,$A83,'11-12 Teamsheets'!$C$2:$C$119,BE$1)+SUBS('11-12 Teamsheets'!$S$2:$Z$119,$A83,'11-12 Teamsheets'!$C$2:$C$119,BE$1)+APPS('12-13 Teamsheets'!$H$2:$R$126,$A83,'12-13 Teamsheets'!$C$2:$C$126,BE$1)+SUBS('12-13 Teamsheets'!$S$2:$Z$126,$A83,'12-13 Teamsheets'!$C$2:$C$126,BE$1)+APPS('13-14 Teamsheets'!$H$2:$R$132,$A83,'13-14 Teamsheets'!$C$2:$C$132,BE$1)+SUBS('13-14 Teamsheets'!$S$2:$Z$132,$A83,'13-14 Teamsheets'!$C$2:$C$132,BE$1)+APPS('14-15 Teamsheets'!$H$2:$R$136,$A83,'14-15 Teamsheets'!$C$2:$C$136,BE$1)+SUBS('14-15 Teamsheets'!$S$2:$Z$136,$A83,'14-15 Teamsheets'!$C$2:$C$136,BE$1)</f>
        <v>2</v>
      </c>
      <c r="BW83" s="27">
        <f>APPS('07-08 Teamsheets'!$H$2:$R$88,$A83,'07-08 Teamsheets'!$C$2:$C$88,BJ$1)+APPS('08-09 Teamsheets'!$H$2:$R$92,$A83,'08-09 Teamsheets'!$C$2:$C$92,BJ$1)+APPS('09-10 Teamsheets'!$H$2:$R$98,$A83,'09-10 Teamsheets'!$C$2:$C$98,BJ$1)+SUBS('07-08 Teamsheets'!$S$2:$Z$88,$A83,'07-08 Teamsheets'!$C$2:$C$88,BJ$1)+SUBS('08-09 Teamsheets'!$S$2:$Z$92,$A83,'08-09 Teamsheets'!$C$2:$C$92,BJ$1)+SUBS('09-10 Teamsheets'!$S$2:$Z$98,$A83,'09-10 Teamsheets'!$C$2:$C$98,BJ$1)+APPS('10-11 Teamsheets'!$H$2:$R$107,$A83,'10-11 Teamsheets'!$C$2:$C$107,BJ$1)+SUBS('10-11 Teamsheets'!$S$2:$Z$107,$A83,'10-11 Teamsheets'!$C$2:$C$107,BJ$1)+APPS('11-12 Teamsheets'!$H$2:$R$119,$A83,'11-12 Teamsheets'!$C$2:$C$119,BJ$1)+SUBS('11-12 Teamsheets'!$S$2:$Z$111,$A83,'11-12 Teamsheets'!$C$2:$C$119,BJ$1)+APPS('12-13 Teamsheets'!$H$2:$R$126,$A83,'12-13 Teamsheets'!$C$2:$C$126,BJ$1)+SUBS('12-13 Teamsheets'!$S$2:$Z$118,$A83,'12-13 Teamsheets'!$C$2:$C$126,BJ$1)+APPS('13-14 Teamsheets'!$H$2:$R$132,$A83,'13-14 Teamsheets'!$C$2:$C$132,BJ$1)+SUBS('13-14 Teamsheets'!$S$2:$Z$124,$A83,'13-14 Teamsheets'!$C$2:$C$132,BJ$1)+APPS('14-15 Teamsheets'!$H$2:$R$136,$A83,'14-15 Teamsheets'!$C$2:$C$136,BJ$1)+SUBS('14-15 Teamsheets'!$S$2:$Z$128,$A83,'14-15 Teamsheets'!$C$2:$C$136,BJ$1)</f>
        <v>6</v>
      </c>
      <c r="BX83" s="27">
        <f>APPS('07-08 Teamsheets'!$H$2:$R$88,$A83,'07-08 Teamsheets'!$C$2:$C$88,BO$1)+APPS('08-09 Teamsheets'!$H$2:$R$92,$A83,'08-09 Teamsheets'!$C$2:$C$92,BO$1)+APPS('09-10 Teamsheets'!$H$2:$R$98,$A83,'09-10 Teamsheets'!$C$2:$C$98,BO$1)+SUBS('07-08 Teamsheets'!$S$2:$Z$88,$A83,'07-08 Teamsheets'!$C$2:$C$88,BO$1)+SUBS('08-09 Teamsheets'!$S$2:$Z$92,$A83,'08-09 Teamsheets'!$C$2:$C$92,BO$1)+SUBS('09-10 Teamsheets'!$S$2:$Z$98,$A83,'09-10 Teamsheets'!$C$2:$C$98,BO$1)+APPS('10-11 Teamsheets'!$H$2:$R$107,$A83,'10-11 Teamsheets'!$C$2:$C$107,BO$1)+SUBS('10-11 Teamsheets'!$S$2:$Z$107,$A83,'10-11 Teamsheets'!$C$2:$C$107,BO$1)+APPS('11-12 Teamsheets'!$H$2:$R$119,$A83,'11-12 Teamsheets'!$C$2:$C$119,BO$1)+SUBS('11-12 Teamsheets'!$S$2:$Z$119,$A83,'11-12 Teamsheets'!$C$2:$C$119,BO$1)+APPS('12-13 Teamsheets'!$H$2:$R$126,$A83,'12-13 Teamsheets'!$C$2:$C$126,BO$1)+SUBS('12-13 Teamsheets'!$S$2:$Z$126,$A83,'12-13 Teamsheets'!$C$2:$C$126,BO$1)+APPS('13-14 Teamsheets'!$H$2:$R$132,$A83,'13-14 Teamsheets'!$C$2:$C$132,BO$1)+SUBS('13-14 Teamsheets'!$S$2:$Z$132,$A83,'13-14 Teamsheets'!$C$2:$C$132,BO$1)+APPS('14-15 Teamsheets'!$H$2:$R$136,$A83,'14-15 Teamsheets'!$C$2:$C$136,BO$1)+SUBS('14-15 Teamsheets'!$S$2:$Z$136,$A83,'14-15 Teamsheets'!$C$2:$C$136,BO$1)</f>
        <v>6</v>
      </c>
      <c r="BY83" s="28">
        <f t="shared" si="31"/>
        <v>14</v>
      </c>
      <c r="BZ83" s="27" t="str">
        <f>(APPS('05-06 Teamsheets'!$H$2:$R$71,$A83) + APPS('06-07 Teamsheets'!$H$2:$R$83,$A83) +APPS('07-08 Teamsheets'!$H$2:$R$88,$A83) + APPS('08-09 Teamsheets'!$H$2:$R$92,$A83)+APPS('09-10 Teamsheets'!$H$2:$R$98,$A83)+APPS('10-11 Teamsheets'!$H$2:$R$107,$A83)+APPS('11-12 Teamsheets'!$H$2:$R$119,$A83)+APPS('12-13 Teamsheets'!$H$2:$R$126,$A83)+APPS('13-14 Teamsheets'!$H$2:$R$132,$A83)+APPS('14-15 Teamsheets'!$H$2:$R$136,$A83)) &amp; "(" &amp; (SUBS('05-06 Teamsheets'!$S$2:$W$71,$A83)+SUBS('06-07 Teamsheets'!$S$2:$Z$83,$A83)+SUBS('07-08 Teamsheets'!$S$2:$Z$88,$A83) +SUBS('08-09 Teamsheets'!$S$2:$Z$92,$A83)+SUBS('09-10 Teamsheets'!$S$2:$Z$98,$A83)+SUBS('10-11 Teamsheets'!$S$2:$Z$107,$A83)+SUBS('11-12 Teamsheets'!$S$2:$Z$119,$A83)+SUBS('12-13 Teamsheets'!$S$2:$Z$126,$A83)+SUBS('13-14 Teamsheets'!$S$2:$Z$132,$A83)+SUBS('14-15 Teamsheets'!$S$2:$Z$136,$A83)) &amp; ")"</f>
        <v>36(31)</v>
      </c>
      <c r="CA83" s="28">
        <f t="shared" si="32"/>
        <v>67</v>
      </c>
      <c r="CB83" s="71">
        <f>GOALS('05-06 Teamsheets'!$H$2:$W$71,$A83,'05-06 Teamsheets'!$C$2:$C$71,B$1)+GOALS('06-07 Teamsheets'!$H$2:$Z$83,$A83,'06-07 Teamsheets'!$C$2:$C$83,G$1)+GOALS('07-08 Teamsheets'!$H$2:$Z$88,$A83,'07-08 Teamsheets'!$C$2:$C$88,L$1)+GOALS('08-09 Teamsheets'!$H$2:$Z$92,$A83,'08-09 Teamsheets'!$C$2:$C$92,Q$1)+GOALS('09-10 Teamsheets'!$H$2:$Z$98,$A83,'09-10 Teamsheets'!$C$2:$C$98,Q$1)+GOALS('10-11 Teamsheets'!$H$2:$Z$107,$A83,'10-11 Teamsheets'!$C$2:$C$107,Q$1)+GOALS('11-12 Teamsheets'!$H$2:$Z$119,$A83,'11-12 Teamsheets'!$C$2:$C$119,Q$1)+GOALS('12-13 Teamsheets'!$H$2:$Z$126,$A83,'12-13 Teamsheets'!$C$2:$C$126,Q$1)+GOALS('13-14 Teamsheets'!$H$2:$Z$132,$A83,'13-14 Teamsheets'!$C$2:$C$132,Q$1)+GOALS('14-15 Teamsheets'!$H$2:$Z$136,$A83,'14-15 Teamsheets'!$C$2:$C$136,Q$1)</f>
        <v>1</v>
      </c>
      <c r="CC83" s="27">
        <f>GOALS('05-06 Teamsheets'!$H$2:$W$71,$A83,'05-06 Teamsheets'!$C$2:$C$71,V$1)+GOALS('05-06 Teamsheets'!$H$2:$W$71,$A83,'05-06 Teamsheets'!$C$2:$C$71,AA$1)+GOALS('06-07 Teamsheets'!$H$2:$Z$83,$A83,'06-07 Teamsheets'!$C$2:$C$83,AF$1)+GOALS('06-07 Teamsheets'!$H$2:$Z$83,$A83,'06-07 Teamsheets'!$C$2:$C$83,AK$1)+GOALS('07-08 Teamsheets'!$H$2:$Z$88,$A83,'07-08 Teamsheets'!$C$2:$C$88,AP$1)+GOALS('07-08 Teamsheets'!$H$2:$Z$88,$A83,'07-08 Teamsheets'!$C$2:$C$88,AU$1)+GOALS('07-08 Teamsheets'!$H$2:$Z$88,$A83,'07-08 Teamsheets'!$C$2:$C$88,AZ$1)+GOALS('11-12 Teamsheets'!$H$2:$Z$119,$A83,'11-12 Teamsheets'!$C$2:$C$119,AZ$1)+GOALS('12-13 Teamsheets'!$H$2:$Z$120,$A83,'12-13 Teamsheets'!$C$2:$C$120,AZ$1)+GOALS('13-14 Teamsheets'!$H$2:$Z$126,$A83,'13-14 Teamsheets'!$C$2:$C$126,AZ$1)+GOALS('14-15 Teamsheets'!$H$2:$Z$130,$A83,'14-15 Teamsheets'!$C$2:$C$130,AZ$1)+GOALS('08-09 Teamsheets'!$H$2:$Z$92,$A83,'08-09 Teamsheets'!$C$2:$C$92,BE$1)+GOALS('09-10 Teamsheets'!$H$2:$Z$98,$A83,'09-10 Teamsheets'!$C$2:$C$98,BE$1)+GOALS('10-11 Teamsheets'!$H$2:$Z$107,$A83,'10-11 Teamsheets'!$C$2:$C$107,BE$1)+GOALS('11-12 Teamsheets'!$H$2:$Z$119,$A83,'11-12 Teamsheets'!$C$2:$C$119,BE$1)+GOALS('12-13 Teamsheets'!$H$2:$Z$126,$A83,'12-13 Teamsheets'!$C$2:$C$126,BE$1)+GOALS('13-14 Teamsheets'!$H$2:$Z$132,$A83,'13-14 Teamsheets'!$C$2:$C$132,BE$1)+GOALS('14-15 Teamsheets'!$H$2:$Z$136,$A83,'14-15 Teamsheets'!$C$2:$C$136,BE$1)</f>
        <v>0</v>
      </c>
      <c r="CD83" s="27">
        <f>GOALS('07-08 Teamsheets'!$H$2:$Z$88,$A83,'07-08 Teamsheets'!$C$2:$C$88,BJ$1)
+GOALS('08-09 Teamsheets'!$H$2:$Z$92,$A83,'08-09 Teamsheets'!$C$2:$C$92,BJ$1)
+GOALS('09-10 Teamsheets'!$H$2:$Z$98,$A83,'09-10 Teamsheets'!$C$2:$C$98,BJ$1)
+GOALS('10-11 Teamsheets'!$H$2:$Z$107,$A83,'10-11 Teamsheets'!$C$2:$C$107,BJ$1)
+GOALS('11-12 Teamsheets'!$H$2:$Z$119,$A83,'11-12 Teamsheets'!$C$2:$C$119,BJ$1)
+GOALS('12-13 Teamsheets'!$H$2:$Z$124,$A83,'12-13 Teamsheets'!$C$2:$C$124,BJ$1)+GOALS('13-14 Teamsheets'!$H$2:$Z$130,$A83,'13-14 Teamsheets'!$C$2:$C$130,BJ$1)+GOALS('14-15 Teamsheets'!$H$2:$Z$134,$A83,'14-15 Teamsheets'!$C$2:$C$134,BJ$1)
+GOALS('07-08 Teamsheets'!$H$2:$Z$88,$A83,'07-08 Teamsheets'!$C$2:$C$88,BO$1)
+GOALS('08-09 Teamsheets'!$H$2:$Z$92,$A83,'08-09 Teamsheets'!$C$2:$C$92,BO$1)
+GOALS('09-10 Teamsheets'!$H$2:$Z$98,$A83,'09-10 Teamsheets'!$C$2:$C$98,BO$1)
+GOALS('10-11 Teamsheets'!$H$2:$Z$107,$A83,'10-11 Teamsheets'!$C$2:$C$107,BO$1)
+GOALS('11-12 Teamsheets'!$H$2:$Z$119,$A83,'11-12 Teamsheets'!$C$2:$C$119,BO$1)
+GOALS('12-13 Teamsheets'!$H$2:$Z$126,$A83,'12-13 Teamsheets'!$C$2:$C$126,BO$1)+GOALS('13-14 Teamsheets'!$H$2:$Z$132,$A83,'13-14 Teamsheets'!$C$2:$C$132,BO$1)+GOALS('14-15 Teamsheets'!$H$2:$Z$136,$A83,'14-15 Teamsheets'!$C$2:$C$136,BO$1)</f>
        <v>2</v>
      </c>
      <c r="CE83" s="28">
        <f t="shared" si="33"/>
        <v>2</v>
      </c>
      <c r="CF83" s="27" t="str">
        <f>(GOALS('05-06 Teamsheets'!$H$2:$R$71,$A83) +GOALS('06-07 Teamsheets'!$H$2:$R$83,$A83) +  GOALS('07-08 Teamsheets'!$H$2:$R$88,$A83) + GOALS('08-09 Teamsheets'!$H$2:$R$92,$A83)+GOALS('09-10 Teamsheets'!$H$2:$R$98,$A83)+GOALS('10-11 Teamsheets'!$H$2:$R$107,$A83)+GOALS('11-12 Teamsheets'!$H$2:$R$119,$A83)+GOALS('12-13 Teamsheets'!$H$2:$R$126,$A83)+GOALS('13-14 Teamsheets'!$H$2:$R$132,$A83)+GOALS('14-15 Teamsheets'!$H$2:$R$136,$A83)) &amp; "(" &amp; (GOALS('05-06 Teamsheets'!$S$2:$W$71,$A83)+GOALS('06-07 Teamsheets'!$S$2:$Z$83,$A83)+GOALS('07-08 Teamsheets'!$S$2:$Z$88,$A83)+GOALS('08-09 Teamsheets'!$S$2:$Z$92,$A83)+GOALS('09-10 Teamsheets'!$S$2:$Z$98,$A83)+GOALS('10-11 Teamsheets'!$S$2:$Z$107,$A83)+GOALS('11-12 Teamsheets'!$S$2:$Z$119,$A83)+GOALS('12-13 Teamsheets'!$S$2:$Z$126,$A83)+GOALS('13-14 Teamsheets'!$S$2:$Z$132,$A83)+GOALS('14-15 Teamsheets'!$S$2:$Z$136,$A83)) &amp; ")"</f>
        <v>2(1)</v>
      </c>
      <c r="CG83" s="28">
        <f t="shared" si="34"/>
        <v>3</v>
      </c>
      <c r="CH83" s="71">
        <f t="shared" si="7"/>
        <v>0</v>
      </c>
      <c r="CI83" s="83">
        <f t="shared" si="8"/>
        <v>0</v>
      </c>
      <c r="CJ83" s="77">
        <f t="shared" si="9"/>
        <v>0</v>
      </c>
      <c r="CK83" s="74" t="str">
        <f>(CARDS('05-06 Teamsheets'!$H$2:$W$71,$A83,$CX$2)+CARDS('06-07 Teamsheets'!$H$2:$Z$83,$A83,$CX$2)+CARDS('07-08 Teamsheets'!$H$2:$Z$88,$A83,$CX$2)+CARDS('08-09 Teamsheets'!$H$2:$Z$92,$A83,$CX$2)+CARDS('09-10 Teamsheets'!$H$2:$Z$98,$A83,$CX$2)+CARDS('10-11 Teamsheets'!$H$2:$Z$107,$A83,$CX$2)+CARDS('11-12 Teamsheets'!$H$2:$Z$119,$A83,$CX$2)+CARDS('12-13 Teamsheets'!$H$2:$Z$126,$A83,$CX$2)+CARDS('13-14 Teamsheets'!$H$2:$Z$130,$A83,$CX$2)) &amp; "(" &amp; (CARDS('05-06 Teamsheets'!$H$2:$W$71,$A83,$CX$3)+CARDS('06-07 Teamsheets'!$H$2:$Z$83,$A83,$CX$3)+CARDS('07-08 Teamsheets'!$H$2:$Z$88,$A83,$CX$3)+CARDS('08-09 Teamsheets'!$H$2:$Z$92,$A83,$CX$3)+CARDS('09-10 Teamsheets'!$H$2:$Z$98,$A83,$CX$3)+CARDS('10-11 Teamsheets'!$H$2:$Z$107,$A83,$CX$3)+CARDS('11-12 Teamsheets'!$H$2:$Z$119,$A83,$CX$3)+CARDS('13-14 Teamsheets'!$H$2:$Z$130,$A83,$CX$3)) &amp; ")"</f>
        <v>8(1)</v>
      </c>
      <c r="CL83" s="28">
        <f t="shared" si="10"/>
        <v>2785</v>
      </c>
      <c r="CM83" s="28">
        <f t="shared" si="25"/>
        <v>605</v>
      </c>
      <c r="CN83" s="77">
        <f t="shared" si="12"/>
        <v>3390</v>
      </c>
      <c r="CO83" s="28">
        <f t="shared" si="29"/>
        <v>50.597014925373138</v>
      </c>
      <c r="CP83" s="28">
        <f t="shared" si="30"/>
        <v>4.4776119402985072E-2</v>
      </c>
      <c r="CQ83" s="77">
        <f t="shared" si="24"/>
        <v>1130</v>
      </c>
      <c r="CS83" s="71">
        <f t="shared" si="26"/>
        <v>29</v>
      </c>
      <c r="CT83" s="83">
        <f t="shared" si="27"/>
        <v>44</v>
      </c>
      <c r="CU83" s="77">
        <f t="shared" si="28"/>
        <v>44</v>
      </c>
    </row>
    <row r="84" spans="1:102" x14ac:dyDescent="0.2">
      <c r="A84" s="112" t="s">
        <v>3176</v>
      </c>
      <c r="B84" s="27" t="s">
        <v>1635</v>
      </c>
      <c r="C84" s="27" t="s">
        <v>1635</v>
      </c>
      <c r="D84" s="27">
        <v>0</v>
      </c>
      <c r="E84" s="27" t="s">
        <v>1635</v>
      </c>
      <c r="F84" s="82">
        <v>0</v>
      </c>
      <c r="G84" s="27" t="s">
        <v>1635</v>
      </c>
      <c r="H84" s="27" t="s">
        <v>1635</v>
      </c>
      <c r="I84" s="27">
        <v>0</v>
      </c>
      <c r="J84" s="27" t="s">
        <v>1635</v>
      </c>
      <c r="K84" s="82">
        <v>0</v>
      </c>
      <c r="L84" s="27" t="s">
        <v>1635</v>
      </c>
      <c r="M84" s="27" t="s">
        <v>1635</v>
      </c>
      <c r="N84" s="27">
        <v>0</v>
      </c>
      <c r="O84" s="27" t="s">
        <v>1635</v>
      </c>
      <c r="P84" s="82">
        <v>0</v>
      </c>
      <c r="Q84" s="27" t="str">
        <f>(APPS('08-09 Teamsheets'!$H$2:$R$92,$A84,'08-09 Teamsheets'!$C$2:$C$92,Q$1)+APPS('09-10 Teamsheets'!$H$2:$R$98,$A84,'09-10 Teamsheets'!$C$2:$C$98,Q$1)+APPS('10-11 Teamsheets'!$H$2:$R$107,$A84,'10-11 Teamsheets'!$C$2:$C$107,Q$1)+APPS('11-12 Teamsheets'!$H$2:$R$119,$A84,'11-12 Teamsheets'!$C$2:$C$119,Q$1)+APPS('12-13 Teamsheets'!$H$2:$R$126,$A84,'12-13 Teamsheets'!$C$2:$C$126,Q$1)+APPS('13-14 Teamsheets'!$H$2:$R$132,$A84,'13-14 Teamsheets'!$C$2:$C$132,Q$1)+APPS('14-15 Teamsheets'!$H$2:$R$136,$A84,'14-15 Teamsheets'!$C$2:$C$136,Q$1)) &amp; "(" &amp; (SUBS('08-09 Teamsheets'!$S$2:$Z$92,$A84,'08-09 Teamsheets'!$C$2:$C$92,Q$1)+SUBS('09-10 Teamsheets'!$S$2:$Z$98,$A84,'09-10 Teamsheets'!$C$2:$C$98,Q$1)+SUBS('10-11 Teamsheets'!$S$2:$Z$107,$A84,'10-11 Teamsheets'!$C$2:$C$107,Q$1)+SUBS('11-12 Teamsheets'!$S$2:$Z$119,$A84,'11-12 Teamsheets'!$C$2:$C$119,Q$1)+SUBS('12-13 Teamsheets'!$S$2:$Z$126,$A84,'12-13 Teamsheets'!$C$2:$C$126,Q$1)+SUBS('13-14 Teamsheets'!$S$2:$Z$132,$A84,'13-14 Teamsheets'!$C$2:$C$132,Q$1)+SUBS('14-15 Teamsheets'!$S$2:$Z$136,$A84,'14-15 Teamsheets'!$C$2:$C$136,Q$1)) &amp; ")"</f>
        <v>1(0)</v>
      </c>
      <c r="R84" s="27" t="str">
        <f>(GOALS('08-09 Teamsheets'!$H$2:$R$92,$A84,'08-09 Teamsheets'!$C$2:$C$92,Q$1)+GOALS('09-10 Teamsheets'!$H$2:$R$98,$A84,'09-10 Teamsheets'!$C$2:$C$98,Q$1)+GOALS('10-11 Teamsheets'!$H$2:$R$107,$A84,'10-11 Teamsheets'!$C$2:$C$107,Q$1)+GOALS('11-12 Teamsheets'!$H$2:$R$119,$A84,'11-12 Teamsheets'!$C$2:$C$119,Q$1)+GOALS('12-13 Teamsheets'!$H$2:$R$126,$A84,'12-13 Teamsheets'!$C$2:$C$126,Q$1)+GOALS('13-14 Teamsheets'!$H$2:$R$132,$A84,'13-14 Teamsheets'!$C$2:$C$132,Q$1)+GOALS('14-15 Teamsheets'!$H$2:$R$136,$A84,'14-15 Teamsheets'!$C$2:$C$136,Q$1)) &amp; "(" &amp; (GOALS('08-09 Teamsheets'!$S$2:$Z$92,$A84,'08-09 Teamsheets'!$C$2:$C$92,Q$1)+GOALS('09-10 Teamsheets'!$S$2:$Z$98,$A84,'09-10 Teamsheets'!$C$2:$C$98,Q$1)+GOALS('10-11 Teamsheets'!$S$2:$Z$107,$A84,'10-11 Teamsheets'!$C$2:$C$107,Q$1)+GOALS('11-12 Teamsheets'!$S$2:$Z$119,$A84,'11-12 Teamsheets'!$C$2:$C$119,Q$1)+GOALS('12-13 Teamsheets'!$S$2:$Z$126,$A84,'12-13 Teamsheets'!$C$2:$C$126,Q$1)+GOALS('13-14 Teamsheets'!$S$2:$Z$132,$A84,'13-14 Teamsheets'!$C$2:$C$132,Q$1)+GOALS('14-15 Teamsheets'!$S$2:$Z$136,$A84,'14-15 Teamsheets'!$C$2:$C$136,Q$1)) &amp; ")"</f>
        <v>0(0)</v>
      </c>
      <c r="S84" s="27">
        <f>Clean_sheet('08-09 Teamsheets'!$C$2:$H$92,$A84,Q$1)+Clean_sheet('09-10 Teamsheets'!$C$2:$H$98,$A84,Q$1)+Clean_sheet('10-11 Teamsheets'!$C$2:$H$107,$A84,Q$1)+Clean_sheet('11-12 Teamsheets'!$C$2:$H$119,$A84,Q$1)+Clean_sheet('12-13 Teamsheets'!$C$2:$H$126,$A84,Q$1)+Clean_sheet('13-14 Teamsheets'!$C$2:$H$132,$A84,Q$1)+Clean_sheet('14-15 Teamsheets'!$C$2:$H$136,$A84,Q$1)</f>
        <v>0</v>
      </c>
      <c r="T84" s="27" t="str">
        <f>(CARDS('08-09 Teamsheets'!$H$2:$Z$92,$A84,$CX$2,'08-09 Teamsheets'!$C$2:$C$92,Q$1)+CARDS('09-10 Teamsheets'!$H$2:$Z$98,$A84,$CX$2,'09-10 Teamsheets'!$C$2:$C$98,Q$1)+CARDS('10-11 Teamsheets'!$H$2:$Z$107,$A84,$CX$2,'10-11 Teamsheets'!$C$2:$C$107,Q$1)+CARDS('11-12 Teamsheets'!$H$2:$Z$119,$A84,$CX$2,'11-12 Teamsheets'!$C$2:$C$119,Q$1)+CARDS('12-13 Teamsheets'!$H$2:$Z$126,$A84,$CX$2,'12-13 Teamsheets'!$C$2:$C$126,Q$1)+CARDS('13-14 Teamsheets'!$H$2:$Z$132,$A84,$CX$2,'13-14 Teamsheets'!$C$2:$C$132,Q$1)+CARDS('14-15 Teamsheets'!$H$2:$Z$136,$A84,$CX$2,'14-15 Teamsheets'!$C$2:$C$136,Q$1)) &amp; "(" &amp; (CARDS('08-09 Teamsheets'!$H$2:$Z$92,$A84,$CX$3,'08-09 Teamsheets'!$C$2:$C$92,Q$1)+CARDS('09-10 Teamsheets'!$H$2:$Z$98,$A84,$CX$3,'09-10 Teamsheets'!$C$2:$C$98,Q$1)+CARDS('10-11 Teamsheets'!$H$2:$Z$107,$A84,$CX$3,'10-11 Teamsheets'!$C$2:$C$107,Q$1)+CARDS('11-12 Teamsheets'!$H$2:$Z$119,$A84,$CX$3,'11-12 Teamsheets'!$C$2:$C$119,Q$1)+CARDS('12-13 Teamsheets'!$H$2:$Z$126,$A84,$CX$3,'12-13 Teamsheets'!$C$2:$C$126,Q$1)+CARDS('13-14 Teamsheets'!$H$2:$Z$132,$A84,$CX$3,'13-14 Teamsheets'!$C$2:$C$132,Q$1)+CARDS('14-15 Teamsheets'!$H$2:$Z$136,$A84,$CX$3,'14-15 Teamsheets'!$C$2:$C$136,Q$1)) &amp; ")"</f>
        <v>0(0)</v>
      </c>
      <c r="U84" s="82">
        <f>MINS_PLAYED('08-09 Teamsheets'!$H$2:$R$92,$A84,'08-09 Teamsheets'!$C$2:$C$92,Q$1)+MINS_PLAYED('09-10 Teamsheets'!$H$2:$R$98,$A84,'09-10 Teamsheets'!$C$2:$C$98,Q$1)+ MINS_AS_SUB('08-09 Teamsheets'!$S$2:$Z$92,$A84,'08-09 Teamsheets'!$C$2:$C$92,Q$1)+ MINS_AS_SUB('09-10 Teamsheets'!$S$2:$Z$98,$A84,'09-10 Teamsheets'!$C$2:$C$98,Q$1)+MINS_PLAYED('10-11 Teamsheets'!$H$2:$R$107,$A84,'10-11 Teamsheets'!$C$2:$C$107,Q$1)+MINS_AS_SUB('10-11 Teamsheets'!$S$2:$Z$107,$A84,'10-11 Teamsheets'!$C$2:$C$107,Q$1)+MINS_PLAYED('11-12 Teamsheets'!$H$2:$R$119,$A84,'11-12 Teamsheets'!$C$2:$C$119,Q$1)+MINS_AS_SUB('11-12 Teamsheets'!$S$2:$Z$119,$A84,'11-12 Teamsheets'!$C$2:$C$119,Q$1)+MINS_PLAYED('12-13 Teamsheets'!$H$2:$R$126,$A84,'12-13 Teamsheets'!$C$2:$C$126,Q$1)+MINS_AS_SUB('12-13 Teamsheets'!$S$2:$Z$126,$A84,'12-13 Teamsheets'!$C$2:$C$126,Q$1)+MINS_PLAYED('13-14 Teamsheets'!$H$2:$R$132,$A84,'13-14 Teamsheets'!$C$2:$C$132,Q$1)+MINS_AS_SUB('13-14 Teamsheets'!$S$2:$Z$132,$A84,'13-14 Teamsheets'!$C$2:$C$132,Q$1)+MINS_PLAYED('14-15 Teamsheets'!$H$2:$R$136,$A84,'14-15 Teamsheets'!$C$2:$C$136,Q$1)+MINS_AS_SUB('14-15 Teamsheets'!$S$2:$Z$136,$A84,'14-15 Teamsheets'!$C$2:$C$136,Q$1)</f>
        <v>46</v>
      </c>
      <c r="V84" s="27" t="s">
        <v>1635</v>
      </c>
      <c r="W84" s="27" t="s">
        <v>1635</v>
      </c>
      <c r="X84" s="27">
        <v>0</v>
      </c>
      <c r="Y84" s="27" t="s">
        <v>1635</v>
      </c>
      <c r="Z84" s="82">
        <v>0</v>
      </c>
      <c r="AA84" s="27" t="s">
        <v>1635</v>
      </c>
      <c r="AB84" s="27" t="s">
        <v>1635</v>
      </c>
      <c r="AC84" s="27">
        <v>0</v>
      </c>
      <c r="AD84" s="27" t="s">
        <v>1635</v>
      </c>
      <c r="AE84" s="82">
        <v>0</v>
      </c>
      <c r="AF84" s="27" t="s">
        <v>1635</v>
      </c>
      <c r="AG84" s="27" t="s">
        <v>1635</v>
      </c>
      <c r="AH84" s="27">
        <v>0</v>
      </c>
      <c r="AI84" s="27" t="s">
        <v>1635</v>
      </c>
      <c r="AJ84" s="82">
        <v>0</v>
      </c>
      <c r="AK84" s="27" t="s">
        <v>1635</v>
      </c>
      <c r="AL84" s="27" t="s">
        <v>1635</v>
      </c>
      <c r="AM84" s="27">
        <v>0</v>
      </c>
      <c r="AN84" s="27" t="s">
        <v>1635</v>
      </c>
      <c r="AO84" s="82">
        <v>0</v>
      </c>
      <c r="AP84" s="27" t="s">
        <v>1635</v>
      </c>
      <c r="AQ84" s="27" t="s">
        <v>1635</v>
      </c>
      <c r="AR84" s="27">
        <v>0</v>
      </c>
      <c r="AS84" s="27" t="s">
        <v>1635</v>
      </c>
      <c r="AT84" s="82">
        <v>0</v>
      </c>
      <c r="AU84" s="27" t="s">
        <v>1635</v>
      </c>
      <c r="AV84" s="27" t="s">
        <v>1635</v>
      </c>
      <c r="AW84" s="27">
        <v>0</v>
      </c>
      <c r="AX84" s="27" t="s">
        <v>1635</v>
      </c>
      <c r="AY84" s="82">
        <v>0</v>
      </c>
      <c r="AZ84" s="27" t="str">
        <f>(APPS('07-08 Teamsheets'!$H$2:$R$88,$A84,'07-08 Teamsheets'!$C$2:$C$88,AZ$1)+APPS('11-12 Teamsheets'!$H$2:$R$119,$A84,'11-12 Teamsheets'!$C$2:$C$119,AZ$1)+APPS('12-13 Teamsheets'!$H$2:$R$126,$A84,'12-13 Teamsheets'!$C$2:$C$126,AZ$1)+APPS('13-14 Teamsheets'!$H$2:$R$132,$A84,'13-14 Teamsheets'!$C$2:$C$132,AZ$1)+APPS('14-15 Teamsheets'!$H$2:$R$136,$A84,'14-15 Teamsheets'!$C$2:$C$136,AZ$1)) &amp; "(" &amp; (SUBS('07-08 Teamsheets'!$S$2:$Z$88,$A84,'07-08 Teamsheets'!$C$2:$C$88,AZ$1)+SUBS('11-12 Teamsheets'!$S$2:$Z$119,$A84,'11-12 Teamsheets'!$C$2:$C$119,AZ$1)+SUBS('12-13 Teamsheets'!$S$2:$Z$126,$A84,'12-13 Teamsheets'!$C$2:$C$126,AZ$1)+SUBS('13-14 Teamsheets'!$S$2:$Z$132,$A84,'13-14 Teamsheets'!$C$2:$C$132,AZ$1)+SUBS('14-15 Teamsheets'!$S$2:$Z$136,$A84,'14-15 Teamsheets'!$C$2:$C$136,AZ$1)) &amp; ")"</f>
        <v>0(0)</v>
      </c>
      <c r="BA84" s="27" t="str">
        <f>(GOALS('07-08 Teamsheets'!$H$2:$R$88,$A84,'07-08 Teamsheets'!$C$2:$C$88,AZ$1)+GOALS('11-12 Teamsheets'!$H$2:$R$119,$A84,'11-12 Teamsheets'!$C$2:$C$119,AZ$1)+GOALS('12-13 Teamsheets'!$H$2:$R$126,$A84,'12-13 Teamsheets'!$C$2:$C$126,AZ$1)+GOALS('13-14 Teamsheets'!$H$2:$R$132,$A84,'13-14 Teamsheets'!$C$2:$C$132,AZ$1)+GOALS('14-15 Teamsheets'!$H$2:$R$136,$A84,'14-15 Teamsheets'!$C$2:$C$136,AZ$1)) &amp; "(" &amp; (GOALS('07-08 Teamsheets'!$S$2:$Z$88,$A84,'07-08 Teamsheets'!$C$2:$C$88,AZ$1)+GOALS('11-12 Teamsheets'!$S$2:$Z$119,$A84,'11-12 Teamsheets'!$C$2:$C$119,AZ$1)+GOALS('12-13 Teamsheets'!$S$2:$Z$126,$A84,'12-13 Teamsheets'!$C$2:$C$126,AZ$1)+GOALS('13-14 Teamsheets'!$S$2:$Z$132,$A84,'13-14 Teamsheets'!$C$2:$C$132,AZ$1)+GOALS('14-15 Teamsheets'!$S$2:$Z$136,$A84,'14-15 Teamsheets'!$C$2:$C$136,AZ$1)) &amp; ")"</f>
        <v>0(0)</v>
      </c>
      <c r="BB84" s="27">
        <f>Clean_sheet('07-08 Teamsheets'!$C$2:$H$92,$A84,AZ$1)+Clean_sheet('11-12 Teamsheets'!$C$2:$H$119,$A84,AZ$1)+Clean_sheet('12-13 Teamsheets'!$C$2:$H$126,$A84,AZ$1)+Clean_sheet('13-14 Teamsheets'!$C$2:$H$132,$A84,AZ$1)+Clean_sheet('14-15 Teamsheets'!$C$2:$H$136,$A84,AZ$1)</f>
        <v>0</v>
      </c>
      <c r="BC84" s="27" t="str">
        <f>(CARDS('07-08 Teamsheets'!$H$2:$Z$88,$A84,$CX$2,'07-08 Teamsheets'!$C$2:$C$88,AZ$1)+CARDS('11-12 Teamsheets'!$H$2:$Z$119,$A84,$CX$2,'11-12 Teamsheets'!$C$2:$C$119,AZ$1)+CARDS('12-13 Teamsheets'!$H$2:$Z$126,$A84,$CX$2,'12-13 Teamsheets'!$C$2:$C$126,AZ$1)+CARDS('13-14 Teamsheets'!$H$2:$Z$132,$A84,$CX$2,'13-14 Teamsheets'!$C$2:$C$132,AZ$1)+CARDS('14-15 Teamsheets'!$H$2:$Z$136,$A84,$CX$2,'14-15 Teamsheets'!$C$2:$C$136,AZ$1)) &amp; "(" &amp; (CARDS('07-08 Teamsheets'!$H$2:$Z$88,$A84,$CX$3,'07-08 Teamsheets'!$C$2:$C$88,AZ$1)+CARDS('11-12 Teamsheets'!$H$2:$Z$119,$A84,$CX$3,'11-12 Teamsheets'!$C$2:$C$119,AZ$1)+CARDS('12-13 Teamsheets'!$H$2:$Z$126,$A84,$CX$3,'12-13 Teamsheets'!$C$2:$C$126,AZ$1)+CARDS('13-14 Teamsheets'!$H$2:$Z$132,$A84,$CX$3,'13-14 Teamsheets'!$C$2:$C$132,AZ$1)+CARDS('14-15 Teamsheets'!$H$2:$Z$136,$A84,$CX$3,'14-15 Teamsheets'!$C$2:$C$136,AZ$1)) &amp; ")"</f>
        <v>0(0)</v>
      </c>
      <c r="BD84" s="82">
        <f>MINS_PLAYED('07-08 Teamsheets'!$H$2:$R$88,$A84,'07-08 Teamsheets'!$C$2:$C$88,AZ$1)+MINS_PLAYED('11-12 Teamsheets'!$H$2:$R$119,$A84,'11-12 Teamsheets'!$C$2:$C$119,AZ$1)+MINS_PLAYED('12-13 Teamsheets'!$H$2:$R$126,$A84,'12-13 Teamsheets'!$C$2:$C$126,AZ$1)+MINS_PLAYED('13-14 Teamsheets'!$H$2:$R$132,$A84,'13-14 Teamsheets'!$C$2:$C$132,AZ$1)+MINS_PLAYED('14-15 Teamsheets'!$H$2:$R$136,$A84,'14-15 Teamsheets'!$C$2:$C$136,AZ$1)+MINS_AS_SUB('07-08 Teamsheets'!$S$2:$Z$88,$A84,'07-08 Teamsheets'!$C$2:$C$88,AZ$1)+MINS_AS_SUB('11-12 Teamsheets'!$S$2:$Z$119,$A84,'11-12 Teamsheets'!$C$2:$C$119,AZ$1)+MINS_AS_SUB('12-13 Teamsheets'!$S$2:$Z$126,$A84,'12-13 Teamsheets'!$C$2:$C$126,AZ$1)+MINS_AS_SUB('13-14 Teamsheets'!$S$2:$Z$132,$A84,'13-14 Teamsheets'!$C$2:$C$132,AZ$1)+MINS_AS_SUB('14-15 Teamsheets'!$S$2:$Z$136,$A84,'14-15 Teamsheets'!$C$2:$C$136,AZ$1)</f>
        <v>0</v>
      </c>
      <c r="BE84" s="27" t="str">
        <f>(APPS('08-09 Teamsheets'!$H$2:$R$92,$A84,'08-09 Teamsheets'!$C$2:$C$92,BE$1)+APPS('09-10 Teamsheets'!$H$2:$R$98,$A84,'09-10 Teamsheets'!$C$2:$C$98,BE$1)+APPS('10-11 Teamsheets'!$H$2:$R$107,$A84,'10-11 Teamsheets'!$C$2:$C$107,BE$1)+APPS('11-12 Teamsheets'!$H$2:$R$119,$A84,'11-12 Teamsheets'!$C$2:$C$119,BE$1)+APPS('12-13 Teamsheets'!$H$2:$R$126,$A84,'12-13 Teamsheets'!$C$2:$C$126,BE$1)+APPS('13-14 Teamsheets'!$H$2:$R$132,$A84,'13-14 Teamsheets'!$C$2:$C$132,BE$1)+APPS('14-15 Teamsheets'!$H$2:$R$136,$A84,'14-15 Teamsheets'!$C$2:$C$136,BE$1)) &amp; "(" &amp; (SUBS('08-09 Teamsheets'!$S$2:$Z$92,$A84,'08-09 Teamsheets'!$C$2:$C$92,BE$1)+SUBS('09-10 Teamsheets'!$S$2:$Z$98,$A84,'09-10 Teamsheets'!$C$2:$C$98,BE$1)+SUBS('10-11 Teamsheets'!$S$2:$Z$107,$A84,'10-11 Teamsheets'!$C$2:$C$107,BE$1)+SUBS('11-12 Teamsheets'!$S$2:$Z$119,$A84,'11-12 Teamsheets'!$C$2:$C$119,BE$1)+SUBS('12-13 Teamsheets'!$S$2:$Z$126,$A84,'12-13 Teamsheets'!$C$2:$C$126,BE$1)+SUBS('13-14 Teamsheets'!$S$2:$Z$132,$A84,'13-14 Teamsheets'!$C$2:$C$132,BE$1)+SUBS('14-15 Teamsheets'!$S$2:$Z$136,$A84,'14-15 Teamsheets'!$C$2:$C$136,BE$1)) &amp; ")"</f>
        <v>0(0)</v>
      </c>
      <c r="BF84" s="27" t="str">
        <f>(GOALS('08-09 Teamsheets'!$H$2:$R$92,$A84,'08-09 Teamsheets'!$C$2:$C$92,BE$1)+GOALS('09-10 Teamsheets'!$H$2:$R$98,$A84,'09-10 Teamsheets'!$C$2:$C$98,BE$1)+GOALS('10-11 Teamsheets'!$H$2:$R$107,$A84,'10-11 Teamsheets'!$C$2:$C$107,BE$1)+GOALS('11-12 Teamsheets'!$H$2:$R$119,$A84,'11-12 Teamsheets'!$C$2:$C$119,BE$1)+GOALS('12-13 Teamsheets'!$H$2:$R$126,$A84,'12-13 Teamsheets'!$C$2:$C$126,BE$1)+GOALS('13-14 Teamsheets'!$H$2:$R$132,$A84,'13-14 Teamsheets'!$C$2:$C$132,BE$1)+GOALS('14-15 Teamsheets'!$H$2:$R$136,$A84,'14-15 Teamsheets'!$C$2:$C$136,BE$1)) &amp; "(" &amp; (GOALS('08-09 Teamsheets'!$S$2:$Z$92,$A84,'08-09 Teamsheets'!$C$2:$C$92,BE$1)+GOALS('09-10 Teamsheets'!$S$2:$Z$98,$A84,'09-10 Teamsheets'!$C$2:$C$98,BE$1)+GOALS('10-11 Teamsheets'!$S$2:$Z$107,$A84,'10-11 Teamsheets'!$C$2:$C$107,BE$1)+GOALS('11-12 Teamsheets'!$S$2:$Z$119,$A84,'11-12 Teamsheets'!$C$2:$C$119,BE$1)+GOALS('12-13 Teamsheets'!$S$2:$Z$126,$A84,'12-13 Teamsheets'!$C$2:$C$126,BE$1)+GOALS('13-14 Teamsheets'!$S$2:$Z$132,$A84,'13-14 Teamsheets'!$C$2:$C$132,BE$1)+GOALS('14-15 Teamsheets'!$S$2:$Z$136,$A84,'14-15 Teamsheets'!$C$2:$C$136,BE$1)) &amp; ")"</f>
        <v>0(0)</v>
      </c>
      <c r="BG84" s="27">
        <f>Clean_sheet('08-09 Teamsheets'!$C$2:$H$92,$A84,BE$1)+Clean_sheet('09-10 Teamsheets'!$C$2:$H$98,$A84,BE$1)+Clean_sheet('10-11 Teamsheets'!$C$2:$H$107,$A84,BE$1)+Clean_sheet('11-12 Teamsheets'!$C$2:$H$119,$A84,BE$1)+Clean_sheet('12-13 Teamsheets'!$C$2:$H$126,$A84,BE$1)+Clean_sheet('13-14 Teamsheets'!$C$2:$H$132,$A84,BE$1)+Clean_sheet('14-15 Teamsheets'!$C$2:$H$136,$A84,BE$1)</f>
        <v>0</v>
      </c>
      <c r="BH84" s="27" t="str">
        <f>(CARDS('08-09 Teamsheets'!$H$2:$Z$92,$A84,$CX$2,'08-09 Teamsheets'!$C$2:$C$92,BE$1)+CARDS('09-10 Teamsheets'!$H$2:$Z$98,$A84,$CX$2,'09-10 Teamsheets'!$C$2:$C$98,BE$1)+CARDS('10-11 Teamsheets'!$H$2:$Z$107,$A84,$CX$2,'10-11 Teamsheets'!$C$2:$C$107,BE$1)+CARDS('11-12 Teamsheets'!$H$2:$Z$119,$A84,$CX$2,'11-12 Teamsheets'!$C$2:$C$119,BE$1)+CARDS('12-13 Teamsheets'!$H$2:$Z$126,$A84,$CX$2,'12-13 Teamsheets'!$C$2:$C$126,BE$1)+CARDS('13-14 Teamsheets'!$H$2:$Z$132,$A84,$CX$2,'13-14 Teamsheets'!$C$2:$C$132,BE$1)+CARDS('14-15 Teamsheets'!$H$2:$Z$136,$A84,$CX$2,'14-15 Teamsheets'!$C$2:$C$136,BE$1)) &amp; "(" &amp; (CARDS('08-09 Teamsheets'!$H$2:$Z$92,$A84,$CX$3,'08-09 Teamsheets'!$C$2:$C$92,BE$1)+CARDS('09-10 Teamsheets'!$H$2:$Z$98,$A84,$CX$3,'09-10 Teamsheets'!$C$2:$C$98,BE$1)+CARDS('10-11 Teamsheets'!$H$2:$Z$107,$A84,$CX$3,'10-11 Teamsheets'!$C$2:$C$107,BE$1)+CARDS('11-12 Teamsheets'!$H$2:$Z$119,$A84,$CX$3,'11-12 Teamsheets'!$C$2:$C$119,BE$1)+CARDS('12-13 Teamsheets'!$H$2:$Z$126,$A84,$CX$3,'12-13 Teamsheets'!$C$2:$C$126,BE$1)+CARDS('13-14 Teamsheets'!$H$2:$Z$132,$A84,$CX$3,'13-14 Teamsheets'!$C$2:$C$132,BE$1)+CARDS('14-15 Teamsheets'!$H$2:$Z$136,$A84,$CX$3,'14-15 Teamsheets'!$C$2:$C$136,BE$1)) &amp; ")"</f>
        <v>0(0)</v>
      </c>
      <c r="BI84" s="82">
        <f>MINS_PLAYED('08-09 Teamsheets'!$H$2:$R$92,$A84,'08-09 Teamsheets'!$C$2:$C$92,BE$1)+MINS_PLAYED('09-10 Teamsheets'!$H$2:$R$98,$A84,'09-10 Teamsheets'!$C$2:$C$98,BE$1)+ MINS_AS_SUB('08-09 Teamsheets'!$S$2:$Z$92,$A84,'08-09 Teamsheets'!$C$2:$C$92,BE$1)+ MINS_AS_SUB('09-10 Teamsheets'!$S$2:$Z$98,$A84,'09-10 Teamsheets'!$C$2:$C$98,BE$1)+MINS_PLAYED('10-11 Teamsheets'!$H$2:$R$107,$A84,'10-11 Teamsheets'!$C$2:$C$107,BE$1)+MINS_AS_SUB('10-11 Teamsheets'!$S$2:$Z$107,$A84,'10-11 Teamsheets'!$C$2:$C$107,BE$1)+MINS_PLAYED('11-12 Teamsheets'!$H$2:$R$119,$A84,'11-12 Teamsheets'!$C$2:$C$119,BE$1)+MINS_AS_SUB('11-12 Teamsheets'!$S$2:$Z$119,$A84,'11-12 Teamsheets'!$C$2:$C$119,BE$1)+MINS_PLAYED('12-13 Teamsheets'!$H$2:$R$126,$A84,'12-13 Teamsheets'!$C$2:$C$126,BE$1)+MINS_AS_SUB('12-13 Teamsheets'!$S$2:$Z$126,$A84,'12-13 Teamsheets'!$C$2:$C$126,BE$1)+MINS_PLAYED('13-14 Teamsheets'!$H$2:$R$132,$A84,'13-14 Teamsheets'!$C$2:$C$132,BE$1)+MINS_AS_SUB('13-14 Teamsheets'!$S$2:$Z$132,$A84,'13-14 Teamsheets'!$C$2:$C$132,BE$1)+MINS_PLAYED('14-15 Teamsheets'!$H$2:$R$136,$A84,'14-15 Teamsheets'!$C$2:$C$136,BE$1)+MINS_AS_SUB('14-15 Teamsheets'!$S$2:$Z$136,$A84,'14-15 Teamsheets'!$C$2:$C$136,BE$1)</f>
        <v>0</v>
      </c>
      <c r="BJ84" s="27" t="str">
        <f>(APPS('07-08 Teamsheets'!$H$2:$R$88,$A84,'07-08 Teamsheets'!$C$2:$C$88,BJ$1)+APPS('08-09 Teamsheets'!$H$2:$R$92,$A84,'08-09 Teamsheets'!$C$2:$C$92,BJ$1)+APPS('09-10 Teamsheets'!$H$2:$R$98,$A84,'09-10 Teamsheets'!$C$2:$C$98,BJ$1)+APPS('10-11 Teamsheets'!$H$2:$R$106,$A84,'10-11 Teamsheets'!$C$2:$C$106,BJ$1)+APPS('11-12 Teamsheets'!$H$2:$R$119,$A84,'11-12 Teamsheets'!$C$2:$C$119,BJ$1)+APPS('12-13 Teamsheets'!$H$2:$R$126,$A84,'12-13 Teamsheets'!$C$2:$C$126,BJ$1)+APPS('13-14 Teamsheets'!$H$2:$R$132,$A84,'13-14 Teamsheets'!$C$2:$C$132,BJ$1)+APPS('14-15 Teamsheets'!$H$2:$R$136,$A84,'14-15 Teamsheets'!$C$2:$C$136,BJ$1)) &amp; "(" &amp; (SUBS('07-08 Teamsheets'!$S$2:$Z$88,$A84,'07-08 Teamsheets'!$C$2:$C$88,BJ$1)+SUBS('08-09 Teamsheets'!$S$2:$Z$92,$A84,'08-09 Teamsheets'!$C$2:$C$92,BJ$1)+SUBS('09-10 Teamsheets'!$S$2:$Z$98,$A84,'09-10 Teamsheets'!$C$2:$C$98,BJ$1)+SUBS('10-11 Teamsheets'!$S$2:$Z$106,$A84,'10-11 Teamsheets'!$C$2:$C$106,BJ$1)+SUBS('11-12 Teamsheets'!$S$2:$Z$119,$A84,'11-12 Teamsheets'!$C$2:$C$119,BJ$1)+SUBS('12-13 Teamsheets'!$S$2:$Z$126,$A84,'12-13 Teamsheets'!$C$2:$C$126,BJ$1)+SUBS('13-14 Teamsheets'!$S$2:$Z$132,$A84,'13-14 Teamsheets'!$C$2:$C$132,BJ$1)+SUBS('14-15 Teamsheets'!$S$2:$Z$136,$A84,'14-15 Teamsheets'!$C$2:$C$136,BJ$1)) &amp; ")"</f>
        <v>0(0)</v>
      </c>
      <c r="BK84" s="27" t="str">
        <f>(GOALS('07-08 Teamsheets'!$H$2:$R$88,$A84,'07-08 Teamsheets'!$C$2:$C$88,BJ$1)+GOALS('08-09 Teamsheets'!$H$2:$R$92,$A84,'08-09 Teamsheets'!$C$2:$C$92,BJ$1)+GOALS('09-10 Teamsheets'!$H$2:$R$98,$A84,'09-10 Teamsheets'!$C$2:$C$98,BJ$1)+GOALS('10-11 Teamsheets'!$H$2:$R$106,$A84,'10-11 Teamsheets'!$C$2:$C$106,BJ$1)+GOALS('11-12 Teamsheets'!$H$2:$R$119,$A84,'11-12 Teamsheets'!$C$2:$C$119,BJ$1)+GOALS('12-13 Teamsheets'!$H$2:$R$126,$A84,'12-13 Teamsheets'!$C$2:$C$126,BJ$1)+GOALS('13-14 Teamsheets'!$H$2:$R$132,$A84,'13-14 Teamsheets'!$C$2:$C$132,BJ$1)+GOALS('14-15 Teamsheets'!$H$2:$R$136,$A84,'14-15 Teamsheets'!$C$2:$C$136,BJ$1)) &amp; "(" &amp; (GOALS('07-08 Teamsheets'!$S$2:$Z$88,$A84,'07-08 Teamsheets'!$C$2:$C$88,BJ$1)+GOALS('08-09 Teamsheets'!$S$2:$Z$92,$A84,'08-09 Teamsheets'!$C$2:$C$92,BJ$1)+GOALS('09-10 Teamsheets'!$S$2:$Z$98,$A84,'09-10 Teamsheets'!$C$2:$C$98,BJ$1)+GOALS('10-11 Teamsheets'!$S$2:$Z$106,$A84,'10-11 Teamsheets'!$C$2:$C$106,BJ$1)+GOALS('11-12 Teamsheets'!$S$2:$Z$119,$A84,'11-12 Teamsheets'!$C$2:$C$119,BJ$1)+GOALS('12-13 Teamsheets'!$S$2:$Z$126,$A84,'12-13 Teamsheets'!$C$2:$C$126,BJ$1)+GOALS('13-14 Teamsheets'!$S$2:$Z$132,$A84,'13-14 Teamsheets'!$C$2:$C$132,BJ$1)+GOALS('14-15 Teamsheets'!$S$2:$Z$136,$A84,'14-15 Teamsheets'!$C$2:$C$136,BJ$1)) &amp; ")"</f>
        <v>0(0)</v>
      </c>
      <c r="BL84" s="27">
        <f>Clean_sheet('07-08 Teamsheets'!$C$2:$H$92,$A84,BJ$1)+Clean_sheet('08-09 Teamsheets'!$C$2:$H$92,$A84,BJ$1)+Clean_sheet('09-10 Teamsheets'!$C$2:$H$98,$A84,BJ$1)+Clean_sheet('10-11 Teamsheets'!$C$2:$H$106,$A84,BJ$1)+Clean_sheet('11-12 Teamsheets'!$C$2:$H$119,$A84,BJ$1)+Clean_sheet('12-13 Teamsheets'!$C$2:$H$126,$A84,BJ$1)+Clean_sheet('13-14 Teamsheets'!$C$2:$H$132,$A84,BJ$1)+Clean_sheet('14-15 Teamsheets'!$C$2:$H$136,$A84,BJ$1)</f>
        <v>0</v>
      </c>
      <c r="BM84" s="27" t="str">
        <f>(CARDS('07-08 Teamsheets'!$H$2:$Z$88,$A84,$CX$2,'07-08 Teamsheets'!$C$2:$C$88,BJ$1)+CARDS('08-09 Teamsheets'!$H$2:$Z$92,$A84,$CX$2,'08-09 Teamsheets'!$C$2:$C$92,BJ$1)+CARDS('09-10 Teamsheets'!$H$2:$Z$98,$A84,$CX$2,'09-10 Teamsheets'!$C$2:$C$98,BJ$1)+CARDS('10-11 Teamsheets'!$H$2:$Z$106,$A84,$CX$2,'10-11 Teamsheets'!$C$2:$C$106,BJ$1)+CARDS('11-12 Teamsheets'!$H$2:$Z$119,$A84,$CX$2,'11-12 Teamsheets'!$C$2:$C$119,BJ$1)+CARDS('12-13 Teamsheets'!$H$2:$Z$126,$A84,$CX$2,'12-13 Teamsheets'!$C$2:$C$126,BJ$1)+CARDS('13-14 Teamsheets'!$H$2:$Z$132,$A84,$CX$2,'13-14 Teamsheets'!$C$2:$C$132,BJ$1)+CARDS('14-15 Teamsheets'!$H$2:$Z$136,$A84,$CX$2,'14-15 Teamsheets'!$C$2:$C$136,BJ$1)) &amp; "(" &amp; (CARDS('07-08 Teamsheets'!$H$2:$Z$88,$A84,$CX$3,'07-08 Teamsheets'!$C$2:$C$88,BJ$1)+CARDS('08-09 Teamsheets'!$H$2:$Z$92,$A84,$CX$3,'08-09 Teamsheets'!$C$2:$C$92,BJ$1)+CARDS('09-10 Teamsheets'!$H$2:$Z$98,$A84,$CX$3,'09-10 Teamsheets'!$C$2:$C$98,BJ$1)+CARDS('10-11 Teamsheets'!$H$2:$Z$106,$A84,$CX$3,'10-11 Teamsheets'!$C$2:$C$106,BJ$1)+CARDS('11-12 Teamsheets'!$H$2:$Z$119,$A84,$CX$3,'11-12 Teamsheets'!$C$2:$C$119,BJ$1)+CARDS('12-13 Teamsheets'!$H$2:$Z$126,$A84,$CX$3,'12-13 Teamsheets'!$C$2:$C$126,BJ$1)+CARDS('13-14 Teamsheets'!$H$2:$Z$132,$A84,$CX$3,'13-14 Teamsheets'!$C$2:$C$132,BJ$1)+CARDS('14-15 Teamsheets'!$H$2:$Z$136,$A84,$CX$3,'14-15 Teamsheets'!$C$2:$C$136,BJ$1)) &amp; ")"</f>
        <v>0(0)</v>
      </c>
      <c r="BN84" s="82">
        <f>MINS_PLAYED('07-08 Teamsheets'!$H$2:$R$88,$A84,'07-08 Teamsheets'!$C$2:$C$88,BJ$1)+MINS_PLAYED('08-09 Teamsheets'!$H$2:$R$92,$A84,'08-09 Teamsheets'!$C$2:$C$92,BJ$1)+MINS_PLAYED('09-10 Teamsheets'!$H$2:$R$98,$A84,'09-10 Teamsheets'!$C$2:$C$98,BJ$1)+MINS_PLAYED('10-11 Teamsheets'!$H$2:$R$106,$A84,'10-11 Teamsheets'!$C$2:$C$106,BJ$1)+MINS_PLAYED('11-12 Teamsheets'!$H$2:$R$119,$A84,'11-12 Teamsheets'!$C$2:$C$119,BJ$1)+MINS_PLAYED('12-13 Teamsheets'!$H$2:$R$126,$A84,'12-13 Teamsheets'!$C$2:$C$126,BJ$1)+MINS_PLAYED('13-14 Teamsheets'!$H$2:$R$132,$A84,'13-14 Teamsheets'!$C$2:$C$132,BJ$1)+MINS_PLAYED('14-15 Teamsheets'!$H$2:$R$136,$A84,'14-15 Teamsheets'!$C$2:$C$136,BJ$1)+MINS_AS_SUB('07-08 Teamsheets'!$S$2:$Z$88,$A84,'07-08 Teamsheets'!$C$2:$C$88,BJ$1)+MINS_AS_SUB('08-09 Teamsheets'!$S$2:$Z$92,$A84,'08-09 Teamsheets'!$C$2:$C$92,BJ$1)+MINS_AS_SUB('09-10 Teamsheets'!$S$2:$Z$98,$A84,'09-10 Teamsheets'!$C$2:$C$98,BJ$1)+MINS_AS_SUB('10-11 Teamsheets'!$S$2:$Z$106,$A84,'10-11 Teamsheets'!$C$2:$C$106,BJ$1)+MINS_AS_SUB('11-12 Teamsheets'!$S$2:$Z$119,$A84,'11-12 Teamsheets'!$C$2:$C$119,BJ$1)+MINS_AS_SUB('12-13 Teamsheets'!$S$2:$Z$126,$A84,'12-13 Teamsheets'!$C$2:$C$126,BJ$1)+MINS_AS_SUB('13-14 Teamsheets'!$S$2:$Z$132,$A84,'13-14 Teamsheets'!$C$2:$C$132,BJ$1)+MINS_AS_SUB('14-15 Teamsheets'!$S$2:$Z$136,$A84,'14-15 Teamsheets'!$C$2:$C$136,BJ$1)</f>
        <v>0</v>
      </c>
      <c r="BO84" s="27" t="str">
        <f>(APPS('07-08 Teamsheets'!$H$2:$R$88,$A84,'07-08 Teamsheets'!$C$2:$C$88,BO$1)+APPS('08-09 Teamsheets'!$H$2:$R$92,$A84,'08-09 Teamsheets'!$C$2:$C$92,BO$1)+APPS('09-10 Teamsheets'!$H$2:$R$98,$A84,'09-10 Teamsheets'!$C$2:$C$98,BO$1)+APPS('10-11 Teamsheets'!$H$2:$R$106,$A84,'10-11 Teamsheets'!$C$2:$C$106,BO$1)+APPS('11-12 Teamsheets'!$H$2:$R$119,$A84,'11-12 Teamsheets'!$C$2:$C$119,BO$1)+APPS('12-13 Teamsheets'!$H$2:$R$126,$A84,'12-13 Teamsheets'!$C$2:$C$126,BO$1)+APPS('13-14 Teamsheets'!$H$2:$R$132,$A84,'13-14 Teamsheets'!$C$2:$C$132,BO$1)+APPS('14-15 Teamsheets'!$H$2:$R$136,$A84,'14-15 Teamsheets'!$C$2:$C$136,BO$1)) &amp; "(" &amp; (SUBS('07-08 Teamsheets'!$S$2:$Z$88,$A84,'07-08 Teamsheets'!$C$2:$C$88,BO$1)+SUBS('08-09 Teamsheets'!$S$2:$Z$92,$A84,'08-09 Teamsheets'!$C$2:$C$92,BO$1)+SUBS('09-10 Teamsheets'!$S$2:$Z$98,$A84,'09-10 Teamsheets'!$C$2:$C$98,BO$1)+SUBS('10-11 Teamsheets'!$S$2:$Z$106,$A84,'10-11 Teamsheets'!$C$2:$C$106,BO$1)+SUBS('11-12 Teamsheets'!$S$2:$Z$119,$A84,'11-12 Teamsheets'!$C$2:$C$119,BO$1)+SUBS('12-13 Teamsheets'!$S$2:$Z$126,$A84,'12-13 Teamsheets'!$C$2:$C$126,BO$1)+SUBS('13-14 Teamsheets'!$S$2:$Z$132,$A84,'13-14 Teamsheets'!$C$2:$C$132,BO$1)+SUBS('14-15 Teamsheets'!$S$2:$Z$136,$A84,'14-15 Teamsheets'!$C$2:$C$136,BO$1)) &amp; ")"</f>
        <v>0(0)</v>
      </c>
      <c r="BP84" s="27" t="str">
        <f>(GOALS('07-08 Teamsheets'!$H$2:$R$88,$A84,'07-08 Teamsheets'!$C$2:$C$88,BO$1)+GOALS('08-09 Teamsheets'!$H$2:$R$92,$A84,'08-09 Teamsheets'!$C$2:$C$92,BO$1)+GOALS('09-10 Teamsheets'!$H$2:$R$98,$A84,'09-10 Teamsheets'!$C$2:$C$98,BO$1)+GOALS('10-11 Teamsheets'!$H$2:$R$106,$A84,'10-11 Teamsheets'!$C$2:$C$106,BO$1)+GOALS('11-12 Teamsheets'!$H$2:$R$119,$A84,'11-12 Teamsheets'!$C$2:$C$119,BO$1)+GOALS('12-13 Teamsheets'!$H$2:$R$126,$A84,'12-13 Teamsheets'!$C$2:$C$126,BO$1)+GOALS('13-14 Teamsheets'!$H$2:$R$132,$A84,'13-14 Teamsheets'!$C$2:$C$132,BO$1)+GOALS('14-15 Teamsheets'!$H$2:$R$136,$A84,'14-15 Teamsheets'!$C$2:$C$136,BO$1)) &amp; "(" &amp; (GOALS('07-08 Teamsheets'!$S$2:$Z$88,$A84,'07-08 Teamsheets'!$C$2:$C$88,BO$1)+GOALS('08-09 Teamsheets'!$S$2:$Z$92,$A84,'08-09 Teamsheets'!$C$2:$C$92,BO$1)+GOALS('09-10 Teamsheets'!$S$2:$Z$98,$A84,'09-10 Teamsheets'!$C$2:$C$98,BO$1)+GOALS('10-11 Teamsheets'!$S$2:$Z$106,$A84,'10-11 Teamsheets'!$C$2:$C$106,BO$1)+GOALS('11-12 Teamsheets'!$S$2:$Z$119,$A84,'11-12 Teamsheets'!$C$2:$C$119,BO$1)+GOALS('12-13 Teamsheets'!$S$2:$Z$126,$A84,'12-13 Teamsheets'!$C$2:$C$126,BO$1)+GOALS('13-14 Teamsheets'!$S$2:$Z$132,$A84,'13-14 Teamsheets'!$C$2:$C$132,BO$1)+GOALS('14-15 Teamsheets'!$S$2:$Z$136,$A84,'14-15 Teamsheets'!$C$2:$C$136,BO$1)) &amp; ")"</f>
        <v>0(0)</v>
      </c>
      <c r="BQ84" s="27">
        <f>Clean_sheet('07-08 Teamsheets'!$C$2:$H$92,$A84,BO$1)+Clean_sheet('08-09 Teamsheets'!$C$2:$H$92,$A84,BO$1)+Clean_sheet('09-10 Teamsheets'!$C$2:$H$98,$A84,BO$1)+Clean_sheet('10-11 Teamsheets'!$C$2:$H$106,$A84,BO$1)+Clean_sheet('11-12 Teamsheets'!$C$2:$H$119,$A84,BO$1)+Clean_sheet('12-13 Teamsheets'!$C$2:$H$126,$A84,BO$1)+Clean_sheet('13-14 Teamsheets'!$C$2:$H$132,$A84,BO$1)+Clean_sheet('14-15 Teamsheets'!$C$2:$H$136,$A84,BO$1)</f>
        <v>0</v>
      </c>
      <c r="BR84" s="27" t="str">
        <f>(CARDS('07-08 Teamsheets'!$H$2:$Z$88,$A84,$CX$2,'07-08 Teamsheets'!$C$2:$C$88,BO$1)+CARDS('08-09 Teamsheets'!$H$2:$Z$92,$A84,$CX$2,'08-09 Teamsheets'!$C$2:$C$92,BO$1)+CARDS('09-10 Teamsheets'!$H$2:$Z$98,$A84,$CX$2,'09-10 Teamsheets'!$C$2:$C$98,BO$1)+CARDS('10-11 Teamsheets'!$H$2:$Z$106,$A84,$CX$2,'10-11 Teamsheets'!$C$2:$C$106,BO$1)+CARDS('11-12 Teamsheets'!$H$2:$Z$119,$A84,$CX$2,'11-12 Teamsheets'!$C$2:$C$119,BO$1)+CARDS('12-13 Teamsheets'!$H$2:$Z$126,$A84,$CX$2,'12-13 Teamsheets'!$C$2:$C$126,BO$1)+CARDS('13-14 Teamsheets'!$H$2:$Z$132,$A84,$CX$2,'13-14 Teamsheets'!$C$2:$C$132,BO$1)+CARDS('14-15 Teamsheets'!$H$2:$Z$136,$A84,$CX$2,'14-15 Teamsheets'!$C$2:$C$136,BO$1)) &amp; "(" &amp; (CARDS('07-08 Teamsheets'!$H$2:$Z$88,$A84,$CX$3,'07-08 Teamsheets'!$C$2:$C$88,BO$1)+CARDS('08-09 Teamsheets'!$H$2:$Z$92,$A84,$CX$3,'08-09 Teamsheets'!$C$2:$C$92,BO$1)+CARDS('09-10 Teamsheets'!$H$2:$Z$98,$A84,$CX$3,'09-10 Teamsheets'!$C$2:$C$98,BO$1)+CARDS('10-11 Teamsheets'!$H$2:$Z$106,$A84,$CX$3,'10-11 Teamsheets'!$C$2:$C$106,BO$1)+CARDS('11-12 Teamsheets'!$H$2:$Z$119,$A84,$CX$3,'11-12 Teamsheets'!$C$2:$C$119,BO$1)+CARDS('12-13 Teamsheets'!$H$2:$Z$126,$A84,$CX$3,'12-13 Teamsheets'!$C$2:$C$126,BO$1)+CARDS('13-14 Teamsheets'!$H$2:$Z$132,$A84,$CX$3,'13-14 Teamsheets'!$C$2:$C$132,BO$1)+CARDS('14-15 Teamsheets'!$H$2:$Z$136,$A84,$CX$3,'14-15 Teamsheets'!$C$2:$C$136,BO$1)) &amp; ")"</f>
        <v>0(0)</v>
      </c>
      <c r="BS84" s="82">
        <f>MINS_PLAYED('07-08 Teamsheets'!$H$2:$R$88,$A84,'07-08 Teamsheets'!$C$2:$C$88,BO$1)+MINS_PLAYED('08-09 Teamsheets'!$H$2:$R$92,$A84,'08-09 Teamsheets'!$C$2:$C$92,BO$1)+MINS_PLAYED('09-10 Teamsheets'!$H$2:$R$98,$A84,'09-10 Teamsheets'!$C$2:$C$98,BO$1)+MINS_PLAYED('10-11 Teamsheets'!$H$2:$R$106,$A84,'10-11 Teamsheets'!$C$2:$C$106,BO$1)+MINS_PLAYED('11-12 Teamsheets'!$H$2:$R$119,$A84,'11-12 Teamsheets'!$C$2:$C$119,BO$1)+MINS_PLAYED('12-13 Teamsheets'!$H$2:$R$126,$A84,'12-13 Teamsheets'!$C$2:$C$126,BO$1)+MINS_PLAYED('13-14 Teamsheets'!$H$2:$R$132,$A84,'13-14 Teamsheets'!$C$2:$C$132,BO$1)+MINS_PLAYED('14-15 Teamsheets'!$H$2:$R$136,$A84,'14-15 Teamsheets'!$C$2:$C$136,BO$1)+MINS_AS_SUB('07-08 Teamsheets'!$S$2:$Z$88,$A84,'07-08 Teamsheets'!$C$2:$C$88,BO$1)+MINS_AS_SUB('08-09 Teamsheets'!$S$2:$Z$92,$A84,'08-09 Teamsheets'!$C$2:$C$92,BO$1)+MINS_AS_SUB('09-10 Teamsheets'!$S$2:$Z$98,$A84,'09-10 Teamsheets'!$C$2:$C$98,BO$1)+MINS_AS_SUB('10-11 Teamsheets'!$S$2:$Z$106,$A84,'10-11 Teamsheets'!$C$2:$C$106,BO$1)+MINS_AS_SUB('11-12 Teamsheets'!$S$2:$Z$119,$A84,'11-12 Teamsheets'!$C$2:$C$119,BO$1)+MINS_AS_SUB('12-13 Teamsheets'!$S$2:$Z$126,$A84,'12-13 Teamsheets'!$C$2:$C$126,BO$1)+MINS_AS_SUB('13-14 Teamsheets'!$S$2:$Z$132,$A84,'13-14 Teamsheets'!$C$2:$C$132,BO$1)+MINS_AS_SUB('14-15 Teamsheets'!$S$2:$Z$136,$A84,'14-15 Teamsheets'!$C$2:$C$136,BO$1)</f>
        <v>0</v>
      </c>
      <c r="BT84" s="71">
        <f>APPS('05-06 Teamsheets'!$H$2:$R$71,$A84,'05-06 Teamsheets'!$C$2:$C$71,B$1)+SUBS('05-06 Teamsheets'!$S$2:$W$71,$A84,'05-06 Teamsheets'!$C$2:$C$71,B$1)+APPS('06-07 Teamsheets'!$H$2:$R$83,$A84,'06-07 Teamsheets'!$C$2:$C$83,G$1)+SUBS('06-07 Teamsheets'!$S$2:$Z$83,$A84,'06-07 Teamsheets'!$C$2:$C$83,G$1)+APPS('07-08 Teamsheets'!$H$2:$R$88,$A84,'07-08 Teamsheets'!$C$2:$C$88,L$1)+SUBS('07-08 Teamsheets'!$S$2:$Z$88,$A84,'07-08 Teamsheets'!$C$2:$C$88,L$1)+APPS('08-09 Teamsheets'!$H$2:$R$92,$A84,'08-09 Teamsheets'!$C$2:$C$92,Q$1)+SUBS('08-09 Teamsheets'!$S$2:$Z$92,$A84,'08-09 Teamsheets'!$C$2:$C$92,Q$1)+APPS('09-10 Teamsheets'!$H$2:$R$98,$A84,'09-10 Teamsheets'!$C$2:$C$98,Q$1)+SUBS('09-10 Teamsheets'!$S$2:$Z$98,$A84,'09-10 Teamsheets'!$C$2:$C$98,Q$1)+APPS('10-11 Teamsheets'!$H$2:$R$107,$A84,'10-11 Teamsheets'!$C$2:$C$107,Q$1)+SUBS('10-11 Teamsheets'!$S$2:$Z$107,$A84,'10-11 Teamsheets'!$C$2:$C$107,Q$1)+APPS('11-12 Teamsheets'!$H$2:$R$119,$A84,'11-12 Teamsheets'!$C$2:$C$119,Q$1)+SUBS('11-12 Teamsheets'!$S$2:$Z$119,$A84,'11-12 Teamsheets'!$C$2:$C$119,Q$1)+APPS('12-13 Teamsheets'!$H$2:$R$126,$A84,'12-13 Teamsheets'!$C$2:$C$126,Q$1)+SUBS('12-13 Teamsheets'!$S$2:$Z$126,$A84,'12-13 Teamsheets'!$C$2:$C$126,Q$1)+APPS('13-14 Teamsheets'!$H$2:$R$132,$A84,'13-14 Teamsheets'!$C$2:$C$132,Q$1)+SUBS('13-14 Teamsheets'!$S$2:$Z$132,$A84,'13-14 Teamsheets'!$C$2:$C$132,Q$1)+APPS('14-15 Teamsheets'!$H$2:$R$136,$A84,'14-15 Teamsheets'!$C$2:$C$136,Q$1)+SUBS('14-15 Teamsheets'!$S$2:$Z$136,$A84,'14-15 Teamsheets'!$C$2:$C$136,Q$1)</f>
        <v>1</v>
      </c>
      <c r="BU84" s="132">
        <v>0</v>
      </c>
      <c r="BV84" s="27">
        <f>APPS('07-08 Teamsheets'!$H$2:$R$88,$A84,'07-08 Teamsheets'!$C$2:$C$88,AZ$1)+SUBS('07-08 Teamsheets'!$S$2:$Z$88,$A84,'07-08 Teamsheets'!$C$2:$C$88,AZ$1)+APPS('11-12 Teamsheets'!$H$2:$R$119,$A84,'11-12 Teamsheets'!$C$2:$C$119,AZ$1)+SUBS('11-12 Teamsheets'!$S$2:$Z$119,$A84,'11-12 Teamsheets'!$C$2:$C$119,AZ$1)+APPS('12-13 Teamsheets'!$H$2:$R$126,$A84,'12-13 Teamsheets'!$C$2:$C$126,AZ$1)+SUBS('12-13 Teamsheets'!$S$2:$Z$126,$A84,'12-13 Teamsheets'!$C$2:$C$126,AZ$1)+APPS('13-14 Teamsheets'!$H$2:$R$132,$A84,'13-14 Teamsheets'!$C$2:$C$132,AZ$1)+SUBS('13-14 Teamsheets'!$S$2:$Z$132,$A84,'13-14 Teamsheets'!$C$2:$C$132,AZ$1)+APPS('14-15 Teamsheets'!$H$2:$R$136,$A84,'14-15 Teamsheets'!$C$2:$C$136,AZ$1)+SUBS('14-15 Teamsheets'!$S$2:$Z$136,$A84,'14-15 Teamsheets'!$C$2:$C$136,AZ$1)+APPS('08-09 Teamsheets'!$H$2:$R$92,$A84,'08-09 Teamsheets'!$C$2:$C$92,BE$1)+APPS('09-10 Teamsheets'!$H$2:$R$98,$A84,'09-10 Teamsheets'!$C$2:$C$98,BE$1)+SUBS('08-09 Teamsheets'!$S$2:$Z$92,$A84,'08-09 Teamsheets'!$C$2:$C$92,BE$1)+SUBS('09-10 Teamsheets'!$S$2:$Z$98,$A84,'09-10 Teamsheets'!$C$2:$C$98,BE$1)+APPS('10-11 Teamsheets'!$H$2:$R$107,$A84,'10-11 Teamsheets'!$C$2:$C$107,BE$1)+SUBS('10-11 Teamsheets'!$S$2:$Z$107,$A84,'10-11 Teamsheets'!$C$2:$C$107,BE$1)+APPS('11-12 Teamsheets'!$H$2:$R$119,$A84,'11-12 Teamsheets'!$C$2:$C$119,BE$1)+SUBS('11-12 Teamsheets'!$S$2:$Z$119,$A84,'11-12 Teamsheets'!$C$2:$C$119,BE$1)+APPS('12-13 Teamsheets'!$H$2:$R$126,$A84,'12-13 Teamsheets'!$C$2:$C$126,BE$1)+SUBS('12-13 Teamsheets'!$S$2:$Z$126,$A84,'12-13 Teamsheets'!$C$2:$C$126,BE$1)+APPS('13-14 Teamsheets'!$H$2:$R$132,$A84,'13-14 Teamsheets'!$C$2:$C$132,BE$1)+SUBS('13-14 Teamsheets'!$S$2:$Z$132,$A84,'13-14 Teamsheets'!$C$2:$C$132,BE$1)+APPS('14-15 Teamsheets'!$H$2:$R$136,$A84,'14-15 Teamsheets'!$C$2:$C$136,BE$1)+SUBS('14-15 Teamsheets'!$S$2:$Z$136,$A84,'14-15 Teamsheets'!$C$2:$C$136,BE$1)</f>
        <v>0</v>
      </c>
      <c r="BW84" s="27">
        <f>APPS('07-08 Teamsheets'!$H$2:$R$88,$A84,'07-08 Teamsheets'!$C$2:$C$88,BJ$1)+APPS('08-09 Teamsheets'!$H$2:$R$92,$A84,'08-09 Teamsheets'!$C$2:$C$92,BJ$1)+APPS('09-10 Teamsheets'!$H$2:$R$98,$A84,'09-10 Teamsheets'!$C$2:$C$98,BJ$1)+SUBS('07-08 Teamsheets'!$S$2:$Z$88,$A84,'07-08 Teamsheets'!$C$2:$C$88,BJ$1)+SUBS('08-09 Teamsheets'!$S$2:$Z$92,$A84,'08-09 Teamsheets'!$C$2:$C$92,BJ$1)+SUBS('09-10 Teamsheets'!$S$2:$Z$98,$A84,'09-10 Teamsheets'!$C$2:$C$98,BJ$1)+APPS('10-11 Teamsheets'!$H$2:$R$107,$A84,'10-11 Teamsheets'!$C$2:$C$107,BJ$1)+SUBS('10-11 Teamsheets'!$S$2:$Z$107,$A84,'10-11 Teamsheets'!$C$2:$C$107,BJ$1)+APPS('11-12 Teamsheets'!$H$2:$R$119,$A84,'11-12 Teamsheets'!$C$2:$C$119,BJ$1)+SUBS('11-12 Teamsheets'!$S$2:$Z$111,$A84,'11-12 Teamsheets'!$C$2:$C$119,BJ$1)+APPS('12-13 Teamsheets'!$H$2:$R$126,$A84,'12-13 Teamsheets'!$C$2:$C$126,BJ$1)+SUBS('12-13 Teamsheets'!$S$2:$Z$118,$A84,'12-13 Teamsheets'!$C$2:$C$126,BJ$1)+APPS('13-14 Teamsheets'!$H$2:$R$132,$A84,'13-14 Teamsheets'!$C$2:$C$132,BJ$1)+SUBS('13-14 Teamsheets'!$S$2:$Z$124,$A84,'13-14 Teamsheets'!$C$2:$C$132,BJ$1)+APPS('14-15 Teamsheets'!$H$2:$R$136,$A84,'14-15 Teamsheets'!$C$2:$C$136,BJ$1)+SUBS('14-15 Teamsheets'!$S$2:$Z$128,$A84,'14-15 Teamsheets'!$C$2:$C$136,BJ$1)</f>
        <v>0</v>
      </c>
      <c r="BX84" s="27">
        <f>APPS('07-08 Teamsheets'!$H$2:$R$88,$A84,'07-08 Teamsheets'!$C$2:$C$88,BO$1)+APPS('08-09 Teamsheets'!$H$2:$R$92,$A84,'08-09 Teamsheets'!$C$2:$C$92,BO$1)+APPS('09-10 Teamsheets'!$H$2:$R$98,$A84,'09-10 Teamsheets'!$C$2:$C$98,BO$1)+SUBS('07-08 Teamsheets'!$S$2:$Z$88,$A84,'07-08 Teamsheets'!$C$2:$C$88,BO$1)+SUBS('08-09 Teamsheets'!$S$2:$Z$92,$A84,'08-09 Teamsheets'!$C$2:$C$92,BO$1)+SUBS('09-10 Teamsheets'!$S$2:$Z$98,$A84,'09-10 Teamsheets'!$C$2:$C$98,BO$1)+APPS('10-11 Teamsheets'!$H$2:$R$107,$A84,'10-11 Teamsheets'!$C$2:$C$107,BO$1)+SUBS('10-11 Teamsheets'!$S$2:$Z$107,$A84,'10-11 Teamsheets'!$C$2:$C$107,BO$1)+APPS('11-12 Teamsheets'!$H$2:$R$119,$A84,'11-12 Teamsheets'!$C$2:$C$119,BO$1)+SUBS('11-12 Teamsheets'!$S$2:$Z$119,$A84,'11-12 Teamsheets'!$C$2:$C$119,BO$1)+APPS('12-13 Teamsheets'!$H$2:$R$126,$A84,'12-13 Teamsheets'!$C$2:$C$126,BO$1)+SUBS('12-13 Teamsheets'!$S$2:$Z$126,$A84,'12-13 Teamsheets'!$C$2:$C$126,BO$1)+APPS('13-14 Teamsheets'!$H$2:$R$132,$A84,'13-14 Teamsheets'!$C$2:$C$132,BO$1)+SUBS('13-14 Teamsheets'!$S$2:$Z$132,$A84,'13-14 Teamsheets'!$C$2:$C$132,BO$1)+APPS('14-15 Teamsheets'!$H$2:$R$136,$A84,'14-15 Teamsheets'!$C$2:$C$136,BO$1)+SUBS('14-15 Teamsheets'!$S$2:$Z$136,$A84,'14-15 Teamsheets'!$C$2:$C$136,BO$1)</f>
        <v>0</v>
      </c>
      <c r="BY84" s="28">
        <f t="shared" si="31"/>
        <v>0</v>
      </c>
      <c r="BZ84" s="27" t="str">
        <f>(APPS('05-06 Teamsheets'!$H$2:$R$71,$A84) + APPS('06-07 Teamsheets'!$H$2:$R$83,$A84) +APPS('07-08 Teamsheets'!$H$2:$R$88,$A84) + APPS('08-09 Teamsheets'!$H$2:$R$92,$A84)+APPS('09-10 Teamsheets'!$H$2:$R$98,$A84)+APPS('10-11 Teamsheets'!$H$2:$R$107,$A84)+APPS('11-12 Teamsheets'!$H$2:$R$119,$A84)+APPS('12-13 Teamsheets'!$H$2:$R$126,$A84)+APPS('13-14 Teamsheets'!$H$2:$R$132,$A84)+APPS('14-15 Teamsheets'!$H$2:$R$136,$A84)) &amp; "(" &amp; (SUBS('05-06 Teamsheets'!$S$2:$W$71,$A84)+SUBS('06-07 Teamsheets'!$S$2:$Z$83,$A84)+SUBS('07-08 Teamsheets'!$S$2:$Z$88,$A84) +SUBS('08-09 Teamsheets'!$S$2:$Z$92,$A84)+SUBS('09-10 Teamsheets'!$S$2:$Z$98,$A84)+SUBS('10-11 Teamsheets'!$S$2:$Z$107,$A84)+SUBS('11-12 Teamsheets'!$S$2:$Z$119,$A84)+SUBS('12-13 Teamsheets'!$S$2:$Z$126,$A84)+SUBS('13-14 Teamsheets'!$S$2:$Z$132,$A84)+SUBS('14-15 Teamsheets'!$S$2:$Z$136,$A84)) &amp; ")"</f>
        <v>1(0)</v>
      </c>
      <c r="CA84" s="28">
        <f t="shared" si="32"/>
        <v>1</v>
      </c>
      <c r="CB84" s="71">
        <f>GOALS('05-06 Teamsheets'!$H$2:$W$71,$A84,'05-06 Teamsheets'!$C$2:$C$71,B$1)+GOALS('06-07 Teamsheets'!$H$2:$Z$83,$A84,'06-07 Teamsheets'!$C$2:$C$83,G$1)+GOALS('07-08 Teamsheets'!$H$2:$Z$88,$A84,'07-08 Teamsheets'!$C$2:$C$88,L$1)+GOALS('08-09 Teamsheets'!$H$2:$Z$92,$A84,'08-09 Teamsheets'!$C$2:$C$92,Q$1)+GOALS('09-10 Teamsheets'!$H$2:$Z$98,$A84,'09-10 Teamsheets'!$C$2:$C$98,Q$1)+GOALS('10-11 Teamsheets'!$H$2:$Z$107,$A84,'10-11 Teamsheets'!$C$2:$C$107,Q$1)+GOALS('11-12 Teamsheets'!$H$2:$Z$119,$A84,'11-12 Teamsheets'!$C$2:$C$119,Q$1)+GOALS('12-13 Teamsheets'!$H$2:$Z$126,$A84,'12-13 Teamsheets'!$C$2:$C$126,Q$1)+GOALS('13-14 Teamsheets'!$H$2:$Z$132,$A84,'13-14 Teamsheets'!$C$2:$C$132,Q$1)+GOALS('14-15 Teamsheets'!$H$2:$Z$136,$A84,'14-15 Teamsheets'!$C$2:$C$136,Q$1)</f>
        <v>0</v>
      </c>
      <c r="CC84" s="27">
        <f>GOALS('05-06 Teamsheets'!$H$2:$W$71,$A84,'05-06 Teamsheets'!$C$2:$C$71,V$1)+GOALS('05-06 Teamsheets'!$H$2:$W$71,$A84,'05-06 Teamsheets'!$C$2:$C$71,AA$1)+GOALS('06-07 Teamsheets'!$H$2:$Z$83,$A84,'06-07 Teamsheets'!$C$2:$C$83,AF$1)+GOALS('06-07 Teamsheets'!$H$2:$Z$83,$A84,'06-07 Teamsheets'!$C$2:$C$83,AK$1)+GOALS('07-08 Teamsheets'!$H$2:$Z$88,$A84,'07-08 Teamsheets'!$C$2:$C$88,AP$1)+GOALS('07-08 Teamsheets'!$H$2:$Z$88,$A84,'07-08 Teamsheets'!$C$2:$C$88,AU$1)+GOALS('07-08 Teamsheets'!$H$2:$Z$88,$A84,'07-08 Teamsheets'!$C$2:$C$88,AZ$1)+GOALS('11-12 Teamsheets'!$H$2:$Z$119,$A84,'11-12 Teamsheets'!$C$2:$C$119,AZ$1)+GOALS('12-13 Teamsheets'!$H$2:$Z$120,$A84,'12-13 Teamsheets'!$C$2:$C$120,AZ$1)+GOALS('13-14 Teamsheets'!$H$2:$Z$126,$A84,'13-14 Teamsheets'!$C$2:$C$126,AZ$1)+GOALS('14-15 Teamsheets'!$H$2:$Z$130,$A84,'14-15 Teamsheets'!$C$2:$C$130,AZ$1)+GOALS('08-09 Teamsheets'!$H$2:$Z$92,$A84,'08-09 Teamsheets'!$C$2:$C$92,BE$1)+GOALS('09-10 Teamsheets'!$H$2:$Z$98,$A84,'09-10 Teamsheets'!$C$2:$C$98,BE$1)+GOALS('10-11 Teamsheets'!$H$2:$Z$107,$A84,'10-11 Teamsheets'!$C$2:$C$107,BE$1)+GOALS('11-12 Teamsheets'!$H$2:$Z$119,$A84,'11-12 Teamsheets'!$C$2:$C$119,BE$1)+GOALS('12-13 Teamsheets'!$H$2:$Z$126,$A84,'12-13 Teamsheets'!$C$2:$C$126,BE$1)+GOALS('13-14 Teamsheets'!$H$2:$Z$132,$A84,'13-14 Teamsheets'!$C$2:$C$132,BE$1)+GOALS('14-15 Teamsheets'!$H$2:$Z$136,$A84,'14-15 Teamsheets'!$C$2:$C$136,BE$1)</f>
        <v>0</v>
      </c>
      <c r="CD84" s="27">
        <f>GOALS('07-08 Teamsheets'!$H$2:$Z$88,$A84,'07-08 Teamsheets'!$C$2:$C$88,BJ$1)
+GOALS('08-09 Teamsheets'!$H$2:$Z$92,$A84,'08-09 Teamsheets'!$C$2:$C$92,BJ$1)
+GOALS('09-10 Teamsheets'!$H$2:$Z$98,$A84,'09-10 Teamsheets'!$C$2:$C$98,BJ$1)
+GOALS('10-11 Teamsheets'!$H$2:$Z$107,$A84,'10-11 Teamsheets'!$C$2:$C$107,BJ$1)
+GOALS('11-12 Teamsheets'!$H$2:$Z$119,$A84,'11-12 Teamsheets'!$C$2:$C$119,BJ$1)
+GOALS('12-13 Teamsheets'!$H$2:$Z$124,$A84,'12-13 Teamsheets'!$C$2:$C$124,BJ$1)+GOALS('13-14 Teamsheets'!$H$2:$Z$130,$A84,'13-14 Teamsheets'!$C$2:$C$130,BJ$1)+GOALS('14-15 Teamsheets'!$H$2:$Z$134,$A84,'14-15 Teamsheets'!$C$2:$C$134,BJ$1)
+GOALS('07-08 Teamsheets'!$H$2:$Z$88,$A84,'07-08 Teamsheets'!$C$2:$C$88,BO$1)
+GOALS('08-09 Teamsheets'!$H$2:$Z$92,$A84,'08-09 Teamsheets'!$C$2:$C$92,BO$1)
+GOALS('09-10 Teamsheets'!$H$2:$Z$98,$A84,'09-10 Teamsheets'!$C$2:$C$98,BO$1)
+GOALS('10-11 Teamsheets'!$H$2:$Z$107,$A84,'10-11 Teamsheets'!$C$2:$C$107,BO$1)
+GOALS('11-12 Teamsheets'!$H$2:$Z$119,$A84,'11-12 Teamsheets'!$C$2:$C$119,BO$1)
+GOALS('12-13 Teamsheets'!$H$2:$Z$126,$A84,'12-13 Teamsheets'!$C$2:$C$126,BO$1)+GOALS('13-14 Teamsheets'!$H$2:$Z$132,$A84,'13-14 Teamsheets'!$C$2:$C$132,BO$1)+GOALS('14-15 Teamsheets'!$H$2:$Z$136,$A84,'14-15 Teamsheets'!$C$2:$C$136,BO$1)</f>
        <v>0</v>
      </c>
      <c r="CE84" s="28">
        <f t="shared" si="33"/>
        <v>0</v>
      </c>
      <c r="CF84" s="27" t="str">
        <f>(GOALS('05-06 Teamsheets'!$H$2:$R$71,$A84) +GOALS('06-07 Teamsheets'!$H$2:$R$83,$A84) +  GOALS('07-08 Teamsheets'!$H$2:$R$88,$A84) + GOALS('08-09 Teamsheets'!$H$2:$R$92,$A84)+GOALS('09-10 Teamsheets'!$H$2:$R$98,$A84)+GOALS('10-11 Teamsheets'!$H$2:$R$107,$A84)+GOALS('11-12 Teamsheets'!$H$2:$R$119,$A84)+GOALS('12-13 Teamsheets'!$H$2:$R$126,$A84)+GOALS('13-14 Teamsheets'!$H$2:$R$132,$A84)+GOALS('14-15 Teamsheets'!$H$2:$R$136,$A84)) &amp; "(" &amp; (GOALS('05-06 Teamsheets'!$S$2:$W$71,$A84)+GOALS('06-07 Teamsheets'!$S$2:$Z$83,$A84)+GOALS('07-08 Teamsheets'!$S$2:$Z$88,$A84)+GOALS('08-09 Teamsheets'!$S$2:$Z$92,$A84)+GOALS('09-10 Teamsheets'!$S$2:$Z$98,$A84)+GOALS('10-11 Teamsheets'!$S$2:$Z$107,$A84)+GOALS('11-12 Teamsheets'!$S$2:$Z$119,$A84)+GOALS('12-13 Teamsheets'!$S$2:$Z$126,$A84)+GOALS('13-14 Teamsheets'!$S$2:$Z$132,$A84)+GOALS('14-15 Teamsheets'!$S$2:$Z$136,$A84)) &amp; ")"</f>
        <v>0(0)</v>
      </c>
      <c r="CG84" s="28">
        <f t="shared" si="34"/>
        <v>0</v>
      </c>
      <c r="CH84" s="71">
        <f>SUM(D84,I84,N84,S84)</f>
        <v>0</v>
      </c>
      <c r="CI84" s="83">
        <f>SUM(X84,AC84,AH84,AM84,AR84,BG84,AW84,BL84,BQ84,BB84)</f>
        <v>0</v>
      </c>
      <c r="CJ84" s="77">
        <f>SUM(CH84:CI84)</f>
        <v>0</v>
      </c>
      <c r="CK84" s="74" t="str">
        <f>(CARDS('05-06 Teamsheets'!$H$2:$W$71,$A84,$CX$2)+CARDS('06-07 Teamsheets'!$H$2:$Z$83,$A84,$CX$2)+CARDS('07-08 Teamsheets'!$H$2:$Z$88,$A84,$CX$2)+CARDS('08-09 Teamsheets'!$H$2:$Z$92,$A84,$CX$2)+CARDS('09-10 Teamsheets'!$H$2:$Z$98,$A84,$CX$2)+CARDS('10-11 Teamsheets'!$H$2:$Z$107,$A84,$CX$2)+CARDS('11-12 Teamsheets'!$H$2:$Z$119,$A84,$CX$2)+CARDS('12-13 Teamsheets'!$H$2:$Z$126,$A84,$CX$2)+CARDS('13-14 Teamsheets'!$H$2:$Z$130,$A84,$CX$2)) &amp; "(" &amp; (CARDS('05-06 Teamsheets'!$H$2:$W$71,$A84,$CX$3)+CARDS('06-07 Teamsheets'!$H$2:$Z$83,$A84,$CX$3)+CARDS('07-08 Teamsheets'!$H$2:$Z$88,$A84,$CX$3)+CARDS('08-09 Teamsheets'!$H$2:$Z$92,$A84,$CX$3)+CARDS('09-10 Teamsheets'!$H$2:$Z$98,$A84,$CX$3)+CARDS('10-11 Teamsheets'!$H$2:$Z$107,$A84,$CX$3)+CARDS('11-12 Teamsheets'!$H$2:$Z$119,$A84,$CX$3)+CARDS('13-14 Teamsheets'!$H$2:$Z$130,$A84,$CX$3)) &amp; ")"</f>
        <v>0(0)</v>
      </c>
      <c r="CL84" s="28">
        <f>SUM(F84,K84,P84,U84)</f>
        <v>46</v>
      </c>
      <c r="CM84" s="28">
        <f>SUM(Z84,AE84,AJ84,AO84,AT84,BI84,AY84,BN84,BS84,BD84)</f>
        <v>0</v>
      </c>
      <c r="CN84" s="77">
        <f>SUM(CL84:CM84)</f>
        <v>46</v>
      </c>
      <c r="CO84" s="28">
        <f>IF(AND(CN84&lt;&gt;0, CA84&lt;&gt;0),CN84/CA84,0)</f>
        <v>46</v>
      </c>
      <c r="CP84" s="28">
        <f>IF(CG84&lt;&gt;0,CG84/CA84,0)</f>
        <v>0</v>
      </c>
      <c r="CQ84" s="77">
        <f>IF(CG84&lt;&gt;0,CN84/CG84,0)</f>
        <v>0</v>
      </c>
      <c r="CS84" s="71">
        <f t="shared" si="26"/>
        <v>174</v>
      </c>
      <c r="CT84" s="83">
        <f t="shared" si="27"/>
        <v>174</v>
      </c>
      <c r="CU84" s="77">
        <f t="shared" si="28"/>
        <v>101</v>
      </c>
      <c r="CW84"/>
      <c r="CX84" s="30"/>
    </row>
    <row r="85" spans="1:102" x14ac:dyDescent="0.2">
      <c r="A85" s="26" t="s">
        <v>176</v>
      </c>
      <c r="B85" s="27" t="s">
        <v>1661</v>
      </c>
      <c r="C85" s="27" t="s">
        <v>1662</v>
      </c>
      <c r="D85" s="27">
        <v>0</v>
      </c>
      <c r="E85" s="27" t="s">
        <v>1635</v>
      </c>
      <c r="F85" s="82">
        <v>156</v>
      </c>
      <c r="G85" s="27" t="s">
        <v>1635</v>
      </c>
      <c r="H85" s="27" t="s">
        <v>1635</v>
      </c>
      <c r="I85" s="27">
        <v>0</v>
      </c>
      <c r="J85" s="27" t="s">
        <v>1635</v>
      </c>
      <c r="K85" s="82">
        <v>0</v>
      </c>
      <c r="L85" s="27" t="s">
        <v>1635</v>
      </c>
      <c r="M85" s="27" t="s">
        <v>1635</v>
      </c>
      <c r="N85" s="27">
        <v>0</v>
      </c>
      <c r="O85" s="27" t="s">
        <v>1635</v>
      </c>
      <c r="P85" s="82">
        <v>0</v>
      </c>
      <c r="Q85" s="27" t="str">
        <f>(APPS('08-09 Teamsheets'!$H$2:$R$92,$A85,'08-09 Teamsheets'!$C$2:$C$92,Q$1)+APPS('09-10 Teamsheets'!$H$2:$R$98,$A85,'09-10 Teamsheets'!$C$2:$C$98,Q$1)+APPS('10-11 Teamsheets'!$H$2:$R$107,$A85,'10-11 Teamsheets'!$C$2:$C$107,Q$1)+APPS('11-12 Teamsheets'!$H$2:$R$119,$A85,'11-12 Teamsheets'!$C$2:$C$119,Q$1)+APPS('12-13 Teamsheets'!$H$2:$R$126,$A85,'12-13 Teamsheets'!$C$2:$C$126,Q$1)+APPS('13-14 Teamsheets'!$H$2:$R$132,$A85,'13-14 Teamsheets'!$C$2:$C$132,Q$1)+APPS('14-15 Teamsheets'!$H$2:$R$136,$A85,'14-15 Teamsheets'!$C$2:$C$136,Q$1)) &amp; "(" &amp; (SUBS('08-09 Teamsheets'!$S$2:$Z$92,$A85,'08-09 Teamsheets'!$C$2:$C$92,Q$1)+SUBS('09-10 Teamsheets'!$S$2:$Z$98,$A85,'09-10 Teamsheets'!$C$2:$C$98,Q$1)+SUBS('10-11 Teamsheets'!$S$2:$Z$107,$A85,'10-11 Teamsheets'!$C$2:$C$107,Q$1)+SUBS('11-12 Teamsheets'!$S$2:$Z$119,$A85,'11-12 Teamsheets'!$C$2:$C$119,Q$1)+SUBS('12-13 Teamsheets'!$S$2:$Z$126,$A85,'12-13 Teamsheets'!$C$2:$C$126,Q$1)+SUBS('13-14 Teamsheets'!$S$2:$Z$132,$A85,'13-14 Teamsheets'!$C$2:$C$132,Q$1)+SUBS('14-15 Teamsheets'!$S$2:$Z$136,$A85,'14-15 Teamsheets'!$C$2:$C$136,Q$1)) &amp; ")"</f>
        <v>0(0)</v>
      </c>
      <c r="R85" s="27" t="str">
        <f>(GOALS('08-09 Teamsheets'!$H$2:$R$92,$A85,'08-09 Teamsheets'!$C$2:$C$92,Q$1)+GOALS('09-10 Teamsheets'!$H$2:$R$98,$A85,'09-10 Teamsheets'!$C$2:$C$98,Q$1)+GOALS('10-11 Teamsheets'!$H$2:$R$107,$A85,'10-11 Teamsheets'!$C$2:$C$107,Q$1)+GOALS('11-12 Teamsheets'!$H$2:$R$119,$A85,'11-12 Teamsheets'!$C$2:$C$119,Q$1)+GOALS('12-13 Teamsheets'!$H$2:$R$126,$A85,'12-13 Teamsheets'!$C$2:$C$126,Q$1)+GOALS('13-14 Teamsheets'!$H$2:$R$132,$A85,'13-14 Teamsheets'!$C$2:$C$132,Q$1)+GOALS('14-15 Teamsheets'!$H$2:$R$136,$A85,'14-15 Teamsheets'!$C$2:$C$136,Q$1)) &amp; "(" &amp; (GOALS('08-09 Teamsheets'!$S$2:$Z$92,$A85,'08-09 Teamsheets'!$C$2:$C$92,Q$1)+GOALS('09-10 Teamsheets'!$S$2:$Z$98,$A85,'09-10 Teamsheets'!$C$2:$C$98,Q$1)+GOALS('10-11 Teamsheets'!$S$2:$Z$107,$A85,'10-11 Teamsheets'!$C$2:$C$107,Q$1)+GOALS('11-12 Teamsheets'!$S$2:$Z$119,$A85,'11-12 Teamsheets'!$C$2:$C$119,Q$1)+GOALS('12-13 Teamsheets'!$S$2:$Z$126,$A85,'12-13 Teamsheets'!$C$2:$C$126,Q$1)+GOALS('13-14 Teamsheets'!$S$2:$Z$132,$A85,'13-14 Teamsheets'!$C$2:$C$132,Q$1)+GOALS('14-15 Teamsheets'!$S$2:$Z$136,$A85,'14-15 Teamsheets'!$C$2:$C$136,Q$1)) &amp; ")"</f>
        <v>0(0)</v>
      </c>
      <c r="S85" s="27">
        <f>Clean_sheet('08-09 Teamsheets'!$C$2:$H$92,$A85,Q$1)+Clean_sheet('09-10 Teamsheets'!$C$2:$H$98,$A85,Q$1)+Clean_sheet('10-11 Teamsheets'!$C$2:$H$107,$A85,Q$1)+Clean_sheet('11-12 Teamsheets'!$C$2:$H$119,$A85,Q$1)+Clean_sheet('12-13 Teamsheets'!$C$2:$H$126,$A85,Q$1)+Clean_sheet('13-14 Teamsheets'!$C$2:$H$132,$A85,Q$1)+Clean_sheet('14-15 Teamsheets'!$C$2:$H$136,$A85,Q$1)</f>
        <v>0</v>
      </c>
      <c r="T85" s="27" t="str">
        <f>(CARDS('08-09 Teamsheets'!$H$2:$Z$92,$A85,$CX$2,'08-09 Teamsheets'!$C$2:$C$92,Q$1)+CARDS('09-10 Teamsheets'!$H$2:$Z$98,$A85,$CX$2,'09-10 Teamsheets'!$C$2:$C$98,Q$1)+CARDS('10-11 Teamsheets'!$H$2:$Z$107,$A85,$CX$2,'10-11 Teamsheets'!$C$2:$C$107,Q$1)+CARDS('11-12 Teamsheets'!$H$2:$Z$119,$A85,$CX$2,'11-12 Teamsheets'!$C$2:$C$119,Q$1)+CARDS('12-13 Teamsheets'!$H$2:$Z$126,$A85,$CX$2,'12-13 Teamsheets'!$C$2:$C$126,Q$1)+CARDS('13-14 Teamsheets'!$H$2:$Z$132,$A85,$CX$2,'13-14 Teamsheets'!$C$2:$C$132,Q$1)+CARDS('14-15 Teamsheets'!$H$2:$Z$136,$A85,$CX$2,'14-15 Teamsheets'!$C$2:$C$136,Q$1)) &amp; "(" &amp; (CARDS('08-09 Teamsheets'!$H$2:$Z$92,$A85,$CX$3,'08-09 Teamsheets'!$C$2:$C$92,Q$1)+CARDS('09-10 Teamsheets'!$H$2:$Z$98,$A85,$CX$3,'09-10 Teamsheets'!$C$2:$C$98,Q$1)+CARDS('10-11 Teamsheets'!$H$2:$Z$107,$A85,$CX$3,'10-11 Teamsheets'!$C$2:$C$107,Q$1)+CARDS('11-12 Teamsheets'!$H$2:$Z$119,$A85,$CX$3,'11-12 Teamsheets'!$C$2:$C$119,Q$1)+CARDS('12-13 Teamsheets'!$H$2:$Z$126,$A85,$CX$3,'12-13 Teamsheets'!$C$2:$C$126,Q$1)+CARDS('13-14 Teamsheets'!$H$2:$Z$132,$A85,$CX$3,'13-14 Teamsheets'!$C$2:$C$132,Q$1)+CARDS('14-15 Teamsheets'!$H$2:$Z$136,$A85,$CX$3,'14-15 Teamsheets'!$C$2:$C$136,Q$1)) &amp; ")"</f>
        <v>0(0)</v>
      </c>
      <c r="U85" s="82">
        <f>MINS_PLAYED('08-09 Teamsheets'!$H$2:$R$92,$A85,'08-09 Teamsheets'!$C$2:$C$92,Q$1)+MINS_PLAYED('09-10 Teamsheets'!$H$2:$R$98,$A85,'09-10 Teamsheets'!$C$2:$C$98,Q$1)+ MINS_AS_SUB('08-09 Teamsheets'!$S$2:$Z$92,$A85,'08-09 Teamsheets'!$C$2:$C$92,Q$1)+ MINS_AS_SUB('09-10 Teamsheets'!$S$2:$Z$98,$A85,'09-10 Teamsheets'!$C$2:$C$98,Q$1)+MINS_PLAYED('10-11 Teamsheets'!$H$2:$R$107,$A85,'10-11 Teamsheets'!$C$2:$C$107,Q$1)+MINS_AS_SUB('10-11 Teamsheets'!$S$2:$Z$107,$A85,'10-11 Teamsheets'!$C$2:$C$107,Q$1)+MINS_PLAYED('11-12 Teamsheets'!$H$2:$R$119,$A85,'11-12 Teamsheets'!$C$2:$C$119,Q$1)+MINS_AS_SUB('11-12 Teamsheets'!$S$2:$Z$119,$A85,'11-12 Teamsheets'!$C$2:$C$119,Q$1)+MINS_PLAYED('12-13 Teamsheets'!$H$2:$R$126,$A85,'12-13 Teamsheets'!$C$2:$C$126,Q$1)+MINS_AS_SUB('12-13 Teamsheets'!$S$2:$Z$126,$A85,'12-13 Teamsheets'!$C$2:$C$126,Q$1)+MINS_PLAYED('13-14 Teamsheets'!$H$2:$R$132,$A85,'13-14 Teamsheets'!$C$2:$C$132,Q$1)+MINS_AS_SUB('13-14 Teamsheets'!$S$2:$Z$132,$A85,'13-14 Teamsheets'!$C$2:$C$132,Q$1)+MINS_PLAYED('14-15 Teamsheets'!$H$2:$R$136,$A85,'14-15 Teamsheets'!$C$2:$C$136,Q$1)+MINS_AS_SUB('14-15 Teamsheets'!$S$2:$Z$136,$A85,'14-15 Teamsheets'!$C$2:$C$136,Q$1)</f>
        <v>0</v>
      </c>
      <c r="V85" s="27" t="s">
        <v>1635</v>
      </c>
      <c r="W85" s="27" t="s">
        <v>1635</v>
      </c>
      <c r="X85" s="27">
        <v>0</v>
      </c>
      <c r="Y85" s="27" t="s">
        <v>1635</v>
      </c>
      <c r="Z85" s="82">
        <v>0</v>
      </c>
      <c r="AA85" s="27" t="s">
        <v>1635</v>
      </c>
      <c r="AB85" s="27" t="s">
        <v>1635</v>
      </c>
      <c r="AC85" s="27">
        <v>0</v>
      </c>
      <c r="AD85" s="27" t="s">
        <v>1635</v>
      </c>
      <c r="AE85" s="82">
        <v>0</v>
      </c>
      <c r="AF85" s="27" t="s">
        <v>1635</v>
      </c>
      <c r="AG85" s="27" t="s">
        <v>1635</v>
      </c>
      <c r="AH85" s="27">
        <v>0</v>
      </c>
      <c r="AI85" s="27" t="s">
        <v>1635</v>
      </c>
      <c r="AJ85" s="82">
        <v>0</v>
      </c>
      <c r="AK85" s="27" t="s">
        <v>1635</v>
      </c>
      <c r="AL85" s="27" t="s">
        <v>1635</v>
      </c>
      <c r="AM85" s="27">
        <v>0</v>
      </c>
      <c r="AN85" s="27" t="s">
        <v>1635</v>
      </c>
      <c r="AO85" s="82">
        <v>0</v>
      </c>
      <c r="AP85" s="27" t="s">
        <v>1635</v>
      </c>
      <c r="AQ85" s="27" t="s">
        <v>1635</v>
      </c>
      <c r="AR85" s="27">
        <v>0</v>
      </c>
      <c r="AS85" s="27" t="s">
        <v>1635</v>
      </c>
      <c r="AT85" s="82">
        <v>0</v>
      </c>
      <c r="AU85" s="27" t="s">
        <v>1635</v>
      </c>
      <c r="AV85" s="27" t="s">
        <v>1635</v>
      </c>
      <c r="AW85" s="27">
        <v>0</v>
      </c>
      <c r="AX85" s="27" t="s">
        <v>1635</v>
      </c>
      <c r="AY85" s="82">
        <v>0</v>
      </c>
      <c r="AZ85" s="27" t="str">
        <f>(APPS('07-08 Teamsheets'!$H$2:$R$88,$A85,'07-08 Teamsheets'!$C$2:$C$88,AZ$1)+APPS('11-12 Teamsheets'!$H$2:$R$119,$A85,'11-12 Teamsheets'!$C$2:$C$119,AZ$1)+APPS('12-13 Teamsheets'!$H$2:$R$126,$A85,'12-13 Teamsheets'!$C$2:$C$126,AZ$1)+APPS('13-14 Teamsheets'!$H$2:$R$132,$A85,'13-14 Teamsheets'!$C$2:$C$132,AZ$1)+APPS('14-15 Teamsheets'!$H$2:$R$136,$A85,'14-15 Teamsheets'!$C$2:$C$136,AZ$1)) &amp; "(" &amp; (SUBS('07-08 Teamsheets'!$S$2:$Z$88,$A85,'07-08 Teamsheets'!$C$2:$C$88,AZ$1)+SUBS('11-12 Teamsheets'!$S$2:$Z$119,$A85,'11-12 Teamsheets'!$C$2:$C$119,AZ$1)+SUBS('12-13 Teamsheets'!$S$2:$Z$126,$A85,'12-13 Teamsheets'!$C$2:$C$126,AZ$1)+SUBS('13-14 Teamsheets'!$S$2:$Z$132,$A85,'13-14 Teamsheets'!$C$2:$C$132,AZ$1)+SUBS('14-15 Teamsheets'!$S$2:$Z$136,$A85,'14-15 Teamsheets'!$C$2:$C$136,AZ$1)) &amp; ")"</f>
        <v>0(0)</v>
      </c>
      <c r="BA85" s="27" t="str">
        <f>(GOALS('07-08 Teamsheets'!$H$2:$R$88,$A85,'07-08 Teamsheets'!$C$2:$C$88,AZ$1)+GOALS('11-12 Teamsheets'!$H$2:$R$119,$A85,'11-12 Teamsheets'!$C$2:$C$119,AZ$1)+GOALS('12-13 Teamsheets'!$H$2:$R$126,$A85,'12-13 Teamsheets'!$C$2:$C$126,AZ$1)+GOALS('13-14 Teamsheets'!$H$2:$R$132,$A85,'13-14 Teamsheets'!$C$2:$C$132,AZ$1)+GOALS('14-15 Teamsheets'!$H$2:$R$136,$A85,'14-15 Teamsheets'!$C$2:$C$136,AZ$1)) &amp; "(" &amp; (GOALS('07-08 Teamsheets'!$S$2:$Z$88,$A85,'07-08 Teamsheets'!$C$2:$C$88,AZ$1)+GOALS('11-12 Teamsheets'!$S$2:$Z$119,$A85,'11-12 Teamsheets'!$C$2:$C$119,AZ$1)+GOALS('12-13 Teamsheets'!$S$2:$Z$126,$A85,'12-13 Teamsheets'!$C$2:$C$126,AZ$1)+GOALS('13-14 Teamsheets'!$S$2:$Z$132,$A85,'13-14 Teamsheets'!$C$2:$C$132,AZ$1)+GOALS('14-15 Teamsheets'!$S$2:$Z$136,$A85,'14-15 Teamsheets'!$C$2:$C$136,AZ$1)) &amp; ")"</f>
        <v>0(0)</v>
      </c>
      <c r="BB85" s="27">
        <f>Clean_sheet('07-08 Teamsheets'!$C$2:$H$92,$A85,AZ$1)+Clean_sheet('11-12 Teamsheets'!$C$2:$H$119,$A85,AZ$1)+Clean_sheet('12-13 Teamsheets'!$C$2:$H$126,$A85,AZ$1)+Clean_sheet('13-14 Teamsheets'!$C$2:$H$132,$A85,AZ$1)+Clean_sheet('14-15 Teamsheets'!$C$2:$H$136,$A85,AZ$1)</f>
        <v>0</v>
      </c>
      <c r="BC85" s="27" t="str">
        <f>(CARDS('07-08 Teamsheets'!$H$2:$Z$88,$A85,$CX$2,'07-08 Teamsheets'!$C$2:$C$88,AZ$1)+CARDS('11-12 Teamsheets'!$H$2:$Z$119,$A85,$CX$2,'11-12 Teamsheets'!$C$2:$C$119,AZ$1)+CARDS('12-13 Teamsheets'!$H$2:$Z$126,$A85,$CX$2,'12-13 Teamsheets'!$C$2:$C$126,AZ$1)+CARDS('13-14 Teamsheets'!$H$2:$Z$132,$A85,$CX$2,'13-14 Teamsheets'!$C$2:$C$132,AZ$1)+CARDS('14-15 Teamsheets'!$H$2:$Z$136,$A85,$CX$2,'14-15 Teamsheets'!$C$2:$C$136,AZ$1)) &amp; "(" &amp; (CARDS('07-08 Teamsheets'!$H$2:$Z$88,$A85,$CX$3,'07-08 Teamsheets'!$C$2:$C$88,AZ$1)+CARDS('11-12 Teamsheets'!$H$2:$Z$119,$A85,$CX$3,'11-12 Teamsheets'!$C$2:$C$119,AZ$1)+CARDS('12-13 Teamsheets'!$H$2:$Z$126,$A85,$CX$3,'12-13 Teamsheets'!$C$2:$C$126,AZ$1)+CARDS('13-14 Teamsheets'!$H$2:$Z$132,$A85,$CX$3,'13-14 Teamsheets'!$C$2:$C$132,AZ$1)+CARDS('14-15 Teamsheets'!$H$2:$Z$136,$A85,$CX$3,'14-15 Teamsheets'!$C$2:$C$136,AZ$1)) &amp; ")"</f>
        <v>0(0)</v>
      </c>
      <c r="BD85" s="82">
        <f>MINS_PLAYED('07-08 Teamsheets'!$H$2:$R$88,$A85,'07-08 Teamsheets'!$C$2:$C$88,AZ$1)+MINS_PLAYED('11-12 Teamsheets'!$H$2:$R$119,$A85,'11-12 Teamsheets'!$C$2:$C$119,AZ$1)+MINS_PLAYED('12-13 Teamsheets'!$H$2:$R$126,$A85,'12-13 Teamsheets'!$C$2:$C$126,AZ$1)+MINS_PLAYED('13-14 Teamsheets'!$H$2:$R$132,$A85,'13-14 Teamsheets'!$C$2:$C$132,AZ$1)+MINS_PLAYED('14-15 Teamsheets'!$H$2:$R$136,$A85,'14-15 Teamsheets'!$C$2:$C$136,AZ$1)+MINS_AS_SUB('07-08 Teamsheets'!$S$2:$Z$88,$A85,'07-08 Teamsheets'!$C$2:$C$88,AZ$1)+MINS_AS_SUB('11-12 Teamsheets'!$S$2:$Z$119,$A85,'11-12 Teamsheets'!$C$2:$C$119,AZ$1)+MINS_AS_SUB('12-13 Teamsheets'!$S$2:$Z$126,$A85,'12-13 Teamsheets'!$C$2:$C$126,AZ$1)+MINS_AS_SUB('13-14 Teamsheets'!$S$2:$Z$132,$A85,'13-14 Teamsheets'!$C$2:$C$132,AZ$1)+MINS_AS_SUB('14-15 Teamsheets'!$S$2:$Z$136,$A85,'14-15 Teamsheets'!$C$2:$C$136,AZ$1)</f>
        <v>0</v>
      </c>
      <c r="BE85" s="27" t="str">
        <f>(APPS('08-09 Teamsheets'!$H$2:$R$92,$A85,'08-09 Teamsheets'!$C$2:$C$92,BE$1)+APPS('09-10 Teamsheets'!$H$2:$R$98,$A85,'09-10 Teamsheets'!$C$2:$C$98,BE$1)+APPS('10-11 Teamsheets'!$H$2:$R$107,$A85,'10-11 Teamsheets'!$C$2:$C$107,BE$1)+APPS('11-12 Teamsheets'!$H$2:$R$119,$A85,'11-12 Teamsheets'!$C$2:$C$119,BE$1)+APPS('12-13 Teamsheets'!$H$2:$R$126,$A85,'12-13 Teamsheets'!$C$2:$C$126,BE$1)+APPS('13-14 Teamsheets'!$H$2:$R$132,$A85,'13-14 Teamsheets'!$C$2:$C$132,BE$1)+APPS('14-15 Teamsheets'!$H$2:$R$136,$A85,'14-15 Teamsheets'!$C$2:$C$136,BE$1)) &amp; "(" &amp; (SUBS('08-09 Teamsheets'!$S$2:$Z$92,$A85,'08-09 Teamsheets'!$C$2:$C$92,BE$1)+SUBS('09-10 Teamsheets'!$S$2:$Z$98,$A85,'09-10 Teamsheets'!$C$2:$C$98,BE$1)+SUBS('10-11 Teamsheets'!$S$2:$Z$107,$A85,'10-11 Teamsheets'!$C$2:$C$107,BE$1)+SUBS('11-12 Teamsheets'!$S$2:$Z$119,$A85,'11-12 Teamsheets'!$C$2:$C$119,BE$1)+SUBS('12-13 Teamsheets'!$S$2:$Z$126,$A85,'12-13 Teamsheets'!$C$2:$C$126,BE$1)+SUBS('13-14 Teamsheets'!$S$2:$Z$132,$A85,'13-14 Teamsheets'!$C$2:$C$132,BE$1)+SUBS('14-15 Teamsheets'!$S$2:$Z$136,$A85,'14-15 Teamsheets'!$C$2:$C$136,BE$1)) &amp; ")"</f>
        <v>0(0)</v>
      </c>
      <c r="BF85" s="27" t="str">
        <f>(GOALS('08-09 Teamsheets'!$H$2:$R$92,$A85,'08-09 Teamsheets'!$C$2:$C$92,BE$1)+GOALS('09-10 Teamsheets'!$H$2:$R$98,$A85,'09-10 Teamsheets'!$C$2:$C$98,BE$1)+GOALS('10-11 Teamsheets'!$H$2:$R$107,$A85,'10-11 Teamsheets'!$C$2:$C$107,BE$1)+GOALS('11-12 Teamsheets'!$H$2:$R$119,$A85,'11-12 Teamsheets'!$C$2:$C$119,BE$1)+GOALS('12-13 Teamsheets'!$H$2:$R$126,$A85,'12-13 Teamsheets'!$C$2:$C$126,BE$1)+GOALS('13-14 Teamsheets'!$H$2:$R$132,$A85,'13-14 Teamsheets'!$C$2:$C$132,BE$1)+GOALS('14-15 Teamsheets'!$H$2:$R$136,$A85,'14-15 Teamsheets'!$C$2:$C$136,BE$1)) &amp; "(" &amp; (GOALS('08-09 Teamsheets'!$S$2:$Z$92,$A85,'08-09 Teamsheets'!$C$2:$C$92,BE$1)+GOALS('09-10 Teamsheets'!$S$2:$Z$98,$A85,'09-10 Teamsheets'!$C$2:$C$98,BE$1)+GOALS('10-11 Teamsheets'!$S$2:$Z$107,$A85,'10-11 Teamsheets'!$C$2:$C$107,BE$1)+GOALS('11-12 Teamsheets'!$S$2:$Z$119,$A85,'11-12 Teamsheets'!$C$2:$C$119,BE$1)+GOALS('12-13 Teamsheets'!$S$2:$Z$126,$A85,'12-13 Teamsheets'!$C$2:$C$126,BE$1)+GOALS('13-14 Teamsheets'!$S$2:$Z$132,$A85,'13-14 Teamsheets'!$C$2:$C$132,BE$1)+GOALS('14-15 Teamsheets'!$S$2:$Z$136,$A85,'14-15 Teamsheets'!$C$2:$C$136,BE$1)) &amp; ")"</f>
        <v>0(0)</v>
      </c>
      <c r="BG85" s="27">
        <f>Clean_sheet('08-09 Teamsheets'!$C$2:$H$92,$A85,BE$1)+Clean_sheet('09-10 Teamsheets'!$C$2:$H$98,$A85,BE$1)+Clean_sheet('10-11 Teamsheets'!$C$2:$H$107,$A85,BE$1)+Clean_sheet('11-12 Teamsheets'!$C$2:$H$119,$A85,BE$1)+Clean_sheet('12-13 Teamsheets'!$C$2:$H$126,$A85,BE$1)+Clean_sheet('13-14 Teamsheets'!$C$2:$H$132,$A85,BE$1)+Clean_sheet('14-15 Teamsheets'!$C$2:$H$136,$A85,BE$1)</f>
        <v>0</v>
      </c>
      <c r="BH85" s="27" t="str">
        <f>(CARDS('08-09 Teamsheets'!$H$2:$Z$92,$A85,$CX$2,'08-09 Teamsheets'!$C$2:$C$92,BE$1)+CARDS('09-10 Teamsheets'!$H$2:$Z$98,$A85,$CX$2,'09-10 Teamsheets'!$C$2:$C$98,BE$1)+CARDS('10-11 Teamsheets'!$H$2:$Z$107,$A85,$CX$2,'10-11 Teamsheets'!$C$2:$C$107,BE$1)+CARDS('11-12 Teamsheets'!$H$2:$Z$119,$A85,$CX$2,'11-12 Teamsheets'!$C$2:$C$119,BE$1)+CARDS('12-13 Teamsheets'!$H$2:$Z$126,$A85,$CX$2,'12-13 Teamsheets'!$C$2:$C$126,BE$1)+CARDS('13-14 Teamsheets'!$H$2:$Z$132,$A85,$CX$2,'13-14 Teamsheets'!$C$2:$C$132,BE$1)+CARDS('14-15 Teamsheets'!$H$2:$Z$136,$A85,$CX$2,'14-15 Teamsheets'!$C$2:$C$136,BE$1)) &amp; "(" &amp; (CARDS('08-09 Teamsheets'!$H$2:$Z$92,$A85,$CX$3,'08-09 Teamsheets'!$C$2:$C$92,BE$1)+CARDS('09-10 Teamsheets'!$H$2:$Z$98,$A85,$CX$3,'09-10 Teamsheets'!$C$2:$C$98,BE$1)+CARDS('10-11 Teamsheets'!$H$2:$Z$107,$A85,$CX$3,'10-11 Teamsheets'!$C$2:$C$107,BE$1)+CARDS('11-12 Teamsheets'!$H$2:$Z$119,$A85,$CX$3,'11-12 Teamsheets'!$C$2:$C$119,BE$1)+CARDS('12-13 Teamsheets'!$H$2:$Z$126,$A85,$CX$3,'12-13 Teamsheets'!$C$2:$C$126,BE$1)+CARDS('13-14 Teamsheets'!$H$2:$Z$132,$A85,$CX$3,'13-14 Teamsheets'!$C$2:$C$132,BE$1)+CARDS('14-15 Teamsheets'!$H$2:$Z$136,$A85,$CX$3,'14-15 Teamsheets'!$C$2:$C$136,BE$1)) &amp; ")"</f>
        <v>0(0)</v>
      </c>
      <c r="BI85" s="82">
        <f>MINS_PLAYED('08-09 Teamsheets'!$H$2:$R$92,$A85,'08-09 Teamsheets'!$C$2:$C$92,BE$1)+MINS_PLAYED('09-10 Teamsheets'!$H$2:$R$98,$A85,'09-10 Teamsheets'!$C$2:$C$98,BE$1)+ MINS_AS_SUB('08-09 Teamsheets'!$S$2:$Z$92,$A85,'08-09 Teamsheets'!$C$2:$C$92,BE$1)+ MINS_AS_SUB('09-10 Teamsheets'!$S$2:$Z$98,$A85,'09-10 Teamsheets'!$C$2:$C$98,BE$1)+MINS_PLAYED('10-11 Teamsheets'!$H$2:$R$107,$A85,'10-11 Teamsheets'!$C$2:$C$107,BE$1)+MINS_AS_SUB('10-11 Teamsheets'!$S$2:$Z$107,$A85,'10-11 Teamsheets'!$C$2:$C$107,BE$1)+MINS_PLAYED('11-12 Teamsheets'!$H$2:$R$119,$A85,'11-12 Teamsheets'!$C$2:$C$119,BE$1)+MINS_AS_SUB('11-12 Teamsheets'!$S$2:$Z$119,$A85,'11-12 Teamsheets'!$C$2:$C$119,BE$1)+MINS_PLAYED('12-13 Teamsheets'!$H$2:$R$126,$A85,'12-13 Teamsheets'!$C$2:$C$126,BE$1)+MINS_AS_SUB('12-13 Teamsheets'!$S$2:$Z$126,$A85,'12-13 Teamsheets'!$C$2:$C$126,BE$1)+MINS_PLAYED('13-14 Teamsheets'!$H$2:$R$132,$A85,'13-14 Teamsheets'!$C$2:$C$132,BE$1)+MINS_AS_SUB('13-14 Teamsheets'!$S$2:$Z$132,$A85,'13-14 Teamsheets'!$C$2:$C$132,BE$1)+MINS_PLAYED('14-15 Teamsheets'!$H$2:$R$136,$A85,'14-15 Teamsheets'!$C$2:$C$136,BE$1)+MINS_AS_SUB('14-15 Teamsheets'!$S$2:$Z$136,$A85,'14-15 Teamsheets'!$C$2:$C$136,BE$1)</f>
        <v>0</v>
      </c>
      <c r="BJ85" s="27" t="str">
        <f>(APPS('07-08 Teamsheets'!$H$2:$R$88,$A85,'07-08 Teamsheets'!$C$2:$C$88,BJ$1)+APPS('08-09 Teamsheets'!$H$2:$R$92,$A85,'08-09 Teamsheets'!$C$2:$C$92,BJ$1)+APPS('09-10 Teamsheets'!$H$2:$R$98,$A85,'09-10 Teamsheets'!$C$2:$C$98,BJ$1)+APPS('10-11 Teamsheets'!$H$2:$R$106,$A85,'10-11 Teamsheets'!$C$2:$C$106,BJ$1)+APPS('11-12 Teamsheets'!$H$2:$R$119,$A85,'11-12 Teamsheets'!$C$2:$C$119,BJ$1)+APPS('12-13 Teamsheets'!$H$2:$R$126,$A85,'12-13 Teamsheets'!$C$2:$C$126,BJ$1)+APPS('13-14 Teamsheets'!$H$2:$R$132,$A85,'13-14 Teamsheets'!$C$2:$C$132,BJ$1)+APPS('14-15 Teamsheets'!$H$2:$R$136,$A85,'14-15 Teamsheets'!$C$2:$C$136,BJ$1)) &amp; "(" &amp; (SUBS('07-08 Teamsheets'!$S$2:$Z$88,$A85,'07-08 Teamsheets'!$C$2:$C$88,BJ$1)+SUBS('08-09 Teamsheets'!$S$2:$Z$92,$A85,'08-09 Teamsheets'!$C$2:$C$92,BJ$1)+SUBS('09-10 Teamsheets'!$S$2:$Z$98,$A85,'09-10 Teamsheets'!$C$2:$C$98,BJ$1)+SUBS('10-11 Teamsheets'!$S$2:$Z$106,$A85,'10-11 Teamsheets'!$C$2:$C$106,BJ$1)+SUBS('11-12 Teamsheets'!$S$2:$Z$119,$A85,'11-12 Teamsheets'!$C$2:$C$119,BJ$1)+SUBS('12-13 Teamsheets'!$S$2:$Z$126,$A85,'12-13 Teamsheets'!$C$2:$C$126,BJ$1)+SUBS('13-14 Teamsheets'!$S$2:$Z$132,$A85,'13-14 Teamsheets'!$C$2:$C$132,BJ$1)+SUBS('14-15 Teamsheets'!$S$2:$Z$136,$A85,'14-15 Teamsheets'!$C$2:$C$136,BJ$1)) &amp; ")"</f>
        <v>0(0)</v>
      </c>
      <c r="BK85" s="27" t="str">
        <f>(GOALS('07-08 Teamsheets'!$H$2:$R$88,$A85,'07-08 Teamsheets'!$C$2:$C$88,BJ$1)+GOALS('08-09 Teamsheets'!$H$2:$R$92,$A85,'08-09 Teamsheets'!$C$2:$C$92,BJ$1)+GOALS('09-10 Teamsheets'!$H$2:$R$98,$A85,'09-10 Teamsheets'!$C$2:$C$98,BJ$1)+GOALS('10-11 Teamsheets'!$H$2:$R$106,$A85,'10-11 Teamsheets'!$C$2:$C$106,BJ$1)+GOALS('11-12 Teamsheets'!$H$2:$R$119,$A85,'11-12 Teamsheets'!$C$2:$C$119,BJ$1)+GOALS('12-13 Teamsheets'!$H$2:$R$126,$A85,'12-13 Teamsheets'!$C$2:$C$126,BJ$1)+GOALS('13-14 Teamsheets'!$H$2:$R$132,$A85,'13-14 Teamsheets'!$C$2:$C$132,BJ$1)+GOALS('14-15 Teamsheets'!$H$2:$R$136,$A85,'14-15 Teamsheets'!$C$2:$C$136,BJ$1)) &amp; "(" &amp; (GOALS('07-08 Teamsheets'!$S$2:$Z$88,$A85,'07-08 Teamsheets'!$C$2:$C$88,BJ$1)+GOALS('08-09 Teamsheets'!$S$2:$Z$92,$A85,'08-09 Teamsheets'!$C$2:$C$92,BJ$1)+GOALS('09-10 Teamsheets'!$S$2:$Z$98,$A85,'09-10 Teamsheets'!$C$2:$C$98,BJ$1)+GOALS('10-11 Teamsheets'!$S$2:$Z$106,$A85,'10-11 Teamsheets'!$C$2:$C$106,BJ$1)+GOALS('11-12 Teamsheets'!$S$2:$Z$119,$A85,'11-12 Teamsheets'!$C$2:$C$119,BJ$1)+GOALS('12-13 Teamsheets'!$S$2:$Z$126,$A85,'12-13 Teamsheets'!$C$2:$C$126,BJ$1)+GOALS('13-14 Teamsheets'!$S$2:$Z$132,$A85,'13-14 Teamsheets'!$C$2:$C$132,BJ$1)+GOALS('14-15 Teamsheets'!$S$2:$Z$136,$A85,'14-15 Teamsheets'!$C$2:$C$136,BJ$1)) &amp; ")"</f>
        <v>0(0)</v>
      </c>
      <c r="BL85" s="27">
        <f>Clean_sheet('07-08 Teamsheets'!$C$2:$H$92,$A85,BJ$1)+Clean_sheet('08-09 Teamsheets'!$C$2:$H$92,$A85,BJ$1)+Clean_sheet('09-10 Teamsheets'!$C$2:$H$98,$A85,BJ$1)+Clean_sheet('10-11 Teamsheets'!$C$2:$H$106,$A85,BJ$1)+Clean_sheet('11-12 Teamsheets'!$C$2:$H$119,$A85,BJ$1)+Clean_sheet('12-13 Teamsheets'!$C$2:$H$126,$A85,BJ$1)+Clean_sheet('13-14 Teamsheets'!$C$2:$H$132,$A85,BJ$1)+Clean_sheet('14-15 Teamsheets'!$C$2:$H$136,$A85,BJ$1)</f>
        <v>0</v>
      </c>
      <c r="BM85" s="27" t="str">
        <f>(CARDS('07-08 Teamsheets'!$H$2:$Z$88,$A85,$CX$2,'07-08 Teamsheets'!$C$2:$C$88,BJ$1)+CARDS('08-09 Teamsheets'!$H$2:$Z$92,$A85,$CX$2,'08-09 Teamsheets'!$C$2:$C$92,BJ$1)+CARDS('09-10 Teamsheets'!$H$2:$Z$98,$A85,$CX$2,'09-10 Teamsheets'!$C$2:$C$98,BJ$1)+CARDS('10-11 Teamsheets'!$H$2:$Z$106,$A85,$CX$2,'10-11 Teamsheets'!$C$2:$C$106,BJ$1)+CARDS('11-12 Teamsheets'!$H$2:$Z$119,$A85,$CX$2,'11-12 Teamsheets'!$C$2:$C$119,BJ$1)+CARDS('12-13 Teamsheets'!$H$2:$Z$126,$A85,$CX$2,'12-13 Teamsheets'!$C$2:$C$126,BJ$1)+CARDS('13-14 Teamsheets'!$H$2:$Z$132,$A85,$CX$2,'13-14 Teamsheets'!$C$2:$C$132,BJ$1)+CARDS('14-15 Teamsheets'!$H$2:$Z$136,$A85,$CX$2,'14-15 Teamsheets'!$C$2:$C$136,BJ$1)) &amp; "(" &amp; (CARDS('07-08 Teamsheets'!$H$2:$Z$88,$A85,$CX$3,'07-08 Teamsheets'!$C$2:$C$88,BJ$1)+CARDS('08-09 Teamsheets'!$H$2:$Z$92,$A85,$CX$3,'08-09 Teamsheets'!$C$2:$C$92,BJ$1)+CARDS('09-10 Teamsheets'!$H$2:$Z$98,$A85,$CX$3,'09-10 Teamsheets'!$C$2:$C$98,BJ$1)+CARDS('10-11 Teamsheets'!$H$2:$Z$106,$A85,$CX$3,'10-11 Teamsheets'!$C$2:$C$106,BJ$1)+CARDS('11-12 Teamsheets'!$H$2:$Z$119,$A85,$CX$3,'11-12 Teamsheets'!$C$2:$C$119,BJ$1)+CARDS('12-13 Teamsheets'!$H$2:$Z$126,$A85,$CX$3,'12-13 Teamsheets'!$C$2:$C$126,BJ$1)+CARDS('13-14 Teamsheets'!$H$2:$Z$132,$A85,$CX$3,'13-14 Teamsheets'!$C$2:$C$132,BJ$1)+CARDS('14-15 Teamsheets'!$H$2:$Z$136,$A85,$CX$3,'14-15 Teamsheets'!$C$2:$C$136,BJ$1)) &amp; ")"</f>
        <v>0(0)</v>
      </c>
      <c r="BN85" s="82">
        <f>MINS_PLAYED('07-08 Teamsheets'!$H$2:$R$88,$A85,'07-08 Teamsheets'!$C$2:$C$88,BJ$1)+MINS_PLAYED('08-09 Teamsheets'!$H$2:$R$92,$A85,'08-09 Teamsheets'!$C$2:$C$92,BJ$1)+MINS_PLAYED('09-10 Teamsheets'!$H$2:$R$98,$A85,'09-10 Teamsheets'!$C$2:$C$98,BJ$1)+MINS_PLAYED('10-11 Teamsheets'!$H$2:$R$106,$A85,'10-11 Teamsheets'!$C$2:$C$106,BJ$1)+MINS_PLAYED('11-12 Teamsheets'!$H$2:$R$119,$A85,'11-12 Teamsheets'!$C$2:$C$119,BJ$1)+MINS_PLAYED('12-13 Teamsheets'!$H$2:$R$126,$A85,'12-13 Teamsheets'!$C$2:$C$126,BJ$1)+MINS_PLAYED('13-14 Teamsheets'!$H$2:$R$132,$A85,'13-14 Teamsheets'!$C$2:$C$132,BJ$1)+MINS_PLAYED('14-15 Teamsheets'!$H$2:$R$136,$A85,'14-15 Teamsheets'!$C$2:$C$136,BJ$1)+MINS_AS_SUB('07-08 Teamsheets'!$S$2:$Z$88,$A85,'07-08 Teamsheets'!$C$2:$C$88,BJ$1)+MINS_AS_SUB('08-09 Teamsheets'!$S$2:$Z$92,$A85,'08-09 Teamsheets'!$C$2:$C$92,BJ$1)+MINS_AS_SUB('09-10 Teamsheets'!$S$2:$Z$98,$A85,'09-10 Teamsheets'!$C$2:$C$98,BJ$1)+MINS_AS_SUB('10-11 Teamsheets'!$S$2:$Z$106,$A85,'10-11 Teamsheets'!$C$2:$C$106,BJ$1)+MINS_AS_SUB('11-12 Teamsheets'!$S$2:$Z$119,$A85,'11-12 Teamsheets'!$C$2:$C$119,BJ$1)+MINS_AS_SUB('12-13 Teamsheets'!$S$2:$Z$126,$A85,'12-13 Teamsheets'!$C$2:$C$126,BJ$1)+MINS_AS_SUB('13-14 Teamsheets'!$S$2:$Z$132,$A85,'13-14 Teamsheets'!$C$2:$C$132,BJ$1)+MINS_AS_SUB('14-15 Teamsheets'!$S$2:$Z$136,$A85,'14-15 Teamsheets'!$C$2:$C$136,BJ$1)</f>
        <v>0</v>
      </c>
      <c r="BO85" s="27" t="str">
        <f>(APPS('07-08 Teamsheets'!$H$2:$R$88,$A85,'07-08 Teamsheets'!$C$2:$C$88,BO$1)+APPS('08-09 Teamsheets'!$H$2:$R$92,$A85,'08-09 Teamsheets'!$C$2:$C$92,BO$1)+APPS('09-10 Teamsheets'!$H$2:$R$98,$A85,'09-10 Teamsheets'!$C$2:$C$98,BO$1)+APPS('10-11 Teamsheets'!$H$2:$R$106,$A85,'10-11 Teamsheets'!$C$2:$C$106,BO$1)+APPS('11-12 Teamsheets'!$H$2:$R$119,$A85,'11-12 Teamsheets'!$C$2:$C$119,BO$1)+APPS('12-13 Teamsheets'!$H$2:$R$126,$A85,'12-13 Teamsheets'!$C$2:$C$126,BO$1)+APPS('13-14 Teamsheets'!$H$2:$R$132,$A85,'13-14 Teamsheets'!$C$2:$C$132,BO$1)+APPS('14-15 Teamsheets'!$H$2:$R$136,$A85,'14-15 Teamsheets'!$C$2:$C$136,BO$1)) &amp; "(" &amp; (SUBS('07-08 Teamsheets'!$S$2:$Z$88,$A85,'07-08 Teamsheets'!$C$2:$C$88,BO$1)+SUBS('08-09 Teamsheets'!$S$2:$Z$92,$A85,'08-09 Teamsheets'!$C$2:$C$92,BO$1)+SUBS('09-10 Teamsheets'!$S$2:$Z$98,$A85,'09-10 Teamsheets'!$C$2:$C$98,BO$1)+SUBS('10-11 Teamsheets'!$S$2:$Z$106,$A85,'10-11 Teamsheets'!$C$2:$C$106,BO$1)+SUBS('11-12 Teamsheets'!$S$2:$Z$119,$A85,'11-12 Teamsheets'!$C$2:$C$119,BO$1)+SUBS('12-13 Teamsheets'!$S$2:$Z$126,$A85,'12-13 Teamsheets'!$C$2:$C$126,BO$1)+SUBS('13-14 Teamsheets'!$S$2:$Z$132,$A85,'13-14 Teamsheets'!$C$2:$C$132,BO$1)+SUBS('14-15 Teamsheets'!$S$2:$Z$136,$A85,'14-15 Teamsheets'!$C$2:$C$136,BO$1)) &amp; ")"</f>
        <v>0(0)</v>
      </c>
      <c r="BP85" s="27" t="str">
        <f>(GOALS('07-08 Teamsheets'!$H$2:$R$88,$A85,'07-08 Teamsheets'!$C$2:$C$88,BO$1)+GOALS('08-09 Teamsheets'!$H$2:$R$92,$A85,'08-09 Teamsheets'!$C$2:$C$92,BO$1)+GOALS('09-10 Teamsheets'!$H$2:$R$98,$A85,'09-10 Teamsheets'!$C$2:$C$98,BO$1)+GOALS('10-11 Teamsheets'!$H$2:$R$106,$A85,'10-11 Teamsheets'!$C$2:$C$106,BO$1)+GOALS('11-12 Teamsheets'!$H$2:$R$119,$A85,'11-12 Teamsheets'!$C$2:$C$119,BO$1)+GOALS('12-13 Teamsheets'!$H$2:$R$126,$A85,'12-13 Teamsheets'!$C$2:$C$126,BO$1)+GOALS('13-14 Teamsheets'!$H$2:$R$132,$A85,'13-14 Teamsheets'!$C$2:$C$132,BO$1)+GOALS('14-15 Teamsheets'!$H$2:$R$136,$A85,'14-15 Teamsheets'!$C$2:$C$136,BO$1)) &amp; "(" &amp; (GOALS('07-08 Teamsheets'!$S$2:$Z$88,$A85,'07-08 Teamsheets'!$C$2:$C$88,BO$1)+GOALS('08-09 Teamsheets'!$S$2:$Z$92,$A85,'08-09 Teamsheets'!$C$2:$C$92,BO$1)+GOALS('09-10 Teamsheets'!$S$2:$Z$98,$A85,'09-10 Teamsheets'!$C$2:$C$98,BO$1)+GOALS('10-11 Teamsheets'!$S$2:$Z$106,$A85,'10-11 Teamsheets'!$C$2:$C$106,BO$1)+GOALS('11-12 Teamsheets'!$S$2:$Z$119,$A85,'11-12 Teamsheets'!$C$2:$C$119,BO$1)+GOALS('12-13 Teamsheets'!$S$2:$Z$126,$A85,'12-13 Teamsheets'!$C$2:$C$126,BO$1)+GOALS('13-14 Teamsheets'!$S$2:$Z$132,$A85,'13-14 Teamsheets'!$C$2:$C$132,BO$1)+GOALS('14-15 Teamsheets'!$S$2:$Z$136,$A85,'14-15 Teamsheets'!$C$2:$C$136,BO$1)) &amp; ")"</f>
        <v>0(0)</v>
      </c>
      <c r="BQ85" s="27">
        <f>Clean_sheet('07-08 Teamsheets'!$C$2:$H$92,$A85,BO$1)+Clean_sheet('08-09 Teamsheets'!$C$2:$H$92,$A85,BO$1)+Clean_sheet('09-10 Teamsheets'!$C$2:$H$98,$A85,BO$1)+Clean_sheet('10-11 Teamsheets'!$C$2:$H$106,$A85,BO$1)+Clean_sheet('11-12 Teamsheets'!$C$2:$H$119,$A85,BO$1)+Clean_sheet('12-13 Teamsheets'!$C$2:$H$126,$A85,BO$1)+Clean_sheet('13-14 Teamsheets'!$C$2:$H$132,$A85,BO$1)+Clean_sheet('14-15 Teamsheets'!$C$2:$H$136,$A85,BO$1)</f>
        <v>0</v>
      </c>
      <c r="BR85" s="27" t="str">
        <f>(CARDS('07-08 Teamsheets'!$H$2:$Z$88,$A85,$CX$2,'07-08 Teamsheets'!$C$2:$C$88,BO$1)+CARDS('08-09 Teamsheets'!$H$2:$Z$92,$A85,$CX$2,'08-09 Teamsheets'!$C$2:$C$92,BO$1)+CARDS('09-10 Teamsheets'!$H$2:$Z$98,$A85,$CX$2,'09-10 Teamsheets'!$C$2:$C$98,BO$1)+CARDS('10-11 Teamsheets'!$H$2:$Z$106,$A85,$CX$2,'10-11 Teamsheets'!$C$2:$C$106,BO$1)+CARDS('11-12 Teamsheets'!$H$2:$Z$119,$A85,$CX$2,'11-12 Teamsheets'!$C$2:$C$119,BO$1)+CARDS('12-13 Teamsheets'!$H$2:$Z$126,$A85,$CX$2,'12-13 Teamsheets'!$C$2:$C$126,BO$1)+CARDS('13-14 Teamsheets'!$H$2:$Z$132,$A85,$CX$2,'13-14 Teamsheets'!$C$2:$C$132,BO$1)+CARDS('14-15 Teamsheets'!$H$2:$Z$136,$A85,$CX$2,'14-15 Teamsheets'!$C$2:$C$136,BO$1)) &amp; "(" &amp; (CARDS('07-08 Teamsheets'!$H$2:$Z$88,$A85,$CX$3,'07-08 Teamsheets'!$C$2:$C$88,BO$1)+CARDS('08-09 Teamsheets'!$H$2:$Z$92,$A85,$CX$3,'08-09 Teamsheets'!$C$2:$C$92,BO$1)+CARDS('09-10 Teamsheets'!$H$2:$Z$98,$A85,$CX$3,'09-10 Teamsheets'!$C$2:$C$98,BO$1)+CARDS('10-11 Teamsheets'!$H$2:$Z$106,$A85,$CX$3,'10-11 Teamsheets'!$C$2:$C$106,BO$1)+CARDS('11-12 Teamsheets'!$H$2:$Z$119,$A85,$CX$3,'11-12 Teamsheets'!$C$2:$C$119,BO$1)+CARDS('12-13 Teamsheets'!$H$2:$Z$126,$A85,$CX$3,'12-13 Teamsheets'!$C$2:$C$126,BO$1)+CARDS('13-14 Teamsheets'!$H$2:$Z$132,$A85,$CX$3,'13-14 Teamsheets'!$C$2:$C$132,BO$1)+CARDS('14-15 Teamsheets'!$H$2:$Z$136,$A85,$CX$3,'14-15 Teamsheets'!$C$2:$C$136,BO$1)) &amp; ")"</f>
        <v>0(0)</v>
      </c>
      <c r="BS85" s="82">
        <f>MINS_PLAYED('07-08 Teamsheets'!$H$2:$R$88,$A85,'07-08 Teamsheets'!$C$2:$C$88,BO$1)+MINS_PLAYED('08-09 Teamsheets'!$H$2:$R$92,$A85,'08-09 Teamsheets'!$C$2:$C$92,BO$1)+MINS_PLAYED('09-10 Teamsheets'!$H$2:$R$98,$A85,'09-10 Teamsheets'!$C$2:$C$98,BO$1)+MINS_PLAYED('10-11 Teamsheets'!$H$2:$R$106,$A85,'10-11 Teamsheets'!$C$2:$C$106,BO$1)+MINS_PLAYED('11-12 Teamsheets'!$H$2:$R$119,$A85,'11-12 Teamsheets'!$C$2:$C$119,BO$1)+MINS_PLAYED('12-13 Teamsheets'!$H$2:$R$126,$A85,'12-13 Teamsheets'!$C$2:$C$126,BO$1)+MINS_PLAYED('13-14 Teamsheets'!$H$2:$R$132,$A85,'13-14 Teamsheets'!$C$2:$C$132,BO$1)+MINS_PLAYED('14-15 Teamsheets'!$H$2:$R$136,$A85,'14-15 Teamsheets'!$C$2:$C$136,BO$1)+MINS_AS_SUB('07-08 Teamsheets'!$S$2:$Z$88,$A85,'07-08 Teamsheets'!$C$2:$C$88,BO$1)+MINS_AS_SUB('08-09 Teamsheets'!$S$2:$Z$92,$A85,'08-09 Teamsheets'!$C$2:$C$92,BO$1)+MINS_AS_SUB('09-10 Teamsheets'!$S$2:$Z$98,$A85,'09-10 Teamsheets'!$C$2:$C$98,BO$1)+MINS_AS_SUB('10-11 Teamsheets'!$S$2:$Z$106,$A85,'10-11 Teamsheets'!$C$2:$C$106,BO$1)+MINS_AS_SUB('11-12 Teamsheets'!$S$2:$Z$119,$A85,'11-12 Teamsheets'!$C$2:$C$119,BO$1)+MINS_AS_SUB('12-13 Teamsheets'!$S$2:$Z$126,$A85,'12-13 Teamsheets'!$C$2:$C$126,BO$1)+MINS_AS_SUB('13-14 Teamsheets'!$S$2:$Z$132,$A85,'13-14 Teamsheets'!$C$2:$C$132,BO$1)+MINS_AS_SUB('14-15 Teamsheets'!$S$2:$Z$136,$A85,'14-15 Teamsheets'!$C$2:$C$136,BO$1)</f>
        <v>0</v>
      </c>
      <c r="BT85" s="71">
        <f>APPS('05-06 Teamsheets'!$H$2:$R$71,$A85,'05-06 Teamsheets'!$C$2:$C$71,B$1)+SUBS('05-06 Teamsheets'!$S$2:$W$71,$A85,'05-06 Teamsheets'!$C$2:$C$71,B$1)+APPS('06-07 Teamsheets'!$H$2:$R$83,$A85,'06-07 Teamsheets'!$C$2:$C$83,G$1)+SUBS('06-07 Teamsheets'!$S$2:$Z$83,$A85,'06-07 Teamsheets'!$C$2:$C$83,G$1)+APPS('07-08 Teamsheets'!$H$2:$R$88,$A85,'07-08 Teamsheets'!$C$2:$C$88,L$1)+SUBS('07-08 Teamsheets'!$S$2:$Z$88,$A85,'07-08 Teamsheets'!$C$2:$C$88,L$1)+APPS('08-09 Teamsheets'!$H$2:$R$92,$A85,'08-09 Teamsheets'!$C$2:$C$92,Q$1)+SUBS('08-09 Teamsheets'!$S$2:$Z$92,$A85,'08-09 Teamsheets'!$C$2:$C$92,Q$1)+APPS('09-10 Teamsheets'!$H$2:$R$98,$A85,'09-10 Teamsheets'!$C$2:$C$98,Q$1)+SUBS('09-10 Teamsheets'!$S$2:$Z$98,$A85,'09-10 Teamsheets'!$C$2:$C$98,Q$1)+APPS('10-11 Teamsheets'!$H$2:$R$107,$A85,'10-11 Teamsheets'!$C$2:$C$107,Q$1)+SUBS('10-11 Teamsheets'!$S$2:$Z$107,$A85,'10-11 Teamsheets'!$C$2:$C$107,Q$1)+APPS('11-12 Teamsheets'!$H$2:$R$119,$A85,'11-12 Teamsheets'!$C$2:$C$119,Q$1)+SUBS('11-12 Teamsheets'!$S$2:$Z$119,$A85,'11-12 Teamsheets'!$C$2:$C$119,Q$1)+APPS('12-13 Teamsheets'!$H$2:$R$126,$A85,'12-13 Teamsheets'!$C$2:$C$126,Q$1)+SUBS('12-13 Teamsheets'!$S$2:$Z$126,$A85,'12-13 Teamsheets'!$C$2:$C$126,Q$1)+APPS('13-14 Teamsheets'!$H$2:$R$132,$A85,'13-14 Teamsheets'!$C$2:$C$132,Q$1)+SUBS('13-14 Teamsheets'!$S$2:$Z$132,$A85,'13-14 Teamsheets'!$C$2:$C$132,Q$1)+APPS('14-15 Teamsheets'!$H$2:$R$136,$A85,'14-15 Teamsheets'!$C$2:$C$136,Q$1)+SUBS('14-15 Teamsheets'!$S$2:$Z$136,$A85,'14-15 Teamsheets'!$C$2:$C$136,Q$1)</f>
        <v>4</v>
      </c>
      <c r="BU85" s="132">
        <v>0</v>
      </c>
      <c r="BV85" s="27">
        <f>APPS('07-08 Teamsheets'!$H$2:$R$88,$A85,'07-08 Teamsheets'!$C$2:$C$88,AZ$1)+SUBS('07-08 Teamsheets'!$S$2:$Z$88,$A85,'07-08 Teamsheets'!$C$2:$C$88,AZ$1)+APPS('11-12 Teamsheets'!$H$2:$R$119,$A85,'11-12 Teamsheets'!$C$2:$C$119,AZ$1)+SUBS('11-12 Teamsheets'!$S$2:$Z$119,$A85,'11-12 Teamsheets'!$C$2:$C$119,AZ$1)+APPS('12-13 Teamsheets'!$H$2:$R$126,$A85,'12-13 Teamsheets'!$C$2:$C$126,AZ$1)+SUBS('12-13 Teamsheets'!$S$2:$Z$126,$A85,'12-13 Teamsheets'!$C$2:$C$126,AZ$1)+APPS('13-14 Teamsheets'!$H$2:$R$132,$A85,'13-14 Teamsheets'!$C$2:$C$132,AZ$1)+SUBS('13-14 Teamsheets'!$S$2:$Z$132,$A85,'13-14 Teamsheets'!$C$2:$C$132,AZ$1)+APPS('14-15 Teamsheets'!$H$2:$R$136,$A85,'14-15 Teamsheets'!$C$2:$C$136,AZ$1)+SUBS('14-15 Teamsheets'!$S$2:$Z$136,$A85,'14-15 Teamsheets'!$C$2:$C$136,AZ$1)+APPS('08-09 Teamsheets'!$H$2:$R$92,$A85,'08-09 Teamsheets'!$C$2:$C$92,BE$1)+APPS('09-10 Teamsheets'!$H$2:$R$98,$A85,'09-10 Teamsheets'!$C$2:$C$98,BE$1)+SUBS('08-09 Teamsheets'!$S$2:$Z$92,$A85,'08-09 Teamsheets'!$C$2:$C$92,BE$1)+SUBS('09-10 Teamsheets'!$S$2:$Z$98,$A85,'09-10 Teamsheets'!$C$2:$C$98,BE$1)+APPS('10-11 Teamsheets'!$H$2:$R$107,$A85,'10-11 Teamsheets'!$C$2:$C$107,BE$1)+SUBS('10-11 Teamsheets'!$S$2:$Z$107,$A85,'10-11 Teamsheets'!$C$2:$C$107,BE$1)+APPS('11-12 Teamsheets'!$H$2:$R$119,$A85,'11-12 Teamsheets'!$C$2:$C$119,BE$1)+SUBS('11-12 Teamsheets'!$S$2:$Z$119,$A85,'11-12 Teamsheets'!$C$2:$C$119,BE$1)+APPS('12-13 Teamsheets'!$H$2:$R$126,$A85,'12-13 Teamsheets'!$C$2:$C$126,BE$1)+SUBS('12-13 Teamsheets'!$S$2:$Z$126,$A85,'12-13 Teamsheets'!$C$2:$C$126,BE$1)+APPS('13-14 Teamsheets'!$H$2:$R$132,$A85,'13-14 Teamsheets'!$C$2:$C$132,BE$1)+SUBS('13-14 Teamsheets'!$S$2:$Z$132,$A85,'13-14 Teamsheets'!$C$2:$C$132,BE$1)+APPS('14-15 Teamsheets'!$H$2:$R$136,$A85,'14-15 Teamsheets'!$C$2:$C$136,BE$1)+SUBS('14-15 Teamsheets'!$S$2:$Z$136,$A85,'14-15 Teamsheets'!$C$2:$C$136,BE$1)</f>
        <v>0</v>
      </c>
      <c r="BW85" s="27">
        <f>APPS('07-08 Teamsheets'!$H$2:$R$88,$A85,'07-08 Teamsheets'!$C$2:$C$88,BJ$1)+APPS('08-09 Teamsheets'!$H$2:$R$92,$A85,'08-09 Teamsheets'!$C$2:$C$92,BJ$1)+APPS('09-10 Teamsheets'!$H$2:$R$98,$A85,'09-10 Teamsheets'!$C$2:$C$98,BJ$1)+SUBS('07-08 Teamsheets'!$S$2:$Z$88,$A85,'07-08 Teamsheets'!$C$2:$C$88,BJ$1)+SUBS('08-09 Teamsheets'!$S$2:$Z$92,$A85,'08-09 Teamsheets'!$C$2:$C$92,BJ$1)+SUBS('09-10 Teamsheets'!$S$2:$Z$98,$A85,'09-10 Teamsheets'!$C$2:$C$98,BJ$1)+APPS('10-11 Teamsheets'!$H$2:$R$107,$A85,'10-11 Teamsheets'!$C$2:$C$107,BJ$1)+SUBS('10-11 Teamsheets'!$S$2:$Z$107,$A85,'10-11 Teamsheets'!$C$2:$C$107,BJ$1)+APPS('11-12 Teamsheets'!$H$2:$R$119,$A85,'11-12 Teamsheets'!$C$2:$C$119,BJ$1)+SUBS('11-12 Teamsheets'!$S$2:$Z$111,$A85,'11-12 Teamsheets'!$C$2:$C$119,BJ$1)+APPS('12-13 Teamsheets'!$H$2:$R$126,$A85,'12-13 Teamsheets'!$C$2:$C$126,BJ$1)+SUBS('12-13 Teamsheets'!$S$2:$Z$118,$A85,'12-13 Teamsheets'!$C$2:$C$126,BJ$1)+APPS('13-14 Teamsheets'!$H$2:$R$132,$A85,'13-14 Teamsheets'!$C$2:$C$132,BJ$1)+SUBS('13-14 Teamsheets'!$S$2:$Z$124,$A85,'13-14 Teamsheets'!$C$2:$C$132,BJ$1)+APPS('14-15 Teamsheets'!$H$2:$R$136,$A85,'14-15 Teamsheets'!$C$2:$C$136,BJ$1)+SUBS('14-15 Teamsheets'!$S$2:$Z$128,$A85,'14-15 Teamsheets'!$C$2:$C$136,BJ$1)</f>
        <v>0</v>
      </c>
      <c r="BX85" s="27">
        <f>APPS('07-08 Teamsheets'!$H$2:$R$88,$A85,'07-08 Teamsheets'!$C$2:$C$88,BO$1)+APPS('08-09 Teamsheets'!$H$2:$R$92,$A85,'08-09 Teamsheets'!$C$2:$C$92,BO$1)+APPS('09-10 Teamsheets'!$H$2:$R$98,$A85,'09-10 Teamsheets'!$C$2:$C$98,BO$1)+SUBS('07-08 Teamsheets'!$S$2:$Z$88,$A85,'07-08 Teamsheets'!$C$2:$C$88,BO$1)+SUBS('08-09 Teamsheets'!$S$2:$Z$92,$A85,'08-09 Teamsheets'!$C$2:$C$92,BO$1)+SUBS('09-10 Teamsheets'!$S$2:$Z$98,$A85,'09-10 Teamsheets'!$C$2:$C$98,BO$1)+APPS('10-11 Teamsheets'!$H$2:$R$107,$A85,'10-11 Teamsheets'!$C$2:$C$107,BO$1)+SUBS('10-11 Teamsheets'!$S$2:$Z$107,$A85,'10-11 Teamsheets'!$C$2:$C$107,BO$1)+APPS('11-12 Teamsheets'!$H$2:$R$119,$A85,'11-12 Teamsheets'!$C$2:$C$119,BO$1)+SUBS('11-12 Teamsheets'!$S$2:$Z$119,$A85,'11-12 Teamsheets'!$C$2:$C$119,BO$1)+APPS('12-13 Teamsheets'!$H$2:$R$126,$A85,'12-13 Teamsheets'!$C$2:$C$126,BO$1)+SUBS('12-13 Teamsheets'!$S$2:$Z$126,$A85,'12-13 Teamsheets'!$C$2:$C$126,BO$1)+APPS('13-14 Teamsheets'!$H$2:$R$132,$A85,'13-14 Teamsheets'!$C$2:$C$132,BO$1)+SUBS('13-14 Teamsheets'!$S$2:$Z$132,$A85,'13-14 Teamsheets'!$C$2:$C$132,BO$1)+APPS('14-15 Teamsheets'!$H$2:$R$136,$A85,'14-15 Teamsheets'!$C$2:$C$136,BO$1)+SUBS('14-15 Teamsheets'!$S$2:$Z$136,$A85,'14-15 Teamsheets'!$C$2:$C$136,BO$1)</f>
        <v>0</v>
      </c>
      <c r="BY85" s="28">
        <f t="shared" si="31"/>
        <v>0</v>
      </c>
      <c r="BZ85" s="27" t="str">
        <f>(APPS('05-06 Teamsheets'!$H$2:$R$71,$A85) + APPS('06-07 Teamsheets'!$H$2:$R$83,$A85) +APPS('07-08 Teamsheets'!$H$2:$R$88,$A85) + APPS('08-09 Teamsheets'!$H$2:$R$92,$A85)+APPS('09-10 Teamsheets'!$H$2:$R$98,$A85)+APPS('10-11 Teamsheets'!$H$2:$R$107,$A85)+APPS('11-12 Teamsheets'!$H$2:$R$119,$A85)+APPS('12-13 Teamsheets'!$H$2:$R$126,$A85)+APPS('13-14 Teamsheets'!$H$2:$R$132,$A85)+APPS('14-15 Teamsheets'!$H$2:$R$136,$A85)) &amp; "(" &amp; (SUBS('05-06 Teamsheets'!$S$2:$W$71,$A85)+SUBS('06-07 Teamsheets'!$S$2:$Z$83,$A85)+SUBS('07-08 Teamsheets'!$S$2:$Z$88,$A85) +SUBS('08-09 Teamsheets'!$S$2:$Z$92,$A85)+SUBS('09-10 Teamsheets'!$S$2:$Z$98,$A85)+SUBS('10-11 Teamsheets'!$S$2:$Z$107,$A85)+SUBS('11-12 Teamsheets'!$S$2:$Z$119,$A85)+SUBS('12-13 Teamsheets'!$S$2:$Z$126,$A85)+SUBS('13-14 Teamsheets'!$S$2:$Z$132,$A85)+SUBS('14-15 Teamsheets'!$S$2:$Z$136,$A85)) &amp; ")"</f>
        <v>1(3)</v>
      </c>
      <c r="CA85" s="28">
        <f t="shared" si="32"/>
        <v>4</v>
      </c>
      <c r="CB85" s="71">
        <f>GOALS('05-06 Teamsheets'!$H$2:$W$71,$A85,'05-06 Teamsheets'!$C$2:$C$71,B$1)+GOALS('06-07 Teamsheets'!$H$2:$Z$83,$A85,'06-07 Teamsheets'!$C$2:$C$83,G$1)+GOALS('07-08 Teamsheets'!$H$2:$Z$88,$A85,'07-08 Teamsheets'!$C$2:$C$88,L$1)+GOALS('08-09 Teamsheets'!$H$2:$Z$92,$A85,'08-09 Teamsheets'!$C$2:$C$92,Q$1)+GOALS('09-10 Teamsheets'!$H$2:$Z$98,$A85,'09-10 Teamsheets'!$C$2:$C$98,Q$1)+GOALS('10-11 Teamsheets'!$H$2:$Z$107,$A85,'10-11 Teamsheets'!$C$2:$C$107,Q$1)+GOALS('11-12 Teamsheets'!$H$2:$Z$119,$A85,'11-12 Teamsheets'!$C$2:$C$119,Q$1)+GOALS('12-13 Teamsheets'!$H$2:$Z$126,$A85,'12-13 Teamsheets'!$C$2:$C$126,Q$1)+GOALS('13-14 Teamsheets'!$H$2:$Z$132,$A85,'13-14 Teamsheets'!$C$2:$C$132,Q$1)+GOALS('14-15 Teamsheets'!$H$2:$Z$136,$A85,'14-15 Teamsheets'!$C$2:$C$136,Q$1)</f>
        <v>2</v>
      </c>
      <c r="CC85" s="27">
        <f>GOALS('05-06 Teamsheets'!$H$2:$W$71,$A85,'05-06 Teamsheets'!$C$2:$C$71,V$1)+GOALS('05-06 Teamsheets'!$H$2:$W$71,$A85,'05-06 Teamsheets'!$C$2:$C$71,AA$1)+GOALS('06-07 Teamsheets'!$H$2:$Z$83,$A85,'06-07 Teamsheets'!$C$2:$C$83,AF$1)+GOALS('06-07 Teamsheets'!$H$2:$Z$83,$A85,'06-07 Teamsheets'!$C$2:$C$83,AK$1)+GOALS('07-08 Teamsheets'!$H$2:$Z$88,$A85,'07-08 Teamsheets'!$C$2:$C$88,AP$1)+GOALS('07-08 Teamsheets'!$H$2:$Z$88,$A85,'07-08 Teamsheets'!$C$2:$C$88,AU$1)+GOALS('07-08 Teamsheets'!$H$2:$Z$88,$A85,'07-08 Teamsheets'!$C$2:$C$88,AZ$1)+GOALS('11-12 Teamsheets'!$H$2:$Z$119,$A85,'11-12 Teamsheets'!$C$2:$C$119,AZ$1)+GOALS('12-13 Teamsheets'!$H$2:$Z$120,$A85,'12-13 Teamsheets'!$C$2:$C$120,AZ$1)+GOALS('13-14 Teamsheets'!$H$2:$Z$126,$A85,'13-14 Teamsheets'!$C$2:$C$126,AZ$1)+GOALS('14-15 Teamsheets'!$H$2:$Z$130,$A85,'14-15 Teamsheets'!$C$2:$C$130,AZ$1)+GOALS('08-09 Teamsheets'!$H$2:$Z$92,$A85,'08-09 Teamsheets'!$C$2:$C$92,BE$1)+GOALS('09-10 Teamsheets'!$H$2:$Z$98,$A85,'09-10 Teamsheets'!$C$2:$C$98,BE$1)+GOALS('10-11 Teamsheets'!$H$2:$Z$107,$A85,'10-11 Teamsheets'!$C$2:$C$107,BE$1)+GOALS('11-12 Teamsheets'!$H$2:$Z$119,$A85,'11-12 Teamsheets'!$C$2:$C$119,BE$1)+GOALS('12-13 Teamsheets'!$H$2:$Z$126,$A85,'12-13 Teamsheets'!$C$2:$C$126,BE$1)+GOALS('13-14 Teamsheets'!$H$2:$Z$132,$A85,'13-14 Teamsheets'!$C$2:$C$132,BE$1)+GOALS('14-15 Teamsheets'!$H$2:$Z$136,$A85,'14-15 Teamsheets'!$C$2:$C$136,BE$1)</f>
        <v>0</v>
      </c>
      <c r="CD85" s="27">
        <f>GOALS('07-08 Teamsheets'!$H$2:$Z$88,$A85,'07-08 Teamsheets'!$C$2:$C$88,BJ$1)
+GOALS('08-09 Teamsheets'!$H$2:$Z$92,$A85,'08-09 Teamsheets'!$C$2:$C$92,BJ$1)
+GOALS('09-10 Teamsheets'!$H$2:$Z$98,$A85,'09-10 Teamsheets'!$C$2:$C$98,BJ$1)
+GOALS('10-11 Teamsheets'!$H$2:$Z$107,$A85,'10-11 Teamsheets'!$C$2:$C$107,BJ$1)
+GOALS('11-12 Teamsheets'!$H$2:$Z$119,$A85,'11-12 Teamsheets'!$C$2:$C$119,BJ$1)
+GOALS('12-13 Teamsheets'!$H$2:$Z$124,$A85,'12-13 Teamsheets'!$C$2:$C$124,BJ$1)+GOALS('13-14 Teamsheets'!$H$2:$Z$130,$A85,'13-14 Teamsheets'!$C$2:$C$130,BJ$1)+GOALS('14-15 Teamsheets'!$H$2:$Z$134,$A85,'14-15 Teamsheets'!$C$2:$C$134,BJ$1)
+GOALS('07-08 Teamsheets'!$H$2:$Z$88,$A85,'07-08 Teamsheets'!$C$2:$C$88,BO$1)
+GOALS('08-09 Teamsheets'!$H$2:$Z$92,$A85,'08-09 Teamsheets'!$C$2:$C$92,BO$1)
+GOALS('09-10 Teamsheets'!$H$2:$Z$98,$A85,'09-10 Teamsheets'!$C$2:$C$98,BO$1)
+GOALS('10-11 Teamsheets'!$H$2:$Z$107,$A85,'10-11 Teamsheets'!$C$2:$C$107,BO$1)
+GOALS('11-12 Teamsheets'!$H$2:$Z$119,$A85,'11-12 Teamsheets'!$C$2:$C$119,BO$1)
+GOALS('12-13 Teamsheets'!$H$2:$Z$126,$A85,'12-13 Teamsheets'!$C$2:$C$126,BO$1)+GOALS('13-14 Teamsheets'!$H$2:$Z$132,$A85,'13-14 Teamsheets'!$C$2:$C$132,BO$1)+GOALS('14-15 Teamsheets'!$H$2:$Z$136,$A85,'14-15 Teamsheets'!$C$2:$C$136,BO$1)</f>
        <v>0</v>
      </c>
      <c r="CE85" s="28">
        <f t="shared" si="33"/>
        <v>0</v>
      </c>
      <c r="CF85" s="27" t="str">
        <f>(GOALS('05-06 Teamsheets'!$H$2:$R$71,$A85) +GOALS('06-07 Teamsheets'!$H$2:$R$83,$A85) +  GOALS('07-08 Teamsheets'!$H$2:$R$88,$A85) + GOALS('08-09 Teamsheets'!$H$2:$R$92,$A85)+GOALS('09-10 Teamsheets'!$H$2:$R$98,$A85)+GOALS('10-11 Teamsheets'!$H$2:$R$107,$A85)+GOALS('11-12 Teamsheets'!$H$2:$R$119,$A85)+GOALS('12-13 Teamsheets'!$H$2:$R$126,$A85)+GOALS('13-14 Teamsheets'!$H$2:$R$132,$A85)+GOALS('14-15 Teamsheets'!$H$2:$R$136,$A85)) &amp; "(" &amp; (GOALS('05-06 Teamsheets'!$S$2:$W$71,$A85)+GOALS('06-07 Teamsheets'!$S$2:$Z$83,$A85)+GOALS('07-08 Teamsheets'!$S$2:$Z$88,$A85)+GOALS('08-09 Teamsheets'!$S$2:$Z$92,$A85)+GOALS('09-10 Teamsheets'!$S$2:$Z$98,$A85)+GOALS('10-11 Teamsheets'!$S$2:$Z$107,$A85)+GOALS('11-12 Teamsheets'!$S$2:$Z$119,$A85)+GOALS('12-13 Teamsheets'!$S$2:$Z$126,$A85)+GOALS('13-14 Teamsheets'!$S$2:$Z$132,$A85)+GOALS('14-15 Teamsheets'!$S$2:$Z$136,$A85)) &amp; ")"</f>
        <v>0(2)</v>
      </c>
      <c r="CG85" s="28">
        <f t="shared" si="34"/>
        <v>2</v>
      </c>
      <c r="CH85" s="71">
        <f t="shared" si="7"/>
        <v>0</v>
      </c>
      <c r="CI85" s="83">
        <f t="shared" si="8"/>
        <v>0</v>
      </c>
      <c r="CJ85" s="77">
        <f t="shared" si="9"/>
        <v>0</v>
      </c>
      <c r="CK85" s="74" t="str">
        <f>(CARDS('05-06 Teamsheets'!$H$2:$W$71,$A85,$CX$2)+CARDS('06-07 Teamsheets'!$H$2:$Z$83,$A85,$CX$2)+CARDS('07-08 Teamsheets'!$H$2:$Z$88,$A85,$CX$2)+CARDS('08-09 Teamsheets'!$H$2:$Z$92,$A85,$CX$2)+CARDS('09-10 Teamsheets'!$H$2:$Z$98,$A85,$CX$2)+CARDS('10-11 Teamsheets'!$H$2:$Z$107,$A85,$CX$2)+CARDS('11-12 Teamsheets'!$H$2:$Z$119,$A85,$CX$2)+CARDS('12-13 Teamsheets'!$H$2:$Z$126,$A85,$CX$2)+CARDS('13-14 Teamsheets'!$H$2:$Z$130,$A85,$CX$2)) &amp; "(" &amp; (CARDS('05-06 Teamsheets'!$H$2:$W$71,$A85,$CX$3)+CARDS('06-07 Teamsheets'!$H$2:$Z$83,$A85,$CX$3)+CARDS('07-08 Teamsheets'!$H$2:$Z$88,$A85,$CX$3)+CARDS('08-09 Teamsheets'!$H$2:$Z$92,$A85,$CX$3)+CARDS('09-10 Teamsheets'!$H$2:$Z$98,$A85,$CX$3)+CARDS('10-11 Teamsheets'!$H$2:$Z$107,$A85,$CX$3)+CARDS('11-12 Teamsheets'!$H$2:$Z$119,$A85,$CX$3)+CARDS('13-14 Teamsheets'!$H$2:$Z$130,$A85,$CX$3)) &amp; ")"</f>
        <v>0(0)</v>
      </c>
      <c r="CL85" s="28">
        <f t="shared" si="10"/>
        <v>156</v>
      </c>
      <c r="CM85" s="28">
        <f t="shared" si="25"/>
        <v>0</v>
      </c>
      <c r="CN85" s="77">
        <f t="shared" si="12"/>
        <v>156</v>
      </c>
      <c r="CO85" s="28">
        <f t="shared" si="29"/>
        <v>39</v>
      </c>
      <c r="CP85" s="28">
        <f t="shared" si="30"/>
        <v>0.5</v>
      </c>
      <c r="CQ85" s="77">
        <f t="shared" si="24"/>
        <v>78</v>
      </c>
      <c r="CS85" s="71">
        <f t="shared" si="26"/>
        <v>138</v>
      </c>
      <c r="CT85" s="83">
        <f t="shared" si="27"/>
        <v>150</v>
      </c>
      <c r="CU85" s="77">
        <f t="shared" si="28"/>
        <v>55</v>
      </c>
    </row>
    <row r="86" spans="1:102" x14ac:dyDescent="0.2">
      <c r="A86" s="25" t="s">
        <v>2672</v>
      </c>
      <c r="B86" s="27" t="s">
        <v>1635</v>
      </c>
      <c r="C86" s="27" t="s">
        <v>1635</v>
      </c>
      <c r="D86" s="27">
        <v>0</v>
      </c>
      <c r="E86" s="27" t="s">
        <v>1635</v>
      </c>
      <c r="F86" s="82">
        <v>0</v>
      </c>
      <c r="G86" s="27" t="s">
        <v>1635</v>
      </c>
      <c r="H86" s="27" t="s">
        <v>1635</v>
      </c>
      <c r="I86" s="27">
        <v>0</v>
      </c>
      <c r="J86" s="27" t="s">
        <v>1635</v>
      </c>
      <c r="K86" s="82">
        <v>0</v>
      </c>
      <c r="L86" s="27" t="s">
        <v>1635</v>
      </c>
      <c r="M86" s="27" t="s">
        <v>1635</v>
      </c>
      <c r="N86" s="27">
        <v>0</v>
      </c>
      <c r="O86" s="27" t="s">
        <v>1635</v>
      </c>
      <c r="P86" s="82">
        <v>0</v>
      </c>
      <c r="Q86" s="27" t="str">
        <f>(APPS('08-09 Teamsheets'!$H$2:$R$92,$A86,'08-09 Teamsheets'!$C$2:$C$92,Q$1)+APPS('09-10 Teamsheets'!$H$2:$R$98,$A86,'09-10 Teamsheets'!$C$2:$C$98,Q$1)+APPS('10-11 Teamsheets'!$H$2:$R$107,$A86,'10-11 Teamsheets'!$C$2:$C$107,Q$1)+APPS('11-12 Teamsheets'!$H$2:$R$119,$A86,'11-12 Teamsheets'!$C$2:$C$119,Q$1)+APPS('12-13 Teamsheets'!$H$2:$R$126,$A86,'12-13 Teamsheets'!$C$2:$C$126,Q$1)+APPS('13-14 Teamsheets'!$H$2:$R$132,$A86,'13-14 Teamsheets'!$C$2:$C$132,Q$1)+APPS('14-15 Teamsheets'!$H$2:$R$136,$A86,'14-15 Teamsheets'!$C$2:$C$136,Q$1)) &amp; "(" &amp; (SUBS('08-09 Teamsheets'!$S$2:$Z$92,$A86,'08-09 Teamsheets'!$C$2:$C$92,Q$1)+SUBS('09-10 Teamsheets'!$S$2:$Z$98,$A86,'09-10 Teamsheets'!$C$2:$C$98,Q$1)+SUBS('10-11 Teamsheets'!$S$2:$Z$107,$A86,'10-11 Teamsheets'!$C$2:$C$107,Q$1)+SUBS('11-12 Teamsheets'!$S$2:$Z$119,$A86,'11-12 Teamsheets'!$C$2:$C$119,Q$1)+SUBS('12-13 Teamsheets'!$S$2:$Z$126,$A86,'12-13 Teamsheets'!$C$2:$C$126,Q$1)+SUBS('13-14 Teamsheets'!$S$2:$Z$132,$A86,'13-14 Teamsheets'!$C$2:$C$132,Q$1)+SUBS('14-15 Teamsheets'!$S$2:$Z$136,$A86,'14-15 Teamsheets'!$C$2:$C$136,Q$1)) &amp; ")"</f>
        <v>0(0)</v>
      </c>
      <c r="R86" s="27" t="str">
        <f>(GOALS('08-09 Teamsheets'!$H$2:$R$92,$A86,'08-09 Teamsheets'!$C$2:$C$92,Q$1)+GOALS('09-10 Teamsheets'!$H$2:$R$98,$A86,'09-10 Teamsheets'!$C$2:$C$98,Q$1)+GOALS('10-11 Teamsheets'!$H$2:$R$107,$A86,'10-11 Teamsheets'!$C$2:$C$107,Q$1)+GOALS('11-12 Teamsheets'!$H$2:$R$119,$A86,'11-12 Teamsheets'!$C$2:$C$119,Q$1)+GOALS('12-13 Teamsheets'!$H$2:$R$126,$A86,'12-13 Teamsheets'!$C$2:$C$126,Q$1)+GOALS('13-14 Teamsheets'!$H$2:$R$132,$A86,'13-14 Teamsheets'!$C$2:$C$132,Q$1)+GOALS('14-15 Teamsheets'!$H$2:$R$136,$A86,'14-15 Teamsheets'!$C$2:$C$136,Q$1)) &amp; "(" &amp; (GOALS('08-09 Teamsheets'!$S$2:$Z$92,$A86,'08-09 Teamsheets'!$C$2:$C$92,Q$1)+GOALS('09-10 Teamsheets'!$S$2:$Z$98,$A86,'09-10 Teamsheets'!$C$2:$C$98,Q$1)+GOALS('10-11 Teamsheets'!$S$2:$Z$107,$A86,'10-11 Teamsheets'!$C$2:$C$107,Q$1)+GOALS('11-12 Teamsheets'!$S$2:$Z$119,$A86,'11-12 Teamsheets'!$C$2:$C$119,Q$1)+GOALS('12-13 Teamsheets'!$S$2:$Z$126,$A86,'12-13 Teamsheets'!$C$2:$C$126,Q$1)+GOALS('13-14 Teamsheets'!$S$2:$Z$132,$A86,'13-14 Teamsheets'!$C$2:$C$132,Q$1)+GOALS('14-15 Teamsheets'!$S$2:$Z$136,$A86,'14-15 Teamsheets'!$C$2:$C$136,Q$1)) &amp; ")"</f>
        <v>0(0)</v>
      </c>
      <c r="S86" s="27">
        <f>Clean_sheet('08-09 Teamsheets'!$C$2:$H$92,$A86,Q$1)+Clean_sheet('09-10 Teamsheets'!$C$2:$H$98,$A86,Q$1)+Clean_sheet('10-11 Teamsheets'!$C$2:$H$107,$A86,Q$1)+Clean_sheet('11-12 Teamsheets'!$C$2:$H$119,$A86,Q$1)+Clean_sheet('12-13 Teamsheets'!$C$2:$H$126,$A86,Q$1)+Clean_sheet('13-14 Teamsheets'!$C$2:$H$132,$A86,Q$1)+Clean_sheet('14-15 Teamsheets'!$C$2:$H$136,$A86,Q$1)</f>
        <v>0</v>
      </c>
      <c r="T86" s="27" t="str">
        <f>(CARDS('08-09 Teamsheets'!$H$2:$Z$92,$A86,$CX$2,'08-09 Teamsheets'!$C$2:$C$92,Q$1)+CARDS('09-10 Teamsheets'!$H$2:$Z$98,$A86,$CX$2,'09-10 Teamsheets'!$C$2:$C$98,Q$1)+CARDS('10-11 Teamsheets'!$H$2:$Z$107,$A86,$CX$2,'10-11 Teamsheets'!$C$2:$C$107,Q$1)+CARDS('11-12 Teamsheets'!$H$2:$Z$119,$A86,$CX$2,'11-12 Teamsheets'!$C$2:$C$119,Q$1)+CARDS('12-13 Teamsheets'!$H$2:$Z$126,$A86,$CX$2,'12-13 Teamsheets'!$C$2:$C$126,Q$1)+CARDS('13-14 Teamsheets'!$H$2:$Z$132,$A86,$CX$2,'13-14 Teamsheets'!$C$2:$C$132,Q$1)+CARDS('14-15 Teamsheets'!$H$2:$Z$136,$A86,$CX$2,'14-15 Teamsheets'!$C$2:$C$136,Q$1)) &amp; "(" &amp; (CARDS('08-09 Teamsheets'!$H$2:$Z$92,$A86,$CX$3,'08-09 Teamsheets'!$C$2:$C$92,Q$1)+CARDS('09-10 Teamsheets'!$H$2:$Z$98,$A86,$CX$3,'09-10 Teamsheets'!$C$2:$C$98,Q$1)+CARDS('10-11 Teamsheets'!$H$2:$Z$107,$A86,$CX$3,'10-11 Teamsheets'!$C$2:$C$107,Q$1)+CARDS('11-12 Teamsheets'!$H$2:$Z$119,$A86,$CX$3,'11-12 Teamsheets'!$C$2:$C$119,Q$1)+CARDS('12-13 Teamsheets'!$H$2:$Z$126,$A86,$CX$3,'12-13 Teamsheets'!$C$2:$C$126,Q$1)+CARDS('13-14 Teamsheets'!$H$2:$Z$132,$A86,$CX$3,'13-14 Teamsheets'!$C$2:$C$132,Q$1)+CARDS('14-15 Teamsheets'!$H$2:$Z$136,$A86,$CX$3,'14-15 Teamsheets'!$C$2:$C$136,Q$1)) &amp; ")"</f>
        <v>0(0)</v>
      </c>
      <c r="U86" s="82">
        <f>MINS_PLAYED('08-09 Teamsheets'!$H$2:$R$92,$A86,'08-09 Teamsheets'!$C$2:$C$92,Q$1)+MINS_PLAYED('09-10 Teamsheets'!$H$2:$R$98,$A86,'09-10 Teamsheets'!$C$2:$C$98,Q$1)+ MINS_AS_SUB('08-09 Teamsheets'!$S$2:$Z$92,$A86,'08-09 Teamsheets'!$C$2:$C$92,Q$1)+ MINS_AS_SUB('09-10 Teamsheets'!$S$2:$Z$98,$A86,'09-10 Teamsheets'!$C$2:$C$98,Q$1)+MINS_PLAYED('10-11 Teamsheets'!$H$2:$R$107,$A86,'10-11 Teamsheets'!$C$2:$C$107,Q$1)+MINS_AS_SUB('10-11 Teamsheets'!$S$2:$Z$107,$A86,'10-11 Teamsheets'!$C$2:$C$107,Q$1)+MINS_PLAYED('11-12 Teamsheets'!$H$2:$R$119,$A86,'11-12 Teamsheets'!$C$2:$C$119,Q$1)+MINS_AS_SUB('11-12 Teamsheets'!$S$2:$Z$119,$A86,'11-12 Teamsheets'!$C$2:$C$119,Q$1)+MINS_PLAYED('12-13 Teamsheets'!$H$2:$R$126,$A86,'12-13 Teamsheets'!$C$2:$C$126,Q$1)+MINS_AS_SUB('12-13 Teamsheets'!$S$2:$Z$126,$A86,'12-13 Teamsheets'!$C$2:$C$126,Q$1)+MINS_PLAYED('13-14 Teamsheets'!$H$2:$R$132,$A86,'13-14 Teamsheets'!$C$2:$C$132,Q$1)+MINS_AS_SUB('13-14 Teamsheets'!$S$2:$Z$132,$A86,'13-14 Teamsheets'!$C$2:$C$132,Q$1)+MINS_PLAYED('14-15 Teamsheets'!$H$2:$R$136,$A86,'14-15 Teamsheets'!$C$2:$C$136,Q$1)+MINS_AS_SUB('14-15 Teamsheets'!$S$2:$Z$136,$A86,'14-15 Teamsheets'!$C$2:$C$136,Q$1)</f>
        <v>0</v>
      </c>
      <c r="V86" s="27" t="s">
        <v>1635</v>
      </c>
      <c r="W86" s="27" t="s">
        <v>1635</v>
      </c>
      <c r="X86" s="27">
        <v>0</v>
      </c>
      <c r="Y86" s="27" t="s">
        <v>1635</v>
      </c>
      <c r="Z86" s="82">
        <v>0</v>
      </c>
      <c r="AA86" s="27" t="s">
        <v>1635</v>
      </c>
      <c r="AB86" s="27" t="s">
        <v>1635</v>
      </c>
      <c r="AC86" s="27">
        <v>0</v>
      </c>
      <c r="AD86" s="27" t="s">
        <v>1635</v>
      </c>
      <c r="AE86" s="82">
        <v>0</v>
      </c>
      <c r="AF86" s="27" t="s">
        <v>1635</v>
      </c>
      <c r="AG86" s="27" t="s">
        <v>1635</v>
      </c>
      <c r="AH86" s="27">
        <v>0</v>
      </c>
      <c r="AI86" s="27" t="s">
        <v>1635</v>
      </c>
      <c r="AJ86" s="82">
        <v>0</v>
      </c>
      <c r="AK86" s="27" t="s">
        <v>1635</v>
      </c>
      <c r="AL86" s="27" t="s">
        <v>1635</v>
      </c>
      <c r="AM86" s="27">
        <v>0</v>
      </c>
      <c r="AN86" s="27" t="s">
        <v>1635</v>
      </c>
      <c r="AO86" s="82">
        <v>0</v>
      </c>
      <c r="AP86" s="27" t="s">
        <v>1635</v>
      </c>
      <c r="AQ86" s="27" t="s">
        <v>1635</v>
      </c>
      <c r="AR86" s="27">
        <v>0</v>
      </c>
      <c r="AS86" s="27" t="s">
        <v>1635</v>
      </c>
      <c r="AT86" s="82">
        <v>0</v>
      </c>
      <c r="AU86" s="27" t="s">
        <v>1635</v>
      </c>
      <c r="AV86" s="27" t="s">
        <v>1635</v>
      </c>
      <c r="AW86" s="27">
        <v>0</v>
      </c>
      <c r="AX86" s="27" t="s">
        <v>1635</v>
      </c>
      <c r="AY86" s="82">
        <v>0</v>
      </c>
      <c r="AZ86" s="27" t="str">
        <f>(APPS('07-08 Teamsheets'!$H$2:$R$88,$A86,'07-08 Teamsheets'!$C$2:$C$88,AZ$1)+APPS('11-12 Teamsheets'!$H$2:$R$119,$A86,'11-12 Teamsheets'!$C$2:$C$119,AZ$1)+APPS('12-13 Teamsheets'!$H$2:$R$126,$A86,'12-13 Teamsheets'!$C$2:$C$126,AZ$1)+APPS('13-14 Teamsheets'!$H$2:$R$132,$A86,'13-14 Teamsheets'!$C$2:$C$132,AZ$1)+APPS('14-15 Teamsheets'!$H$2:$R$136,$A86,'14-15 Teamsheets'!$C$2:$C$136,AZ$1)) &amp; "(" &amp; (SUBS('07-08 Teamsheets'!$S$2:$Z$88,$A86,'07-08 Teamsheets'!$C$2:$C$88,AZ$1)+SUBS('11-12 Teamsheets'!$S$2:$Z$119,$A86,'11-12 Teamsheets'!$C$2:$C$119,AZ$1)+SUBS('12-13 Teamsheets'!$S$2:$Z$126,$A86,'12-13 Teamsheets'!$C$2:$C$126,AZ$1)+SUBS('13-14 Teamsheets'!$S$2:$Z$132,$A86,'13-14 Teamsheets'!$C$2:$C$132,AZ$1)+SUBS('14-15 Teamsheets'!$S$2:$Z$136,$A86,'14-15 Teamsheets'!$C$2:$C$136,AZ$1)) &amp; ")"</f>
        <v>0(0)</v>
      </c>
      <c r="BA86" s="27" t="str">
        <f>(GOALS('07-08 Teamsheets'!$H$2:$R$88,$A86,'07-08 Teamsheets'!$C$2:$C$88,AZ$1)+GOALS('11-12 Teamsheets'!$H$2:$R$119,$A86,'11-12 Teamsheets'!$C$2:$C$119,AZ$1)+GOALS('12-13 Teamsheets'!$H$2:$R$126,$A86,'12-13 Teamsheets'!$C$2:$C$126,AZ$1)+GOALS('13-14 Teamsheets'!$H$2:$R$132,$A86,'13-14 Teamsheets'!$C$2:$C$132,AZ$1)+GOALS('14-15 Teamsheets'!$H$2:$R$136,$A86,'14-15 Teamsheets'!$C$2:$C$136,AZ$1)) &amp; "(" &amp; (GOALS('07-08 Teamsheets'!$S$2:$Z$88,$A86,'07-08 Teamsheets'!$C$2:$C$88,AZ$1)+GOALS('11-12 Teamsheets'!$S$2:$Z$119,$A86,'11-12 Teamsheets'!$C$2:$C$119,AZ$1)+GOALS('12-13 Teamsheets'!$S$2:$Z$126,$A86,'12-13 Teamsheets'!$C$2:$C$126,AZ$1)+GOALS('13-14 Teamsheets'!$S$2:$Z$132,$A86,'13-14 Teamsheets'!$C$2:$C$132,AZ$1)+GOALS('14-15 Teamsheets'!$S$2:$Z$136,$A86,'14-15 Teamsheets'!$C$2:$C$136,AZ$1)) &amp; ")"</f>
        <v>0(0)</v>
      </c>
      <c r="BB86" s="27">
        <f>Clean_sheet('07-08 Teamsheets'!$C$2:$H$92,$A86,AZ$1)+Clean_sheet('11-12 Teamsheets'!$C$2:$H$119,$A86,AZ$1)+Clean_sheet('12-13 Teamsheets'!$C$2:$H$126,$A86,AZ$1)+Clean_sheet('13-14 Teamsheets'!$C$2:$H$132,$A86,AZ$1)+Clean_sheet('14-15 Teamsheets'!$C$2:$H$136,$A86,AZ$1)</f>
        <v>0</v>
      </c>
      <c r="BC86" s="27" t="str">
        <f>(CARDS('07-08 Teamsheets'!$H$2:$Z$88,$A86,$CX$2,'07-08 Teamsheets'!$C$2:$C$88,AZ$1)+CARDS('11-12 Teamsheets'!$H$2:$Z$119,$A86,$CX$2,'11-12 Teamsheets'!$C$2:$C$119,AZ$1)+CARDS('12-13 Teamsheets'!$H$2:$Z$126,$A86,$CX$2,'12-13 Teamsheets'!$C$2:$C$126,AZ$1)+CARDS('13-14 Teamsheets'!$H$2:$Z$132,$A86,$CX$2,'13-14 Teamsheets'!$C$2:$C$132,AZ$1)+CARDS('14-15 Teamsheets'!$H$2:$Z$136,$A86,$CX$2,'14-15 Teamsheets'!$C$2:$C$136,AZ$1)) &amp; "(" &amp; (CARDS('07-08 Teamsheets'!$H$2:$Z$88,$A86,$CX$3,'07-08 Teamsheets'!$C$2:$C$88,AZ$1)+CARDS('11-12 Teamsheets'!$H$2:$Z$119,$A86,$CX$3,'11-12 Teamsheets'!$C$2:$C$119,AZ$1)+CARDS('12-13 Teamsheets'!$H$2:$Z$126,$A86,$CX$3,'12-13 Teamsheets'!$C$2:$C$126,AZ$1)+CARDS('13-14 Teamsheets'!$H$2:$Z$132,$A86,$CX$3,'13-14 Teamsheets'!$C$2:$C$132,AZ$1)+CARDS('14-15 Teamsheets'!$H$2:$Z$136,$A86,$CX$3,'14-15 Teamsheets'!$C$2:$C$136,AZ$1)) &amp; ")"</f>
        <v>0(0)</v>
      </c>
      <c r="BD86" s="82">
        <f>MINS_PLAYED('07-08 Teamsheets'!$H$2:$R$88,$A86,'07-08 Teamsheets'!$C$2:$C$88,AZ$1)+MINS_PLAYED('11-12 Teamsheets'!$H$2:$R$119,$A86,'11-12 Teamsheets'!$C$2:$C$119,AZ$1)+MINS_PLAYED('12-13 Teamsheets'!$H$2:$R$126,$A86,'12-13 Teamsheets'!$C$2:$C$126,AZ$1)+MINS_PLAYED('13-14 Teamsheets'!$H$2:$R$132,$A86,'13-14 Teamsheets'!$C$2:$C$132,AZ$1)+MINS_PLAYED('14-15 Teamsheets'!$H$2:$R$136,$A86,'14-15 Teamsheets'!$C$2:$C$136,AZ$1)+MINS_AS_SUB('07-08 Teamsheets'!$S$2:$Z$88,$A86,'07-08 Teamsheets'!$C$2:$C$88,AZ$1)+MINS_AS_SUB('11-12 Teamsheets'!$S$2:$Z$119,$A86,'11-12 Teamsheets'!$C$2:$C$119,AZ$1)+MINS_AS_SUB('12-13 Teamsheets'!$S$2:$Z$126,$A86,'12-13 Teamsheets'!$C$2:$C$126,AZ$1)+MINS_AS_SUB('13-14 Teamsheets'!$S$2:$Z$132,$A86,'13-14 Teamsheets'!$C$2:$C$132,AZ$1)+MINS_AS_SUB('14-15 Teamsheets'!$S$2:$Z$136,$A86,'14-15 Teamsheets'!$C$2:$C$136,AZ$1)</f>
        <v>0</v>
      </c>
      <c r="BE86" s="27" t="str">
        <f>(APPS('08-09 Teamsheets'!$H$2:$R$92,$A86,'08-09 Teamsheets'!$C$2:$C$92,BE$1)+APPS('09-10 Teamsheets'!$H$2:$R$98,$A86,'09-10 Teamsheets'!$C$2:$C$98,BE$1)+APPS('10-11 Teamsheets'!$H$2:$R$107,$A86,'10-11 Teamsheets'!$C$2:$C$107,BE$1)+APPS('11-12 Teamsheets'!$H$2:$R$119,$A86,'11-12 Teamsheets'!$C$2:$C$119,BE$1)+APPS('12-13 Teamsheets'!$H$2:$R$126,$A86,'12-13 Teamsheets'!$C$2:$C$126,BE$1)+APPS('13-14 Teamsheets'!$H$2:$R$132,$A86,'13-14 Teamsheets'!$C$2:$C$132,BE$1)+APPS('14-15 Teamsheets'!$H$2:$R$136,$A86,'14-15 Teamsheets'!$C$2:$C$136,BE$1)) &amp; "(" &amp; (SUBS('08-09 Teamsheets'!$S$2:$Z$92,$A86,'08-09 Teamsheets'!$C$2:$C$92,BE$1)+SUBS('09-10 Teamsheets'!$S$2:$Z$98,$A86,'09-10 Teamsheets'!$C$2:$C$98,BE$1)+SUBS('10-11 Teamsheets'!$S$2:$Z$107,$A86,'10-11 Teamsheets'!$C$2:$C$107,BE$1)+SUBS('11-12 Teamsheets'!$S$2:$Z$119,$A86,'11-12 Teamsheets'!$C$2:$C$119,BE$1)+SUBS('12-13 Teamsheets'!$S$2:$Z$126,$A86,'12-13 Teamsheets'!$C$2:$C$126,BE$1)+SUBS('13-14 Teamsheets'!$S$2:$Z$132,$A86,'13-14 Teamsheets'!$C$2:$C$132,BE$1)+SUBS('14-15 Teamsheets'!$S$2:$Z$136,$A86,'14-15 Teamsheets'!$C$2:$C$136,BE$1)) &amp; ")"</f>
        <v>0(0)</v>
      </c>
      <c r="BF86" s="27" t="str">
        <f>(GOALS('08-09 Teamsheets'!$H$2:$R$92,$A86,'08-09 Teamsheets'!$C$2:$C$92,BE$1)+GOALS('09-10 Teamsheets'!$H$2:$R$98,$A86,'09-10 Teamsheets'!$C$2:$C$98,BE$1)+GOALS('10-11 Teamsheets'!$H$2:$R$107,$A86,'10-11 Teamsheets'!$C$2:$C$107,BE$1)+GOALS('11-12 Teamsheets'!$H$2:$R$119,$A86,'11-12 Teamsheets'!$C$2:$C$119,BE$1)+GOALS('12-13 Teamsheets'!$H$2:$R$126,$A86,'12-13 Teamsheets'!$C$2:$C$126,BE$1)+GOALS('13-14 Teamsheets'!$H$2:$R$132,$A86,'13-14 Teamsheets'!$C$2:$C$132,BE$1)+GOALS('14-15 Teamsheets'!$H$2:$R$136,$A86,'14-15 Teamsheets'!$C$2:$C$136,BE$1)) &amp; "(" &amp; (GOALS('08-09 Teamsheets'!$S$2:$Z$92,$A86,'08-09 Teamsheets'!$C$2:$C$92,BE$1)+GOALS('09-10 Teamsheets'!$S$2:$Z$98,$A86,'09-10 Teamsheets'!$C$2:$C$98,BE$1)+GOALS('10-11 Teamsheets'!$S$2:$Z$107,$A86,'10-11 Teamsheets'!$C$2:$C$107,BE$1)+GOALS('11-12 Teamsheets'!$S$2:$Z$119,$A86,'11-12 Teamsheets'!$C$2:$C$119,BE$1)+GOALS('12-13 Teamsheets'!$S$2:$Z$126,$A86,'12-13 Teamsheets'!$C$2:$C$126,BE$1)+GOALS('13-14 Teamsheets'!$S$2:$Z$132,$A86,'13-14 Teamsheets'!$C$2:$C$132,BE$1)+GOALS('14-15 Teamsheets'!$S$2:$Z$136,$A86,'14-15 Teamsheets'!$C$2:$C$136,BE$1)) &amp; ")"</f>
        <v>0(0)</v>
      </c>
      <c r="BG86" s="27">
        <f>Clean_sheet('08-09 Teamsheets'!$C$2:$H$92,$A86,BE$1)+Clean_sheet('09-10 Teamsheets'!$C$2:$H$98,$A86,BE$1)+Clean_sheet('10-11 Teamsheets'!$C$2:$H$107,$A86,BE$1)+Clean_sheet('11-12 Teamsheets'!$C$2:$H$119,$A86,BE$1)+Clean_sheet('12-13 Teamsheets'!$C$2:$H$126,$A86,BE$1)+Clean_sheet('13-14 Teamsheets'!$C$2:$H$132,$A86,BE$1)+Clean_sheet('14-15 Teamsheets'!$C$2:$H$136,$A86,BE$1)</f>
        <v>0</v>
      </c>
      <c r="BH86" s="27" t="str">
        <f>(CARDS('08-09 Teamsheets'!$H$2:$Z$92,$A86,$CX$2,'08-09 Teamsheets'!$C$2:$C$92,BE$1)+CARDS('09-10 Teamsheets'!$H$2:$Z$98,$A86,$CX$2,'09-10 Teamsheets'!$C$2:$C$98,BE$1)+CARDS('10-11 Teamsheets'!$H$2:$Z$107,$A86,$CX$2,'10-11 Teamsheets'!$C$2:$C$107,BE$1)+CARDS('11-12 Teamsheets'!$H$2:$Z$119,$A86,$CX$2,'11-12 Teamsheets'!$C$2:$C$119,BE$1)+CARDS('12-13 Teamsheets'!$H$2:$Z$126,$A86,$CX$2,'12-13 Teamsheets'!$C$2:$C$126,BE$1)+CARDS('13-14 Teamsheets'!$H$2:$Z$132,$A86,$CX$2,'13-14 Teamsheets'!$C$2:$C$132,BE$1)+CARDS('14-15 Teamsheets'!$H$2:$Z$136,$A86,$CX$2,'14-15 Teamsheets'!$C$2:$C$136,BE$1)) &amp; "(" &amp; (CARDS('08-09 Teamsheets'!$H$2:$Z$92,$A86,$CX$3,'08-09 Teamsheets'!$C$2:$C$92,BE$1)+CARDS('09-10 Teamsheets'!$H$2:$Z$98,$A86,$CX$3,'09-10 Teamsheets'!$C$2:$C$98,BE$1)+CARDS('10-11 Teamsheets'!$H$2:$Z$107,$A86,$CX$3,'10-11 Teamsheets'!$C$2:$C$107,BE$1)+CARDS('11-12 Teamsheets'!$H$2:$Z$119,$A86,$CX$3,'11-12 Teamsheets'!$C$2:$C$119,BE$1)+CARDS('12-13 Teamsheets'!$H$2:$Z$126,$A86,$CX$3,'12-13 Teamsheets'!$C$2:$C$126,BE$1)+CARDS('13-14 Teamsheets'!$H$2:$Z$132,$A86,$CX$3,'13-14 Teamsheets'!$C$2:$C$132,BE$1)+CARDS('14-15 Teamsheets'!$H$2:$Z$136,$A86,$CX$3,'14-15 Teamsheets'!$C$2:$C$136,BE$1)) &amp; ")"</f>
        <v>0(0)</v>
      </c>
      <c r="BI86" s="82">
        <f>MINS_PLAYED('08-09 Teamsheets'!$H$2:$R$92,$A86,'08-09 Teamsheets'!$C$2:$C$92,BE$1)+MINS_PLAYED('09-10 Teamsheets'!$H$2:$R$98,$A86,'09-10 Teamsheets'!$C$2:$C$98,BE$1)+ MINS_AS_SUB('08-09 Teamsheets'!$S$2:$Z$92,$A86,'08-09 Teamsheets'!$C$2:$C$92,BE$1)+ MINS_AS_SUB('09-10 Teamsheets'!$S$2:$Z$98,$A86,'09-10 Teamsheets'!$C$2:$C$98,BE$1)+MINS_PLAYED('10-11 Teamsheets'!$H$2:$R$107,$A86,'10-11 Teamsheets'!$C$2:$C$107,BE$1)+MINS_AS_SUB('10-11 Teamsheets'!$S$2:$Z$107,$A86,'10-11 Teamsheets'!$C$2:$C$107,BE$1)+MINS_PLAYED('11-12 Teamsheets'!$H$2:$R$119,$A86,'11-12 Teamsheets'!$C$2:$C$119,BE$1)+MINS_AS_SUB('11-12 Teamsheets'!$S$2:$Z$119,$A86,'11-12 Teamsheets'!$C$2:$C$119,BE$1)+MINS_PLAYED('12-13 Teamsheets'!$H$2:$R$126,$A86,'12-13 Teamsheets'!$C$2:$C$126,BE$1)+MINS_AS_SUB('12-13 Teamsheets'!$S$2:$Z$126,$A86,'12-13 Teamsheets'!$C$2:$C$126,BE$1)+MINS_PLAYED('13-14 Teamsheets'!$H$2:$R$132,$A86,'13-14 Teamsheets'!$C$2:$C$132,BE$1)+MINS_AS_SUB('13-14 Teamsheets'!$S$2:$Z$132,$A86,'13-14 Teamsheets'!$C$2:$C$132,BE$1)+MINS_PLAYED('14-15 Teamsheets'!$H$2:$R$136,$A86,'14-15 Teamsheets'!$C$2:$C$136,BE$1)+MINS_AS_SUB('14-15 Teamsheets'!$S$2:$Z$136,$A86,'14-15 Teamsheets'!$C$2:$C$136,BE$1)</f>
        <v>0</v>
      </c>
      <c r="BJ86" s="27" t="str">
        <f>(APPS('07-08 Teamsheets'!$H$2:$R$88,$A86,'07-08 Teamsheets'!$C$2:$C$88,BJ$1)+APPS('08-09 Teamsheets'!$H$2:$R$92,$A86,'08-09 Teamsheets'!$C$2:$C$92,BJ$1)+APPS('09-10 Teamsheets'!$H$2:$R$98,$A86,'09-10 Teamsheets'!$C$2:$C$98,BJ$1)+APPS('10-11 Teamsheets'!$H$2:$R$106,$A86,'10-11 Teamsheets'!$C$2:$C$106,BJ$1)+APPS('11-12 Teamsheets'!$H$2:$R$119,$A86,'11-12 Teamsheets'!$C$2:$C$119,BJ$1)+APPS('12-13 Teamsheets'!$H$2:$R$126,$A86,'12-13 Teamsheets'!$C$2:$C$126,BJ$1)+APPS('13-14 Teamsheets'!$H$2:$R$132,$A86,'13-14 Teamsheets'!$C$2:$C$132,BJ$1)+APPS('14-15 Teamsheets'!$H$2:$R$136,$A86,'14-15 Teamsheets'!$C$2:$C$136,BJ$1)) &amp; "(" &amp; (SUBS('07-08 Teamsheets'!$S$2:$Z$88,$A86,'07-08 Teamsheets'!$C$2:$C$88,BJ$1)+SUBS('08-09 Teamsheets'!$S$2:$Z$92,$A86,'08-09 Teamsheets'!$C$2:$C$92,BJ$1)+SUBS('09-10 Teamsheets'!$S$2:$Z$98,$A86,'09-10 Teamsheets'!$C$2:$C$98,BJ$1)+SUBS('10-11 Teamsheets'!$S$2:$Z$106,$A86,'10-11 Teamsheets'!$C$2:$C$106,BJ$1)+SUBS('11-12 Teamsheets'!$S$2:$Z$119,$A86,'11-12 Teamsheets'!$C$2:$C$119,BJ$1)+SUBS('12-13 Teamsheets'!$S$2:$Z$126,$A86,'12-13 Teamsheets'!$C$2:$C$126,BJ$1)+SUBS('13-14 Teamsheets'!$S$2:$Z$132,$A86,'13-14 Teamsheets'!$C$2:$C$132,BJ$1)+SUBS('14-15 Teamsheets'!$S$2:$Z$136,$A86,'14-15 Teamsheets'!$C$2:$C$136,BJ$1)) &amp; ")"</f>
        <v>0(0)</v>
      </c>
      <c r="BK86" s="27" t="str">
        <f>(GOALS('07-08 Teamsheets'!$H$2:$R$88,$A86,'07-08 Teamsheets'!$C$2:$C$88,BJ$1)+GOALS('08-09 Teamsheets'!$H$2:$R$92,$A86,'08-09 Teamsheets'!$C$2:$C$92,BJ$1)+GOALS('09-10 Teamsheets'!$H$2:$R$98,$A86,'09-10 Teamsheets'!$C$2:$C$98,BJ$1)+GOALS('10-11 Teamsheets'!$H$2:$R$106,$A86,'10-11 Teamsheets'!$C$2:$C$106,BJ$1)+GOALS('11-12 Teamsheets'!$H$2:$R$119,$A86,'11-12 Teamsheets'!$C$2:$C$119,BJ$1)+GOALS('12-13 Teamsheets'!$H$2:$R$126,$A86,'12-13 Teamsheets'!$C$2:$C$126,BJ$1)+GOALS('13-14 Teamsheets'!$H$2:$R$132,$A86,'13-14 Teamsheets'!$C$2:$C$132,BJ$1)+GOALS('14-15 Teamsheets'!$H$2:$R$136,$A86,'14-15 Teamsheets'!$C$2:$C$136,BJ$1)) &amp; "(" &amp; (GOALS('07-08 Teamsheets'!$S$2:$Z$88,$A86,'07-08 Teamsheets'!$C$2:$C$88,BJ$1)+GOALS('08-09 Teamsheets'!$S$2:$Z$92,$A86,'08-09 Teamsheets'!$C$2:$C$92,BJ$1)+GOALS('09-10 Teamsheets'!$S$2:$Z$98,$A86,'09-10 Teamsheets'!$C$2:$C$98,BJ$1)+GOALS('10-11 Teamsheets'!$S$2:$Z$106,$A86,'10-11 Teamsheets'!$C$2:$C$106,BJ$1)+GOALS('11-12 Teamsheets'!$S$2:$Z$119,$A86,'11-12 Teamsheets'!$C$2:$C$119,BJ$1)+GOALS('12-13 Teamsheets'!$S$2:$Z$126,$A86,'12-13 Teamsheets'!$C$2:$C$126,BJ$1)+GOALS('13-14 Teamsheets'!$S$2:$Z$132,$A86,'13-14 Teamsheets'!$C$2:$C$132,BJ$1)+GOALS('14-15 Teamsheets'!$S$2:$Z$136,$A86,'14-15 Teamsheets'!$C$2:$C$136,BJ$1)) &amp; ")"</f>
        <v>0(0)</v>
      </c>
      <c r="BL86" s="27">
        <f>Clean_sheet('07-08 Teamsheets'!$C$2:$H$92,$A86,BJ$1)+Clean_sheet('08-09 Teamsheets'!$C$2:$H$92,$A86,BJ$1)+Clean_sheet('09-10 Teamsheets'!$C$2:$H$98,$A86,BJ$1)+Clean_sheet('10-11 Teamsheets'!$C$2:$H$106,$A86,BJ$1)+Clean_sheet('11-12 Teamsheets'!$C$2:$H$119,$A86,BJ$1)+Clean_sheet('12-13 Teamsheets'!$C$2:$H$126,$A86,BJ$1)+Clean_sheet('13-14 Teamsheets'!$C$2:$H$132,$A86,BJ$1)+Clean_sheet('14-15 Teamsheets'!$C$2:$H$136,$A86,BJ$1)</f>
        <v>0</v>
      </c>
      <c r="BM86" s="27" t="str">
        <f>(CARDS('07-08 Teamsheets'!$H$2:$Z$88,$A86,$CX$2,'07-08 Teamsheets'!$C$2:$C$88,BJ$1)+CARDS('08-09 Teamsheets'!$H$2:$Z$92,$A86,$CX$2,'08-09 Teamsheets'!$C$2:$C$92,BJ$1)+CARDS('09-10 Teamsheets'!$H$2:$Z$98,$A86,$CX$2,'09-10 Teamsheets'!$C$2:$C$98,BJ$1)+CARDS('10-11 Teamsheets'!$H$2:$Z$106,$A86,$CX$2,'10-11 Teamsheets'!$C$2:$C$106,BJ$1)+CARDS('11-12 Teamsheets'!$H$2:$Z$119,$A86,$CX$2,'11-12 Teamsheets'!$C$2:$C$119,BJ$1)+CARDS('12-13 Teamsheets'!$H$2:$Z$126,$A86,$CX$2,'12-13 Teamsheets'!$C$2:$C$126,BJ$1)+CARDS('13-14 Teamsheets'!$H$2:$Z$132,$A86,$CX$2,'13-14 Teamsheets'!$C$2:$C$132,BJ$1)+CARDS('14-15 Teamsheets'!$H$2:$Z$136,$A86,$CX$2,'14-15 Teamsheets'!$C$2:$C$136,BJ$1)) &amp; "(" &amp; (CARDS('07-08 Teamsheets'!$H$2:$Z$88,$A86,$CX$3,'07-08 Teamsheets'!$C$2:$C$88,BJ$1)+CARDS('08-09 Teamsheets'!$H$2:$Z$92,$A86,$CX$3,'08-09 Teamsheets'!$C$2:$C$92,BJ$1)+CARDS('09-10 Teamsheets'!$H$2:$Z$98,$A86,$CX$3,'09-10 Teamsheets'!$C$2:$C$98,BJ$1)+CARDS('10-11 Teamsheets'!$H$2:$Z$106,$A86,$CX$3,'10-11 Teamsheets'!$C$2:$C$106,BJ$1)+CARDS('11-12 Teamsheets'!$H$2:$Z$119,$A86,$CX$3,'11-12 Teamsheets'!$C$2:$C$119,BJ$1)+CARDS('12-13 Teamsheets'!$H$2:$Z$126,$A86,$CX$3,'12-13 Teamsheets'!$C$2:$C$126,BJ$1)+CARDS('13-14 Teamsheets'!$H$2:$Z$132,$A86,$CX$3,'13-14 Teamsheets'!$C$2:$C$132,BJ$1)+CARDS('14-15 Teamsheets'!$H$2:$Z$136,$A86,$CX$3,'14-15 Teamsheets'!$C$2:$C$136,BJ$1)) &amp; ")"</f>
        <v>0(0)</v>
      </c>
      <c r="BN86" s="82">
        <f>MINS_PLAYED('07-08 Teamsheets'!$H$2:$R$88,$A86,'07-08 Teamsheets'!$C$2:$C$88,BJ$1)+MINS_PLAYED('08-09 Teamsheets'!$H$2:$R$92,$A86,'08-09 Teamsheets'!$C$2:$C$92,BJ$1)+MINS_PLAYED('09-10 Teamsheets'!$H$2:$R$98,$A86,'09-10 Teamsheets'!$C$2:$C$98,BJ$1)+MINS_PLAYED('10-11 Teamsheets'!$H$2:$R$106,$A86,'10-11 Teamsheets'!$C$2:$C$106,BJ$1)+MINS_PLAYED('11-12 Teamsheets'!$H$2:$R$119,$A86,'11-12 Teamsheets'!$C$2:$C$119,BJ$1)+MINS_PLAYED('12-13 Teamsheets'!$H$2:$R$126,$A86,'12-13 Teamsheets'!$C$2:$C$126,BJ$1)+MINS_PLAYED('13-14 Teamsheets'!$H$2:$R$132,$A86,'13-14 Teamsheets'!$C$2:$C$132,BJ$1)+MINS_PLAYED('14-15 Teamsheets'!$H$2:$R$136,$A86,'14-15 Teamsheets'!$C$2:$C$136,BJ$1)+MINS_AS_SUB('07-08 Teamsheets'!$S$2:$Z$88,$A86,'07-08 Teamsheets'!$C$2:$C$88,BJ$1)+MINS_AS_SUB('08-09 Teamsheets'!$S$2:$Z$92,$A86,'08-09 Teamsheets'!$C$2:$C$92,BJ$1)+MINS_AS_SUB('09-10 Teamsheets'!$S$2:$Z$98,$A86,'09-10 Teamsheets'!$C$2:$C$98,BJ$1)+MINS_AS_SUB('10-11 Teamsheets'!$S$2:$Z$106,$A86,'10-11 Teamsheets'!$C$2:$C$106,BJ$1)+MINS_AS_SUB('11-12 Teamsheets'!$S$2:$Z$119,$A86,'11-12 Teamsheets'!$C$2:$C$119,BJ$1)+MINS_AS_SUB('12-13 Teamsheets'!$S$2:$Z$126,$A86,'12-13 Teamsheets'!$C$2:$C$126,BJ$1)+MINS_AS_SUB('13-14 Teamsheets'!$S$2:$Z$132,$A86,'13-14 Teamsheets'!$C$2:$C$132,BJ$1)+MINS_AS_SUB('14-15 Teamsheets'!$S$2:$Z$136,$A86,'14-15 Teamsheets'!$C$2:$C$136,BJ$1)</f>
        <v>0</v>
      </c>
      <c r="BO86" s="27" t="str">
        <f>(APPS('07-08 Teamsheets'!$H$2:$R$88,$A86,'07-08 Teamsheets'!$C$2:$C$88,BO$1)+APPS('08-09 Teamsheets'!$H$2:$R$92,$A86,'08-09 Teamsheets'!$C$2:$C$92,BO$1)+APPS('09-10 Teamsheets'!$H$2:$R$98,$A86,'09-10 Teamsheets'!$C$2:$C$98,BO$1)+APPS('10-11 Teamsheets'!$H$2:$R$106,$A86,'10-11 Teamsheets'!$C$2:$C$106,BO$1)+APPS('11-12 Teamsheets'!$H$2:$R$119,$A86,'11-12 Teamsheets'!$C$2:$C$119,BO$1)+APPS('12-13 Teamsheets'!$H$2:$R$126,$A86,'12-13 Teamsheets'!$C$2:$C$126,BO$1)+APPS('13-14 Teamsheets'!$H$2:$R$132,$A86,'13-14 Teamsheets'!$C$2:$C$132,BO$1)+APPS('14-15 Teamsheets'!$H$2:$R$136,$A86,'14-15 Teamsheets'!$C$2:$C$136,BO$1)) &amp; "(" &amp; (SUBS('07-08 Teamsheets'!$S$2:$Z$88,$A86,'07-08 Teamsheets'!$C$2:$C$88,BO$1)+SUBS('08-09 Teamsheets'!$S$2:$Z$92,$A86,'08-09 Teamsheets'!$C$2:$C$92,BO$1)+SUBS('09-10 Teamsheets'!$S$2:$Z$98,$A86,'09-10 Teamsheets'!$C$2:$C$98,BO$1)+SUBS('10-11 Teamsheets'!$S$2:$Z$106,$A86,'10-11 Teamsheets'!$C$2:$C$106,BO$1)+SUBS('11-12 Teamsheets'!$S$2:$Z$119,$A86,'11-12 Teamsheets'!$C$2:$C$119,BO$1)+SUBS('12-13 Teamsheets'!$S$2:$Z$126,$A86,'12-13 Teamsheets'!$C$2:$C$126,BO$1)+SUBS('13-14 Teamsheets'!$S$2:$Z$132,$A86,'13-14 Teamsheets'!$C$2:$C$132,BO$1)+SUBS('14-15 Teamsheets'!$S$2:$Z$136,$A86,'14-15 Teamsheets'!$C$2:$C$136,BO$1)) &amp; ")"</f>
        <v>0(0)</v>
      </c>
      <c r="BP86" s="27" t="str">
        <f>(GOALS('07-08 Teamsheets'!$H$2:$R$88,$A86,'07-08 Teamsheets'!$C$2:$C$88,BO$1)+GOALS('08-09 Teamsheets'!$H$2:$R$92,$A86,'08-09 Teamsheets'!$C$2:$C$92,BO$1)+GOALS('09-10 Teamsheets'!$H$2:$R$98,$A86,'09-10 Teamsheets'!$C$2:$C$98,BO$1)+GOALS('10-11 Teamsheets'!$H$2:$R$106,$A86,'10-11 Teamsheets'!$C$2:$C$106,BO$1)+GOALS('11-12 Teamsheets'!$H$2:$R$119,$A86,'11-12 Teamsheets'!$C$2:$C$119,BO$1)+GOALS('12-13 Teamsheets'!$H$2:$R$126,$A86,'12-13 Teamsheets'!$C$2:$C$126,BO$1)+GOALS('13-14 Teamsheets'!$H$2:$R$132,$A86,'13-14 Teamsheets'!$C$2:$C$132,BO$1)+GOALS('14-15 Teamsheets'!$H$2:$R$136,$A86,'14-15 Teamsheets'!$C$2:$C$136,BO$1)) &amp; "(" &amp; (GOALS('07-08 Teamsheets'!$S$2:$Z$88,$A86,'07-08 Teamsheets'!$C$2:$C$88,BO$1)+GOALS('08-09 Teamsheets'!$S$2:$Z$92,$A86,'08-09 Teamsheets'!$C$2:$C$92,BO$1)+GOALS('09-10 Teamsheets'!$S$2:$Z$98,$A86,'09-10 Teamsheets'!$C$2:$C$98,BO$1)+GOALS('10-11 Teamsheets'!$S$2:$Z$106,$A86,'10-11 Teamsheets'!$C$2:$C$106,BO$1)+GOALS('11-12 Teamsheets'!$S$2:$Z$119,$A86,'11-12 Teamsheets'!$C$2:$C$119,BO$1)+GOALS('12-13 Teamsheets'!$S$2:$Z$126,$A86,'12-13 Teamsheets'!$C$2:$C$126,BO$1)+GOALS('13-14 Teamsheets'!$S$2:$Z$132,$A86,'13-14 Teamsheets'!$C$2:$C$132,BO$1)+GOALS('14-15 Teamsheets'!$S$2:$Z$136,$A86,'14-15 Teamsheets'!$C$2:$C$136,BO$1)) &amp; ")"</f>
        <v>0(0)</v>
      </c>
      <c r="BQ86" s="27">
        <f>Clean_sheet('07-08 Teamsheets'!$C$2:$H$92,$A86,BO$1)+Clean_sheet('08-09 Teamsheets'!$C$2:$H$92,$A86,BO$1)+Clean_sheet('09-10 Teamsheets'!$C$2:$H$98,$A86,BO$1)+Clean_sheet('10-11 Teamsheets'!$C$2:$H$106,$A86,BO$1)+Clean_sheet('11-12 Teamsheets'!$C$2:$H$119,$A86,BO$1)+Clean_sheet('12-13 Teamsheets'!$C$2:$H$126,$A86,BO$1)+Clean_sheet('13-14 Teamsheets'!$C$2:$H$132,$A86,BO$1)+Clean_sheet('14-15 Teamsheets'!$C$2:$H$136,$A86,BO$1)</f>
        <v>0</v>
      </c>
      <c r="BR86" s="27" t="str">
        <f>(CARDS('07-08 Teamsheets'!$H$2:$Z$88,$A86,$CX$2,'07-08 Teamsheets'!$C$2:$C$88,BO$1)+CARDS('08-09 Teamsheets'!$H$2:$Z$92,$A86,$CX$2,'08-09 Teamsheets'!$C$2:$C$92,BO$1)+CARDS('09-10 Teamsheets'!$H$2:$Z$98,$A86,$CX$2,'09-10 Teamsheets'!$C$2:$C$98,BO$1)+CARDS('10-11 Teamsheets'!$H$2:$Z$106,$A86,$CX$2,'10-11 Teamsheets'!$C$2:$C$106,BO$1)+CARDS('11-12 Teamsheets'!$H$2:$Z$119,$A86,$CX$2,'11-12 Teamsheets'!$C$2:$C$119,BO$1)+CARDS('12-13 Teamsheets'!$H$2:$Z$126,$A86,$CX$2,'12-13 Teamsheets'!$C$2:$C$126,BO$1)+CARDS('13-14 Teamsheets'!$H$2:$Z$132,$A86,$CX$2,'13-14 Teamsheets'!$C$2:$C$132,BO$1)+CARDS('14-15 Teamsheets'!$H$2:$Z$136,$A86,$CX$2,'14-15 Teamsheets'!$C$2:$C$136,BO$1)) &amp; "(" &amp; (CARDS('07-08 Teamsheets'!$H$2:$Z$88,$A86,$CX$3,'07-08 Teamsheets'!$C$2:$C$88,BO$1)+CARDS('08-09 Teamsheets'!$H$2:$Z$92,$A86,$CX$3,'08-09 Teamsheets'!$C$2:$C$92,BO$1)+CARDS('09-10 Teamsheets'!$H$2:$Z$98,$A86,$CX$3,'09-10 Teamsheets'!$C$2:$C$98,BO$1)+CARDS('10-11 Teamsheets'!$H$2:$Z$106,$A86,$CX$3,'10-11 Teamsheets'!$C$2:$C$106,BO$1)+CARDS('11-12 Teamsheets'!$H$2:$Z$119,$A86,$CX$3,'11-12 Teamsheets'!$C$2:$C$119,BO$1)+CARDS('12-13 Teamsheets'!$H$2:$Z$126,$A86,$CX$3,'12-13 Teamsheets'!$C$2:$C$126,BO$1)+CARDS('13-14 Teamsheets'!$H$2:$Z$132,$A86,$CX$3,'13-14 Teamsheets'!$C$2:$C$132,BO$1)+CARDS('14-15 Teamsheets'!$H$2:$Z$136,$A86,$CX$3,'14-15 Teamsheets'!$C$2:$C$136,BO$1)) &amp; ")"</f>
        <v>0(0)</v>
      </c>
      <c r="BS86" s="82">
        <f>MINS_PLAYED('07-08 Teamsheets'!$H$2:$R$88,$A86,'07-08 Teamsheets'!$C$2:$C$88,BO$1)+MINS_PLAYED('08-09 Teamsheets'!$H$2:$R$92,$A86,'08-09 Teamsheets'!$C$2:$C$92,BO$1)+MINS_PLAYED('09-10 Teamsheets'!$H$2:$R$98,$A86,'09-10 Teamsheets'!$C$2:$C$98,BO$1)+MINS_PLAYED('10-11 Teamsheets'!$H$2:$R$106,$A86,'10-11 Teamsheets'!$C$2:$C$106,BO$1)+MINS_PLAYED('11-12 Teamsheets'!$H$2:$R$119,$A86,'11-12 Teamsheets'!$C$2:$C$119,BO$1)+MINS_PLAYED('12-13 Teamsheets'!$H$2:$R$126,$A86,'12-13 Teamsheets'!$C$2:$C$126,BO$1)+MINS_PLAYED('13-14 Teamsheets'!$H$2:$R$132,$A86,'13-14 Teamsheets'!$C$2:$C$132,BO$1)+MINS_PLAYED('14-15 Teamsheets'!$H$2:$R$136,$A86,'14-15 Teamsheets'!$C$2:$C$136,BO$1)+MINS_AS_SUB('07-08 Teamsheets'!$S$2:$Z$88,$A86,'07-08 Teamsheets'!$C$2:$C$88,BO$1)+MINS_AS_SUB('08-09 Teamsheets'!$S$2:$Z$92,$A86,'08-09 Teamsheets'!$C$2:$C$92,BO$1)+MINS_AS_SUB('09-10 Teamsheets'!$S$2:$Z$98,$A86,'09-10 Teamsheets'!$C$2:$C$98,BO$1)+MINS_AS_SUB('10-11 Teamsheets'!$S$2:$Z$106,$A86,'10-11 Teamsheets'!$C$2:$C$106,BO$1)+MINS_AS_SUB('11-12 Teamsheets'!$S$2:$Z$119,$A86,'11-12 Teamsheets'!$C$2:$C$119,BO$1)+MINS_AS_SUB('12-13 Teamsheets'!$S$2:$Z$126,$A86,'12-13 Teamsheets'!$C$2:$C$126,BO$1)+MINS_AS_SUB('13-14 Teamsheets'!$S$2:$Z$132,$A86,'13-14 Teamsheets'!$C$2:$C$132,BO$1)+MINS_AS_SUB('14-15 Teamsheets'!$S$2:$Z$136,$A86,'14-15 Teamsheets'!$C$2:$C$136,BO$1)</f>
        <v>0</v>
      </c>
      <c r="BT86" s="71">
        <f>APPS('05-06 Teamsheets'!$H$2:$R$71,$A86,'05-06 Teamsheets'!$C$2:$C$71,B$1)+SUBS('05-06 Teamsheets'!$S$2:$W$71,$A86,'05-06 Teamsheets'!$C$2:$C$71,B$1)+APPS('06-07 Teamsheets'!$H$2:$R$83,$A86,'06-07 Teamsheets'!$C$2:$C$83,G$1)+SUBS('06-07 Teamsheets'!$S$2:$Z$83,$A86,'06-07 Teamsheets'!$C$2:$C$83,G$1)+APPS('07-08 Teamsheets'!$H$2:$R$88,$A86,'07-08 Teamsheets'!$C$2:$C$88,L$1)+SUBS('07-08 Teamsheets'!$S$2:$Z$88,$A86,'07-08 Teamsheets'!$C$2:$C$88,L$1)+APPS('08-09 Teamsheets'!$H$2:$R$92,$A86,'08-09 Teamsheets'!$C$2:$C$92,Q$1)+SUBS('08-09 Teamsheets'!$S$2:$Z$92,$A86,'08-09 Teamsheets'!$C$2:$C$92,Q$1)+APPS('09-10 Teamsheets'!$H$2:$R$98,$A86,'09-10 Teamsheets'!$C$2:$C$98,Q$1)+SUBS('09-10 Teamsheets'!$S$2:$Z$98,$A86,'09-10 Teamsheets'!$C$2:$C$98,Q$1)+APPS('10-11 Teamsheets'!$H$2:$R$107,$A86,'10-11 Teamsheets'!$C$2:$C$107,Q$1)+SUBS('10-11 Teamsheets'!$S$2:$Z$107,$A86,'10-11 Teamsheets'!$C$2:$C$107,Q$1)+APPS('11-12 Teamsheets'!$H$2:$R$119,$A86,'11-12 Teamsheets'!$C$2:$C$119,Q$1)+SUBS('11-12 Teamsheets'!$S$2:$Z$119,$A86,'11-12 Teamsheets'!$C$2:$C$119,Q$1)+APPS('12-13 Teamsheets'!$H$2:$R$126,$A86,'12-13 Teamsheets'!$C$2:$C$126,Q$1)+SUBS('12-13 Teamsheets'!$S$2:$Z$126,$A86,'12-13 Teamsheets'!$C$2:$C$126,Q$1)+APPS('13-14 Teamsheets'!$H$2:$R$132,$A86,'13-14 Teamsheets'!$C$2:$C$132,Q$1)+SUBS('13-14 Teamsheets'!$S$2:$Z$132,$A86,'13-14 Teamsheets'!$C$2:$C$132,Q$1)+APPS('14-15 Teamsheets'!$H$2:$R$136,$A86,'14-15 Teamsheets'!$C$2:$C$136,Q$1)+SUBS('14-15 Teamsheets'!$S$2:$Z$136,$A86,'14-15 Teamsheets'!$C$2:$C$136,Q$1)</f>
        <v>0</v>
      </c>
      <c r="BU86" s="132">
        <v>0</v>
      </c>
      <c r="BV86" s="27">
        <f>APPS('07-08 Teamsheets'!$H$2:$R$88,$A86,'07-08 Teamsheets'!$C$2:$C$88,AZ$1)+SUBS('07-08 Teamsheets'!$S$2:$Z$88,$A86,'07-08 Teamsheets'!$C$2:$C$88,AZ$1)+APPS('11-12 Teamsheets'!$H$2:$R$119,$A86,'11-12 Teamsheets'!$C$2:$C$119,AZ$1)+SUBS('11-12 Teamsheets'!$S$2:$Z$119,$A86,'11-12 Teamsheets'!$C$2:$C$119,AZ$1)+APPS('12-13 Teamsheets'!$H$2:$R$126,$A86,'12-13 Teamsheets'!$C$2:$C$126,AZ$1)+SUBS('12-13 Teamsheets'!$S$2:$Z$126,$A86,'12-13 Teamsheets'!$C$2:$C$126,AZ$1)+APPS('13-14 Teamsheets'!$H$2:$R$132,$A86,'13-14 Teamsheets'!$C$2:$C$132,AZ$1)+SUBS('13-14 Teamsheets'!$S$2:$Z$132,$A86,'13-14 Teamsheets'!$C$2:$C$132,AZ$1)+APPS('14-15 Teamsheets'!$H$2:$R$136,$A86,'14-15 Teamsheets'!$C$2:$C$136,AZ$1)+SUBS('14-15 Teamsheets'!$S$2:$Z$136,$A86,'14-15 Teamsheets'!$C$2:$C$136,AZ$1)+APPS('08-09 Teamsheets'!$H$2:$R$92,$A86,'08-09 Teamsheets'!$C$2:$C$92,BE$1)+APPS('09-10 Teamsheets'!$H$2:$R$98,$A86,'09-10 Teamsheets'!$C$2:$C$98,BE$1)+SUBS('08-09 Teamsheets'!$S$2:$Z$92,$A86,'08-09 Teamsheets'!$C$2:$C$92,BE$1)+SUBS('09-10 Teamsheets'!$S$2:$Z$98,$A86,'09-10 Teamsheets'!$C$2:$C$98,BE$1)+APPS('10-11 Teamsheets'!$H$2:$R$107,$A86,'10-11 Teamsheets'!$C$2:$C$107,BE$1)+SUBS('10-11 Teamsheets'!$S$2:$Z$107,$A86,'10-11 Teamsheets'!$C$2:$C$107,BE$1)+APPS('11-12 Teamsheets'!$H$2:$R$119,$A86,'11-12 Teamsheets'!$C$2:$C$119,BE$1)+SUBS('11-12 Teamsheets'!$S$2:$Z$119,$A86,'11-12 Teamsheets'!$C$2:$C$119,BE$1)+APPS('12-13 Teamsheets'!$H$2:$R$126,$A86,'12-13 Teamsheets'!$C$2:$C$126,BE$1)+SUBS('12-13 Teamsheets'!$S$2:$Z$126,$A86,'12-13 Teamsheets'!$C$2:$C$126,BE$1)+APPS('13-14 Teamsheets'!$H$2:$R$132,$A86,'13-14 Teamsheets'!$C$2:$C$132,BE$1)+SUBS('13-14 Teamsheets'!$S$2:$Z$132,$A86,'13-14 Teamsheets'!$C$2:$C$132,BE$1)+APPS('14-15 Teamsheets'!$H$2:$R$136,$A86,'14-15 Teamsheets'!$C$2:$C$136,BE$1)+SUBS('14-15 Teamsheets'!$S$2:$Z$136,$A86,'14-15 Teamsheets'!$C$2:$C$136,BE$1)</f>
        <v>0</v>
      </c>
      <c r="BW86" s="27">
        <f>APPS('07-08 Teamsheets'!$H$2:$R$88,$A86,'07-08 Teamsheets'!$C$2:$C$88,BJ$1)+APPS('08-09 Teamsheets'!$H$2:$R$92,$A86,'08-09 Teamsheets'!$C$2:$C$92,BJ$1)+APPS('09-10 Teamsheets'!$H$2:$R$98,$A86,'09-10 Teamsheets'!$C$2:$C$98,BJ$1)+SUBS('07-08 Teamsheets'!$S$2:$Z$88,$A86,'07-08 Teamsheets'!$C$2:$C$88,BJ$1)+SUBS('08-09 Teamsheets'!$S$2:$Z$92,$A86,'08-09 Teamsheets'!$C$2:$C$92,BJ$1)+SUBS('09-10 Teamsheets'!$S$2:$Z$98,$A86,'09-10 Teamsheets'!$C$2:$C$98,BJ$1)+APPS('10-11 Teamsheets'!$H$2:$R$107,$A86,'10-11 Teamsheets'!$C$2:$C$107,BJ$1)+SUBS('10-11 Teamsheets'!$S$2:$Z$107,$A86,'10-11 Teamsheets'!$C$2:$C$107,BJ$1)+APPS('11-12 Teamsheets'!$H$2:$R$119,$A86,'11-12 Teamsheets'!$C$2:$C$119,BJ$1)+SUBS('11-12 Teamsheets'!$S$2:$Z$111,$A86,'11-12 Teamsheets'!$C$2:$C$119,BJ$1)+APPS('12-13 Teamsheets'!$H$2:$R$126,$A86,'12-13 Teamsheets'!$C$2:$C$126,BJ$1)+SUBS('12-13 Teamsheets'!$S$2:$Z$118,$A86,'12-13 Teamsheets'!$C$2:$C$126,BJ$1)+APPS('13-14 Teamsheets'!$H$2:$R$132,$A86,'13-14 Teamsheets'!$C$2:$C$132,BJ$1)+SUBS('13-14 Teamsheets'!$S$2:$Z$124,$A86,'13-14 Teamsheets'!$C$2:$C$132,BJ$1)+APPS('14-15 Teamsheets'!$H$2:$R$136,$A86,'14-15 Teamsheets'!$C$2:$C$136,BJ$1)+SUBS('14-15 Teamsheets'!$S$2:$Z$128,$A86,'14-15 Teamsheets'!$C$2:$C$136,BJ$1)</f>
        <v>0</v>
      </c>
      <c r="BX86" s="27">
        <f>APPS('07-08 Teamsheets'!$H$2:$R$88,$A86,'07-08 Teamsheets'!$C$2:$C$88,BO$1)+APPS('08-09 Teamsheets'!$H$2:$R$92,$A86,'08-09 Teamsheets'!$C$2:$C$92,BO$1)+APPS('09-10 Teamsheets'!$H$2:$R$98,$A86,'09-10 Teamsheets'!$C$2:$C$98,BO$1)+SUBS('07-08 Teamsheets'!$S$2:$Z$88,$A86,'07-08 Teamsheets'!$C$2:$C$88,BO$1)+SUBS('08-09 Teamsheets'!$S$2:$Z$92,$A86,'08-09 Teamsheets'!$C$2:$C$92,BO$1)+SUBS('09-10 Teamsheets'!$S$2:$Z$98,$A86,'09-10 Teamsheets'!$C$2:$C$98,BO$1)+APPS('10-11 Teamsheets'!$H$2:$R$107,$A86,'10-11 Teamsheets'!$C$2:$C$107,BO$1)+SUBS('10-11 Teamsheets'!$S$2:$Z$107,$A86,'10-11 Teamsheets'!$C$2:$C$107,BO$1)+APPS('11-12 Teamsheets'!$H$2:$R$119,$A86,'11-12 Teamsheets'!$C$2:$C$119,BO$1)+SUBS('11-12 Teamsheets'!$S$2:$Z$119,$A86,'11-12 Teamsheets'!$C$2:$C$119,BO$1)+APPS('12-13 Teamsheets'!$H$2:$R$126,$A86,'12-13 Teamsheets'!$C$2:$C$126,BO$1)+SUBS('12-13 Teamsheets'!$S$2:$Z$126,$A86,'12-13 Teamsheets'!$C$2:$C$126,BO$1)+APPS('13-14 Teamsheets'!$H$2:$R$132,$A86,'13-14 Teamsheets'!$C$2:$C$132,BO$1)+SUBS('13-14 Teamsheets'!$S$2:$Z$132,$A86,'13-14 Teamsheets'!$C$2:$C$132,BO$1)+APPS('14-15 Teamsheets'!$H$2:$R$136,$A86,'14-15 Teamsheets'!$C$2:$C$136,BO$1)+SUBS('14-15 Teamsheets'!$S$2:$Z$136,$A86,'14-15 Teamsheets'!$C$2:$C$136,BO$1)</f>
        <v>0</v>
      </c>
      <c r="BY86" s="28">
        <f t="shared" si="31"/>
        <v>0</v>
      </c>
      <c r="BZ86" s="27" t="str">
        <f>(APPS('05-06 Teamsheets'!$H$2:$R$71,$A86) + APPS('06-07 Teamsheets'!$H$2:$R$83,$A86) +APPS('07-08 Teamsheets'!$H$2:$R$88,$A86) + APPS('08-09 Teamsheets'!$H$2:$R$92,$A86)+APPS('09-10 Teamsheets'!$H$2:$R$98,$A86)+APPS('10-11 Teamsheets'!$H$2:$R$107,$A86)+APPS('11-12 Teamsheets'!$H$2:$R$119,$A86)+APPS('12-13 Teamsheets'!$H$2:$R$126,$A86)+APPS('13-14 Teamsheets'!$H$2:$R$132,$A86)+APPS('14-15 Teamsheets'!$H$2:$R$136,$A86)) &amp; "(" &amp; (SUBS('05-06 Teamsheets'!$S$2:$W$71,$A86)+SUBS('06-07 Teamsheets'!$S$2:$Z$83,$A86)+SUBS('07-08 Teamsheets'!$S$2:$Z$88,$A86) +SUBS('08-09 Teamsheets'!$S$2:$Z$92,$A86)+SUBS('09-10 Teamsheets'!$S$2:$Z$98,$A86)+SUBS('10-11 Teamsheets'!$S$2:$Z$107,$A86)+SUBS('11-12 Teamsheets'!$S$2:$Z$119,$A86)+SUBS('12-13 Teamsheets'!$S$2:$Z$126,$A86)+SUBS('13-14 Teamsheets'!$S$2:$Z$132,$A86)+SUBS('14-15 Teamsheets'!$S$2:$Z$136,$A86)) &amp; ")"</f>
        <v>0(0)</v>
      </c>
      <c r="CA86" s="28">
        <f t="shared" si="32"/>
        <v>0</v>
      </c>
      <c r="CB86" s="71">
        <f>GOALS('05-06 Teamsheets'!$H$2:$W$71,$A86,'05-06 Teamsheets'!$C$2:$C$71,B$1)+GOALS('06-07 Teamsheets'!$H$2:$Z$83,$A86,'06-07 Teamsheets'!$C$2:$C$83,G$1)+GOALS('07-08 Teamsheets'!$H$2:$Z$88,$A86,'07-08 Teamsheets'!$C$2:$C$88,L$1)+GOALS('08-09 Teamsheets'!$H$2:$Z$92,$A86,'08-09 Teamsheets'!$C$2:$C$92,Q$1)+GOALS('09-10 Teamsheets'!$H$2:$Z$98,$A86,'09-10 Teamsheets'!$C$2:$C$98,Q$1)+GOALS('10-11 Teamsheets'!$H$2:$Z$107,$A86,'10-11 Teamsheets'!$C$2:$C$107,Q$1)+GOALS('11-12 Teamsheets'!$H$2:$Z$119,$A86,'11-12 Teamsheets'!$C$2:$C$119,Q$1)+GOALS('12-13 Teamsheets'!$H$2:$Z$126,$A86,'12-13 Teamsheets'!$C$2:$C$126,Q$1)+GOALS('13-14 Teamsheets'!$H$2:$Z$132,$A86,'13-14 Teamsheets'!$C$2:$C$132,Q$1)+GOALS('14-15 Teamsheets'!$H$2:$Z$136,$A86,'14-15 Teamsheets'!$C$2:$C$136,Q$1)</f>
        <v>0</v>
      </c>
      <c r="CC86" s="27">
        <f>GOALS('05-06 Teamsheets'!$H$2:$W$71,$A86,'05-06 Teamsheets'!$C$2:$C$71,V$1)+GOALS('05-06 Teamsheets'!$H$2:$W$71,$A86,'05-06 Teamsheets'!$C$2:$C$71,AA$1)+GOALS('06-07 Teamsheets'!$H$2:$Z$83,$A86,'06-07 Teamsheets'!$C$2:$C$83,AF$1)+GOALS('06-07 Teamsheets'!$H$2:$Z$83,$A86,'06-07 Teamsheets'!$C$2:$C$83,AK$1)+GOALS('07-08 Teamsheets'!$H$2:$Z$88,$A86,'07-08 Teamsheets'!$C$2:$C$88,AP$1)+GOALS('07-08 Teamsheets'!$H$2:$Z$88,$A86,'07-08 Teamsheets'!$C$2:$C$88,AU$1)+GOALS('07-08 Teamsheets'!$H$2:$Z$88,$A86,'07-08 Teamsheets'!$C$2:$C$88,AZ$1)+GOALS('11-12 Teamsheets'!$H$2:$Z$119,$A86,'11-12 Teamsheets'!$C$2:$C$119,AZ$1)+GOALS('12-13 Teamsheets'!$H$2:$Z$120,$A86,'12-13 Teamsheets'!$C$2:$C$120,AZ$1)+GOALS('13-14 Teamsheets'!$H$2:$Z$126,$A86,'13-14 Teamsheets'!$C$2:$C$126,AZ$1)+GOALS('14-15 Teamsheets'!$H$2:$Z$130,$A86,'14-15 Teamsheets'!$C$2:$C$130,AZ$1)+GOALS('08-09 Teamsheets'!$H$2:$Z$92,$A86,'08-09 Teamsheets'!$C$2:$C$92,BE$1)+GOALS('09-10 Teamsheets'!$H$2:$Z$98,$A86,'09-10 Teamsheets'!$C$2:$C$98,BE$1)+GOALS('10-11 Teamsheets'!$H$2:$Z$107,$A86,'10-11 Teamsheets'!$C$2:$C$107,BE$1)+GOALS('11-12 Teamsheets'!$H$2:$Z$119,$A86,'11-12 Teamsheets'!$C$2:$C$119,BE$1)+GOALS('12-13 Teamsheets'!$H$2:$Z$126,$A86,'12-13 Teamsheets'!$C$2:$C$126,BE$1)+GOALS('13-14 Teamsheets'!$H$2:$Z$132,$A86,'13-14 Teamsheets'!$C$2:$C$132,BE$1)+GOALS('14-15 Teamsheets'!$H$2:$Z$136,$A86,'14-15 Teamsheets'!$C$2:$C$136,BE$1)</f>
        <v>0</v>
      </c>
      <c r="CD86" s="27">
        <f>GOALS('07-08 Teamsheets'!$H$2:$Z$88,$A86,'07-08 Teamsheets'!$C$2:$C$88,BJ$1)
+GOALS('08-09 Teamsheets'!$H$2:$Z$92,$A86,'08-09 Teamsheets'!$C$2:$C$92,BJ$1)
+GOALS('09-10 Teamsheets'!$H$2:$Z$98,$A86,'09-10 Teamsheets'!$C$2:$C$98,BJ$1)
+GOALS('10-11 Teamsheets'!$H$2:$Z$107,$A86,'10-11 Teamsheets'!$C$2:$C$107,BJ$1)
+GOALS('11-12 Teamsheets'!$H$2:$Z$119,$A86,'11-12 Teamsheets'!$C$2:$C$119,BJ$1)
+GOALS('12-13 Teamsheets'!$H$2:$Z$124,$A86,'12-13 Teamsheets'!$C$2:$C$124,BJ$1)+GOALS('13-14 Teamsheets'!$H$2:$Z$130,$A86,'13-14 Teamsheets'!$C$2:$C$130,BJ$1)+GOALS('14-15 Teamsheets'!$H$2:$Z$134,$A86,'14-15 Teamsheets'!$C$2:$C$134,BJ$1)
+GOALS('07-08 Teamsheets'!$H$2:$Z$88,$A86,'07-08 Teamsheets'!$C$2:$C$88,BO$1)
+GOALS('08-09 Teamsheets'!$H$2:$Z$92,$A86,'08-09 Teamsheets'!$C$2:$C$92,BO$1)
+GOALS('09-10 Teamsheets'!$H$2:$Z$98,$A86,'09-10 Teamsheets'!$C$2:$C$98,BO$1)
+GOALS('10-11 Teamsheets'!$H$2:$Z$107,$A86,'10-11 Teamsheets'!$C$2:$C$107,BO$1)
+GOALS('11-12 Teamsheets'!$H$2:$Z$119,$A86,'11-12 Teamsheets'!$C$2:$C$119,BO$1)
+GOALS('12-13 Teamsheets'!$H$2:$Z$126,$A86,'12-13 Teamsheets'!$C$2:$C$126,BO$1)+GOALS('13-14 Teamsheets'!$H$2:$Z$132,$A86,'13-14 Teamsheets'!$C$2:$C$132,BO$1)+GOALS('14-15 Teamsheets'!$H$2:$Z$136,$A86,'14-15 Teamsheets'!$C$2:$C$136,BO$1)</f>
        <v>0</v>
      </c>
      <c r="CE86" s="28">
        <f t="shared" si="33"/>
        <v>0</v>
      </c>
      <c r="CF86" s="27" t="str">
        <f>(GOALS('05-06 Teamsheets'!$H$2:$R$71,$A86) +GOALS('06-07 Teamsheets'!$H$2:$R$83,$A86) +  GOALS('07-08 Teamsheets'!$H$2:$R$88,$A86) + GOALS('08-09 Teamsheets'!$H$2:$R$92,$A86)+GOALS('09-10 Teamsheets'!$H$2:$R$98,$A86)+GOALS('10-11 Teamsheets'!$H$2:$R$107,$A86)+GOALS('11-12 Teamsheets'!$H$2:$R$119,$A86)+GOALS('12-13 Teamsheets'!$H$2:$R$126,$A86)+GOALS('13-14 Teamsheets'!$H$2:$R$132,$A86)+GOALS('14-15 Teamsheets'!$H$2:$R$136,$A86)) &amp; "(" &amp; (GOALS('05-06 Teamsheets'!$S$2:$W$71,$A86)+GOALS('06-07 Teamsheets'!$S$2:$Z$83,$A86)+GOALS('07-08 Teamsheets'!$S$2:$Z$88,$A86)+GOALS('08-09 Teamsheets'!$S$2:$Z$92,$A86)+GOALS('09-10 Teamsheets'!$S$2:$Z$98,$A86)+GOALS('10-11 Teamsheets'!$S$2:$Z$107,$A86)+GOALS('11-12 Teamsheets'!$S$2:$Z$119,$A86)+GOALS('12-13 Teamsheets'!$S$2:$Z$126,$A86)+GOALS('13-14 Teamsheets'!$S$2:$Z$132,$A86)+GOALS('14-15 Teamsheets'!$S$2:$Z$136,$A86)) &amp; ")"</f>
        <v>0(0)</v>
      </c>
      <c r="CG86" s="28">
        <f t="shared" si="34"/>
        <v>0</v>
      </c>
      <c r="CH86" s="71">
        <f t="shared" si="7"/>
        <v>0</v>
      </c>
      <c r="CI86" s="83">
        <f t="shared" si="8"/>
        <v>0</v>
      </c>
      <c r="CJ86" s="77">
        <f t="shared" si="9"/>
        <v>0</v>
      </c>
      <c r="CK86" s="74" t="str">
        <f>(CARDS('05-06 Teamsheets'!$H$2:$W$71,$A86,$CX$2)+CARDS('06-07 Teamsheets'!$H$2:$Z$83,$A86,$CX$2)+CARDS('07-08 Teamsheets'!$H$2:$Z$88,$A86,$CX$2)+CARDS('08-09 Teamsheets'!$H$2:$Z$92,$A86,$CX$2)+CARDS('09-10 Teamsheets'!$H$2:$Z$98,$A86,$CX$2)+CARDS('10-11 Teamsheets'!$H$2:$Z$107,$A86,$CX$2)+CARDS('11-12 Teamsheets'!$H$2:$Z$119,$A86,$CX$2)+CARDS('12-13 Teamsheets'!$H$2:$Z$126,$A86,$CX$2)+CARDS('13-14 Teamsheets'!$H$2:$Z$130,$A86,$CX$2)) &amp; "(" &amp; (CARDS('05-06 Teamsheets'!$H$2:$W$71,$A86,$CX$3)+CARDS('06-07 Teamsheets'!$H$2:$Z$83,$A86,$CX$3)+CARDS('07-08 Teamsheets'!$H$2:$Z$88,$A86,$CX$3)+CARDS('08-09 Teamsheets'!$H$2:$Z$92,$A86,$CX$3)+CARDS('09-10 Teamsheets'!$H$2:$Z$98,$A86,$CX$3)+CARDS('10-11 Teamsheets'!$H$2:$Z$107,$A86,$CX$3)+CARDS('11-12 Teamsheets'!$H$2:$Z$119,$A86,$CX$3)+CARDS('13-14 Teamsheets'!$H$2:$Z$130,$A86,$CX$3)) &amp; ")"</f>
        <v>0(0)</v>
      </c>
      <c r="CL86" s="28">
        <f>SUM(F86,K86,P86,U86)</f>
        <v>0</v>
      </c>
      <c r="CM86" s="28">
        <f>SUM(Z86,AE86,AJ86,AO86,AT86,BI86,AY86,BN86,BS86,BD86)</f>
        <v>0</v>
      </c>
      <c r="CN86" s="77">
        <f>SUM(CL86:CM86)</f>
        <v>0</v>
      </c>
      <c r="CO86" s="28">
        <f>IF(AND(CN86&lt;&gt;0, CA86&lt;&gt;0),CN86/CA86,0)</f>
        <v>0</v>
      </c>
      <c r="CP86" s="28">
        <f>IF(CG86&lt;&gt;0,CG86/CA86,0)</f>
        <v>0</v>
      </c>
      <c r="CQ86" s="77">
        <f>IF(CG86&lt;&gt;0,CN86/CG86,0)</f>
        <v>0</v>
      </c>
      <c r="CS86" s="71">
        <f t="shared" si="26"/>
        <v>197</v>
      </c>
      <c r="CT86" s="83">
        <f t="shared" si="27"/>
        <v>196</v>
      </c>
      <c r="CU86" s="77">
        <f t="shared" si="28"/>
        <v>101</v>
      </c>
      <c r="CW86"/>
      <c r="CX86" s="30"/>
    </row>
    <row r="87" spans="1:102" x14ac:dyDescent="0.2">
      <c r="A87" s="25" t="s">
        <v>1030</v>
      </c>
      <c r="B87" s="27" t="s">
        <v>1635</v>
      </c>
      <c r="C87" s="27" t="s">
        <v>1635</v>
      </c>
      <c r="D87" s="27">
        <v>0</v>
      </c>
      <c r="E87" s="27" t="s">
        <v>1635</v>
      </c>
      <c r="F87" s="82">
        <v>0</v>
      </c>
      <c r="G87" s="27" t="s">
        <v>1635</v>
      </c>
      <c r="H87" s="27" t="s">
        <v>1635</v>
      </c>
      <c r="I87" s="27">
        <v>0</v>
      </c>
      <c r="J87" s="27" t="s">
        <v>1635</v>
      </c>
      <c r="K87" s="82">
        <v>0</v>
      </c>
      <c r="L87" s="27" t="s">
        <v>1644</v>
      </c>
      <c r="M87" s="27" t="s">
        <v>1635</v>
      </c>
      <c r="N87" s="27">
        <v>0</v>
      </c>
      <c r="O87" s="27" t="s">
        <v>1638</v>
      </c>
      <c r="P87" s="82">
        <v>1635</v>
      </c>
      <c r="Q87" s="27" t="str">
        <f>(APPS('08-09 Teamsheets'!$H$2:$R$92,$A87,'08-09 Teamsheets'!$C$2:$C$92,Q$1)+APPS('09-10 Teamsheets'!$H$2:$R$98,$A87,'09-10 Teamsheets'!$C$2:$C$98,Q$1)+APPS('10-11 Teamsheets'!$H$2:$R$107,$A87,'10-11 Teamsheets'!$C$2:$C$107,Q$1)+APPS('11-12 Teamsheets'!$H$2:$R$119,$A87,'11-12 Teamsheets'!$C$2:$C$119,Q$1)+APPS('12-13 Teamsheets'!$H$2:$R$126,$A87,'12-13 Teamsheets'!$C$2:$C$126,Q$1)+APPS('13-14 Teamsheets'!$H$2:$R$132,$A87,'13-14 Teamsheets'!$C$2:$C$132,Q$1)+APPS('14-15 Teamsheets'!$H$2:$R$136,$A87,'14-15 Teamsheets'!$C$2:$C$136,Q$1)) &amp; "(" &amp; (SUBS('08-09 Teamsheets'!$S$2:$Z$92,$A87,'08-09 Teamsheets'!$C$2:$C$92,Q$1)+SUBS('09-10 Teamsheets'!$S$2:$Z$98,$A87,'09-10 Teamsheets'!$C$2:$C$98,Q$1)+SUBS('10-11 Teamsheets'!$S$2:$Z$107,$A87,'10-11 Teamsheets'!$C$2:$C$107,Q$1)+SUBS('11-12 Teamsheets'!$S$2:$Z$119,$A87,'11-12 Teamsheets'!$C$2:$C$119,Q$1)+SUBS('12-13 Teamsheets'!$S$2:$Z$126,$A87,'12-13 Teamsheets'!$C$2:$C$126,Q$1)+SUBS('13-14 Teamsheets'!$S$2:$Z$132,$A87,'13-14 Teamsheets'!$C$2:$C$132,Q$1)+SUBS('14-15 Teamsheets'!$S$2:$Z$136,$A87,'14-15 Teamsheets'!$C$2:$C$136,Q$1)) &amp; ")"</f>
        <v>7(0)</v>
      </c>
      <c r="R87" s="27" t="str">
        <f>(GOALS('08-09 Teamsheets'!$H$2:$R$92,$A87,'08-09 Teamsheets'!$C$2:$C$92,Q$1)+GOALS('09-10 Teamsheets'!$H$2:$R$98,$A87,'09-10 Teamsheets'!$C$2:$C$98,Q$1)+GOALS('10-11 Teamsheets'!$H$2:$R$107,$A87,'10-11 Teamsheets'!$C$2:$C$107,Q$1)+GOALS('11-12 Teamsheets'!$H$2:$R$119,$A87,'11-12 Teamsheets'!$C$2:$C$119,Q$1)+GOALS('12-13 Teamsheets'!$H$2:$R$126,$A87,'12-13 Teamsheets'!$C$2:$C$126,Q$1)+GOALS('13-14 Teamsheets'!$H$2:$R$132,$A87,'13-14 Teamsheets'!$C$2:$C$132,Q$1)+GOALS('14-15 Teamsheets'!$H$2:$R$136,$A87,'14-15 Teamsheets'!$C$2:$C$136,Q$1)) &amp; "(" &amp; (GOALS('08-09 Teamsheets'!$S$2:$Z$92,$A87,'08-09 Teamsheets'!$C$2:$C$92,Q$1)+GOALS('09-10 Teamsheets'!$S$2:$Z$98,$A87,'09-10 Teamsheets'!$C$2:$C$98,Q$1)+GOALS('10-11 Teamsheets'!$S$2:$Z$107,$A87,'10-11 Teamsheets'!$C$2:$C$107,Q$1)+GOALS('11-12 Teamsheets'!$S$2:$Z$119,$A87,'11-12 Teamsheets'!$C$2:$C$119,Q$1)+GOALS('12-13 Teamsheets'!$S$2:$Z$126,$A87,'12-13 Teamsheets'!$C$2:$C$126,Q$1)+GOALS('13-14 Teamsheets'!$S$2:$Z$132,$A87,'13-14 Teamsheets'!$C$2:$C$132,Q$1)+GOALS('14-15 Teamsheets'!$S$2:$Z$136,$A87,'14-15 Teamsheets'!$C$2:$C$136,Q$1)) &amp; ")"</f>
        <v>0(0)</v>
      </c>
      <c r="S87" s="27">
        <f>Clean_sheet('08-09 Teamsheets'!$C$2:$H$92,$A87,Q$1)+Clean_sheet('09-10 Teamsheets'!$C$2:$H$98,$A87,Q$1)+Clean_sheet('10-11 Teamsheets'!$C$2:$H$107,$A87,Q$1)+Clean_sheet('11-12 Teamsheets'!$C$2:$H$119,$A87,Q$1)+Clean_sheet('12-13 Teamsheets'!$C$2:$H$126,$A87,Q$1)+Clean_sheet('13-14 Teamsheets'!$C$2:$H$132,$A87,Q$1)+Clean_sheet('14-15 Teamsheets'!$C$2:$H$136,$A87,Q$1)</f>
        <v>0</v>
      </c>
      <c r="T87" s="27" t="str">
        <f>(CARDS('08-09 Teamsheets'!$H$2:$Z$92,$A87,$CX$2,'08-09 Teamsheets'!$C$2:$C$92,Q$1)+CARDS('09-10 Teamsheets'!$H$2:$Z$98,$A87,$CX$2,'09-10 Teamsheets'!$C$2:$C$98,Q$1)+CARDS('10-11 Teamsheets'!$H$2:$Z$107,$A87,$CX$2,'10-11 Teamsheets'!$C$2:$C$107,Q$1)+CARDS('11-12 Teamsheets'!$H$2:$Z$119,$A87,$CX$2,'11-12 Teamsheets'!$C$2:$C$119,Q$1)+CARDS('12-13 Teamsheets'!$H$2:$Z$126,$A87,$CX$2,'12-13 Teamsheets'!$C$2:$C$126,Q$1)+CARDS('13-14 Teamsheets'!$H$2:$Z$132,$A87,$CX$2,'13-14 Teamsheets'!$C$2:$C$132,Q$1)+CARDS('14-15 Teamsheets'!$H$2:$Z$136,$A87,$CX$2,'14-15 Teamsheets'!$C$2:$C$136,Q$1)) &amp; "(" &amp; (CARDS('08-09 Teamsheets'!$H$2:$Z$92,$A87,$CX$3,'08-09 Teamsheets'!$C$2:$C$92,Q$1)+CARDS('09-10 Teamsheets'!$H$2:$Z$98,$A87,$CX$3,'09-10 Teamsheets'!$C$2:$C$98,Q$1)+CARDS('10-11 Teamsheets'!$H$2:$Z$107,$A87,$CX$3,'10-11 Teamsheets'!$C$2:$C$107,Q$1)+CARDS('11-12 Teamsheets'!$H$2:$Z$119,$A87,$CX$3,'11-12 Teamsheets'!$C$2:$C$119,Q$1)+CARDS('12-13 Teamsheets'!$H$2:$Z$126,$A87,$CX$3,'12-13 Teamsheets'!$C$2:$C$126,Q$1)+CARDS('13-14 Teamsheets'!$H$2:$Z$132,$A87,$CX$3,'13-14 Teamsheets'!$C$2:$C$132,Q$1)+CARDS('14-15 Teamsheets'!$H$2:$Z$136,$A87,$CX$3,'14-15 Teamsheets'!$C$2:$C$136,Q$1)) &amp; ")"</f>
        <v>1(0)</v>
      </c>
      <c r="U87" s="82">
        <f>MINS_PLAYED('08-09 Teamsheets'!$H$2:$R$92,$A87,'08-09 Teamsheets'!$C$2:$C$92,Q$1)+MINS_PLAYED('09-10 Teamsheets'!$H$2:$R$98,$A87,'09-10 Teamsheets'!$C$2:$C$98,Q$1)+ MINS_AS_SUB('08-09 Teamsheets'!$S$2:$Z$92,$A87,'08-09 Teamsheets'!$C$2:$C$92,Q$1)+ MINS_AS_SUB('09-10 Teamsheets'!$S$2:$Z$98,$A87,'09-10 Teamsheets'!$C$2:$C$98,Q$1)+MINS_PLAYED('10-11 Teamsheets'!$H$2:$R$107,$A87,'10-11 Teamsheets'!$C$2:$C$107,Q$1)+MINS_AS_SUB('10-11 Teamsheets'!$S$2:$Z$107,$A87,'10-11 Teamsheets'!$C$2:$C$107,Q$1)+MINS_PLAYED('11-12 Teamsheets'!$H$2:$R$119,$A87,'11-12 Teamsheets'!$C$2:$C$119,Q$1)+MINS_AS_SUB('11-12 Teamsheets'!$S$2:$Z$119,$A87,'11-12 Teamsheets'!$C$2:$C$119,Q$1)+MINS_PLAYED('12-13 Teamsheets'!$H$2:$R$126,$A87,'12-13 Teamsheets'!$C$2:$C$126,Q$1)+MINS_AS_SUB('12-13 Teamsheets'!$S$2:$Z$126,$A87,'12-13 Teamsheets'!$C$2:$C$126,Q$1)+MINS_PLAYED('13-14 Teamsheets'!$H$2:$R$132,$A87,'13-14 Teamsheets'!$C$2:$C$132,Q$1)+MINS_AS_SUB('13-14 Teamsheets'!$S$2:$Z$132,$A87,'13-14 Teamsheets'!$C$2:$C$132,Q$1)+MINS_PLAYED('14-15 Teamsheets'!$H$2:$R$136,$A87,'14-15 Teamsheets'!$C$2:$C$136,Q$1)+MINS_AS_SUB('14-15 Teamsheets'!$S$2:$Z$136,$A87,'14-15 Teamsheets'!$C$2:$C$136,Q$1)</f>
        <v>603</v>
      </c>
      <c r="V87" s="27" t="s">
        <v>1635</v>
      </c>
      <c r="W87" s="27" t="s">
        <v>1635</v>
      </c>
      <c r="X87" s="27">
        <v>0</v>
      </c>
      <c r="Y87" s="27" t="s">
        <v>1635</v>
      </c>
      <c r="Z87" s="82">
        <v>0</v>
      </c>
      <c r="AA87" s="27" t="s">
        <v>1635</v>
      </c>
      <c r="AB87" s="27" t="s">
        <v>1635</v>
      </c>
      <c r="AC87" s="27">
        <v>0</v>
      </c>
      <c r="AD87" s="27" t="s">
        <v>1635</v>
      </c>
      <c r="AE87" s="82">
        <v>0</v>
      </c>
      <c r="AF87" s="27" t="s">
        <v>1635</v>
      </c>
      <c r="AG87" s="27" t="s">
        <v>1635</v>
      </c>
      <c r="AH87" s="27">
        <v>0</v>
      </c>
      <c r="AI87" s="27" t="s">
        <v>1635</v>
      </c>
      <c r="AJ87" s="82">
        <v>0</v>
      </c>
      <c r="AK87" s="27" t="s">
        <v>1635</v>
      </c>
      <c r="AL87" s="27" t="s">
        <v>1635</v>
      </c>
      <c r="AM87" s="27">
        <v>0</v>
      </c>
      <c r="AN87" s="27" t="s">
        <v>1635</v>
      </c>
      <c r="AO87" s="82">
        <v>0</v>
      </c>
      <c r="AP87" s="27" t="s">
        <v>1635</v>
      </c>
      <c r="AQ87" s="27" t="s">
        <v>1635</v>
      </c>
      <c r="AR87" s="27">
        <v>0</v>
      </c>
      <c r="AS87" s="27" t="s">
        <v>1635</v>
      </c>
      <c r="AT87" s="82">
        <v>0</v>
      </c>
      <c r="AU87" s="27" t="s">
        <v>1651</v>
      </c>
      <c r="AV87" s="27" t="s">
        <v>1635</v>
      </c>
      <c r="AW87" s="27">
        <v>0</v>
      </c>
      <c r="AX87" s="27" t="s">
        <v>1635</v>
      </c>
      <c r="AY87" s="82">
        <v>266</v>
      </c>
      <c r="AZ87" s="27" t="str">
        <f>(APPS('07-08 Teamsheets'!$H$2:$R$88,$A87,'07-08 Teamsheets'!$C$2:$C$88,AZ$1)+APPS('11-12 Teamsheets'!$H$2:$R$119,$A87,'11-12 Teamsheets'!$C$2:$C$119,AZ$1)+APPS('12-13 Teamsheets'!$H$2:$R$126,$A87,'12-13 Teamsheets'!$C$2:$C$126,AZ$1)+APPS('13-14 Teamsheets'!$H$2:$R$132,$A87,'13-14 Teamsheets'!$C$2:$C$132,AZ$1)+APPS('14-15 Teamsheets'!$H$2:$R$136,$A87,'14-15 Teamsheets'!$C$2:$C$136,AZ$1)) &amp; "(" &amp; (SUBS('07-08 Teamsheets'!$S$2:$Z$88,$A87,'07-08 Teamsheets'!$C$2:$C$88,AZ$1)+SUBS('11-12 Teamsheets'!$S$2:$Z$119,$A87,'11-12 Teamsheets'!$C$2:$C$119,AZ$1)+SUBS('12-13 Teamsheets'!$S$2:$Z$126,$A87,'12-13 Teamsheets'!$C$2:$C$126,AZ$1)+SUBS('13-14 Teamsheets'!$S$2:$Z$132,$A87,'13-14 Teamsheets'!$C$2:$C$132,AZ$1)+SUBS('14-15 Teamsheets'!$S$2:$Z$136,$A87,'14-15 Teamsheets'!$C$2:$C$136,AZ$1)) &amp; ")"</f>
        <v>2(0)</v>
      </c>
      <c r="BA87" s="27" t="str">
        <f>(GOALS('07-08 Teamsheets'!$H$2:$R$88,$A87,'07-08 Teamsheets'!$C$2:$C$88,AZ$1)+GOALS('11-12 Teamsheets'!$H$2:$R$119,$A87,'11-12 Teamsheets'!$C$2:$C$119,AZ$1)+GOALS('12-13 Teamsheets'!$H$2:$R$126,$A87,'12-13 Teamsheets'!$C$2:$C$126,AZ$1)+GOALS('13-14 Teamsheets'!$H$2:$R$132,$A87,'13-14 Teamsheets'!$C$2:$C$132,AZ$1)+GOALS('14-15 Teamsheets'!$H$2:$R$136,$A87,'14-15 Teamsheets'!$C$2:$C$136,AZ$1)) &amp; "(" &amp; (GOALS('07-08 Teamsheets'!$S$2:$Z$88,$A87,'07-08 Teamsheets'!$C$2:$C$88,AZ$1)+GOALS('11-12 Teamsheets'!$S$2:$Z$119,$A87,'11-12 Teamsheets'!$C$2:$C$119,AZ$1)+GOALS('12-13 Teamsheets'!$S$2:$Z$126,$A87,'12-13 Teamsheets'!$C$2:$C$126,AZ$1)+GOALS('13-14 Teamsheets'!$S$2:$Z$132,$A87,'13-14 Teamsheets'!$C$2:$C$132,AZ$1)+GOALS('14-15 Teamsheets'!$S$2:$Z$136,$A87,'14-15 Teamsheets'!$C$2:$C$136,AZ$1)) &amp; ")"</f>
        <v>1(0)</v>
      </c>
      <c r="BB87" s="27">
        <f>Clean_sheet('07-08 Teamsheets'!$C$2:$H$92,$A87,AZ$1)+Clean_sheet('11-12 Teamsheets'!$C$2:$H$119,$A87,AZ$1)+Clean_sheet('12-13 Teamsheets'!$C$2:$H$126,$A87,AZ$1)+Clean_sheet('13-14 Teamsheets'!$C$2:$H$132,$A87,AZ$1)+Clean_sheet('14-15 Teamsheets'!$C$2:$H$136,$A87,AZ$1)</f>
        <v>0</v>
      </c>
      <c r="BC87" s="27" t="str">
        <f>(CARDS('07-08 Teamsheets'!$H$2:$Z$88,$A87,$CX$2,'07-08 Teamsheets'!$C$2:$C$88,AZ$1)+CARDS('11-12 Teamsheets'!$H$2:$Z$119,$A87,$CX$2,'11-12 Teamsheets'!$C$2:$C$119,AZ$1)+CARDS('12-13 Teamsheets'!$H$2:$Z$126,$A87,$CX$2,'12-13 Teamsheets'!$C$2:$C$126,AZ$1)+CARDS('13-14 Teamsheets'!$H$2:$Z$132,$A87,$CX$2,'13-14 Teamsheets'!$C$2:$C$132,AZ$1)+CARDS('14-15 Teamsheets'!$H$2:$Z$136,$A87,$CX$2,'14-15 Teamsheets'!$C$2:$C$136,AZ$1)) &amp; "(" &amp; (CARDS('07-08 Teamsheets'!$H$2:$Z$88,$A87,$CX$3,'07-08 Teamsheets'!$C$2:$C$88,AZ$1)+CARDS('11-12 Teamsheets'!$H$2:$Z$119,$A87,$CX$3,'11-12 Teamsheets'!$C$2:$C$119,AZ$1)+CARDS('12-13 Teamsheets'!$H$2:$Z$126,$A87,$CX$3,'12-13 Teamsheets'!$C$2:$C$126,AZ$1)+CARDS('13-14 Teamsheets'!$H$2:$Z$132,$A87,$CX$3,'13-14 Teamsheets'!$C$2:$C$132,AZ$1)+CARDS('14-15 Teamsheets'!$H$2:$Z$136,$A87,$CX$3,'14-15 Teamsheets'!$C$2:$C$136,AZ$1)) &amp; ")"</f>
        <v>0(0)</v>
      </c>
      <c r="BD87" s="82">
        <f>MINS_PLAYED('07-08 Teamsheets'!$H$2:$R$88,$A87,'07-08 Teamsheets'!$C$2:$C$88,AZ$1)+MINS_PLAYED('11-12 Teamsheets'!$H$2:$R$119,$A87,'11-12 Teamsheets'!$C$2:$C$119,AZ$1)+MINS_PLAYED('12-13 Teamsheets'!$H$2:$R$126,$A87,'12-13 Teamsheets'!$C$2:$C$126,AZ$1)+MINS_PLAYED('13-14 Teamsheets'!$H$2:$R$132,$A87,'13-14 Teamsheets'!$C$2:$C$132,AZ$1)+MINS_PLAYED('14-15 Teamsheets'!$H$2:$R$136,$A87,'14-15 Teamsheets'!$C$2:$C$136,AZ$1)+MINS_AS_SUB('07-08 Teamsheets'!$S$2:$Z$88,$A87,'07-08 Teamsheets'!$C$2:$C$88,AZ$1)+MINS_AS_SUB('11-12 Teamsheets'!$S$2:$Z$119,$A87,'11-12 Teamsheets'!$C$2:$C$119,AZ$1)+MINS_AS_SUB('12-13 Teamsheets'!$S$2:$Z$126,$A87,'12-13 Teamsheets'!$C$2:$C$126,AZ$1)+MINS_AS_SUB('13-14 Teamsheets'!$S$2:$Z$132,$A87,'13-14 Teamsheets'!$C$2:$C$132,AZ$1)+MINS_AS_SUB('14-15 Teamsheets'!$S$2:$Z$136,$A87,'14-15 Teamsheets'!$C$2:$C$136,AZ$1)</f>
        <v>180</v>
      </c>
      <c r="BE87" s="27" t="str">
        <f>(APPS('08-09 Teamsheets'!$H$2:$R$92,$A87,'08-09 Teamsheets'!$C$2:$C$92,BE$1)+APPS('09-10 Teamsheets'!$H$2:$R$98,$A87,'09-10 Teamsheets'!$C$2:$C$98,BE$1)+APPS('10-11 Teamsheets'!$H$2:$R$107,$A87,'10-11 Teamsheets'!$C$2:$C$107,BE$1)+APPS('11-12 Teamsheets'!$H$2:$R$119,$A87,'11-12 Teamsheets'!$C$2:$C$119,BE$1)+APPS('12-13 Teamsheets'!$H$2:$R$126,$A87,'12-13 Teamsheets'!$C$2:$C$126,BE$1)+APPS('13-14 Teamsheets'!$H$2:$R$132,$A87,'13-14 Teamsheets'!$C$2:$C$132,BE$1)+APPS('14-15 Teamsheets'!$H$2:$R$136,$A87,'14-15 Teamsheets'!$C$2:$C$136,BE$1)) &amp; "(" &amp; (SUBS('08-09 Teamsheets'!$S$2:$Z$92,$A87,'08-09 Teamsheets'!$C$2:$C$92,BE$1)+SUBS('09-10 Teamsheets'!$S$2:$Z$98,$A87,'09-10 Teamsheets'!$C$2:$C$98,BE$1)+SUBS('10-11 Teamsheets'!$S$2:$Z$107,$A87,'10-11 Teamsheets'!$C$2:$C$107,BE$1)+SUBS('11-12 Teamsheets'!$S$2:$Z$119,$A87,'11-12 Teamsheets'!$C$2:$C$119,BE$1)+SUBS('12-13 Teamsheets'!$S$2:$Z$126,$A87,'12-13 Teamsheets'!$C$2:$C$126,BE$1)+SUBS('13-14 Teamsheets'!$S$2:$Z$132,$A87,'13-14 Teamsheets'!$C$2:$C$132,BE$1)+SUBS('14-15 Teamsheets'!$S$2:$Z$136,$A87,'14-15 Teamsheets'!$C$2:$C$136,BE$1)) &amp; ")"</f>
        <v>0(0)</v>
      </c>
      <c r="BF87" s="27" t="str">
        <f>(GOALS('08-09 Teamsheets'!$H$2:$R$92,$A87,'08-09 Teamsheets'!$C$2:$C$92,BE$1)+GOALS('09-10 Teamsheets'!$H$2:$R$98,$A87,'09-10 Teamsheets'!$C$2:$C$98,BE$1)+GOALS('10-11 Teamsheets'!$H$2:$R$107,$A87,'10-11 Teamsheets'!$C$2:$C$107,BE$1)+GOALS('11-12 Teamsheets'!$H$2:$R$119,$A87,'11-12 Teamsheets'!$C$2:$C$119,BE$1)+GOALS('12-13 Teamsheets'!$H$2:$R$126,$A87,'12-13 Teamsheets'!$C$2:$C$126,BE$1)+GOALS('13-14 Teamsheets'!$H$2:$R$132,$A87,'13-14 Teamsheets'!$C$2:$C$132,BE$1)+GOALS('14-15 Teamsheets'!$H$2:$R$136,$A87,'14-15 Teamsheets'!$C$2:$C$136,BE$1)) &amp; "(" &amp; (GOALS('08-09 Teamsheets'!$S$2:$Z$92,$A87,'08-09 Teamsheets'!$C$2:$C$92,BE$1)+GOALS('09-10 Teamsheets'!$S$2:$Z$98,$A87,'09-10 Teamsheets'!$C$2:$C$98,BE$1)+GOALS('10-11 Teamsheets'!$S$2:$Z$107,$A87,'10-11 Teamsheets'!$C$2:$C$107,BE$1)+GOALS('11-12 Teamsheets'!$S$2:$Z$119,$A87,'11-12 Teamsheets'!$C$2:$C$119,BE$1)+GOALS('12-13 Teamsheets'!$S$2:$Z$126,$A87,'12-13 Teamsheets'!$C$2:$C$126,BE$1)+GOALS('13-14 Teamsheets'!$S$2:$Z$132,$A87,'13-14 Teamsheets'!$C$2:$C$132,BE$1)+GOALS('14-15 Teamsheets'!$S$2:$Z$136,$A87,'14-15 Teamsheets'!$C$2:$C$136,BE$1)) &amp; ")"</f>
        <v>0(0)</v>
      </c>
      <c r="BG87" s="27">
        <f>Clean_sheet('08-09 Teamsheets'!$C$2:$H$92,$A87,BE$1)+Clean_sheet('09-10 Teamsheets'!$C$2:$H$98,$A87,BE$1)+Clean_sheet('10-11 Teamsheets'!$C$2:$H$107,$A87,BE$1)+Clean_sheet('11-12 Teamsheets'!$C$2:$H$119,$A87,BE$1)+Clean_sheet('12-13 Teamsheets'!$C$2:$H$126,$A87,BE$1)+Clean_sheet('13-14 Teamsheets'!$C$2:$H$132,$A87,BE$1)+Clean_sheet('14-15 Teamsheets'!$C$2:$H$136,$A87,BE$1)</f>
        <v>0</v>
      </c>
      <c r="BH87" s="27" t="str">
        <f>(CARDS('08-09 Teamsheets'!$H$2:$Z$92,$A87,$CX$2,'08-09 Teamsheets'!$C$2:$C$92,BE$1)+CARDS('09-10 Teamsheets'!$H$2:$Z$98,$A87,$CX$2,'09-10 Teamsheets'!$C$2:$C$98,BE$1)+CARDS('10-11 Teamsheets'!$H$2:$Z$107,$A87,$CX$2,'10-11 Teamsheets'!$C$2:$C$107,BE$1)+CARDS('11-12 Teamsheets'!$H$2:$Z$119,$A87,$CX$2,'11-12 Teamsheets'!$C$2:$C$119,BE$1)+CARDS('12-13 Teamsheets'!$H$2:$Z$126,$A87,$CX$2,'12-13 Teamsheets'!$C$2:$C$126,BE$1)+CARDS('13-14 Teamsheets'!$H$2:$Z$132,$A87,$CX$2,'13-14 Teamsheets'!$C$2:$C$132,BE$1)+CARDS('14-15 Teamsheets'!$H$2:$Z$136,$A87,$CX$2,'14-15 Teamsheets'!$C$2:$C$136,BE$1)) &amp; "(" &amp; (CARDS('08-09 Teamsheets'!$H$2:$Z$92,$A87,$CX$3,'08-09 Teamsheets'!$C$2:$C$92,BE$1)+CARDS('09-10 Teamsheets'!$H$2:$Z$98,$A87,$CX$3,'09-10 Teamsheets'!$C$2:$C$98,BE$1)+CARDS('10-11 Teamsheets'!$H$2:$Z$107,$A87,$CX$3,'10-11 Teamsheets'!$C$2:$C$107,BE$1)+CARDS('11-12 Teamsheets'!$H$2:$Z$119,$A87,$CX$3,'11-12 Teamsheets'!$C$2:$C$119,BE$1)+CARDS('12-13 Teamsheets'!$H$2:$Z$126,$A87,$CX$3,'12-13 Teamsheets'!$C$2:$C$126,BE$1)+CARDS('13-14 Teamsheets'!$H$2:$Z$132,$A87,$CX$3,'13-14 Teamsheets'!$C$2:$C$132,BE$1)+CARDS('14-15 Teamsheets'!$H$2:$Z$136,$A87,$CX$3,'14-15 Teamsheets'!$C$2:$C$136,BE$1)) &amp; ")"</f>
        <v>0(0)</v>
      </c>
      <c r="BI87" s="82">
        <f>MINS_PLAYED('08-09 Teamsheets'!$H$2:$R$92,$A87,'08-09 Teamsheets'!$C$2:$C$92,BE$1)+MINS_PLAYED('09-10 Teamsheets'!$H$2:$R$98,$A87,'09-10 Teamsheets'!$C$2:$C$98,BE$1)+ MINS_AS_SUB('08-09 Teamsheets'!$S$2:$Z$92,$A87,'08-09 Teamsheets'!$C$2:$C$92,BE$1)+ MINS_AS_SUB('09-10 Teamsheets'!$S$2:$Z$98,$A87,'09-10 Teamsheets'!$C$2:$C$98,BE$1)+MINS_PLAYED('10-11 Teamsheets'!$H$2:$R$107,$A87,'10-11 Teamsheets'!$C$2:$C$107,BE$1)+MINS_AS_SUB('10-11 Teamsheets'!$S$2:$Z$107,$A87,'10-11 Teamsheets'!$C$2:$C$107,BE$1)+MINS_PLAYED('11-12 Teamsheets'!$H$2:$R$119,$A87,'11-12 Teamsheets'!$C$2:$C$119,BE$1)+MINS_AS_SUB('11-12 Teamsheets'!$S$2:$Z$119,$A87,'11-12 Teamsheets'!$C$2:$C$119,BE$1)+MINS_PLAYED('12-13 Teamsheets'!$H$2:$R$126,$A87,'12-13 Teamsheets'!$C$2:$C$126,BE$1)+MINS_AS_SUB('12-13 Teamsheets'!$S$2:$Z$126,$A87,'12-13 Teamsheets'!$C$2:$C$126,BE$1)+MINS_PLAYED('13-14 Teamsheets'!$H$2:$R$132,$A87,'13-14 Teamsheets'!$C$2:$C$132,BE$1)+MINS_AS_SUB('13-14 Teamsheets'!$S$2:$Z$132,$A87,'13-14 Teamsheets'!$C$2:$C$132,BE$1)+MINS_PLAYED('14-15 Teamsheets'!$H$2:$R$136,$A87,'14-15 Teamsheets'!$C$2:$C$136,BE$1)+MINS_AS_SUB('14-15 Teamsheets'!$S$2:$Z$136,$A87,'14-15 Teamsheets'!$C$2:$C$136,BE$1)</f>
        <v>0</v>
      </c>
      <c r="BJ87" s="27" t="str">
        <f>(APPS('07-08 Teamsheets'!$H$2:$R$88,$A87,'07-08 Teamsheets'!$C$2:$C$88,BJ$1)+APPS('08-09 Teamsheets'!$H$2:$R$92,$A87,'08-09 Teamsheets'!$C$2:$C$92,BJ$1)+APPS('09-10 Teamsheets'!$H$2:$R$98,$A87,'09-10 Teamsheets'!$C$2:$C$98,BJ$1)+APPS('10-11 Teamsheets'!$H$2:$R$106,$A87,'10-11 Teamsheets'!$C$2:$C$106,BJ$1)+APPS('11-12 Teamsheets'!$H$2:$R$119,$A87,'11-12 Teamsheets'!$C$2:$C$119,BJ$1)+APPS('12-13 Teamsheets'!$H$2:$R$126,$A87,'12-13 Teamsheets'!$C$2:$C$126,BJ$1)+APPS('13-14 Teamsheets'!$H$2:$R$132,$A87,'13-14 Teamsheets'!$C$2:$C$132,BJ$1)+APPS('14-15 Teamsheets'!$H$2:$R$136,$A87,'14-15 Teamsheets'!$C$2:$C$136,BJ$1)) &amp; "(" &amp; (SUBS('07-08 Teamsheets'!$S$2:$Z$88,$A87,'07-08 Teamsheets'!$C$2:$C$88,BJ$1)+SUBS('08-09 Teamsheets'!$S$2:$Z$92,$A87,'08-09 Teamsheets'!$C$2:$C$92,BJ$1)+SUBS('09-10 Teamsheets'!$S$2:$Z$98,$A87,'09-10 Teamsheets'!$C$2:$C$98,BJ$1)+SUBS('10-11 Teamsheets'!$S$2:$Z$106,$A87,'10-11 Teamsheets'!$C$2:$C$106,BJ$1)+SUBS('11-12 Teamsheets'!$S$2:$Z$119,$A87,'11-12 Teamsheets'!$C$2:$C$119,BJ$1)+SUBS('12-13 Teamsheets'!$S$2:$Z$126,$A87,'12-13 Teamsheets'!$C$2:$C$126,BJ$1)+SUBS('13-14 Teamsheets'!$S$2:$Z$132,$A87,'13-14 Teamsheets'!$C$2:$C$132,BJ$1)+SUBS('14-15 Teamsheets'!$S$2:$Z$136,$A87,'14-15 Teamsheets'!$C$2:$C$136,BJ$1)) &amp; ")"</f>
        <v>0(0)</v>
      </c>
      <c r="BK87" s="27" t="str">
        <f>(GOALS('07-08 Teamsheets'!$H$2:$R$88,$A87,'07-08 Teamsheets'!$C$2:$C$88,BJ$1)+GOALS('08-09 Teamsheets'!$H$2:$R$92,$A87,'08-09 Teamsheets'!$C$2:$C$92,BJ$1)+GOALS('09-10 Teamsheets'!$H$2:$R$98,$A87,'09-10 Teamsheets'!$C$2:$C$98,BJ$1)+GOALS('10-11 Teamsheets'!$H$2:$R$106,$A87,'10-11 Teamsheets'!$C$2:$C$106,BJ$1)+GOALS('11-12 Teamsheets'!$H$2:$R$119,$A87,'11-12 Teamsheets'!$C$2:$C$119,BJ$1)+GOALS('12-13 Teamsheets'!$H$2:$R$126,$A87,'12-13 Teamsheets'!$C$2:$C$126,BJ$1)+GOALS('13-14 Teamsheets'!$H$2:$R$132,$A87,'13-14 Teamsheets'!$C$2:$C$132,BJ$1)+GOALS('14-15 Teamsheets'!$H$2:$R$136,$A87,'14-15 Teamsheets'!$C$2:$C$136,BJ$1)) &amp; "(" &amp; (GOALS('07-08 Teamsheets'!$S$2:$Z$88,$A87,'07-08 Teamsheets'!$C$2:$C$88,BJ$1)+GOALS('08-09 Teamsheets'!$S$2:$Z$92,$A87,'08-09 Teamsheets'!$C$2:$C$92,BJ$1)+GOALS('09-10 Teamsheets'!$S$2:$Z$98,$A87,'09-10 Teamsheets'!$C$2:$C$98,BJ$1)+GOALS('10-11 Teamsheets'!$S$2:$Z$106,$A87,'10-11 Teamsheets'!$C$2:$C$106,BJ$1)+GOALS('11-12 Teamsheets'!$S$2:$Z$119,$A87,'11-12 Teamsheets'!$C$2:$C$119,BJ$1)+GOALS('12-13 Teamsheets'!$S$2:$Z$126,$A87,'12-13 Teamsheets'!$C$2:$C$126,BJ$1)+GOALS('13-14 Teamsheets'!$S$2:$Z$132,$A87,'13-14 Teamsheets'!$C$2:$C$132,BJ$1)+GOALS('14-15 Teamsheets'!$S$2:$Z$136,$A87,'14-15 Teamsheets'!$C$2:$C$136,BJ$1)) &amp; ")"</f>
        <v>0(0)</v>
      </c>
      <c r="BL87" s="27">
        <f>Clean_sheet('07-08 Teamsheets'!$C$2:$H$92,$A87,BJ$1)+Clean_sheet('08-09 Teamsheets'!$C$2:$H$92,$A87,BJ$1)+Clean_sheet('09-10 Teamsheets'!$C$2:$H$98,$A87,BJ$1)+Clean_sheet('10-11 Teamsheets'!$C$2:$H$106,$A87,BJ$1)+Clean_sheet('11-12 Teamsheets'!$C$2:$H$119,$A87,BJ$1)+Clean_sheet('12-13 Teamsheets'!$C$2:$H$126,$A87,BJ$1)+Clean_sheet('13-14 Teamsheets'!$C$2:$H$132,$A87,BJ$1)+Clean_sheet('14-15 Teamsheets'!$C$2:$H$136,$A87,BJ$1)</f>
        <v>0</v>
      </c>
      <c r="BM87" s="27" t="str">
        <f>(CARDS('07-08 Teamsheets'!$H$2:$Z$88,$A87,$CX$2,'07-08 Teamsheets'!$C$2:$C$88,BJ$1)+CARDS('08-09 Teamsheets'!$H$2:$Z$92,$A87,$CX$2,'08-09 Teamsheets'!$C$2:$C$92,BJ$1)+CARDS('09-10 Teamsheets'!$H$2:$Z$98,$A87,$CX$2,'09-10 Teamsheets'!$C$2:$C$98,BJ$1)+CARDS('10-11 Teamsheets'!$H$2:$Z$106,$A87,$CX$2,'10-11 Teamsheets'!$C$2:$C$106,BJ$1)+CARDS('11-12 Teamsheets'!$H$2:$Z$119,$A87,$CX$2,'11-12 Teamsheets'!$C$2:$C$119,BJ$1)+CARDS('12-13 Teamsheets'!$H$2:$Z$126,$A87,$CX$2,'12-13 Teamsheets'!$C$2:$C$126,BJ$1)+CARDS('13-14 Teamsheets'!$H$2:$Z$132,$A87,$CX$2,'13-14 Teamsheets'!$C$2:$C$132,BJ$1)+CARDS('14-15 Teamsheets'!$H$2:$Z$136,$A87,$CX$2,'14-15 Teamsheets'!$C$2:$C$136,BJ$1)) &amp; "(" &amp; (CARDS('07-08 Teamsheets'!$H$2:$Z$88,$A87,$CX$3,'07-08 Teamsheets'!$C$2:$C$88,BJ$1)+CARDS('08-09 Teamsheets'!$H$2:$Z$92,$A87,$CX$3,'08-09 Teamsheets'!$C$2:$C$92,BJ$1)+CARDS('09-10 Teamsheets'!$H$2:$Z$98,$A87,$CX$3,'09-10 Teamsheets'!$C$2:$C$98,BJ$1)+CARDS('10-11 Teamsheets'!$H$2:$Z$106,$A87,$CX$3,'10-11 Teamsheets'!$C$2:$C$106,BJ$1)+CARDS('11-12 Teamsheets'!$H$2:$Z$119,$A87,$CX$3,'11-12 Teamsheets'!$C$2:$C$119,BJ$1)+CARDS('12-13 Teamsheets'!$H$2:$Z$126,$A87,$CX$3,'12-13 Teamsheets'!$C$2:$C$126,BJ$1)+CARDS('13-14 Teamsheets'!$H$2:$Z$132,$A87,$CX$3,'13-14 Teamsheets'!$C$2:$C$132,BJ$1)+CARDS('14-15 Teamsheets'!$H$2:$Z$136,$A87,$CX$3,'14-15 Teamsheets'!$C$2:$C$136,BJ$1)) &amp; ")"</f>
        <v>0(0)</v>
      </c>
      <c r="BN87" s="82">
        <f>MINS_PLAYED('07-08 Teamsheets'!$H$2:$R$88,$A87,'07-08 Teamsheets'!$C$2:$C$88,BJ$1)+MINS_PLAYED('08-09 Teamsheets'!$H$2:$R$92,$A87,'08-09 Teamsheets'!$C$2:$C$92,BJ$1)+MINS_PLAYED('09-10 Teamsheets'!$H$2:$R$98,$A87,'09-10 Teamsheets'!$C$2:$C$98,BJ$1)+MINS_PLAYED('10-11 Teamsheets'!$H$2:$R$106,$A87,'10-11 Teamsheets'!$C$2:$C$106,BJ$1)+MINS_PLAYED('11-12 Teamsheets'!$H$2:$R$119,$A87,'11-12 Teamsheets'!$C$2:$C$119,BJ$1)+MINS_PLAYED('12-13 Teamsheets'!$H$2:$R$126,$A87,'12-13 Teamsheets'!$C$2:$C$126,BJ$1)+MINS_PLAYED('13-14 Teamsheets'!$H$2:$R$132,$A87,'13-14 Teamsheets'!$C$2:$C$132,BJ$1)+MINS_PLAYED('14-15 Teamsheets'!$H$2:$R$136,$A87,'14-15 Teamsheets'!$C$2:$C$136,BJ$1)+MINS_AS_SUB('07-08 Teamsheets'!$S$2:$Z$88,$A87,'07-08 Teamsheets'!$C$2:$C$88,BJ$1)+MINS_AS_SUB('08-09 Teamsheets'!$S$2:$Z$92,$A87,'08-09 Teamsheets'!$C$2:$C$92,BJ$1)+MINS_AS_SUB('09-10 Teamsheets'!$S$2:$Z$98,$A87,'09-10 Teamsheets'!$C$2:$C$98,BJ$1)+MINS_AS_SUB('10-11 Teamsheets'!$S$2:$Z$106,$A87,'10-11 Teamsheets'!$C$2:$C$106,BJ$1)+MINS_AS_SUB('11-12 Teamsheets'!$S$2:$Z$119,$A87,'11-12 Teamsheets'!$C$2:$C$119,BJ$1)+MINS_AS_SUB('12-13 Teamsheets'!$S$2:$Z$126,$A87,'12-13 Teamsheets'!$C$2:$C$126,BJ$1)+MINS_AS_SUB('13-14 Teamsheets'!$S$2:$Z$132,$A87,'13-14 Teamsheets'!$C$2:$C$132,BJ$1)+MINS_AS_SUB('14-15 Teamsheets'!$S$2:$Z$136,$A87,'14-15 Teamsheets'!$C$2:$C$136,BJ$1)</f>
        <v>0</v>
      </c>
      <c r="BO87" s="27" t="str">
        <f>(APPS('07-08 Teamsheets'!$H$2:$R$88,$A87,'07-08 Teamsheets'!$C$2:$C$88,BO$1)+APPS('08-09 Teamsheets'!$H$2:$R$92,$A87,'08-09 Teamsheets'!$C$2:$C$92,BO$1)+APPS('09-10 Teamsheets'!$H$2:$R$98,$A87,'09-10 Teamsheets'!$C$2:$C$98,BO$1)+APPS('10-11 Teamsheets'!$H$2:$R$106,$A87,'10-11 Teamsheets'!$C$2:$C$106,BO$1)+APPS('11-12 Teamsheets'!$H$2:$R$119,$A87,'11-12 Teamsheets'!$C$2:$C$119,BO$1)+APPS('12-13 Teamsheets'!$H$2:$R$126,$A87,'12-13 Teamsheets'!$C$2:$C$126,BO$1)+APPS('13-14 Teamsheets'!$H$2:$R$132,$A87,'13-14 Teamsheets'!$C$2:$C$132,BO$1)+APPS('14-15 Teamsheets'!$H$2:$R$136,$A87,'14-15 Teamsheets'!$C$2:$C$136,BO$1)) &amp; "(" &amp; (SUBS('07-08 Teamsheets'!$S$2:$Z$88,$A87,'07-08 Teamsheets'!$C$2:$C$88,BO$1)+SUBS('08-09 Teamsheets'!$S$2:$Z$92,$A87,'08-09 Teamsheets'!$C$2:$C$92,BO$1)+SUBS('09-10 Teamsheets'!$S$2:$Z$98,$A87,'09-10 Teamsheets'!$C$2:$C$98,BO$1)+SUBS('10-11 Teamsheets'!$S$2:$Z$106,$A87,'10-11 Teamsheets'!$C$2:$C$106,BO$1)+SUBS('11-12 Teamsheets'!$S$2:$Z$119,$A87,'11-12 Teamsheets'!$C$2:$C$119,BO$1)+SUBS('12-13 Teamsheets'!$S$2:$Z$126,$A87,'12-13 Teamsheets'!$C$2:$C$126,BO$1)+SUBS('13-14 Teamsheets'!$S$2:$Z$132,$A87,'13-14 Teamsheets'!$C$2:$C$132,BO$1)+SUBS('14-15 Teamsheets'!$S$2:$Z$136,$A87,'14-15 Teamsheets'!$C$2:$C$136,BO$1)) &amp; ")"</f>
        <v>0(0)</v>
      </c>
      <c r="BP87" s="27" t="str">
        <f>(GOALS('07-08 Teamsheets'!$H$2:$R$88,$A87,'07-08 Teamsheets'!$C$2:$C$88,BO$1)+GOALS('08-09 Teamsheets'!$H$2:$R$92,$A87,'08-09 Teamsheets'!$C$2:$C$92,BO$1)+GOALS('09-10 Teamsheets'!$H$2:$R$98,$A87,'09-10 Teamsheets'!$C$2:$C$98,BO$1)+GOALS('10-11 Teamsheets'!$H$2:$R$106,$A87,'10-11 Teamsheets'!$C$2:$C$106,BO$1)+GOALS('11-12 Teamsheets'!$H$2:$R$119,$A87,'11-12 Teamsheets'!$C$2:$C$119,BO$1)+GOALS('12-13 Teamsheets'!$H$2:$R$126,$A87,'12-13 Teamsheets'!$C$2:$C$126,BO$1)+GOALS('13-14 Teamsheets'!$H$2:$R$132,$A87,'13-14 Teamsheets'!$C$2:$C$132,BO$1)+GOALS('14-15 Teamsheets'!$H$2:$R$136,$A87,'14-15 Teamsheets'!$C$2:$C$136,BO$1)) &amp; "(" &amp; (GOALS('07-08 Teamsheets'!$S$2:$Z$88,$A87,'07-08 Teamsheets'!$C$2:$C$88,BO$1)+GOALS('08-09 Teamsheets'!$S$2:$Z$92,$A87,'08-09 Teamsheets'!$C$2:$C$92,BO$1)+GOALS('09-10 Teamsheets'!$S$2:$Z$98,$A87,'09-10 Teamsheets'!$C$2:$C$98,BO$1)+GOALS('10-11 Teamsheets'!$S$2:$Z$106,$A87,'10-11 Teamsheets'!$C$2:$C$106,BO$1)+GOALS('11-12 Teamsheets'!$S$2:$Z$119,$A87,'11-12 Teamsheets'!$C$2:$C$119,BO$1)+GOALS('12-13 Teamsheets'!$S$2:$Z$126,$A87,'12-13 Teamsheets'!$C$2:$C$126,BO$1)+GOALS('13-14 Teamsheets'!$S$2:$Z$132,$A87,'13-14 Teamsheets'!$C$2:$C$132,BO$1)+GOALS('14-15 Teamsheets'!$S$2:$Z$136,$A87,'14-15 Teamsheets'!$C$2:$C$136,BO$1)) &amp; ")"</f>
        <v>0(0)</v>
      </c>
      <c r="BQ87" s="27">
        <f>Clean_sheet('07-08 Teamsheets'!$C$2:$H$92,$A87,BO$1)+Clean_sheet('08-09 Teamsheets'!$C$2:$H$92,$A87,BO$1)+Clean_sheet('09-10 Teamsheets'!$C$2:$H$98,$A87,BO$1)+Clean_sheet('10-11 Teamsheets'!$C$2:$H$106,$A87,BO$1)+Clean_sheet('11-12 Teamsheets'!$C$2:$H$119,$A87,BO$1)+Clean_sheet('12-13 Teamsheets'!$C$2:$H$126,$A87,BO$1)+Clean_sheet('13-14 Teamsheets'!$C$2:$H$132,$A87,BO$1)+Clean_sheet('14-15 Teamsheets'!$C$2:$H$136,$A87,BO$1)</f>
        <v>0</v>
      </c>
      <c r="BR87" s="27" t="str">
        <f>(CARDS('07-08 Teamsheets'!$H$2:$Z$88,$A87,$CX$2,'07-08 Teamsheets'!$C$2:$C$88,BO$1)+CARDS('08-09 Teamsheets'!$H$2:$Z$92,$A87,$CX$2,'08-09 Teamsheets'!$C$2:$C$92,BO$1)+CARDS('09-10 Teamsheets'!$H$2:$Z$98,$A87,$CX$2,'09-10 Teamsheets'!$C$2:$C$98,BO$1)+CARDS('10-11 Teamsheets'!$H$2:$Z$106,$A87,$CX$2,'10-11 Teamsheets'!$C$2:$C$106,BO$1)+CARDS('11-12 Teamsheets'!$H$2:$Z$119,$A87,$CX$2,'11-12 Teamsheets'!$C$2:$C$119,BO$1)+CARDS('12-13 Teamsheets'!$H$2:$Z$126,$A87,$CX$2,'12-13 Teamsheets'!$C$2:$C$126,BO$1)+CARDS('13-14 Teamsheets'!$H$2:$Z$132,$A87,$CX$2,'13-14 Teamsheets'!$C$2:$C$132,BO$1)+CARDS('14-15 Teamsheets'!$H$2:$Z$136,$A87,$CX$2,'14-15 Teamsheets'!$C$2:$C$136,BO$1)) &amp; "(" &amp; (CARDS('07-08 Teamsheets'!$H$2:$Z$88,$A87,$CX$3,'07-08 Teamsheets'!$C$2:$C$88,BO$1)+CARDS('08-09 Teamsheets'!$H$2:$Z$92,$A87,$CX$3,'08-09 Teamsheets'!$C$2:$C$92,BO$1)+CARDS('09-10 Teamsheets'!$H$2:$Z$98,$A87,$CX$3,'09-10 Teamsheets'!$C$2:$C$98,BO$1)+CARDS('10-11 Teamsheets'!$H$2:$Z$106,$A87,$CX$3,'10-11 Teamsheets'!$C$2:$C$106,BO$1)+CARDS('11-12 Teamsheets'!$H$2:$Z$119,$A87,$CX$3,'11-12 Teamsheets'!$C$2:$C$119,BO$1)+CARDS('12-13 Teamsheets'!$H$2:$Z$126,$A87,$CX$3,'12-13 Teamsheets'!$C$2:$C$126,BO$1)+CARDS('13-14 Teamsheets'!$H$2:$Z$132,$A87,$CX$3,'13-14 Teamsheets'!$C$2:$C$132,BO$1)+CARDS('14-15 Teamsheets'!$H$2:$Z$136,$A87,$CX$3,'14-15 Teamsheets'!$C$2:$C$136,BO$1)) &amp; ")"</f>
        <v>0(0)</v>
      </c>
      <c r="BS87" s="82">
        <f>MINS_PLAYED('07-08 Teamsheets'!$H$2:$R$88,$A87,'07-08 Teamsheets'!$C$2:$C$88,BO$1)+MINS_PLAYED('08-09 Teamsheets'!$H$2:$R$92,$A87,'08-09 Teamsheets'!$C$2:$C$92,BO$1)+MINS_PLAYED('09-10 Teamsheets'!$H$2:$R$98,$A87,'09-10 Teamsheets'!$C$2:$C$98,BO$1)+MINS_PLAYED('10-11 Teamsheets'!$H$2:$R$106,$A87,'10-11 Teamsheets'!$C$2:$C$106,BO$1)+MINS_PLAYED('11-12 Teamsheets'!$H$2:$R$119,$A87,'11-12 Teamsheets'!$C$2:$C$119,BO$1)+MINS_PLAYED('12-13 Teamsheets'!$H$2:$R$126,$A87,'12-13 Teamsheets'!$C$2:$C$126,BO$1)+MINS_PLAYED('13-14 Teamsheets'!$H$2:$R$132,$A87,'13-14 Teamsheets'!$C$2:$C$132,BO$1)+MINS_PLAYED('14-15 Teamsheets'!$H$2:$R$136,$A87,'14-15 Teamsheets'!$C$2:$C$136,BO$1)+MINS_AS_SUB('07-08 Teamsheets'!$S$2:$Z$88,$A87,'07-08 Teamsheets'!$C$2:$C$88,BO$1)+MINS_AS_SUB('08-09 Teamsheets'!$S$2:$Z$92,$A87,'08-09 Teamsheets'!$C$2:$C$92,BO$1)+MINS_AS_SUB('09-10 Teamsheets'!$S$2:$Z$98,$A87,'09-10 Teamsheets'!$C$2:$C$98,BO$1)+MINS_AS_SUB('10-11 Teamsheets'!$S$2:$Z$106,$A87,'10-11 Teamsheets'!$C$2:$C$106,BO$1)+MINS_AS_SUB('11-12 Teamsheets'!$S$2:$Z$119,$A87,'11-12 Teamsheets'!$C$2:$C$119,BO$1)+MINS_AS_SUB('12-13 Teamsheets'!$S$2:$Z$126,$A87,'12-13 Teamsheets'!$C$2:$C$126,BO$1)+MINS_AS_SUB('13-14 Teamsheets'!$S$2:$Z$132,$A87,'13-14 Teamsheets'!$C$2:$C$132,BO$1)+MINS_AS_SUB('14-15 Teamsheets'!$S$2:$Z$136,$A87,'14-15 Teamsheets'!$C$2:$C$136,BO$1)</f>
        <v>0</v>
      </c>
      <c r="BT87" s="71">
        <f>APPS('05-06 Teamsheets'!$H$2:$R$71,$A87,'05-06 Teamsheets'!$C$2:$C$71,B$1)+SUBS('05-06 Teamsheets'!$S$2:$W$71,$A87,'05-06 Teamsheets'!$C$2:$C$71,B$1)+APPS('06-07 Teamsheets'!$H$2:$R$83,$A87,'06-07 Teamsheets'!$C$2:$C$83,G$1)+SUBS('06-07 Teamsheets'!$S$2:$Z$83,$A87,'06-07 Teamsheets'!$C$2:$C$83,G$1)+APPS('07-08 Teamsheets'!$H$2:$R$88,$A87,'07-08 Teamsheets'!$C$2:$C$88,L$1)+SUBS('07-08 Teamsheets'!$S$2:$Z$88,$A87,'07-08 Teamsheets'!$C$2:$C$88,L$1)+APPS('08-09 Teamsheets'!$H$2:$R$92,$A87,'08-09 Teamsheets'!$C$2:$C$92,Q$1)+SUBS('08-09 Teamsheets'!$S$2:$Z$92,$A87,'08-09 Teamsheets'!$C$2:$C$92,Q$1)+APPS('09-10 Teamsheets'!$H$2:$R$98,$A87,'09-10 Teamsheets'!$C$2:$C$98,Q$1)+SUBS('09-10 Teamsheets'!$S$2:$Z$98,$A87,'09-10 Teamsheets'!$C$2:$C$98,Q$1)+APPS('10-11 Teamsheets'!$H$2:$R$107,$A87,'10-11 Teamsheets'!$C$2:$C$107,Q$1)+SUBS('10-11 Teamsheets'!$S$2:$Z$107,$A87,'10-11 Teamsheets'!$C$2:$C$107,Q$1)+APPS('11-12 Teamsheets'!$H$2:$R$119,$A87,'11-12 Teamsheets'!$C$2:$C$119,Q$1)+SUBS('11-12 Teamsheets'!$S$2:$Z$119,$A87,'11-12 Teamsheets'!$C$2:$C$119,Q$1)+APPS('12-13 Teamsheets'!$H$2:$R$126,$A87,'12-13 Teamsheets'!$C$2:$C$126,Q$1)+SUBS('12-13 Teamsheets'!$S$2:$Z$126,$A87,'12-13 Teamsheets'!$C$2:$C$126,Q$1)+APPS('13-14 Teamsheets'!$H$2:$R$132,$A87,'13-14 Teamsheets'!$C$2:$C$132,Q$1)+SUBS('13-14 Teamsheets'!$S$2:$Z$132,$A87,'13-14 Teamsheets'!$C$2:$C$132,Q$1)+APPS('14-15 Teamsheets'!$H$2:$R$136,$A87,'14-15 Teamsheets'!$C$2:$C$136,Q$1)+SUBS('14-15 Teamsheets'!$S$2:$Z$136,$A87,'14-15 Teamsheets'!$C$2:$C$136,Q$1)</f>
        <v>26</v>
      </c>
      <c r="BU87" s="132">
        <v>4</v>
      </c>
      <c r="BV87" s="27">
        <f>APPS('07-08 Teamsheets'!$H$2:$R$88,$A87,'07-08 Teamsheets'!$C$2:$C$88,AZ$1)+SUBS('07-08 Teamsheets'!$S$2:$Z$88,$A87,'07-08 Teamsheets'!$C$2:$C$88,AZ$1)+APPS('11-12 Teamsheets'!$H$2:$R$119,$A87,'11-12 Teamsheets'!$C$2:$C$119,AZ$1)+SUBS('11-12 Teamsheets'!$S$2:$Z$119,$A87,'11-12 Teamsheets'!$C$2:$C$119,AZ$1)+APPS('12-13 Teamsheets'!$H$2:$R$126,$A87,'12-13 Teamsheets'!$C$2:$C$126,AZ$1)+SUBS('12-13 Teamsheets'!$S$2:$Z$126,$A87,'12-13 Teamsheets'!$C$2:$C$126,AZ$1)+APPS('13-14 Teamsheets'!$H$2:$R$132,$A87,'13-14 Teamsheets'!$C$2:$C$132,AZ$1)+SUBS('13-14 Teamsheets'!$S$2:$Z$132,$A87,'13-14 Teamsheets'!$C$2:$C$132,AZ$1)+APPS('14-15 Teamsheets'!$H$2:$R$136,$A87,'14-15 Teamsheets'!$C$2:$C$136,AZ$1)+SUBS('14-15 Teamsheets'!$S$2:$Z$136,$A87,'14-15 Teamsheets'!$C$2:$C$136,AZ$1)+APPS('08-09 Teamsheets'!$H$2:$R$92,$A87,'08-09 Teamsheets'!$C$2:$C$92,BE$1)+APPS('09-10 Teamsheets'!$H$2:$R$98,$A87,'09-10 Teamsheets'!$C$2:$C$98,BE$1)+SUBS('08-09 Teamsheets'!$S$2:$Z$92,$A87,'08-09 Teamsheets'!$C$2:$C$92,BE$1)+SUBS('09-10 Teamsheets'!$S$2:$Z$98,$A87,'09-10 Teamsheets'!$C$2:$C$98,BE$1)+APPS('10-11 Teamsheets'!$H$2:$R$107,$A87,'10-11 Teamsheets'!$C$2:$C$107,BE$1)+SUBS('10-11 Teamsheets'!$S$2:$Z$107,$A87,'10-11 Teamsheets'!$C$2:$C$107,BE$1)+APPS('11-12 Teamsheets'!$H$2:$R$119,$A87,'11-12 Teamsheets'!$C$2:$C$119,BE$1)+SUBS('11-12 Teamsheets'!$S$2:$Z$119,$A87,'11-12 Teamsheets'!$C$2:$C$119,BE$1)+APPS('12-13 Teamsheets'!$H$2:$R$126,$A87,'12-13 Teamsheets'!$C$2:$C$126,BE$1)+SUBS('12-13 Teamsheets'!$S$2:$Z$126,$A87,'12-13 Teamsheets'!$C$2:$C$126,BE$1)+APPS('13-14 Teamsheets'!$H$2:$R$132,$A87,'13-14 Teamsheets'!$C$2:$C$132,BE$1)+SUBS('13-14 Teamsheets'!$S$2:$Z$132,$A87,'13-14 Teamsheets'!$C$2:$C$132,BE$1)+APPS('14-15 Teamsheets'!$H$2:$R$136,$A87,'14-15 Teamsheets'!$C$2:$C$136,BE$1)+SUBS('14-15 Teamsheets'!$S$2:$Z$136,$A87,'14-15 Teamsheets'!$C$2:$C$136,BE$1)</f>
        <v>2</v>
      </c>
      <c r="BW87" s="27">
        <f>APPS('07-08 Teamsheets'!$H$2:$R$88,$A87,'07-08 Teamsheets'!$C$2:$C$88,BJ$1)+APPS('08-09 Teamsheets'!$H$2:$R$92,$A87,'08-09 Teamsheets'!$C$2:$C$92,BJ$1)+APPS('09-10 Teamsheets'!$H$2:$R$98,$A87,'09-10 Teamsheets'!$C$2:$C$98,BJ$1)+SUBS('07-08 Teamsheets'!$S$2:$Z$88,$A87,'07-08 Teamsheets'!$C$2:$C$88,BJ$1)+SUBS('08-09 Teamsheets'!$S$2:$Z$92,$A87,'08-09 Teamsheets'!$C$2:$C$92,BJ$1)+SUBS('09-10 Teamsheets'!$S$2:$Z$98,$A87,'09-10 Teamsheets'!$C$2:$C$98,BJ$1)+APPS('10-11 Teamsheets'!$H$2:$R$107,$A87,'10-11 Teamsheets'!$C$2:$C$107,BJ$1)+SUBS('10-11 Teamsheets'!$S$2:$Z$107,$A87,'10-11 Teamsheets'!$C$2:$C$107,BJ$1)+APPS('11-12 Teamsheets'!$H$2:$R$119,$A87,'11-12 Teamsheets'!$C$2:$C$119,BJ$1)+SUBS('11-12 Teamsheets'!$S$2:$Z$111,$A87,'11-12 Teamsheets'!$C$2:$C$119,BJ$1)+APPS('12-13 Teamsheets'!$H$2:$R$126,$A87,'12-13 Teamsheets'!$C$2:$C$126,BJ$1)+SUBS('12-13 Teamsheets'!$S$2:$Z$118,$A87,'12-13 Teamsheets'!$C$2:$C$126,BJ$1)+APPS('13-14 Teamsheets'!$H$2:$R$132,$A87,'13-14 Teamsheets'!$C$2:$C$132,BJ$1)+SUBS('13-14 Teamsheets'!$S$2:$Z$124,$A87,'13-14 Teamsheets'!$C$2:$C$132,BJ$1)+APPS('14-15 Teamsheets'!$H$2:$R$136,$A87,'14-15 Teamsheets'!$C$2:$C$136,BJ$1)+SUBS('14-15 Teamsheets'!$S$2:$Z$128,$A87,'14-15 Teamsheets'!$C$2:$C$136,BJ$1)</f>
        <v>0</v>
      </c>
      <c r="BX87" s="27">
        <f>APPS('07-08 Teamsheets'!$H$2:$R$88,$A87,'07-08 Teamsheets'!$C$2:$C$88,BO$1)+APPS('08-09 Teamsheets'!$H$2:$R$92,$A87,'08-09 Teamsheets'!$C$2:$C$92,BO$1)+APPS('09-10 Teamsheets'!$H$2:$R$98,$A87,'09-10 Teamsheets'!$C$2:$C$98,BO$1)+SUBS('07-08 Teamsheets'!$S$2:$Z$88,$A87,'07-08 Teamsheets'!$C$2:$C$88,BO$1)+SUBS('08-09 Teamsheets'!$S$2:$Z$92,$A87,'08-09 Teamsheets'!$C$2:$C$92,BO$1)+SUBS('09-10 Teamsheets'!$S$2:$Z$98,$A87,'09-10 Teamsheets'!$C$2:$C$98,BO$1)+APPS('10-11 Teamsheets'!$H$2:$R$107,$A87,'10-11 Teamsheets'!$C$2:$C$107,BO$1)+SUBS('10-11 Teamsheets'!$S$2:$Z$107,$A87,'10-11 Teamsheets'!$C$2:$C$107,BO$1)+APPS('11-12 Teamsheets'!$H$2:$R$119,$A87,'11-12 Teamsheets'!$C$2:$C$119,BO$1)+SUBS('11-12 Teamsheets'!$S$2:$Z$119,$A87,'11-12 Teamsheets'!$C$2:$C$119,BO$1)+APPS('12-13 Teamsheets'!$H$2:$R$126,$A87,'12-13 Teamsheets'!$C$2:$C$126,BO$1)+SUBS('12-13 Teamsheets'!$S$2:$Z$126,$A87,'12-13 Teamsheets'!$C$2:$C$126,BO$1)+APPS('13-14 Teamsheets'!$H$2:$R$132,$A87,'13-14 Teamsheets'!$C$2:$C$132,BO$1)+SUBS('13-14 Teamsheets'!$S$2:$Z$132,$A87,'13-14 Teamsheets'!$C$2:$C$132,BO$1)+APPS('14-15 Teamsheets'!$H$2:$R$136,$A87,'14-15 Teamsheets'!$C$2:$C$136,BO$1)+SUBS('14-15 Teamsheets'!$S$2:$Z$136,$A87,'14-15 Teamsheets'!$C$2:$C$136,BO$1)</f>
        <v>0</v>
      </c>
      <c r="BY87" s="28">
        <f t="shared" si="31"/>
        <v>6</v>
      </c>
      <c r="BZ87" s="27" t="str">
        <f>(APPS('05-06 Teamsheets'!$H$2:$R$71,$A87) + APPS('06-07 Teamsheets'!$H$2:$R$83,$A87) +APPS('07-08 Teamsheets'!$H$2:$R$88,$A87) + APPS('08-09 Teamsheets'!$H$2:$R$92,$A87)+APPS('09-10 Teamsheets'!$H$2:$R$98,$A87)+APPS('10-11 Teamsheets'!$H$2:$R$107,$A87)+APPS('11-12 Teamsheets'!$H$2:$R$119,$A87)+APPS('12-13 Teamsheets'!$H$2:$R$126,$A87)+APPS('13-14 Teamsheets'!$H$2:$R$132,$A87)+APPS('14-15 Teamsheets'!$H$2:$R$136,$A87)) &amp; "(" &amp; (SUBS('05-06 Teamsheets'!$S$2:$W$71,$A87)+SUBS('06-07 Teamsheets'!$S$2:$Z$83,$A87)+SUBS('07-08 Teamsheets'!$S$2:$Z$88,$A87) +SUBS('08-09 Teamsheets'!$S$2:$Z$92,$A87)+SUBS('09-10 Teamsheets'!$S$2:$Z$98,$A87)+SUBS('10-11 Teamsheets'!$S$2:$Z$107,$A87)+SUBS('11-12 Teamsheets'!$S$2:$Z$119,$A87)+SUBS('12-13 Teamsheets'!$S$2:$Z$126,$A87)+SUBS('13-14 Teamsheets'!$S$2:$Z$132,$A87)+SUBS('14-15 Teamsheets'!$S$2:$Z$136,$A87)) &amp; ")"</f>
        <v>32(0)</v>
      </c>
      <c r="CA87" s="28">
        <f t="shared" si="32"/>
        <v>32</v>
      </c>
      <c r="CB87" s="71">
        <f>GOALS('05-06 Teamsheets'!$H$2:$W$71,$A87,'05-06 Teamsheets'!$C$2:$C$71,B$1)+GOALS('06-07 Teamsheets'!$H$2:$Z$83,$A87,'06-07 Teamsheets'!$C$2:$C$83,G$1)+GOALS('07-08 Teamsheets'!$H$2:$Z$88,$A87,'07-08 Teamsheets'!$C$2:$C$88,L$1)+GOALS('08-09 Teamsheets'!$H$2:$Z$92,$A87,'08-09 Teamsheets'!$C$2:$C$92,Q$1)+GOALS('09-10 Teamsheets'!$H$2:$Z$98,$A87,'09-10 Teamsheets'!$C$2:$C$98,Q$1)+GOALS('10-11 Teamsheets'!$H$2:$Z$107,$A87,'10-11 Teamsheets'!$C$2:$C$107,Q$1)+GOALS('11-12 Teamsheets'!$H$2:$Z$119,$A87,'11-12 Teamsheets'!$C$2:$C$119,Q$1)+GOALS('12-13 Teamsheets'!$H$2:$Z$126,$A87,'12-13 Teamsheets'!$C$2:$C$126,Q$1)+GOALS('13-14 Teamsheets'!$H$2:$Z$132,$A87,'13-14 Teamsheets'!$C$2:$C$132,Q$1)+GOALS('14-15 Teamsheets'!$H$2:$Z$136,$A87,'14-15 Teamsheets'!$C$2:$C$136,Q$1)</f>
        <v>0</v>
      </c>
      <c r="CC87" s="27">
        <f>GOALS('05-06 Teamsheets'!$H$2:$W$71,$A87,'05-06 Teamsheets'!$C$2:$C$71,V$1)+GOALS('05-06 Teamsheets'!$H$2:$W$71,$A87,'05-06 Teamsheets'!$C$2:$C$71,AA$1)+GOALS('06-07 Teamsheets'!$H$2:$Z$83,$A87,'06-07 Teamsheets'!$C$2:$C$83,AF$1)+GOALS('06-07 Teamsheets'!$H$2:$Z$83,$A87,'06-07 Teamsheets'!$C$2:$C$83,AK$1)+GOALS('07-08 Teamsheets'!$H$2:$Z$88,$A87,'07-08 Teamsheets'!$C$2:$C$88,AP$1)+GOALS('07-08 Teamsheets'!$H$2:$Z$88,$A87,'07-08 Teamsheets'!$C$2:$C$88,AU$1)+GOALS('07-08 Teamsheets'!$H$2:$Z$88,$A87,'07-08 Teamsheets'!$C$2:$C$88,AZ$1)+GOALS('11-12 Teamsheets'!$H$2:$Z$119,$A87,'11-12 Teamsheets'!$C$2:$C$119,AZ$1)+GOALS('12-13 Teamsheets'!$H$2:$Z$120,$A87,'12-13 Teamsheets'!$C$2:$C$120,AZ$1)+GOALS('13-14 Teamsheets'!$H$2:$Z$126,$A87,'13-14 Teamsheets'!$C$2:$C$126,AZ$1)+GOALS('14-15 Teamsheets'!$H$2:$Z$130,$A87,'14-15 Teamsheets'!$C$2:$C$130,AZ$1)+GOALS('08-09 Teamsheets'!$H$2:$Z$92,$A87,'08-09 Teamsheets'!$C$2:$C$92,BE$1)+GOALS('09-10 Teamsheets'!$H$2:$Z$98,$A87,'09-10 Teamsheets'!$C$2:$C$98,BE$1)+GOALS('10-11 Teamsheets'!$H$2:$Z$107,$A87,'10-11 Teamsheets'!$C$2:$C$107,BE$1)+GOALS('11-12 Teamsheets'!$H$2:$Z$119,$A87,'11-12 Teamsheets'!$C$2:$C$119,BE$1)+GOALS('12-13 Teamsheets'!$H$2:$Z$126,$A87,'12-13 Teamsheets'!$C$2:$C$126,BE$1)+GOALS('13-14 Teamsheets'!$H$2:$Z$132,$A87,'13-14 Teamsheets'!$C$2:$C$132,BE$1)+GOALS('14-15 Teamsheets'!$H$2:$Z$136,$A87,'14-15 Teamsheets'!$C$2:$C$136,BE$1)</f>
        <v>1</v>
      </c>
      <c r="CD87" s="27">
        <f>GOALS('07-08 Teamsheets'!$H$2:$Z$88,$A87,'07-08 Teamsheets'!$C$2:$C$88,BJ$1)
+GOALS('08-09 Teamsheets'!$H$2:$Z$92,$A87,'08-09 Teamsheets'!$C$2:$C$92,BJ$1)
+GOALS('09-10 Teamsheets'!$H$2:$Z$98,$A87,'09-10 Teamsheets'!$C$2:$C$98,BJ$1)
+GOALS('10-11 Teamsheets'!$H$2:$Z$107,$A87,'10-11 Teamsheets'!$C$2:$C$107,BJ$1)
+GOALS('11-12 Teamsheets'!$H$2:$Z$119,$A87,'11-12 Teamsheets'!$C$2:$C$119,BJ$1)
+GOALS('12-13 Teamsheets'!$H$2:$Z$124,$A87,'12-13 Teamsheets'!$C$2:$C$124,BJ$1)+GOALS('13-14 Teamsheets'!$H$2:$Z$130,$A87,'13-14 Teamsheets'!$C$2:$C$130,BJ$1)+GOALS('14-15 Teamsheets'!$H$2:$Z$134,$A87,'14-15 Teamsheets'!$C$2:$C$134,BJ$1)
+GOALS('07-08 Teamsheets'!$H$2:$Z$88,$A87,'07-08 Teamsheets'!$C$2:$C$88,BO$1)
+GOALS('08-09 Teamsheets'!$H$2:$Z$92,$A87,'08-09 Teamsheets'!$C$2:$C$92,BO$1)
+GOALS('09-10 Teamsheets'!$H$2:$Z$98,$A87,'09-10 Teamsheets'!$C$2:$C$98,BO$1)
+GOALS('10-11 Teamsheets'!$H$2:$Z$107,$A87,'10-11 Teamsheets'!$C$2:$C$107,BO$1)
+GOALS('11-12 Teamsheets'!$H$2:$Z$119,$A87,'11-12 Teamsheets'!$C$2:$C$119,BO$1)
+GOALS('12-13 Teamsheets'!$H$2:$Z$126,$A87,'12-13 Teamsheets'!$C$2:$C$126,BO$1)+GOALS('13-14 Teamsheets'!$H$2:$Z$132,$A87,'13-14 Teamsheets'!$C$2:$C$132,BO$1)+GOALS('14-15 Teamsheets'!$H$2:$Z$136,$A87,'14-15 Teamsheets'!$C$2:$C$136,BO$1)</f>
        <v>0</v>
      </c>
      <c r="CE87" s="28">
        <f t="shared" si="33"/>
        <v>1</v>
      </c>
      <c r="CF87" s="27" t="str">
        <f>(GOALS('05-06 Teamsheets'!$H$2:$R$71,$A87) +GOALS('06-07 Teamsheets'!$H$2:$R$83,$A87) +  GOALS('07-08 Teamsheets'!$H$2:$R$88,$A87) + GOALS('08-09 Teamsheets'!$H$2:$R$92,$A87)+GOALS('09-10 Teamsheets'!$H$2:$R$98,$A87)+GOALS('10-11 Teamsheets'!$H$2:$R$107,$A87)+GOALS('11-12 Teamsheets'!$H$2:$R$119,$A87)+GOALS('12-13 Teamsheets'!$H$2:$R$126,$A87)+GOALS('13-14 Teamsheets'!$H$2:$R$132,$A87)+GOALS('14-15 Teamsheets'!$H$2:$R$136,$A87)) &amp; "(" &amp; (GOALS('05-06 Teamsheets'!$S$2:$W$71,$A87)+GOALS('06-07 Teamsheets'!$S$2:$Z$83,$A87)+GOALS('07-08 Teamsheets'!$S$2:$Z$88,$A87)+GOALS('08-09 Teamsheets'!$S$2:$Z$92,$A87)+GOALS('09-10 Teamsheets'!$S$2:$Z$98,$A87)+GOALS('10-11 Teamsheets'!$S$2:$Z$107,$A87)+GOALS('11-12 Teamsheets'!$S$2:$Z$119,$A87)+GOALS('12-13 Teamsheets'!$S$2:$Z$126,$A87)+GOALS('13-14 Teamsheets'!$S$2:$Z$132,$A87)+GOALS('14-15 Teamsheets'!$S$2:$Z$136,$A87)) &amp; ")"</f>
        <v>1(0)</v>
      </c>
      <c r="CG87" s="28">
        <f t="shared" si="34"/>
        <v>1</v>
      </c>
      <c r="CH87" s="71">
        <f t="shared" si="7"/>
        <v>0</v>
      </c>
      <c r="CI87" s="83">
        <f t="shared" si="8"/>
        <v>0</v>
      </c>
      <c r="CJ87" s="77">
        <f t="shared" si="9"/>
        <v>0</v>
      </c>
      <c r="CK87" s="74" t="str">
        <f>(CARDS('05-06 Teamsheets'!$H$2:$W$71,$A87,$CX$2)+CARDS('06-07 Teamsheets'!$H$2:$Z$83,$A87,$CX$2)+CARDS('07-08 Teamsheets'!$H$2:$Z$88,$A87,$CX$2)+CARDS('08-09 Teamsheets'!$H$2:$Z$92,$A87,$CX$2)+CARDS('09-10 Teamsheets'!$H$2:$Z$98,$A87,$CX$2)+CARDS('10-11 Teamsheets'!$H$2:$Z$107,$A87,$CX$2)+CARDS('11-12 Teamsheets'!$H$2:$Z$119,$A87,$CX$2)+CARDS('12-13 Teamsheets'!$H$2:$Z$126,$A87,$CX$2)+CARDS('13-14 Teamsheets'!$H$2:$Z$130,$A87,$CX$2)) &amp; "(" &amp; (CARDS('05-06 Teamsheets'!$H$2:$W$71,$A87,$CX$3)+CARDS('06-07 Teamsheets'!$H$2:$Z$83,$A87,$CX$3)+CARDS('07-08 Teamsheets'!$H$2:$Z$88,$A87,$CX$3)+CARDS('08-09 Teamsheets'!$H$2:$Z$92,$A87,$CX$3)+CARDS('09-10 Teamsheets'!$H$2:$Z$98,$A87,$CX$3)+CARDS('10-11 Teamsheets'!$H$2:$Z$107,$A87,$CX$3)+CARDS('11-12 Teamsheets'!$H$2:$Z$119,$A87,$CX$3)+CARDS('13-14 Teamsheets'!$H$2:$Z$130,$A87,$CX$3)) &amp; ")"</f>
        <v>3(0)</v>
      </c>
      <c r="CL87" s="28">
        <f t="shared" si="10"/>
        <v>2238</v>
      </c>
      <c r="CM87" s="28">
        <f t="shared" si="25"/>
        <v>446</v>
      </c>
      <c r="CN87" s="77">
        <f t="shared" si="12"/>
        <v>2684</v>
      </c>
      <c r="CO87" s="28">
        <f t="shared" si="29"/>
        <v>83.875</v>
      </c>
      <c r="CP87" s="28">
        <f t="shared" si="30"/>
        <v>3.125E-2</v>
      </c>
      <c r="CQ87" s="77">
        <f t="shared" si="24"/>
        <v>2684</v>
      </c>
      <c r="CS87" s="71">
        <f t="shared" si="26"/>
        <v>63</v>
      </c>
      <c r="CT87" s="83">
        <f t="shared" si="27"/>
        <v>53</v>
      </c>
      <c r="CU87" s="77">
        <f t="shared" si="28"/>
        <v>74</v>
      </c>
    </row>
    <row r="88" spans="1:102" x14ac:dyDescent="0.2">
      <c r="A88" s="26" t="s">
        <v>2404</v>
      </c>
      <c r="B88" s="27" t="s">
        <v>1663</v>
      </c>
      <c r="C88" s="27" t="s">
        <v>1654</v>
      </c>
      <c r="D88" s="27">
        <v>0</v>
      </c>
      <c r="E88" s="27" t="s">
        <v>1638</v>
      </c>
      <c r="F88" s="82">
        <v>1425</v>
      </c>
      <c r="G88" s="27" t="s">
        <v>1734</v>
      </c>
      <c r="H88" s="27" t="s">
        <v>1735</v>
      </c>
      <c r="I88" s="27">
        <v>0</v>
      </c>
      <c r="J88" s="27" t="s">
        <v>1647</v>
      </c>
      <c r="K88" s="82">
        <v>2186</v>
      </c>
      <c r="L88" s="27" t="s">
        <v>1816</v>
      </c>
      <c r="M88" s="27" t="s">
        <v>1636</v>
      </c>
      <c r="N88" s="27">
        <v>0</v>
      </c>
      <c r="O88" s="27" t="s">
        <v>1638</v>
      </c>
      <c r="P88" s="82">
        <v>357</v>
      </c>
      <c r="Q88" s="27" t="str">
        <f>(APPS('08-09 Teamsheets'!$H$2:$R$92,$A88,'08-09 Teamsheets'!$C$2:$C$92,Q$1)+APPS('09-10 Teamsheets'!$H$2:$R$98,$A88,'09-10 Teamsheets'!$C$2:$C$98,Q$1)+APPS('10-11 Teamsheets'!$H$2:$R$107,$A88,'10-11 Teamsheets'!$C$2:$C$107,Q$1)+APPS('11-12 Teamsheets'!$H$2:$R$119,$A88,'11-12 Teamsheets'!$C$2:$C$119,Q$1)+APPS('12-13 Teamsheets'!$H$2:$R$126,$A88,'12-13 Teamsheets'!$C$2:$C$126,Q$1)+APPS('13-14 Teamsheets'!$H$2:$R$132,$A88,'13-14 Teamsheets'!$C$2:$C$132,Q$1)+APPS('14-15 Teamsheets'!$H$2:$R$136,$A88,'14-15 Teamsheets'!$C$2:$C$136,Q$1)) &amp; "(" &amp; (SUBS('08-09 Teamsheets'!$S$2:$Z$92,$A88,'08-09 Teamsheets'!$C$2:$C$92,Q$1)+SUBS('09-10 Teamsheets'!$S$2:$Z$98,$A88,'09-10 Teamsheets'!$C$2:$C$98,Q$1)+SUBS('10-11 Teamsheets'!$S$2:$Z$107,$A88,'10-11 Teamsheets'!$C$2:$C$107,Q$1)+SUBS('11-12 Teamsheets'!$S$2:$Z$119,$A88,'11-12 Teamsheets'!$C$2:$C$119,Q$1)+SUBS('12-13 Teamsheets'!$S$2:$Z$126,$A88,'12-13 Teamsheets'!$C$2:$C$126,Q$1)+SUBS('13-14 Teamsheets'!$S$2:$Z$132,$A88,'13-14 Teamsheets'!$C$2:$C$132,Q$1)+SUBS('14-15 Teamsheets'!$S$2:$Z$136,$A88,'14-15 Teamsheets'!$C$2:$C$136,Q$1)) &amp; ")"</f>
        <v>0(0)</v>
      </c>
      <c r="R88" s="27" t="str">
        <f>(GOALS('08-09 Teamsheets'!$H$2:$R$92,$A88,'08-09 Teamsheets'!$C$2:$C$92,Q$1)+GOALS('09-10 Teamsheets'!$H$2:$R$98,$A88,'09-10 Teamsheets'!$C$2:$C$98,Q$1)+GOALS('10-11 Teamsheets'!$H$2:$R$107,$A88,'10-11 Teamsheets'!$C$2:$C$107,Q$1)+GOALS('11-12 Teamsheets'!$H$2:$R$119,$A88,'11-12 Teamsheets'!$C$2:$C$119,Q$1)+GOALS('12-13 Teamsheets'!$H$2:$R$126,$A88,'12-13 Teamsheets'!$C$2:$C$126,Q$1)+GOALS('13-14 Teamsheets'!$H$2:$R$132,$A88,'13-14 Teamsheets'!$C$2:$C$132,Q$1)+GOALS('14-15 Teamsheets'!$H$2:$R$136,$A88,'14-15 Teamsheets'!$C$2:$C$136,Q$1)) &amp; "(" &amp; (GOALS('08-09 Teamsheets'!$S$2:$Z$92,$A88,'08-09 Teamsheets'!$C$2:$C$92,Q$1)+GOALS('09-10 Teamsheets'!$S$2:$Z$98,$A88,'09-10 Teamsheets'!$C$2:$C$98,Q$1)+GOALS('10-11 Teamsheets'!$S$2:$Z$107,$A88,'10-11 Teamsheets'!$C$2:$C$107,Q$1)+GOALS('11-12 Teamsheets'!$S$2:$Z$119,$A88,'11-12 Teamsheets'!$C$2:$C$119,Q$1)+GOALS('12-13 Teamsheets'!$S$2:$Z$126,$A88,'12-13 Teamsheets'!$C$2:$C$126,Q$1)+GOALS('13-14 Teamsheets'!$S$2:$Z$132,$A88,'13-14 Teamsheets'!$C$2:$C$132,Q$1)+GOALS('14-15 Teamsheets'!$S$2:$Z$136,$A88,'14-15 Teamsheets'!$C$2:$C$136,Q$1)) &amp; ")"</f>
        <v>0(0)</v>
      </c>
      <c r="S88" s="27">
        <f>Clean_sheet('08-09 Teamsheets'!$C$2:$H$92,$A88,Q$1)+Clean_sheet('09-10 Teamsheets'!$C$2:$H$98,$A88,Q$1)+Clean_sheet('10-11 Teamsheets'!$C$2:$H$107,$A88,Q$1)+Clean_sheet('11-12 Teamsheets'!$C$2:$H$119,$A88,Q$1)+Clean_sheet('12-13 Teamsheets'!$C$2:$H$126,$A88,Q$1)+Clean_sheet('13-14 Teamsheets'!$C$2:$H$132,$A88,Q$1)+Clean_sheet('14-15 Teamsheets'!$C$2:$H$136,$A88,Q$1)</f>
        <v>0</v>
      </c>
      <c r="T88" s="27" t="str">
        <f>(CARDS('08-09 Teamsheets'!$H$2:$Z$92,$A88,$CX$2,'08-09 Teamsheets'!$C$2:$C$92,Q$1)+CARDS('09-10 Teamsheets'!$H$2:$Z$98,$A88,$CX$2,'09-10 Teamsheets'!$C$2:$C$98,Q$1)+CARDS('10-11 Teamsheets'!$H$2:$Z$107,$A88,$CX$2,'10-11 Teamsheets'!$C$2:$C$107,Q$1)+CARDS('11-12 Teamsheets'!$H$2:$Z$119,$A88,$CX$2,'11-12 Teamsheets'!$C$2:$C$119,Q$1)+CARDS('12-13 Teamsheets'!$H$2:$Z$126,$A88,$CX$2,'12-13 Teamsheets'!$C$2:$C$126,Q$1)+CARDS('13-14 Teamsheets'!$H$2:$Z$132,$A88,$CX$2,'13-14 Teamsheets'!$C$2:$C$132,Q$1)+CARDS('14-15 Teamsheets'!$H$2:$Z$136,$A88,$CX$2,'14-15 Teamsheets'!$C$2:$C$136,Q$1)) &amp; "(" &amp; (CARDS('08-09 Teamsheets'!$H$2:$Z$92,$A88,$CX$3,'08-09 Teamsheets'!$C$2:$C$92,Q$1)+CARDS('09-10 Teamsheets'!$H$2:$Z$98,$A88,$CX$3,'09-10 Teamsheets'!$C$2:$C$98,Q$1)+CARDS('10-11 Teamsheets'!$H$2:$Z$107,$A88,$CX$3,'10-11 Teamsheets'!$C$2:$C$107,Q$1)+CARDS('11-12 Teamsheets'!$H$2:$Z$119,$A88,$CX$3,'11-12 Teamsheets'!$C$2:$C$119,Q$1)+CARDS('12-13 Teamsheets'!$H$2:$Z$126,$A88,$CX$3,'12-13 Teamsheets'!$C$2:$C$126,Q$1)+CARDS('13-14 Teamsheets'!$H$2:$Z$132,$A88,$CX$3,'13-14 Teamsheets'!$C$2:$C$132,Q$1)+CARDS('14-15 Teamsheets'!$H$2:$Z$136,$A88,$CX$3,'14-15 Teamsheets'!$C$2:$C$136,Q$1)) &amp; ")"</f>
        <v>0(0)</v>
      </c>
      <c r="U88" s="82">
        <f>MINS_PLAYED('08-09 Teamsheets'!$H$2:$R$92,$A88,'08-09 Teamsheets'!$C$2:$C$92,Q$1)+MINS_PLAYED('09-10 Teamsheets'!$H$2:$R$98,$A88,'09-10 Teamsheets'!$C$2:$C$98,Q$1)+ MINS_AS_SUB('08-09 Teamsheets'!$S$2:$Z$92,$A88,'08-09 Teamsheets'!$C$2:$C$92,Q$1)+ MINS_AS_SUB('09-10 Teamsheets'!$S$2:$Z$98,$A88,'09-10 Teamsheets'!$C$2:$C$98,Q$1)+MINS_PLAYED('10-11 Teamsheets'!$H$2:$R$107,$A88,'10-11 Teamsheets'!$C$2:$C$107,Q$1)+MINS_AS_SUB('10-11 Teamsheets'!$S$2:$Z$107,$A88,'10-11 Teamsheets'!$C$2:$C$107,Q$1)+MINS_PLAYED('11-12 Teamsheets'!$H$2:$R$119,$A88,'11-12 Teamsheets'!$C$2:$C$119,Q$1)+MINS_AS_SUB('11-12 Teamsheets'!$S$2:$Z$119,$A88,'11-12 Teamsheets'!$C$2:$C$119,Q$1)+MINS_PLAYED('12-13 Teamsheets'!$H$2:$R$126,$A88,'12-13 Teamsheets'!$C$2:$C$126,Q$1)+MINS_AS_SUB('12-13 Teamsheets'!$S$2:$Z$126,$A88,'12-13 Teamsheets'!$C$2:$C$126,Q$1)+MINS_PLAYED('13-14 Teamsheets'!$H$2:$R$132,$A88,'13-14 Teamsheets'!$C$2:$C$132,Q$1)+MINS_AS_SUB('13-14 Teamsheets'!$S$2:$Z$132,$A88,'13-14 Teamsheets'!$C$2:$C$132,Q$1)+MINS_PLAYED('14-15 Teamsheets'!$H$2:$R$136,$A88,'14-15 Teamsheets'!$C$2:$C$136,Q$1)+MINS_AS_SUB('14-15 Teamsheets'!$S$2:$Z$136,$A88,'14-15 Teamsheets'!$C$2:$C$136,Q$1)</f>
        <v>0</v>
      </c>
      <c r="V88" s="27" t="s">
        <v>1638</v>
      </c>
      <c r="W88" s="27" t="s">
        <v>1635</v>
      </c>
      <c r="X88" s="27">
        <v>0</v>
      </c>
      <c r="Y88" s="27" t="s">
        <v>1635</v>
      </c>
      <c r="Z88" s="82">
        <v>210</v>
      </c>
      <c r="AA88" s="27" t="s">
        <v>1636</v>
      </c>
      <c r="AB88" s="27" t="s">
        <v>1635</v>
      </c>
      <c r="AC88" s="27">
        <v>0</v>
      </c>
      <c r="AD88" s="27" t="s">
        <v>1635</v>
      </c>
      <c r="AE88" s="82">
        <v>90</v>
      </c>
      <c r="AF88" s="27" t="s">
        <v>1651</v>
      </c>
      <c r="AG88" s="27" t="s">
        <v>1636</v>
      </c>
      <c r="AH88" s="27">
        <v>0</v>
      </c>
      <c r="AI88" s="27" t="s">
        <v>1652</v>
      </c>
      <c r="AJ88" s="82">
        <v>319</v>
      </c>
      <c r="AK88" s="27" t="s">
        <v>1686</v>
      </c>
      <c r="AL88" s="27" t="s">
        <v>1638</v>
      </c>
      <c r="AM88" s="27">
        <v>0</v>
      </c>
      <c r="AN88" s="27" t="s">
        <v>1635</v>
      </c>
      <c r="AO88" s="82">
        <v>370</v>
      </c>
      <c r="AP88" s="27" t="s">
        <v>1635</v>
      </c>
      <c r="AQ88" s="27" t="s">
        <v>1635</v>
      </c>
      <c r="AR88" s="27">
        <v>0</v>
      </c>
      <c r="AS88" s="27" t="s">
        <v>1635</v>
      </c>
      <c r="AT88" s="82">
        <v>0</v>
      </c>
      <c r="AU88" s="27" t="s">
        <v>1634</v>
      </c>
      <c r="AV88" s="27" t="s">
        <v>1635</v>
      </c>
      <c r="AW88" s="27">
        <v>0</v>
      </c>
      <c r="AX88" s="27" t="s">
        <v>1636</v>
      </c>
      <c r="AY88" s="82">
        <v>206</v>
      </c>
      <c r="AZ88" s="27" t="str">
        <f>(APPS('07-08 Teamsheets'!$H$2:$R$88,$A88,'07-08 Teamsheets'!$C$2:$C$88,AZ$1)+APPS('11-12 Teamsheets'!$H$2:$R$119,$A88,'11-12 Teamsheets'!$C$2:$C$119,AZ$1)+APPS('12-13 Teamsheets'!$H$2:$R$126,$A88,'12-13 Teamsheets'!$C$2:$C$126,AZ$1)+APPS('13-14 Teamsheets'!$H$2:$R$132,$A88,'13-14 Teamsheets'!$C$2:$C$132,AZ$1)+APPS('14-15 Teamsheets'!$H$2:$R$136,$A88,'14-15 Teamsheets'!$C$2:$C$136,AZ$1)) &amp; "(" &amp; (SUBS('07-08 Teamsheets'!$S$2:$Z$88,$A88,'07-08 Teamsheets'!$C$2:$C$88,AZ$1)+SUBS('11-12 Teamsheets'!$S$2:$Z$119,$A88,'11-12 Teamsheets'!$C$2:$C$119,AZ$1)+SUBS('12-13 Teamsheets'!$S$2:$Z$126,$A88,'12-13 Teamsheets'!$C$2:$C$126,AZ$1)+SUBS('13-14 Teamsheets'!$S$2:$Z$132,$A88,'13-14 Teamsheets'!$C$2:$C$132,AZ$1)+SUBS('14-15 Teamsheets'!$S$2:$Z$136,$A88,'14-15 Teamsheets'!$C$2:$C$136,AZ$1)) &amp; ")"</f>
        <v>1(1)</v>
      </c>
      <c r="BA88" s="27" t="str">
        <f>(GOALS('07-08 Teamsheets'!$H$2:$R$88,$A88,'07-08 Teamsheets'!$C$2:$C$88,AZ$1)+GOALS('11-12 Teamsheets'!$H$2:$R$119,$A88,'11-12 Teamsheets'!$C$2:$C$119,AZ$1)+GOALS('12-13 Teamsheets'!$H$2:$R$126,$A88,'12-13 Teamsheets'!$C$2:$C$126,AZ$1)+GOALS('13-14 Teamsheets'!$H$2:$R$132,$A88,'13-14 Teamsheets'!$C$2:$C$132,AZ$1)+GOALS('14-15 Teamsheets'!$H$2:$R$136,$A88,'14-15 Teamsheets'!$C$2:$C$136,AZ$1)) &amp; "(" &amp; (GOALS('07-08 Teamsheets'!$S$2:$Z$88,$A88,'07-08 Teamsheets'!$C$2:$C$88,AZ$1)+GOALS('11-12 Teamsheets'!$S$2:$Z$119,$A88,'11-12 Teamsheets'!$C$2:$C$119,AZ$1)+GOALS('12-13 Teamsheets'!$S$2:$Z$126,$A88,'12-13 Teamsheets'!$C$2:$C$126,AZ$1)+GOALS('13-14 Teamsheets'!$S$2:$Z$132,$A88,'13-14 Teamsheets'!$C$2:$C$132,AZ$1)+GOALS('14-15 Teamsheets'!$S$2:$Z$136,$A88,'14-15 Teamsheets'!$C$2:$C$136,AZ$1)) &amp; ")"</f>
        <v>0(0)</v>
      </c>
      <c r="BB88" s="27">
        <f>Clean_sheet('07-08 Teamsheets'!$C$2:$H$92,$A88,AZ$1)+Clean_sheet('11-12 Teamsheets'!$C$2:$H$119,$A88,AZ$1)+Clean_sheet('12-13 Teamsheets'!$C$2:$H$126,$A88,AZ$1)+Clean_sheet('13-14 Teamsheets'!$C$2:$H$132,$A88,AZ$1)+Clean_sheet('14-15 Teamsheets'!$C$2:$H$136,$A88,AZ$1)</f>
        <v>0</v>
      </c>
      <c r="BC88" s="27" t="str">
        <f>(CARDS('07-08 Teamsheets'!$H$2:$Z$88,$A88,$CX$2,'07-08 Teamsheets'!$C$2:$C$88,AZ$1)+CARDS('11-12 Teamsheets'!$H$2:$Z$119,$A88,$CX$2,'11-12 Teamsheets'!$C$2:$C$119,AZ$1)+CARDS('12-13 Teamsheets'!$H$2:$Z$126,$A88,$CX$2,'12-13 Teamsheets'!$C$2:$C$126,AZ$1)+CARDS('13-14 Teamsheets'!$H$2:$Z$132,$A88,$CX$2,'13-14 Teamsheets'!$C$2:$C$132,AZ$1)+CARDS('14-15 Teamsheets'!$H$2:$Z$136,$A88,$CX$2,'14-15 Teamsheets'!$C$2:$C$136,AZ$1)) &amp; "(" &amp; (CARDS('07-08 Teamsheets'!$H$2:$Z$88,$A88,$CX$3,'07-08 Teamsheets'!$C$2:$C$88,AZ$1)+CARDS('11-12 Teamsheets'!$H$2:$Z$119,$A88,$CX$3,'11-12 Teamsheets'!$C$2:$C$119,AZ$1)+CARDS('12-13 Teamsheets'!$H$2:$Z$126,$A88,$CX$3,'12-13 Teamsheets'!$C$2:$C$126,AZ$1)+CARDS('13-14 Teamsheets'!$H$2:$Z$132,$A88,$CX$3,'13-14 Teamsheets'!$C$2:$C$132,AZ$1)+CARDS('14-15 Teamsheets'!$H$2:$Z$136,$A88,$CX$3,'14-15 Teamsheets'!$C$2:$C$136,AZ$1)) &amp; ")"</f>
        <v>0(0)</v>
      </c>
      <c r="BD88" s="82">
        <f>MINS_PLAYED('07-08 Teamsheets'!$H$2:$R$88,$A88,'07-08 Teamsheets'!$C$2:$C$88,AZ$1)+MINS_PLAYED('11-12 Teamsheets'!$H$2:$R$119,$A88,'11-12 Teamsheets'!$C$2:$C$119,AZ$1)+MINS_PLAYED('12-13 Teamsheets'!$H$2:$R$126,$A88,'12-13 Teamsheets'!$C$2:$C$126,AZ$1)+MINS_PLAYED('13-14 Teamsheets'!$H$2:$R$132,$A88,'13-14 Teamsheets'!$C$2:$C$132,AZ$1)+MINS_PLAYED('14-15 Teamsheets'!$H$2:$R$136,$A88,'14-15 Teamsheets'!$C$2:$C$136,AZ$1)+MINS_AS_SUB('07-08 Teamsheets'!$S$2:$Z$88,$A88,'07-08 Teamsheets'!$C$2:$C$88,AZ$1)+MINS_AS_SUB('11-12 Teamsheets'!$S$2:$Z$119,$A88,'11-12 Teamsheets'!$C$2:$C$119,AZ$1)+MINS_AS_SUB('12-13 Teamsheets'!$S$2:$Z$126,$A88,'12-13 Teamsheets'!$C$2:$C$126,AZ$1)+MINS_AS_SUB('13-14 Teamsheets'!$S$2:$Z$132,$A88,'13-14 Teamsheets'!$C$2:$C$132,AZ$1)+MINS_AS_SUB('14-15 Teamsheets'!$S$2:$Z$136,$A88,'14-15 Teamsheets'!$C$2:$C$136,AZ$1)</f>
        <v>77</v>
      </c>
      <c r="BE88" s="27" t="str">
        <f>(APPS('08-09 Teamsheets'!$H$2:$R$92,$A88,'08-09 Teamsheets'!$C$2:$C$92,BE$1)+APPS('09-10 Teamsheets'!$H$2:$R$98,$A88,'09-10 Teamsheets'!$C$2:$C$98,BE$1)+APPS('10-11 Teamsheets'!$H$2:$R$107,$A88,'10-11 Teamsheets'!$C$2:$C$107,BE$1)+APPS('11-12 Teamsheets'!$H$2:$R$119,$A88,'11-12 Teamsheets'!$C$2:$C$119,BE$1)+APPS('12-13 Teamsheets'!$H$2:$R$126,$A88,'12-13 Teamsheets'!$C$2:$C$126,BE$1)+APPS('13-14 Teamsheets'!$H$2:$R$132,$A88,'13-14 Teamsheets'!$C$2:$C$132,BE$1)+APPS('14-15 Teamsheets'!$H$2:$R$136,$A88,'14-15 Teamsheets'!$C$2:$C$136,BE$1)) &amp; "(" &amp; (SUBS('08-09 Teamsheets'!$S$2:$Z$92,$A88,'08-09 Teamsheets'!$C$2:$C$92,BE$1)+SUBS('09-10 Teamsheets'!$S$2:$Z$98,$A88,'09-10 Teamsheets'!$C$2:$C$98,BE$1)+SUBS('10-11 Teamsheets'!$S$2:$Z$107,$A88,'10-11 Teamsheets'!$C$2:$C$107,BE$1)+SUBS('11-12 Teamsheets'!$S$2:$Z$119,$A88,'11-12 Teamsheets'!$C$2:$C$119,BE$1)+SUBS('12-13 Teamsheets'!$S$2:$Z$126,$A88,'12-13 Teamsheets'!$C$2:$C$126,BE$1)+SUBS('13-14 Teamsheets'!$S$2:$Z$132,$A88,'13-14 Teamsheets'!$C$2:$C$132,BE$1)+SUBS('14-15 Teamsheets'!$S$2:$Z$136,$A88,'14-15 Teamsheets'!$C$2:$C$136,BE$1)) &amp; ")"</f>
        <v>0(0)</v>
      </c>
      <c r="BF88" s="27" t="str">
        <f>(GOALS('08-09 Teamsheets'!$H$2:$R$92,$A88,'08-09 Teamsheets'!$C$2:$C$92,BE$1)+GOALS('09-10 Teamsheets'!$H$2:$R$98,$A88,'09-10 Teamsheets'!$C$2:$C$98,BE$1)+GOALS('10-11 Teamsheets'!$H$2:$R$107,$A88,'10-11 Teamsheets'!$C$2:$C$107,BE$1)+GOALS('11-12 Teamsheets'!$H$2:$R$119,$A88,'11-12 Teamsheets'!$C$2:$C$119,BE$1)+GOALS('12-13 Teamsheets'!$H$2:$R$126,$A88,'12-13 Teamsheets'!$C$2:$C$126,BE$1)+GOALS('13-14 Teamsheets'!$H$2:$R$132,$A88,'13-14 Teamsheets'!$C$2:$C$132,BE$1)+GOALS('14-15 Teamsheets'!$H$2:$R$136,$A88,'14-15 Teamsheets'!$C$2:$C$136,BE$1)) &amp; "(" &amp; (GOALS('08-09 Teamsheets'!$S$2:$Z$92,$A88,'08-09 Teamsheets'!$C$2:$C$92,BE$1)+GOALS('09-10 Teamsheets'!$S$2:$Z$98,$A88,'09-10 Teamsheets'!$C$2:$C$98,BE$1)+GOALS('10-11 Teamsheets'!$S$2:$Z$107,$A88,'10-11 Teamsheets'!$C$2:$C$107,BE$1)+GOALS('11-12 Teamsheets'!$S$2:$Z$119,$A88,'11-12 Teamsheets'!$C$2:$C$119,BE$1)+GOALS('12-13 Teamsheets'!$S$2:$Z$126,$A88,'12-13 Teamsheets'!$C$2:$C$126,BE$1)+GOALS('13-14 Teamsheets'!$S$2:$Z$132,$A88,'13-14 Teamsheets'!$C$2:$C$132,BE$1)+GOALS('14-15 Teamsheets'!$S$2:$Z$136,$A88,'14-15 Teamsheets'!$C$2:$C$136,BE$1)) &amp; ")"</f>
        <v>0(0)</v>
      </c>
      <c r="BG88" s="27">
        <f>Clean_sheet('08-09 Teamsheets'!$C$2:$H$92,$A88,BE$1)+Clean_sheet('09-10 Teamsheets'!$C$2:$H$98,$A88,BE$1)+Clean_sheet('10-11 Teamsheets'!$C$2:$H$107,$A88,BE$1)+Clean_sheet('11-12 Teamsheets'!$C$2:$H$119,$A88,BE$1)+Clean_sheet('12-13 Teamsheets'!$C$2:$H$126,$A88,BE$1)+Clean_sheet('13-14 Teamsheets'!$C$2:$H$132,$A88,BE$1)+Clean_sheet('14-15 Teamsheets'!$C$2:$H$136,$A88,BE$1)</f>
        <v>0</v>
      </c>
      <c r="BH88" s="27" t="str">
        <f>(CARDS('08-09 Teamsheets'!$H$2:$Z$92,$A88,$CX$2,'08-09 Teamsheets'!$C$2:$C$92,BE$1)+CARDS('09-10 Teamsheets'!$H$2:$Z$98,$A88,$CX$2,'09-10 Teamsheets'!$C$2:$C$98,BE$1)+CARDS('10-11 Teamsheets'!$H$2:$Z$107,$A88,$CX$2,'10-11 Teamsheets'!$C$2:$C$107,BE$1)+CARDS('11-12 Teamsheets'!$H$2:$Z$119,$A88,$CX$2,'11-12 Teamsheets'!$C$2:$C$119,BE$1)+CARDS('12-13 Teamsheets'!$H$2:$Z$126,$A88,$CX$2,'12-13 Teamsheets'!$C$2:$C$126,BE$1)+CARDS('13-14 Teamsheets'!$H$2:$Z$132,$A88,$CX$2,'13-14 Teamsheets'!$C$2:$C$132,BE$1)+CARDS('14-15 Teamsheets'!$H$2:$Z$136,$A88,$CX$2,'14-15 Teamsheets'!$C$2:$C$136,BE$1)) &amp; "(" &amp; (CARDS('08-09 Teamsheets'!$H$2:$Z$92,$A88,$CX$3,'08-09 Teamsheets'!$C$2:$C$92,BE$1)+CARDS('09-10 Teamsheets'!$H$2:$Z$98,$A88,$CX$3,'09-10 Teamsheets'!$C$2:$C$98,BE$1)+CARDS('10-11 Teamsheets'!$H$2:$Z$107,$A88,$CX$3,'10-11 Teamsheets'!$C$2:$C$107,BE$1)+CARDS('11-12 Teamsheets'!$H$2:$Z$119,$A88,$CX$3,'11-12 Teamsheets'!$C$2:$C$119,BE$1)+CARDS('12-13 Teamsheets'!$H$2:$Z$126,$A88,$CX$3,'12-13 Teamsheets'!$C$2:$C$126,BE$1)+CARDS('13-14 Teamsheets'!$H$2:$Z$132,$A88,$CX$3,'13-14 Teamsheets'!$C$2:$C$132,BE$1)+CARDS('14-15 Teamsheets'!$H$2:$Z$136,$A88,$CX$3,'14-15 Teamsheets'!$C$2:$C$136,BE$1)) &amp; ")"</f>
        <v>0(0)</v>
      </c>
      <c r="BI88" s="82">
        <f>MINS_PLAYED('08-09 Teamsheets'!$H$2:$R$92,$A88,'08-09 Teamsheets'!$C$2:$C$92,BE$1)+MINS_PLAYED('09-10 Teamsheets'!$H$2:$R$98,$A88,'09-10 Teamsheets'!$C$2:$C$98,BE$1)+ MINS_AS_SUB('08-09 Teamsheets'!$S$2:$Z$92,$A88,'08-09 Teamsheets'!$C$2:$C$92,BE$1)+ MINS_AS_SUB('09-10 Teamsheets'!$S$2:$Z$98,$A88,'09-10 Teamsheets'!$C$2:$C$98,BE$1)+MINS_PLAYED('10-11 Teamsheets'!$H$2:$R$107,$A88,'10-11 Teamsheets'!$C$2:$C$107,BE$1)+MINS_AS_SUB('10-11 Teamsheets'!$S$2:$Z$107,$A88,'10-11 Teamsheets'!$C$2:$C$107,BE$1)+MINS_PLAYED('11-12 Teamsheets'!$H$2:$R$119,$A88,'11-12 Teamsheets'!$C$2:$C$119,BE$1)+MINS_AS_SUB('11-12 Teamsheets'!$S$2:$Z$119,$A88,'11-12 Teamsheets'!$C$2:$C$119,BE$1)+MINS_PLAYED('12-13 Teamsheets'!$H$2:$R$126,$A88,'12-13 Teamsheets'!$C$2:$C$126,BE$1)+MINS_AS_SUB('12-13 Teamsheets'!$S$2:$Z$126,$A88,'12-13 Teamsheets'!$C$2:$C$126,BE$1)+MINS_PLAYED('13-14 Teamsheets'!$H$2:$R$132,$A88,'13-14 Teamsheets'!$C$2:$C$132,BE$1)+MINS_AS_SUB('13-14 Teamsheets'!$S$2:$Z$132,$A88,'13-14 Teamsheets'!$C$2:$C$132,BE$1)+MINS_PLAYED('14-15 Teamsheets'!$H$2:$R$136,$A88,'14-15 Teamsheets'!$C$2:$C$136,BE$1)+MINS_AS_SUB('14-15 Teamsheets'!$S$2:$Z$136,$A88,'14-15 Teamsheets'!$C$2:$C$136,BE$1)</f>
        <v>0</v>
      </c>
      <c r="BJ88" s="27" t="str">
        <f>(APPS('07-08 Teamsheets'!$H$2:$R$88,$A88,'07-08 Teamsheets'!$C$2:$C$88,BJ$1)+APPS('08-09 Teamsheets'!$H$2:$R$92,$A88,'08-09 Teamsheets'!$C$2:$C$92,BJ$1)+APPS('09-10 Teamsheets'!$H$2:$R$98,$A88,'09-10 Teamsheets'!$C$2:$C$98,BJ$1)+APPS('10-11 Teamsheets'!$H$2:$R$106,$A88,'10-11 Teamsheets'!$C$2:$C$106,BJ$1)+APPS('11-12 Teamsheets'!$H$2:$R$119,$A88,'11-12 Teamsheets'!$C$2:$C$119,BJ$1)+APPS('12-13 Teamsheets'!$H$2:$R$126,$A88,'12-13 Teamsheets'!$C$2:$C$126,BJ$1)+APPS('13-14 Teamsheets'!$H$2:$R$132,$A88,'13-14 Teamsheets'!$C$2:$C$132,BJ$1)+APPS('14-15 Teamsheets'!$H$2:$R$136,$A88,'14-15 Teamsheets'!$C$2:$C$136,BJ$1)) &amp; "(" &amp; (SUBS('07-08 Teamsheets'!$S$2:$Z$88,$A88,'07-08 Teamsheets'!$C$2:$C$88,BJ$1)+SUBS('08-09 Teamsheets'!$S$2:$Z$92,$A88,'08-09 Teamsheets'!$C$2:$C$92,BJ$1)+SUBS('09-10 Teamsheets'!$S$2:$Z$98,$A88,'09-10 Teamsheets'!$C$2:$C$98,BJ$1)+SUBS('10-11 Teamsheets'!$S$2:$Z$106,$A88,'10-11 Teamsheets'!$C$2:$C$106,BJ$1)+SUBS('11-12 Teamsheets'!$S$2:$Z$119,$A88,'11-12 Teamsheets'!$C$2:$C$119,BJ$1)+SUBS('12-13 Teamsheets'!$S$2:$Z$126,$A88,'12-13 Teamsheets'!$C$2:$C$126,BJ$1)+SUBS('13-14 Teamsheets'!$S$2:$Z$132,$A88,'13-14 Teamsheets'!$C$2:$C$132,BJ$1)+SUBS('14-15 Teamsheets'!$S$2:$Z$136,$A88,'14-15 Teamsheets'!$C$2:$C$136,BJ$1)) &amp; ")"</f>
        <v>0(0)</v>
      </c>
      <c r="BK88" s="27" t="str">
        <f>(GOALS('07-08 Teamsheets'!$H$2:$R$88,$A88,'07-08 Teamsheets'!$C$2:$C$88,BJ$1)+GOALS('08-09 Teamsheets'!$H$2:$R$92,$A88,'08-09 Teamsheets'!$C$2:$C$92,BJ$1)+GOALS('09-10 Teamsheets'!$H$2:$R$98,$A88,'09-10 Teamsheets'!$C$2:$C$98,BJ$1)+GOALS('10-11 Teamsheets'!$H$2:$R$106,$A88,'10-11 Teamsheets'!$C$2:$C$106,BJ$1)+GOALS('11-12 Teamsheets'!$H$2:$R$119,$A88,'11-12 Teamsheets'!$C$2:$C$119,BJ$1)+GOALS('12-13 Teamsheets'!$H$2:$R$126,$A88,'12-13 Teamsheets'!$C$2:$C$126,BJ$1)+GOALS('13-14 Teamsheets'!$H$2:$R$132,$A88,'13-14 Teamsheets'!$C$2:$C$132,BJ$1)+GOALS('14-15 Teamsheets'!$H$2:$R$136,$A88,'14-15 Teamsheets'!$C$2:$C$136,BJ$1)) &amp; "(" &amp; (GOALS('07-08 Teamsheets'!$S$2:$Z$88,$A88,'07-08 Teamsheets'!$C$2:$C$88,BJ$1)+GOALS('08-09 Teamsheets'!$S$2:$Z$92,$A88,'08-09 Teamsheets'!$C$2:$C$92,BJ$1)+GOALS('09-10 Teamsheets'!$S$2:$Z$98,$A88,'09-10 Teamsheets'!$C$2:$C$98,BJ$1)+GOALS('10-11 Teamsheets'!$S$2:$Z$106,$A88,'10-11 Teamsheets'!$C$2:$C$106,BJ$1)+GOALS('11-12 Teamsheets'!$S$2:$Z$119,$A88,'11-12 Teamsheets'!$C$2:$C$119,BJ$1)+GOALS('12-13 Teamsheets'!$S$2:$Z$126,$A88,'12-13 Teamsheets'!$C$2:$C$126,BJ$1)+GOALS('13-14 Teamsheets'!$S$2:$Z$132,$A88,'13-14 Teamsheets'!$C$2:$C$132,BJ$1)+GOALS('14-15 Teamsheets'!$S$2:$Z$136,$A88,'14-15 Teamsheets'!$C$2:$C$136,BJ$1)) &amp; ")"</f>
        <v>0(0)</v>
      </c>
      <c r="BL88" s="27">
        <f>Clean_sheet('07-08 Teamsheets'!$C$2:$H$92,$A88,BJ$1)+Clean_sheet('08-09 Teamsheets'!$C$2:$H$92,$A88,BJ$1)+Clean_sheet('09-10 Teamsheets'!$C$2:$H$98,$A88,BJ$1)+Clean_sheet('10-11 Teamsheets'!$C$2:$H$106,$A88,BJ$1)+Clean_sheet('11-12 Teamsheets'!$C$2:$H$119,$A88,BJ$1)+Clean_sheet('12-13 Teamsheets'!$C$2:$H$126,$A88,BJ$1)+Clean_sheet('13-14 Teamsheets'!$C$2:$H$132,$A88,BJ$1)+Clean_sheet('14-15 Teamsheets'!$C$2:$H$136,$A88,BJ$1)</f>
        <v>0</v>
      </c>
      <c r="BM88" s="27" t="str">
        <f>(CARDS('07-08 Teamsheets'!$H$2:$Z$88,$A88,$CX$2,'07-08 Teamsheets'!$C$2:$C$88,BJ$1)+CARDS('08-09 Teamsheets'!$H$2:$Z$92,$A88,$CX$2,'08-09 Teamsheets'!$C$2:$C$92,BJ$1)+CARDS('09-10 Teamsheets'!$H$2:$Z$98,$A88,$CX$2,'09-10 Teamsheets'!$C$2:$C$98,BJ$1)+CARDS('10-11 Teamsheets'!$H$2:$Z$106,$A88,$CX$2,'10-11 Teamsheets'!$C$2:$C$106,BJ$1)+CARDS('11-12 Teamsheets'!$H$2:$Z$119,$A88,$CX$2,'11-12 Teamsheets'!$C$2:$C$119,BJ$1)+CARDS('12-13 Teamsheets'!$H$2:$Z$126,$A88,$CX$2,'12-13 Teamsheets'!$C$2:$C$126,BJ$1)+CARDS('13-14 Teamsheets'!$H$2:$Z$132,$A88,$CX$2,'13-14 Teamsheets'!$C$2:$C$132,BJ$1)+CARDS('14-15 Teamsheets'!$H$2:$Z$136,$A88,$CX$2,'14-15 Teamsheets'!$C$2:$C$136,BJ$1)) &amp; "(" &amp; (CARDS('07-08 Teamsheets'!$H$2:$Z$88,$A88,$CX$3,'07-08 Teamsheets'!$C$2:$C$88,BJ$1)+CARDS('08-09 Teamsheets'!$H$2:$Z$92,$A88,$CX$3,'08-09 Teamsheets'!$C$2:$C$92,BJ$1)+CARDS('09-10 Teamsheets'!$H$2:$Z$98,$A88,$CX$3,'09-10 Teamsheets'!$C$2:$C$98,BJ$1)+CARDS('10-11 Teamsheets'!$H$2:$Z$106,$A88,$CX$3,'10-11 Teamsheets'!$C$2:$C$106,BJ$1)+CARDS('11-12 Teamsheets'!$H$2:$Z$119,$A88,$CX$3,'11-12 Teamsheets'!$C$2:$C$119,BJ$1)+CARDS('12-13 Teamsheets'!$H$2:$Z$126,$A88,$CX$3,'12-13 Teamsheets'!$C$2:$C$126,BJ$1)+CARDS('13-14 Teamsheets'!$H$2:$Z$132,$A88,$CX$3,'13-14 Teamsheets'!$C$2:$C$132,BJ$1)+CARDS('14-15 Teamsheets'!$H$2:$Z$136,$A88,$CX$3,'14-15 Teamsheets'!$C$2:$C$136,BJ$1)) &amp; ")"</f>
        <v>0(0)</v>
      </c>
      <c r="BN88" s="82">
        <f>MINS_PLAYED('07-08 Teamsheets'!$H$2:$R$88,$A88,'07-08 Teamsheets'!$C$2:$C$88,BJ$1)+MINS_PLAYED('08-09 Teamsheets'!$H$2:$R$92,$A88,'08-09 Teamsheets'!$C$2:$C$92,BJ$1)+MINS_PLAYED('09-10 Teamsheets'!$H$2:$R$98,$A88,'09-10 Teamsheets'!$C$2:$C$98,BJ$1)+MINS_PLAYED('10-11 Teamsheets'!$H$2:$R$106,$A88,'10-11 Teamsheets'!$C$2:$C$106,BJ$1)+MINS_PLAYED('11-12 Teamsheets'!$H$2:$R$119,$A88,'11-12 Teamsheets'!$C$2:$C$119,BJ$1)+MINS_PLAYED('12-13 Teamsheets'!$H$2:$R$126,$A88,'12-13 Teamsheets'!$C$2:$C$126,BJ$1)+MINS_PLAYED('13-14 Teamsheets'!$H$2:$R$132,$A88,'13-14 Teamsheets'!$C$2:$C$132,BJ$1)+MINS_PLAYED('14-15 Teamsheets'!$H$2:$R$136,$A88,'14-15 Teamsheets'!$C$2:$C$136,BJ$1)+MINS_AS_SUB('07-08 Teamsheets'!$S$2:$Z$88,$A88,'07-08 Teamsheets'!$C$2:$C$88,BJ$1)+MINS_AS_SUB('08-09 Teamsheets'!$S$2:$Z$92,$A88,'08-09 Teamsheets'!$C$2:$C$92,BJ$1)+MINS_AS_SUB('09-10 Teamsheets'!$S$2:$Z$98,$A88,'09-10 Teamsheets'!$C$2:$C$98,BJ$1)+MINS_AS_SUB('10-11 Teamsheets'!$S$2:$Z$106,$A88,'10-11 Teamsheets'!$C$2:$C$106,BJ$1)+MINS_AS_SUB('11-12 Teamsheets'!$S$2:$Z$119,$A88,'11-12 Teamsheets'!$C$2:$C$119,BJ$1)+MINS_AS_SUB('12-13 Teamsheets'!$S$2:$Z$126,$A88,'12-13 Teamsheets'!$C$2:$C$126,BJ$1)+MINS_AS_SUB('13-14 Teamsheets'!$S$2:$Z$132,$A88,'13-14 Teamsheets'!$C$2:$C$132,BJ$1)+MINS_AS_SUB('14-15 Teamsheets'!$S$2:$Z$136,$A88,'14-15 Teamsheets'!$C$2:$C$136,BJ$1)</f>
        <v>0</v>
      </c>
      <c r="BO88" s="27" t="str">
        <f>(APPS('07-08 Teamsheets'!$H$2:$R$88,$A88,'07-08 Teamsheets'!$C$2:$C$88,BO$1)+APPS('08-09 Teamsheets'!$H$2:$R$92,$A88,'08-09 Teamsheets'!$C$2:$C$92,BO$1)+APPS('09-10 Teamsheets'!$H$2:$R$98,$A88,'09-10 Teamsheets'!$C$2:$C$98,BO$1)+APPS('10-11 Teamsheets'!$H$2:$R$106,$A88,'10-11 Teamsheets'!$C$2:$C$106,BO$1)+APPS('11-12 Teamsheets'!$H$2:$R$119,$A88,'11-12 Teamsheets'!$C$2:$C$119,BO$1)+APPS('12-13 Teamsheets'!$H$2:$R$126,$A88,'12-13 Teamsheets'!$C$2:$C$126,BO$1)+APPS('13-14 Teamsheets'!$H$2:$R$132,$A88,'13-14 Teamsheets'!$C$2:$C$132,BO$1)+APPS('14-15 Teamsheets'!$H$2:$R$136,$A88,'14-15 Teamsheets'!$C$2:$C$136,BO$1)) &amp; "(" &amp; (SUBS('07-08 Teamsheets'!$S$2:$Z$88,$A88,'07-08 Teamsheets'!$C$2:$C$88,BO$1)+SUBS('08-09 Teamsheets'!$S$2:$Z$92,$A88,'08-09 Teamsheets'!$C$2:$C$92,BO$1)+SUBS('09-10 Teamsheets'!$S$2:$Z$98,$A88,'09-10 Teamsheets'!$C$2:$C$98,BO$1)+SUBS('10-11 Teamsheets'!$S$2:$Z$106,$A88,'10-11 Teamsheets'!$C$2:$C$106,BO$1)+SUBS('11-12 Teamsheets'!$S$2:$Z$119,$A88,'11-12 Teamsheets'!$C$2:$C$119,BO$1)+SUBS('12-13 Teamsheets'!$S$2:$Z$126,$A88,'12-13 Teamsheets'!$C$2:$C$126,BO$1)+SUBS('13-14 Teamsheets'!$S$2:$Z$132,$A88,'13-14 Teamsheets'!$C$2:$C$132,BO$1)+SUBS('14-15 Teamsheets'!$S$2:$Z$136,$A88,'14-15 Teamsheets'!$C$2:$C$136,BO$1)) &amp; ")"</f>
        <v>1(0)</v>
      </c>
      <c r="BP88" s="27" t="str">
        <f>(GOALS('07-08 Teamsheets'!$H$2:$R$88,$A88,'07-08 Teamsheets'!$C$2:$C$88,BO$1)+GOALS('08-09 Teamsheets'!$H$2:$R$92,$A88,'08-09 Teamsheets'!$C$2:$C$92,BO$1)+GOALS('09-10 Teamsheets'!$H$2:$R$98,$A88,'09-10 Teamsheets'!$C$2:$C$98,BO$1)+GOALS('10-11 Teamsheets'!$H$2:$R$106,$A88,'10-11 Teamsheets'!$C$2:$C$106,BO$1)+GOALS('11-12 Teamsheets'!$H$2:$R$119,$A88,'11-12 Teamsheets'!$C$2:$C$119,BO$1)+GOALS('12-13 Teamsheets'!$H$2:$R$126,$A88,'12-13 Teamsheets'!$C$2:$C$126,BO$1)+GOALS('13-14 Teamsheets'!$H$2:$R$132,$A88,'13-14 Teamsheets'!$C$2:$C$132,BO$1)+GOALS('14-15 Teamsheets'!$H$2:$R$136,$A88,'14-15 Teamsheets'!$C$2:$C$136,BO$1)) &amp; "(" &amp; (GOALS('07-08 Teamsheets'!$S$2:$Z$88,$A88,'07-08 Teamsheets'!$C$2:$C$88,BO$1)+GOALS('08-09 Teamsheets'!$S$2:$Z$92,$A88,'08-09 Teamsheets'!$C$2:$C$92,BO$1)+GOALS('09-10 Teamsheets'!$S$2:$Z$98,$A88,'09-10 Teamsheets'!$C$2:$C$98,BO$1)+GOALS('10-11 Teamsheets'!$S$2:$Z$106,$A88,'10-11 Teamsheets'!$C$2:$C$106,BO$1)+GOALS('11-12 Teamsheets'!$S$2:$Z$119,$A88,'11-12 Teamsheets'!$C$2:$C$119,BO$1)+GOALS('12-13 Teamsheets'!$S$2:$Z$126,$A88,'12-13 Teamsheets'!$C$2:$C$126,BO$1)+GOALS('13-14 Teamsheets'!$S$2:$Z$132,$A88,'13-14 Teamsheets'!$C$2:$C$132,BO$1)+GOALS('14-15 Teamsheets'!$S$2:$Z$136,$A88,'14-15 Teamsheets'!$C$2:$C$136,BO$1)) &amp; ")"</f>
        <v>1(0)</v>
      </c>
      <c r="BQ88" s="27">
        <f>Clean_sheet('07-08 Teamsheets'!$C$2:$H$92,$A88,BO$1)+Clean_sheet('08-09 Teamsheets'!$C$2:$H$92,$A88,BO$1)+Clean_sheet('09-10 Teamsheets'!$C$2:$H$98,$A88,BO$1)+Clean_sheet('10-11 Teamsheets'!$C$2:$H$106,$A88,BO$1)+Clean_sheet('11-12 Teamsheets'!$C$2:$H$119,$A88,BO$1)+Clean_sheet('12-13 Teamsheets'!$C$2:$H$126,$A88,BO$1)+Clean_sheet('13-14 Teamsheets'!$C$2:$H$132,$A88,BO$1)+Clean_sheet('14-15 Teamsheets'!$C$2:$H$136,$A88,BO$1)</f>
        <v>0</v>
      </c>
      <c r="BR88" s="27" t="str">
        <f>(CARDS('07-08 Teamsheets'!$H$2:$Z$88,$A88,$CX$2,'07-08 Teamsheets'!$C$2:$C$88,BO$1)+CARDS('08-09 Teamsheets'!$H$2:$Z$92,$A88,$CX$2,'08-09 Teamsheets'!$C$2:$C$92,BO$1)+CARDS('09-10 Teamsheets'!$H$2:$Z$98,$A88,$CX$2,'09-10 Teamsheets'!$C$2:$C$98,BO$1)+CARDS('10-11 Teamsheets'!$H$2:$Z$106,$A88,$CX$2,'10-11 Teamsheets'!$C$2:$C$106,BO$1)+CARDS('11-12 Teamsheets'!$H$2:$Z$119,$A88,$CX$2,'11-12 Teamsheets'!$C$2:$C$119,BO$1)+CARDS('12-13 Teamsheets'!$H$2:$Z$126,$A88,$CX$2,'12-13 Teamsheets'!$C$2:$C$126,BO$1)+CARDS('13-14 Teamsheets'!$H$2:$Z$132,$A88,$CX$2,'13-14 Teamsheets'!$C$2:$C$132,BO$1)+CARDS('14-15 Teamsheets'!$H$2:$Z$136,$A88,$CX$2,'14-15 Teamsheets'!$C$2:$C$136,BO$1)) &amp; "(" &amp; (CARDS('07-08 Teamsheets'!$H$2:$Z$88,$A88,$CX$3,'07-08 Teamsheets'!$C$2:$C$88,BO$1)+CARDS('08-09 Teamsheets'!$H$2:$Z$92,$A88,$CX$3,'08-09 Teamsheets'!$C$2:$C$92,BO$1)+CARDS('09-10 Teamsheets'!$H$2:$Z$98,$A88,$CX$3,'09-10 Teamsheets'!$C$2:$C$98,BO$1)+CARDS('10-11 Teamsheets'!$H$2:$Z$106,$A88,$CX$3,'10-11 Teamsheets'!$C$2:$C$106,BO$1)+CARDS('11-12 Teamsheets'!$H$2:$Z$119,$A88,$CX$3,'11-12 Teamsheets'!$C$2:$C$119,BO$1)+CARDS('12-13 Teamsheets'!$H$2:$Z$126,$A88,$CX$3,'12-13 Teamsheets'!$C$2:$C$126,BO$1)+CARDS('13-14 Teamsheets'!$H$2:$Z$132,$A88,$CX$3,'13-14 Teamsheets'!$C$2:$C$132,BO$1)+CARDS('14-15 Teamsheets'!$H$2:$Z$136,$A88,$CX$3,'14-15 Teamsheets'!$C$2:$C$136,BO$1)) &amp; ")"</f>
        <v>0(0)</v>
      </c>
      <c r="BS88" s="82">
        <f>MINS_PLAYED('07-08 Teamsheets'!$H$2:$R$88,$A88,'07-08 Teamsheets'!$C$2:$C$88,BO$1)+MINS_PLAYED('08-09 Teamsheets'!$H$2:$R$92,$A88,'08-09 Teamsheets'!$C$2:$C$92,BO$1)+MINS_PLAYED('09-10 Teamsheets'!$H$2:$R$98,$A88,'09-10 Teamsheets'!$C$2:$C$98,BO$1)+MINS_PLAYED('10-11 Teamsheets'!$H$2:$R$106,$A88,'10-11 Teamsheets'!$C$2:$C$106,BO$1)+MINS_PLAYED('11-12 Teamsheets'!$H$2:$R$119,$A88,'11-12 Teamsheets'!$C$2:$C$119,BO$1)+MINS_PLAYED('12-13 Teamsheets'!$H$2:$R$126,$A88,'12-13 Teamsheets'!$C$2:$C$126,BO$1)+MINS_PLAYED('13-14 Teamsheets'!$H$2:$R$132,$A88,'13-14 Teamsheets'!$C$2:$C$132,BO$1)+MINS_PLAYED('14-15 Teamsheets'!$H$2:$R$136,$A88,'14-15 Teamsheets'!$C$2:$C$136,BO$1)+MINS_AS_SUB('07-08 Teamsheets'!$S$2:$Z$88,$A88,'07-08 Teamsheets'!$C$2:$C$88,BO$1)+MINS_AS_SUB('08-09 Teamsheets'!$S$2:$Z$92,$A88,'08-09 Teamsheets'!$C$2:$C$92,BO$1)+MINS_AS_SUB('09-10 Teamsheets'!$S$2:$Z$98,$A88,'09-10 Teamsheets'!$C$2:$C$98,BO$1)+MINS_AS_SUB('10-11 Teamsheets'!$S$2:$Z$106,$A88,'10-11 Teamsheets'!$C$2:$C$106,BO$1)+MINS_AS_SUB('11-12 Teamsheets'!$S$2:$Z$119,$A88,'11-12 Teamsheets'!$C$2:$C$119,BO$1)+MINS_AS_SUB('12-13 Teamsheets'!$S$2:$Z$126,$A88,'12-13 Teamsheets'!$C$2:$C$126,BO$1)+MINS_AS_SUB('13-14 Teamsheets'!$S$2:$Z$132,$A88,'13-14 Teamsheets'!$C$2:$C$132,BO$1)+MINS_AS_SUB('14-15 Teamsheets'!$S$2:$Z$136,$A88,'14-15 Teamsheets'!$C$2:$C$136,BO$1)</f>
        <v>90</v>
      </c>
      <c r="BT88" s="71">
        <f>APPS('05-06 Teamsheets'!$H$2:$R$71,$A88,'05-06 Teamsheets'!$C$2:$C$71,B$1)+SUBS('05-06 Teamsheets'!$S$2:$W$71,$A88,'05-06 Teamsheets'!$C$2:$C$71,B$1)+APPS('06-07 Teamsheets'!$H$2:$R$83,$A88,'06-07 Teamsheets'!$C$2:$C$83,G$1)+SUBS('06-07 Teamsheets'!$S$2:$Z$83,$A88,'06-07 Teamsheets'!$C$2:$C$83,G$1)+APPS('07-08 Teamsheets'!$H$2:$R$88,$A88,'07-08 Teamsheets'!$C$2:$C$88,L$1)+SUBS('07-08 Teamsheets'!$S$2:$Z$88,$A88,'07-08 Teamsheets'!$C$2:$C$88,L$1)+APPS('08-09 Teamsheets'!$H$2:$R$92,$A88,'08-09 Teamsheets'!$C$2:$C$92,Q$1)+SUBS('08-09 Teamsheets'!$S$2:$Z$92,$A88,'08-09 Teamsheets'!$C$2:$C$92,Q$1)+APPS('09-10 Teamsheets'!$H$2:$R$98,$A88,'09-10 Teamsheets'!$C$2:$C$98,Q$1)+SUBS('09-10 Teamsheets'!$S$2:$Z$98,$A88,'09-10 Teamsheets'!$C$2:$C$98,Q$1)+APPS('10-11 Teamsheets'!$H$2:$R$107,$A88,'10-11 Teamsheets'!$C$2:$C$107,Q$1)+SUBS('10-11 Teamsheets'!$S$2:$Z$107,$A88,'10-11 Teamsheets'!$C$2:$C$107,Q$1)+APPS('11-12 Teamsheets'!$H$2:$R$119,$A88,'11-12 Teamsheets'!$C$2:$C$119,Q$1)+SUBS('11-12 Teamsheets'!$S$2:$Z$119,$A88,'11-12 Teamsheets'!$C$2:$C$119,Q$1)+APPS('12-13 Teamsheets'!$H$2:$R$126,$A88,'12-13 Teamsheets'!$C$2:$C$126,Q$1)+SUBS('12-13 Teamsheets'!$S$2:$Z$126,$A88,'12-13 Teamsheets'!$C$2:$C$126,Q$1)+APPS('13-14 Teamsheets'!$H$2:$R$132,$A88,'13-14 Teamsheets'!$C$2:$C$132,Q$1)+SUBS('13-14 Teamsheets'!$S$2:$Z$132,$A88,'13-14 Teamsheets'!$C$2:$C$132,Q$1)+APPS('14-15 Teamsheets'!$H$2:$R$136,$A88,'14-15 Teamsheets'!$C$2:$C$136,Q$1)+SUBS('14-15 Teamsheets'!$S$2:$Z$136,$A88,'14-15 Teamsheets'!$C$2:$C$136,Q$1)</f>
        <v>57</v>
      </c>
      <c r="BU88" s="132">
        <v>16</v>
      </c>
      <c r="BV88" s="27">
        <f>APPS('07-08 Teamsheets'!$H$2:$R$88,$A88,'07-08 Teamsheets'!$C$2:$C$88,AZ$1)+SUBS('07-08 Teamsheets'!$S$2:$Z$88,$A88,'07-08 Teamsheets'!$C$2:$C$88,AZ$1)+APPS('11-12 Teamsheets'!$H$2:$R$119,$A88,'11-12 Teamsheets'!$C$2:$C$119,AZ$1)+SUBS('11-12 Teamsheets'!$S$2:$Z$119,$A88,'11-12 Teamsheets'!$C$2:$C$119,AZ$1)+APPS('12-13 Teamsheets'!$H$2:$R$126,$A88,'12-13 Teamsheets'!$C$2:$C$126,AZ$1)+SUBS('12-13 Teamsheets'!$S$2:$Z$126,$A88,'12-13 Teamsheets'!$C$2:$C$126,AZ$1)+APPS('13-14 Teamsheets'!$H$2:$R$132,$A88,'13-14 Teamsheets'!$C$2:$C$132,AZ$1)+SUBS('13-14 Teamsheets'!$S$2:$Z$132,$A88,'13-14 Teamsheets'!$C$2:$C$132,AZ$1)+APPS('14-15 Teamsheets'!$H$2:$R$136,$A88,'14-15 Teamsheets'!$C$2:$C$136,AZ$1)+SUBS('14-15 Teamsheets'!$S$2:$Z$136,$A88,'14-15 Teamsheets'!$C$2:$C$136,AZ$1)+APPS('08-09 Teamsheets'!$H$2:$R$92,$A88,'08-09 Teamsheets'!$C$2:$C$92,BE$1)+APPS('09-10 Teamsheets'!$H$2:$R$98,$A88,'09-10 Teamsheets'!$C$2:$C$98,BE$1)+SUBS('08-09 Teamsheets'!$S$2:$Z$92,$A88,'08-09 Teamsheets'!$C$2:$C$92,BE$1)+SUBS('09-10 Teamsheets'!$S$2:$Z$98,$A88,'09-10 Teamsheets'!$C$2:$C$98,BE$1)+APPS('10-11 Teamsheets'!$H$2:$R$107,$A88,'10-11 Teamsheets'!$C$2:$C$107,BE$1)+SUBS('10-11 Teamsheets'!$S$2:$Z$107,$A88,'10-11 Teamsheets'!$C$2:$C$107,BE$1)+APPS('11-12 Teamsheets'!$H$2:$R$119,$A88,'11-12 Teamsheets'!$C$2:$C$119,BE$1)+SUBS('11-12 Teamsheets'!$S$2:$Z$119,$A88,'11-12 Teamsheets'!$C$2:$C$119,BE$1)+APPS('12-13 Teamsheets'!$H$2:$R$126,$A88,'12-13 Teamsheets'!$C$2:$C$126,BE$1)+SUBS('12-13 Teamsheets'!$S$2:$Z$126,$A88,'12-13 Teamsheets'!$C$2:$C$126,BE$1)+APPS('13-14 Teamsheets'!$H$2:$R$132,$A88,'13-14 Teamsheets'!$C$2:$C$132,BE$1)+SUBS('13-14 Teamsheets'!$S$2:$Z$132,$A88,'13-14 Teamsheets'!$C$2:$C$132,BE$1)+APPS('14-15 Teamsheets'!$H$2:$R$136,$A88,'14-15 Teamsheets'!$C$2:$C$136,BE$1)+SUBS('14-15 Teamsheets'!$S$2:$Z$136,$A88,'14-15 Teamsheets'!$C$2:$C$136,BE$1)</f>
        <v>2</v>
      </c>
      <c r="BW88" s="27">
        <f>APPS('07-08 Teamsheets'!$H$2:$R$88,$A88,'07-08 Teamsheets'!$C$2:$C$88,BJ$1)+APPS('08-09 Teamsheets'!$H$2:$R$92,$A88,'08-09 Teamsheets'!$C$2:$C$92,BJ$1)+APPS('09-10 Teamsheets'!$H$2:$R$98,$A88,'09-10 Teamsheets'!$C$2:$C$98,BJ$1)+SUBS('07-08 Teamsheets'!$S$2:$Z$88,$A88,'07-08 Teamsheets'!$C$2:$C$88,BJ$1)+SUBS('08-09 Teamsheets'!$S$2:$Z$92,$A88,'08-09 Teamsheets'!$C$2:$C$92,BJ$1)+SUBS('09-10 Teamsheets'!$S$2:$Z$98,$A88,'09-10 Teamsheets'!$C$2:$C$98,BJ$1)+APPS('10-11 Teamsheets'!$H$2:$R$107,$A88,'10-11 Teamsheets'!$C$2:$C$107,BJ$1)+SUBS('10-11 Teamsheets'!$S$2:$Z$107,$A88,'10-11 Teamsheets'!$C$2:$C$107,BJ$1)+APPS('11-12 Teamsheets'!$H$2:$R$119,$A88,'11-12 Teamsheets'!$C$2:$C$119,BJ$1)+SUBS('11-12 Teamsheets'!$S$2:$Z$111,$A88,'11-12 Teamsheets'!$C$2:$C$119,BJ$1)+APPS('12-13 Teamsheets'!$H$2:$R$126,$A88,'12-13 Teamsheets'!$C$2:$C$126,BJ$1)+SUBS('12-13 Teamsheets'!$S$2:$Z$118,$A88,'12-13 Teamsheets'!$C$2:$C$126,BJ$1)+APPS('13-14 Teamsheets'!$H$2:$R$132,$A88,'13-14 Teamsheets'!$C$2:$C$132,BJ$1)+SUBS('13-14 Teamsheets'!$S$2:$Z$124,$A88,'13-14 Teamsheets'!$C$2:$C$132,BJ$1)+APPS('14-15 Teamsheets'!$H$2:$R$136,$A88,'14-15 Teamsheets'!$C$2:$C$136,BJ$1)+SUBS('14-15 Teamsheets'!$S$2:$Z$128,$A88,'14-15 Teamsheets'!$C$2:$C$136,BJ$1)</f>
        <v>0</v>
      </c>
      <c r="BX88" s="27">
        <f>APPS('07-08 Teamsheets'!$H$2:$R$88,$A88,'07-08 Teamsheets'!$C$2:$C$88,BO$1)+APPS('08-09 Teamsheets'!$H$2:$R$92,$A88,'08-09 Teamsheets'!$C$2:$C$92,BO$1)+APPS('09-10 Teamsheets'!$H$2:$R$98,$A88,'09-10 Teamsheets'!$C$2:$C$98,BO$1)+SUBS('07-08 Teamsheets'!$S$2:$Z$88,$A88,'07-08 Teamsheets'!$C$2:$C$88,BO$1)+SUBS('08-09 Teamsheets'!$S$2:$Z$92,$A88,'08-09 Teamsheets'!$C$2:$C$92,BO$1)+SUBS('09-10 Teamsheets'!$S$2:$Z$98,$A88,'09-10 Teamsheets'!$C$2:$C$98,BO$1)+APPS('10-11 Teamsheets'!$H$2:$R$107,$A88,'10-11 Teamsheets'!$C$2:$C$107,BO$1)+SUBS('10-11 Teamsheets'!$S$2:$Z$107,$A88,'10-11 Teamsheets'!$C$2:$C$107,BO$1)+APPS('11-12 Teamsheets'!$H$2:$R$119,$A88,'11-12 Teamsheets'!$C$2:$C$119,BO$1)+SUBS('11-12 Teamsheets'!$S$2:$Z$119,$A88,'11-12 Teamsheets'!$C$2:$C$119,BO$1)+APPS('12-13 Teamsheets'!$H$2:$R$126,$A88,'12-13 Teamsheets'!$C$2:$C$126,BO$1)+SUBS('12-13 Teamsheets'!$S$2:$Z$126,$A88,'12-13 Teamsheets'!$C$2:$C$126,BO$1)+APPS('13-14 Teamsheets'!$H$2:$R$132,$A88,'13-14 Teamsheets'!$C$2:$C$132,BO$1)+SUBS('13-14 Teamsheets'!$S$2:$Z$132,$A88,'13-14 Teamsheets'!$C$2:$C$132,BO$1)+APPS('14-15 Teamsheets'!$H$2:$R$136,$A88,'14-15 Teamsheets'!$C$2:$C$136,BO$1)+SUBS('14-15 Teamsheets'!$S$2:$Z$136,$A88,'14-15 Teamsheets'!$C$2:$C$136,BO$1)</f>
        <v>1</v>
      </c>
      <c r="BY88" s="28">
        <f t="shared" si="31"/>
        <v>19</v>
      </c>
      <c r="BZ88" s="27" t="str">
        <f>(APPS('05-06 Teamsheets'!$H$2:$R$71,$A88) + APPS('06-07 Teamsheets'!$H$2:$R$83,$A88) +APPS('07-08 Teamsheets'!$H$2:$R$88,$A88) + APPS('08-09 Teamsheets'!$H$2:$R$92,$A88)+APPS('09-10 Teamsheets'!$H$2:$R$98,$A88)+APPS('10-11 Teamsheets'!$H$2:$R$107,$A88)+APPS('11-12 Teamsheets'!$H$2:$R$119,$A88)+APPS('12-13 Teamsheets'!$H$2:$R$126,$A88)+APPS('13-14 Teamsheets'!$H$2:$R$132,$A88)+APPS('14-15 Teamsheets'!$H$2:$R$136,$A88)) &amp; "(" &amp; (SUBS('05-06 Teamsheets'!$S$2:$W$71,$A88)+SUBS('06-07 Teamsheets'!$S$2:$Z$83,$A88)+SUBS('07-08 Teamsheets'!$S$2:$Z$88,$A88) +SUBS('08-09 Teamsheets'!$S$2:$Z$92,$A88)+SUBS('09-10 Teamsheets'!$S$2:$Z$98,$A88)+SUBS('10-11 Teamsheets'!$S$2:$Z$107,$A88)+SUBS('11-12 Teamsheets'!$S$2:$Z$119,$A88)+SUBS('12-13 Teamsheets'!$S$2:$Z$126,$A88)+SUBS('13-14 Teamsheets'!$S$2:$Z$132,$A88)+SUBS('14-15 Teamsheets'!$S$2:$Z$136,$A88)) &amp; ")"</f>
        <v>59(17)</v>
      </c>
      <c r="CA88" s="28">
        <f t="shared" si="32"/>
        <v>76</v>
      </c>
      <c r="CB88" s="71">
        <f>GOALS('05-06 Teamsheets'!$H$2:$W$71,$A88,'05-06 Teamsheets'!$C$2:$C$71,B$1)+GOALS('06-07 Teamsheets'!$H$2:$Z$83,$A88,'06-07 Teamsheets'!$C$2:$C$83,G$1)+GOALS('07-08 Teamsheets'!$H$2:$Z$88,$A88,'07-08 Teamsheets'!$C$2:$C$88,L$1)+GOALS('08-09 Teamsheets'!$H$2:$Z$92,$A88,'08-09 Teamsheets'!$C$2:$C$92,Q$1)+GOALS('09-10 Teamsheets'!$H$2:$Z$98,$A88,'09-10 Teamsheets'!$C$2:$C$98,Q$1)+GOALS('10-11 Teamsheets'!$H$2:$Z$107,$A88,'10-11 Teamsheets'!$C$2:$C$107,Q$1)+GOALS('11-12 Teamsheets'!$H$2:$Z$119,$A88,'11-12 Teamsheets'!$C$2:$C$119,Q$1)+GOALS('12-13 Teamsheets'!$H$2:$Z$126,$A88,'12-13 Teamsheets'!$C$2:$C$126,Q$1)+GOALS('13-14 Teamsheets'!$H$2:$Z$132,$A88,'13-14 Teamsheets'!$C$2:$C$132,Q$1)+GOALS('14-15 Teamsheets'!$H$2:$Z$136,$A88,'14-15 Teamsheets'!$C$2:$C$136,Q$1)</f>
        <v>15</v>
      </c>
      <c r="CC88" s="27">
        <f>GOALS('05-06 Teamsheets'!$H$2:$W$71,$A88,'05-06 Teamsheets'!$C$2:$C$71,V$1)+GOALS('05-06 Teamsheets'!$H$2:$W$71,$A88,'05-06 Teamsheets'!$C$2:$C$71,AA$1)+GOALS('06-07 Teamsheets'!$H$2:$Z$83,$A88,'06-07 Teamsheets'!$C$2:$C$83,AF$1)+GOALS('06-07 Teamsheets'!$H$2:$Z$83,$A88,'06-07 Teamsheets'!$C$2:$C$83,AK$1)+GOALS('07-08 Teamsheets'!$H$2:$Z$88,$A88,'07-08 Teamsheets'!$C$2:$C$88,AP$1)+GOALS('07-08 Teamsheets'!$H$2:$Z$88,$A88,'07-08 Teamsheets'!$C$2:$C$88,AU$1)+GOALS('07-08 Teamsheets'!$H$2:$Z$88,$A88,'07-08 Teamsheets'!$C$2:$C$88,AZ$1)+GOALS('11-12 Teamsheets'!$H$2:$Z$119,$A88,'11-12 Teamsheets'!$C$2:$C$119,AZ$1)+GOALS('12-13 Teamsheets'!$H$2:$Z$120,$A88,'12-13 Teamsheets'!$C$2:$C$120,AZ$1)+GOALS('13-14 Teamsheets'!$H$2:$Z$126,$A88,'13-14 Teamsheets'!$C$2:$C$126,AZ$1)+GOALS('14-15 Teamsheets'!$H$2:$Z$130,$A88,'14-15 Teamsheets'!$C$2:$C$130,AZ$1)+GOALS('08-09 Teamsheets'!$H$2:$Z$92,$A88,'08-09 Teamsheets'!$C$2:$C$92,BE$1)+GOALS('09-10 Teamsheets'!$H$2:$Z$98,$A88,'09-10 Teamsheets'!$C$2:$C$98,BE$1)+GOALS('10-11 Teamsheets'!$H$2:$Z$107,$A88,'10-11 Teamsheets'!$C$2:$C$107,BE$1)+GOALS('11-12 Teamsheets'!$H$2:$Z$119,$A88,'11-12 Teamsheets'!$C$2:$C$119,BE$1)+GOALS('12-13 Teamsheets'!$H$2:$Z$126,$A88,'12-13 Teamsheets'!$C$2:$C$126,BE$1)+GOALS('13-14 Teamsheets'!$H$2:$Z$132,$A88,'13-14 Teamsheets'!$C$2:$C$132,BE$1)+GOALS('14-15 Teamsheets'!$H$2:$Z$136,$A88,'14-15 Teamsheets'!$C$2:$C$136,BE$1)</f>
        <v>3</v>
      </c>
      <c r="CD88" s="27">
        <f>GOALS('07-08 Teamsheets'!$H$2:$Z$88,$A88,'07-08 Teamsheets'!$C$2:$C$88,BJ$1)
+GOALS('08-09 Teamsheets'!$H$2:$Z$92,$A88,'08-09 Teamsheets'!$C$2:$C$92,BJ$1)
+GOALS('09-10 Teamsheets'!$H$2:$Z$98,$A88,'09-10 Teamsheets'!$C$2:$C$98,BJ$1)
+GOALS('10-11 Teamsheets'!$H$2:$Z$107,$A88,'10-11 Teamsheets'!$C$2:$C$107,BJ$1)
+GOALS('11-12 Teamsheets'!$H$2:$Z$119,$A88,'11-12 Teamsheets'!$C$2:$C$119,BJ$1)
+GOALS('12-13 Teamsheets'!$H$2:$Z$124,$A88,'12-13 Teamsheets'!$C$2:$C$124,BJ$1)+GOALS('13-14 Teamsheets'!$H$2:$Z$130,$A88,'13-14 Teamsheets'!$C$2:$C$130,BJ$1)+GOALS('14-15 Teamsheets'!$H$2:$Z$134,$A88,'14-15 Teamsheets'!$C$2:$C$134,BJ$1)
+GOALS('07-08 Teamsheets'!$H$2:$Z$88,$A88,'07-08 Teamsheets'!$C$2:$C$88,BO$1)
+GOALS('08-09 Teamsheets'!$H$2:$Z$92,$A88,'08-09 Teamsheets'!$C$2:$C$92,BO$1)
+GOALS('09-10 Teamsheets'!$H$2:$Z$98,$A88,'09-10 Teamsheets'!$C$2:$C$98,BO$1)
+GOALS('10-11 Teamsheets'!$H$2:$Z$107,$A88,'10-11 Teamsheets'!$C$2:$C$107,BO$1)
+GOALS('11-12 Teamsheets'!$H$2:$Z$119,$A88,'11-12 Teamsheets'!$C$2:$C$119,BO$1)
+GOALS('12-13 Teamsheets'!$H$2:$Z$126,$A88,'12-13 Teamsheets'!$C$2:$C$126,BO$1)+GOALS('13-14 Teamsheets'!$H$2:$Z$132,$A88,'13-14 Teamsheets'!$C$2:$C$132,BO$1)+GOALS('14-15 Teamsheets'!$H$2:$Z$136,$A88,'14-15 Teamsheets'!$C$2:$C$136,BO$1)</f>
        <v>1</v>
      </c>
      <c r="CE88" s="28">
        <f t="shared" si="33"/>
        <v>4</v>
      </c>
      <c r="CF88" s="27" t="str">
        <f>(GOALS('05-06 Teamsheets'!$H$2:$R$71,$A88) +GOALS('06-07 Teamsheets'!$H$2:$R$83,$A88) +  GOALS('07-08 Teamsheets'!$H$2:$R$88,$A88) + GOALS('08-09 Teamsheets'!$H$2:$R$92,$A88)+GOALS('09-10 Teamsheets'!$H$2:$R$98,$A88)+GOALS('10-11 Teamsheets'!$H$2:$R$107,$A88)+GOALS('11-12 Teamsheets'!$H$2:$R$119,$A88)+GOALS('12-13 Teamsheets'!$H$2:$R$126,$A88)+GOALS('13-14 Teamsheets'!$H$2:$R$132,$A88)+GOALS('14-15 Teamsheets'!$H$2:$R$136,$A88)) &amp; "(" &amp; (GOALS('05-06 Teamsheets'!$S$2:$W$71,$A88)+GOALS('06-07 Teamsheets'!$S$2:$Z$83,$A88)+GOALS('07-08 Teamsheets'!$S$2:$Z$88,$A88)+GOALS('08-09 Teamsheets'!$S$2:$Z$92,$A88)+GOALS('09-10 Teamsheets'!$S$2:$Z$98,$A88)+GOALS('10-11 Teamsheets'!$S$2:$Z$107,$A88)+GOALS('11-12 Teamsheets'!$S$2:$Z$119,$A88)+GOALS('12-13 Teamsheets'!$S$2:$Z$126,$A88)+GOALS('13-14 Teamsheets'!$S$2:$Z$132,$A88)+GOALS('14-15 Teamsheets'!$S$2:$Z$136,$A88)) &amp; ")"</f>
        <v>19(0)</v>
      </c>
      <c r="CG88" s="28">
        <f t="shared" si="34"/>
        <v>19</v>
      </c>
      <c r="CH88" s="71">
        <f t="shared" si="7"/>
        <v>0</v>
      </c>
      <c r="CI88" s="83">
        <f t="shared" si="8"/>
        <v>0</v>
      </c>
      <c r="CJ88" s="77">
        <f t="shared" si="9"/>
        <v>0</v>
      </c>
      <c r="CK88" s="74" t="str">
        <f>(CARDS('05-06 Teamsheets'!$H$2:$W$71,$A88,$CX$2)+CARDS('06-07 Teamsheets'!$H$2:$Z$83,$A88,$CX$2)+CARDS('07-08 Teamsheets'!$H$2:$Z$88,$A88,$CX$2)+CARDS('08-09 Teamsheets'!$H$2:$Z$92,$A88,$CX$2)+CARDS('09-10 Teamsheets'!$H$2:$Z$98,$A88,$CX$2)+CARDS('10-11 Teamsheets'!$H$2:$Z$107,$A88,$CX$2)+CARDS('11-12 Teamsheets'!$H$2:$Z$119,$A88,$CX$2)+CARDS('12-13 Teamsheets'!$H$2:$Z$126,$A88,$CX$2)+CARDS('13-14 Teamsheets'!$H$2:$Z$130,$A88,$CX$2)) &amp; "(" &amp; (CARDS('05-06 Teamsheets'!$H$2:$W$71,$A88,$CX$3)+CARDS('06-07 Teamsheets'!$H$2:$Z$83,$A88,$CX$3)+CARDS('07-08 Teamsheets'!$H$2:$Z$88,$A88,$CX$3)+CARDS('08-09 Teamsheets'!$H$2:$Z$92,$A88,$CX$3)+CARDS('09-10 Teamsheets'!$H$2:$Z$98,$A88,$CX$3)+CARDS('10-11 Teamsheets'!$H$2:$Z$107,$A88,$CX$3)+CARDS('11-12 Teamsheets'!$H$2:$Z$119,$A88,$CX$3)+CARDS('13-14 Teamsheets'!$H$2:$Z$130,$A88,$CX$3)) &amp; ")"</f>
        <v>9(1)</v>
      </c>
      <c r="CL88" s="28">
        <f t="shared" si="10"/>
        <v>3968</v>
      </c>
      <c r="CM88" s="28">
        <f t="shared" si="25"/>
        <v>1362</v>
      </c>
      <c r="CN88" s="77">
        <f t="shared" si="12"/>
        <v>5330</v>
      </c>
      <c r="CO88" s="28">
        <f t="shared" si="29"/>
        <v>70.131578947368425</v>
      </c>
      <c r="CP88" s="28">
        <f t="shared" si="30"/>
        <v>0.25</v>
      </c>
      <c r="CQ88" s="77">
        <f t="shared" si="24"/>
        <v>280.5263157894737</v>
      </c>
      <c r="CS88" s="71">
        <f t="shared" si="26"/>
        <v>26</v>
      </c>
      <c r="CT88" s="83">
        <f t="shared" si="27"/>
        <v>25</v>
      </c>
      <c r="CU88" s="77">
        <f t="shared" si="28"/>
        <v>17</v>
      </c>
    </row>
    <row r="89" spans="1:102" x14ac:dyDescent="0.2">
      <c r="A89" s="25" t="s">
        <v>1374</v>
      </c>
      <c r="B89" s="27" t="s">
        <v>1635</v>
      </c>
      <c r="C89" s="27" t="s">
        <v>1635</v>
      </c>
      <c r="D89" s="27">
        <v>0</v>
      </c>
      <c r="E89" s="27" t="s">
        <v>1635</v>
      </c>
      <c r="F89" s="82">
        <v>0</v>
      </c>
      <c r="G89" s="27" t="s">
        <v>1635</v>
      </c>
      <c r="H89" s="27" t="s">
        <v>1635</v>
      </c>
      <c r="I89" s="27">
        <v>0</v>
      </c>
      <c r="J89" s="27" t="s">
        <v>1635</v>
      </c>
      <c r="K89" s="82">
        <v>0</v>
      </c>
      <c r="L89" s="27" t="s">
        <v>1636</v>
      </c>
      <c r="M89" s="27" t="s">
        <v>1635</v>
      </c>
      <c r="N89" s="27">
        <v>0</v>
      </c>
      <c r="O89" s="27" t="s">
        <v>1635</v>
      </c>
      <c r="P89" s="82">
        <v>90</v>
      </c>
      <c r="Q89" s="27" t="str">
        <f>(APPS('08-09 Teamsheets'!$H$2:$R$92,$A89,'08-09 Teamsheets'!$C$2:$C$92,Q$1)+APPS('09-10 Teamsheets'!$H$2:$R$98,$A89,'09-10 Teamsheets'!$C$2:$C$98,Q$1)+APPS('10-11 Teamsheets'!$H$2:$R$107,$A89,'10-11 Teamsheets'!$C$2:$C$107,Q$1)+APPS('11-12 Teamsheets'!$H$2:$R$119,$A89,'11-12 Teamsheets'!$C$2:$C$119,Q$1)+APPS('12-13 Teamsheets'!$H$2:$R$126,$A89,'12-13 Teamsheets'!$C$2:$C$126,Q$1)+APPS('13-14 Teamsheets'!$H$2:$R$132,$A89,'13-14 Teamsheets'!$C$2:$C$132,Q$1)+APPS('14-15 Teamsheets'!$H$2:$R$136,$A89,'14-15 Teamsheets'!$C$2:$C$136,Q$1)) &amp; "(" &amp; (SUBS('08-09 Teamsheets'!$S$2:$Z$92,$A89,'08-09 Teamsheets'!$C$2:$C$92,Q$1)+SUBS('09-10 Teamsheets'!$S$2:$Z$98,$A89,'09-10 Teamsheets'!$C$2:$C$98,Q$1)+SUBS('10-11 Teamsheets'!$S$2:$Z$107,$A89,'10-11 Teamsheets'!$C$2:$C$107,Q$1)+SUBS('11-12 Teamsheets'!$S$2:$Z$119,$A89,'11-12 Teamsheets'!$C$2:$C$119,Q$1)+SUBS('12-13 Teamsheets'!$S$2:$Z$126,$A89,'12-13 Teamsheets'!$C$2:$C$126,Q$1)+SUBS('13-14 Teamsheets'!$S$2:$Z$132,$A89,'13-14 Teamsheets'!$C$2:$C$132,Q$1)+SUBS('14-15 Teamsheets'!$S$2:$Z$136,$A89,'14-15 Teamsheets'!$C$2:$C$136,Q$1)) &amp; ")"</f>
        <v>0(3)</v>
      </c>
      <c r="R89" s="27" t="str">
        <f>(GOALS('08-09 Teamsheets'!$H$2:$R$92,$A89,'08-09 Teamsheets'!$C$2:$C$92,Q$1)+GOALS('09-10 Teamsheets'!$H$2:$R$98,$A89,'09-10 Teamsheets'!$C$2:$C$98,Q$1)+GOALS('10-11 Teamsheets'!$H$2:$R$107,$A89,'10-11 Teamsheets'!$C$2:$C$107,Q$1)+GOALS('11-12 Teamsheets'!$H$2:$R$119,$A89,'11-12 Teamsheets'!$C$2:$C$119,Q$1)+GOALS('12-13 Teamsheets'!$H$2:$R$126,$A89,'12-13 Teamsheets'!$C$2:$C$126,Q$1)+GOALS('13-14 Teamsheets'!$H$2:$R$132,$A89,'13-14 Teamsheets'!$C$2:$C$132,Q$1)+GOALS('14-15 Teamsheets'!$H$2:$R$136,$A89,'14-15 Teamsheets'!$C$2:$C$136,Q$1)) &amp; "(" &amp; (GOALS('08-09 Teamsheets'!$S$2:$Z$92,$A89,'08-09 Teamsheets'!$C$2:$C$92,Q$1)+GOALS('09-10 Teamsheets'!$S$2:$Z$98,$A89,'09-10 Teamsheets'!$C$2:$C$98,Q$1)+GOALS('10-11 Teamsheets'!$S$2:$Z$107,$A89,'10-11 Teamsheets'!$C$2:$C$107,Q$1)+GOALS('11-12 Teamsheets'!$S$2:$Z$119,$A89,'11-12 Teamsheets'!$C$2:$C$119,Q$1)+GOALS('12-13 Teamsheets'!$S$2:$Z$126,$A89,'12-13 Teamsheets'!$C$2:$C$126,Q$1)+GOALS('13-14 Teamsheets'!$S$2:$Z$132,$A89,'13-14 Teamsheets'!$C$2:$C$132,Q$1)+GOALS('14-15 Teamsheets'!$S$2:$Z$136,$A89,'14-15 Teamsheets'!$C$2:$C$136,Q$1)) &amp; ")"</f>
        <v>0(0)</v>
      </c>
      <c r="S89" s="27">
        <f>Clean_sheet('08-09 Teamsheets'!$C$2:$H$92,$A89,Q$1)+Clean_sheet('09-10 Teamsheets'!$C$2:$H$98,$A89,Q$1)+Clean_sheet('10-11 Teamsheets'!$C$2:$H$107,$A89,Q$1)+Clean_sheet('11-12 Teamsheets'!$C$2:$H$119,$A89,Q$1)+Clean_sheet('12-13 Teamsheets'!$C$2:$H$126,$A89,Q$1)+Clean_sheet('13-14 Teamsheets'!$C$2:$H$132,$A89,Q$1)+Clean_sheet('14-15 Teamsheets'!$C$2:$H$136,$A89,Q$1)</f>
        <v>0</v>
      </c>
      <c r="T89" s="27" t="str">
        <f>(CARDS('08-09 Teamsheets'!$H$2:$Z$92,$A89,$CX$2,'08-09 Teamsheets'!$C$2:$C$92,Q$1)+CARDS('09-10 Teamsheets'!$H$2:$Z$98,$A89,$CX$2,'09-10 Teamsheets'!$C$2:$C$98,Q$1)+CARDS('10-11 Teamsheets'!$H$2:$Z$107,$A89,$CX$2,'10-11 Teamsheets'!$C$2:$C$107,Q$1)+CARDS('11-12 Teamsheets'!$H$2:$Z$119,$A89,$CX$2,'11-12 Teamsheets'!$C$2:$C$119,Q$1)+CARDS('12-13 Teamsheets'!$H$2:$Z$126,$A89,$CX$2,'12-13 Teamsheets'!$C$2:$C$126,Q$1)+CARDS('13-14 Teamsheets'!$H$2:$Z$132,$A89,$CX$2,'13-14 Teamsheets'!$C$2:$C$132,Q$1)+CARDS('14-15 Teamsheets'!$H$2:$Z$136,$A89,$CX$2,'14-15 Teamsheets'!$C$2:$C$136,Q$1)) &amp; "(" &amp; (CARDS('08-09 Teamsheets'!$H$2:$Z$92,$A89,$CX$3,'08-09 Teamsheets'!$C$2:$C$92,Q$1)+CARDS('09-10 Teamsheets'!$H$2:$Z$98,$A89,$CX$3,'09-10 Teamsheets'!$C$2:$C$98,Q$1)+CARDS('10-11 Teamsheets'!$H$2:$Z$107,$A89,$CX$3,'10-11 Teamsheets'!$C$2:$C$107,Q$1)+CARDS('11-12 Teamsheets'!$H$2:$Z$119,$A89,$CX$3,'11-12 Teamsheets'!$C$2:$C$119,Q$1)+CARDS('12-13 Teamsheets'!$H$2:$Z$126,$A89,$CX$3,'12-13 Teamsheets'!$C$2:$C$126,Q$1)+CARDS('13-14 Teamsheets'!$H$2:$Z$132,$A89,$CX$3,'13-14 Teamsheets'!$C$2:$C$132,Q$1)+CARDS('14-15 Teamsheets'!$H$2:$Z$136,$A89,$CX$3,'14-15 Teamsheets'!$C$2:$C$136,Q$1)) &amp; ")"</f>
        <v>1(0)</v>
      </c>
      <c r="U89" s="82">
        <f>MINS_PLAYED('08-09 Teamsheets'!$H$2:$R$92,$A89,'08-09 Teamsheets'!$C$2:$C$92,Q$1)+MINS_PLAYED('09-10 Teamsheets'!$H$2:$R$98,$A89,'09-10 Teamsheets'!$C$2:$C$98,Q$1)+ MINS_AS_SUB('08-09 Teamsheets'!$S$2:$Z$92,$A89,'08-09 Teamsheets'!$C$2:$C$92,Q$1)+ MINS_AS_SUB('09-10 Teamsheets'!$S$2:$Z$98,$A89,'09-10 Teamsheets'!$C$2:$C$98,Q$1)+MINS_PLAYED('10-11 Teamsheets'!$H$2:$R$107,$A89,'10-11 Teamsheets'!$C$2:$C$107,Q$1)+MINS_AS_SUB('10-11 Teamsheets'!$S$2:$Z$107,$A89,'10-11 Teamsheets'!$C$2:$C$107,Q$1)+MINS_PLAYED('11-12 Teamsheets'!$H$2:$R$119,$A89,'11-12 Teamsheets'!$C$2:$C$119,Q$1)+MINS_AS_SUB('11-12 Teamsheets'!$S$2:$Z$119,$A89,'11-12 Teamsheets'!$C$2:$C$119,Q$1)+MINS_PLAYED('12-13 Teamsheets'!$H$2:$R$126,$A89,'12-13 Teamsheets'!$C$2:$C$126,Q$1)+MINS_AS_SUB('12-13 Teamsheets'!$S$2:$Z$126,$A89,'12-13 Teamsheets'!$C$2:$C$126,Q$1)+MINS_PLAYED('13-14 Teamsheets'!$H$2:$R$132,$A89,'13-14 Teamsheets'!$C$2:$C$132,Q$1)+MINS_AS_SUB('13-14 Teamsheets'!$S$2:$Z$132,$A89,'13-14 Teamsheets'!$C$2:$C$132,Q$1)+MINS_PLAYED('14-15 Teamsheets'!$H$2:$R$136,$A89,'14-15 Teamsheets'!$C$2:$C$136,Q$1)+MINS_AS_SUB('14-15 Teamsheets'!$S$2:$Z$136,$A89,'14-15 Teamsheets'!$C$2:$C$136,Q$1)</f>
        <v>34</v>
      </c>
      <c r="V89" s="27" t="s">
        <v>1635</v>
      </c>
      <c r="W89" s="27" t="s">
        <v>1635</v>
      </c>
      <c r="X89" s="27">
        <v>0</v>
      </c>
      <c r="Y89" s="27" t="s">
        <v>1635</v>
      </c>
      <c r="Z89" s="82">
        <v>0</v>
      </c>
      <c r="AA89" s="27" t="s">
        <v>1635</v>
      </c>
      <c r="AB89" s="27" t="s">
        <v>1635</v>
      </c>
      <c r="AC89" s="27">
        <v>0</v>
      </c>
      <c r="AD89" s="27" t="s">
        <v>1635</v>
      </c>
      <c r="AE89" s="82">
        <v>0</v>
      </c>
      <c r="AF89" s="27" t="s">
        <v>1635</v>
      </c>
      <c r="AG89" s="27" t="s">
        <v>1635</v>
      </c>
      <c r="AH89" s="27">
        <v>0</v>
      </c>
      <c r="AI89" s="27" t="s">
        <v>1635</v>
      </c>
      <c r="AJ89" s="82">
        <v>0</v>
      </c>
      <c r="AK89" s="27" t="s">
        <v>1635</v>
      </c>
      <c r="AL89" s="27" t="s">
        <v>1635</v>
      </c>
      <c r="AM89" s="27">
        <v>0</v>
      </c>
      <c r="AN89" s="27" t="s">
        <v>1635</v>
      </c>
      <c r="AO89" s="82">
        <v>0</v>
      </c>
      <c r="AP89" s="27" t="s">
        <v>1635</v>
      </c>
      <c r="AQ89" s="27" t="s">
        <v>1635</v>
      </c>
      <c r="AR89" s="27">
        <v>0</v>
      </c>
      <c r="AS89" s="27" t="s">
        <v>1635</v>
      </c>
      <c r="AT89" s="82">
        <v>0</v>
      </c>
      <c r="AU89" s="27" t="s">
        <v>1635</v>
      </c>
      <c r="AV89" s="27" t="s">
        <v>1635</v>
      </c>
      <c r="AW89" s="27">
        <v>0</v>
      </c>
      <c r="AX89" s="27" t="s">
        <v>1635</v>
      </c>
      <c r="AY89" s="82">
        <v>0</v>
      </c>
      <c r="AZ89" s="27" t="str">
        <f>(APPS('07-08 Teamsheets'!$H$2:$R$88,$A89,'07-08 Teamsheets'!$C$2:$C$88,AZ$1)+APPS('11-12 Teamsheets'!$H$2:$R$119,$A89,'11-12 Teamsheets'!$C$2:$C$119,AZ$1)+APPS('12-13 Teamsheets'!$H$2:$R$126,$A89,'12-13 Teamsheets'!$C$2:$C$126,AZ$1)+APPS('13-14 Teamsheets'!$H$2:$R$132,$A89,'13-14 Teamsheets'!$C$2:$C$132,AZ$1)+APPS('14-15 Teamsheets'!$H$2:$R$136,$A89,'14-15 Teamsheets'!$C$2:$C$136,AZ$1)) &amp; "(" &amp; (SUBS('07-08 Teamsheets'!$S$2:$Z$88,$A89,'07-08 Teamsheets'!$C$2:$C$88,AZ$1)+SUBS('11-12 Teamsheets'!$S$2:$Z$119,$A89,'11-12 Teamsheets'!$C$2:$C$119,AZ$1)+SUBS('12-13 Teamsheets'!$S$2:$Z$126,$A89,'12-13 Teamsheets'!$C$2:$C$126,AZ$1)+SUBS('13-14 Teamsheets'!$S$2:$Z$132,$A89,'13-14 Teamsheets'!$C$2:$C$132,AZ$1)+SUBS('14-15 Teamsheets'!$S$2:$Z$136,$A89,'14-15 Teamsheets'!$C$2:$C$136,AZ$1)) &amp; ")"</f>
        <v>0(0)</v>
      </c>
      <c r="BA89" s="27" t="str">
        <f>(GOALS('07-08 Teamsheets'!$H$2:$R$88,$A89,'07-08 Teamsheets'!$C$2:$C$88,AZ$1)+GOALS('11-12 Teamsheets'!$H$2:$R$119,$A89,'11-12 Teamsheets'!$C$2:$C$119,AZ$1)+GOALS('12-13 Teamsheets'!$H$2:$R$126,$A89,'12-13 Teamsheets'!$C$2:$C$126,AZ$1)+GOALS('13-14 Teamsheets'!$H$2:$R$132,$A89,'13-14 Teamsheets'!$C$2:$C$132,AZ$1)+GOALS('14-15 Teamsheets'!$H$2:$R$136,$A89,'14-15 Teamsheets'!$C$2:$C$136,AZ$1)) &amp; "(" &amp; (GOALS('07-08 Teamsheets'!$S$2:$Z$88,$A89,'07-08 Teamsheets'!$C$2:$C$88,AZ$1)+GOALS('11-12 Teamsheets'!$S$2:$Z$119,$A89,'11-12 Teamsheets'!$C$2:$C$119,AZ$1)+GOALS('12-13 Teamsheets'!$S$2:$Z$126,$A89,'12-13 Teamsheets'!$C$2:$C$126,AZ$1)+GOALS('13-14 Teamsheets'!$S$2:$Z$132,$A89,'13-14 Teamsheets'!$C$2:$C$132,AZ$1)+GOALS('14-15 Teamsheets'!$S$2:$Z$136,$A89,'14-15 Teamsheets'!$C$2:$C$136,AZ$1)) &amp; ")"</f>
        <v>0(0)</v>
      </c>
      <c r="BB89" s="27">
        <f>Clean_sheet('07-08 Teamsheets'!$C$2:$H$92,$A89,AZ$1)+Clean_sheet('11-12 Teamsheets'!$C$2:$H$119,$A89,AZ$1)+Clean_sheet('12-13 Teamsheets'!$C$2:$H$126,$A89,AZ$1)+Clean_sheet('13-14 Teamsheets'!$C$2:$H$132,$A89,AZ$1)+Clean_sheet('14-15 Teamsheets'!$C$2:$H$136,$A89,AZ$1)</f>
        <v>0</v>
      </c>
      <c r="BC89" s="27" t="str">
        <f>(CARDS('07-08 Teamsheets'!$H$2:$Z$88,$A89,$CX$2,'07-08 Teamsheets'!$C$2:$C$88,AZ$1)+CARDS('11-12 Teamsheets'!$H$2:$Z$119,$A89,$CX$2,'11-12 Teamsheets'!$C$2:$C$119,AZ$1)+CARDS('12-13 Teamsheets'!$H$2:$Z$126,$A89,$CX$2,'12-13 Teamsheets'!$C$2:$C$126,AZ$1)+CARDS('13-14 Teamsheets'!$H$2:$Z$132,$A89,$CX$2,'13-14 Teamsheets'!$C$2:$C$132,AZ$1)+CARDS('14-15 Teamsheets'!$H$2:$Z$136,$A89,$CX$2,'14-15 Teamsheets'!$C$2:$C$136,AZ$1)) &amp; "(" &amp; (CARDS('07-08 Teamsheets'!$H$2:$Z$88,$A89,$CX$3,'07-08 Teamsheets'!$C$2:$C$88,AZ$1)+CARDS('11-12 Teamsheets'!$H$2:$Z$119,$A89,$CX$3,'11-12 Teamsheets'!$C$2:$C$119,AZ$1)+CARDS('12-13 Teamsheets'!$H$2:$Z$126,$A89,$CX$3,'12-13 Teamsheets'!$C$2:$C$126,AZ$1)+CARDS('13-14 Teamsheets'!$H$2:$Z$132,$A89,$CX$3,'13-14 Teamsheets'!$C$2:$C$132,AZ$1)+CARDS('14-15 Teamsheets'!$H$2:$Z$136,$A89,$CX$3,'14-15 Teamsheets'!$C$2:$C$136,AZ$1)) &amp; ")"</f>
        <v>0(0)</v>
      </c>
      <c r="BD89" s="82">
        <f>MINS_PLAYED('07-08 Teamsheets'!$H$2:$R$88,$A89,'07-08 Teamsheets'!$C$2:$C$88,AZ$1)+MINS_PLAYED('11-12 Teamsheets'!$H$2:$R$119,$A89,'11-12 Teamsheets'!$C$2:$C$119,AZ$1)+MINS_PLAYED('12-13 Teamsheets'!$H$2:$R$126,$A89,'12-13 Teamsheets'!$C$2:$C$126,AZ$1)+MINS_PLAYED('13-14 Teamsheets'!$H$2:$R$132,$A89,'13-14 Teamsheets'!$C$2:$C$132,AZ$1)+MINS_PLAYED('14-15 Teamsheets'!$H$2:$R$136,$A89,'14-15 Teamsheets'!$C$2:$C$136,AZ$1)+MINS_AS_SUB('07-08 Teamsheets'!$S$2:$Z$88,$A89,'07-08 Teamsheets'!$C$2:$C$88,AZ$1)+MINS_AS_SUB('11-12 Teamsheets'!$S$2:$Z$119,$A89,'11-12 Teamsheets'!$C$2:$C$119,AZ$1)+MINS_AS_SUB('12-13 Teamsheets'!$S$2:$Z$126,$A89,'12-13 Teamsheets'!$C$2:$C$126,AZ$1)+MINS_AS_SUB('13-14 Teamsheets'!$S$2:$Z$132,$A89,'13-14 Teamsheets'!$C$2:$C$132,AZ$1)+MINS_AS_SUB('14-15 Teamsheets'!$S$2:$Z$136,$A89,'14-15 Teamsheets'!$C$2:$C$136,AZ$1)</f>
        <v>0</v>
      </c>
      <c r="BE89" s="27" t="str">
        <f>(APPS('08-09 Teamsheets'!$H$2:$R$92,$A89,'08-09 Teamsheets'!$C$2:$C$92,BE$1)+APPS('09-10 Teamsheets'!$H$2:$R$98,$A89,'09-10 Teamsheets'!$C$2:$C$98,BE$1)+APPS('10-11 Teamsheets'!$H$2:$R$107,$A89,'10-11 Teamsheets'!$C$2:$C$107,BE$1)+APPS('11-12 Teamsheets'!$H$2:$R$119,$A89,'11-12 Teamsheets'!$C$2:$C$119,BE$1)+APPS('12-13 Teamsheets'!$H$2:$R$126,$A89,'12-13 Teamsheets'!$C$2:$C$126,BE$1)+APPS('13-14 Teamsheets'!$H$2:$R$132,$A89,'13-14 Teamsheets'!$C$2:$C$132,BE$1)+APPS('14-15 Teamsheets'!$H$2:$R$136,$A89,'14-15 Teamsheets'!$C$2:$C$136,BE$1)) &amp; "(" &amp; (SUBS('08-09 Teamsheets'!$S$2:$Z$92,$A89,'08-09 Teamsheets'!$C$2:$C$92,BE$1)+SUBS('09-10 Teamsheets'!$S$2:$Z$98,$A89,'09-10 Teamsheets'!$C$2:$C$98,BE$1)+SUBS('10-11 Teamsheets'!$S$2:$Z$107,$A89,'10-11 Teamsheets'!$C$2:$C$107,BE$1)+SUBS('11-12 Teamsheets'!$S$2:$Z$119,$A89,'11-12 Teamsheets'!$C$2:$C$119,BE$1)+SUBS('12-13 Teamsheets'!$S$2:$Z$126,$A89,'12-13 Teamsheets'!$C$2:$C$126,BE$1)+SUBS('13-14 Teamsheets'!$S$2:$Z$132,$A89,'13-14 Teamsheets'!$C$2:$C$132,BE$1)+SUBS('14-15 Teamsheets'!$S$2:$Z$136,$A89,'14-15 Teamsheets'!$C$2:$C$136,BE$1)) &amp; ")"</f>
        <v>0(0)</v>
      </c>
      <c r="BF89" s="27" t="str">
        <f>(GOALS('08-09 Teamsheets'!$H$2:$R$92,$A89,'08-09 Teamsheets'!$C$2:$C$92,BE$1)+GOALS('09-10 Teamsheets'!$H$2:$R$98,$A89,'09-10 Teamsheets'!$C$2:$C$98,BE$1)+GOALS('10-11 Teamsheets'!$H$2:$R$107,$A89,'10-11 Teamsheets'!$C$2:$C$107,BE$1)+GOALS('11-12 Teamsheets'!$H$2:$R$119,$A89,'11-12 Teamsheets'!$C$2:$C$119,BE$1)+GOALS('12-13 Teamsheets'!$H$2:$R$126,$A89,'12-13 Teamsheets'!$C$2:$C$126,BE$1)+GOALS('13-14 Teamsheets'!$H$2:$R$132,$A89,'13-14 Teamsheets'!$C$2:$C$132,BE$1)+GOALS('14-15 Teamsheets'!$H$2:$R$136,$A89,'14-15 Teamsheets'!$C$2:$C$136,BE$1)) &amp; "(" &amp; (GOALS('08-09 Teamsheets'!$S$2:$Z$92,$A89,'08-09 Teamsheets'!$C$2:$C$92,BE$1)+GOALS('09-10 Teamsheets'!$S$2:$Z$98,$A89,'09-10 Teamsheets'!$C$2:$C$98,BE$1)+GOALS('10-11 Teamsheets'!$S$2:$Z$107,$A89,'10-11 Teamsheets'!$C$2:$C$107,BE$1)+GOALS('11-12 Teamsheets'!$S$2:$Z$119,$A89,'11-12 Teamsheets'!$C$2:$C$119,BE$1)+GOALS('12-13 Teamsheets'!$S$2:$Z$126,$A89,'12-13 Teamsheets'!$C$2:$C$126,BE$1)+GOALS('13-14 Teamsheets'!$S$2:$Z$132,$A89,'13-14 Teamsheets'!$C$2:$C$132,BE$1)+GOALS('14-15 Teamsheets'!$S$2:$Z$136,$A89,'14-15 Teamsheets'!$C$2:$C$136,BE$1)) &amp; ")"</f>
        <v>0(0)</v>
      </c>
      <c r="BG89" s="27">
        <f>Clean_sheet('08-09 Teamsheets'!$C$2:$H$92,$A89,BE$1)+Clean_sheet('09-10 Teamsheets'!$C$2:$H$98,$A89,BE$1)+Clean_sheet('10-11 Teamsheets'!$C$2:$H$107,$A89,BE$1)+Clean_sheet('11-12 Teamsheets'!$C$2:$H$119,$A89,BE$1)+Clean_sheet('12-13 Teamsheets'!$C$2:$H$126,$A89,BE$1)+Clean_sheet('13-14 Teamsheets'!$C$2:$H$132,$A89,BE$1)+Clean_sheet('14-15 Teamsheets'!$C$2:$H$136,$A89,BE$1)</f>
        <v>0</v>
      </c>
      <c r="BH89" s="27" t="str">
        <f>(CARDS('08-09 Teamsheets'!$H$2:$Z$92,$A89,$CX$2,'08-09 Teamsheets'!$C$2:$C$92,BE$1)+CARDS('09-10 Teamsheets'!$H$2:$Z$98,$A89,$CX$2,'09-10 Teamsheets'!$C$2:$C$98,BE$1)+CARDS('10-11 Teamsheets'!$H$2:$Z$107,$A89,$CX$2,'10-11 Teamsheets'!$C$2:$C$107,BE$1)+CARDS('11-12 Teamsheets'!$H$2:$Z$119,$A89,$CX$2,'11-12 Teamsheets'!$C$2:$C$119,BE$1)+CARDS('12-13 Teamsheets'!$H$2:$Z$126,$A89,$CX$2,'12-13 Teamsheets'!$C$2:$C$126,BE$1)+CARDS('13-14 Teamsheets'!$H$2:$Z$132,$A89,$CX$2,'13-14 Teamsheets'!$C$2:$C$132,BE$1)+CARDS('14-15 Teamsheets'!$H$2:$Z$136,$A89,$CX$2,'14-15 Teamsheets'!$C$2:$C$136,BE$1)) &amp; "(" &amp; (CARDS('08-09 Teamsheets'!$H$2:$Z$92,$A89,$CX$3,'08-09 Teamsheets'!$C$2:$C$92,BE$1)+CARDS('09-10 Teamsheets'!$H$2:$Z$98,$A89,$CX$3,'09-10 Teamsheets'!$C$2:$C$98,BE$1)+CARDS('10-11 Teamsheets'!$H$2:$Z$107,$A89,$CX$3,'10-11 Teamsheets'!$C$2:$C$107,BE$1)+CARDS('11-12 Teamsheets'!$H$2:$Z$119,$A89,$CX$3,'11-12 Teamsheets'!$C$2:$C$119,BE$1)+CARDS('12-13 Teamsheets'!$H$2:$Z$126,$A89,$CX$3,'12-13 Teamsheets'!$C$2:$C$126,BE$1)+CARDS('13-14 Teamsheets'!$H$2:$Z$132,$A89,$CX$3,'13-14 Teamsheets'!$C$2:$C$132,BE$1)+CARDS('14-15 Teamsheets'!$H$2:$Z$136,$A89,$CX$3,'14-15 Teamsheets'!$C$2:$C$136,BE$1)) &amp; ")"</f>
        <v>0(0)</v>
      </c>
      <c r="BI89" s="82">
        <f>MINS_PLAYED('08-09 Teamsheets'!$H$2:$R$92,$A89,'08-09 Teamsheets'!$C$2:$C$92,BE$1)+MINS_PLAYED('09-10 Teamsheets'!$H$2:$R$98,$A89,'09-10 Teamsheets'!$C$2:$C$98,BE$1)+ MINS_AS_SUB('08-09 Teamsheets'!$S$2:$Z$92,$A89,'08-09 Teamsheets'!$C$2:$C$92,BE$1)+ MINS_AS_SUB('09-10 Teamsheets'!$S$2:$Z$98,$A89,'09-10 Teamsheets'!$C$2:$C$98,BE$1)+MINS_PLAYED('10-11 Teamsheets'!$H$2:$R$107,$A89,'10-11 Teamsheets'!$C$2:$C$107,BE$1)+MINS_AS_SUB('10-11 Teamsheets'!$S$2:$Z$107,$A89,'10-11 Teamsheets'!$C$2:$C$107,BE$1)+MINS_PLAYED('11-12 Teamsheets'!$H$2:$R$119,$A89,'11-12 Teamsheets'!$C$2:$C$119,BE$1)+MINS_AS_SUB('11-12 Teamsheets'!$S$2:$Z$119,$A89,'11-12 Teamsheets'!$C$2:$C$119,BE$1)+MINS_PLAYED('12-13 Teamsheets'!$H$2:$R$126,$A89,'12-13 Teamsheets'!$C$2:$C$126,BE$1)+MINS_AS_SUB('12-13 Teamsheets'!$S$2:$Z$126,$A89,'12-13 Teamsheets'!$C$2:$C$126,BE$1)+MINS_PLAYED('13-14 Teamsheets'!$H$2:$R$132,$A89,'13-14 Teamsheets'!$C$2:$C$132,BE$1)+MINS_AS_SUB('13-14 Teamsheets'!$S$2:$Z$132,$A89,'13-14 Teamsheets'!$C$2:$C$132,BE$1)+MINS_PLAYED('14-15 Teamsheets'!$H$2:$R$136,$A89,'14-15 Teamsheets'!$C$2:$C$136,BE$1)+MINS_AS_SUB('14-15 Teamsheets'!$S$2:$Z$136,$A89,'14-15 Teamsheets'!$C$2:$C$136,BE$1)</f>
        <v>0</v>
      </c>
      <c r="BJ89" s="27" t="str">
        <f>(APPS('07-08 Teamsheets'!$H$2:$R$88,$A89,'07-08 Teamsheets'!$C$2:$C$88,BJ$1)+APPS('08-09 Teamsheets'!$H$2:$R$92,$A89,'08-09 Teamsheets'!$C$2:$C$92,BJ$1)+APPS('09-10 Teamsheets'!$H$2:$R$98,$A89,'09-10 Teamsheets'!$C$2:$C$98,BJ$1)+APPS('10-11 Teamsheets'!$H$2:$R$106,$A89,'10-11 Teamsheets'!$C$2:$C$106,BJ$1)+APPS('11-12 Teamsheets'!$H$2:$R$119,$A89,'11-12 Teamsheets'!$C$2:$C$119,BJ$1)+APPS('12-13 Teamsheets'!$H$2:$R$126,$A89,'12-13 Teamsheets'!$C$2:$C$126,BJ$1)+APPS('13-14 Teamsheets'!$H$2:$R$132,$A89,'13-14 Teamsheets'!$C$2:$C$132,BJ$1)+APPS('14-15 Teamsheets'!$H$2:$R$136,$A89,'14-15 Teamsheets'!$C$2:$C$136,BJ$1)) &amp; "(" &amp; (SUBS('07-08 Teamsheets'!$S$2:$Z$88,$A89,'07-08 Teamsheets'!$C$2:$C$88,BJ$1)+SUBS('08-09 Teamsheets'!$S$2:$Z$92,$A89,'08-09 Teamsheets'!$C$2:$C$92,BJ$1)+SUBS('09-10 Teamsheets'!$S$2:$Z$98,$A89,'09-10 Teamsheets'!$C$2:$C$98,BJ$1)+SUBS('10-11 Teamsheets'!$S$2:$Z$106,$A89,'10-11 Teamsheets'!$C$2:$C$106,BJ$1)+SUBS('11-12 Teamsheets'!$S$2:$Z$119,$A89,'11-12 Teamsheets'!$C$2:$C$119,BJ$1)+SUBS('12-13 Teamsheets'!$S$2:$Z$126,$A89,'12-13 Teamsheets'!$C$2:$C$126,BJ$1)+SUBS('13-14 Teamsheets'!$S$2:$Z$132,$A89,'13-14 Teamsheets'!$C$2:$C$132,BJ$1)+SUBS('14-15 Teamsheets'!$S$2:$Z$136,$A89,'14-15 Teamsheets'!$C$2:$C$136,BJ$1)) &amp; ")"</f>
        <v>0(0)</v>
      </c>
      <c r="BK89" s="27" t="str">
        <f>(GOALS('07-08 Teamsheets'!$H$2:$R$88,$A89,'07-08 Teamsheets'!$C$2:$C$88,BJ$1)+GOALS('08-09 Teamsheets'!$H$2:$R$92,$A89,'08-09 Teamsheets'!$C$2:$C$92,BJ$1)+GOALS('09-10 Teamsheets'!$H$2:$R$98,$A89,'09-10 Teamsheets'!$C$2:$C$98,BJ$1)+GOALS('10-11 Teamsheets'!$H$2:$R$106,$A89,'10-11 Teamsheets'!$C$2:$C$106,BJ$1)+GOALS('11-12 Teamsheets'!$H$2:$R$119,$A89,'11-12 Teamsheets'!$C$2:$C$119,BJ$1)+GOALS('12-13 Teamsheets'!$H$2:$R$126,$A89,'12-13 Teamsheets'!$C$2:$C$126,BJ$1)+GOALS('13-14 Teamsheets'!$H$2:$R$132,$A89,'13-14 Teamsheets'!$C$2:$C$132,BJ$1)+GOALS('14-15 Teamsheets'!$H$2:$R$136,$A89,'14-15 Teamsheets'!$C$2:$C$136,BJ$1)) &amp; "(" &amp; (GOALS('07-08 Teamsheets'!$S$2:$Z$88,$A89,'07-08 Teamsheets'!$C$2:$C$88,BJ$1)+GOALS('08-09 Teamsheets'!$S$2:$Z$92,$A89,'08-09 Teamsheets'!$C$2:$C$92,BJ$1)+GOALS('09-10 Teamsheets'!$S$2:$Z$98,$A89,'09-10 Teamsheets'!$C$2:$C$98,BJ$1)+GOALS('10-11 Teamsheets'!$S$2:$Z$106,$A89,'10-11 Teamsheets'!$C$2:$C$106,BJ$1)+GOALS('11-12 Teamsheets'!$S$2:$Z$119,$A89,'11-12 Teamsheets'!$C$2:$C$119,BJ$1)+GOALS('12-13 Teamsheets'!$S$2:$Z$126,$A89,'12-13 Teamsheets'!$C$2:$C$126,BJ$1)+GOALS('13-14 Teamsheets'!$S$2:$Z$132,$A89,'13-14 Teamsheets'!$C$2:$C$132,BJ$1)+GOALS('14-15 Teamsheets'!$S$2:$Z$136,$A89,'14-15 Teamsheets'!$C$2:$C$136,BJ$1)) &amp; ")"</f>
        <v>0(0)</v>
      </c>
      <c r="BL89" s="27">
        <f>Clean_sheet('07-08 Teamsheets'!$C$2:$H$92,$A89,BJ$1)+Clean_sheet('08-09 Teamsheets'!$C$2:$H$92,$A89,BJ$1)+Clean_sheet('09-10 Teamsheets'!$C$2:$H$98,$A89,BJ$1)+Clean_sheet('10-11 Teamsheets'!$C$2:$H$106,$A89,BJ$1)+Clean_sheet('11-12 Teamsheets'!$C$2:$H$119,$A89,BJ$1)+Clean_sheet('12-13 Teamsheets'!$C$2:$H$126,$A89,BJ$1)+Clean_sheet('13-14 Teamsheets'!$C$2:$H$132,$A89,BJ$1)+Clean_sheet('14-15 Teamsheets'!$C$2:$H$136,$A89,BJ$1)</f>
        <v>0</v>
      </c>
      <c r="BM89" s="27" t="str">
        <f>(CARDS('07-08 Teamsheets'!$H$2:$Z$88,$A89,$CX$2,'07-08 Teamsheets'!$C$2:$C$88,BJ$1)+CARDS('08-09 Teamsheets'!$H$2:$Z$92,$A89,$CX$2,'08-09 Teamsheets'!$C$2:$C$92,BJ$1)+CARDS('09-10 Teamsheets'!$H$2:$Z$98,$A89,$CX$2,'09-10 Teamsheets'!$C$2:$C$98,BJ$1)+CARDS('10-11 Teamsheets'!$H$2:$Z$106,$A89,$CX$2,'10-11 Teamsheets'!$C$2:$C$106,BJ$1)+CARDS('11-12 Teamsheets'!$H$2:$Z$119,$A89,$CX$2,'11-12 Teamsheets'!$C$2:$C$119,BJ$1)+CARDS('12-13 Teamsheets'!$H$2:$Z$126,$A89,$CX$2,'12-13 Teamsheets'!$C$2:$C$126,BJ$1)+CARDS('13-14 Teamsheets'!$H$2:$Z$132,$A89,$CX$2,'13-14 Teamsheets'!$C$2:$C$132,BJ$1)+CARDS('14-15 Teamsheets'!$H$2:$Z$136,$A89,$CX$2,'14-15 Teamsheets'!$C$2:$C$136,BJ$1)) &amp; "(" &amp; (CARDS('07-08 Teamsheets'!$H$2:$Z$88,$A89,$CX$3,'07-08 Teamsheets'!$C$2:$C$88,BJ$1)+CARDS('08-09 Teamsheets'!$H$2:$Z$92,$A89,$CX$3,'08-09 Teamsheets'!$C$2:$C$92,BJ$1)+CARDS('09-10 Teamsheets'!$H$2:$Z$98,$A89,$CX$3,'09-10 Teamsheets'!$C$2:$C$98,BJ$1)+CARDS('10-11 Teamsheets'!$H$2:$Z$106,$A89,$CX$3,'10-11 Teamsheets'!$C$2:$C$106,BJ$1)+CARDS('11-12 Teamsheets'!$H$2:$Z$119,$A89,$CX$3,'11-12 Teamsheets'!$C$2:$C$119,BJ$1)+CARDS('12-13 Teamsheets'!$H$2:$Z$126,$A89,$CX$3,'12-13 Teamsheets'!$C$2:$C$126,BJ$1)+CARDS('13-14 Teamsheets'!$H$2:$Z$132,$A89,$CX$3,'13-14 Teamsheets'!$C$2:$C$132,BJ$1)+CARDS('14-15 Teamsheets'!$H$2:$Z$136,$A89,$CX$3,'14-15 Teamsheets'!$C$2:$C$136,BJ$1)) &amp; ")"</f>
        <v>0(0)</v>
      </c>
      <c r="BN89" s="82">
        <f>MINS_PLAYED('07-08 Teamsheets'!$H$2:$R$88,$A89,'07-08 Teamsheets'!$C$2:$C$88,BJ$1)+MINS_PLAYED('08-09 Teamsheets'!$H$2:$R$92,$A89,'08-09 Teamsheets'!$C$2:$C$92,BJ$1)+MINS_PLAYED('09-10 Teamsheets'!$H$2:$R$98,$A89,'09-10 Teamsheets'!$C$2:$C$98,BJ$1)+MINS_PLAYED('10-11 Teamsheets'!$H$2:$R$106,$A89,'10-11 Teamsheets'!$C$2:$C$106,BJ$1)+MINS_PLAYED('11-12 Teamsheets'!$H$2:$R$119,$A89,'11-12 Teamsheets'!$C$2:$C$119,BJ$1)+MINS_PLAYED('12-13 Teamsheets'!$H$2:$R$126,$A89,'12-13 Teamsheets'!$C$2:$C$126,BJ$1)+MINS_PLAYED('13-14 Teamsheets'!$H$2:$R$132,$A89,'13-14 Teamsheets'!$C$2:$C$132,BJ$1)+MINS_PLAYED('14-15 Teamsheets'!$H$2:$R$136,$A89,'14-15 Teamsheets'!$C$2:$C$136,BJ$1)+MINS_AS_SUB('07-08 Teamsheets'!$S$2:$Z$88,$A89,'07-08 Teamsheets'!$C$2:$C$88,BJ$1)+MINS_AS_SUB('08-09 Teamsheets'!$S$2:$Z$92,$A89,'08-09 Teamsheets'!$C$2:$C$92,BJ$1)+MINS_AS_SUB('09-10 Teamsheets'!$S$2:$Z$98,$A89,'09-10 Teamsheets'!$C$2:$C$98,BJ$1)+MINS_AS_SUB('10-11 Teamsheets'!$S$2:$Z$106,$A89,'10-11 Teamsheets'!$C$2:$C$106,BJ$1)+MINS_AS_SUB('11-12 Teamsheets'!$S$2:$Z$119,$A89,'11-12 Teamsheets'!$C$2:$C$119,BJ$1)+MINS_AS_SUB('12-13 Teamsheets'!$S$2:$Z$126,$A89,'12-13 Teamsheets'!$C$2:$C$126,BJ$1)+MINS_AS_SUB('13-14 Teamsheets'!$S$2:$Z$132,$A89,'13-14 Teamsheets'!$C$2:$C$132,BJ$1)+MINS_AS_SUB('14-15 Teamsheets'!$S$2:$Z$136,$A89,'14-15 Teamsheets'!$C$2:$C$136,BJ$1)</f>
        <v>0</v>
      </c>
      <c r="BO89" s="27" t="str">
        <f>(APPS('07-08 Teamsheets'!$H$2:$R$88,$A89,'07-08 Teamsheets'!$C$2:$C$88,BO$1)+APPS('08-09 Teamsheets'!$H$2:$R$92,$A89,'08-09 Teamsheets'!$C$2:$C$92,BO$1)+APPS('09-10 Teamsheets'!$H$2:$R$98,$A89,'09-10 Teamsheets'!$C$2:$C$98,BO$1)+APPS('10-11 Teamsheets'!$H$2:$R$106,$A89,'10-11 Teamsheets'!$C$2:$C$106,BO$1)+APPS('11-12 Teamsheets'!$H$2:$R$119,$A89,'11-12 Teamsheets'!$C$2:$C$119,BO$1)+APPS('12-13 Teamsheets'!$H$2:$R$126,$A89,'12-13 Teamsheets'!$C$2:$C$126,BO$1)+APPS('13-14 Teamsheets'!$H$2:$R$132,$A89,'13-14 Teamsheets'!$C$2:$C$132,BO$1)+APPS('14-15 Teamsheets'!$H$2:$R$136,$A89,'14-15 Teamsheets'!$C$2:$C$136,BO$1)) &amp; "(" &amp; (SUBS('07-08 Teamsheets'!$S$2:$Z$88,$A89,'07-08 Teamsheets'!$C$2:$C$88,BO$1)+SUBS('08-09 Teamsheets'!$S$2:$Z$92,$A89,'08-09 Teamsheets'!$C$2:$C$92,BO$1)+SUBS('09-10 Teamsheets'!$S$2:$Z$98,$A89,'09-10 Teamsheets'!$C$2:$C$98,BO$1)+SUBS('10-11 Teamsheets'!$S$2:$Z$106,$A89,'10-11 Teamsheets'!$C$2:$C$106,BO$1)+SUBS('11-12 Teamsheets'!$S$2:$Z$119,$A89,'11-12 Teamsheets'!$C$2:$C$119,BO$1)+SUBS('12-13 Teamsheets'!$S$2:$Z$126,$A89,'12-13 Teamsheets'!$C$2:$C$126,BO$1)+SUBS('13-14 Teamsheets'!$S$2:$Z$132,$A89,'13-14 Teamsheets'!$C$2:$C$132,BO$1)+SUBS('14-15 Teamsheets'!$S$2:$Z$136,$A89,'14-15 Teamsheets'!$C$2:$C$136,BO$1)) &amp; ")"</f>
        <v>0(0)</v>
      </c>
      <c r="BP89" s="27" t="str">
        <f>(GOALS('07-08 Teamsheets'!$H$2:$R$88,$A89,'07-08 Teamsheets'!$C$2:$C$88,BO$1)+GOALS('08-09 Teamsheets'!$H$2:$R$92,$A89,'08-09 Teamsheets'!$C$2:$C$92,BO$1)+GOALS('09-10 Teamsheets'!$H$2:$R$98,$A89,'09-10 Teamsheets'!$C$2:$C$98,BO$1)+GOALS('10-11 Teamsheets'!$H$2:$R$106,$A89,'10-11 Teamsheets'!$C$2:$C$106,BO$1)+GOALS('11-12 Teamsheets'!$H$2:$R$119,$A89,'11-12 Teamsheets'!$C$2:$C$119,BO$1)+GOALS('12-13 Teamsheets'!$H$2:$R$126,$A89,'12-13 Teamsheets'!$C$2:$C$126,BO$1)+GOALS('13-14 Teamsheets'!$H$2:$R$132,$A89,'13-14 Teamsheets'!$C$2:$C$132,BO$1)+GOALS('14-15 Teamsheets'!$H$2:$R$136,$A89,'14-15 Teamsheets'!$C$2:$C$136,BO$1)) &amp; "(" &amp; (GOALS('07-08 Teamsheets'!$S$2:$Z$88,$A89,'07-08 Teamsheets'!$C$2:$C$88,BO$1)+GOALS('08-09 Teamsheets'!$S$2:$Z$92,$A89,'08-09 Teamsheets'!$C$2:$C$92,BO$1)+GOALS('09-10 Teamsheets'!$S$2:$Z$98,$A89,'09-10 Teamsheets'!$C$2:$C$98,BO$1)+GOALS('10-11 Teamsheets'!$S$2:$Z$106,$A89,'10-11 Teamsheets'!$C$2:$C$106,BO$1)+GOALS('11-12 Teamsheets'!$S$2:$Z$119,$A89,'11-12 Teamsheets'!$C$2:$C$119,BO$1)+GOALS('12-13 Teamsheets'!$S$2:$Z$126,$A89,'12-13 Teamsheets'!$C$2:$C$126,BO$1)+GOALS('13-14 Teamsheets'!$S$2:$Z$132,$A89,'13-14 Teamsheets'!$C$2:$C$132,BO$1)+GOALS('14-15 Teamsheets'!$S$2:$Z$136,$A89,'14-15 Teamsheets'!$C$2:$C$136,BO$1)) &amp; ")"</f>
        <v>0(0)</v>
      </c>
      <c r="BQ89" s="27">
        <f>Clean_sheet('07-08 Teamsheets'!$C$2:$H$92,$A89,BO$1)+Clean_sheet('08-09 Teamsheets'!$C$2:$H$92,$A89,BO$1)+Clean_sheet('09-10 Teamsheets'!$C$2:$H$98,$A89,BO$1)+Clean_sheet('10-11 Teamsheets'!$C$2:$H$106,$A89,BO$1)+Clean_sheet('11-12 Teamsheets'!$C$2:$H$119,$A89,BO$1)+Clean_sheet('12-13 Teamsheets'!$C$2:$H$126,$A89,BO$1)+Clean_sheet('13-14 Teamsheets'!$C$2:$H$132,$A89,BO$1)+Clean_sheet('14-15 Teamsheets'!$C$2:$H$136,$A89,BO$1)</f>
        <v>0</v>
      </c>
      <c r="BR89" s="27" t="str">
        <f>(CARDS('07-08 Teamsheets'!$H$2:$Z$88,$A89,$CX$2,'07-08 Teamsheets'!$C$2:$C$88,BO$1)+CARDS('08-09 Teamsheets'!$H$2:$Z$92,$A89,$CX$2,'08-09 Teamsheets'!$C$2:$C$92,BO$1)+CARDS('09-10 Teamsheets'!$H$2:$Z$98,$A89,$CX$2,'09-10 Teamsheets'!$C$2:$C$98,BO$1)+CARDS('10-11 Teamsheets'!$H$2:$Z$106,$A89,$CX$2,'10-11 Teamsheets'!$C$2:$C$106,BO$1)+CARDS('11-12 Teamsheets'!$H$2:$Z$119,$A89,$CX$2,'11-12 Teamsheets'!$C$2:$C$119,BO$1)+CARDS('12-13 Teamsheets'!$H$2:$Z$126,$A89,$CX$2,'12-13 Teamsheets'!$C$2:$C$126,BO$1)+CARDS('13-14 Teamsheets'!$H$2:$Z$132,$A89,$CX$2,'13-14 Teamsheets'!$C$2:$C$132,BO$1)+CARDS('14-15 Teamsheets'!$H$2:$Z$136,$A89,$CX$2,'14-15 Teamsheets'!$C$2:$C$136,BO$1)) &amp; "(" &amp; (CARDS('07-08 Teamsheets'!$H$2:$Z$88,$A89,$CX$3,'07-08 Teamsheets'!$C$2:$C$88,BO$1)+CARDS('08-09 Teamsheets'!$H$2:$Z$92,$A89,$CX$3,'08-09 Teamsheets'!$C$2:$C$92,BO$1)+CARDS('09-10 Teamsheets'!$H$2:$Z$98,$A89,$CX$3,'09-10 Teamsheets'!$C$2:$C$98,BO$1)+CARDS('10-11 Teamsheets'!$H$2:$Z$106,$A89,$CX$3,'10-11 Teamsheets'!$C$2:$C$106,BO$1)+CARDS('11-12 Teamsheets'!$H$2:$Z$119,$A89,$CX$3,'11-12 Teamsheets'!$C$2:$C$119,BO$1)+CARDS('12-13 Teamsheets'!$H$2:$Z$126,$A89,$CX$3,'12-13 Teamsheets'!$C$2:$C$126,BO$1)+CARDS('13-14 Teamsheets'!$H$2:$Z$132,$A89,$CX$3,'13-14 Teamsheets'!$C$2:$C$132,BO$1)+CARDS('14-15 Teamsheets'!$H$2:$Z$136,$A89,$CX$3,'14-15 Teamsheets'!$C$2:$C$136,BO$1)) &amp; ")"</f>
        <v>0(0)</v>
      </c>
      <c r="BS89" s="82">
        <f>MINS_PLAYED('07-08 Teamsheets'!$H$2:$R$88,$A89,'07-08 Teamsheets'!$C$2:$C$88,BO$1)+MINS_PLAYED('08-09 Teamsheets'!$H$2:$R$92,$A89,'08-09 Teamsheets'!$C$2:$C$92,BO$1)+MINS_PLAYED('09-10 Teamsheets'!$H$2:$R$98,$A89,'09-10 Teamsheets'!$C$2:$C$98,BO$1)+MINS_PLAYED('10-11 Teamsheets'!$H$2:$R$106,$A89,'10-11 Teamsheets'!$C$2:$C$106,BO$1)+MINS_PLAYED('11-12 Teamsheets'!$H$2:$R$119,$A89,'11-12 Teamsheets'!$C$2:$C$119,BO$1)+MINS_PLAYED('12-13 Teamsheets'!$H$2:$R$126,$A89,'12-13 Teamsheets'!$C$2:$C$126,BO$1)+MINS_PLAYED('13-14 Teamsheets'!$H$2:$R$132,$A89,'13-14 Teamsheets'!$C$2:$C$132,BO$1)+MINS_PLAYED('14-15 Teamsheets'!$H$2:$R$136,$A89,'14-15 Teamsheets'!$C$2:$C$136,BO$1)+MINS_AS_SUB('07-08 Teamsheets'!$S$2:$Z$88,$A89,'07-08 Teamsheets'!$C$2:$C$88,BO$1)+MINS_AS_SUB('08-09 Teamsheets'!$S$2:$Z$92,$A89,'08-09 Teamsheets'!$C$2:$C$92,BO$1)+MINS_AS_SUB('09-10 Teamsheets'!$S$2:$Z$98,$A89,'09-10 Teamsheets'!$C$2:$C$98,BO$1)+MINS_AS_SUB('10-11 Teamsheets'!$S$2:$Z$106,$A89,'10-11 Teamsheets'!$C$2:$C$106,BO$1)+MINS_AS_SUB('11-12 Teamsheets'!$S$2:$Z$119,$A89,'11-12 Teamsheets'!$C$2:$C$119,BO$1)+MINS_AS_SUB('12-13 Teamsheets'!$S$2:$Z$126,$A89,'12-13 Teamsheets'!$C$2:$C$126,BO$1)+MINS_AS_SUB('13-14 Teamsheets'!$S$2:$Z$132,$A89,'13-14 Teamsheets'!$C$2:$C$132,BO$1)+MINS_AS_SUB('14-15 Teamsheets'!$S$2:$Z$136,$A89,'14-15 Teamsheets'!$C$2:$C$136,BO$1)</f>
        <v>0</v>
      </c>
      <c r="BT89" s="71">
        <f>APPS('05-06 Teamsheets'!$H$2:$R$71,$A89,'05-06 Teamsheets'!$C$2:$C$71,B$1)+SUBS('05-06 Teamsheets'!$S$2:$W$71,$A89,'05-06 Teamsheets'!$C$2:$C$71,B$1)+APPS('06-07 Teamsheets'!$H$2:$R$83,$A89,'06-07 Teamsheets'!$C$2:$C$83,G$1)+SUBS('06-07 Teamsheets'!$S$2:$Z$83,$A89,'06-07 Teamsheets'!$C$2:$C$83,G$1)+APPS('07-08 Teamsheets'!$H$2:$R$88,$A89,'07-08 Teamsheets'!$C$2:$C$88,L$1)+SUBS('07-08 Teamsheets'!$S$2:$Z$88,$A89,'07-08 Teamsheets'!$C$2:$C$88,L$1)+APPS('08-09 Teamsheets'!$H$2:$R$92,$A89,'08-09 Teamsheets'!$C$2:$C$92,Q$1)+SUBS('08-09 Teamsheets'!$S$2:$Z$92,$A89,'08-09 Teamsheets'!$C$2:$C$92,Q$1)+APPS('09-10 Teamsheets'!$H$2:$R$98,$A89,'09-10 Teamsheets'!$C$2:$C$98,Q$1)+SUBS('09-10 Teamsheets'!$S$2:$Z$98,$A89,'09-10 Teamsheets'!$C$2:$C$98,Q$1)+APPS('10-11 Teamsheets'!$H$2:$R$107,$A89,'10-11 Teamsheets'!$C$2:$C$107,Q$1)+SUBS('10-11 Teamsheets'!$S$2:$Z$107,$A89,'10-11 Teamsheets'!$C$2:$C$107,Q$1)+APPS('11-12 Teamsheets'!$H$2:$R$119,$A89,'11-12 Teamsheets'!$C$2:$C$119,Q$1)+SUBS('11-12 Teamsheets'!$S$2:$Z$119,$A89,'11-12 Teamsheets'!$C$2:$C$119,Q$1)+APPS('12-13 Teamsheets'!$H$2:$R$126,$A89,'12-13 Teamsheets'!$C$2:$C$126,Q$1)+SUBS('12-13 Teamsheets'!$S$2:$Z$126,$A89,'12-13 Teamsheets'!$C$2:$C$126,Q$1)+APPS('13-14 Teamsheets'!$H$2:$R$132,$A89,'13-14 Teamsheets'!$C$2:$C$132,Q$1)+SUBS('13-14 Teamsheets'!$S$2:$Z$132,$A89,'13-14 Teamsheets'!$C$2:$C$132,Q$1)+APPS('14-15 Teamsheets'!$H$2:$R$136,$A89,'14-15 Teamsheets'!$C$2:$C$136,Q$1)+SUBS('14-15 Teamsheets'!$S$2:$Z$136,$A89,'14-15 Teamsheets'!$C$2:$C$136,Q$1)</f>
        <v>4</v>
      </c>
      <c r="BU89" s="132">
        <v>0</v>
      </c>
      <c r="BV89" s="27">
        <f>APPS('07-08 Teamsheets'!$H$2:$R$88,$A89,'07-08 Teamsheets'!$C$2:$C$88,AZ$1)+SUBS('07-08 Teamsheets'!$S$2:$Z$88,$A89,'07-08 Teamsheets'!$C$2:$C$88,AZ$1)+APPS('11-12 Teamsheets'!$H$2:$R$119,$A89,'11-12 Teamsheets'!$C$2:$C$119,AZ$1)+SUBS('11-12 Teamsheets'!$S$2:$Z$119,$A89,'11-12 Teamsheets'!$C$2:$C$119,AZ$1)+APPS('12-13 Teamsheets'!$H$2:$R$126,$A89,'12-13 Teamsheets'!$C$2:$C$126,AZ$1)+SUBS('12-13 Teamsheets'!$S$2:$Z$126,$A89,'12-13 Teamsheets'!$C$2:$C$126,AZ$1)+APPS('13-14 Teamsheets'!$H$2:$R$132,$A89,'13-14 Teamsheets'!$C$2:$C$132,AZ$1)+SUBS('13-14 Teamsheets'!$S$2:$Z$132,$A89,'13-14 Teamsheets'!$C$2:$C$132,AZ$1)+APPS('14-15 Teamsheets'!$H$2:$R$136,$A89,'14-15 Teamsheets'!$C$2:$C$136,AZ$1)+SUBS('14-15 Teamsheets'!$S$2:$Z$136,$A89,'14-15 Teamsheets'!$C$2:$C$136,AZ$1)+APPS('08-09 Teamsheets'!$H$2:$R$92,$A89,'08-09 Teamsheets'!$C$2:$C$92,BE$1)+APPS('09-10 Teamsheets'!$H$2:$R$98,$A89,'09-10 Teamsheets'!$C$2:$C$98,BE$1)+SUBS('08-09 Teamsheets'!$S$2:$Z$92,$A89,'08-09 Teamsheets'!$C$2:$C$92,BE$1)+SUBS('09-10 Teamsheets'!$S$2:$Z$98,$A89,'09-10 Teamsheets'!$C$2:$C$98,BE$1)+APPS('10-11 Teamsheets'!$H$2:$R$107,$A89,'10-11 Teamsheets'!$C$2:$C$107,BE$1)+SUBS('10-11 Teamsheets'!$S$2:$Z$107,$A89,'10-11 Teamsheets'!$C$2:$C$107,BE$1)+APPS('11-12 Teamsheets'!$H$2:$R$119,$A89,'11-12 Teamsheets'!$C$2:$C$119,BE$1)+SUBS('11-12 Teamsheets'!$S$2:$Z$119,$A89,'11-12 Teamsheets'!$C$2:$C$119,BE$1)+APPS('12-13 Teamsheets'!$H$2:$R$126,$A89,'12-13 Teamsheets'!$C$2:$C$126,BE$1)+SUBS('12-13 Teamsheets'!$S$2:$Z$126,$A89,'12-13 Teamsheets'!$C$2:$C$126,BE$1)+APPS('13-14 Teamsheets'!$H$2:$R$132,$A89,'13-14 Teamsheets'!$C$2:$C$132,BE$1)+SUBS('13-14 Teamsheets'!$S$2:$Z$132,$A89,'13-14 Teamsheets'!$C$2:$C$132,BE$1)+APPS('14-15 Teamsheets'!$H$2:$R$136,$A89,'14-15 Teamsheets'!$C$2:$C$136,BE$1)+SUBS('14-15 Teamsheets'!$S$2:$Z$136,$A89,'14-15 Teamsheets'!$C$2:$C$136,BE$1)</f>
        <v>0</v>
      </c>
      <c r="BW89" s="27">
        <f>APPS('07-08 Teamsheets'!$H$2:$R$88,$A89,'07-08 Teamsheets'!$C$2:$C$88,BJ$1)+APPS('08-09 Teamsheets'!$H$2:$R$92,$A89,'08-09 Teamsheets'!$C$2:$C$92,BJ$1)+APPS('09-10 Teamsheets'!$H$2:$R$98,$A89,'09-10 Teamsheets'!$C$2:$C$98,BJ$1)+SUBS('07-08 Teamsheets'!$S$2:$Z$88,$A89,'07-08 Teamsheets'!$C$2:$C$88,BJ$1)+SUBS('08-09 Teamsheets'!$S$2:$Z$92,$A89,'08-09 Teamsheets'!$C$2:$C$92,BJ$1)+SUBS('09-10 Teamsheets'!$S$2:$Z$98,$A89,'09-10 Teamsheets'!$C$2:$C$98,BJ$1)+APPS('10-11 Teamsheets'!$H$2:$R$107,$A89,'10-11 Teamsheets'!$C$2:$C$107,BJ$1)+SUBS('10-11 Teamsheets'!$S$2:$Z$107,$A89,'10-11 Teamsheets'!$C$2:$C$107,BJ$1)+APPS('11-12 Teamsheets'!$H$2:$R$119,$A89,'11-12 Teamsheets'!$C$2:$C$119,BJ$1)+SUBS('11-12 Teamsheets'!$S$2:$Z$111,$A89,'11-12 Teamsheets'!$C$2:$C$119,BJ$1)+APPS('12-13 Teamsheets'!$H$2:$R$126,$A89,'12-13 Teamsheets'!$C$2:$C$126,BJ$1)+SUBS('12-13 Teamsheets'!$S$2:$Z$118,$A89,'12-13 Teamsheets'!$C$2:$C$126,BJ$1)+APPS('13-14 Teamsheets'!$H$2:$R$132,$A89,'13-14 Teamsheets'!$C$2:$C$132,BJ$1)+SUBS('13-14 Teamsheets'!$S$2:$Z$124,$A89,'13-14 Teamsheets'!$C$2:$C$132,BJ$1)+APPS('14-15 Teamsheets'!$H$2:$R$136,$A89,'14-15 Teamsheets'!$C$2:$C$136,BJ$1)+SUBS('14-15 Teamsheets'!$S$2:$Z$128,$A89,'14-15 Teamsheets'!$C$2:$C$136,BJ$1)</f>
        <v>0</v>
      </c>
      <c r="BX89" s="27">
        <f>APPS('07-08 Teamsheets'!$H$2:$R$88,$A89,'07-08 Teamsheets'!$C$2:$C$88,BO$1)+APPS('08-09 Teamsheets'!$H$2:$R$92,$A89,'08-09 Teamsheets'!$C$2:$C$92,BO$1)+APPS('09-10 Teamsheets'!$H$2:$R$98,$A89,'09-10 Teamsheets'!$C$2:$C$98,BO$1)+SUBS('07-08 Teamsheets'!$S$2:$Z$88,$A89,'07-08 Teamsheets'!$C$2:$C$88,BO$1)+SUBS('08-09 Teamsheets'!$S$2:$Z$92,$A89,'08-09 Teamsheets'!$C$2:$C$92,BO$1)+SUBS('09-10 Teamsheets'!$S$2:$Z$98,$A89,'09-10 Teamsheets'!$C$2:$C$98,BO$1)+APPS('10-11 Teamsheets'!$H$2:$R$107,$A89,'10-11 Teamsheets'!$C$2:$C$107,BO$1)+SUBS('10-11 Teamsheets'!$S$2:$Z$107,$A89,'10-11 Teamsheets'!$C$2:$C$107,BO$1)+APPS('11-12 Teamsheets'!$H$2:$R$119,$A89,'11-12 Teamsheets'!$C$2:$C$119,BO$1)+SUBS('11-12 Teamsheets'!$S$2:$Z$119,$A89,'11-12 Teamsheets'!$C$2:$C$119,BO$1)+APPS('12-13 Teamsheets'!$H$2:$R$126,$A89,'12-13 Teamsheets'!$C$2:$C$126,BO$1)+SUBS('12-13 Teamsheets'!$S$2:$Z$126,$A89,'12-13 Teamsheets'!$C$2:$C$126,BO$1)+APPS('13-14 Teamsheets'!$H$2:$R$132,$A89,'13-14 Teamsheets'!$C$2:$C$132,BO$1)+SUBS('13-14 Teamsheets'!$S$2:$Z$132,$A89,'13-14 Teamsheets'!$C$2:$C$132,BO$1)+APPS('14-15 Teamsheets'!$H$2:$R$136,$A89,'14-15 Teamsheets'!$C$2:$C$136,BO$1)+SUBS('14-15 Teamsheets'!$S$2:$Z$136,$A89,'14-15 Teamsheets'!$C$2:$C$136,BO$1)</f>
        <v>0</v>
      </c>
      <c r="BY89" s="28">
        <f t="shared" si="31"/>
        <v>0</v>
      </c>
      <c r="BZ89" s="27" t="str">
        <f>(APPS('05-06 Teamsheets'!$H$2:$R$71,$A89) + APPS('06-07 Teamsheets'!$H$2:$R$83,$A89) +APPS('07-08 Teamsheets'!$H$2:$R$88,$A89) + APPS('08-09 Teamsheets'!$H$2:$R$92,$A89)+APPS('09-10 Teamsheets'!$H$2:$R$98,$A89)+APPS('10-11 Teamsheets'!$H$2:$R$107,$A89)+APPS('11-12 Teamsheets'!$H$2:$R$119,$A89)+APPS('12-13 Teamsheets'!$H$2:$R$126,$A89)+APPS('13-14 Teamsheets'!$H$2:$R$132,$A89)+APPS('14-15 Teamsheets'!$H$2:$R$136,$A89)) &amp; "(" &amp; (SUBS('05-06 Teamsheets'!$S$2:$W$71,$A89)+SUBS('06-07 Teamsheets'!$S$2:$Z$83,$A89)+SUBS('07-08 Teamsheets'!$S$2:$Z$88,$A89) +SUBS('08-09 Teamsheets'!$S$2:$Z$92,$A89)+SUBS('09-10 Teamsheets'!$S$2:$Z$98,$A89)+SUBS('10-11 Teamsheets'!$S$2:$Z$107,$A89)+SUBS('11-12 Teamsheets'!$S$2:$Z$119,$A89)+SUBS('12-13 Teamsheets'!$S$2:$Z$126,$A89)+SUBS('13-14 Teamsheets'!$S$2:$Z$132,$A89)+SUBS('14-15 Teamsheets'!$S$2:$Z$136,$A89)) &amp; ")"</f>
        <v>1(3)</v>
      </c>
      <c r="CA89" s="28">
        <f t="shared" si="32"/>
        <v>4</v>
      </c>
      <c r="CB89" s="71">
        <f>GOALS('05-06 Teamsheets'!$H$2:$W$71,$A89,'05-06 Teamsheets'!$C$2:$C$71,B$1)+GOALS('06-07 Teamsheets'!$H$2:$Z$83,$A89,'06-07 Teamsheets'!$C$2:$C$83,G$1)+GOALS('07-08 Teamsheets'!$H$2:$Z$88,$A89,'07-08 Teamsheets'!$C$2:$C$88,L$1)+GOALS('08-09 Teamsheets'!$H$2:$Z$92,$A89,'08-09 Teamsheets'!$C$2:$C$92,Q$1)+GOALS('09-10 Teamsheets'!$H$2:$Z$98,$A89,'09-10 Teamsheets'!$C$2:$C$98,Q$1)+GOALS('10-11 Teamsheets'!$H$2:$Z$107,$A89,'10-11 Teamsheets'!$C$2:$C$107,Q$1)+GOALS('11-12 Teamsheets'!$H$2:$Z$119,$A89,'11-12 Teamsheets'!$C$2:$C$119,Q$1)+GOALS('12-13 Teamsheets'!$H$2:$Z$126,$A89,'12-13 Teamsheets'!$C$2:$C$126,Q$1)+GOALS('13-14 Teamsheets'!$H$2:$Z$132,$A89,'13-14 Teamsheets'!$C$2:$C$132,Q$1)+GOALS('14-15 Teamsheets'!$H$2:$Z$136,$A89,'14-15 Teamsheets'!$C$2:$C$136,Q$1)</f>
        <v>0</v>
      </c>
      <c r="CC89" s="27">
        <f>GOALS('05-06 Teamsheets'!$H$2:$W$71,$A89,'05-06 Teamsheets'!$C$2:$C$71,V$1)+GOALS('05-06 Teamsheets'!$H$2:$W$71,$A89,'05-06 Teamsheets'!$C$2:$C$71,AA$1)+GOALS('06-07 Teamsheets'!$H$2:$Z$83,$A89,'06-07 Teamsheets'!$C$2:$C$83,AF$1)+GOALS('06-07 Teamsheets'!$H$2:$Z$83,$A89,'06-07 Teamsheets'!$C$2:$C$83,AK$1)+GOALS('07-08 Teamsheets'!$H$2:$Z$88,$A89,'07-08 Teamsheets'!$C$2:$C$88,AP$1)+GOALS('07-08 Teamsheets'!$H$2:$Z$88,$A89,'07-08 Teamsheets'!$C$2:$C$88,AU$1)+GOALS('07-08 Teamsheets'!$H$2:$Z$88,$A89,'07-08 Teamsheets'!$C$2:$C$88,AZ$1)+GOALS('11-12 Teamsheets'!$H$2:$Z$119,$A89,'11-12 Teamsheets'!$C$2:$C$119,AZ$1)+GOALS('12-13 Teamsheets'!$H$2:$Z$120,$A89,'12-13 Teamsheets'!$C$2:$C$120,AZ$1)+GOALS('13-14 Teamsheets'!$H$2:$Z$126,$A89,'13-14 Teamsheets'!$C$2:$C$126,AZ$1)+GOALS('14-15 Teamsheets'!$H$2:$Z$130,$A89,'14-15 Teamsheets'!$C$2:$C$130,AZ$1)+GOALS('08-09 Teamsheets'!$H$2:$Z$92,$A89,'08-09 Teamsheets'!$C$2:$C$92,BE$1)+GOALS('09-10 Teamsheets'!$H$2:$Z$98,$A89,'09-10 Teamsheets'!$C$2:$C$98,BE$1)+GOALS('10-11 Teamsheets'!$H$2:$Z$107,$A89,'10-11 Teamsheets'!$C$2:$C$107,BE$1)+GOALS('11-12 Teamsheets'!$H$2:$Z$119,$A89,'11-12 Teamsheets'!$C$2:$C$119,BE$1)+GOALS('12-13 Teamsheets'!$H$2:$Z$126,$A89,'12-13 Teamsheets'!$C$2:$C$126,BE$1)+GOALS('13-14 Teamsheets'!$H$2:$Z$132,$A89,'13-14 Teamsheets'!$C$2:$C$132,BE$1)+GOALS('14-15 Teamsheets'!$H$2:$Z$136,$A89,'14-15 Teamsheets'!$C$2:$C$136,BE$1)</f>
        <v>0</v>
      </c>
      <c r="CD89" s="27">
        <f>GOALS('07-08 Teamsheets'!$H$2:$Z$88,$A89,'07-08 Teamsheets'!$C$2:$C$88,BJ$1)
+GOALS('08-09 Teamsheets'!$H$2:$Z$92,$A89,'08-09 Teamsheets'!$C$2:$C$92,BJ$1)
+GOALS('09-10 Teamsheets'!$H$2:$Z$98,$A89,'09-10 Teamsheets'!$C$2:$C$98,BJ$1)
+GOALS('10-11 Teamsheets'!$H$2:$Z$107,$A89,'10-11 Teamsheets'!$C$2:$C$107,BJ$1)
+GOALS('11-12 Teamsheets'!$H$2:$Z$119,$A89,'11-12 Teamsheets'!$C$2:$C$119,BJ$1)
+GOALS('12-13 Teamsheets'!$H$2:$Z$124,$A89,'12-13 Teamsheets'!$C$2:$C$124,BJ$1)+GOALS('13-14 Teamsheets'!$H$2:$Z$130,$A89,'13-14 Teamsheets'!$C$2:$C$130,BJ$1)+GOALS('14-15 Teamsheets'!$H$2:$Z$134,$A89,'14-15 Teamsheets'!$C$2:$C$134,BJ$1)
+GOALS('07-08 Teamsheets'!$H$2:$Z$88,$A89,'07-08 Teamsheets'!$C$2:$C$88,BO$1)
+GOALS('08-09 Teamsheets'!$H$2:$Z$92,$A89,'08-09 Teamsheets'!$C$2:$C$92,BO$1)
+GOALS('09-10 Teamsheets'!$H$2:$Z$98,$A89,'09-10 Teamsheets'!$C$2:$C$98,BO$1)
+GOALS('10-11 Teamsheets'!$H$2:$Z$107,$A89,'10-11 Teamsheets'!$C$2:$C$107,BO$1)
+GOALS('11-12 Teamsheets'!$H$2:$Z$119,$A89,'11-12 Teamsheets'!$C$2:$C$119,BO$1)
+GOALS('12-13 Teamsheets'!$H$2:$Z$126,$A89,'12-13 Teamsheets'!$C$2:$C$126,BO$1)+GOALS('13-14 Teamsheets'!$H$2:$Z$132,$A89,'13-14 Teamsheets'!$C$2:$C$132,BO$1)+GOALS('14-15 Teamsheets'!$H$2:$Z$136,$A89,'14-15 Teamsheets'!$C$2:$C$136,BO$1)</f>
        <v>0</v>
      </c>
      <c r="CE89" s="28">
        <f t="shared" si="33"/>
        <v>0</v>
      </c>
      <c r="CF89" s="27" t="str">
        <f>(GOALS('05-06 Teamsheets'!$H$2:$R$71,$A89) +GOALS('06-07 Teamsheets'!$H$2:$R$83,$A89) +  GOALS('07-08 Teamsheets'!$H$2:$R$88,$A89) + GOALS('08-09 Teamsheets'!$H$2:$R$92,$A89)+GOALS('09-10 Teamsheets'!$H$2:$R$98,$A89)+GOALS('10-11 Teamsheets'!$H$2:$R$107,$A89)+GOALS('11-12 Teamsheets'!$H$2:$R$119,$A89)+GOALS('12-13 Teamsheets'!$H$2:$R$126,$A89)+GOALS('13-14 Teamsheets'!$H$2:$R$132,$A89)+GOALS('14-15 Teamsheets'!$H$2:$R$136,$A89)) &amp; "(" &amp; (GOALS('05-06 Teamsheets'!$S$2:$W$71,$A89)+GOALS('06-07 Teamsheets'!$S$2:$Z$83,$A89)+GOALS('07-08 Teamsheets'!$S$2:$Z$88,$A89)+GOALS('08-09 Teamsheets'!$S$2:$Z$92,$A89)+GOALS('09-10 Teamsheets'!$S$2:$Z$98,$A89)+GOALS('10-11 Teamsheets'!$S$2:$Z$107,$A89)+GOALS('11-12 Teamsheets'!$S$2:$Z$119,$A89)+GOALS('12-13 Teamsheets'!$S$2:$Z$126,$A89)+GOALS('13-14 Teamsheets'!$S$2:$Z$132,$A89)+GOALS('14-15 Teamsheets'!$S$2:$Z$136,$A89)) &amp; ")"</f>
        <v>0(0)</v>
      </c>
      <c r="CG89" s="28">
        <f t="shared" si="34"/>
        <v>0</v>
      </c>
      <c r="CH89" s="71">
        <f t="shared" si="7"/>
        <v>0</v>
      </c>
      <c r="CI89" s="83">
        <f t="shared" si="8"/>
        <v>0</v>
      </c>
      <c r="CJ89" s="77">
        <f t="shared" si="9"/>
        <v>0</v>
      </c>
      <c r="CK89" s="74" t="str">
        <f>(CARDS('05-06 Teamsheets'!$H$2:$W$71,$A89,$CX$2)+CARDS('06-07 Teamsheets'!$H$2:$Z$83,$A89,$CX$2)+CARDS('07-08 Teamsheets'!$H$2:$Z$88,$A89,$CX$2)+CARDS('08-09 Teamsheets'!$H$2:$Z$92,$A89,$CX$2)+CARDS('09-10 Teamsheets'!$H$2:$Z$98,$A89,$CX$2)+CARDS('10-11 Teamsheets'!$H$2:$Z$107,$A89,$CX$2)+CARDS('11-12 Teamsheets'!$H$2:$Z$119,$A89,$CX$2)+CARDS('12-13 Teamsheets'!$H$2:$Z$126,$A89,$CX$2)+CARDS('13-14 Teamsheets'!$H$2:$Z$130,$A89,$CX$2)) &amp; "(" &amp; (CARDS('05-06 Teamsheets'!$H$2:$W$71,$A89,$CX$3)+CARDS('06-07 Teamsheets'!$H$2:$Z$83,$A89,$CX$3)+CARDS('07-08 Teamsheets'!$H$2:$Z$88,$A89,$CX$3)+CARDS('08-09 Teamsheets'!$H$2:$Z$92,$A89,$CX$3)+CARDS('09-10 Teamsheets'!$H$2:$Z$98,$A89,$CX$3)+CARDS('10-11 Teamsheets'!$H$2:$Z$107,$A89,$CX$3)+CARDS('11-12 Teamsheets'!$H$2:$Z$119,$A89,$CX$3)+CARDS('13-14 Teamsheets'!$H$2:$Z$130,$A89,$CX$3)) &amp; ")"</f>
        <v>1(0)</v>
      </c>
      <c r="CL89" s="28">
        <f t="shared" si="10"/>
        <v>124</v>
      </c>
      <c r="CM89" s="28">
        <f t="shared" si="25"/>
        <v>0</v>
      </c>
      <c r="CN89" s="77">
        <f t="shared" si="12"/>
        <v>124</v>
      </c>
      <c r="CO89" s="28">
        <f t="shared" si="29"/>
        <v>31</v>
      </c>
      <c r="CP89" s="28">
        <f t="shared" si="30"/>
        <v>0</v>
      </c>
      <c r="CQ89" s="77">
        <f t="shared" si="24"/>
        <v>0</v>
      </c>
      <c r="CS89" s="71">
        <f t="shared" si="26"/>
        <v>138</v>
      </c>
      <c r="CT89" s="83">
        <f t="shared" si="27"/>
        <v>154</v>
      </c>
      <c r="CU89" s="77">
        <f t="shared" si="28"/>
        <v>101</v>
      </c>
    </row>
    <row r="90" spans="1:102" x14ac:dyDescent="0.2">
      <c r="A90" s="26" t="s">
        <v>1287</v>
      </c>
      <c r="B90" s="27" t="s">
        <v>1635</v>
      </c>
      <c r="C90" s="27" t="s">
        <v>1635</v>
      </c>
      <c r="D90" s="27">
        <v>0</v>
      </c>
      <c r="E90" s="27" t="s">
        <v>1635</v>
      </c>
      <c r="F90" s="82">
        <v>0</v>
      </c>
      <c r="G90" s="27" t="s">
        <v>1635</v>
      </c>
      <c r="H90" s="27" t="s">
        <v>1635</v>
      </c>
      <c r="I90" s="27">
        <v>0</v>
      </c>
      <c r="J90" s="27" t="s">
        <v>1635</v>
      </c>
      <c r="K90" s="82">
        <v>0</v>
      </c>
      <c r="L90" s="27" t="s">
        <v>1635</v>
      </c>
      <c r="M90" s="27" t="s">
        <v>1635</v>
      </c>
      <c r="N90" s="27">
        <v>0</v>
      </c>
      <c r="O90" s="27" t="s">
        <v>1635</v>
      </c>
      <c r="P90" s="82">
        <v>0</v>
      </c>
      <c r="Q90" s="27" t="str">
        <f>(APPS('08-09 Teamsheets'!$H$2:$R$92,$A90,'08-09 Teamsheets'!$C$2:$C$92,Q$1)+APPS('09-10 Teamsheets'!$H$2:$R$98,$A90,'09-10 Teamsheets'!$C$2:$C$98,Q$1)+APPS('10-11 Teamsheets'!$H$2:$R$107,$A90,'10-11 Teamsheets'!$C$2:$C$107,Q$1)+APPS('11-12 Teamsheets'!$H$2:$R$119,$A90,'11-12 Teamsheets'!$C$2:$C$119,Q$1)+APPS('12-13 Teamsheets'!$H$2:$R$126,$A90,'12-13 Teamsheets'!$C$2:$C$126,Q$1)+APPS('13-14 Teamsheets'!$H$2:$R$132,$A90,'13-14 Teamsheets'!$C$2:$C$132,Q$1)+APPS('14-15 Teamsheets'!$H$2:$R$136,$A90,'14-15 Teamsheets'!$C$2:$C$136,Q$1)) &amp; "(" &amp; (SUBS('08-09 Teamsheets'!$S$2:$Z$92,$A90,'08-09 Teamsheets'!$C$2:$C$92,Q$1)+SUBS('09-10 Teamsheets'!$S$2:$Z$98,$A90,'09-10 Teamsheets'!$C$2:$C$98,Q$1)+SUBS('10-11 Teamsheets'!$S$2:$Z$107,$A90,'10-11 Teamsheets'!$C$2:$C$107,Q$1)+SUBS('11-12 Teamsheets'!$S$2:$Z$119,$A90,'11-12 Teamsheets'!$C$2:$C$119,Q$1)+SUBS('12-13 Teamsheets'!$S$2:$Z$126,$A90,'12-13 Teamsheets'!$C$2:$C$126,Q$1)+SUBS('13-14 Teamsheets'!$S$2:$Z$132,$A90,'13-14 Teamsheets'!$C$2:$C$132,Q$1)+SUBS('14-15 Teamsheets'!$S$2:$Z$136,$A90,'14-15 Teamsheets'!$C$2:$C$136,Q$1)) &amp; ")"</f>
        <v>0(0)</v>
      </c>
      <c r="R90" s="27" t="str">
        <f>(GOALS('08-09 Teamsheets'!$H$2:$R$92,$A90,'08-09 Teamsheets'!$C$2:$C$92,Q$1)+GOALS('09-10 Teamsheets'!$H$2:$R$98,$A90,'09-10 Teamsheets'!$C$2:$C$98,Q$1)+GOALS('10-11 Teamsheets'!$H$2:$R$107,$A90,'10-11 Teamsheets'!$C$2:$C$107,Q$1)+GOALS('11-12 Teamsheets'!$H$2:$R$119,$A90,'11-12 Teamsheets'!$C$2:$C$119,Q$1)+GOALS('12-13 Teamsheets'!$H$2:$R$126,$A90,'12-13 Teamsheets'!$C$2:$C$126,Q$1)+GOALS('13-14 Teamsheets'!$H$2:$R$132,$A90,'13-14 Teamsheets'!$C$2:$C$132,Q$1)+GOALS('14-15 Teamsheets'!$H$2:$R$136,$A90,'14-15 Teamsheets'!$C$2:$C$136,Q$1)) &amp; "(" &amp; (GOALS('08-09 Teamsheets'!$S$2:$Z$92,$A90,'08-09 Teamsheets'!$C$2:$C$92,Q$1)+GOALS('09-10 Teamsheets'!$S$2:$Z$98,$A90,'09-10 Teamsheets'!$C$2:$C$98,Q$1)+GOALS('10-11 Teamsheets'!$S$2:$Z$107,$A90,'10-11 Teamsheets'!$C$2:$C$107,Q$1)+GOALS('11-12 Teamsheets'!$S$2:$Z$119,$A90,'11-12 Teamsheets'!$C$2:$C$119,Q$1)+GOALS('12-13 Teamsheets'!$S$2:$Z$126,$A90,'12-13 Teamsheets'!$C$2:$C$126,Q$1)+GOALS('13-14 Teamsheets'!$S$2:$Z$132,$A90,'13-14 Teamsheets'!$C$2:$C$132,Q$1)+GOALS('14-15 Teamsheets'!$S$2:$Z$136,$A90,'14-15 Teamsheets'!$C$2:$C$136,Q$1)) &amp; ")"</f>
        <v>0(0)</v>
      </c>
      <c r="S90" s="27">
        <f>Clean_sheet('08-09 Teamsheets'!$C$2:$H$92,$A90,Q$1)+Clean_sheet('09-10 Teamsheets'!$C$2:$H$98,$A90,Q$1)+Clean_sheet('10-11 Teamsheets'!$C$2:$H$107,$A90,Q$1)+Clean_sheet('11-12 Teamsheets'!$C$2:$H$119,$A90,Q$1)+Clean_sheet('12-13 Teamsheets'!$C$2:$H$126,$A90,Q$1)+Clean_sheet('13-14 Teamsheets'!$C$2:$H$132,$A90,Q$1)+Clean_sheet('14-15 Teamsheets'!$C$2:$H$136,$A90,Q$1)</f>
        <v>0</v>
      </c>
      <c r="T90" s="27" t="str">
        <f>(CARDS('08-09 Teamsheets'!$H$2:$Z$92,$A90,$CX$2,'08-09 Teamsheets'!$C$2:$C$92,Q$1)+CARDS('09-10 Teamsheets'!$H$2:$Z$98,$A90,$CX$2,'09-10 Teamsheets'!$C$2:$C$98,Q$1)+CARDS('10-11 Teamsheets'!$H$2:$Z$107,$A90,$CX$2,'10-11 Teamsheets'!$C$2:$C$107,Q$1)+CARDS('11-12 Teamsheets'!$H$2:$Z$119,$A90,$CX$2,'11-12 Teamsheets'!$C$2:$C$119,Q$1)+CARDS('12-13 Teamsheets'!$H$2:$Z$126,$A90,$CX$2,'12-13 Teamsheets'!$C$2:$C$126,Q$1)+CARDS('13-14 Teamsheets'!$H$2:$Z$132,$A90,$CX$2,'13-14 Teamsheets'!$C$2:$C$132,Q$1)+CARDS('14-15 Teamsheets'!$H$2:$Z$136,$A90,$CX$2,'14-15 Teamsheets'!$C$2:$C$136,Q$1)) &amp; "(" &amp; (CARDS('08-09 Teamsheets'!$H$2:$Z$92,$A90,$CX$3,'08-09 Teamsheets'!$C$2:$C$92,Q$1)+CARDS('09-10 Teamsheets'!$H$2:$Z$98,$A90,$CX$3,'09-10 Teamsheets'!$C$2:$C$98,Q$1)+CARDS('10-11 Teamsheets'!$H$2:$Z$107,$A90,$CX$3,'10-11 Teamsheets'!$C$2:$C$107,Q$1)+CARDS('11-12 Teamsheets'!$H$2:$Z$119,$A90,$CX$3,'11-12 Teamsheets'!$C$2:$C$119,Q$1)+CARDS('12-13 Teamsheets'!$H$2:$Z$126,$A90,$CX$3,'12-13 Teamsheets'!$C$2:$C$126,Q$1)+CARDS('13-14 Teamsheets'!$H$2:$Z$132,$A90,$CX$3,'13-14 Teamsheets'!$C$2:$C$132,Q$1)+CARDS('14-15 Teamsheets'!$H$2:$Z$136,$A90,$CX$3,'14-15 Teamsheets'!$C$2:$C$136,Q$1)) &amp; ")"</f>
        <v>0(0)</v>
      </c>
      <c r="U90" s="82">
        <f>MINS_PLAYED('08-09 Teamsheets'!$H$2:$R$92,$A90,'08-09 Teamsheets'!$C$2:$C$92,Q$1)+MINS_PLAYED('09-10 Teamsheets'!$H$2:$R$98,$A90,'09-10 Teamsheets'!$C$2:$C$98,Q$1)+ MINS_AS_SUB('08-09 Teamsheets'!$S$2:$Z$92,$A90,'08-09 Teamsheets'!$C$2:$C$92,Q$1)+ MINS_AS_SUB('09-10 Teamsheets'!$S$2:$Z$98,$A90,'09-10 Teamsheets'!$C$2:$C$98,Q$1)+MINS_PLAYED('10-11 Teamsheets'!$H$2:$R$107,$A90,'10-11 Teamsheets'!$C$2:$C$107,Q$1)+MINS_AS_SUB('10-11 Teamsheets'!$S$2:$Z$107,$A90,'10-11 Teamsheets'!$C$2:$C$107,Q$1)+MINS_PLAYED('11-12 Teamsheets'!$H$2:$R$119,$A90,'11-12 Teamsheets'!$C$2:$C$119,Q$1)+MINS_AS_SUB('11-12 Teamsheets'!$S$2:$Z$119,$A90,'11-12 Teamsheets'!$C$2:$C$119,Q$1)+MINS_PLAYED('12-13 Teamsheets'!$H$2:$R$126,$A90,'12-13 Teamsheets'!$C$2:$C$126,Q$1)+MINS_AS_SUB('12-13 Teamsheets'!$S$2:$Z$126,$A90,'12-13 Teamsheets'!$C$2:$C$126,Q$1)+MINS_PLAYED('13-14 Teamsheets'!$H$2:$R$132,$A90,'13-14 Teamsheets'!$C$2:$C$132,Q$1)+MINS_AS_SUB('13-14 Teamsheets'!$S$2:$Z$132,$A90,'13-14 Teamsheets'!$C$2:$C$132,Q$1)+MINS_PLAYED('14-15 Teamsheets'!$H$2:$R$136,$A90,'14-15 Teamsheets'!$C$2:$C$136,Q$1)+MINS_AS_SUB('14-15 Teamsheets'!$S$2:$Z$136,$A90,'14-15 Teamsheets'!$C$2:$C$136,Q$1)</f>
        <v>0</v>
      </c>
      <c r="V90" s="27" t="s">
        <v>1635</v>
      </c>
      <c r="W90" s="27" t="s">
        <v>1635</v>
      </c>
      <c r="X90" s="27">
        <v>0</v>
      </c>
      <c r="Y90" s="27" t="s">
        <v>1635</v>
      </c>
      <c r="Z90" s="82">
        <v>0</v>
      </c>
      <c r="AA90" s="27" t="s">
        <v>1635</v>
      </c>
      <c r="AB90" s="27" t="s">
        <v>1635</v>
      </c>
      <c r="AC90" s="27">
        <v>0</v>
      </c>
      <c r="AD90" s="27" t="s">
        <v>1635</v>
      </c>
      <c r="AE90" s="82">
        <v>0</v>
      </c>
      <c r="AF90" s="27" t="s">
        <v>1635</v>
      </c>
      <c r="AG90" s="27" t="s">
        <v>1635</v>
      </c>
      <c r="AH90" s="27">
        <v>0</v>
      </c>
      <c r="AI90" s="27" t="s">
        <v>1635</v>
      </c>
      <c r="AJ90" s="82">
        <v>0</v>
      </c>
      <c r="AK90" s="27" t="s">
        <v>1635</v>
      </c>
      <c r="AL90" s="27" t="s">
        <v>1635</v>
      </c>
      <c r="AM90" s="27">
        <v>0</v>
      </c>
      <c r="AN90" s="27" t="s">
        <v>1635</v>
      </c>
      <c r="AO90" s="82">
        <v>0</v>
      </c>
      <c r="AP90" s="27" t="s">
        <v>1635</v>
      </c>
      <c r="AQ90" s="27" t="s">
        <v>1635</v>
      </c>
      <c r="AR90" s="27">
        <v>0</v>
      </c>
      <c r="AS90" s="27" t="s">
        <v>1635</v>
      </c>
      <c r="AT90" s="82">
        <v>0</v>
      </c>
      <c r="AU90" s="27" t="s">
        <v>1635</v>
      </c>
      <c r="AV90" s="27" t="s">
        <v>1635</v>
      </c>
      <c r="AW90" s="27">
        <v>0</v>
      </c>
      <c r="AX90" s="27" t="s">
        <v>1635</v>
      </c>
      <c r="AY90" s="82">
        <v>0</v>
      </c>
      <c r="AZ90" s="27" t="str">
        <f>(APPS('07-08 Teamsheets'!$H$2:$R$88,$A90,'07-08 Teamsheets'!$C$2:$C$88,AZ$1)+APPS('11-12 Teamsheets'!$H$2:$R$119,$A90,'11-12 Teamsheets'!$C$2:$C$119,AZ$1)+APPS('12-13 Teamsheets'!$H$2:$R$126,$A90,'12-13 Teamsheets'!$C$2:$C$126,AZ$1)+APPS('13-14 Teamsheets'!$H$2:$R$132,$A90,'13-14 Teamsheets'!$C$2:$C$132,AZ$1)+APPS('14-15 Teamsheets'!$H$2:$R$136,$A90,'14-15 Teamsheets'!$C$2:$C$136,AZ$1)) &amp; "(" &amp; (SUBS('07-08 Teamsheets'!$S$2:$Z$88,$A90,'07-08 Teamsheets'!$C$2:$C$88,AZ$1)+SUBS('11-12 Teamsheets'!$S$2:$Z$119,$A90,'11-12 Teamsheets'!$C$2:$C$119,AZ$1)+SUBS('12-13 Teamsheets'!$S$2:$Z$126,$A90,'12-13 Teamsheets'!$C$2:$C$126,AZ$1)+SUBS('13-14 Teamsheets'!$S$2:$Z$132,$A90,'13-14 Teamsheets'!$C$2:$C$132,AZ$1)+SUBS('14-15 Teamsheets'!$S$2:$Z$136,$A90,'14-15 Teamsheets'!$C$2:$C$136,AZ$1)) &amp; ")"</f>
        <v>1(0)</v>
      </c>
      <c r="BA90" s="27" t="str">
        <f>(GOALS('07-08 Teamsheets'!$H$2:$R$88,$A90,'07-08 Teamsheets'!$C$2:$C$88,AZ$1)+GOALS('11-12 Teamsheets'!$H$2:$R$119,$A90,'11-12 Teamsheets'!$C$2:$C$119,AZ$1)+GOALS('12-13 Teamsheets'!$H$2:$R$126,$A90,'12-13 Teamsheets'!$C$2:$C$126,AZ$1)+GOALS('13-14 Teamsheets'!$H$2:$R$132,$A90,'13-14 Teamsheets'!$C$2:$C$132,AZ$1)+GOALS('14-15 Teamsheets'!$H$2:$R$136,$A90,'14-15 Teamsheets'!$C$2:$C$136,AZ$1)) &amp; "(" &amp; (GOALS('07-08 Teamsheets'!$S$2:$Z$88,$A90,'07-08 Teamsheets'!$C$2:$C$88,AZ$1)+GOALS('11-12 Teamsheets'!$S$2:$Z$119,$A90,'11-12 Teamsheets'!$C$2:$C$119,AZ$1)+GOALS('12-13 Teamsheets'!$S$2:$Z$126,$A90,'12-13 Teamsheets'!$C$2:$C$126,AZ$1)+GOALS('13-14 Teamsheets'!$S$2:$Z$132,$A90,'13-14 Teamsheets'!$C$2:$C$132,AZ$1)+GOALS('14-15 Teamsheets'!$S$2:$Z$136,$A90,'14-15 Teamsheets'!$C$2:$C$136,AZ$1)) &amp; ")"</f>
        <v>0(0)</v>
      </c>
      <c r="BB90" s="27">
        <f>Clean_sheet('07-08 Teamsheets'!$C$2:$H$92,$A90,AZ$1)+Clean_sheet('11-12 Teamsheets'!$C$2:$H$119,$A90,AZ$1)+Clean_sheet('12-13 Teamsheets'!$C$2:$H$126,$A90,AZ$1)+Clean_sheet('13-14 Teamsheets'!$C$2:$H$132,$A90,AZ$1)+Clean_sheet('14-15 Teamsheets'!$C$2:$H$136,$A90,AZ$1)</f>
        <v>0</v>
      </c>
      <c r="BC90" s="27" t="str">
        <f>(CARDS('07-08 Teamsheets'!$H$2:$Z$88,$A90,$CX$2,'07-08 Teamsheets'!$C$2:$C$88,AZ$1)+CARDS('11-12 Teamsheets'!$H$2:$Z$119,$A90,$CX$2,'11-12 Teamsheets'!$C$2:$C$119,AZ$1)+CARDS('12-13 Teamsheets'!$H$2:$Z$126,$A90,$CX$2,'12-13 Teamsheets'!$C$2:$C$126,AZ$1)+CARDS('13-14 Teamsheets'!$H$2:$Z$132,$A90,$CX$2,'13-14 Teamsheets'!$C$2:$C$132,AZ$1)+CARDS('14-15 Teamsheets'!$H$2:$Z$136,$A90,$CX$2,'14-15 Teamsheets'!$C$2:$C$136,AZ$1)) &amp; "(" &amp; (CARDS('07-08 Teamsheets'!$H$2:$Z$88,$A90,$CX$3,'07-08 Teamsheets'!$C$2:$C$88,AZ$1)+CARDS('11-12 Teamsheets'!$H$2:$Z$119,$A90,$CX$3,'11-12 Teamsheets'!$C$2:$C$119,AZ$1)+CARDS('12-13 Teamsheets'!$H$2:$Z$126,$A90,$CX$3,'12-13 Teamsheets'!$C$2:$C$126,AZ$1)+CARDS('13-14 Teamsheets'!$H$2:$Z$132,$A90,$CX$3,'13-14 Teamsheets'!$C$2:$C$132,AZ$1)+CARDS('14-15 Teamsheets'!$H$2:$Z$136,$A90,$CX$3,'14-15 Teamsheets'!$C$2:$C$136,AZ$1)) &amp; ")"</f>
        <v>0(0)</v>
      </c>
      <c r="BD90" s="82">
        <f>MINS_PLAYED('07-08 Teamsheets'!$H$2:$R$88,$A90,'07-08 Teamsheets'!$C$2:$C$88,AZ$1)+MINS_PLAYED('11-12 Teamsheets'!$H$2:$R$119,$A90,'11-12 Teamsheets'!$C$2:$C$119,AZ$1)+MINS_PLAYED('12-13 Teamsheets'!$H$2:$R$126,$A90,'12-13 Teamsheets'!$C$2:$C$126,AZ$1)+MINS_PLAYED('13-14 Teamsheets'!$H$2:$R$132,$A90,'13-14 Teamsheets'!$C$2:$C$132,AZ$1)+MINS_PLAYED('14-15 Teamsheets'!$H$2:$R$136,$A90,'14-15 Teamsheets'!$C$2:$C$136,AZ$1)+MINS_AS_SUB('07-08 Teamsheets'!$S$2:$Z$88,$A90,'07-08 Teamsheets'!$C$2:$C$88,AZ$1)+MINS_AS_SUB('11-12 Teamsheets'!$S$2:$Z$119,$A90,'11-12 Teamsheets'!$C$2:$C$119,AZ$1)+MINS_AS_SUB('12-13 Teamsheets'!$S$2:$Z$126,$A90,'12-13 Teamsheets'!$C$2:$C$126,AZ$1)+MINS_AS_SUB('13-14 Teamsheets'!$S$2:$Z$132,$A90,'13-14 Teamsheets'!$C$2:$C$132,AZ$1)+MINS_AS_SUB('14-15 Teamsheets'!$S$2:$Z$136,$A90,'14-15 Teamsheets'!$C$2:$C$136,AZ$1)</f>
        <v>60</v>
      </c>
      <c r="BE90" s="27" t="str">
        <f>(APPS('08-09 Teamsheets'!$H$2:$R$92,$A90,'08-09 Teamsheets'!$C$2:$C$92,BE$1)+APPS('09-10 Teamsheets'!$H$2:$R$98,$A90,'09-10 Teamsheets'!$C$2:$C$98,BE$1)+APPS('10-11 Teamsheets'!$H$2:$R$107,$A90,'10-11 Teamsheets'!$C$2:$C$107,BE$1)+APPS('11-12 Teamsheets'!$H$2:$R$119,$A90,'11-12 Teamsheets'!$C$2:$C$119,BE$1)+APPS('12-13 Teamsheets'!$H$2:$R$126,$A90,'12-13 Teamsheets'!$C$2:$C$126,BE$1)+APPS('13-14 Teamsheets'!$H$2:$R$132,$A90,'13-14 Teamsheets'!$C$2:$C$132,BE$1)+APPS('14-15 Teamsheets'!$H$2:$R$136,$A90,'14-15 Teamsheets'!$C$2:$C$136,BE$1)) &amp; "(" &amp; (SUBS('08-09 Teamsheets'!$S$2:$Z$92,$A90,'08-09 Teamsheets'!$C$2:$C$92,BE$1)+SUBS('09-10 Teamsheets'!$S$2:$Z$98,$A90,'09-10 Teamsheets'!$C$2:$C$98,BE$1)+SUBS('10-11 Teamsheets'!$S$2:$Z$107,$A90,'10-11 Teamsheets'!$C$2:$C$107,BE$1)+SUBS('11-12 Teamsheets'!$S$2:$Z$119,$A90,'11-12 Teamsheets'!$C$2:$C$119,BE$1)+SUBS('12-13 Teamsheets'!$S$2:$Z$126,$A90,'12-13 Teamsheets'!$C$2:$C$126,BE$1)+SUBS('13-14 Teamsheets'!$S$2:$Z$132,$A90,'13-14 Teamsheets'!$C$2:$C$132,BE$1)+SUBS('14-15 Teamsheets'!$S$2:$Z$136,$A90,'14-15 Teamsheets'!$C$2:$C$136,BE$1)) &amp; ")"</f>
        <v>0(0)</v>
      </c>
      <c r="BF90" s="27" t="str">
        <f>(GOALS('08-09 Teamsheets'!$H$2:$R$92,$A90,'08-09 Teamsheets'!$C$2:$C$92,BE$1)+GOALS('09-10 Teamsheets'!$H$2:$R$98,$A90,'09-10 Teamsheets'!$C$2:$C$98,BE$1)+GOALS('10-11 Teamsheets'!$H$2:$R$107,$A90,'10-11 Teamsheets'!$C$2:$C$107,BE$1)+GOALS('11-12 Teamsheets'!$H$2:$R$119,$A90,'11-12 Teamsheets'!$C$2:$C$119,BE$1)+GOALS('12-13 Teamsheets'!$H$2:$R$126,$A90,'12-13 Teamsheets'!$C$2:$C$126,BE$1)+GOALS('13-14 Teamsheets'!$H$2:$R$132,$A90,'13-14 Teamsheets'!$C$2:$C$132,BE$1)+GOALS('14-15 Teamsheets'!$H$2:$R$136,$A90,'14-15 Teamsheets'!$C$2:$C$136,BE$1)) &amp; "(" &amp; (GOALS('08-09 Teamsheets'!$S$2:$Z$92,$A90,'08-09 Teamsheets'!$C$2:$C$92,BE$1)+GOALS('09-10 Teamsheets'!$S$2:$Z$98,$A90,'09-10 Teamsheets'!$C$2:$C$98,BE$1)+GOALS('10-11 Teamsheets'!$S$2:$Z$107,$A90,'10-11 Teamsheets'!$C$2:$C$107,BE$1)+GOALS('11-12 Teamsheets'!$S$2:$Z$119,$A90,'11-12 Teamsheets'!$C$2:$C$119,BE$1)+GOALS('12-13 Teamsheets'!$S$2:$Z$126,$A90,'12-13 Teamsheets'!$C$2:$C$126,BE$1)+GOALS('13-14 Teamsheets'!$S$2:$Z$132,$A90,'13-14 Teamsheets'!$C$2:$C$132,BE$1)+GOALS('14-15 Teamsheets'!$S$2:$Z$136,$A90,'14-15 Teamsheets'!$C$2:$C$136,BE$1)) &amp; ")"</f>
        <v>0(0)</v>
      </c>
      <c r="BG90" s="27">
        <f>Clean_sheet('08-09 Teamsheets'!$C$2:$H$92,$A90,BE$1)+Clean_sheet('09-10 Teamsheets'!$C$2:$H$98,$A90,BE$1)+Clean_sheet('10-11 Teamsheets'!$C$2:$H$107,$A90,BE$1)+Clean_sheet('11-12 Teamsheets'!$C$2:$H$119,$A90,BE$1)+Clean_sheet('12-13 Teamsheets'!$C$2:$H$126,$A90,BE$1)+Clean_sheet('13-14 Teamsheets'!$C$2:$H$132,$A90,BE$1)+Clean_sheet('14-15 Teamsheets'!$C$2:$H$136,$A90,BE$1)</f>
        <v>0</v>
      </c>
      <c r="BH90" s="27" t="str">
        <f>(CARDS('08-09 Teamsheets'!$H$2:$Z$92,$A90,$CX$2,'08-09 Teamsheets'!$C$2:$C$92,BE$1)+CARDS('09-10 Teamsheets'!$H$2:$Z$98,$A90,$CX$2,'09-10 Teamsheets'!$C$2:$C$98,BE$1)+CARDS('10-11 Teamsheets'!$H$2:$Z$107,$A90,$CX$2,'10-11 Teamsheets'!$C$2:$C$107,BE$1)+CARDS('11-12 Teamsheets'!$H$2:$Z$119,$A90,$CX$2,'11-12 Teamsheets'!$C$2:$C$119,BE$1)+CARDS('12-13 Teamsheets'!$H$2:$Z$126,$A90,$CX$2,'12-13 Teamsheets'!$C$2:$C$126,BE$1)+CARDS('13-14 Teamsheets'!$H$2:$Z$132,$A90,$CX$2,'13-14 Teamsheets'!$C$2:$C$132,BE$1)+CARDS('14-15 Teamsheets'!$H$2:$Z$136,$A90,$CX$2,'14-15 Teamsheets'!$C$2:$C$136,BE$1)) &amp; "(" &amp; (CARDS('08-09 Teamsheets'!$H$2:$Z$92,$A90,$CX$3,'08-09 Teamsheets'!$C$2:$C$92,BE$1)+CARDS('09-10 Teamsheets'!$H$2:$Z$98,$A90,$CX$3,'09-10 Teamsheets'!$C$2:$C$98,BE$1)+CARDS('10-11 Teamsheets'!$H$2:$Z$107,$A90,$CX$3,'10-11 Teamsheets'!$C$2:$C$107,BE$1)+CARDS('11-12 Teamsheets'!$H$2:$Z$119,$A90,$CX$3,'11-12 Teamsheets'!$C$2:$C$119,BE$1)+CARDS('12-13 Teamsheets'!$H$2:$Z$126,$A90,$CX$3,'12-13 Teamsheets'!$C$2:$C$126,BE$1)+CARDS('13-14 Teamsheets'!$H$2:$Z$132,$A90,$CX$3,'13-14 Teamsheets'!$C$2:$C$132,BE$1)+CARDS('14-15 Teamsheets'!$H$2:$Z$136,$A90,$CX$3,'14-15 Teamsheets'!$C$2:$C$136,BE$1)) &amp; ")"</f>
        <v>0(0)</v>
      </c>
      <c r="BI90" s="82">
        <f>MINS_PLAYED('08-09 Teamsheets'!$H$2:$R$92,$A90,'08-09 Teamsheets'!$C$2:$C$92,BE$1)+MINS_PLAYED('09-10 Teamsheets'!$H$2:$R$98,$A90,'09-10 Teamsheets'!$C$2:$C$98,BE$1)+ MINS_AS_SUB('08-09 Teamsheets'!$S$2:$Z$92,$A90,'08-09 Teamsheets'!$C$2:$C$92,BE$1)+ MINS_AS_SUB('09-10 Teamsheets'!$S$2:$Z$98,$A90,'09-10 Teamsheets'!$C$2:$C$98,BE$1)+MINS_PLAYED('10-11 Teamsheets'!$H$2:$R$107,$A90,'10-11 Teamsheets'!$C$2:$C$107,BE$1)+MINS_AS_SUB('10-11 Teamsheets'!$S$2:$Z$107,$A90,'10-11 Teamsheets'!$C$2:$C$107,BE$1)+MINS_PLAYED('11-12 Teamsheets'!$H$2:$R$119,$A90,'11-12 Teamsheets'!$C$2:$C$119,BE$1)+MINS_AS_SUB('11-12 Teamsheets'!$S$2:$Z$119,$A90,'11-12 Teamsheets'!$C$2:$C$119,BE$1)+MINS_PLAYED('12-13 Teamsheets'!$H$2:$R$126,$A90,'12-13 Teamsheets'!$C$2:$C$126,BE$1)+MINS_AS_SUB('12-13 Teamsheets'!$S$2:$Z$126,$A90,'12-13 Teamsheets'!$C$2:$C$126,BE$1)+MINS_PLAYED('13-14 Teamsheets'!$H$2:$R$132,$A90,'13-14 Teamsheets'!$C$2:$C$132,BE$1)+MINS_AS_SUB('13-14 Teamsheets'!$S$2:$Z$132,$A90,'13-14 Teamsheets'!$C$2:$C$132,BE$1)+MINS_PLAYED('14-15 Teamsheets'!$H$2:$R$136,$A90,'14-15 Teamsheets'!$C$2:$C$136,BE$1)+MINS_AS_SUB('14-15 Teamsheets'!$S$2:$Z$136,$A90,'14-15 Teamsheets'!$C$2:$C$136,BE$1)</f>
        <v>0</v>
      </c>
      <c r="BJ90" s="27" t="str">
        <f>(APPS('07-08 Teamsheets'!$H$2:$R$88,$A90,'07-08 Teamsheets'!$C$2:$C$88,BJ$1)+APPS('08-09 Teamsheets'!$H$2:$R$92,$A90,'08-09 Teamsheets'!$C$2:$C$92,BJ$1)+APPS('09-10 Teamsheets'!$H$2:$R$98,$A90,'09-10 Teamsheets'!$C$2:$C$98,BJ$1)+APPS('10-11 Teamsheets'!$H$2:$R$106,$A90,'10-11 Teamsheets'!$C$2:$C$106,BJ$1)+APPS('11-12 Teamsheets'!$H$2:$R$119,$A90,'11-12 Teamsheets'!$C$2:$C$119,BJ$1)+APPS('12-13 Teamsheets'!$H$2:$R$126,$A90,'12-13 Teamsheets'!$C$2:$C$126,BJ$1)+APPS('13-14 Teamsheets'!$H$2:$R$132,$A90,'13-14 Teamsheets'!$C$2:$C$132,BJ$1)+APPS('14-15 Teamsheets'!$H$2:$R$136,$A90,'14-15 Teamsheets'!$C$2:$C$136,BJ$1)) &amp; "(" &amp; (SUBS('07-08 Teamsheets'!$S$2:$Z$88,$A90,'07-08 Teamsheets'!$C$2:$C$88,BJ$1)+SUBS('08-09 Teamsheets'!$S$2:$Z$92,$A90,'08-09 Teamsheets'!$C$2:$C$92,BJ$1)+SUBS('09-10 Teamsheets'!$S$2:$Z$98,$A90,'09-10 Teamsheets'!$C$2:$C$98,BJ$1)+SUBS('10-11 Teamsheets'!$S$2:$Z$106,$A90,'10-11 Teamsheets'!$C$2:$C$106,BJ$1)+SUBS('11-12 Teamsheets'!$S$2:$Z$119,$A90,'11-12 Teamsheets'!$C$2:$C$119,BJ$1)+SUBS('12-13 Teamsheets'!$S$2:$Z$126,$A90,'12-13 Teamsheets'!$C$2:$C$126,BJ$1)+SUBS('13-14 Teamsheets'!$S$2:$Z$132,$A90,'13-14 Teamsheets'!$C$2:$C$132,BJ$1)+SUBS('14-15 Teamsheets'!$S$2:$Z$136,$A90,'14-15 Teamsheets'!$C$2:$C$136,BJ$1)) &amp; ")"</f>
        <v>0(0)</v>
      </c>
      <c r="BK90" s="27" t="str">
        <f>(GOALS('07-08 Teamsheets'!$H$2:$R$88,$A90,'07-08 Teamsheets'!$C$2:$C$88,BJ$1)+GOALS('08-09 Teamsheets'!$H$2:$R$92,$A90,'08-09 Teamsheets'!$C$2:$C$92,BJ$1)+GOALS('09-10 Teamsheets'!$H$2:$R$98,$A90,'09-10 Teamsheets'!$C$2:$C$98,BJ$1)+GOALS('10-11 Teamsheets'!$H$2:$R$106,$A90,'10-11 Teamsheets'!$C$2:$C$106,BJ$1)+GOALS('11-12 Teamsheets'!$H$2:$R$119,$A90,'11-12 Teamsheets'!$C$2:$C$119,BJ$1)+GOALS('12-13 Teamsheets'!$H$2:$R$126,$A90,'12-13 Teamsheets'!$C$2:$C$126,BJ$1)+GOALS('13-14 Teamsheets'!$H$2:$R$132,$A90,'13-14 Teamsheets'!$C$2:$C$132,BJ$1)+GOALS('14-15 Teamsheets'!$H$2:$R$136,$A90,'14-15 Teamsheets'!$C$2:$C$136,BJ$1)) &amp; "(" &amp; (GOALS('07-08 Teamsheets'!$S$2:$Z$88,$A90,'07-08 Teamsheets'!$C$2:$C$88,BJ$1)+GOALS('08-09 Teamsheets'!$S$2:$Z$92,$A90,'08-09 Teamsheets'!$C$2:$C$92,BJ$1)+GOALS('09-10 Teamsheets'!$S$2:$Z$98,$A90,'09-10 Teamsheets'!$C$2:$C$98,BJ$1)+GOALS('10-11 Teamsheets'!$S$2:$Z$106,$A90,'10-11 Teamsheets'!$C$2:$C$106,BJ$1)+GOALS('11-12 Teamsheets'!$S$2:$Z$119,$A90,'11-12 Teamsheets'!$C$2:$C$119,BJ$1)+GOALS('12-13 Teamsheets'!$S$2:$Z$126,$A90,'12-13 Teamsheets'!$C$2:$C$126,BJ$1)+GOALS('13-14 Teamsheets'!$S$2:$Z$132,$A90,'13-14 Teamsheets'!$C$2:$C$132,BJ$1)+GOALS('14-15 Teamsheets'!$S$2:$Z$136,$A90,'14-15 Teamsheets'!$C$2:$C$136,BJ$1)) &amp; ")"</f>
        <v>0(0)</v>
      </c>
      <c r="BL90" s="27">
        <f>Clean_sheet('07-08 Teamsheets'!$C$2:$H$92,$A90,BJ$1)+Clean_sheet('08-09 Teamsheets'!$C$2:$H$92,$A90,BJ$1)+Clean_sheet('09-10 Teamsheets'!$C$2:$H$98,$A90,BJ$1)+Clean_sheet('10-11 Teamsheets'!$C$2:$H$106,$A90,BJ$1)+Clean_sheet('11-12 Teamsheets'!$C$2:$H$119,$A90,BJ$1)+Clean_sheet('12-13 Teamsheets'!$C$2:$H$126,$A90,BJ$1)+Clean_sheet('13-14 Teamsheets'!$C$2:$H$132,$A90,BJ$1)+Clean_sheet('14-15 Teamsheets'!$C$2:$H$136,$A90,BJ$1)</f>
        <v>0</v>
      </c>
      <c r="BM90" s="27" t="str">
        <f>(CARDS('07-08 Teamsheets'!$H$2:$Z$88,$A90,$CX$2,'07-08 Teamsheets'!$C$2:$C$88,BJ$1)+CARDS('08-09 Teamsheets'!$H$2:$Z$92,$A90,$CX$2,'08-09 Teamsheets'!$C$2:$C$92,BJ$1)+CARDS('09-10 Teamsheets'!$H$2:$Z$98,$A90,$CX$2,'09-10 Teamsheets'!$C$2:$C$98,BJ$1)+CARDS('10-11 Teamsheets'!$H$2:$Z$106,$A90,$CX$2,'10-11 Teamsheets'!$C$2:$C$106,BJ$1)+CARDS('11-12 Teamsheets'!$H$2:$Z$119,$A90,$CX$2,'11-12 Teamsheets'!$C$2:$C$119,BJ$1)+CARDS('12-13 Teamsheets'!$H$2:$Z$126,$A90,$CX$2,'12-13 Teamsheets'!$C$2:$C$126,BJ$1)+CARDS('13-14 Teamsheets'!$H$2:$Z$132,$A90,$CX$2,'13-14 Teamsheets'!$C$2:$C$132,BJ$1)+CARDS('14-15 Teamsheets'!$H$2:$Z$136,$A90,$CX$2,'14-15 Teamsheets'!$C$2:$C$136,BJ$1)) &amp; "(" &amp; (CARDS('07-08 Teamsheets'!$H$2:$Z$88,$A90,$CX$3,'07-08 Teamsheets'!$C$2:$C$88,BJ$1)+CARDS('08-09 Teamsheets'!$H$2:$Z$92,$A90,$CX$3,'08-09 Teamsheets'!$C$2:$C$92,BJ$1)+CARDS('09-10 Teamsheets'!$H$2:$Z$98,$A90,$CX$3,'09-10 Teamsheets'!$C$2:$C$98,BJ$1)+CARDS('10-11 Teamsheets'!$H$2:$Z$106,$A90,$CX$3,'10-11 Teamsheets'!$C$2:$C$106,BJ$1)+CARDS('11-12 Teamsheets'!$H$2:$Z$119,$A90,$CX$3,'11-12 Teamsheets'!$C$2:$C$119,BJ$1)+CARDS('12-13 Teamsheets'!$H$2:$Z$126,$A90,$CX$3,'12-13 Teamsheets'!$C$2:$C$126,BJ$1)+CARDS('13-14 Teamsheets'!$H$2:$Z$132,$A90,$CX$3,'13-14 Teamsheets'!$C$2:$C$132,BJ$1)+CARDS('14-15 Teamsheets'!$H$2:$Z$136,$A90,$CX$3,'14-15 Teamsheets'!$C$2:$C$136,BJ$1)) &amp; ")"</f>
        <v>0(0)</v>
      </c>
      <c r="BN90" s="82">
        <f>MINS_PLAYED('07-08 Teamsheets'!$H$2:$R$88,$A90,'07-08 Teamsheets'!$C$2:$C$88,BJ$1)+MINS_PLAYED('08-09 Teamsheets'!$H$2:$R$92,$A90,'08-09 Teamsheets'!$C$2:$C$92,BJ$1)+MINS_PLAYED('09-10 Teamsheets'!$H$2:$R$98,$A90,'09-10 Teamsheets'!$C$2:$C$98,BJ$1)+MINS_PLAYED('10-11 Teamsheets'!$H$2:$R$106,$A90,'10-11 Teamsheets'!$C$2:$C$106,BJ$1)+MINS_PLAYED('11-12 Teamsheets'!$H$2:$R$119,$A90,'11-12 Teamsheets'!$C$2:$C$119,BJ$1)+MINS_PLAYED('12-13 Teamsheets'!$H$2:$R$126,$A90,'12-13 Teamsheets'!$C$2:$C$126,BJ$1)+MINS_PLAYED('13-14 Teamsheets'!$H$2:$R$132,$A90,'13-14 Teamsheets'!$C$2:$C$132,BJ$1)+MINS_PLAYED('14-15 Teamsheets'!$H$2:$R$136,$A90,'14-15 Teamsheets'!$C$2:$C$136,BJ$1)+MINS_AS_SUB('07-08 Teamsheets'!$S$2:$Z$88,$A90,'07-08 Teamsheets'!$C$2:$C$88,BJ$1)+MINS_AS_SUB('08-09 Teamsheets'!$S$2:$Z$92,$A90,'08-09 Teamsheets'!$C$2:$C$92,BJ$1)+MINS_AS_SUB('09-10 Teamsheets'!$S$2:$Z$98,$A90,'09-10 Teamsheets'!$C$2:$C$98,BJ$1)+MINS_AS_SUB('10-11 Teamsheets'!$S$2:$Z$106,$A90,'10-11 Teamsheets'!$C$2:$C$106,BJ$1)+MINS_AS_SUB('11-12 Teamsheets'!$S$2:$Z$119,$A90,'11-12 Teamsheets'!$C$2:$C$119,BJ$1)+MINS_AS_SUB('12-13 Teamsheets'!$S$2:$Z$126,$A90,'12-13 Teamsheets'!$C$2:$C$126,BJ$1)+MINS_AS_SUB('13-14 Teamsheets'!$S$2:$Z$132,$A90,'13-14 Teamsheets'!$C$2:$C$132,BJ$1)+MINS_AS_SUB('14-15 Teamsheets'!$S$2:$Z$136,$A90,'14-15 Teamsheets'!$C$2:$C$136,BJ$1)</f>
        <v>0</v>
      </c>
      <c r="BO90" s="27" t="str">
        <f>(APPS('07-08 Teamsheets'!$H$2:$R$88,$A90,'07-08 Teamsheets'!$C$2:$C$88,BO$1)+APPS('08-09 Teamsheets'!$H$2:$R$92,$A90,'08-09 Teamsheets'!$C$2:$C$92,BO$1)+APPS('09-10 Teamsheets'!$H$2:$R$98,$A90,'09-10 Teamsheets'!$C$2:$C$98,BO$1)+APPS('10-11 Teamsheets'!$H$2:$R$106,$A90,'10-11 Teamsheets'!$C$2:$C$106,BO$1)+APPS('11-12 Teamsheets'!$H$2:$R$119,$A90,'11-12 Teamsheets'!$C$2:$C$119,BO$1)+APPS('12-13 Teamsheets'!$H$2:$R$126,$A90,'12-13 Teamsheets'!$C$2:$C$126,BO$1)+APPS('13-14 Teamsheets'!$H$2:$R$132,$A90,'13-14 Teamsheets'!$C$2:$C$132,BO$1)+APPS('14-15 Teamsheets'!$H$2:$R$136,$A90,'14-15 Teamsheets'!$C$2:$C$136,BO$1)) &amp; "(" &amp; (SUBS('07-08 Teamsheets'!$S$2:$Z$88,$A90,'07-08 Teamsheets'!$C$2:$C$88,BO$1)+SUBS('08-09 Teamsheets'!$S$2:$Z$92,$A90,'08-09 Teamsheets'!$C$2:$C$92,BO$1)+SUBS('09-10 Teamsheets'!$S$2:$Z$98,$A90,'09-10 Teamsheets'!$C$2:$C$98,BO$1)+SUBS('10-11 Teamsheets'!$S$2:$Z$106,$A90,'10-11 Teamsheets'!$C$2:$C$106,BO$1)+SUBS('11-12 Teamsheets'!$S$2:$Z$119,$A90,'11-12 Teamsheets'!$C$2:$C$119,BO$1)+SUBS('12-13 Teamsheets'!$S$2:$Z$126,$A90,'12-13 Teamsheets'!$C$2:$C$126,BO$1)+SUBS('13-14 Teamsheets'!$S$2:$Z$132,$A90,'13-14 Teamsheets'!$C$2:$C$132,BO$1)+SUBS('14-15 Teamsheets'!$S$2:$Z$136,$A90,'14-15 Teamsheets'!$C$2:$C$136,BO$1)) &amp; ")"</f>
        <v>0(1)</v>
      </c>
      <c r="BP90" s="27" t="str">
        <f>(GOALS('07-08 Teamsheets'!$H$2:$R$88,$A90,'07-08 Teamsheets'!$C$2:$C$88,BO$1)+GOALS('08-09 Teamsheets'!$H$2:$R$92,$A90,'08-09 Teamsheets'!$C$2:$C$92,BO$1)+GOALS('09-10 Teamsheets'!$H$2:$R$98,$A90,'09-10 Teamsheets'!$C$2:$C$98,BO$1)+GOALS('10-11 Teamsheets'!$H$2:$R$106,$A90,'10-11 Teamsheets'!$C$2:$C$106,BO$1)+GOALS('11-12 Teamsheets'!$H$2:$R$119,$A90,'11-12 Teamsheets'!$C$2:$C$119,BO$1)+GOALS('12-13 Teamsheets'!$H$2:$R$126,$A90,'12-13 Teamsheets'!$C$2:$C$126,BO$1)+GOALS('13-14 Teamsheets'!$H$2:$R$132,$A90,'13-14 Teamsheets'!$C$2:$C$132,BO$1)+GOALS('14-15 Teamsheets'!$H$2:$R$136,$A90,'14-15 Teamsheets'!$C$2:$C$136,BO$1)) &amp; "(" &amp; (GOALS('07-08 Teamsheets'!$S$2:$Z$88,$A90,'07-08 Teamsheets'!$C$2:$C$88,BO$1)+GOALS('08-09 Teamsheets'!$S$2:$Z$92,$A90,'08-09 Teamsheets'!$C$2:$C$92,BO$1)+GOALS('09-10 Teamsheets'!$S$2:$Z$98,$A90,'09-10 Teamsheets'!$C$2:$C$98,BO$1)+GOALS('10-11 Teamsheets'!$S$2:$Z$106,$A90,'10-11 Teamsheets'!$C$2:$C$106,BO$1)+GOALS('11-12 Teamsheets'!$S$2:$Z$119,$A90,'11-12 Teamsheets'!$C$2:$C$119,BO$1)+GOALS('12-13 Teamsheets'!$S$2:$Z$126,$A90,'12-13 Teamsheets'!$C$2:$C$126,BO$1)+GOALS('13-14 Teamsheets'!$S$2:$Z$132,$A90,'13-14 Teamsheets'!$C$2:$C$132,BO$1)+GOALS('14-15 Teamsheets'!$S$2:$Z$136,$A90,'14-15 Teamsheets'!$C$2:$C$136,BO$1)) &amp; ")"</f>
        <v>0(0)</v>
      </c>
      <c r="BQ90" s="27">
        <f>Clean_sheet('07-08 Teamsheets'!$C$2:$H$92,$A90,BO$1)+Clean_sheet('08-09 Teamsheets'!$C$2:$H$92,$A90,BO$1)+Clean_sheet('09-10 Teamsheets'!$C$2:$H$98,$A90,BO$1)+Clean_sheet('10-11 Teamsheets'!$C$2:$H$106,$A90,BO$1)+Clean_sheet('11-12 Teamsheets'!$C$2:$H$119,$A90,BO$1)+Clean_sheet('12-13 Teamsheets'!$C$2:$H$126,$A90,BO$1)+Clean_sheet('13-14 Teamsheets'!$C$2:$H$132,$A90,BO$1)+Clean_sheet('14-15 Teamsheets'!$C$2:$H$136,$A90,BO$1)</f>
        <v>0</v>
      </c>
      <c r="BR90" s="27" t="str">
        <f>(CARDS('07-08 Teamsheets'!$H$2:$Z$88,$A90,$CX$2,'07-08 Teamsheets'!$C$2:$C$88,BO$1)+CARDS('08-09 Teamsheets'!$H$2:$Z$92,$A90,$CX$2,'08-09 Teamsheets'!$C$2:$C$92,BO$1)+CARDS('09-10 Teamsheets'!$H$2:$Z$98,$A90,$CX$2,'09-10 Teamsheets'!$C$2:$C$98,BO$1)+CARDS('10-11 Teamsheets'!$H$2:$Z$106,$A90,$CX$2,'10-11 Teamsheets'!$C$2:$C$106,BO$1)+CARDS('11-12 Teamsheets'!$H$2:$Z$119,$A90,$CX$2,'11-12 Teamsheets'!$C$2:$C$119,BO$1)+CARDS('12-13 Teamsheets'!$H$2:$Z$126,$A90,$CX$2,'12-13 Teamsheets'!$C$2:$C$126,BO$1)+CARDS('13-14 Teamsheets'!$H$2:$Z$132,$A90,$CX$2,'13-14 Teamsheets'!$C$2:$C$132,BO$1)+CARDS('14-15 Teamsheets'!$H$2:$Z$136,$A90,$CX$2,'14-15 Teamsheets'!$C$2:$C$136,BO$1)) &amp; "(" &amp; (CARDS('07-08 Teamsheets'!$H$2:$Z$88,$A90,$CX$3,'07-08 Teamsheets'!$C$2:$C$88,BO$1)+CARDS('08-09 Teamsheets'!$H$2:$Z$92,$A90,$CX$3,'08-09 Teamsheets'!$C$2:$C$92,BO$1)+CARDS('09-10 Teamsheets'!$H$2:$Z$98,$A90,$CX$3,'09-10 Teamsheets'!$C$2:$C$98,BO$1)+CARDS('10-11 Teamsheets'!$H$2:$Z$106,$A90,$CX$3,'10-11 Teamsheets'!$C$2:$C$106,BO$1)+CARDS('11-12 Teamsheets'!$H$2:$Z$119,$A90,$CX$3,'11-12 Teamsheets'!$C$2:$C$119,BO$1)+CARDS('12-13 Teamsheets'!$H$2:$Z$126,$A90,$CX$3,'12-13 Teamsheets'!$C$2:$C$126,BO$1)+CARDS('13-14 Teamsheets'!$H$2:$Z$132,$A90,$CX$3,'13-14 Teamsheets'!$C$2:$C$132,BO$1)+CARDS('14-15 Teamsheets'!$H$2:$Z$136,$A90,$CX$3,'14-15 Teamsheets'!$C$2:$C$136,BO$1)) &amp; ")"</f>
        <v>0(0)</v>
      </c>
      <c r="BS90" s="82">
        <f>MINS_PLAYED('07-08 Teamsheets'!$H$2:$R$88,$A90,'07-08 Teamsheets'!$C$2:$C$88,BO$1)+MINS_PLAYED('08-09 Teamsheets'!$H$2:$R$92,$A90,'08-09 Teamsheets'!$C$2:$C$92,BO$1)+MINS_PLAYED('09-10 Teamsheets'!$H$2:$R$98,$A90,'09-10 Teamsheets'!$C$2:$C$98,BO$1)+MINS_PLAYED('10-11 Teamsheets'!$H$2:$R$106,$A90,'10-11 Teamsheets'!$C$2:$C$106,BO$1)+MINS_PLAYED('11-12 Teamsheets'!$H$2:$R$119,$A90,'11-12 Teamsheets'!$C$2:$C$119,BO$1)+MINS_PLAYED('12-13 Teamsheets'!$H$2:$R$126,$A90,'12-13 Teamsheets'!$C$2:$C$126,BO$1)+MINS_PLAYED('13-14 Teamsheets'!$H$2:$R$132,$A90,'13-14 Teamsheets'!$C$2:$C$132,BO$1)+MINS_PLAYED('14-15 Teamsheets'!$H$2:$R$136,$A90,'14-15 Teamsheets'!$C$2:$C$136,BO$1)+MINS_AS_SUB('07-08 Teamsheets'!$S$2:$Z$88,$A90,'07-08 Teamsheets'!$C$2:$C$88,BO$1)+MINS_AS_SUB('08-09 Teamsheets'!$S$2:$Z$92,$A90,'08-09 Teamsheets'!$C$2:$C$92,BO$1)+MINS_AS_SUB('09-10 Teamsheets'!$S$2:$Z$98,$A90,'09-10 Teamsheets'!$C$2:$C$98,BO$1)+MINS_AS_SUB('10-11 Teamsheets'!$S$2:$Z$106,$A90,'10-11 Teamsheets'!$C$2:$C$106,BO$1)+MINS_AS_SUB('11-12 Teamsheets'!$S$2:$Z$119,$A90,'11-12 Teamsheets'!$C$2:$C$119,BO$1)+MINS_AS_SUB('12-13 Teamsheets'!$S$2:$Z$126,$A90,'12-13 Teamsheets'!$C$2:$C$126,BO$1)+MINS_AS_SUB('13-14 Teamsheets'!$S$2:$Z$132,$A90,'13-14 Teamsheets'!$C$2:$C$132,BO$1)+MINS_AS_SUB('14-15 Teamsheets'!$S$2:$Z$136,$A90,'14-15 Teamsheets'!$C$2:$C$136,BO$1)</f>
        <v>0</v>
      </c>
      <c r="BT90" s="71">
        <f>APPS('05-06 Teamsheets'!$H$2:$R$71,$A90,'05-06 Teamsheets'!$C$2:$C$71,B$1)+SUBS('05-06 Teamsheets'!$S$2:$W$71,$A90,'05-06 Teamsheets'!$C$2:$C$71,B$1)+APPS('06-07 Teamsheets'!$H$2:$R$83,$A90,'06-07 Teamsheets'!$C$2:$C$83,G$1)+SUBS('06-07 Teamsheets'!$S$2:$Z$83,$A90,'06-07 Teamsheets'!$C$2:$C$83,G$1)+APPS('07-08 Teamsheets'!$H$2:$R$88,$A90,'07-08 Teamsheets'!$C$2:$C$88,L$1)+SUBS('07-08 Teamsheets'!$S$2:$Z$88,$A90,'07-08 Teamsheets'!$C$2:$C$88,L$1)+APPS('08-09 Teamsheets'!$H$2:$R$92,$A90,'08-09 Teamsheets'!$C$2:$C$92,Q$1)+SUBS('08-09 Teamsheets'!$S$2:$Z$92,$A90,'08-09 Teamsheets'!$C$2:$C$92,Q$1)+APPS('09-10 Teamsheets'!$H$2:$R$98,$A90,'09-10 Teamsheets'!$C$2:$C$98,Q$1)+SUBS('09-10 Teamsheets'!$S$2:$Z$98,$A90,'09-10 Teamsheets'!$C$2:$C$98,Q$1)+APPS('10-11 Teamsheets'!$H$2:$R$107,$A90,'10-11 Teamsheets'!$C$2:$C$107,Q$1)+SUBS('10-11 Teamsheets'!$S$2:$Z$107,$A90,'10-11 Teamsheets'!$C$2:$C$107,Q$1)+APPS('11-12 Teamsheets'!$H$2:$R$119,$A90,'11-12 Teamsheets'!$C$2:$C$119,Q$1)+SUBS('11-12 Teamsheets'!$S$2:$Z$119,$A90,'11-12 Teamsheets'!$C$2:$C$119,Q$1)+APPS('12-13 Teamsheets'!$H$2:$R$126,$A90,'12-13 Teamsheets'!$C$2:$C$126,Q$1)+SUBS('12-13 Teamsheets'!$S$2:$Z$126,$A90,'12-13 Teamsheets'!$C$2:$C$126,Q$1)+APPS('13-14 Teamsheets'!$H$2:$R$132,$A90,'13-14 Teamsheets'!$C$2:$C$132,Q$1)+SUBS('13-14 Teamsheets'!$S$2:$Z$132,$A90,'13-14 Teamsheets'!$C$2:$C$132,Q$1)+APPS('14-15 Teamsheets'!$H$2:$R$136,$A90,'14-15 Teamsheets'!$C$2:$C$136,Q$1)+SUBS('14-15 Teamsheets'!$S$2:$Z$136,$A90,'14-15 Teamsheets'!$C$2:$C$136,Q$1)</f>
        <v>0</v>
      </c>
      <c r="BU90" s="132">
        <v>0</v>
      </c>
      <c r="BV90" s="27">
        <f>APPS('07-08 Teamsheets'!$H$2:$R$88,$A90,'07-08 Teamsheets'!$C$2:$C$88,AZ$1)+SUBS('07-08 Teamsheets'!$S$2:$Z$88,$A90,'07-08 Teamsheets'!$C$2:$C$88,AZ$1)+APPS('11-12 Teamsheets'!$H$2:$R$119,$A90,'11-12 Teamsheets'!$C$2:$C$119,AZ$1)+SUBS('11-12 Teamsheets'!$S$2:$Z$119,$A90,'11-12 Teamsheets'!$C$2:$C$119,AZ$1)+APPS('12-13 Teamsheets'!$H$2:$R$126,$A90,'12-13 Teamsheets'!$C$2:$C$126,AZ$1)+SUBS('12-13 Teamsheets'!$S$2:$Z$126,$A90,'12-13 Teamsheets'!$C$2:$C$126,AZ$1)+APPS('13-14 Teamsheets'!$H$2:$R$132,$A90,'13-14 Teamsheets'!$C$2:$C$132,AZ$1)+SUBS('13-14 Teamsheets'!$S$2:$Z$132,$A90,'13-14 Teamsheets'!$C$2:$C$132,AZ$1)+APPS('14-15 Teamsheets'!$H$2:$R$136,$A90,'14-15 Teamsheets'!$C$2:$C$136,AZ$1)+SUBS('14-15 Teamsheets'!$S$2:$Z$136,$A90,'14-15 Teamsheets'!$C$2:$C$136,AZ$1)+APPS('08-09 Teamsheets'!$H$2:$R$92,$A90,'08-09 Teamsheets'!$C$2:$C$92,BE$1)+APPS('09-10 Teamsheets'!$H$2:$R$98,$A90,'09-10 Teamsheets'!$C$2:$C$98,BE$1)+SUBS('08-09 Teamsheets'!$S$2:$Z$92,$A90,'08-09 Teamsheets'!$C$2:$C$92,BE$1)+SUBS('09-10 Teamsheets'!$S$2:$Z$98,$A90,'09-10 Teamsheets'!$C$2:$C$98,BE$1)+APPS('10-11 Teamsheets'!$H$2:$R$107,$A90,'10-11 Teamsheets'!$C$2:$C$107,BE$1)+SUBS('10-11 Teamsheets'!$S$2:$Z$107,$A90,'10-11 Teamsheets'!$C$2:$C$107,BE$1)+APPS('11-12 Teamsheets'!$H$2:$R$119,$A90,'11-12 Teamsheets'!$C$2:$C$119,BE$1)+SUBS('11-12 Teamsheets'!$S$2:$Z$119,$A90,'11-12 Teamsheets'!$C$2:$C$119,BE$1)+APPS('12-13 Teamsheets'!$H$2:$R$126,$A90,'12-13 Teamsheets'!$C$2:$C$126,BE$1)+SUBS('12-13 Teamsheets'!$S$2:$Z$126,$A90,'12-13 Teamsheets'!$C$2:$C$126,BE$1)+APPS('13-14 Teamsheets'!$H$2:$R$132,$A90,'13-14 Teamsheets'!$C$2:$C$132,BE$1)+SUBS('13-14 Teamsheets'!$S$2:$Z$132,$A90,'13-14 Teamsheets'!$C$2:$C$132,BE$1)+APPS('14-15 Teamsheets'!$H$2:$R$136,$A90,'14-15 Teamsheets'!$C$2:$C$136,BE$1)+SUBS('14-15 Teamsheets'!$S$2:$Z$136,$A90,'14-15 Teamsheets'!$C$2:$C$136,BE$1)</f>
        <v>1</v>
      </c>
      <c r="BW90" s="27">
        <f>APPS('07-08 Teamsheets'!$H$2:$R$88,$A90,'07-08 Teamsheets'!$C$2:$C$88,BJ$1)+APPS('08-09 Teamsheets'!$H$2:$R$92,$A90,'08-09 Teamsheets'!$C$2:$C$92,BJ$1)+APPS('09-10 Teamsheets'!$H$2:$R$98,$A90,'09-10 Teamsheets'!$C$2:$C$98,BJ$1)+SUBS('07-08 Teamsheets'!$S$2:$Z$88,$A90,'07-08 Teamsheets'!$C$2:$C$88,BJ$1)+SUBS('08-09 Teamsheets'!$S$2:$Z$92,$A90,'08-09 Teamsheets'!$C$2:$C$92,BJ$1)+SUBS('09-10 Teamsheets'!$S$2:$Z$98,$A90,'09-10 Teamsheets'!$C$2:$C$98,BJ$1)+APPS('10-11 Teamsheets'!$H$2:$R$107,$A90,'10-11 Teamsheets'!$C$2:$C$107,BJ$1)+SUBS('10-11 Teamsheets'!$S$2:$Z$107,$A90,'10-11 Teamsheets'!$C$2:$C$107,BJ$1)+APPS('11-12 Teamsheets'!$H$2:$R$119,$A90,'11-12 Teamsheets'!$C$2:$C$119,BJ$1)+SUBS('11-12 Teamsheets'!$S$2:$Z$111,$A90,'11-12 Teamsheets'!$C$2:$C$119,BJ$1)+APPS('12-13 Teamsheets'!$H$2:$R$126,$A90,'12-13 Teamsheets'!$C$2:$C$126,BJ$1)+SUBS('12-13 Teamsheets'!$S$2:$Z$118,$A90,'12-13 Teamsheets'!$C$2:$C$126,BJ$1)+APPS('13-14 Teamsheets'!$H$2:$R$132,$A90,'13-14 Teamsheets'!$C$2:$C$132,BJ$1)+SUBS('13-14 Teamsheets'!$S$2:$Z$124,$A90,'13-14 Teamsheets'!$C$2:$C$132,BJ$1)+APPS('14-15 Teamsheets'!$H$2:$R$136,$A90,'14-15 Teamsheets'!$C$2:$C$136,BJ$1)+SUBS('14-15 Teamsheets'!$S$2:$Z$128,$A90,'14-15 Teamsheets'!$C$2:$C$136,BJ$1)</f>
        <v>0</v>
      </c>
      <c r="BX90" s="27">
        <f>APPS('07-08 Teamsheets'!$H$2:$R$88,$A90,'07-08 Teamsheets'!$C$2:$C$88,BO$1)+APPS('08-09 Teamsheets'!$H$2:$R$92,$A90,'08-09 Teamsheets'!$C$2:$C$92,BO$1)+APPS('09-10 Teamsheets'!$H$2:$R$98,$A90,'09-10 Teamsheets'!$C$2:$C$98,BO$1)+SUBS('07-08 Teamsheets'!$S$2:$Z$88,$A90,'07-08 Teamsheets'!$C$2:$C$88,BO$1)+SUBS('08-09 Teamsheets'!$S$2:$Z$92,$A90,'08-09 Teamsheets'!$C$2:$C$92,BO$1)+SUBS('09-10 Teamsheets'!$S$2:$Z$98,$A90,'09-10 Teamsheets'!$C$2:$C$98,BO$1)+APPS('10-11 Teamsheets'!$H$2:$R$107,$A90,'10-11 Teamsheets'!$C$2:$C$107,BO$1)+SUBS('10-11 Teamsheets'!$S$2:$Z$107,$A90,'10-11 Teamsheets'!$C$2:$C$107,BO$1)+APPS('11-12 Teamsheets'!$H$2:$R$119,$A90,'11-12 Teamsheets'!$C$2:$C$119,BO$1)+SUBS('11-12 Teamsheets'!$S$2:$Z$119,$A90,'11-12 Teamsheets'!$C$2:$C$119,BO$1)+APPS('12-13 Teamsheets'!$H$2:$R$126,$A90,'12-13 Teamsheets'!$C$2:$C$126,BO$1)+SUBS('12-13 Teamsheets'!$S$2:$Z$126,$A90,'12-13 Teamsheets'!$C$2:$C$126,BO$1)+APPS('13-14 Teamsheets'!$H$2:$R$132,$A90,'13-14 Teamsheets'!$C$2:$C$132,BO$1)+SUBS('13-14 Teamsheets'!$S$2:$Z$132,$A90,'13-14 Teamsheets'!$C$2:$C$132,BO$1)+APPS('14-15 Teamsheets'!$H$2:$R$136,$A90,'14-15 Teamsheets'!$C$2:$C$136,BO$1)+SUBS('14-15 Teamsheets'!$S$2:$Z$136,$A90,'14-15 Teamsheets'!$C$2:$C$136,BO$1)</f>
        <v>1</v>
      </c>
      <c r="BY90" s="28">
        <f t="shared" si="31"/>
        <v>2</v>
      </c>
      <c r="BZ90" s="27" t="str">
        <f>(APPS('05-06 Teamsheets'!$H$2:$R$71,$A90) + APPS('06-07 Teamsheets'!$H$2:$R$83,$A90) +APPS('07-08 Teamsheets'!$H$2:$R$88,$A90) + APPS('08-09 Teamsheets'!$H$2:$R$92,$A90)+APPS('09-10 Teamsheets'!$H$2:$R$98,$A90)+APPS('10-11 Teamsheets'!$H$2:$R$107,$A90)+APPS('11-12 Teamsheets'!$H$2:$R$119,$A90)+APPS('12-13 Teamsheets'!$H$2:$R$126,$A90)+APPS('13-14 Teamsheets'!$H$2:$R$132,$A90)+APPS('14-15 Teamsheets'!$H$2:$R$136,$A90)) &amp; "(" &amp; (SUBS('05-06 Teamsheets'!$S$2:$W$71,$A90)+SUBS('06-07 Teamsheets'!$S$2:$Z$83,$A90)+SUBS('07-08 Teamsheets'!$S$2:$Z$88,$A90) +SUBS('08-09 Teamsheets'!$S$2:$Z$92,$A90)+SUBS('09-10 Teamsheets'!$S$2:$Z$98,$A90)+SUBS('10-11 Teamsheets'!$S$2:$Z$107,$A90)+SUBS('11-12 Teamsheets'!$S$2:$Z$119,$A90)+SUBS('12-13 Teamsheets'!$S$2:$Z$126,$A90)+SUBS('13-14 Teamsheets'!$S$2:$Z$132,$A90)+SUBS('14-15 Teamsheets'!$S$2:$Z$136,$A90)) &amp; ")"</f>
        <v>1(1)</v>
      </c>
      <c r="CA90" s="28">
        <f t="shared" si="32"/>
        <v>2</v>
      </c>
      <c r="CB90" s="71">
        <f>GOALS('05-06 Teamsheets'!$H$2:$W$71,$A90,'05-06 Teamsheets'!$C$2:$C$71,B$1)+GOALS('06-07 Teamsheets'!$H$2:$Z$83,$A90,'06-07 Teamsheets'!$C$2:$C$83,G$1)+GOALS('07-08 Teamsheets'!$H$2:$Z$88,$A90,'07-08 Teamsheets'!$C$2:$C$88,L$1)+GOALS('08-09 Teamsheets'!$H$2:$Z$92,$A90,'08-09 Teamsheets'!$C$2:$C$92,Q$1)+GOALS('09-10 Teamsheets'!$H$2:$Z$98,$A90,'09-10 Teamsheets'!$C$2:$C$98,Q$1)+GOALS('10-11 Teamsheets'!$H$2:$Z$107,$A90,'10-11 Teamsheets'!$C$2:$C$107,Q$1)+GOALS('11-12 Teamsheets'!$H$2:$Z$119,$A90,'11-12 Teamsheets'!$C$2:$C$119,Q$1)+GOALS('12-13 Teamsheets'!$H$2:$Z$126,$A90,'12-13 Teamsheets'!$C$2:$C$126,Q$1)+GOALS('13-14 Teamsheets'!$H$2:$Z$132,$A90,'13-14 Teamsheets'!$C$2:$C$132,Q$1)+GOALS('14-15 Teamsheets'!$H$2:$Z$136,$A90,'14-15 Teamsheets'!$C$2:$C$136,Q$1)</f>
        <v>0</v>
      </c>
      <c r="CC90" s="27">
        <f>GOALS('05-06 Teamsheets'!$H$2:$W$71,$A90,'05-06 Teamsheets'!$C$2:$C$71,V$1)+GOALS('05-06 Teamsheets'!$H$2:$W$71,$A90,'05-06 Teamsheets'!$C$2:$C$71,AA$1)+GOALS('06-07 Teamsheets'!$H$2:$Z$83,$A90,'06-07 Teamsheets'!$C$2:$C$83,AF$1)+GOALS('06-07 Teamsheets'!$H$2:$Z$83,$A90,'06-07 Teamsheets'!$C$2:$C$83,AK$1)+GOALS('07-08 Teamsheets'!$H$2:$Z$88,$A90,'07-08 Teamsheets'!$C$2:$C$88,AP$1)+GOALS('07-08 Teamsheets'!$H$2:$Z$88,$A90,'07-08 Teamsheets'!$C$2:$C$88,AU$1)+GOALS('07-08 Teamsheets'!$H$2:$Z$88,$A90,'07-08 Teamsheets'!$C$2:$C$88,AZ$1)+GOALS('11-12 Teamsheets'!$H$2:$Z$119,$A90,'11-12 Teamsheets'!$C$2:$C$119,AZ$1)+GOALS('12-13 Teamsheets'!$H$2:$Z$120,$A90,'12-13 Teamsheets'!$C$2:$C$120,AZ$1)+GOALS('13-14 Teamsheets'!$H$2:$Z$126,$A90,'13-14 Teamsheets'!$C$2:$C$126,AZ$1)+GOALS('14-15 Teamsheets'!$H$2:$Z$130,$A90,'14-15 Teamsheets'!$C$2:$C$130,AZ$1)+GOALS('08-09 Teamsheets'!$H$2:$Z$92,$A90,'08-09 Teamsheets'!$C$2:$C$92,BE$1)+GOALS('09-10 Teamsheets'!$H$2:$Z$98,$A90,'09-10 Teamsheets'!$C$2:$C$98,BE$1)+GOALS('10-11 Teamsheets'!$H$2:$Z$107,$A90,'10-11 Teamsheets'!$C$2:$C$107,BE$1)+GOALS('11-12 Teamsheets'!$H$2:$Z$119,$A90,'11-12 Teamsheets'!$C$2:$C$119,BE$1)+GOALS('12-13 Teamsheets'!$H$2:$Z$126,$A90,'12-13 Teamsheets'!$C$2:$C$126,BE$1)+GOALS('13-14 Teamsheets'!$H$2:$Z$132,$A90,'13-14 Teamsheets'!$C$2:$C$132,BE$1)+GOALS('14-15 Teamsheets'!$H$2:$Z$136,$A90,'14-15 Teamsheets'!$C$2:$C$136,BE$1)</f>
        <v>0</v>
      </c>
      <c r="CD90" s="27">
        <f>GOALS('07-08 Teamsheets'!$H$2:$Z$88,$A90,'07-08 Teamsheets'!$C$2:$C$88,BJ$1)
+GOALS('08-09 Teamsheets'!$H$2:$Z$92,$A90,'08-09 Teamsheets'!$C$2:$C$92,BJ$1)
+GOALS('09-10 Teamsheets'!$H$2:$Z$98,$A90,'09-10 Teamsheets'!$C$2:$C$98,BJ$1)
+GOALS('10-11 Teamsheets'!$H$2:$Z$107,$A90,'10-11 Teamsheets'!$C$2:$C$107,BJ$1)
+GOALS('11-12 Teamsheets'!$H$2:$Z$119,$A90,'11-12 Teamsheets'!$C$2:$C$119,BJ$1)
+GOALS('12-13 Teamsheets'!$H$2:$Z$124,$A90,'12-13 Teamsheets'!$C$2:$C$124,BJ$1)+GOALS('13-14 Teamsheets'!$H$2:$Z$130,$A90,'13-14 Teamsheets'!$C$2:$C$130,BJ$1)+GOALS('14-15 Teamsheets'!$H$2:$Z$134,$A90,'14-15 Teamsheets'!$C$2:$C$134,BJ$1)
+GOALS('07-08 Teamsheets'!$H$2:$Z$88,$A90,'07-08 Teamsheets'!$C$2:$C$88,BO$1)
+GOALS('08-09 Teamsheets'!$H$2:$Z$92,$A90,'08-09 Teamsheets'!$C$2:$C$92,BO$1)
+GOALS('09-10 Teamsheets'!$H$2:$Z$98,$A90,'09-10 Teamsheets'!$C$2:$C$98,BO$1)
+GOALS('10-11 Teamsheets'!$H$2:$Z$107,$A90,'10-11 Teamsheets'!$C$2:$C$107,BO$1)
+GOALS('11-12 Teamsheets'!$H$2:$Z$119,$A90,'11-12 Teamsheets'!$C$2:$C$119,BO$1)
+GOALS('12-13 Teamsheets'!$H$2:$Z$126,$A90,'12-13 Teamsheets'!$C$2:$C$126,BO$1)+GOALS('13-14 Teamsheets'!$H$2:$Z$132,$A90,'13-14 Teamsheets'!$C$2:$C$132,BO$1)+GOALS('14-15 Teamsheets'!$H$2:$Z$136,$A90,'14-15 Teamsheets'!$C$2:$C$136,BO$1)</f>
        <v>0</v>
      </c>
      <c r="CE90" s="28">
        <f t="shared" si="33"/>
        <v>0</v>
      </c>
      <c r="CF90" s="27" t="str">
        <f>(GOALS('05-06 Teamsheets'!$H$2:$R$71,$A90) +GOALS('06-07 Teamsheets'!$H$2:$R$83,$A90) +  GOALS('07-08 Teamsheets'!$H$2:$R$88,$A90) + GOALS('08-09 Teamsheets'!$H$2:$R$92,$A90)+GOALS('09-10 Teamsheets'!$H$2:$R$98,$A90)+GOALS('10-11 Teamsheets'!$H$2:$R$107,$A90)+GOALS('11-12 Teamsheets'!$H$2:$R$119,$A90)+GOALS('12-13 Teamsheets'!$H$2:$R$126,$A90)+GOALS('13-14 Teamsheets'!$H$2:$R$132,$A90)+GOALS('14-15 Teamsheets'!$H$2:$R$136,$A90)) &amp; "(" &amp; (GOALS('05-06 Teamsheets'!$S$2:$W$71,$A90)+GOALS('06-07 Teamsheets'!$S$2:$Z$83,$A90)+GOALS('07-08 Teamsheets'!$S$2:$Z$88,$A90)+GOALS('08-09 Teamsheets'!$S$2:$Z$92,$A90)+GOALS('09-10 Teamsheets'!$S$2:$Z$98,$A90)+GOALS('10-11 Teamsheets'!$S$2:$Z$107,$A90)+GOALS('11-12 Teamsheets'!$S$2:$Z$119,$A90)+GOALS('12-13 Teamsheets'!$S$2:$Z$126,$A90)+GOALS('13-14 Teamsheets'!$S$2:$Z$132,$A90)+GOALS('14-15 Teamsheets'!$S$2:$Z$136,$A90)) &amp; ")"</f>
        <v>0(0)</v>
      </c>
      <c r="CG90" s="28">
        <f t="shared" si="34"/>
        <v>0</v>
      </c>
      <c r="CH90" s="71">
        <f t="shared" si="7"/>
        <v>0</v>
      </c>
      <c r="CI90" s="83">
        <f t="shared" si="8"/>
        <v>0</v>
      </c>
      <c r="CJ90" s="77">
        <f t="shared" si="9"/>
        <v>0</v>
      </c>
      <c r="CK90" s="74" t="str">
        <f>(CARDS('05-06 Teamsheets'!$H$2:$W$71,$A90,$CX$2)+CARDS('06-07 Teamsheets'!$H$2:$Z$83,$A90,$CX$2)+CARDS('07-08 Teamsheets'!$H$2:$Z$88,$A90,$CX$2)+CARDS('08-09 Teamsheets'!$H$2:$Z$92,$A90,$CX$2)+CARDS('09-10 Teamsheets'!$H$2:$Z$98,$A90,$CX$2)+CARDS('10-11 Teamsheets'!$H$2:$Z$107,$A90,$CX$2)+CARDS('11-12 Teamsheets'!$H$2:$Z$119,$A90,$CX$2)+CARDS('12-13 Teamsheets'!$H$2:$Z$126,$A90,$CX$2)+CARDS('13-14 Teamsheets'!$H$2:$Z$130,$A90,$CX$2)) &amp; "(" &amp; (CARDS('05-06 Teamsheets'!$H$2:$W$71,$A90,$CX$3)+CARDS('06-07 Teamsheets'!$H$2:$Z$83,$A90,$CX$3)+CARDS('07-08 Teamsheets'!$H$2:$Z$88,$A90,$CX$3)+CARDS('08-09 Teamsheets'!$H$2:$Z$92,$A90,$CX$3)+CARDS('09-10 Teamsheets'!$H$2:$Z$98,$A90,$CX$3)+CARDS('10-11 Teamsheets'!$H$2:$Z$107,$A90,$CX$3)+CARDS('11-12 Teamsheets'!$H$2:$Z$119,$A90,$CX$3)+CARDS('13-14 Teamsheets'!$H$2:$Z$130,$A90,$CX$3)) &amp; ")"</f>
        <v>0(0)</v>
      </c>
      <c r="CL90" s="28">
        <f>SUM(F90,K90,P90,U90)</f>
        <v>0</v>
      </c>
      <c r="CM90" s="28">
        <f>SUM(Z90,AE90,AJ90,AO90,AT90,BI90,AY90,BN90,BS90,BD90)</f>
        <v>60</v>
      </c>
      <c r="CN90" s="77">
        <f>SUM(CL90:CM90)</f>
        <v>60</v>
      </c>
      <c r="CO90" s="28">
        <f>IF(AND(CN90&lt;&gt;0, CA90&lt;&gt;0),CN90/CA90,0)</f>
        <v>30</v>
      </c>
      <c r="CP90" s="28">
        <f>IF(CG90&lt;&gt;0,CG90/CA90,0)</f>
        <v>0</v>
      </c>
      <c r="CQ90" s="77">
        <f>IF(CG90&lt;&gt;0,CN90/CG90,0)</f>
        <v>0</v>
      </c>
      <c r="CS90" s="71">
        <f t="shared" si="26"/>
        <v>157</v>
      </c>
      <c r="CT90" s="83">
        <f t="shared" si="27"/>
        <v>170</v>
      </c>
      <c r="CU90" s="77">
        <f t="shared" si="28"/>
        <v>101</v>
      </c>
      <c r="CW90"/>
      <c r="CX90" s="30"/>
    </row>
    <row r="91" spans="1:102" x14ac:dyDescent="0.2">
      <c r="A91" s="112" t="s">
        <v>3125</v>
      </c>
      <c r="B91" s="27" t="s">
        <v>1635</v>
      </c>
      <c r="C91" s="27" t="s">
        <v>1635</v>
      </c>
      <c r="D91" s="27">
        <v>0</v>
      </c>
      <c r="E91" s="27" t="s">
        <v>1635</v>
      </c>
      <c r="F91" s="82">
        <v>0</v>
      </c>
      <c r="G91" s="27" t="s">
        <v>1635</v>
      </c>
      <c r="H91" s="27" t="s">
        <v>1635</v>
      </c>
      <c r="I91" s="27">
        <v>0</v>
      </c>
      <c r="J91" s="27" t="s">
        <v>1635</v>
      </c>
      <c r="K91" s="82">
        <v>0</v>
      </c>
      <c r="L91" s="27" t="s">
        <v>1635</v>
      </c>
      <c r="M91" s="27" t="s">
        <v>1635</v>
      </c>
      <c r="N91" s="27">
        <v>0</v>
      </c>
      <c r="O91" s="27" t="s">
        <v>1635</v>
      </c>
      <c r="P91" s="82">
        <v>0</v>
      </c>
      <c r="Q91" s="27" t="str">
        <f>(APPS('08-09 Teamsheets'!$H$2:$R$92,$A91,'08-09 Teamsheets'!$C$2:$C$92,Q$1)+APPS('09-10 Teamsheets'!$H$2:$R$98,$A91,'09-10 Teamsheets'!$C$2:$C$98,Q$1)+APPS('10-11 Teamsheets'!$H$2:$R$107,$A91,'10-11 Teamsheets'!$C$2:$C$107,Q$1)+APPS('11-12 Teamsheets'!$H$2:$R$119,$A91,'11-12 Teamsheets'!$C$2:$C$119,Q$1)+APPS('12-13 Teamsheets'!$H$2:$R$126,$A91,'12-13 Teamsheets'!$C$2:$C$126,Q$1)+APPS('13-14 Teamsheets'!$H$2:$R$132,$A91,'13-14 Teamsheets'!$C$2:$C$132,Q$1)+APPS('14-15 Teamsheets'!$H$2:$R$136,$A91,'14-15 Teamsheets'!$C$2:$C$136,Q$1)) &amp; "(" &amp; (SUBS('08-09 Teamsheets'!$S$2:$Z$92,$A91,'08-09 Teamsheets'!$C$2:$C$92,Q$1)+SUBS('09-10 Teamsheets'!$S$2:$Z$98,$A91,'09-10 Teamsheets'!$C$2:$C$98,Q$1)+SUBS('10-11 Teamsheets'!$S$2:$Z$107,$A91,'10-11 Teamsheets'!$C$2:$C$107,Q$1)+SUBS('11-12 Teamsheets'!$S$2:$Z$119,$A91,'11-12 Teamsheets'!$C$2:$C$119,Q$1)+SUBS('12-13 Teamsheets'!$S$2:$Z$126,$A91,'12-13 Teamsheets'!$C$2:$C$126,Q$1)+SUBS('13-14 Teamsheets'!$S$2:$Z$132,$A91,'13-14 Teamsheets'!$C$2:$C$132,Q$1)+SUBS('14-15 Teamsheets'!$S$2:$Z$136,$A91,'14-15 Teamsheets'!$C$2:$C$136,Q$1)) &amp; ")"</f>
        <v>0(0)</v>
      </c>
      <c r="R91" s="27" t="str">
        <f>(GOALS('08-09 Teamsheets'!$H$2:$R$92,$A91,'08-09 Teamsheets'!$C$2:$C$92,Q$1)+GOALS('09-10 Teamsheets'!$H$2:$R$98,$A91,'09-10 Teamsheets'!$C$2:$C$98,Q$1)+GOALS('10-11 Teamsheets'!$H$2:$R$107,$A91,'10-11 Teamsheets'!$C$2:$C$107,Q$1)+GOALS('11-12 Teamsheets'!$H$2:$R$119,$A91,'11-12 Teamsheets'!$C$2:$C$119,Q$1)+GOALS('12-13 Teamsheets'!$H$2:$R$126,$A91,'12-13 Teamsheets'!$C$2:$C$126,Q$1)+GOALS('13-14 Teamsheets'!$H$2:$R$132,$A91,'13-14 Teamsheets'!$C$2:$C$132,Q$1)+GOALS('14-15 Teamsheets'!$H$2:$R$136,$A91,'14-15 Teamsheets'!$C$2:$C$136,Q$1)) &amp; "(" &amp; (GOALS('08-09 Teamsheets'!$S$2:$Z$92,$A91,'08-09 Teamsheets'!$C$2:$C$92,Q$1)+GOALS('09-10 Teamsheets'!$S$2:$Z$98,$A91,'09-10 Teamsheets'!$C$2:$C$98,Q$1)+GOALS('10-11 Teamsheets'!$S$2:$Z$107,$A91,'10-11 Teamsheets'!$C$2:$C$107,Q$1)+GOALS('11-12 Teamsheets'!$S$2:$Z$119,$A91,'11-12 Teamsheets'!$C$2:$C$119,Q$1)+GOALS('12-13 Teamsheets'!$S$2:$Z$126,$A91,'12-13 Teamsheets'!$C$2:$C$126,Q$1)+GOALS('13-14 Teamsheets'!$S$2:$Z$132,$A91,'13-14 Teamsheets'!$C$2:$C$132,Q$1)+GOALS('14-15 Teamsheets'!$S$2:$Z$136,$A91,'14-15 Teamsheets'!$C$2:$C$136,Q$1)) &amp; ")"</f>
        <v>0(0)</v>
      </c>
      <c r="S91" s="27">
        <f>Clean_sheet('08-09 Teamsheets'!$C$2:$H$92,$A91,Q$1)+Clean_sheet('09-10 Teamsheets'!$C$2:$H$98,$A91,Q$1)+Clean_sheet('10-11 Teamsheets'!$C$2:$H$107,$A91,Q$1)+Clean_sheet('11-12 Teamsheets'!$C$2:$H$119,$A91,Q$1)+Clean_sheet('12-13 Teamsheets'!$C$2:$H$126,$A91,Q$1)+Clean_sheet('13-14 Teamsheets'!$C$2:$H$132,$A91,Q$1)+Clean_sheet('14-15 Teamsheets'!$C$2:$H$136,$A91,Q$1)</f>
        <v>0</v>
      </c>
      <c r="T91" s="27" t="str">
        <f>(CARDS('08-09 Teamsheets'!$H$2:$Z$92,$A91,$CX$2,'08-09 Teamsheets'!$C$2:$C$92,Q$1)+CARDS('09-10 Teamsheets'!$H$2:$Z$98,$A91,$CX$2,'09-10 Teamsheets'!$C$2:$C$98,Q$1)+CARDS('10-11 Teamsheets'!$H$2:$Z$107,$A91,$CX$2,'10-11 Teamsheets'!$C$2:$C$107,Q$1)+CARDS('11-12 Teamsheets'!$H$2:$Z$119,$A91,$CX$2,'11-12 Teamsheets'!$C$2:$C$119,Q$1)+CARDS('12-13 Teamsheets'!$H$2:$Z$126,$A91,$CX$2,'12-13 Teamsheets'!$C$2:$C$126,Q$1)+CARDS('13-14 Teamsheets'!$H$2:$Z$132,$A91,$CX$2,'13-14 Teamsheets'!$C$2:$C$132,Q$1)+CARDS('14-15 Teamsheets'!$H$2:$Z$136,$A91,$CX$2,'14-15 Teamsheets'!$C$2:$C$136,Q$1)) &amp; "(" &amp; (CARDS('08-09 Teamsheets'!$H$2:$Z$92,$A91,$CX$3,'08-09 Teamsheets'!$C$2:$C$92,Q$1)+CARDS('09-10 Teamsheets'!$H$2:$Z$98,$A91,$CX$3,'09-10 Teamsheets'!$C$2:$C$98,Q$1)+CARDS('10-11 Teamsheets'!$H$2:$Z$107,$A91,$CX$3,'10-11 Teamsheets'!$C$2:$C$107,Q$1)+CARDS('11-12 Teamsheets'!$H$2:$Z$119,$A91,$CX$3,'11-12 Teamsheets'!$C$2:$C$119,Q$1)+CARDS('12-13 Teamsheets'!$H$2:$Z$126,$A91,$CX$3,'12-13 Teamsheets'!$C$2:$C$126,Q$1)+CARDS('13-14 Teamsheets'!$H$2:$Z$132,$A91,$CX$3,'13-14 Teamsheets'!$C$2:$C$132,Q$1)+CARDS('14-15 Teamsheets'!$H$2:$Z$136,$A91,$CX$3,'14-15 Teamsheets'!$C$2:$C$136,Q$1)) &amp; ")"</f>
        <v>0(0)</v>
      </c>
      <c r="U91" s="82">
        <f>MINS_PLAYED('08-09 Teamsheets'!$H$2:$R$92,$A91,'08-09 Teamsheets'!$C$2:$C$92,Q$1)+MINS_PLAYED('09-10 Teamsheets'!$H$2:$R$98,$A91,'09-10 Teamsheets'!$C$2:$C$98,Q$1)+ MINS_AS_SUB('08-09 Teamsheets'!$S$2:$Z$92,$A91,'08-09 Teamsheets'!$C$2:$C$92,Q$1)+ MINS_AS_SUB('09-10 Teamsheets'!$S$2:$Z$98,$A91,'09-10 Teamsheets'!$C$2:$C$98,Q$1)+MINS_PLAYED('10-11 Teamsheets'!$H$2:$R$107,$A91,'10-11 Teamsheets'!$C$2:$C$107,Q$1)+MINS_AS_SUB('10-11 Teamsheets'!$S$2:$Z$107,$A91,'10-11 Teamsheets'!$C$2:$C$107,Q$1)+MINS_PLAYED('11-12 Teamsheets'!$H$2:$R$119,$A91,'11-12 Teamsheets'!$C$2:$C$119,Q$1)+MINS_AS_SUB('11-12 Teamsheets'!$S$2:$Z$119,$A91,'11-12 Teamsheets'!$C$2:$C$119,Q$1)+MINS_PLAYED('12-13 Teamsheets'!$H$2:$R$126,$A91,'12-13 Teamsheets'!$C$2:$C$126,Q$1)+MINS_AS_SUB('12-13 Teamsheets'!$S$2:$Z$126,$A91,'12-13 Teamsheets'!$C$2:$C$126,Q$1)+MINS_PLAYED('13-14 Teamsheets'!$H$2:$R$132,$A91,'13-14 Teamsheets'!$C$2:$C$132,Q$1)+MINS_AS_SUB('13-14 Teamsheets'!$S$2:$Z$132,$A91,'13-14 Teamsheets'!$C$2:$C$132,Q$1)+MINS_PLAYED('14-15 Teamsheets'!$H$2:$R$136,$A91,'14-15 Teamsheets'!$C$2:$C$136,Q$1)+MINS_AS_SUB('14-15 Teamsheets'!$S$2:$Z$136,$A91,'14-15 Teamsheets'!$C$2:$C$136,Q$1)</f>
        <v>0</v>
      </c>
      <c r="V91" s="27" t="s">
        <v>1635</v>
      </c>
      <c r="W91" s="27" t="s">
        <v>1635</v>
      </c>
      <c r="X91" s="27">
        <v>0</v>
      </c>
      <c r="Y91" s="27" t="s">
        <v>1635</v>
      </c>
      <c r="Z91" s="82">
        <v>0</v>
      </c>
      <c r="AA91" s="27" t="s">
        <v>1635</v>
      </c>
      <c r="AB91" s="27" t="s">
        <v>1635</v>
      </c>
      <c r="AC91" s="27">
        <v>0</v>
      </c>
      <c r="AD91" s="27" t="s">
        <v>1635</v>
      </c>
      <c r="AE91" s="82">
        <v>0</v>
      </c>
      <c r="AF91" s="27" t="s">
        <v>1635</v>
      </c>
      <c r="AG91" s="27" t="s">
        <v>1635</v>
      </c>
      <c r="AH91" s="27">
        <v>0</v>
      </c>
      <c r="AI91" s="27" t="s">
        <v>1635</v>
      </c>
      <c r="AJ91" s="82">
        <v>0</v>
      </c>
      <c r="AK91" s="27" t="s">
        <v>1635</v>
      </c>
      <c r="AL91" s="27" t="s">
        <v>1635</v>
      </c>
      <c r="AM91" s="27">
        <v>0</v>
      </c>
      <c r="AN91" s="27" t="s">
        <v>1635</v>
      </c>
      <c r="AO91" s="82">
        <v>0</v>
      </c>
      <c r="AP91" s="27" t="s">
        <v>1635</v>
      </c>
      <c r="AQ91" s="27" t="s">
        <v>1635</v>
      </c>
      <c r="AR91" s="27">
        <v>0</v>
      </c>
      <c r="AS91" s="27" t="s">
        <v>1635</v>
      </c>
      <c r="AT91" s="82">
        <v>0</v>
      </c>
      <c r="AU91" s="27" t="s">
        <v>1635</v>
      </c>
      <c r="AV91" s="27" t="s">
        <v>1635</v>
      </c>
      <c r="AW91" s="27">
        <v>0</v>
      </c>
      <c r="AX91" s="27" t="s">
        <v>1635</v>
      </c>
      <c r="AY91" s="82">
        <v>0</v>
      </c>
      <c r="AZ91" s="27" t="str">
        <f>(APPS('07-08 Teamsheets'!$H$2:$R$88,$A91,'07-08 Teamsheets'!$C$2:$C$88,AZ$1)+APPS('11-12 Teamsheets'!$H$2:$R$119,$A91,'11-12 Teamsheets'!$C$2:$C$119,AZ$1)+APPS('12-13 Teamsheets'!$H$2:$R$126,$A91,'12-13 Teamsheets'!$C$2:$C$126,AZ$1)+APPS('13-14 Teamsheets'!$H$2:$R$132,$A91,'13-14 Teamsheets'!$C$2:$C$132,AZ$1)+APPS('14-15 Teamsheets'!$H$2:$R$136,$A91,'14-15 Teamsheets'!$C$2:$C$136,AZ$1)) &amp; "(" &amp; (SUBS('07-08 Teamsheets'!$S$2:$Z$88,$A91,'07-08 Teamsheets'!$C$2:$C$88,AZ$1)+SUBS('11-12 Teamsheets'!$S$2:$Z$119,$A91,'11-12 Teamsheets'!$C$2:$C$119,AZ$1)+SUBS('12-13 Teamsheets'!$S$2:$Z$126,$A91,'12-13 Teamsheets'!$C$2:$C$126,AZ$1)+SUBS('13-14 Teamsheets'!$S$2:$Z$132,$A91,'13-14 Teamsheets'!$C$2:$C$132,AZ$1)+SUBS('14-15 Teamsheets'!$S$2:$Z$136,$A91,'14-15 Teamsheets'!$C$2:$C$136,AZ$1)) &amp; ")"</f>
        <v>0(0)</v>
      </c>
      <c r="BA91" s="27" t="str">
        <f>(GOALS('07-08 Teamsheets'!$H$2:$R$88,$A91,'07-08 Teamsheets'!$C$2:$C$88,AZ$1)+GOALS('11-12 Teamsheets'!$H$2:$R$119,$A91,'11-12 Teamsheets'!$C$2:$C$119,AZ$1)+GOALS('12-13 Teamsheets'!$H$2:$R$126,$A91,'12-13 Teamsheets'!$C$2:$C$126,AZ$1)+GOALS('13-14 Teamsheets'!$H$2:$R$132,$A91,'13-14 Teamsheets'!$C$2:$C$132,AZ$1)+GOALS('14-15 Teamsheets'!$H$2:$R$136,$A91,'14-15 Teamsheets'!$C$2:$C$136,AZ$1)) &amp; "(" &amp; (GOALS('07-08 Teamsheets'!$S$2:$Z$88,$A91,'07-08 Teamsheets'!$C$2:$C$88,AZ$1)+GOALS('11-12 Teamsheets'!$S$2:$Z$119,$A91,'11-12 Teamsheets'!$C$2:$C$119,AZ$1)+GOALS('12-13 Teamsheets'!$S$2:$Z$126,$A91,'12-13 Teamsheets'!$C$2:$C$126,AZ$1)+GOALS('13-14 Teamsheets'!$S$2:$Z$132,$A91,'13-14 Teamsheets'!$C$2:$C$132,AZ$1)+GOALS('14-15 Teamsheets'!$S$2:$Z$136,$A91,'14-15 Teamsheets'!$C$2:$C$136,AZ$1)) &amp; ")"</f>
        <v>0(0)</v>
      </c>
      <c r="BB91" s="27">
        <f>Clean_sheet('07-08 Teamsheets'!$C$2:$H$92,$A91,AZ$1)+Clean_sheet('11-12 Teamsheets'!$C$2:$H$119,$A91,AZ$1)+Clean_sheet('12-13 Teamsheets'!$C$2:$H$126,$A91,AZ$1)+Clean_sheet('13-14 Teamsheets'!$C$2:$H$132,$A91,AZ$1)+Clean_sheet('14-15 Teamsheets'!$C$2:$H$136,$A91,AZ$1)</f>
        <v>0</v>
      </c>
      <c r="BC91" s="27" t="str">
        <f>(CARDS('07-08 Teamsheets'!$H$2:$Z$88,$A91,$CX$2,'07-08 Teamsheets'!$C$2:$C$88,AZ$1)+CARDS('11-12 Teamsheets'!$H$2:$Z$119,$A91,$CX$2,'11-12 Teamsheets'!$C$2:$C$119,AZ$1)+CARDS('12-13 Teamsheets'!$H$2:$Z$126,$A91,$CX$2,'12-13 Teamsheets'!$C$2:$C$126,AZ$1)+CARDS('13-14 Teamsheets'!$H$2:$Z$132,$A91,$CX$2,'13-14 Teamsheets'!$C$2:$C$132,AZ$1)+CARDS('14-15 Teamsheets'!$H$2:$Z$136,$A91,$CX$2,'14-15 Teamsheets'!$C$2:$C$136,AZ$1)) &amp; "(" &amp; (CARDS('07-08 Teamsheets'!$H$2:$Z$88,$A91,$CX$3,'07-08 Teamsheets'!$C$2:$C$88,AZ$1)+CARDS('11-12 Teamsheets'!$H$2:$Z$119,$A91,$CX$3,'11-12 Teamsheets'!$C$2:$C$119,AZ$1)+CARDS('12-13 Teamsheets'!$H$2:$Z$126,$A91,$CX$3,'12-13 Teamsheets'!$C$2:$C$126,AZ$1)+CARDS('13-14 Teamsheets'!$H$2:$Z$132,$A91,$CX$3,'13-14 Teamsheets'!$C$2:$C$132,AZ$1)+CARDS('14-15 Teamsheets'!$H$2:$Z$136,$A91,$CX$3,'14-15 Teamsheets'!$C$2:$C$136,AZ$1)) &amp; ")"</f>
        <v>0(0)</v>
      </c>
      <c r="BD91" s="82">
        <f>MINS_PLAYED('07-08 Teamsheets'!$H$2:$R$88,$A91,'07-08 Teamsheets'!$C$2:$C$88,AZ$1)+MINS_PLAYED('11-12 Teamsheets'!$H$2:$R$119,$A91,'11-12 Teamsheets'!$C$2:$C$119,AZ$1)+MINS_PLAYED('12-13 Teamsheets'!$H$2:$R$126,$A91,'12-13 Teamsheets'!$C$2:$C$126,AZ$1)+MINS_PLAYED('13-14 Teamsheets'!$H$2:$R$132,$A91,'13-14 Teamsheets'!$C$2:$C$132,AZ$1)+MINS_PLAYED('14-15 Teamsheets'!$H$2:$R$136,$A91,'14-15 Teamsheets'!$C$2:$C$136,AZ$1)+MINS_AS_SUB('07-08 Teamsheets'!$S$2:$Z$88,$A91,'07-08 Teamsheets'!$C$2:$C$88,AZ$1)+MINS_AS_SUB('11-12 Teamsheets'!$S$2:$Z$119,$A91,'11-12 Teamsheets'!$C$2:$C$119,AZ$1)+MINS_AS_SUB('12-13 Teamsheets'!$S$2:$Z$126,$A91,'12-13 Teamsheets'!$C$2:$C$126,AZ$1)+MINS_AS_SUB('13-14 Teamsheets'!$S$2:$Z$132,$A91,'13-14 Teamsheets'!$C$2:$C$132,AZ$1)+MINS_AS_SUB('14-15 Teamsheets'!$S$2:$Z$136,$A91,'14-15 Teamsheets'!$C$2:$C$136,AZ$1)</f>
        <v>0</v>
      </c>
      <c r="BE91" s="27" t="str">
        <f>(APPS('08-09 Teamsheets'!$H$2:$R$92,$A91,'08-09 Teamsheets'!$C$2:$C$92,BE$1)+APPS('09-10 Teamsheets'!$H$2:$R$98,$A91,'09-10 Teamsheets'!$C$2:$C$98,BE$1)+APPS('10-11 Teamsheets'!$H$2:$R$107,$A91,'10-11 Teamsheets'!$C$2:$C$107,BE$1)+APPS('11-12 Teamsheets'!$H$2:$R$119,$A91,'11-12 Teamsheets'!$C$2:$C$119,BE$1)+APPS('12-13 Teamsheets'!$H$2:$R$126,$A91,'12-13 Teamsheets'!$C$2:$C$126,BE$1)+APPS('13-14 Teamsheets'!$H$2:$R$132,$A91,'13-14 Teamsheets'!$C$2:$C$132,BE$1)+APPS('14-15 Teamsheets'!$H$2:$R$136,$A91,'14-15 Teamsheets'!$C$2:$C$136,BE$1)) &amp; "(" &amp; (SUBS('08-09 Teamsheets'!$S$2:$Z$92,$A91,'08-09 Teamsheets'!$C$2:$C$92,BE$1)+SUBS('09-10 Teamsheets'!$S$2:$Z$98,$A91,'09-10 Teamsheets'!$C$2:$C$98,BE$1)+SUBS('10-11 Teamsheets'!$S$2:$Z$107,$A91,'10-11 Teamsheets'!$C$2:$C$107,BE$1)+SUBS('11-12 Teamsheets'!$S$2:$Z$119,$A91,'11-12 Teamsheets'!$C$2:$C$119,BE$1)+SUBS('12-13 Teamsheets'!$S$2:$Z$126,$A91,'12-13 Teamsheets'!$C$2:$C$126,BE$1)+SUBS('13-14 Teamsheets'!$S$2:$Z$132,$A91,'13-14 Teamsheets'!$C$2:$C$132,BE$1)+SUBS('14-15 Teamsheets'!$S$2:$Z$136,$A91,'14-15 Teamsheets'!$C$2:$C$136,BE$1)) &amp; ")"</f>
        <v>0(0)</v>
      </c>
      <c r="BF91" s="27" t="str">
        <f>(GOALS('08-09 Teamsheets'!$H$2:$R$92,$A91,'08-09 Teamsheets'!$C$2:$C$92,BE$1)+GOALS('09-10 Teamsheets'!$H$2:$R$98,$A91,'09-10 Teamsheets'!$C$2:$C$98,BE$1)+GOALS('10-11 Teamsheets'!$H$2:$R$107,$A91,'10-11 Teamsheets'!$C$2:$C$107,BE$1)+GOALS('11-12 Teamsheets'!$H$2:$R$119,$A91,'11-12 Teamsheets'!$C$2:$C$119,BE$1)+GOALS('12-13 Teamsheets'!$H$2:$R$126,$A91,'12-13 Teamsheets'!$C$2:$C$126,BE$1)+GOALS('13-14 Teamsheets'!$H$2:$R$132,$A91,'13-14 Teamsheets'!$C$2:$C$132,BE$1)+GOALS('14-15 Teamsheets'!$H$2:$R$136,$A91,'14-15 Teamsheets'!$C$2:$C$136,BE$1)) &amp; "(" &amp; (GOALS('08-09 Teamsheets'!$S$2:$Z$92,$A91,'08-09 Teamsheets'!$C$2:$C$92,BE$1)+GOALS('09-10 Teamsheets'!$S$2:$Z$98,$A91,'09-10 Teamsheets'!$C$2:$C$98,BE$1)+GOALS('10-11 Teamsheets'!$S$2:$Z$107,$A91,'10-11 Teamsheets'!$C$2:$C$107,BE$1)+GOALS('11-12 Teamsheets'!$S$2:$Z$119,$A91,'11-12 Teamsheets'!$C$2:$C$119,BE$1)+GOALS('12-13 Teamsheets'!$S$2:$Z$126,$A91,'12-13 Teamsheets'!$C$2:$C$126,BE$1)+GOALS('13-14 Teamsheets'!$S$2:$Z$132,$A91,'13-14 Teamsheets'!$C$2:$C$132,BE$1)+GOALS('14-15 Teamsheets'!$S$2:$Z$136,$A91,'14-15 Teamsheets'!$C$2:$C$136,BE$1)) &amp; ")"</f>
        <v>0(0)</v>
      </c>
      <c r="BG91" s="27">
        <f>Clean_sheet('08-09 Teamsheets'!$C$2:$H$92,$A91,BE$1)+Clean_sheet('09-10 Teamsheets'!$C$2:$H$98,$A91,BE$1)+Clean_sheet('10-11 Teamsheets'!$C$2:$H$107,$A91,BE$1)+Clean_sheet('11-12 Teamsheets'!$C$2:$H$119,$A91,BE$1)+Clean_sheet('12-13 Teamsheets'!$C$2:$H$126,$A91,BE$1)+Clean_sheet('13-14 Teamsheets'!$C$2:$H$132,$A91,BE$1)+Clean_sheet('14-15 Teamsheets'!$C$2:$H$136,$A91,BE$1)</f>
        <v>0</v>
      </c>
      <c r="BH91" s="27" t="str">
        <f>(CARDS('08-09 Teamsheets'!$H$2:$Z$92,$A91,$CX$2,'08-09 Teamsheets'!$C$2:$C$92,BE$1)+CARDS('09-10 Teamsheets'!$H$2:$Z$98,$A91,$CX$2,'09-10 Teamsheets'!$C$2:$C$98,BE$1)+CARDS('10-11 Teamsheets'!$H$2:$Z$107,$A91,$CX$2,'10-11 Teamsheets'!$C$2:$C$107,BE$1)+CARDS('11-12 Teamsheets'!$H$2:$Z$119,$A91,$CX$2,'11-12 Teamsheets'!$C$2:$C$119,BE$1)+CARDS('12-13 Teamsheets'!$H$2:$Z$126,$A91,$CX$2,'12-13 Teamsheets'!$C$2:$C$126,BE$1)+CARDS('13-14 Teamsheets'!$H$2:$Z$132,$A91,$CX$2,'13-14 Teamsheets'!$C$2:$C$132,BE$1)+CARDS('14-15 Teamsheets'!$H$2:$Z$136,$A91,$CX$2,'14-15 Teamsheets'!$C$2:$C$136,BE$1)) &amp; "(" &amp; (CARDS('08-09 Teamsheets'!$H$2:$Z$92,$A91,$CX$3,'08-09 Teamsheets'!$C$2:$C$92,BE$1)+CARDS('09-10 Teamsheets'!$H$2:$Z$98,$A91,$CX$3,'09-10 Teamsheets'!$C$2:$C$98,BE$1)+CARDS('10-11 Teamsheets'!$H$2:$Z$107,$A91,$CX$3,'10-11 Teamsheets'!$C$2:$C$107,BE$1)+CARDS('11-12 Teamsheets'!$H$2:$Z$119,$A91,$CX$3,'11-12 Teamsheets'!$C$2:$C$119,BE$1)+CARDS('12-13 Teamsheets'!$H$2:$Z$126,$A91,$CX$3,'12-13 Teamsheets'!$C$2:$C$126,BE$1)+CARDS('13-14 Teamsheets'!$H$2:$Z$132,$A91,$CX$3,'13-14 Teamsheets'!$C$2:$C$132,BE$1)+CARDS('14-15 Teamsheets'!$H$2:$Z$136,$A91,$CX$3,'14-15 Teamsheets'!$C$2:$C$136,BE$1)) &amp; ")"</f>
        <v>0(0)</v>
      </c>
      <c r="BI91" s="82">
        <f>MINS_PLAYED('08-09 Teamsheets'!$H$2:$R$92,$A91,'08-09 Teamsheets'!$C$2:$C$92,BE$1)+MINS_PLAYED('09-10 Teamsheets'!$H$2:$R$98,$A91,'09-10 Teamsheets'!$C$2:$C$98,BE$1)+ MINS_AS_SUB('08-09 Teamsheets'!$S$2:$Z$92,$A91,'08-09 Teamsheets'!$C$2:$C$92,BE$1)+ MINS_AS_SUB('09-10 Teamsheets'!$S$2:$Z$98,$A91,'09-10 Teamsheets'!$C$2:$C$98,BE$1)+MINS_PLAYED('10-11 Teamsheets'!$H$2:$R$107,$A91,'10-11 Teamsheets'!$C$2:$C$107,BE$1)+MINS_AS_SUB('10-11 Teamsheets'!$S$2:$Z$107,$A91,'10-11 Teamsheets'!$C$2:$C$107,BE$1)+MINS_PLAYED('11-12 Teamsheets'!$H$2:$R$119,$A91,'11-12 Teamsheets'!$C$2:$C$119,BE$1)+MINS_AS_SUB('11-12 Teamsheets'!$S$2:$Z$119,$A91,'11-12 Teamsheets'!$C$2:$C$119,BE$1)+MINS_PLAYED('12-13 Teamsheets'!$H$2:$R$126,$A91,'12-13 Teamsheets'!$C$2:$C$126,BE$1)+MINS_AS_SUB('12-13 Teamsheets'!$S$2:$Z$126,$A91,'12-13 Teamsheets'!$C$2:$C$126,BE$1)+MINS_PLAYED('13-14 Teamsheets'!$H$2:$R$132,$A91,'13-14 Teamsheets'!$C$2:$C$132,BE$1)+MINS_AS_SUB('13-14 Teamsheets'!$S$2:$Z$132,$A91,'13-14 Teamsheets'!$C$2:$C$132,BE$1)+MINS_PLAYED('14-15 Teamsheets'!$H$2:$R$136,$A91,'14-15 Teamsheets'!$C$2:$C$136,BE$1)+MINS_AS_SUB('14-15 Teamsheets'!$S$2:$Z$136,$A91,'14-15 Teamsheets'!$C$2:$C$136,BE$1)</f>
        <v>0</v>
      </c>
      <c r="BJ91" s="27" t="str">
        <f>(APPS('07-08 Teamsheets'!$H$2:$R$88,$A91,'07-08 Teamsheets'!$C$2:$C$88,BJ$1)+APPS('08-09 Teamsheets'!$H$2:$R$92,$A91,'08-09 Teamsheets'!$C$2:$C$92,BJ$1)+APPS('09-10 Teamsheets'!$H$2:$R$98,$A91,'09-10 Teamsheets'!$C$2:$C$98,BJ$1)+APPS('10-11 Teamsheets'!$H$2:$R$106,$A91,'10-11 Teamsheets'!$C$2:$C$106,BJ$1)+APPS('11-12 Teamsheets'!$H$2:$R$119,$A91,'11-12 Teamsheets'!$C$2:$C$119,BJ$1)+APPS('12-13 Teamsheets'!$H$2:$R$126,$A91,'12-13 Teamsheets'!$C$2:$C$126,BJ$1)+APPS('13-14 Teamsheets'!$H$2:$R$132,$A91,'13-14 Teamsheets'!$C$2:$C$132,BJ$1)+APPS('14-15 Teamsheets'!$H$2:$R$136,$A91,'14-15 Teamsheets'!$C$2:$C$136,BJ$1)) &amp; "(" &amp; (SUBS('07-08 Teamsheets'!$S$2:$Z$88,$A91,'07-08 Teamsheets'!$C$2:$C$88,BJ$1)+SUBS('08-09 Teamsheets'!$S$2:$Z$92,$A91,'08-09 Teamsheets'!$C$2:$C$92,BJ$1)+SUBS('09-10 Teamsheets'!$S$2:$Z$98,$A91,'09-10 Teamsheets'!$C$2:$C$98,BJ$1)+SUBS('10-11 Teamsheets'!$S$2:$Z$106,$A91,'10-11 Teamsheets'!$C$2:$C$106,BJ$1)+SUBS('11-12 Teamsheets'!$S$2:$Z$119,$A91,'11-12 Teamsheets'!$C$2:$C$119,BJ$1)+SUBS('12-13 Teamsheets'!$S$2:$Z$126,$A91,'12-13 Teamsheets'!$C$2:$C$126,BJ$1)+SUBS('13-14 Teamsheets'!$S$2:$Z$132,$A91,'13-14 Teamsheets'!$C$2:$C$132,BJ$1)+SUBS('14-15 Teamsheets'!$S$2:$Z$136,$A91,'14-15 Teamsheets'!$C$2:$C$136,BJ$1)) &amp; ")"</f>
        <v>0(0)</v>
      </c>
      <c r="BK91" s="27" t="str">
        <f>(GOALS('07-08 Teamsheets'!$H$2:$R$88,$A91,'07-08 Teamsheets'!$C$2:$C$88,BJ$1)+GOALS('08-09 Teamsheets'!$H$2:$R$92,$A91,'08-09 Teamsheets'!$C$2:$C$92,BJ$1)+GOALS('09-10 Teamsheets'!$H$2:$R$98,$A91,'09-10 Teamsheets'!$C$2:$C$98,BJ$1)+GOALS('10-11 Teamsheets'!$H$2:$R$106,$A91,'10-11 Teamsheets'!$C$2:$C$106,BJ$1)+GOALS('11-12 Teamsheets'!$H$2:$R$119,$A91,'11-12 Teamsheets'!$C$2:$C$119,BJ$1)+GOALS('12-13 Teamsheets'!$H$2:$R$126,$A91,'12-13 Teamsheets'!$C$2:$C$126,BJ$1)+GOALS('13-14 Teamsheets'!$H$2:$R$132,$A91,'13-14 Teamsheets'!$C$2:$C$132,BJ$1)+GOALS('14-15 Teamsheets'!$H$2:$R$136,$A91,'14-15 Teamsheets'!$C$2:$C$136,BJ$1)) &amp; "(" &amp; (GOALS('07-08 Teamsheets'!$S$2:$Z$88,$A91,'07-08 Teamsheets'!$C$2:$C$88,BJ$1)+GOALS('08-09 Teamsheets'!$S$2:$Z$92,$A91,'08-09 Teamsheets'!$C$2:$C$92,BJ$1)+GOALS('09-10 Teamsheets'!$S$2:$Z$98,$A91,'09-10 Teamsheets'!$C$2:$C$98,BJ$1)+GOALS('10-11 Teamsheets'!$S$2:$Z$106,$A91,'10-11 Teamsheets'!$C$2:$C$106,BJ$1)+GOALS('11-12 Teamsheets'!$S$2:$Z$119,$A91,'11-12 Teamsheets'!$C$2:$C$119,BJ$1)+GOALS('12-13 Teamsheets'!$S$2:$Z$126,$A91,'12-13 Teamsheets'!$C$2:$C$126,BJ$1)+GOALS('13-14 Teamsheets'!$S$2:$Z$132,$A91,'13-14 Teamsheets'!$C$2:$C$132,BJ$1)+GOALS('14-15 Teamsheets'!$S$2:$Z$136,$A91,'14-15 Teamsheets'!$C$2:$C$136,BJ$1)) &amp; ")"</f>
        <v>0(0)</v>
      </c>
      <c r="BL91" s="27">
        <f>Clean_sheet('07-08 Teamsheets'!$C$2:$H$92,$A91,BJ$1)+Clean_sheet('08-09 Teamsheets'!$C$2:$H$92,$A91,BJ$1)+Clean_sheet('09-10 Teamsheets'!$C$2:$H$98,$A91,BJ$1)+Clean_sheet('10-11 Teamsheets'!$C$2:$H$106,$A91,BJ$1)+Clean_sheet('11-12 Teamsheets'!$C$2:$H$119,$A91,BJ$1)+Clean_sheet('12-13 Teamsheets'!$C$2:$H$126,$A91,BJ$1)+Clean_sheet('13-14 Teamsheets'!$C$2:$H$132,$A91,BJ$1)+Clean_sheet('14-15 Teamsheets'!$C$2:$H$136,$A91,BJ$1)</f>
        <v>0</v>
      </c>
      <c r="BM91" s="27" t="str">
        <f>(CARDS('07-08 Teamsheets'!$H$2:$Z$88,$A91,$CX$2,'07-08 Teamsheets'!$C$2:$C$88,BJ$1)+CARDS('08-09 Teamsheets'!$H$2:$Z$92,$A91,$CX$2,'08-09 Teamsheets'!$C$2:$C$92,BJ$1)+CARDS('09-10 Teamsheets'!$H$2:$Z$98,$A91,$CX$2,'09-10 Teamsheets'!$C$2:$C$98,BJ$1)+CARDS('10-11 Teamsheets'!$H$2:$Z$106,$A91,$CX$2,'10-11 Teamsheets'!$C$2:$C$106,BJ$1)+CARDS('11-12 Teamsheets'!$H$2:$Z$119,$A91,$CX$2,'11-12 Teamsheets'!$C$2:$C$119,BJ$1)+CARDS('12-13 Teamsheets'!$H$2:$Z$126,$A91,$CX$2,'12-13 Teamsheets'!$C$2:$C$126,BJ$1)+CARDS('13-14 Teamsheets'!$H$2:$Z$132,$A91,$CX$2,'13-14 Teamsheets'!$C$2:$C$132,BJ$1)+CARDS('14-15 Teamsheets'!$H$2:$Z$136,$A91,$CX$2,'14-15 Teamsheets'!$C$2:$C$136,BJ$1)) &amp; "(" &amp; (CARDS('07-08 Teamsheets'!$H$2:$Z$88,$A91,$CX$3,'07-08 Teamsheets'!$C$2:$C$88,BJ$1)+CARDS('08-09 Teamsheets'!$H$2:$Z$92,$A91,$CX$3,'08-09 Teamsheets'!$C$2:$C$92,BJ$1)+CARDS('09-10 Teamsheets'!$H$2:$Z$98,$A91,$CX$3,'09-10 Teamsheets'!$C$2:$C$98,BJ$1)+CARDS('10-11 Teamsheets'!$H$2:$Z$106,$A91,$CX$3,'10-11 Teamsheets'!$C$2:$C$106,BJ$1)+CARDS('11-12 Teamsheets'!$H$2:$Z$119,$A91,$CX$3,'11-12 Teamsheets'!$C$2:$C$119,BJ$1)+CARDS('12-13 Teamsheets'!$H$2:$Z$126,$A91,$CX$3,'12-13 Teamsheets'!$C$2:$C$126,BJ$1)+CARDS('13-14 Teamsheets'!$H$2:$Z$132,$A91,$CX$3,'13-14 Teamsheets'!$C$2:$C$132,BJ$1)+CARDS('14-15 Teamsheets'!$H$2:$Z$136,$A91,$CX$3,'14-15 Teamsheets'!$C$2:$C$136,BJ$1)) &amp; ")"</f>
        <v>0(0)</v>
      </c>
      <c r="BN91" s="82">
        <f>MINS_PLAYED('07-08 Teamsheets'!$H$2:$R$88,$A91,'07-08 Teamsheets'!$C$2:$C$88,BJ$1)+MINS_PLAYED('08-09 Teamsheets'!$H$2:$R$92,$A91,'08-09 Teamsheets'!$C$2:$C$92,BJ$1)+MINS_PLAYED('09-10 Teamsheets'!$H$2:$R$98,$A91,'09-10 Teamsheets'!$C$2:$C$98,BJ$1)+MINS_PLAYED('10-11 Teamsheets'!$H$2:$R$106,$A91,'10-11 Teamsheets'!$C$2:$C$106,BJ$1)+MINS_PLAYED('11-12 Teamsheets'!$H$2:$R$119,$A91,'11-12 Teamsheets'!$C$2:$C$119,BJ$1)+MINS_PLAYED('12-13 Teamsheets'!$H$2:$R$126,$A91,'12-13 Teamsheets'!$C$2:$C$126,BJ$1)+MINS_PLAYED('13-14 Teamsheets'!$H$2:$R$132,$A91,'13-14 Teamsheets'!$C$2:$C$132,BJ$1)+MINS_PLAYED('14-15 Teamsheets'!$H$2:$R$136,$A91,'14-15 Teamsheets'!$C$2:$C$136,BJ$1)+MINS_AS_SUB('07-08 Teamsheets'!$S$2:$Z$88,$A91,'07-08 Teamsheets'!$C$2:$C$88,BJ$1)+MINS_AS_SUB('08-09 Teamsheets'!$S$2:$Z$92,$A91,'08-09 Teamsheets'!$C$2:$C$92,BJ$1)+MINS_AS_SUB('09-10 Teamsheets'!$S$2:$Z$98,$A91,'09-10 Teamsheets'!$C$2:$C$98,BJ$1)+MINS_AS_SUB('10-11 Teamsheets'!$S$2:$Z$106,$A91,'10-11 Teamsheets'!$C$2:$C$106,BJ$1)+MINS_AS_SUB('11-12 Teamsheets'!$S$2:$Z$119,$A91,'11-12 Teamsheets'!$C$2:$C$119,BJ$1)+MINS_AS_SUB('12-13 Teamsheets'!$S$2:$Z$126,$A91,'12-13 Teamsheets'!$C$2:$C$126,BJ$1)+MINS_AS_SUB('13-14 Teamsheets'!$S$2:$Z$132,$A91,'13-14 Teamsheets'!$C$2:$C$132,BJ$1)+MINS_AS_SUB('14-15 Teamsheets'!$S$2:$Z$136,$A91,'14-15 Teamsheets'!$C$2:$C$136,BJ$1)</f>
        <v>0</v>
      </c>
      <c r="BO91" s="27" t="str">
        <f>(APPS('07-08 Teamsheets'!$H$2:$R$88,$A91,'07-08 Teamsheets'!$C$2:$C$88,BO$1)+APPS('08-09 Teamsheets'!$H$2:$R$92,$A91,'08-09 Teamsheets'!$C$2:$C$92,BO$1)+APPS('09-10 Teamsheets'!$H$2:$R$98,$A91,'09-10 Teamsheets'!$C$2:$C$98,BO$1)+APPS('10-11 Teamsheets'!$H$2:$R$106,$A91,'10-11 Teamsheets'!$C$2:$C$106,BO$1)+APPS('11-12 Teamsheets'!$H$2:$R$119,$A91,'11-12 Teamsheets'!$C$2:$C$119,BO$1)+APPS('12-13 Teamsheets'!$H$2:$R$126,$A91,'12-13 Teamsheets'!$C$2:$C$126,BO$1)+APPS('13-14 Teamsheets'!$H$2:$R$132,$A91,'13-14 Teamsheets'!$C$2:$C$132,BO$1)+APPS('14-15 Teamsheets'!$H$2:$R$136,$A91,'14-15 Teamsheets'!$C$2:$C$136,BO$1)) &amp; "(" &amp; (SUBS('07-08 Teamsheets'!$S$2:$Z$88,$A91,'07-08 Teamsheets'!$C$2:$C$88,BO$1)+SUBS('08-09 Teamsheets'!$S$2:$Z$92,$A91,'08-09 Teamsheets'!$C$2:$C$92,BO$1)+SUBS('09-10 Teamsheets'!$S$2:$Z$98,$A91,'09-10 Teamsheets'!$C$2:$C$98,BO$1)+SUBS('10-11 Teamsheets'!$S$2:$Z$106,$A91,'10-11 Teamsheets'!$C$2:$C$106,BO$1)+SUBS('11-12 Teamsheets'!$S$2:$Z$119,$A91,'11-12 Teamsheets'!$C$2:$C$119,BO$1)+SUBS('12-13 Teamsheets'!$S$2:$Z$126,$A91,'12-13 Teamsheets'!$C$2:$C$126,BO$1)+SUBS('13-14 Teamsheets'!$S$2:$Z$132,$A91,'13-14 Teamsheets'!$C$2:$C$132,BO$1)+SUBS('14-15 Teamsheets'!$S$2:$Z$136,$A91,'14-15 Teamsheets'!$C$2:$C$136,BO$1)) &amp; ")"</f>
        <v>0(0)</v>
      </c>
      <c r="BP91" s="27" t="str">
        <f>(GOALS('07-08 Teamsheets'!$H$2:$R$88,$A91,'07-08 Teamsheets'!$C$2:$C$88,BO$1)+GOALS('08-09 Teamsheets'!$H$2:$R$92,$A91,'08-09 Teamsheets'!$C$2:$C$92,BO$1)+GOALS('09-10 Teamsheets'!$H$2:$R$98,$A91,'09-10 Teamsheets'!$C$2:$C$98,BO$1)+GOALS('10-11 Teamsheets'!$H$2:$R$106,$A91,'10-11 Teamsheets'!$C$2:$C$106,BO$1)+GOALS('11-12 Teamsheets'!$H$2:$R$119,$A91,'11-12 Teamsheets'!$C$2:$C$119,BO$1)+GOALS('12-13 Teamsheets'!$H$2:$R$126,$A91,'12-13 Teamsheets'!$C$2:$C$126,BO$1)+GOALS('13-14 Teamsheets'!$H$2:$R$132,$A91,'13-14 Teamsheets'!$C$2:$C$132,BO$1)+GOALS('14-15 Teamsheets'!$H$2:$R$136,$A91,'14-15 Teamsheets'!$C$2:$C$136,BO$1)) &amp; "(" &amp; (GOALS('07-08 Teamsheets'!$S$2:$Z$88,$A91,'07-08 Teamsheets'!$C$2:$C$88,BO$1)+GOALS('08-09 Teamsheets'!$S$2:$Z$92,$A91,'08-09 Teamsheets'!$C$2:$C$92,BO$1)+GOALS('09-10 Teamsheets'!$S$2:$Z$98,$A91,'09-10 Teamsheets'!$C$2:$C$98,BO$1)+GOALS('10-11 Teamsheets'!$S$2:$Z$106,$A91,'10-11 Teamsheets'!$C$2:$C$106,BO$1)+GOALS('11-12 Teamsheets'!$S$2:$Z$119,$A91,'11-12 Teamsheets'!$C$2:$C$119,BO$1)+GOALS('12-13 Teamsheets'!$S$2:$Z$126,$A91,'12-13 Teamsheets'!$C$2:$C$126,BO$1)+GOALS('13-14 Teamsheets'!$S$2:$Z$132,$A91,'13-14 Teamsheets'!$C$2:$C$132,BO$1)+GOALS('14-15 Teamsheets'!$S$2:$Z$136,$A91,'14-15 Teamsheets'!$C$2:$C$136,BO$1)) &amp; ")"</f>
        <v>0(0)</v>
      </c>
      <c r="BQ91" s="27">
        <f>Clean_sheet('07-08 Teamsheets'!$C$2:$H$92,$A91,BO$1)+Clean_sheet('08-09 Teamsheets'!$C$2:$H$92,$A91,BO$1)+Clean_sheet('09-10 Teamsheets'!$C$2:$H$98,$A91,BO$1)+Clean_sheet('10-11 Teamsheets'!$C$2:$H$106,$A91,BO$1)+Clean_sheet('11-12 Teamsheets'!$C$2:$H$119,$A91,BO$1)+Clean_sheet('12-13 Teamsheets'!$C$2:$H$126,$A91,BO$1)+Clean_sheet('13-14 Teamsheets'!$C$2:$H$132,$A91,BO$1)+Clean_sheet('14-15 Teamsheets'!$C$2:$H$136,$A91,BO$1)</f>
        <v>0</v>
      </c>
      <c r="BR91" s="27" t="str">
        <f>(CARDS('07-08 Teamsheets'!$H$2:$Z$88,$A91,$CX$2,'07-08 Teamsheets'!$C$2:$C$88,BO$1)+CARDS('08-09 Teamsheets'!$H$2:$Z$92,$A91,$CX$2,'08-09 Teamsheets'!$C$2:$C$92,BO$1)+CARDS('09-10 Teamsheets'!$H$2:$Z$98,$A91,$CX$2,'09-10 Teamsheets'!$C$2:$C$98,BO$1)+CARDS('10-11 Teamsheets'!$H$2:$Z$106,$A91,$CX$2,'10-11 Teamsheets'!$C$2:$C$106,BO$1)+CARDS('11-12 Teamsheets'!$H$2:$Z$119,$A91,$CX$2,'11-12 Teamsheets'!$C$2:$C$119,BO$1)+CARDS('12-13 Teamsheets'!$H$2:$Z$126,$A91,$CX$2,'12-13 Teamsheets'!$C$2:$C$126,BO$1)+CARDS('13-14 Teamsheets'!$H$2:$Z$132,$A91,$CX$2,'13-14 Teamsheets'!$C$2:$C$132,BO$1)+CARDS('14-15 Teamsheets'!$H$2:$Z$136,$A91,$CX$2,'14-15 Teamsheets'!$C$2:$C$136,BO$1)) &amp; "(" &amp; (CARDS('07-08 Teamsheets'!$H$2:$Z$88,$A91,$CX$3,'07-08 Teamsheets'!$C$2:$C$88,BO$1)+CARDS('08-09 Teamsheets'!$H$2:$Z$92,$A91,$CX$3,'08-09 Teamsheets'!$C$2:$C$92,BO$1)+CARDS('09-10 Teamsheets'!$H$2:$Z$98,$A91,$CX$3,'09-10 Teamsheets'!$C$2:$C$98,BO$1)+CARDS('10-11 Teamsheets'!$H$2:$Z$106,$A91,$CX$3,'10-11 Teamsheets'!$C$2:$C$106,BO$1)+CARDS('11-12 Teamsheets'!$H$2:$Z$119,$A91,$CX$3,'11-12 Teamsheets'!$C$2:$C$119,BO$1)+CARDS('12-13 Teamsheets'!$H$2:$Z$126,$A91,$CX$3,'12-13 Teamsheets'!$C$2:$C$126,BO$1)+CARDS('13-14 Teamsheets'!$H$2:$Z$132,$A91,$CX$3,'13-14 Teamsheets'!$C$2:$C$132,BO$1)+CARDS('14-15 Teamsheets'!$H$2:$Z$136,$A91,$CX$3,'14-15 Teamsheets'!$C$2:$C$136,BO$1)) &amp; ")"</f>
        <v>0(0)</v>
      </c>
      <c r="BS91" s="82">
        <f>MINS_PLAYED('07-08 Teamsheets'!$H$2:$R$88,$A91,'07-08 Teamsheets'!$C$2:$C$88,BO$1)+MINS_PLAYED('08-09 Teamsheets'!$H$2:$R$92,$A91,'08-09 Teamsheets'!$C$2:$C$92,BO$1)+MINS_PLAYED('09-10 Teamsheets'!$H$2:$R$98,$A91,'09-10 Teamsheets'!$C$2:$C$98,BO$1)+MINS_PLAYED('10-11 Teamsheets'!$H$2:$R$106,$A91,'10-11 Teamsheets'!$C$2:$C$106,BO$1)+MINS_PLAYED('11-12 Teamsheets'!$H$2:$R$119,$A91,'11-12 Teamsheets'!$C$2:$C$119,BO$1)+MINS_PLAYED('12-13 Teamsheets'!$H$2:$R$126,$A91,'12-13 Teamsheets'!$C$2:$C$126,BO$1)+MINS_PLAYED('13-14 Teamsheets'!$H$2:$R$132,$A91,'13-14 Teamsheets'!$C$2:$C$132,BO$1)+MINS_PLAYED('14-15 Teamsheets'!$H$2:$R$136,$A91,'14-15 Teamsheets'!$C$2:$C$136,BO$1)+MINS_AS_SUB('07-08 Teamsheets'!$S$2:$Z$88,$A91,'07-08 Teamsheets'!$C$2:$C$88,BO$1)+MINS_AS_SUB('08-09 Teamsheets'!$S$2:$Z$92,$A91,'08-09 Teamsheets'!$C$2:$C$92,BO$1)+MINS_AS_SUB('09-10 Teamsheets'!$S$2:$Z$98,$A91,'09-10 Teamsheets'!$C$2:$C$98,BO$1)+MINS_AS_SUB('10-11 Teamsheets'!$S$2:$Z$106,$A91,'10-11 Teamsheets'!$C$2:$C$106,BO$1)+MINS_AS_SUB('11-12 Teamsheets'!$S$2:$Z$119,$A91,'11-12 Teamsheets'!$C$2:$C$119,BO$1)+MINS_AS_SUB('12-13 Teamsheets'!$S$2:$Z$126,$A91,'12-13 Teamsheets'!$C$2:$C$126,BO$1)+MINS_AS_SUB('13-14 Teamsheets'!$S$2:$Z$132,$A91,'13-14 Teamsheets'!$C$2:$C$132,BO$1)+MINS_AS_SUB('14-15 Teamsheets'!$S$2:$Z$136,$A91,'14-15 Teamsheets'!$C$2:$C$136,BO$1)</f>
        <v>0</v>
      </c>
      <c r="BT91" s="71">
        <f>APPS('05-06 Teamsheets'!$H$2:$R$71,$A91,'05-06 Teamsheets'!$C$2:$C$71,B$1)+SUBS('05-06 Teamsheets'!$S$2:$W$71,$A91,'05-06 Teamsheets'!$C$2:$C$71,B$1)+APPS('06-07 Teamsheets'!$H$2:$R$83,$A91,'06-07 Teamsheets'!$C$2:$C$83,G$1)+SUBS('06-07 Teamsheets'!$S$2:$Z$83,$A91,'06-07 Teamsheets'!$C$2:$C$83,G$1)+APPS('07-08 Teamsheets'!$H$2:$R$88,$A91,'07-08 Teamsheets'!$C$2:$C$88,L$1)+SUBS('07-08 Teamsheets'!$S$2:$Z$88,$A91,'07-08 Teamsheets'!$C$2:$C$88,L$1)+APPS('08-09 Teamsheets'!$H$2:$R$92,$A91,'08-09 Teamsheets'!$C$2:$C$92,Q$1)+SUBS('08-09 Teamsheets'!$S$2:$Z$92,$A91,'08-09 Teamsheets'!$C$2:$C$92,Q$1)+APPS('09-10 Teamsheets'!$H$2:$R$98,$A91,'09-10 Teamsheets'!$C$2:$C$98,Q$1)+SUBS('09-10 Teamsheets'!$S$2:$Z$98,$A91,'09-10 Teamsheets'!$C$2:$C$98,Q$1)+APPS('10-11 Teamsheets'!$H$2:$R$107,$A91,'10-11 Teamsheets'!$C$2:$C$107,Q$1)+SUBS('10-11 Teamsheets'!$S$2:$Z$107,$A91,'10-11 Teamsheets'!$C$2:$C$107,Q$1)+APPS('11-12 Teamsheets'!$H$2:$R$119,$A91,'11-12 Teamsheets'!$C$2:$C$119,Q$1)+SUBS('11-12 Teamsheets'!$S$2:$Z$119,$A91,'11-12 Teamsheets'!$C$2:$C$119,Q$1)+APPS('12-13 Teamsheets'!$H$2:$R$126,$A91,'12-13 Teamsheets'!$C$2:$C$126,Q$1)+SUBS('12-13 Teamsheets'!$S$2:$Z$126,$A91,'12-13 Teamsheets'!$C$2:$C$126,Q$1)+APPS('13-14 Teamsheets'!$H$2:$R$132,$A91,'13-14 Teamsheets'!$C$2:$C$132,Q$1)+SUBS('13-14 Teamsheets'!$S$2:$Z$132,$A91,'13-14 Teamsheets'!$C$2:$C$132,Q$1)+APPS('14-15 Teamsheets'!$H$2:$R$136,$A91,'14-15 Teamsheets'!$C$2:$C$136,Q$1)+SUBS('14-15 Teamsheets'!$S$2:$Z$136,$A91,'14-15 Teamsheets'!$C$2:$C$136,Q$1)</f>
        <v>0</v>
      </c>
      <c r="BU91" s="132">
        <v>0</v>
      </c>
      <c r="BV91" s="27">
        <f>APPS('07-08 Teamsheets'!$H$2:$R$88,$A91,'07-08 Teamsheets'!$C$2:$C$88,AZ$1)+SUBS('07-08 Teamsheets'!$S$2:$Z$88,$A91,'07-08 Teamsheets'!$C$2:$C$88,AZ$1)+APPS('11-12 Teamsheets'!$H$2:$R$119,$A91,'11-12 Teamsheets'!$C$2:$C$119,AZ$1)+SUBS('11-12 Teamsheets'!$S$2:$Z$119,$A91,'11-12 Teamsheets'!$C$2:$C$119,AZ$1)+APPS('12-13 Teamsheets'!$H$2:$R$126,$A91,'12-13 Teamsheets'!$C$2:$C$126,AZ$1)+SUBS('12-13 Teamsheets'!$S$2:$Z$126,$A91,'12-13 Teamsheets'!$C$2:$C$126,AZ$1)+APPS('13-14 Teamsheets'!$H$2:$R$132,$A91,'13-14 Teamsheets'!$C$2:$C$132,AZ$1)+SUBS('13-14 Teamsheets'!$S$2:$Z$132,$A91,'13-14 Teamsheets'!$C$2:$C$132,AZ$1)+APPS('14-15 Teamsheets'!$H$2:$R$136,$A91,'14-15 Teamsheets'!$C$2:$C$136,AZ$1)+SUBS('14-15 Teamsheets'!$S$2:$Z$136,$A91,'14-15 Teamsheets'!$C$2:$C$136,AZ$1)+APPS('08-09 Teamsheets'!$H$2:$R$92,$A91,'08-09 Teamsheets'!$C$2:$C$92,BE$1)+APPS('09-10 Teamsheets'!$H$2:$R$98,$A91,'09-10 Teamsheets'!$C$2:$C$98,BE$1)+SUBS('08-09 Teamsheets'!$S$2:$Z$92,$A91,'08-09 Teamsheets'!$C$2:$C$92,BE$1)+SUBS('09-10 Teamsheets'!$S$2:$Z$98,$A91,'09-10 Teamsheets'!$C$2:$C$98,BE$1)+APPS('10-11 Teamsheets'!$H$2:$R$107,$A91,'10-11 Teamsheets'!$C$2:$C$107,BE$1)+SUBS('10-11 Teamsheets'!$S$2:$Z$107,$A91,'10-11 Teamsheets'!$C$2:$C$107,BE$1)+APPS('11-12 Teamsheets'!$H$2:$R$119,$A91,'11-12 Teamsheets'!$C$2:$C$119,BE$1)+SUBS('11-12 Teamsheets'!$S$2:$Z$119,$A91,'11-12 Teamsheets'!$C$2:$C$119,BE$1)+APPS('12-13 Teamsheets'!$H$2:$R$126,$A91,'12-13 Teamsheets'!$C$2:$C$126,BE$1)+SUBS('12-13 Teamsheets'!$S$2:$Z$126,$A91,'12-13 Teamsheets'!$C$2:$C$126,BE$1)+APPS('13-14 Teamsheets'!$H$2:$R$132,$A91,'13-14 Teamsheets'!$C$2:$C$132,BE$1)+SUBS('13-14 Teamsheets'!$S$2:$Z$132,$A91,'13-14 Teamsheets'!$C$2:$C$132,BE$1)+APPS('14-15 Teamsheets'!$H$2:$R$136,$A91,'14-15 Teamsheets'!$C$2:$C$136,BE$1)+SUBS('14-15 Teamsheets'!$S$2:$Z$136,$A91,'14-15 Teamsheets'!$C$2:$C$136,BE$1)</f>
        <v>0</v>
      </c>
      <c r="BW91" s="27">
        <f>APPS('07-08 Teamsheets'!$H$2:$R$88,$A91,'07-08 Teamsheets'!$C$2:$C$88,BJ$1)+APPS('08-09 Teamsheets'!$H$2:$R$92,$A91,'08-09 Teamsheets'!$C$2:$C$92,BJ$1)+APPS('09-10 Teamsheets'!$H$2:$R$98,$A91,'09-10 Teamsheets'!$C$2:$C$98,BJ$1)+SUBS('07-08 Teamsheets'!$S$2:$Z$88,$A91,'07-08 Teamsheets'!$C$2:$C$88,BJ$1)+SUBS('08-09 Teamsheets'!$S$2:$Z$92,$A91,'08-09 Teamsheets'!$C$2:$C$92,BJ$1)+SUBS('09-10 Teamsheets'!$S$2:$Z$98,$A91,'09-10 Teamsheets'!$C$2:$C$98,BJ$1)+APPS('10-11 Teamsheets'!$H$2:$R$107,$A91,'10-11 Teamsheets'!$C$2:$C$107,BJ$1)+SUBS('10-11 Teamsheets'!$S$2:$Z$107,$A91,'10-11 Teamsheets'!$C$2:$C$107,BJ$1)+APPS('11-12 Teamsheets'!$H$2:$R$119,$A91,'11-12 Teamsheets'!$C$2:$C$119,BJ$1)+SUBS('11-12 Teamsheets'!$S$2:$Z$111,$A91,'11-12 Teamsheets'!$C$2:$C$119,BJ$1)+APPS('12-13 Teamsheets'!$H$2:$R$126,$A91,'12-13 Teamsheets'!$C$2:$C$126,BJ$1)+SUBS('12-13 Teamsheets'!$S$2:$Z$118,$A91,'12-13 Teamsheets'!$C$2:$C$126,BJ$1)+APPS('13-14 Teamsheets'!$H$2:$R$132,$A91,'13-14 Teamsheets'!$C$2:$C$132,BJ$1)+SUBS('13-14 Teamsheets'!$S$2:$Z$124,$A91,'13-14 Teamsheets'!$C$2:$C$132,BJ$1)+APPS('14-15 Teamsheets'!$H$2:$R$136,$A91,'14-15 Teamsheets'!$C$2:$C$136,BJ$1)+SUBS('14-15 Teamsheets'!$S$2:$Z$128,$A91,'14-15 Teamsheets'!$C$2:$C$136,BJ$1)</f>
        <v>0</v>
      </c>
      <c r="BX91" s="27">
        <f>APPS('07-08 Teamsheets'!$H$2:$R$88,$A91,'07-08 Teamsheets'!$C$2:$C$88,BO$1)+APPS('08-09 Teamsheets'!$H$2:$R$92,$A91,'08-09 Teamsheets'!$C$2:$C$92,BO$1)+APPS('09-10 Teamsheets'!$H$2:$R$98,$A91,'09-10 Teamsheets'!$C$2:$C$98,BO$1)+SUBS('07-08 Teamsheets'!$S$2:$Z$88,$A91,'07-08 Teamsheets'!$C$2:$C$88,BO$1)+SUBS('08-09 Teamsheets'!$S$2:$Z$92,$A91,'08-09 Teamsheets'!$C$2:$C$92,BO$1)+SUBS('09-10 Teamsheets'!$S$2:$Z$98,$A91,'09-10 Teamsheets'!$C$2:$C$98,BO$1)+APPS('10-11 Teamsheets'!$H$2:$R$107,$A91,'10-11 Teamsheets'!$C$2:$C$107,BO$1)+SUBS('10-11 Teamsheets'!$S$2:$Z$107,$A91,'10-11 Teamsheets'!$C$2:$C$107,BO$1)+APPS('11-12 Teamsheets'!$H$2:$R$119,$A91,'11-12 Teamsheets'!$C$2:$C$119,BO$1)+SUBS('11-12 Teamsheets'!$S$2:$Z$119,$A91,'11-12 Teamsheets'!$C$2:$C$119,BO$1)+APPS('12-13 Teamsheets'!$H$2:$R$126,$A91,'12-13 Teamsheets'!$C$2:$C$126,BO$1)+SUBS('12-13 Teamsheets'!$S$2:$Z$126,$A91,'12-13 Teamsheets'!$C$2:$C$126,BO$1)+APPS('13-14 Teamsheets'!$H$2:$R$132,$A91,'13-14 Teamsheets'!$C$2:$C$132,BO$1)+SUBS('13-14 Teamsheets'!$S$2:$Z$132,$A91,'13-14 Teamsheets'!$C$2:$C$132,BO$1)+APPS('14-15 Teamsheets'!$H$2:$R$136,$A91,'14-15 Teamsheets'!$C$2:$C$136,BO$1)+SUBS('14-15 Teamsheets'!$S$2:$Z$136,$A91,'14-15 Teamsheets'!$C$2:$C$136,BO$1)</f>
        <v>0</v>
      </c>
      <c r="BY91" s="28">
        <f t="shared" si="31"/>
        <v>0</v>
      </c>
      <c r="BZ91" s="27" t="str">
        <f>(APPS('05-06 Teamsheets'!$H$2:$R$71,$A91) + APPS('06-07 Teamsheets'!$H$2:$R$83,$A91) +APPS('07-08 Teamsheets'!$H$2:$R$88,$A91) + APPS('08-09 Teamsheets'!$H$2:$R$92,$A91)+APPS('09-10 Teamsheets'!$H$2:$R$98,$A91)+APPS('10-11 Teamsheets'!$H$2:$R$107,$A91)+APPS('11-12 Teamsheets'!$H$2:$R$119,$A91)+APPS('12-13 Teamsheets'!$H$2:$R$126,$A91)+APPS('13-14 Teamsheets'!$H$2:$R$132,$A91)+APPS('14-15 Teamsheets'!$H$2:$R$136,$A91)) &amp; "(" &amp; (SUBS('05-06 Teamsheets'!$S$2:$W$71,$A91)+SUBS('06-07 Teamsheets'!$S$2:$Z$83,$A91)+SUBS('07-08 Teamsheets'!$S$2:$Z$88,$A91) +SUBS('08-09 Teamsheets'!$S$2:$Z$92,$A91)+SUBS('09-10 Teamsheets'!$S$2:$Z$98,$A91)+SUBS('10-11 Teamsheets'!$S$2:$Z$107,$A91)+SUBS('11-12 Teamsheets'!$S$2:$Z$119,$A91)+SUBS('12-13 Teamsheets'!$S$2:$Z$126,$A91)+SUBS('13-14 Teamsheets'!$S$2:$Z$132,$A91)+SUBS('14-15 Teamsheets'!$S$2:$Z$136,$A91)) &amp; ")"</f>
        <v>0(0)</v>
      </c>
      <c r="CA91" s="28">
        <f t="shared" si="32"/>
        <v>0</v>
      </c>
      <c r="CB91" s="71">
        <f>GOALS('05-06 Teamsheets'!$H$2:$W$71,$A91,'05-06 Teamsheets'!$C$2:$C$71,B$1)+GOALS('06-07 Teamsheets'!$H$2:$Z$83,$A91,'06-07 Teamsheets'!$C$2:$C$83,G$1)+GOALS('07-08 Teamsheets'!$H$2:$Z$88,$A91,'07-08 Teamsheets'!$C$2:$C$88,L$1)+GOALS('08-09 Teamsheets'!$H$2:$Z$92,$A91,'08-09 Teamsheets'!$C$2:$C$92,Q$1)+GOALS('09-10 Teamsheets'!$H$2:$Z$98,$A91,'09-10 Teamsheets'!$C$2:$C$98,Q$1)+GOALS('10-11 Teamsheets'!$H$2:$Z$107,$A91,'10-11 Teamsheets'!$C$2:$C$107,Q$1)+GOALS('11-12 Teamsheets'!$H$2:$Z$119,$A91,'11-12 Teamsheets'!$C$2:$C$119,Q$1)+GOALS('12-13 Teamsheets'!$H$2:$Z$126,$A91,'12-13 Teamsheets'!$C$2:$C$126,Q$1)+GOALS('13-14 Teamsheets'!$H$2:$Z$132,$A91,'13-14 Teamsheets'!$C$2:$C$132,Q$1)+GOALS('14-15 Teamsheets'!$H$2:$Z$136,$A91,'14-15 Teamsheets'!$C$2:$C$136,Q$1)</f>
        <v>0</v>
      </c>
      <c r="CC91" s="27">
        <f>GOALS('05-06 Teamsheets'!$H$2:$W$71,$A91,'05-06 Teamsheets'!$C$2:$C$71,V$1)+GOALS('05-06 Teamsheets'!$H$2:$W$71,$A91,'05-06 Teamsheets'!$C$2:$C$71,AA$1)+GOALS('06-07 Teamsheets'!$H$2:$Z$83,$A91,'06-07 Teamsheets'!$C$2:$C$83,AF$1)+GOALS('06-07 Teamsheets'!$H$2:$Z$83,$A91,'06-07 Teamsheets'!$C$2:$C$83,AK$1)+GOALS('07-08 Teamsheets'!$H$2:$Z$88,$A91,'07-08 Teamsheets'!$C$2:$C$88,AP$1)+GOALS('07-08 Teamsheets'!$H$2:$Z$88,$A91,'07-08 Teamsheets'!$C$2:$C$88,AU$1)+GOALS('07-08 Teamsheets'!$H$2:$Z$88,$A91,'07-08 Teamsheets'!$C$2:$C$88,AZ$1)+GOALS('11-12 Teamsheets'!$H$2:$Z$119,$A91,'11-12 Teamsheets'!$C$2:$C$119,AZ$1)+GOALS('12-13 Teamsheets'!$H$2:$Z$120,$A91,'12-13 Teamsheets'!$C$2:$C$120,AZ$1)+GOALS('13-14 Teamsheets'!$H$2:$Z$126,$A91,'13-14 Teamsheets'!$C$2:$C$126,AZ$1)+GOALS('14-15 Teamsheets'!$H$2:$Z$130,$A91,'14-15 Teamsheets'!$C$2:$C$130,AZ$1)+GOALS('08-09 Teamsheets'!$H$2:$Z$92,$A91,'08-09 Teamsheets'!$C$2:$C$92,BE$1)+GOALS('09-10 Teamsheets'!$H$2:$Z$98,$A91,'09-10 Teamsheets'!$C$2:$C$98,BE$1)+GOALS('10-11 Teamsheets'!$H$2:$Z$107,$A91,'10-11 Teamsheets'!$C$2:$C$107,BE$1)+GOALS('11-12 Teamsheets'!$H$2:$Z$119,$A91,'11-12 Teamsheets'!$C$2:$C$119,BE$1)+GOALS('12-13 Teamsheets'!$H$2:$Z$126,$A91,'12-13 Teamsheets'!$C$2:$C$126,BE$1)+GOALS('13-14 Teamsheets'!$H$2:$Z$132,$A91,'13-14 Teamsheets'!$C$2:$C$132,BE$1)+GOALS('14-15 Teamsheets'!$H$2:$Z$136,$A91,'14-15 Teamsheets'!$C$2:$C$136,BE$1)</f>
        <v>0</v>
      </c>
      <c r="CD91" s="27">
        <f>GOALS('07-08 Teamsheets'!$H$2:$Z$88,$A91,'07-08 Teamsheets'!$C$2:$C$88,BJ$1)
+GOALS('08-09 Teamsheets'!$H$2:$Z$92,$A91,'08-09 Teamsheets'!$C$2:$C$92,BJ$1)
+GOALS('09-10 Teamsheets'!$H$2:$Z$98,$A91,'09-10 Teamsheets'!$C$2:$C$98,BJ$1)
+GOALS('10-11 Teamsheets'!$H$2:$Z$107,$A91,'10-11 Teamsheets'!$C$2:$C$107,BJ$1)
+GOALS('11-12 Teamsheets'!$H$2:$Z$119,$A91,'11-12 Teamsheets'!$C$2:$C$119,BJ$1)
+GOALS('12-13 Teamsheets'!$H$2:$Z$124,$A91,'12-13 Teamsheets'!$C$2:$C$124,BJ$1)+GOALS('13-14 Teamsheets'!$H$2:$Z$130,$A91,'13-14 Teamsheets'!$C$2:$C$130,BJ$1)+GOALS('14-15 Teamsheets'!$H$2:$Z$134,$A91,'14-15 Teamsheets'!$C$2:$C$134,BJ$1)
+GOALS('07-08 Teamsheets'!$H$2:$Z$88,$A91,'07-08 Teamsheets'!$C$2:$C$88,BO$1)
+GOALS('08-09 Teamsheets'!$H$2:$Z$92,$A91,'08-09 Teamsheets'!$C$2:$C$92,BO$1)
+GOALS('09-10 Teamsheets'!$H$2:$Z$98,$A91,'09-10 Teamsheets'!$C$2:$C$98,BO$1)
+GOALS('10-11 Teamsheets'!$H$2:$Z$107,$A91,'10-11 Teamsheets'!$C$2:$C$107,BO$1)
+GOALS('11-12 Teamsheets'!$H$2:$Z$119,$A91,'11-12 Teamsheets'!$C$2:$C$119,BO$1)
+GOALS('12-13 Teamsheets'!$H$2:$Z$126,$A91,'12-13 Teamsheets'!$C$2:$C$126,BO$1)+GOALS('13-14 Teamsheets'!$H$2:$Z$132,$A91,'13-14 Teamsheets'!$C$2:$C$132,BO$1)+GOALS('14-15 Teamsheets'!$H$2:$Z$136,$A91,'14-15 Teamsheets'!$C$2:$C$136,BO$1)</f>
        <v>0</v>
      </c>
      <c r="CE91" s="28">
        <f t="shared" si="33"/>
        <v>0</v>
      </c>
      <c r="CF91" s="27" t="str">
        <f>(GOALS('05-06 Teamsheets'!$H$2:$R$71,$A91) +GOALS('06-07 Teamsheets'!$H$2:$R$83,$A91) +  GOALS('07-08 Teamsheets'!$H$2:$R$88,$A91) + GOALS('08-09 Teamsheets'!$H$2:$R$92,$A91)+GOALS('09-10 Teamsheets'!$H$2:$R$98,$A91)+GOALS('10-11 Teamsheets'!$H$2:$R$107,$A91)+GOALS('11-12 Teamsheets'!$H$2:$R$119,$A91)+GOALS('12-13 Teamsheets'!$H$2:$R$126,$A91)+GOALS('13-14 Teamsheets'!$H$2:$R$132,$A91)+GOALS('14-15 Teamsheets'!$H$2:$R$136,$A91)) &amp; "(" &amp; (GOALS('05-06 Teamsheets'!$S$2:$W$71,$A91)+GOALS('06-07 Teamsheets'!$S$2:$Z$83,$A91)+GOALS('07-08 Teamsheets'!$S$2:$Z$88,$A91)+GOALS('08-09 Teamsheets'!$S$2:$Z$92,$A91)+GOALS('09-10 Teamsheets'!$S$2:$Z$98,$A91)+GOALS('10-11 Teamsheets'!$S$2:$Z$107,$A91)+GOALS('11-12 Teamsheets'!$S$2:$Z$119,$A91)+GOALS('12-13 Teamsheets'!$S$2:$Z$126,$A91)+GOALS('13-14 Teamsheets'!$S$2:$Z$132,$A91)+GOALS('14-15 Teamsheets'!$S$2:$Z$136,$A91)) &amp; ")"</f>
        <v>0(0)</v>
      </c>
      <c r="CG91" s="28">
        <f t="shared" si="34"/>
        <v>0</v>
      </c>
      <c r="CH91" s="71">
        <f t="shared" si="7"/>
        <v>0</v>
      </c>
      <c r="CI91" s="83">
        <f t="shared" si="8"/>
        <v>0</v>
      </c>
      <c r="CJ91" s="77">
        <f t="shared" si="9"/>
        <v>0</v>
      </c>
      <c r="CK91" s="74" t="str">
        <f>(CARDS('05-06 Teamsheets'!$H$2:$W$71,$A91,$CX$2)+CARDS('06-07 Teamsheets'!$H$2:$Z$83,$A91,$CX$2)+CARDS('07-08 Teamsheets'!$H$2:$Z$88,$A91,$CX$2)+CARDS('08-09 Teamsheets'!$H$2:$Z$92,$A91,$CX$2)+CARDS('09-10 Teamsheets'!$H$2:$Z$98,$A91,$CX$2)+CARDS('10-11 Teamsheets'!$H$2:$Z$107,$A91,$CX$2)+CARDS('11-12 Teamsheets'!$H$2:$Z$119,$A91,$CX$2)+CARDS('12-13 Teamsheets'!$H$2:$Z$126,$A91,$CX$2)+CARDS('13-14 Teamsheets'!$H$2:$Z$130,$A91,$CX$2)) &amp; "(" &amp; (CARDS('05-06 Teamsheets'!$H$2:$W$71,$A91,$CX$3)+CARDS('06-07 Teamsheets'!$H$2:$Z$83,$A91,$CX$3)+CARDS('07-08 Teamsheets'!$H$2:$Z$88,$A91,$CX$3)+CARDS('08-09 Teamsheets'!$H$2:$Z$92,$A91,$CX$3)+CARDS('09-10 Teamsheets'!$H$2:$Z$98,$A91,$CX$3)+CARDS('10-11 Teamsheets'!$H$2:$Z$107,$A91,$CX$3)+CARDS('11-12 Teamsheets'!$H$2:$Z$119,$A91,$CX$3)+CARDS('13-14 Teamsheets'!$H$2:$Z$130,$A91,$CX$3)) &amp; ")"</f>
        <v>0(0)</v>
      </c>
      <c r="CL91" s="28">
        <f>SUM(F91,K91,P91,U91)</f>
        <v>0</v>
      </c>
      <c r="CM91" s="28">
        <f>SUM(Z91,AE91,AJ91,AO91,AT91,BI91,AY91,BN91,BS91,BD91)</f>
        <v>0</v>
      </c>
      <c r="CN91" s="77">
        <f>SUM(CL91:CM91)</f>
        <v>0</v>
      </c>
      <c r="CO91" s="28">
        <f>IF(AND(CN91&lt;&gt;0, CA91&lt;&gt;0),CN91/CA91,0)</f>
        <v>0</v>
      </c>
      <c r="CP91" s="28">
        <f>IF(CG91&lt;&gt;0,CG91/CA91,0)</f>
        <v>0</v>
      </c>
      <c r="CQ91" s="77">
        <f>IF(CG91&lt;&gt;0,CN91/CG91,0)</f>
        <v>0</v>
      </c>
      <c r="CS91" s="71">
        <f t="shared" si="26"/>
        <v>197</v>
      </c>
      <c r="CT91" s="83">
        <f t="shared" si="27"/>
        <v>196</v>
      </c>
      <c r="CU91" s="77">
        <f t="shared" si="28"/>
        <v>101</v>
      </c>
      <c r="CW91"/>
      <c r="CX91" s="30"/>
    </row>
    <row r="92" spans="1:102" x14ac:dyDescent="0.2">
      <c r="A92" s="25" t="s">
        <v>1672</v>
      </c>
      <c r="B92" s="27" t="s">
        <v>1635</v>
      </c>
      <c r="C92" s="27" t="s">
        <v>1635</v>
      </c>
      <c r="D92" s="27">
        <v>0</v>
      </c>
      <c r="E92" s="27" t="s">
        <v>1635</v>
      </c>
      <c r="F92" s="82">
        <v>0</v>
      </c>
      <c r="G92" s="27" t="s">
        <v>1635</v>
      </c>
      <c r="H92" s="27" t="s">
        <v>1635</v>
      </c>
      <c r="I92" s="27">
        <v>0</v>
      </c>
      <c r="J92" s="27" t="s">
        <v>1635</v>
      </c>
      <c r="K92" s="82">
        <v>0</v>
      </c>
      <c r="L92" s="27" t="s">
        <v>1635</v>
      </c>
      <c r="M92" s="27" t="s">
        <v>1635</v>
      </c>
      <c r="N92" s="27">
        <v>0</v>
      </c>
      <c r="O92" s="27" t="s">
        <v>1635</v>
      </c>
      <c r="P92" s="82">
        <v>0</v>
      </c>
      <c r="Q92" s="27" t="str">
        <f>(APPS('08-09 Teamsheets'!$H$2:$R$92,$A92,'08-09 Teamsheets'!$C$2:$C$92,Q$1)+APPS('09-10 Teamsheets'!$H$2:$R$98,$A92,'09-10 Teamsheets'!$C$2:$C$98,Q$1)+APPS('10-11 Teamsheets'!$H$2:$R$107,$A92,'10-11 Teamsheets'!$C$2:$C$107,Q$1)+APPS('11-12 Teamsheets'!$H$2:$R$119,$A92,'11-12 Teamsheets'!$C$2:$C$119,Q$1)+APPS('12-13 Teamsheets'!$H$2:$R$126,$A92,'12-13 Teamsheets'!$C$2:$C$126,Q$1)+APPS('13-14 Teamsheets'!$H$2:$R$132,$A92,'13-14 Teamsheets'!$C$2:$C$132,Q$1)+APPS('14-15 Teamsheets'!$H$2:$R$136,$A92,'14-15 Teamsheets'!$C$2:$C$136,Q$1)) &amp; "(" &amp; (SUBS('08-09 Teamsheets'!$S$2:$Z$92,$A92,'08-09 Teamsheets'!$C$2:$C$92,Q$1)+SUBS('09-10 Teamsheets'!$S$2:$Z$98,$A92,'09-10 Teamsheets'!$C$2:$C$98,Q$1)+SUBS('10-11 Teamsheets'!$S$2:$Z$107,$A92,'10-11 Teamsheets'!$C$2:$C$107,Q$1)+SUBS('11-12 Teamsheets'!$S$2:$Z$119,$A92,'11-12 Teamsheets'!$C$2:$C$119,Q$1)+SUBS('12-13 Teamsheets'!$S$2:$Z$126,$A92,'12-13 Teamsheets'!$C$2:$C$126,Q$1)+SUBS('13-14 Teamsheets'!$S$2:$Z$132,$A92,'13-14 Teamsheets'!$C$2:$C$132,Q$1)+SUBS('14-15 Teamsheets'!$S$2:$Z$136,$A92,'14-15 Teamsheets'!$C$2:$C$136,Q$1)) &amp; ")"</f>
        <v>6(1)</v>
      </c>
      <c r="R92" s="27" t="str">
        <f>(GOALS('08-09 Teamsheets'!$H$2:$R$92,$A92,'08-09 Teamsheets'!$C$2:$C$92,Q$1)+GOALS('09-10 Teamsheets'!$H$2:$R$98,$A92,'09-10 Teamsheets'!$C$2:$C$98,Q$1)+GOALS('10-11 Teamsheets'!$H$2:$R$107,$A92,'10-11 Teamsheets'!$C$2:$C$107,Q$1)+GOALS('11-12 Teamsheets'!$H$2:$R$119,$A92,'11-12 Teamsheets'!$C$2:$C$119,Q$1)+GOALS('12-13 Teamsheets'!$H$2:$R$126,$A92,'12-13 Teamsheets'!$C$2:$C$126,Q$1)+GOALS('13-14 Teamsheets'!$H$2:$R$132,$A92,'13-14 Teamsheets'!$C$2:$C$132,Q$1)+GOALS('14-15 Teamsheets'!$H$2:$R$136,$A92,'14-15 Teamsheets'!$C$2:$C$136,Q$1)) &amp; "(" &amp; (GOALS('08-09 Teamsheets'!$S$2:$Z$92,$A92,'08-09 Teamsheets'!$C$2:$C$92,Q$1)+GOALS('09-10 Teamsheets'!$S$2:$Z$98,$A92,'09-10 Teamsheets'!$C$2:$C$98,Q$1)+GOALS('10-11 Teamsheets'!$S$2:$Z$107,$A92,'10-11 Teamsheets'!$C$2:$C$107,Q$1)+GOALS('11-12 Teamsheets'!$S$2:$Z$119,$A92,'11-12 Teamsheets'!$C$2:$C$119,Q$1)+GOALS('12-13 Teamsheets'!$S$2:$Z$126,$A92,'12-13 Teamsheets'!$C$2:$C$126,Q$1)+GOALS('13-14 Teamsheets'!$S$2:$Z$132,$A92,'13-14 Teamsheets'!$C$2:$C$132,Q$1)+GOALS('14-15 Teamsheets'!$S$2:$Z$136,$A92,'14-15 Teamsheets'!$C$2:$C$136,Q$1)) &amp; ")"</f>
        <v>1(1)</v>
      </c>
      <c r="S92" s="27">
        <f>Clean_sheet('08-09 Teamsheets'!$C$2:$H$92,$A92,Q$1)+Clean_sheet('09-10 Teamsheets'!$C$2:$H$98,$A92,Q$1)+Clean_sheet('10-11 Teamsheets'!$C$2:$H$107,$A92,Q$1)+Clean_sheet('11-12 Teamsheets'!$C$2:$H$119,$A92,Q$1)+Clean_sheet('12-13 Teamsheets'!$C$2:$H$126,$A92,Q$1)+Clean_sheet('13-14 Teamsheets'!$C$2:$H$132,$A92,Q$1)+Clean_sheet('14-15 Teamsheets'!$C$2:$H$136,$A92,Q$1)</f>
        <v>0</v>
      </c>
      <c r="T92" s="27" t="str">
        <f>(CARDS('08-09 Teamsheets'!$H$2:$Z$92,$A92,$CX$2,'08-09 Teamsheets'!$C$2:$C$92,Q$1)+CARDS('09-10 Teamsheets'!$H$2:$Z$98,$A92,$CX$2,'09-10 Teamsheets'!$C$2:$C$98,Q$1)+CARDS('10-11 Teamsheets'!$H$2:$Z$107,$A92,$CX$2,'10-11 Teamsheets'!$C$2:$C$107,Q$1)+CARDS('11-12 Teamsheets'!$H$2:$Z$119,$A92,$CX$2,'11-12 Teamsheets'!$C$2:$C$119,Q$1)+CARDS('12-13 Teamsheets'!$H$2:$Z$126,$A92,$CX$2,'12-13 Teamsheets'!$C$2:$C$126,Q$1)+CARDS('13-14 Teamsheets'!$H$2:$Z$132,$A92,$CX$2,'13-14 Teamsheets'!$C$2:$C$132,Q$1)+CARDS('14-15 Teamsheets'!$H$2:$Z$136,$A92,$CX$2,'14-15 Teamsheets'!$C$2:$C$136,Q$1)) &amp; "(" &amp; (CARDS('08-09 Teamsheets'!$H$2:$Z$92,$A92,$CX$3,'08-09 Teamsheets'!$C$2:$C$92,Q$1)+CARDS('09-10 Teamsheets'!$H$2:$Z$98,$A92,$CX$3,'09-10 Teamsheets'!$C$2:$C$98,Q$1)+CARDS('10-11 Teamsheets'!$H$2:$Z$107,$A92,$CX$3,'10-11 Teamsheets'!$C$2:$C$107,Q$1)+CARDS('11-12 Teamsheets'!$H$2:$Z$119,$A92,$CX$3,'11-12 Teamsheets'!$C$2:$C$119,Q$1)+CARDS('12-13 Teamsheets'!$H$2:$Z$126,$A92,$CX$3,'12-13 Teamsheets'!$C$2:$C$126,Q$1)+CARDS('13-14 Teamsheets'!$H$2:$Z$132,$A92,$CX$3,'13-14 Teamsheets'!$C$2:$C$132,Q$1)+CARDS('14-15 Teamsheets'!$H$2:$Z$136,$A92,$CX$3,'14-15 Teamsheets'!$C$2:$C$136,Q$1)) &amp; ")"</f>
        <v>0(0)</v>
      </c>
      <c r="U92" s="82">
        <f>MINS_PLAYED('08-09 Teamsheets'!$H$2:$R$92,$A92,'08-09 Teamsheets'!$C$2:$C$92,Q$1)+MINS_PLAYED('09-10 Teamsheets'!$H$2:$R$98,$A92,'09-10 Teamsheets'!$C$2:$C$98,Q$1)+ MINS_AS_SUB('08-09 Teamsheets'!$S$2:$Z$92,$A92,'08-09 Teamsheets'!$C$2:$C$92,Q$1)+ MINS_AS_SUB('09-10 Teamsheets'!$S$2:$Z$98,$A92,'09-10 Teamsheets'!$C$2:$C$98,Q$1)+MINS_PLAYED('10-11 Teamsheets'!$H$2:$R$107,$A92,'10-11 Teamsheets'!$C$2:$C$107,Q$1)+MINS_AS_SUB('10-11 Teamsheets'!$S$2:$Z$107,$A92,'10-11 Teamsheets'!$C$2:$C$107,Q$1)+MINS_PLAYED('11-12 Teamsheets'!$H$2:$R$119,$A92,'11-12 Teamsheets'!$C$2:$C$119,Q$1)+MINS_AS_SUB('11-12 Teamsheets'!$S$2:$Z$119,$A92,'11-12 Teamsheets'!$C$2:$C$119,Q$1)+MINS_PLAYED('12-13 Teamsheets'!$H$2:$R$126,$A92,'12-13 Teamsheets'!$C$2:$C$126,Q$1)+MINS_AS_SUB('12-13 Teamsheets'!$S$2:$Z$126,$A92,'12-13 Teamsheets'!$C$2:$C$126,Q$1)+MINS_PLAYED('13-14 Teamsheets'!$H$2:$R$132,$A92,'13-14 Teamsheets'!$C$2:$C$132,Q$1)+MINS_AS_SUB('13-14 Teamsheets'!$S$2:$Z$132,$A92,'13-14 Teamsheets'!$C$2:$C$132,Q$1)+MINS_PLAYED('14-15 Teamsheets'!$H$2:$R$136,$A92,'14-15 Teamsheets'!$C$2:$C$136,Q$1)+MINS_AS_SUB('14-15 Teamsheets'!$S$2:$Z$136,$A92,'14-15 Teamsheets'!$C$2:$C$136,Q$1)</f>
        <v>524</v>
      </c>
      <c r="V92" s="27" t="s">
        <v>1635</v>
      </c>
      <c r="W92" s="27" t="s">
        <v>1635</v>
      </c>
      <c r="X92" s="27">
        <v>0</v>
      </c>
      <c r="Y92" s="27" t="s">
        <v>1635</v>
      </c>
      <c r="Z92" s="82">
        <v>0</v>
      </c>
      <c r="AA92" s="27" t="s">
        <v>1635</v>
      </c>
      <c r="AB92" s="27" t="s">
        <v>1635</v>
      </c>
      <c r="AC92" s="27">
        <v>0</v>
      </c>
      <c r="AD92" s="27" t="s">
        <v>1635</v>
      </c>
      <c r="AE92" s="82">
        <v>0</v>
      </c>
      <c r="AF92" s="27" t="s">
        <v>1635</v>
      </c>
      <c r="AG92" s="27" t="s">
        <v>1635</v>
      </c>
      <c r="AH92" s="27">
        <v>0</v>
      </c>
      <c r="AI92" s="27" t="s">
        <v>1635</v>
      </c>
      <c r="AJ92" s="82">
        <v>0</v>
      </c>
      <c r="AK92" s="27" t="s">
        <v>1635</v>
      </c>
      <c r="AL92" s="27" t="s">
        <v>1635</v>
      </c>
      <c r="AM92" s="27">
        <v>0</v>
      </c>
      <c r="AN92" s="27" t="s">
        <v>1635</v>
      </c>
      <c r="AO92" s="82">
        <v>0</v>
      </c>
      <c r="AP92" s="27" t="s">
        <v>1635</v>
      </c>
      <c r="AQ92" s="27" t="s">
        <v>1635</v>
      </c>
      <c r="AR92" s="27">
        <v>0</v>
      </c>
      <c r="AS92" s="27" t="s">
        <v>1635</v>
      </c>
      <c r="AT92" s="82">
        <v>0</v>
      </c>
      <c r="AU92" s="27" t="s">
        <v>1635</v>
      </c>
      <c r="AV92" s="27" t="s">
        <v>1635</v>
      </c>
      <c r="AW92" s="27">
        <v>0</v>
      </c>
      <c r="AX92" s="27" t="s">
        <v>1635</v>
      </c>
      <c r="AY92" s="82">
        <v>0</v>
      </c>
      <c r="AZ92" s="27" t="str">
        <f>(APPS('07-08 Teamsheets'!$H$2:$R$88,$A92,'07-08 Teamsheets'!$C$2:$C$88,AZ$1)+APPS('11-12 Teamsheets'!$H$2:$R$119,$A92,'11-12 Teamsheets'!$C$2:$C$119,AZ$1)+APPS('12-13 Teamsheets'!$H$2:$R$126,$A92,'12-13 Teamsheets'!$C$2:$C$126,AZ$1)+APPS('13-14 Teamsheets'!$H$2:$R$132,$A92,'13-14 Teamsheets'!$C$2:$C$132,AZ$1)+APPS('14-15 Teamsheets'!$H$2:$R$136,$A92,'14-15 Teamsheets'!$C$2:$C$136,AZ$1)) &amp; "(" &amp; (SUBS('07-08 Teamsheets'!$S$2:$Z$88,$A92,'07-08 Teamsheets'!$C$2:$C$88,AZ$1)+SUBS('11-12 Teamsheets'!$S$2:$Z$119,$A92,'11-12 Teamsheets'!$C$2:$C$119,AZ$1)+SUBS('12-13 Teamsheets'!$S$2:$Z$126,$A92,'12-13 Teamsheets'!$C$2:$C$126,AZ$1)+SUBS('13-14 Teamsheets'!$S$2:$Z$132,$A92,'13-14 Teamsheets'!$C$2:$C$132,AZ$1)+SUBS('14-15 Teamsheets'!$S$2:$Z$136,$A92,'14-15 Teamsheets'!$C$2:$C$136,AZ$1)) &amp; ")"</f>
        <v>0(0)</v>
      </c>
      <c r="BA92" s="27" t="str">
        <f>(GOALS('07-08 Teamsheets'!$H$2:$R$88,$A92,'07-08 Teamsheets'!$C$2:$C$88,AZ$1)+GOALS('11-12 Teamsheets'!$H$2:$R$119,$A92,'11-12 Teamsheets'!$C$2:$C$119,AZ$1)+GOALS('12-13 Teamsheets'!$H$2:$R$126,$A92,'12-13 Teamsheets'!$C$2:$C$126,AZ$1)+GOALS('13-14 Teamsheets'!$H$2:$R$132,$A92,'13-14 Teamsheets'!$C$2:$C$132,AZ$1)+GOALS('14-15 Teamsheets'!$H$2:$R$136,$A92,'14-15 Teamsheets'!$C$2:$C$136,AZ$1)) &amp; "(" &amp; (GOALS('07-08 Teamsheets'!$S$2:$Z$88,$A92,'07-08 Teamsheets'!$C$2:$C$88,AZ$1)+GOALS('11-12 Teamsheets'!$S$2:$Z$119,$A92,'11-12 Teamsheets'!$C$2:$C$119,AZ$1)+GOALS('12-13 Teamsheets'!$S$2:$Z$126,$A92,'12-13 Teamsheets'!$C$2:$C$126,AZ$1)+GOALS('13-14 Teamsheets'!$S$2:$Z$132,$A92,'13-14 Teamsheets'!$C$2:$C$132,AZ$1)+GOALS('14-15 Teamsheets'!$S$2:$Z$136,$A92,'14-15 Teamsheets'!$C$2:$C$136,AZ$1)) &amp; ")"</f>
        <v>0(0)</v>
      </c>
      <c r="BB92" s="27">
        <f>Clean_sheet('07-08 Teamsheets'!$C$2:$H$92,$A92,AZ$1)+Clean_sheet('11-12 Teamsheets'!$C$2:$H$119,$A92,AZ$1)+Clean_sheet('12-13 Teamsheets'!$C$2:$H$126,$A92,AZ$1)+Clean_sheet('13-14 Teamsheets'!$C$2:$H$132,$A92,AZ$1)+Clean_sheet('14-15 Teamsheets'!$C$2:$H$136,$A92,AZ$1)</f>
        <v>0</v>
      </c>
      <c r="BC92" s="27" t="str">
        <f>(CARDS('07-08 Teamsheets'!$H$2:$Z$88,$A92,$CX$2,'07-08 Teamsheets'!$C$2:$C$88,AZ$1)+CARDS('11-12 Teamsheets'!$H$2:$Z$119,$A92,$CX$2,'11-12 Teamsheets'!$C$2:$C$119,AZ$1)+CARDS('12-13 Teamsheets'!$H$2:$Z$126,$A92,$CX$2,'12-13 Teamsheets'!$C$2:$C$126,AZ$1)+CARDS('13-14 Teamsheets'!$H$2:$Z$132,$A92,$CX$2,'13-14 Teamsheets'!$C$2:$C$132,AZ$1)+CARDS('14-15 Teamsheets'!$H$2:$Z$136,$A92,$CX$2,'14-15 Teamsheets'!$C$2:$C$136,AZ$1)) &amp; "(" &amp; (CARDS('07-08 Teamsheets'!$H$2:$Z$88,$A92,$CX$3,'07-08 Teamsheets'!$C$2:$C$88,AZ$1)+CARDS('11-12 Teamsheets'!$H$2:$Z$119,$A92,$CX$3,'11-12 Teamsheets'!$C$2:$C$119,AZ$1)+CARDS('12-13 Teamsheets'!$H$2:$Z$126,$A92,$CX$3,'12-13 Teamsheets'!$C$2:$C$126,AZ$1)+CARDS('13-14 Teamsheets'!$H$2:$Z$132,$A92,$CX$3,'13-14 Teamsheets'!$C$2:$C$132,AZ$1)+CARDS('14-15 Teamsheets'!$H$2:$Z$136,$A92,$CX$3,'14-15 Teamsheets'!$C$2:$C$136,AZ$1)) &amp; ")"</f>
        <v>0(0)</v>
      </c>
      <c r="BD92" s="82">
        <f>MINS_PLAYED('07-08 Teamsheets'!$H$2:$R$88,$A92,'07-08 Teamsheets'!$C$2:$C$88,AZ$1)+MINS_PLAYED('11-12 Teamsheets'!$H$2:$R$119,$A92,'11-12 Teamsheets'!$C$2:$C$119,AZ$1)+MINS_PLAYED('12-13 Teamsheets'!$H$2:$R$126,$A92,'12-13 Teamsheets'!$C$2:$C$126,AZ$1)+MINS_PLAYED('13-14 Teamsheets'!$H$2:$R$132,$A92,'13-14 Teamsheets'!$C$2:$C$132,AZ$1)+MINS_PLAYED('14-15 Teamsheets'!$H$2:$R$136,$A92,'14-15 Teamsheets'!$C$2:$C$136,AZ$1)+MINS_AS_SUB('07-08 Teamsheets'!$S$2:$Z$88,$A92,'07-08 Teamsheets'!$C$2:$C$88,AZ$1)+MINS_AS_SUB('11-12 Teamsheets'!$S$2:$Z$119,$A92,'11-12 Teamsheets'!$C$2:$C$119,AZ$1)+MINS_AS_SUB('12-13 Teamsheets'!$S$2:$Z$126,$A92,'12-13 Teamsheets'!$C$2:$C$126,AZ$1)+MINS_AS_SUB('13-14 Teamsheets'!$S$2:$Z$132,$A92,'13-14 Teamsheets'!$C$2:$C$132,AZ$1)+MINS_AS_SUB('14-15 Teamsheets'!$S$2:$Z$136,$A92,'14-15 Teamsheets'!$C$2:$C$136,AZ$1)</f>
        <v>0</v>
      </c>
      <c r="BE92" s="27" t="str">
        <f>(APPS('08-09 Teamsheets'!$H$2:$R$92,$A92,'08-09 Teamsheets'!$C$2:$C$92,BE$1)+APPS('09-10 Teamsheets'!$H$2:$R$98,$A92,'09-10 Teamsheets'!$C$2:$C$98,BE$1)+APPS('10-11 Teamsheets'!$H$2:$R$107,$A92,'10-11 Teamsheets'!$C$2:$C$107,BE$1)+APPS('11-12 Teamsheets'!$H$2:$R$119,$A92,'11-12 Teamsheets'!$C$2:$C$119,BE$1)+APPS('12-13 Teamsheets'!$H$2:$R$126,$A92,'12-13 Teamsheets'!$C$2:$C$126,BE$1)+APPS('13-14 Teamsheets'!$H$2:$R$132,$A92,'13-14 Teamsheets'!$C$2:$C$132,BE$1)+APPS('14-15 Teamsheets'!$H$2:$R$136,$A92,'14-15 Teamsheets'!$C$2:$C$136,BE$1)) &amp; "(" &amp; (SUBS('08-09 Teamsheets'!$S$2:$Z$92,$A92,'08-09 Teamsheets'!$C$2:$C$92,BE$1)+SUBS('09-10 Teamsheets'!$S$2:$Z$98,$A92,'09-10 Teamsheets'!$C$2:$C$98,BE$1)+SUBS('10-11 Teamsheets'!$S$2:$Z$107,$A92,'10-11 Teamsheets'!$C$2:$C$107,BE$1)+SUBS('11-12 Teamsheets'!$S$2:$Z$119,$A92,'11-12 Teamsheets'!$C$2:$C$119,BE$1)+SUBS('12-13 Teamsheets'!$S$2:$Z$126,$A92,'12-13 Teamsheets'!$C$2:$C$126,BE$1)+SUBS('13-14 Teamsheets'!$S$2:$Z$132,$A92,'13-14 Teamsheets'!$C$2:$C$132,BE$1)+SUBS('14-15 Teamsheets'!$S$2:$Z$136,$A92,'14-15 Teamsheets'!$C$2:$C$136,BE$1)) &amp; ")"</f>
        <v>0(0)</v>
      </c>
      <c r="BF92" s="27" t="str">
        <f>(GOALS('08-09 Teamsheets'!$H$2:$R$92,$A92,'08-09 Teamsheets'!$C$2:$C$92,BE$1)+GOALS('09-10 Teamsheets'!$H$2:$R$98,$A92,'09-10 Teamsheets'!$C$2:$C$98,BE$1)+GOALS('10-11 Teamsheets'!$H$2:$R$107,$A92,'10-11 Teamsheets'!$C$2:$C$107,BE$1)+GOALS('11-12 Teamsheets'!$H$2:$R$119,$A92,'11-12 Teamsheets'!$C$2:$C$119,BE$1)+GOALS('12-13 Teamsheets'!$H$2:$R$126,$A92,'12-13 Teamsheets'!$C$2:$C$126,BE$1)+GOALS('13-14 Teamsheets'!$H$2:$R$132,$A92,'13-14 Teamsheets'!$C$2:$C$132,BE$1)+GOALS('14-15 Teamsheets'!$H$2:$R$136,$A92,'14-15 Teamsheets'!$C$2:$C$136,BE$1)) &amp; "(" &amp; (GOALS('08-09 Teamsheets'!$S$2:$Z$92,$A92,'08-09 Teamsheets'!$C$2:$C$92,BE$1)+GOALS('09-10 Teamsheets'!$S$2:$Z$98,$A92,'09-10 Teamsheets'!$C$2:$C$98,BE$1)+GOALS('10-11 Teamsheets'!$S$2:$Z$107,$A92,'10-11 Teamsheets'!$C$2:$C$107,BE$1)+GOALS('11-12 Teamsheets'!$S$2:$Z$119,$A92,'11-12 Teamsheets'!$C$2:$C$119,BE$1)+GOALS('12-13 Teamsheets'!$S$2:$Z$126,$A92,'12-13 Teamsheets'!$C$2:$C$126,BE$1)+GOALS('13-14 Teamsheets'!$S$2:$Z$132,$A92,'13-14 Teamsheets'!$C$2:$C$132,BE$1)+GOALS('14-15 Teamsheets'!$S$2:$Z$136,$A92,'14-15 Teamsheets'!$C$2:$C$136,BE$1)) &amp; ")"</f>
        <v>0(0)</v>
      </c>
      <c r="BG92" s="27">
        <f>Clean_sheet('08-09 Teamsheets'!$C$2:$H$92,$A92,BE$1)+Clean_sheet('09-10 Teamsheets'!$C$2:$H$98,$A92,BE$1)+Clean_sheet('10-11 Teamsheets'!$C$2:$H$107,$A92,BE$1)+Clean_sheet('11-12 Teamsheets'!$C$2:$H$119,$A92,BE$1)+Clean_sheet('12-13 Teamsheets'!$C$2:$H$126,$A92,BE$1)+Clean_sheet('13-14 Teamsheets'!$C$2:$H$132,$A92,BE$1)+Clean_sheet('14-15 Teamsheets'!$C$2:$H$136,$A92,BE$1)</f>
        <v>0</v>
      </c>
      <c r="BH92" s="27" t="str">
        <f>(CARDS('08-09 Teamsheets'!$H$2:$Z$92,$A92,$CX$2,'08-09 Teamsheets'!$C$2:$C$92,BE$1)+CARDS('09-10 Teamsheets'!$H$2:$Z$98,$A92,$CX$2,'09-10 Teamsheets'!$C$2:$C$98,BE$1)+CARDS('10-11 Teamsheets'!$H$2:$Z$107,$A92,$CX$2,'10-11 Teamsheets'!$C$2:$C$107,BE$1)+CARDS('11-12 Teamsheets'!$H$2:$Z$119,$A92,$CX$2,'11-12 Teamsheets'!$C$2:$C$119,BE$1)+CARDS('12-13 Teamsheets'!$H$2:$Z$126,$A92,$CX$2,'12-13 Teamsheets'!$C$2:$C$126,BE$1)+CARDS('13-14 Teamsheets'!$H$2:$Z$132,$A92,$CX$2,'13-14 Teamsheets'!$C$2:$C$132,BE$1)+CARDS('14-15 Teamsheets'!$H$2:$Z$136,$A92,$CX$2,'14-15 Teamsheets'!$C$2:$C$136,BE$1)) &amp; "(" &amp; (CARDS('08-09 Teamsheets'!$H$2:$Z$92,$A92,$CX$3,'08-09 Teamsheets'!$C$2:$C$92,BE$1)+CARDS('09-10 Teamsheets'!$H$2:$Z$98,$A92,$CX$3,'09-10 Teamsheets'!$C$2:$C$98,BE$1)+CARDS('10-11 Teamsheets'!$H$2:$Z$107,$A92,$CX$3,'10-11 Teamsheets'!$C$2:$C$107,BE$1)+CARDS('11-12 Teamsheets'!$H$2:$Z$119,$A92,$CX$3,'11-12 Teamsheets'!$C$2:$C$119,BE$1)+CARDS('12-13 Teamsheets'!$H$2:$Z$126,$A92,$CX$3,'12-13 Teamsheets'!$C$2:$C$126,BE$1)+CARDS('13-14 Teamsheets'!$H$2:$Z$132,$A92,$CX$3,'13-14 Teamsheets'!$C$2:$C$132,BE$1)+CARDS('14-15 Teamsheets'!$H$2:$Z$136,$A92,$CX$3,'14-15 Teamsheets'!$C$2:$C$136,BE$1)) &amp; ")"</f>
        <v>0(0)</v>
      </c>
      <c r="BI92" s="82">
        <f>MINS_PLAYED('08-09 Teamsheets'!$H$2:$R$92,$A92,'08-09 Teamsheets'!$C$2:$C$92,BE$1)+MINS_PLAYED('09-10 Teamsheets'!$H$2:$R$98,$A92,'09-10 Teamsheets'!$C$2:$C$98,BE$1)+ MINS_AS_SUB('08-09 Teamsheets'!$S$2:$Z$92,$A92,'08-09 Teamsheets'!$C$2:$C$92,BE$1)+ MINS_AS_SUB('09-10 Teamsheets'!$S$2:$Z$98,$A92,'09-10 Teamsheets'!$C$2:$C$98,BE$1)+MINS_PLAYED('10-11 Teamsheets'!$H$2:$R$107,$A92,'10-11 Teamsheets'!$C$2:$C$107,BE$1)+MINS_AS_SUB('10-11 Teamsheets'!$S$2:$Z$107,$A92,'10-11 Teamsheets'!$C$2:$C$107,BE$1)+MINS_PLAYED('11-12 Teamsheets'!$H$2:$R$119,$A92,'11-12 Teamsheets'!$C$2:$C$119,BE$1)+MINS_AS_SUB('11-12 Teamsheets'!$S$2:$Z$119,$A92,'11-12 Teamsheets'!$C$2:$C$119,BE$1)+MINS_PLAYED('12-13 Teamsheets'!$H$2:$R$126,$A92,'12-13 Teamsheets'!$C$2:$C$126,BE$1)+MINS_AS_SUB('12-13 Teamsheets'!$S$2:$Z$126,$A92,'12-13 Teamsheets'!$C$2:$C$126,BE$1)+MINS_PLAYED('13-14 Teamsheets'!$H$2:$R$132,$A92,'13-14 Teamsheets'!$C$2:$C$132,BE$1)+MINS_AS_SUB('13-14 Teamsheets'!$S$2:$Z$132,$A92,'13-14 Teamsheets'!$C$2:$C$132,BE$1)+MINS_PLAYED('14-15 Teamsheets'!$H$2:$R$136,$A92,'14-15 Teamsheets'!$C$2:$C$136,BE$1)+MINS_AS_SUB('14-15 Teamsheets'!$S$2:$Z$136,$A92,'14-15 Teamsheets'!$C$2:$C$136,BE$1)</f>
        <v>0</v>
      </c>
      <c r="BJ92" s="27" t="str">
        <f>(APPS('07-08 Teamsheets'!$H$2:$R$88,$A92,'07-08 Teamsheets'!$C$2:$C$88,BJ$1)+APPS('08-09 Teamsheets'!$H$2:$R$92,$A92,'08-09 Teamsheets'!$C$2:$C$92,BJ$1)+APPS('09-10 Teamsheets'!$H$2:$R$98,$A92,'09-10 Teamsheets'!$C$2:$C$98,BJ$1)+APPS('10-11 Teamsheets'!$H$2:$R$106,$A92,'10-11 Teamsheets'!$C$2:$C$106,BJ$1)+APPS('11-12 Teamsheets'!$H$2:$R$119,$A92,'11-12 Teamsheets'!$C$2:$C$119,BJ$1)+APPS('12-13 Teamsheets'!$H$2:$R$126,$A92,'12-13 Teamsheets'!$C$2:$C$126,BJ$1)+APPS('13-14 Teamsheets'!$H$2:$R$132,$A92,'13-14 Teamsheets'!$C$2:$C$132,BJ$1)+APPS('14-15 Teamsheets'!$H$2:$R$136,$A92,'14-15 Teamsheets'!$C$2:$C$136,BJ$1)) &amp; "(" &amp; (SUBS('07-08 Teamsheets'!$S$2:$Z$88,$A92,'07-08 Teamsheets'!$C$2:$C$88,BJ$1)+SUBS('08-09 Teamsheets'!$S$2:$Z$92,$A92,'08-09 Teamsheets'!$C$2:$C$92,BJ$1)+SUBS('09-10 Teamsheets'!$S$2:$Z$98,$A92,'09-10 Teamsheets'!$C$2:$C$98,BJ$1)+SUBS('10-11 Teamsheets'!$S$2:$Z$106,$A92,'10-11 Teamsheets'!$C$2:$C$106,BJ$1)+SUBS('11-12 Teamsheets'!$S$2:$Z$119,$A92,'11-12 Teamsheets'!$C$2:$C$119,BJ$1)+SUBS('12-13 Teamsheets'!$S$2:$Z$126,$A92,'12-13 Teamsheets'!$C$2:$C$126,BJ$1)+SUBS('13-14 Teamsheets'!$S$2:$Z$132,$A92,'13-14 Teamsheets'!$C$2:$C$132,BJ$1)+SUBS('14-15 Teamsheets'!$S$2:$Z$136,$A92,'14-15 Teamsheets'!$C$2:$C$136,BJ$1)) &amp; ")"</f>
        <v>1(0)</v>
      </c>
      <c r="BK92" s="27" t="str">
        <f>(GOALS('07-08 Teamsheets'!$H$2:$R$88,$A92,'07-08 Teamsheets'!$C$2:$C$88,BJ$1)+GOALS('08-09 Teamsheets'!$H$2:$R$92,$A92,'08-09 Teamsheets'!$C$2:$C$92,BJ$1)+GOALS('09-10 Teamsheets'!$H$2:$R$98,$A92,'09-10 Teamsheets'!$C$2:$C$98,BJ$1)+GOALS('10-11 Teamsheets'!$H$2:$R$106,$A92,'10-11 Teamsheets'!$C$2:$C$106,BJ$1)+GOALS('11-12 Teamsheets'!$H$2:$R$119,$A92,'11-12 Teamsheets'!$C$2:$C$119,BJ$1)+GOALS('12-13 Teamsheets'!$H$2:$R$126,$A92,'12-13 Teamsheets'!$C$2:$C$126,BJ$1)+GOALS('13-14 Teamsheets'!$H$2:$R$132,$A92,'13-14 Teamsheets'!$C$2:$C$132,BJ$1)+GOALS('14-15 Teamsheets'!$H$2:$R$136,$A92,'14-15 Teamsheets'!$C$2:$C$136,BJ$1)) &amp; "(" &amp; (GOALS('07-08 Teamsheets'!$S$2:$Z$88,$A92,'07-08 Teamsheets'!$C$2:$C$88,BJ$1)+GOALS('08-09 Teamsheets'!$S$2:$Z$92,$A92,'08-09 Teamsheets'!$C$2:$C$92,BJ$1)+GOALS('09-10 Teamsheets'!$S$2:$Z$98,$A92,'09-10 Teamsheets'!$C$2:$C$98,BJ$1)+GOALS('10-11 Teamsheets'!$S$2:$Z$106,$A92,'10-11 Teamsheets'!$C$2:$C$106,BJ$1)+GOALS('11-12 Teamsheets'!$S$2:$Z$119,$A92,'11-12 Teamsheets'!$C$2:$C$119,BJ$1)+GOALS('12-13 Teamsheets'!$S$2:$Z$126,$A92,'12-13 Teamsheets'!$C$2:$C$126,BJ$1)+GOALS('13-14 Teamsheets'!$S$2:$Z$132,$A92,'13-14 Teamsheets'!$C$2:$C$132,BJ$1)+GOALS('14-15 Teamsheets'!$S$2:$Z$136,$A92,'14-15 Teamsheets'!$C$2:$C$136,BJ$1)) &amp; ")"</f>
        <v>0(0)</v>
      </c>
      <c r="BL92" s="27">
        <f>Clean_sheet('07-08 Teamsheets'!$C$2:$H$92,$A92,BJ$1)+Clean_sheet('08-09 Teamsheets'!$C$2:$H$92,$A92,BJ$1)+Clean_sheet('09-10 Teamsheets'!$C$2:$H$98,$A92,BJ$1)+Clean_sheet('10-11 Teamsheets'!$C$2:$H$106,$A92,BJ$1)+Clean_sheet('11-12 Teamsheets'!$C$2:$H$119,$A92,BJ$1)+Clean_sheet('12-13 Teamsheets'!$C$2:$H$126,$A92,BJ$1)+Clean_sheet('13-14 Teamsheets'!$C$2:$H$132,$A92,BJ$1)+Clean_sheet('14-15 Teamsheets'!$C$2:$H$136,$A92,BJ$1)</f>
        <v>0</v>
      </c>
      <c r="BM92" s="27" t="str">
        <f>(CARDS('07-08 Teamsheets'!$H$2:$Z$88,$A92,$CX$2,'07-08 Teamsheets'!$C$2:$C$88,BJ$1)+CARDS('08-09 Teamsheets'!$H$2:$Z$92,$A92,$CX$2,'08-09 Teamsheets'!$C$2:$C$92,BJ$1)+CARDS('09-10 Teamsheets'!$H$2:$Z$98,$A92,$CX$2,'09-10 Teamsheets'!$C$2:$C$98,BJ$1)+CARDS('10-11 Teamsheets'!$H$2:$Z$106,$A92,$CX$2,'10-11 Teamsheets'!$C$2:$C$106,BJ$1)+CARDS('11-12 Teamsheets'!$H$2:$Z$119,$A92,$CX$2,'11-12 Teamsheets'!$C$2:$C$119,BJ$1)+CARDS('12-13 Teamsheets'!$H$2:$Z$126,$A92,$CX$2,'12-13 Teamsheets'!$C$2:$C$126,BJ$1)+CARDS('13-14 Teamsheets'!$H$2:$Z$132,$A92,$CX$2,'13-14 Teamsheets'!$C$2:$C$132,BJ$1)+CARDS('14-15 Teamsheets'!$H$2:$Z$136,$A92,$CX$2,'14-15 Teamsheets'!$C$2:$C$136,BJ$1)) &amp; "(" &amp; (CARDS('07-08 Teamsheets'!$H$2:$Z$88,$A92,$CX$3,'07-08 Teamsheets'!$C$2:$C$88,BJ$1)+CARDS('08-09 Teamsheets'!$H$2:$Z$92,$A92,$CX$3,'08-09 Teamsheets'!$C$2:$C$92,BJ$1)+CARDS('09-10 Teamsheets'!$H$2:$Z$98,$A92,$CX$3,'09-10 Teamsheets'!$C$2:$C$98,BJ$1)+CARDS('10-11 Teamsheets'!$H$2:$Z$106,$A92,$CX$3,'10-11 Teamsheets'!$C$2:$C$106,BJ$1)+CARDS('11-12 Teamsheets'!$H$2:$Z$119,$A92,$CX$3,'11-12 Teamsheets'!$C$2:$C$119,BJ$1)+CARDS('12-13 Teamsheets'!$H$2:$Z$126,$A92,$CX$3,'12-13 Teamsheets'!$C$2:$C$126,BJ$1)+CARDS('13-14 Teamsheets'!$H$2:$Z$132,$A92,$CX$3,'13-14 Teamsheets'!$C$2:$C$132,BJ$1)+CARDS('14-15 Teamsheets'!$H$2:$Z$136,$A92,$CX$3,'14-15 Teamsheets'!$C$2:$C$136,BJ$1)) &amp; ")"</f>
        <v>0(0)</v>
      </c>
      <c r="BN92" s="82">
        <f>MINS_PLAYED('07-08 Teamsheets'!$H$2:$R$88,$A92,'07-08 Teamsheets'!$C$2:$C$88,BJ$1)+MINS_PLAYED('08-09 Teamsheets'!$H$2:$R$92,$A92,'08-09 Teamsheets'!$C$2:$C$92,BJ$1)+MINS_PLAYED('09-10 Teamsheets'!$H$2:$R$98,$A92,'09-10 Teamsheets'!$C$2:$C$98,BJ$1)+MINS_PLAYED('10-11 Teamsheets'!$H$2:$R$106,$A92,'10-11 Teamsheets'!$C$2:$C$106,BJ$1)+MINS_PLAYED('11-12 Teamsheets'!$H$2:$R$119,$A92,'11-12 Teamsheets'!$C$2:$C$119,BJ$1)+MINS_PLAYED('12-13 Teamsheets'!$H$2:$R$126,$A92,'12-13 Teamsheets'!$C$2:$C$126,BJ$1)+MINS_PLAYED('13-14 Teamsheets'!$H$2:$R$132,$A92,'13-14 Teamsheets'!$C$2:$C$132,BJ$1)+MINS_PLAYED('14-15 Teamsheets'!$H$2:$R$136,$A92,'14-15 Teamsheets'!$C$2:$C$136,BJ$1)+MINS_AS_SUB('07-08 Teamsheets'!$S$2:$Z$88,$A92,'07-08 Teamsheets'!$C$2:$C$88,BJ$1)+MINS_AS_SUB('08-09 Teamsheets'!$S$2:$Z$92,$A92,'08-09 Teamsheets'!$C$2:$C$92,BJ$1)+MINS_AS_SUB('09-10 Teamsheets'!$S$2:$Z$98,$A92,'09-10 Teamsheets'!$C$2:$C$98,BJ$1)+MINS_AS_SUB('10-11 Teamsheets'!$S$2:$Z$106,$A92,'10-11 Teamsheets'!$C$2:$C$106,BJ$1)+MINS_AS_SUB('11-12 Teamsheets'!$S$2:$Z$119,$A92,'11-12 Teamsheets'!$C$2:$C$119,BJ$1)+MINS_AS_SUB('12-13 Teamsheets'!$S$2:$Z$126,$A92,'12-13 Teamsheets'!$C$2:$C$126,BJ$1)+MINS_AS_SUB('13-14 Teamsheets'!$S$2:$Z$132,$A92,'13-14 Teamsheets'!$C$2:$C$132,BJ$1)+MINS_AS_SUB('14-15 Teamsheets'!$S$2:$Z$136,$A92,'14-15 Teamsheets'!$C$2:$C$136,BJ$1)</f>
        <v>63</v>
      </c>
      <c r="BO92" s="27" t="str">
        <f>(APPS('07-08 Teamsheets'!$H$2:$R$88,$A92,'07-08 Teamsheets'!$C$2:$C$88,BO$1)+APPS('08-09 Teamsheets'!$H$2:$R$92,$A92,'08-09 Teamsheets'!$C$2:$C$92,BO$1)+APPS('09-10 Teamsheets'!$H$2:$R$98,$A92,'09-10 Teamsheets'!$C$2:$C$98,BO$1)+APPS('10-11 Teamsheets'!$H$2:$R$106,$A92,'10-11 Teamsheets'!$C$2:$C$106,BO$1)+APPS('11-12 Teamsheets'!$H$2:$R$119,$A92,'11-12 Teamsheets'!$C$2:$C$119,BO$1)+APPS('12-13 Teamsheets'!$H$2:$R$126,$A92,'12-13 Teamsheets'!$C$2:$C$126,BO$1)+APPS('13-14 Teamsheets'!$H$2:$R$132,$A92,'13-14 Teamsheets'!$C$2:$C$132,BO$1)+APPS('14-15 Teamsheets'!$H$2:$R$136,$A92,'14-15 Teamsheets'!$C$2:$C$136,BO$1)) &amp; "(" &amp; (SUBS('07-08 Teamsheets'!$S$2:$Z$88,$A92,'07-08 Teamsheets'!$C$2:$C$88,BO$1)+SUBS('08-09 Teamsheets'!$S$2:$Z$92,$A92,'08-09 Teamsheets'!$C$2:$C$92,BO$1)+SUBS('09-10 Teamsheets'!$S$2:$Z$98,$A92,'09-10 Teamsheets'!$C$2:$C$98,BO$1)+SUBS('10-11 Teamsheets'!$S$2:$Z$106,$A92,'10-11 Teamsheets'!$C$2:$C$106,BO$1)+SUBS('11-12 Teamsheets'!$S$2:$Z$119,$A92,'11-12 Teamsheets'!$C$2:$C$119,BO$1)+SUBS('12-13 Teamsheets'!$S$2:$Z$126,$A92,'12-13 Teamsheets'!$C$2:$C$126,BO$1)+SUBS('13-14 Teamsheets'!$S$2:$Z$132,$A92,'13-14 Teamsheets'!$C$2:$C$132,BO$1)+SUBS('14-15 Teamsheets'!$S$2:$Z$136,$A92,'14-15 Teamsheets'!$C$2:$C$136,BO$1)) &amp; ")"</f>
        <v>2(1)</v>
      </c>
      <c r="BP92" s="27" t="str">
        <f>(GOALS('07-08 Teamsheets'!$H$2:$R$88,$A92,'07-08 Teamsheets'!$C$2:$C$88,BO$1)+GOALS('08-09 Teamsheets'!$H$2:$R$92,$A92,'08-09 Teamsheets'!$C$2:$C$92,BO$1)+GOALS('09-10 Teamsheets'!$H$2:$R$98,$A92,'09-10 Teamsheets'!$C$2:$C$98,BO$1)+GOALS('10-11 Teamsheets'!$H$2:$R$106,$A92,'10-11 Teamsheets'!$C$2:$C$106,BO$1)+GOALS('11-12 Teamsheets'!$H$2:$R$119,$A92,'11-12 Teamsheets'!$C$2:$C$119,BO$1)+GOALS('12-13 Teamsheets'!$H$2:$R$126,$A92,'12-13 Teamsheets'!$C$2:$C$126,BO$1)+GOALS('13-14 Teamsheets'!$H$2:$R$132,$A92,'13-14 Teamsheets'!$C$2:$C$132,BO$1)+GOALS('14-15 Teamsheets'!$H$2:$R$136,$A92,'14-15 Teamsheets'!$C$2:$C$136,BO$1)) &amp; "(" &amp; (GOALS('07-08 Teamsheets'!$S$2:$Z$88,$A92,'07-08 Teamsheets'!$C$2:$C$88,BO$1)+GOALS('08-09 Teamsheets'!$S$2:$Z$92,$A92,'08-09 Teamsheets'!$C$2:$C$92,BO$1)+GOALS('09-10 Teamsheets'!$S$2:$Z$98,$A92,'09-10 Teamsheets'!$C$2:$C$98,BO$1)+GOALS('10-11 Teamsheets'!$S$2:$Z$106,$A92,'10-11 Teamsheets'!$C$2:$C$106,BO$1)+GOALS('11-12 Teamsheets'!$S$2:$Z$119,$A92,'11-12 Teamsheets'!$C$2:$C$119,BO$1)+GOALS('12-13 Teamsheets'!$S$2:$Z$126,$A92,'12-13 Teamsheets'!$C$2:$C$126,BO$1)+GOALS('13-14 Teamsheets'!$S$2:$Z$132,$A92,'13-14 Teamsheets'!$C$2:$C$132,BO$1)+GOALS('14-15 Teamsheets'!$S$2:$Z$136,$A92,'14-15 Teamsheets'!$C$2:$C$136,BO$1)) &amp; ")"</f>
        <v>3(0)</v>
      </c>
      <c r="BQ92" s="27">
        <f>Clean_sheet('07-08 Teamsheets'!$C$2:$H$92,$A92,BO$1)+Clean_sheet('08-09 Teamsheets'!$C$2:$H$92,$A92,BO$1)+Clean_sheet('09-10 Teamsheets'!$C$2:$H$98,$A92,BO$1)+Clean_sheet('10-11 Teamsheets'!$C$2:$H$106,$A92,BO$1)+Clean_sheet('11-12 Teamsheets'!$C$2:$H$119,$A92,BO$1)+Clean_sheet('12-13 Teamsheets'!$C$2:$H$126,$A92,BO$1)+Clean_sheet('13-14 Teamsheets'!$C$2:$H$132,$A92,BO$1)+Clean_sheet('14-15 Teamsheets'!$C$2:$H$136,$A92,BO$1)</f>
        <v>0</v>
      </c>
      <c r="BR92" s="27" t="str">
        <f>(CARDS('07-08 Teamsheets'!$H$2:$Z$88,$A92,$CX$2,'07-08 Teamsheets'!$C$2:$C$88,BO$1)+CARDS('08-09 Teamsheets'!$H$2:$Z$92,$A92,$CX$2,'08-09 Teamsheets'!$C$2:$C$92,BO$1)+CARDS('09-10 Teamsheets'!$H$2:$Z$98,$A92,$CX$2,'09-10 Teamsheets'!$C$2:$C$98,BO$1)+CARDS('10-11 Teamsheets'!$H$2:$Z$106,$A92,$CX$2,'10-11 Teamsheets'!$C$2:$C$106,BO$1)+CARDS('11-12 Teamsheets'!$H$2:$Z$119,$A92,$CX$2,'11-12 Teamsheets'!$C$2:$C$119,BO$1)+CARDS('12-13 Teamsheets'!$H$2:$Z$126,$A92,$CX$2,'12-13 Teamsheets'!$C$2:$C$126,BO$1)+CARDS('13-14 Teamsheets'!$H$2:$Z$132,$A92,$CX$2,'13-14 Teamsheets'!$C$2:$C$132,BO$1)+CARDS('14-15 Teamsheets'!$H$2:$Z$136,$A92,$CX$2,'14-15 Teamsheets'!$C$2:$C$136,BO$1)) &amp; "(" &amp; (CARDS('07-08 Teamsheets'!$H$2:$Z$88,$A92,$CX$3,'07-08 Teamsheets'!$C$2:$C$88,BO$1)+CARDS('08-09 Teamsheets'!$H$2:$Z$92,$A92,$CX$3,'08-09 Teamsheets'!$C$2:$C$92,BO$1)+CARDS('09-10 Teamsheets'!$H$2:$Z$98,$A92,$CX$3,'09-10 Teamsheets'!$C$2:$C$98,BO$1)+CARDS('10-11 Teamsheets'!$H$2:$Z$106,$A92,$CX$3,'10-11 Teamsheets'!$C$2:$C$106,BO$1)+CARDS('11-12 Teamsheets'!$H$2:$Z$119,$A92,$CX$3,'11-12 Teamsheets'!$C$2:$C$119,BO$1)+CARDS('12-13 Teamsheets'!$H$2:$Z$126,$A92,$CX$3,'12-13 Teamsheets'!$C$2:$C$126,BO$1)+CARDS('13-14 Teamsheets'!$H$2:$Z$132,$A92,$CX$3,'13-14 Teamsheets'!$C$2:$C$132,BO$1)+CARDS('14-15 Teamsheets'!$H$2:$Z$136,$A92,$CX$3,'14-15 Teamsheets'!$C$2:$C$136,BO$1)) &amp; ")"</f>
        <v>1(0)</v>
      </c>
      <c r="BS92" s="82">
        <f>MINS_PLAYED('07-08 Teamsheets'!$H$2:$R$88,$A92,'07-08 Teamsheets'!$C$2:$C$88,BO$1)+MINS_PLAYED('08-09 Teamsheets'!$H$2:$R$92,$A92,'08-09 Teamsheets'!$C$2:$C$92,BO$1)+MINS_PLAYED('09-10 Teamsheets'!$H$2:$R$98,$A92,'09-10 Teamsheets'!$C$2:$C$98,BO$1)+MINS_PLAYED('10-11 Teamsheets'!$H$2:$R$106,$A92,'10-11 Teamsheets'!$C$2:$C$106,BO$1)+MINS_PLAYED('11-12 Teamsheets'!$H$2:$R$119,$A92,'11-12 Teamsheets'!$C$2:$C$119,BO$1)+MINS_PLAYED('12-13 Teamsheets'!$H$2:$R$126,$A92,'12-13 Teamsheets'!$C$2:$C$126,BO$1)+MINS_PLAYED('13-14 Teamsheets'!$H$2:$R$132,$A92,'13-14 Teamsheets'!$C$2:$C$132,BO$1)+MINS_PLAYED('14-15 Teamsheets'!$H$2:$R$136,$A92,'14-15 Teamsheets'!$C$2:$C$136,BO$1)+MINS_AS_SUB('07-08 Teamsheets'!$S$2:$Z$88,$A92,'07-08 Teamsheets'!$C$2:$C$88,BO$1)+MINS_AS_SUB('08-09 Teamsheets'!$S$2:$Z$92,$A92,'08-09 Teamsheets'!$C$2:$C$92,BO$1)+MINS_AS_SUB('09-10 Teamsheets'!$S$2:$Z$98,$A92,'09-10 Teamsheets'!$C$2:$C$98,BO$1)+MINS_AS_SUB('10-11 Teamsheets'!$S$2:$Z$106,$A92,'10-11 Teamsheets'!$C$2:$C$106,BO$1)+MINS_AS_SUB('11-12 Teamsheets'!$S$2:$Z$119,$A92,'11-12 Teamsheets'!$C$2:$C$119,BO$1)+MINS_AS_SUB('12-13 Teamsheets'!$S$2:$Z$126,$A92,'12-13 Teamsheets'!$C$2:$C$126,BO$1)+MINS_AS_SUB('13-14 Teamsheets'!$S$2:$Z$132,$A92,'13-14 Teamsheets'!$C$2:$C$132,BO$1)+MINS_AS_SUB('14-15 Teamsheets'!$S$2:$Z$136,$A92,'14-15 Teamsheets'!$C$2:$C$136,BO$1)</f>
        <v>191</v>
      </c>
      <c r="BT92" s="71">
        <f>APPS('05-06 Teamsheets'!$H$2:$R$71,$A92,'05-06 Teamsheets'!$C$2:$C$71,B$1)+SUBS('05-06 Teamsheets'!$S$2:$W$71,$A92,'05-06 Teamsheets'!$C$2:$C$71,B$1)+APPS('06-07 Teamsheets'!$H$2:$R$83,$A92,'06-07 Teamsheets'!$C$2:$C$83,G$1)+SUBS('06-07 Teamsheets'!$S$2:$Z$83,$A92,'06-07 Teamsheets'!$C$2:$C$83,G$1)+APPS('07-08 Teamsheets'!$H$2:$R$88,$A92,'07-08 Teamsheets'!$C$2:$C$88,L$1)+SUBS('07-08 Teamsheets'!$S$2:$Z$88,$A92,'07-08 Teamsheets'!$C$2:$C$88,L$1)+APPS('08-09 Teamsheets'!$H$2:$R$92,$A92,'08-09 Teamsheets'!$C$2:$C$92,Q$1)+SUBS('08-09 Teamsheets'!$S$2:$Z$92,$A92,'08-09 Teamsheets'!$C$2:$C$92,Q$1)+APPS('09-10 Teamsheets'!$H$2:$R$98,$A92,'09-10 Teamsheets'!$C$2:$C$98,Q$1)+SUBS('09-10 Teamsheets'!$S$2:$Z$98,$A92,'09-10 Teamsheets'!$C$2:$C$98,Q$1)+APPS('10-11 Teamsheets'!$H$2:$R$107,$A92,'10-11 Teamsheets'!$C$2:$C$107,Q$1)+SUBS('10-11 Teamsheets'!$S$2:$Z$107,$A92,'10-11 Teamsheets'!$C$2:$C$107,Q$1)+APPS('11-12 Teamsheets'!$H$2:$R$119,$A92,'11-12 Teamsheets'!$C$2:$C$119,Q$1)+SUBS('11-12 Teamsheets'!$S$2:$Z$119,$A92,'11-12 Teamsheets'!$C$2:$C$119,Q$1)+APPS('12-13 Teamsheets'!$H$2:$R$126,$A92,'12-13 Teamsheets'!$C$2:$C$126,Q$1)+SUBS('12-13 Teamsheets'!$S$2:$Z$126,$A92,'12-13 Teamsheets'!$C$2:$C$126,Q$1)+APPS('13-14 Teamsheets'!$H$2:$R$132,$A92,'13-14 Teamsheets'!$C$2:$C$132,Q$1)+SUBS('13-14 Teamsheets'!$S$2:$Z$132,$A92,'13-14 Teamsheets'!$C$2:$C$132,Q$1)+APPS('14-15 Teamsheets'!$H$2:$R$136,$A92,'14-15 Teamsheets'!$C$2:$C$136,Q$1)+SUBS('14-15 Teamsheets'!$S$2:$Z$136,$A92,'14-15 Teamsheets'!$C$2:$C$136,Q$1)</f>
        <v>7</v>
      </c>
      <c r="BU92" s="132">
        <v>0</v>
      </c>
      <c r="BV92" s="27">
        <f>APPS('07-08 Teamsheets'!$H$2:$R$88,$A92,'07-08 Teamsheets'!$C$2:$C$88,AZ$1)+SUBS('07-08 Teamsheets'!$S$2:$Z$88,$A92,'07-08 Teamsheets'!$C$2:$C$88,AZ$1)+APPS('11-12 Teamsheets'!$H$2:$R$119,$A92,'11-12 Teamsheets'!$C$2:$C$119,AZ$1)+SUBS('11-12 Teamsheets'!$S$2:$Z$119,$A92,'11-12 Teamsheets'!$C$2:$C$119,AZ$1)+APPS('12-13 Teamsheets'!$H$2:$R$126,$A92,'12-13 Teamsheets'!$C$2:$C$126,AZ$1)+SUBS('12-13 Teamsheets'!$S$2:$Z$126,$A92,'12-13 Teamsheets'!$C$2:$C$126,AZ$1)+APPS('13-14 Teamsheets'!$H$2:$R$132,$A92,'13-14 Teamsheets'!$C$2:$C$132,AZ$1)+SUBS('13-14 Teamsheets'!$S$2:$Z$132,$A92,'13-14 Teamsheets'!$C$2:$C$132,AZ$1)+APPS('14-15 Teamsheets'!$H$2:$R$136,$A92,'14-15 Teamsheets'!$C$2:$C$136,AZ$1)+SUBS('14-15 Teamsheets'!$S$2:$Z$136,$A92,'14-15 Teamsheets'!$C$2:$C$136,AZ$1)+APPS('08-09 Teamsheets'!$H$2:$R$92,$A92,'08-09 Teamsheets'!$C$2:$C$92,BE$1)+APPS('09-10 Teamsheets'!$H$2:$R$98,$A92,'09-10 Teamsheets'!$C$2:$C$98,BE$1)+SUBS('08-09 Teamsheets'!$S$2:$Z$92,$A92,'08-09 Teamsheets'!$C$2:$C$92,BE$1)+SUBS('09-10 Teamsheets'!$S$2:$Z$98,$A92,'09-10 Teamsheets'!$C$2:$C$98,BE$1)+APPS('10-11 Teamsheets'!$H$2:$R$107,$A92,'10-11 Teamsheets'!$C$2:$C$107,BE$1)+SUBS('10-11 Teamsheets'!$S$2:$Z$107,$A92,'10-11 Teamsheets'!$C$2:$C$107,BE$1)+APPS('11-12 Teamsheets'!$H$2:$R$119,$A92,'11-12 Teamsheets'!$C$2:$C$119,BE$1)+SUBS('11-12 Teamsheets'!$S$2:$Z$119,$A92,'11-12 Teamsheets'!$C$2:$C$119,BE$1)+APPS('12-13 Teamsheets'!$H$2:$R$126,$A92,'12-13 Teamsheets'!$C$2:$C$126,BE$1)+SUBS('12-13 Teamsheets'!$S$2:$Z$126,$A92,'12-13 Teamsheets'!$C$2:$C$126,BE$1)+APPS('13-14 Teamsheets'!$H$2:$R$132,$A92,'13-14 Teamsheets'!$C$2:$C$132,BE$1)+SUBS('13-14 Teamsheets'!$S$2:$Z$132,$A92,'13-14 Teamsheets'!$C$2:$C$132,BE$1)+APPS('14-15 Teamsheets'!$H$2:$R$136,$A92,'14-15 Teamsheets'!$C$2:$C$136,BE$1)+SUBS('14-15 Teamsheets'!$S$2:$Z$136,$A92,'14-15 Teamsheets'!$C$2:$C$136,BE$1)</f>
        <v>0</v>
      </c>
      <c r="BW92" s="27">
        <f>APPS('07-08 Teamsheets'!$H$2:$R$88,$A92,'07-08 Teamsheets'!$C$2:$C$88,BJ$1)+APPS('08-09 Teamsheets'!$H$2:$R$92,$A92,'08-09 Teamsheets'!$C$2:$C$92,BJ$1)+APPS('09-10 Teamsheets'!$H$2:$R$98,$A92,'09-10 Teamsheets'!$C$2:$C$98,BJ$1)+SUBS('07-08 Teamsheets'!$S$2:$Z$88,$A92,'07-08 Teamsheets'!$C$2:$C$88,BJ$1)+SUBS('08-09 Teamsheets'!$S$2:$Z$92,$A92,'08-09 Teamsheets'!$C$2:$C$92,BJ$1)+SUBS('09-10 Teamsheets'!$S$2:$Z$98,$A92,'09-10 Teamsheets'!$C$2:$C$98,BJ$1)+APPS('10-11 Teamsheets'!$H$2:$R$107,$A92,'10-11 Teamsheets'!$C$2:$C$107,BJ$1)+SUBS('10-11 Teamsheets'!$S$2:$Z$107,$A92,'10-11 Teamsheets'!$C$2:$C$107,BJ$1)+APPS('11-12 Teamsheets'!$H$2:$R$119,$A92,'11-12 Teamsheets'!$C$2:$C$119,BJ$1)+SUBS('11-12 Teamsheets'!$S$2:$Z$111,$A92,'11-12 Teamsheets'!$C$2:$C$119,BJ$1)+APPS('12-13 Teamsheets'!$H$2:$R$126,$A92,'12-13 Teamsheets'!$C$2:$C$126,BJ$1)+SUBS('12-13 Teamsheets'!$S$2:$Z$118,$A92,'12-13 Teamsheets'!$C$2:$C$126,BJ$1)+APPS('13-14 Teamsheets'!$H$2:$R$132,$A92,'13-14 Teamsheets'!$C$2:$C$132,BJ$1)+SUBS('13-14 Teamsheets'!$S$2:$Z$124,$A92,'13-14 Teamsheets'!$C$2:$C$132,BJ$1)+APPS('14-15 Teamsheets'!$H$2:$R$136,$A92,'14-15 Teamsheets'!$C$2:$C$136,BJ$1)+SUBS('14-15 Teamsheets'!$S$2:$Z$128,$A92,'14-15 Teamsheets'!$C$2:$C$136,BJ$1)</f>
        <v>1</v>
      </c>
      <c r="BX92" s="27">
        <f>APPS('07-08 Teamsheets'!$H$2:$R$88,$A92,'07-08 Teamsheets'!$C$2:$C$88,BO$1)+APPS('08-09 Teamsheets'!$H$2:$R$92,$A92,'08-09 Teamsheets'!$C$2:$C$92,BO$1)+APPS('09-10 Teamsheets'!$H$2:$R$98,$A92,'09-10 Teamsheets'!$C$2:$C$98,BO$1)+SUBS('07-08 Teamsheets'!$S$2:$Z$88,$A92,'07-08 Teamsheets'!$C$2:$C$88,BO$1)+SUBS('08-09 Teamsheets'!$S$2:$Z$92,$A92,'08-09 Teamsheets'!$C$2:$C$92,BO$1)+SUBS('09-10 Teamsheets'!$S$2:$Z$98,$A92,'09-10 Teamsheets'!$C$2:$C$98,BO$1)+APPS('10-11 Teamsheets'!$H$2:$R$107,$A92,'10-11 Teamsheets'!$C$2:$C$107,BO$1)+SUBS('10-11 Teamsheets'!$S$2:$Z$107,$A92,'10-11 Teamsheets'!$C$2:$C$107,BO$1)+APPS('11-12 Teamsheets'!$H$2:$R$119,$A92,'11-12 Teamsheets'!$C$2:$C$119,BO$1)+SUBS('11-12 Teamsheets'!$S$2:$Z$119,$A92,'11-12 Teamsheets'!$C$2:$C$119,BO$1)+APPS('12-13 Teamsheets'!$H$2:$R$126,$A92,'12-13 Teamsheets'!$C$2:$C$126,BO$1)+SUBS('12-13 Teamsheets'!$S$2:$Z$126,$A92,'12-13 Teamsheets'!$C$2:$C$126,BO$1)+APPS('13-14 Teamsheets'!$H$2:$R$132,$A92,'13-14 Teamsheets'!$C$2:$C$132,BO$1)+SUBS('13-14 Teamsheets'!$S$2:$Z$132,$A92,'13-14 Teamsheets'!$C$2:$C$132,BO$1)+APPS('14-15 Teamsheets'!$H$2:$R$136,$A92,'14-15 Teamsheets'!$C$2:$C$136,BO$1)+SUBS('14-15 Teamsheets'!$S$2:$Z$136,$A92,'14-15 Teamsheets'!$C$2:$C$136,BO$1)</f>
        <v>3</v>
      </c>
      <c r="BY92" s="28">
        <f t="shared" si="31"/>
        <v>4</v>
      </c>
      <c r="BZ92" s="27" t="str">
        <f>(APPS('05-06 Teamsheets'!$H$2:$R$71,$A92) + APPS('06-07 Teamsheets'!$H$2:$R$83,$A92) +APPS('07-08 Teamsheets'!$H$2:$R$88,$A92) + APPS('08-09 Teamsheets'!$H$2:$R$92,$A92)+APPS('09-10 Teamsheets'!$H$2:$R$98,$A92)+APPS('10-11 Teamsheets'!$H$2:$R$107,$A92)+APPS('11-12 Teamsheets'!$H$2:$R$119,$A92)+APPS('12-13 Teamsheets'!$H$2:$R$126,$A92)+APPS('13-14 Teamsheets'!$H$2:$R$132,$A92)+APPS('14-15 Teamsheets'!$H$2:$R$136,$A92)) &amp; "(" &amp; (SUBS('05-06 Teamsheets'!$S$2:$W$71,$A92)+SUBS('06-07 Teamsheets'!$S$2:$Z$83,$A92)+SUBS('07-08 Teamsheets'!$S$2:$Z$88,$A92) +SUBS('08-09 Teamsheets'!$S$2:$Z$92,$A92)+SUBS('09-10 Teamsheets'!$S$2:$Z$98,$A92)+SUBS('10-11 Teamsheets'!$S$2:$Z$107,$A92)+SUBS('11-12 Teamsheets'!$S$2:$Z$119,$A92)+SUBS('12-13 Teamsheets'!$S$2:$Z$126,$A92)+SUBS('13-14 Teamsheets'!$S$2:$Z$132,$A92)+SUBS('14-15 Teamsheets'!$S$2:$Z$136,$A92)) &amp; ")"</f>
        <v>9(2)</v>
      </c>
      <c r="CA92" s="28">
        <f t="shared" si="32"/>
        <v>11</v>
      </c>
      <c r="CB92" s="71">
        <f>GOALS('05-06 Teamsheets'!$H$2:$W$71,$A92,'05-06 Teamsheets'!$C$2:$C$71,B$1)+GOALS('06-07 Teamsheets'!$H$2:$Z$83,$A92,'06-07 Teamsheets'!$C$2:$C$83,G$1)+GOALS('07-08 Teamsheets'!$H$2:$Z$88,$A92,'07-08 Teamsheets'!$C$2:$C$88,L$1)+GOALS('08-09 Teamsheets'!$H$2:$Z$92,$A92,'08-09 Teamsheets'!$C$2:$C$92,Q$1)+GOALS('09-10 Teamsheets'!$H$2:$Z$98,$A92,'09-10 Teamsheets'!$C$2:$C$98,Q$1)+GOALS('10-11 Teamsheets'!$H$2:$Z$107,$A92,'10-11 Teamsheets'!$C$2:$C$107,Q$1)+GOALS('11-12 Teamsheets'!$H$2:$Z$119,$A92,'11-12 Teamsheets'!$C$2:$C$119,Q$1)+GOALS('12-13 Teamsheets'!$H$2:$Z$126,$A92,'12-13 Teamsheets'!$C$2:$C$126,Q$1)+GOALS('13-14 Teamsheets'!$H$2:$Z$132,$A92,'13-14 Teamsheets'!$C$2:$C$132,Q$1)+GOALS('14-15 Teamsheets'!$H$2:$Z$136,$A92,'14-15 Teamsheets'!$C$2:$C$136,Q$1)</f>
        <v>2</v>
      </c>
      <c r="CC92" s="27">
        <f>GOALS('05-06 Teamsheets'!$H$2:$W$71,$A92,'05-06 Teamsheets'!$C$2:$C$71,V$1)+GOALS('05-06 Teamsheets'!$H$2:$W$71,$A92,'05-06 Teamsheets'!$C$2:$C$71,AA$1)+GOALS('06-07 Teamsheets'!$H$2:$Z$83,$A92,'06-07 Teamsheets'!$C$2:$C$83,AF$1)+GOALS('06-07 Teamsheets'!$H$2:$Z$83,$A92,'06-07 Teamsheets'!$C$2:$C$83,AK$1)+GOALS('07-08 Teamsheets'!$H$2:$Z$88,$A92,'07-08 Teamsheets'!$C$2:$C$88,AP$1)+GOALS('07-08 Teamsheets'!$H$2:$Z$88,$A92,'07-08 Teamsheets'!$C$2:$C$88,AU$1)+GOALS('07-08 Teamsheets'!$H$2:$Z$88,$A92,'07-08 Teamsheets'!$C$2:$C$88,AZ$1)+GOALS('11-12 Teamsheets'!$H$2:$Z$119,$A92,'11-12 Teamsheets'!$C$2:$C$119,AZ$1)+GOALS('12-13 Teamsheets'!$H$2:$Z$120,$A92,'12-13 Teamsheets'!$C$2:$C$120,AZ$1)+GOALS('13-14 Teamsheets'!$H$2:$Z$126,$A92,'13-14 Teamsheets'!$C$2:$C$126,AZ$1)+GOALS('14-15 Teamsheets'!$H$2:$Z$130,$A92,'14-15 Teamsheets'!$C$2:$C$130,AZ$1)+GOALS('08-09 Teamsheets'!$H$2:$Z$92,$A92,'08-09 Teamsheets'!$C$2:$C$92,BE$1)+GOALS('09-10 Teamsheets'!$H$2:$Z$98,$A92,'09-10 Teamsheets'!$C$2:$C$98,BE$1)+GOALS('10-11 Teamsheets'!$H$2:$Z$107,$A92,'10-11 Teamsheets'!$C$2:$C$107,BE$1)+GOALS('11-12 Teamsheets'!$H$2:$Z$119,$A92,'11-12 Teamsheets'!$C$2:$C$119,BE$1)+GOALS('12-13 Teamsheets'!$H$2:$Z$126,$A92,'12-13 Teamsheets'!$C$2:$C$126,BE$1)+GOALS('13-14 Teamsheets'!$H$2:$Z$132,$A92,'13-14 Teamsheets'!$C$2:$C$132,BE$1)+GOALS('14-15 Teamsheets'!$H$2:$Z$136,$A92,'14-15 Teamsheets'!$C$2:$C$136,BE$1)</f>
        <v>0</v>
      </c>
      <c r="CD92" s="27">
        <f>GOALS('07-08 Teamsheets'!$H$2:$Z$88,$A92,'07-08 Teamsheets'!$C$2:$C$88,BJ$1)
+GOALS('08-09 Teamsheets'!$H$2:$Z$92,$A92,'08-09 Teamsheets'!$C$2:$C$92,BJ$1)
+GOALS('09-10 Teamsheets'!$H$2:$Z$98,$A92,'09-10 Teamsheets'!$C$2:$C$98,BJ$1)
+GOALS('10-11 Teamsheets'!$H$2:$Z$107,$A92,'10-11 Teamsheets'!$C$2:$C$107,BJ$1)
+GOALS('11-12 Teamsheets'!$H$2:$Z$119,$A92,'11-12 Teamsheets'!$C$2:$C$119,BJ$1)
+GOALS('12-13 Teamsheets'!$H$2:$Z$124,$A92,'12-13 Teamsheets'!$C$2:$C$124,BJ$1)+GOALS('13-14 Teamsheets'!$H$2:$Z$130,$A92,'13-14 Teamsheets'!$C$2:$C$130,BJ$1)+GOALS('14-15 Teamsheets'!$H$2:$Z$134,$A92,'14-15 Teamsheets'!$C$2:$C$134,BJ$1)
+GOALS('07-08 Teamsheets'!$H$2:$Z$88,$A92,'07-08 Teamsheets'!$C$2:$C$88,BO$1)
+GOALS('08-09 Teamsheets'!$H$2:$Z$92,$A92,'08-09 Teamsheets'!$C$2:$C$92,BO$1)
+GOALS('09-10 Teamsheets'!$H$2:$Z$98,$A92,'09-10 Teamsheets'!$C$2:$C$98,BO$1)
+GOALS('10-11 Teamsheets'!$H$2:$Z$107,$A92,'10-11 Teamsheets'!$C$2:$C$107,BO$1)
+GOALS('11-12 Teamsheets'!$H$2:$Z$119,$A92,'11-12 Teamsheets'!$C$2:$C$119,BO$1)
+GOALS('12-13 Teamsheets'!$H$2:$Z$126,$A92,'12-13 Teamsheets'!$C$2:$C$126,BO$1)+GOALS('13-14 Teamsheets'!$H$2:$Z$132,$A92,'13-14 Teamsheets'!$C$2:$C$132,BO$1)+GOALS('14-15 Teamsheets'!$H$2:$Z$136,$A92,'14-15 Teamsheets'!$C$2:$C$136,BO$1)</f>
        <v>3</v>
      </c>
      <c r="CE92" s="28">
        <f t="shared" si="33"/>
        <v>3</v>
      </c>
      <c r="CF92" s="27" t="str">
        <f>(GOALS('05-06 Teamsheets'!$H$2:$R$71,$A92) +GOALS('06-07 Teamsheets'!$H$2:$R$83,$A92) +  GOALS('07-08 Teamsheets'!$H$2:$R$88,$A92) + GOALS('08-09 Teamsheets'!$H$2:$R$92,$A92)+GOALS('09-10 Teamsheets'!$H$2:$R$98,$A92)+GOALS('10-11 Teamsheets'!$H$2:$R$107,$A92)+GOALS('11-12 Teamsheets'!$H$2:$R$119,$A92)+GOALS('12-13 Teamsheets'!$H$2:$R$126,$A92)+GOALS('13-14 Teamsheets'!$H$2:$R$132,$A92)+GOALS('14-15 Teamsheets'!$H$2:$R$136,$A92)) &amp; "(" &amp; (GOALS('05-06 Teamsheets'!$S$2:$W$71,$A92)+GOALS('06-07 Teamsheets'!$S$2:$Z$83,$A92)+GOALS('07-08 Teamsheets'!$S$2:$Z$88,$A92)+GOALS('08-09 Teamsheets'!$S$2:$Z$92,$A92)+GOALS('09-10 Teamsheets'!$S$2:$Z$98,$A92)+GOALS('10-11 Teamsheets'!$S$2:$Z$107,$A92)+GOALS('11-12 Teamsheets'!$S$2:$Z$119,$A92)+GOALS('12-13 Teamsheets'!$S$2:$Z$126,$A92)+GOALS('13-14 Teamsheets'!$S$2:$Z$132,$A92)+GOALS('14-15 Teamsheets'!$S$2:$Z$136,$A92)) &amp; ")"</f>
        <v>4(1)</v>
      </c>
      <c r="CG92" s="28">
        <f t="shared" si="34"/>
        <v>5</v>
      </c>
      <c r="CH92" s="71">
        <f t="shared" si="7"/>
        <v>0</v>
      </c>
      <c r="CI92" s="83">
        <f t="shared" si="8"/>
        <v>0</v>
      </c>
      <c r="CJ92" s="77">
        <f t="shared" si="9"/>
        <v>0</v>
      </c>
      <c r="CK92" s="74" t="str">
        <f>(CARDS('05-06 Teamsheets'!$H$2:$W$71,$A92,$CX$2)+CARDS('06-07 Teamsheets'!$H$2:$Z$83,$A92,$CX$2)+CARDS('07-08 Teamsheets'!$H$2:$Z$88,$A92,$CX$2)+CARDS('08-09 Teamsheets'!$H$2:$Z$92,$A92,$CX$2)+CARDS('09-10 Teamsheets'!$H$2:$Z$98,$A92,$CX$2)+CARDS('10-11 Teamsheets'!$H$2:$Z$107,$A92,$CX$2)+CARDS('11-12 Teamsheets'!$H$2:$Z$119,$A92,$CX$2)+CARDS('12-13 Teamsheets'!$H$2:$Z$126,$A92,$CX$2)+CARDS('13-14 Teamsheets'!$H$2:$Z$130,$A92,$CX$2)) &amp; "(" &amp; (CARDS('05-06 Teamsheets'!$H$2:$W$71,$A92,$CX$3)+CARDS('06-07 Teamsheets'!$H$2:$Z$83,$A92,$CX$3)+CARDS('07-08 Teamsheets'!$H$2:$Z$88,$A92,$CX$3)+CARDS('08-09 Teamsheets'!$H$2:$Z$92,$A92,$CX$3)+CARDS('09-10 Teamsheets'!$H$2:$Z$98,$A92,$CX$3)+CARDS('10-11 Teamsheets'!$H$2:$Z$107,$A92,$CX$3)+CARDS('11-12 Teamsheets'!$H$2:$Z$119,$A92,$CX$3)+CARDS('13-14 Teamsheets'!$H$2:$Z$130,$A92,$CX$3)) &amp; ")"</f>
        <v>1(0)</v>
      </c>
      <c r="CL92" s="28">
        <f>SUM(F92,K92,P92,U92)</f>
        <v>524</v>
      </c>
      <c r="CM92" s="28">
        <f>SUM(Z92,AE92,AJ92,AO92,AT92,BI92,AY92,BN92,BS92,BD92)</f>
        <v>254</v>
      </c>
      <c r="CN92" s="77">
        <f>SUM(CL92:CM92)</f>
        <v>778</v>
      </c>
      <c r="CO92" s="28">
        <f>IF(AND(CN92&lt;&gt;0, CA92&lt;&gt;0),CN92/CA92,0)</f>
        <v>70.727272727272734</v>
      </c>
      <c r="CP92" s="28">
        <f>IF(CG92&lt;&gt;0,CG92/CA92,0)</f>
        <v>0.45454545454545453</v>
      </c>
      <c r="CQ92" s="77">
        <f>IF(CG92&lt;&gt;0,CN92/CG92,0)</f>
        <v>155.6</v>
      </c>
      <c r="CS92" s="71">
        <f t="shared" si="26"/>
        <v>104</v>
      </c>
      <c r="CT92" s="83">
        <f t="shared" si="27"/>
        <v>94</v>
      </c>
      <c r="CU92" s="77">
        <f t="shared" si="28"/>
        <v>32</v>
      </c>
    </row>
    <row r="93" spans="1:102" x14ac:dyDescent="0.2">
      <c r="A93" s="25" t="s">
        <v>2221</v>
      </c>
      <c r="B93" s="27" t="s">
        <v>1635</v>
      </c>
      <c r="C93" s="27" t="s">
        <v>1635</v>
      </c>
      <c r="D93" s="27">
        <v>0</v>
      </c>
      <c r="E93" s="27" t="s">
        <v>1635</v>
      </c>
      <c r="F93" s="82">
        <v>0</v>
      </c>
      <c r="G93" s="27" t="s">
        <v>1635</v>
      </c>
      <c r="H93" s="27" t="s">
        <v>1635</v>
      </c>
      <c r="I93" s="27">
        <v>0</v>
      </c>
      <c r="J93" s="27" t="s">
        <v>1635</v>
      </c>
      <c r="K93" s="82">
        <v>0</v>
      </c>
      <c r="L93" s="27" t="s">
        <v>1635</v>
      </c>
      <c r="M93" s="27" t="s">
        <v>1635</v>
      </c>
      <c r="N93" s="27">
        <v>0</v>
      </c>
      <c r="O93" s="27" t="s">
        <v>1635</v>
      </c>
      <c r="P93" s="82">
        <v>0</v>
      </c>
      <c r="Q93" s="27" t="str">
        <f>(APPS('08-09 Teamsheets'!$H$2:$R$92,$A93,'08-09 Teamsheets'!$C$2:$C$92,Q$1)+APPS('09-10 Teamsheets'!$H$2:$R$98,$A93,'09-10 Teamsheets'!$C$2:$C$98,Q$1)+APPS('10-11 Teamsheets'!$H$2:$R$107,$A93,'10-11 Teamsheets'!$C$2:$C$107,Q$1)+APPS('11-12 Teamsheets'!$H$2:$R$119,$A93,'11-12 Teamsheets'!$C$2:$C$119,Q$1)+APPS('12-13 Teamsheets'!$H$2:$R$126,$A93,'12-13 Teamsheets'!$C$2:$C$126,Q$1)+APPS('13-14 Teamsheets'!$H$2:$R$132,$A93,'13-14 Teamsheets'!$C$2:$C$132,Q$1)+APPS('14-15 Teamsheets'!$H$2:$R$136,$A93,'14-15 Teamsheets'!$C$2:$C$136,Q$1)) &amp; "(" &amp; (SUBS('08-09 Teamsheets'!$S$2:$Z$92,$A93,'08-09 Teamsheets'!$C$2:$C$92,Q$1)+SUBS('09-10 Teamsheets'!$S$2:$Z$98,$A93,'09-10 Teamsheets'!$C$2:$C$98,Q$1)+SUBS('10-11 Teamsheets'!$S$2:$Z$107,$A93,'10-11 Teamsheets'!$C$2:$C$107,Q$1)+SUBS('11-12 Teamsheets'!$S$2:$Z$119,$A93,'11-12 Teamsheets'!$C$2:$C$119,Q$1)+SUBS('12-13 Teamsheets'!$S$2:$Z$126,$A93,'12-13 Teamsheets'!$C$2:$C$126,Q$1)+SUBS('13-14 Teamsheets'!$S$2:$Z$132,$A93,'13-14 Teamsheets'!$C$2:$C$132,Q$1)+SUBS('14-15 Teamsheets'!$S$2:$Z$136,$A93,'14-15 Teamsheets'!$C$2:$C$136,Q$1)) &amp; ")"</f>
        <v>1(1)</v>
      </c>
      <c r="R93" s="27" t="str">
        <f>(GOALS('08-09 Teamsheets'!$H$2:$R$92,$A93,'08-09 Teamsheets'!$C$2:$C$92,Q$1)+GOALS('09-10 Teamsheets'!$H$2:$R$98,$A93,'09-10 Teamsheets'!$C$2:$C$98,Q$1)+GOALS('10-11 Teamsheets'!$H$2:$R$107,$A93,'10-11 Teamsheets'!$C$2:$C$107,Q$1)+GOALS('11-12 Teamsheets'!$H$2:$R$119,$A93,'11-12 Teamsheets'!$C$2:$C$119,Q$1)+GOALS('12-13 Teamsheets'!$H$2:$R$126,$A93,'12-13 Teamsheets'!$C$2:$C$126,Q$1)+GOALS('13-14 Teamsheets'!$H$2:$R$132,$A93,'13-14 Teamsheets'!$C$2:$C$132,Q$1)+GOALS('14-15 Teamsheets'!$H$2:$R$136,$A93,'14-15 Teamsheets'!$C$2:$C$136,Q$1)) &amp; "(" &amp; (GOALS('08-09 Teamsheets'!$S$2:$Z$92,$A93,'08-09 Teamsheets'!$C$2:$C$92,Q$1)+GOALS('09-10 Teamsheets'!$S$2:$Z$98,$A93,'09-10 Teamsheets'!$C$2:$C$98,Q$1)+GOALS('10-11 Teamsheets'!$S$2:$Z$107,$A93,'10-11 Teamsheets'!$C$2:$C$107,Q$1)+GOALS('11-12 Teamsheets'!$S$2:$Z$119,$A93,'11-12 Teamsheets'!$C$2:$C$119,Q$1)+GOALS('12-13 Teamsheets'!$S$2:$Z$126,$A93,'12-13 Teamsheets'!$C$2:$C$126,Q$1)+GOALS('13-14 Teamsheets'!$S$2:$Z$132,$A93,'13-14 Teamsheets'!$C$2:$C$132,Q$1)+GOALS('14-15 Teamsheets'!$S$2:$Z$136,$A93,'14-15 Teamsheets'!$C$2:$C$136,Q$1)) &amp; ")"</f>
        <v>0(0)</v>
      </c>
      <c r="S93" s="27">
        <f>Clean_sheet('08-09 Teamsheets'!$C$2:$H$92,$A93,Q$1)+Clean_sheet('09-10 Teamsheets'!$C$2:$H$98,$A93,Q$1)+Clean_sheet('10-11 Teamsheets'!$C$2:$H$107,$A93,Q$1)+Clean_sheet('11-12 Teamsheets'!$C$2:$H$119,$A93,Q$1)+Clean_sheet('12-13 Teamsheets'!$C$2:$H$126,$A93,Q$1)+Clean_sheet('13-14 Teamsheets'!$C$2:$H$132,$A93,Q$1)+Clean_sheet('14-15 Teamsheets'!$C$2:$H$136,$A93,Q$1)</f>
        <v>0</v>
      </c>
      <c r="T93" s="27" t="str">
        <f>(CARDS('08-09 Teamsheets'!$H$2:$Z$92,$A93,$CX$2,'08-09 Teamsheets'!$C$2:$C$92,Q$1)+CARDS('09-10 Teamsheets'!$H$2:$Z$98,$A93,$CX$2,'09-10 Teamsheets'!$C$2:$C$98,Q$1)+CARDS('10-11 Teamsheets'!$H$2:$Z$107,$A93,$CX$2,'10-11 Teamsheets'!$C$2:$C$107,Q$1)+CARDS('11-12 Teamsheets'!$H$2:$Z$119,$A93,$CX$2,'11-12 Teamsheets'!$C$2:$C$119,Q$1)+CARDS('12-13 Teamsheets'!$H$2:$Z$126,$A93,$CX$2,'12-13 Teamsheets'!$C$2:$C$126,Q$1)+CARDS('13-14 Teamsheets'!$H$2:$Z$132,$A93,$CX$2,'13-14 Teamsheets'!$C$2:$C$132,Q$1)+CARDS('14-15 Teamsheets'!$H$2:$Z$136,$A93,$CX$2,'14-15 Teamsheets'!$C$2:$C$136,Q$1)) &amp; "(" &amp; (CARDS('08-09 Teamsheets'!$H$2:$Z$92,$A93,$CX$3,'08-09 Teamsheets'!$C$2:$C$92,Q$1)+CARDS('09-10 Teamsheets'!$H$2:$Z$98,$A93,$CX$3,'09-10 Teamsheets'!$C$2:$C$98,Q$1)+CARDS('10-11 Teamsheets'!$H$2:$Z$107,$A93,$CX$3,'10-11 Teamsheets'!$C$2:$C$107,Q$1)+CARDS('11-12 Teamsheets'!$H$2:$Z$119,$A93,$CX$3,'11-12 Teamsheets'!$C$2:$C$119,Q$1)+CARDS('12-13 Teamsheets'!$H$2:$Z$126,$A93,$CX$3,'12-13 Teamsheets'!$C$2:$C$126,Q$1)+CARDS('13-14 Teamsheets'!$H$2:$Z$132,$A93,$CX$3,'13-14 Teamsheets'!$C$2:$C$132,Q$1)+CARDS('14-15 Teamsheets'!$H$2:$Z$136,$A93,$CX$3,'14-15 Teamsheets'!$C$2:$C$136,Q$1)) &amp; ")"</f>
        <v>0(0)</v>
      </c>
      <c r="U93" s="82">
        <f>MINS_PLAYED('08-09 Teamsheets'!$H$2:$R$92,$A93,'08-09 Teamsheets'!$C$2:$C$92,Q$1)+MINS_PLAYED('09-10 Teamsheets'!$H$2:$R$98,$A93,'09-10 Teamsheets'!$C$2:$C$98,Q$1)+ MINS_AS_SUB('08-09 Teamsheets'!$S$2:$Z$92,$A93,'08-09 Teamsheets'!$C$2:$C$92,Q$1)+ MINS_AS_SUB('09-10 Teamsheets'!$S$2:$Z$98,$A93,'09-10 Teamsheets'!$C$2:$C$98,Q$1)+MINS_PLAYED('10-11 Teamsheets'!$H$2:$R$107,$A93,'10-11 Teamsheets'!$C$2:$C$107,Q$1)+MINS_AS_SUB('10-11 Teamsheets'!$S$2:$Z$107,$A93,'10-11 Teamsheets'!$C$2:$C$107,Q$1)+MINS_PLAYED('11-12 Teamsheets'!$H$2:$R$119,$A93,'11-12 Teamsheets'!$C$2:$C$119,Q$1)+MINS_AS_SUB('11-12 Teamsheets'!$S$2:$Z$119,$A93,'11-12 Teamsheets'!$C$2:$C$119,Q$1)+MINS_PLAYED('12-13 Teamsheets'!$H$2:$R$126,$A93,'12-13 Teamsheets'!$C$2:$C$126,Q$1)+MINS_AS_SUB('12-13 Teamsheets'!$S$2:$Z$126,$A93,'12-13 Teamsheets'!$C$2:$C$126,Q$1)+MINS_PLAYED('13-14 Teamsheets'!$H$2:$R$132,$A93,'13-14 Teamsheets'!$C$2:$C$132,Q$1)+MINS_AS_SUB('13-14 Teamsheets'!$S$2:$Z$132,$A93,'13-14 Teamsheets'!$C$2:$C$132,Q$1)+MINS_PLAYED('14-15 Teamsheets'!$H$2:$R$136,$A93,'14-15 Teamsheets'!$C$2:$C$136,Q$1)+MINS_AS_SUB('14-15 Teamsheets'!$S$2:$Z$136,$A93,'14-15 Teamsheets'!$C$2:$C$136,Q$1)</f>
        <v>64</v>
      </c>
      <c r="V93" s="27" t="s">
        <v>1635</v>
      </c>
      <c r="W93" s="27" t="s">
        <v>1635</v>
      </c>
      <c r="X93" s="27">
        <v>0</v>
      </c>
      <c r="Y93" s="27" t="s">
        <v>1635</v>
      </c>
      <c r="Z93" s="82">
        <v>0</v>
      </c>
      <c r="AA93" s="27" t="s">
        <v>1635</v>
      </c>
      <c r="AB93" s="27" t="s">
        <v>1635</v>
      </c>
      <c r="AC93" s="27">
        <v>0</v>
      </c>
      <c r="AD93" s="27" t="s">
        <v>1635</v>
      </c>
      <c r="AE93" s="82">
        <v>0</v>
      </c>
      <c r="AF93" s="27" t="s">
        <v>1635</v>
      </c>
      <c r="AG93" s="27" t="s">
        <v>1635</v>
      </c>
      <c r="AH93" s="27">
        <v>0</v>
      </c>
      <c r="AI93" s="27" t="s">
        <v>1635</v>
      </c>
      <c r="AJ93" s="82">
        <v>0</v>
      </c>
      <c r="AK93" s="27" t="s">
        <v>1635</v>
      </c>
      <c r="AL93" s="27" t="s">
        <v>1635</v>
      </c>
      <c r="AM93" s="27">
        <v>0</v>
      </c>
      <c r="AN93" s="27" t="s">
        <v>1635</v>
      </c>
      <c r="AO93" s="82">
        <v>0</v>
      </c>
      <c r="AP93" s="27" t="s">
        <v>1635</v>
      </c>
      <c r="AQ93" s="27" t="s">
        <v>1635</v>
      </c>
      <c r="AR93" s="27">
        <v>0</v>
      </c>
      <c r="AS93" s="27" t="s">
        <v>1635</v>
      </c>
      <c r="AT93" s="82">
        <v>0</v>
      </c>
      <c r="AU93" s="27" t="s">
        <v>1635</v>
      </c>
      <c r="AV93" s="27" t="s">
        <v>1635</v>
      </c>
      <c r="AW93" s="27">
        <v>0</v>
      </c>
      <c r="AX93" s="27" t="s">
        <v>1635</v>
      </c>
      <c r="AY93" s="82">
        <v>0</v>
      </c>
      <c r="AZ93" s="27" t="str">
        <f>(APPS('07-08 Teamsheets'!$H$2:$R$88,$A93,'07-08 Teamsheets'!$C$2:$C$88,AZ$1)+APPS('11-12 Teamsheets'!$H$2:$R$119,$A93,'11-12 Teamsheets'!$C$2:$C$119,AZ$1)+APPS('12-13 Teamsheets'!$H$2:$R$126,$A93,'12-13 Teamsheets'!$C$2:$C$126,AZ$1)+APPS('13-14 Teamsheets'!$H$2:$R$132,$A93,'13-14 Teamsheets'!$C$2:$C$132,AZ$1)+APPS('14-15 Teamsheets'!$H$2:$R$136,$A93,'14-15 Teamsheets'!$C$2:$C$136,AZ$1)) &amp; "(" &amp; (SUBS('07-08 Teamsheets'!$S$2:$Z$88,$A93,'07-08 Teamsheets'!$C$2:$C$88,AZ$1)+SUBS('11-12 Teamsheets'!$S$2:$Z$119,$A93,'11-12 Teamsheets'!$C$2:$C$119,AZ$1)+SUBS('12-13 Teamsheets'!$S$2:$Z$126,$A93,'12-13 Teamsheets'!$C$2:$C$126,AZ$1)+SUBS('13-14 Teamsheets'!$S$2:$Z$132,$A93,'13-14 Teamsheets'!$C$2:$C$132,AZ$1)+SUBS('14-15 Teamsheets'!$S$2:$Z$136,$A93,'14-15 Teamsheets'!$C$2:$C$136,AZ$1)) &amp; ")"</f>
        <v>0(0)</v>
      </c>
      <c r="BA93" s="27" t="str">
        <f>(GOALS('07-08 Teamsheets'!$H$2:$R$88,$A93,'07-08 Teamsheets'!$C$2:$C$88,AZ$1)+GOALS('11-12 Teamsheets'!$H$2:$R$119,$A93,'11-12 Teamsheets'!$C$2:$C$119,AZ$1)+GOALS('12-13 Teamsheets'!$H$2:$R$126,$A93,'12-13 Teamsheets'!$C$2:$C$126,AZ$1)+GOALS('13-14 Teamsheets'!$H$2:$R$132,$A93,'13-14 Teamsheets'!$C$2:$C$132,AZ$1)+GOALS('14-15 Teamsheets'!$H$2:$R$136,$A93,'14-15 Teamsheets'!$C$2:$C$136,AZ$1)) &amp; "(" &amp; (GOALS('07-08 Teamsheets'!$S$2:$Z$88,$A93,'07-08 Teamsheets'!$C$2:$C$88,AZ$1)+GOALS('11-12 Teamsheets'!$S$2:$Z$119,$A93,'11-12 Teamsheets'!$C$2:$C$119,AZ$1)+GOALS('12-13 Teamsheets'!$S$2:$Z$126,$A93,'12-13 Teamsheets'!$C$2:$C$126,AZ$1)+GOALS('13-14 Teamsheets'!$S$2:$Z$132,$A93,'13-14 Teamsheets'!$C$2:$C$132,AZ$1)+GOALS('14-15 Teamsheets'!$S$2:$Z$136,$A93,'14-15 Teamsheets'!$C$2:$C$136,AZ$1)) &amp; ")"</f>
        <v>0(0)</v>
      </c>
      <c r="BB93" s="27">
        <f>Clean_sheet('07-08 Teamsheets'!$C$2:$H$92,$A93,AZ$1)+Clean_sheet('11-12 Teamsheets'!$C$2:$H$119,$A93,AZ$1)+Clean_sheet('12-13 Teamsheets'!$C$2:$H$126,$A93,AZ$1)+Clean_sheet('13-14 Teamsheets'!$C$2:$H$132,$A93,AZ$1)+Clean_sheet('14-15 Teamsheets'!$C$2:$H$136,$A93,AZ$1)</f>
        <v>0</v>
      </c>
      <c r="BC93" s="27" t="str">
        <f>(CARDS('07-08 Teamsheets'!$H$2:$Z$88,$A93,$CX$2,'07-08 Teamsheets'!$C$2:$C$88,AZ$1)+CARDS('11-12 Teamsheets'!$H$2:$Z$119,$A93,$CX$2,'11-12 Teamsheets'!$C$2:$C$119,AZ$1)+CARDS('12-13 Teamsheets'!$H$2:$Z$126,$A93,$CX$2,'12-13 Teamsheets'!$C$2:$C$126,AZ$1)+CARDS('13-14 Teamsheets'!$H$2:$Z$132,$A93,$CX$2,'13-14 Teamsheets'!$C$2:$C$132,AZ$1)+CARDS('14-15 Teamsheets'!$H$2:$Z$136,$A93,$CX$2,'14-15 Teamsheets'!$C$2:$C$136,AZ$1)) &amp; "(" &amp; (CARDS('07-08 Teamsheets'!$H$2:$Z$88,$A93,$CX$3,'07-08 Teamsheets'!$C$2:$C$88,AZ$1)+CARDS('11-12 Teamsheets'!$H$2:$Z$119,$A93,$CX$3,'11-12 Teamsheets'!$C$2:$C$119,AZ$1)+CARDS('12-13 Teamsheets'!$H$2:$Z$126,$A93,$CX$3,'12-13 Teamsheets'!$C$2:$C$126,AZ$1)+CARDS('13-14 Teamsheets'!$H$2:$Z$132,$A93,$CX$3,'13-14 Teamsheets'!$C$2:$C$132,AZ$1)+CARDS('14-15 Teamsheets'!$H$2:$Z$136,$A93,$CX$3,'14-15 Teamsheets'!$C$2:$C$136,AZ$1)) &amp; ")"</f>
        <v>0(0)</v>
      </c>
      <c r="BD93" s="82">
        <f>MINS_PLAYED('07-08 Teamsheets'!$H$2:$R$88,$A93,'07-08 Teamsheets'!$C$2:$C$88,AZ$1)+MINS_PLAYED('11-12 Teamsheets'!$H$2:$R$119,$A93,'11-12 Teamsheets'!$C$2:$C$119,AZ$1)+MINS_PLAYED('12-13 Teamsheets'!$H$2:$R$126,$A93,'12-13 Teamsheets'!$C$2:$C$126,AZ$1)+MINS_PLAYED('13-14 Teamsheets'!$H$2:$R$132,$A93,'13-14 Teamsheets'!$C$2:$C$132,AZ$1)+MINS_PLAYED('14-15 Teamsheets'!$H$2:$R$136,$A93,'14-15 Teamsheets'!$C$2:$C$136,AZ$1)+MINS_AS_SUB('07-08 Teamsheets'!$S$2:$Z$88,$A93,'07-08 Teamsheets'!$C$2:$C$88,AZ$1)+MINS_AS_SUB('11-12 Teamsheets'!$S$2:$Z$119,$A93,'11-12 Teamsheets'!$C$2:$C$119,AZ$1)+MINS_AS_SUB('12-13 Teamsheets'!$S$2:$Z$126,$A93,'12-13 Teamsheets'!$C$2:$C$126,AZ$1)+MINS_AS_SUB('13-14 Teamsheets'!$S$2:$Z$132,$A93,'13-14 Teamsheets'!$C$2:$C$132,AZ$1)+MINS_AS_SUB('14-15 Teamsheets'!$S$2:$Z$136,$A93,'14-15 Teamsheets'!$C$2:$C$136,AZ$1)</f>
        <v>0</v>
      </c>
      <c r="BE93" s="27" t="str">
        <f>(APPS('08-09 Teamsheets'!$H$2:$R$92,$A93,'08-09 Teamsheets'!$C$2:$C$92,BE$1)+APPS('09-10 Teamsheets'!$H$2:$R$98,$A93,'09-10 Teamsheets'!$C$2:$C$98,BE$1)+APPS('10-11 Teamsheets'!$H$2:$R$107,$A93,'10-11 Teamsheets'!$C$2:$C$107,BE$1)+APPS('11-12 Teamsheets'!$H$2:$R$119,$A93,'11-12 Teamsheets'!$C$2:$C$119,BE$1)+APPS('12-13 Teamsheets'!$H$2:$R$126,$A93,'12-13 Teamsheets'!$C$2:$C$126,BE$1)+APPS('13-14 Teamsheets'!$H$2:$R$132,$A93,'13-14 Teamsheets'!$C$2:$C$132,BE$1)+APPS('14-15 Teamsheets'!$H$2:$R$136,$A93,'14-15 Teamsheets'!$C$2:$C$136,BE$1)) &amp; "(" &amp; (SUBS('08-09 Teamsheets'!$S$2:$Z$92,$A93,'08-09 Teamsheets'!$C$2:$C$92,BE$1)+SUBS('09-10 Teamsheets'!$S$2:$Z$98,$A93,'09-10 Teamsheets'!$C$2:$C$98,BE$1)+SUBS('10-11 Teamsheets'!$S$2:$Z$107,$A93,'10-11 Teamsheets'!$C$2:$C$107,BE$1)+SUBS('11-12 Teamsheets'!$S$2:$Z$119,$A93,'11-12 Teamsheets'!$C$2:$C$119,BE$1)+SUBS('12-13 Teamsheets'!$S$2:$Z$126,$A93,'12-13 Teamsheets'!$C$2:$C$126,BE$1)+SUBS('13-14 Teamsheets'!$S$2:$Z$132,$A93,'13-14 Teamsheets'!$C$2:$C$132,BE$1)+SUBS('14-15 Teamsheets'!$S$2:$Z$136,$A93,'14-15 Teamsheets'!$C$2:$C$136,BE$1)) &amp; ")"</f>
        <v>0(1)</v>
      </c>
      <c r="BF93" s="27" t="str">
        <f>(GOALS('08-09 Teamsheets'!$H$2:$R$92,$A93,'08-09 Teamsheets'!$C$2:$C$92,BE$1)+GOALS('09-10 Teamsheets'!$H$2:$R$98,$A93,'09-10 Teamsheets'!$C$2:$C$98,BE$1)+GOALS('10-11 Teamsheets'!$H$2:$R$107,$A93,'10-11 Teamsheets'!$C$2:$C$107,BE$1)+GOALS('11-12 Teamsheets'!$H$2:$R$119,$A93,'11-12 Teamsheets'!$C$2:$C$119,BE$1)+GOALS('12-13 Teamsheets'!$H$2:$R$126,$A93,'12-13 Teamsheets'!$C$2:$C$126,BE$1)+GOALS('13-14 Teamsheets'!$H$2:$R$132,$A93,'13-14 Teamsheets'!$C$2:$C$132,BE$1)+GOALS('14-15 Teamsheets'!$H$2:$R$136,$A93,'14-15 Teamsheets'!$C$2:$C$136,BE$1)) &amp; "(" &amp; (GOALS('08-09 Teamsheets'!$S$2:$Z$92,$A93,'08-09 Teamsheets'!$C$2:$C$92,BE$1)+GOALS('09-10 Teamsheets'!$S$2:$Z$98,$A93,'09-10 Teamsheets'!$C$2:$C$98,BE$1)+GOALS('10-11 Teamsheets'!$S$2:$Z$107,$A93,'10-11 Teamsheets'!$C$2:$C$107,BE$1)+GOALS('11-12 Teamsheets'!$S$2:$Z$119,$A93,'11-12 Teamsheets'!$C$2:$C$119,BE$1)+GOALS('12-13 Teamsheets'!$S$2:$Z$126,$A93,'12-13 Teamsheets'!$C$2:$C$126,BE$1)+GOALS('13-14 Teamsheets'!$S$2:$Z$132,$A93,'13-14 Teamsheets'!$C$2:$C$132,BE$1)+GOALS('14-15 Teamsheets'!$S$2:$Z$136,$A93,'14-15 Teamsheets'!$C$2:$C$136,BE$1)) &amp; ")"</f>
        <v>0(0)</v>
      </c>
      <c r="BG93" s="27">
        <f>Clean_sheet('08-09 Teamsheets'!$C$2:$H$92,$A93,BE$1)+Clean_sheet('09-10 Teamsheets'!$C$2:$H$98,$A93,BE$1)+Clean_sheet('10-11 Teamsheets'!$C$2:$H$107,$A93,BE$1)+Clean_sheet('11-12 Teamsheets'!$C$2:$H$119,$A93,BE$1)+Clean_sheet('12-13 Teamsheets'!$C$2:$H$126,$A93,BE$1)+Clean_sheet('13-14 Teamsheets'!$C$2:$H$132,$A93,BE$1)+Clean_sheet('14-15 Teamsheets'!$C$2:$H$136,$A93,BE$1)</f>
        <v>0</v>
      </c>
      <c r="BH93" s="27" t="str">
        <f>(CARDS('08-09 Teamsheets'!$H$2:$Z$92,$A93,$CX$2,'08-09 Teamsheets'!$C$2:$C$92,BE$1)+CARDS('09-10 Teamsheets'!$H$2:$Z$98,$A93,$CX$2,'09-10 Teamsheets'!$C$2:$C$98,BE$1)+CARDS('10-11 Teamsheets'!$H$2:$Z$107,$A93,$CX$2,'10-11 Teamsheets'!$C$2:$C$107,BE$1)+CARDS('11-12 Teamsheets'!$H$2:$Z$119,$A93,$CX$2,'11-12 Teamsheets'!$C$2:$C$119,BE$1)+CARDS('12-13 Teamsheets'!$H$2:$Z$126,$A93,$CX$2,'12-13 Teamsheets'!$C$2:$C$126,BE$1)+CARDS('13-14 Teamsheets'!$H$2:$Z$132,$A93,$CX$2,'13-14 Teamsheets'!$C$2:$C$132,BE$1)+CARDS('14-15 Teamsheets'!$H$2:$Z$136,$A93,$CX$2,'14-15 Teamsheets'!$C$2:$C$136,BE$1)) &amp; "(" &amp; (CARDS('08-09 Teamsheets'!$H$2:$Z$92,$A93,$CX$3,'08-09 Teamsheets'!$C$2:$C$92,BE$1)+CARDS('09-10 Teamsheets'!$H$2:$Z$98,$A93,$CX$3,'09-10 Teamsheets'!$C$2:$C$98,BE$1)+CARDS('10-11 Teamsheets'!$H$2:$Z$107,$A93,$CX$3,'10-11 Teamsheets'!$C$2:$C$107,BE$1)+CARDS('11-12 Teamsheets'!$H$2:$Z$119,$A93,$CX$3,'11-12 Teamsheets'!$C$2:$C$119,BE$1)+CARDS('12-13 Teamsheets'!$H$2:$Z$126,$A93,$CX$3,'12-13 Teamsheets'!$C$2:$C$126,BE$1)+CARDS('13-14 Teamsheets'!$H$2:$Z$132,$A93,$CX$3,'13-14 Teamsheets'!$C$2:$C$132,BE$1)+CARDS('14-15 Teamsheets'!$H$2:$Z$136,$A93,$CX$3,'14-15 Teamsheets'!$C$2:$C$136,BE$1)) &amp; ")"</f>
        <v>0(0)</v>
      </c>
      <c r="BI93" s="82">
        <f>MINS_PLAYED('08-09 Teamsheets'!$H$2:$R$92,$A93,'08-09 Teamsheets'!$C$2:$C$92,BE$1)+MINS_PLAYED('09-10 Teamsheets'!$H$2:$R$98,$A93,'09-10 Teamsheets'!$C$2:$C$98,BE$1)+ MINS_AS_SUB('08-09 Teamsheets'!$S$2:$Z$92,$A93,'08-09 Teamsheets'!$C$2:$C$92,BE$1)+ MINS_AS_SUB('09-10 Teamsheets'!$S$2:$Z$98,$A93,'09-10 Teamsheets'!$C$2:$C$98,BE$1)+MINS_PLAYED('10-11 Teamsheets'!$H$2:$R$107,$A93,'10-11 Teamsheets'!$C$2:$C$107,BE$1)+MINS_AS_SUB('10-11 Teamsheets'!$S$2:$Z$107,$A93,'10-11 Teamsheets'!$C$2:$C$107,BE$1)+MINS_PLAYED('11-12 Teamsheets'!$H$2:$R$119,$A93,'11-12 Teamsheets'!$C$2:$C$119,BE$1)+MINS_AS_SUB('11-12 Teamsheets'!$S$2:$Z$119,$A93,'11-12 Teamsheets'!$C$2:$C$119,BE$1)+MINS_PLAYED('12-13 Teamsheets'!$H$2:$R$126,$A93,'12-13 Teamsheets'!$C$2:$C$126,BE$1)+MINS_AS_SUB('12-13 Teamsheets'!$S$2:$Z$126,$A93,'12-13 Teamsheets'!$C$2:$C$126,BE$1)+MINS_PLAYED('13-14 Teamsheets'!$H$2:$R$132,$A93,'13-14 Teamsheets'!$C$2:$C$132,BE$1)+MINS_AS_SUB('13-14 Teamsheets'!$S$2:$Z$132,$A93,'13-14 Teamsheets'!$C$2:$C$132,BE$1)+MINS_PLAYED('14-15 Teamsheets'!$H$2:$R$136,$A93,'14-15 Teamsheets'!$C$2:$C$136,BE$1)+MINS_AS_SUB('14-15 Teamsheets'!$S$2:$Z$136,$A93,'14-15 Teamsheets'!$C$2:$C$136,BE$1)</f>
        <v>17</v>
      </c>
      <c r="BJ93" s="27" t="str">
        <f>(APPS('07-08 Teamsheets'!$H$2:$R$88,$A93,'07-08 Teamsheets'!$C$2:$C$88,BJ$1)+APPS('08-09 Teamsheets'!$H$2:$R$92,$A93,'08-09 Teamsheets'!$C$2:$C$92,BJ$1)+APPS('09-10 Teamsheets'!$H$2:$R$98,$A93,'09-10 Teamsheets'!$C$2:$C$98,BJ$1)+APPS('10-11 Teamsheets'!$H$2:$R$106,$A93,'10-11 Teamsheets'!$C$2:$C$106,BJ$1)+APPS('11-12 Teamsheets'!$H$2:$R$119,$A93,'11-12 Teamsheets'!$C$2:$C$119,BJ$1)+APPS('12-13 Teamsheets'!$H$2:$R$126,$A93,'12-13 Teamsheets'!$C$2:$C$126,BJ$1)+APPS('13-14 Teamsheets'!$H$2:$R$132,$A93,'13-14 Teamsheets'!$C$2:$C$132,BJ$1)+APPS('14-15 Teamsheets'!$H$2:$R$136,$A93,'14-15 Teamsheets'!$C$2:$C$136,BJ$1)) &amp; "(" &amp; (SUBS('07-08 Teamsheets'!$S$2:$Z$88,$A93,'07-08 Teamsheets'!$C$2:$C$88,BJ$1)+SUBS('08-09 Teamsheets'!$S$2:$Z$92,$A93,'08-09 Teamsheets'!$C$2:$C$92,BJ$1)+SUBS('09-10 Teamsheets'!$S$2:$Z$98,$A93,'09-10 Teamsheets'!$C$2:$C$98,BJ$1)+SUBS('10-11 Teamsheets'!$S$2:$Z$106,$A93,'10-11 Teamsheets'!$C$2:$C$106,BJ$1)+SUBS('11-12 Teamsheets'!$S$2:$Z$119,$A93,'11-12 Teamsheets'!$C$2:$C$119,BJ$1)+SUBS('12-13 Teamsheets'!$S$2:$Z$126,$A93,'12-13 Teamsheets'!$C$2:$C$126,BJ$1)+SUBS('13-14 Teamsheets'!$S$2:$Z$132,$A93,'13-14 Teamsheets'!$C$2:$C$132,BJ$1)+SUBS('14-15 Teamsheets'!$S$2:$Z$136,$A93,'14-15 Teamsheets'!$C$2:$C$136,BJ$1)) &amp; ")"</f>
        <v>0(0)</v>
      </c>
      <c r="BK93" s="27" t="str">
        <f>(GOALS('07-08 Teamsheets'!$H$2:$R$88,$A93,'07-08 Teamsheets'!$C$2:$C$88,BJ$1)+GOALS('08-09 Teamsheets'!$H$2:$R$92,$A93,'08-09 Teamsheets'!$C$2:$C$92,BJ$1)+GOALS('09-10 Teamsheets'!$H$2:$R$98,$A93,'09-10 Teamsheets'!$C$2:$C$98,BJ$1)+GOALS('10-11 Teamsheets'!$H$2:$R$106,$A93,'10-11 Teamsheets'!$C$2:$C$106,BJ$1)+GOALS('11-12 Teamsheets'!$H$2:$R$119,$A93,'11-12 Teamsheets'!$C$2:$C$119,BJ$1)+GOALS('12-13 Teamsheets'!$H$2:$R$126,$A93,'12-13 Teamsheets'!$C$2:$C$126,BJ$1)+GOALS('13-14 Teamsheets'!$H$2:$R$132,$A93,'13-14 Teamsheets'!$C$2:$C$132,BJ$1)+GOALS('14-15 Teamsheets'!$H$2:$R$136,$A93,'14-15 Teamsheets'!$C$2:$C$136,BJ$1)) &amp; "(" &amp; (GOALS('07-08 Teamsheets'!$S$2:$Z$88,$A93,'07-08 Teamsheets'!$C$2:$C$88,BJ$1)+GOALS('08-09 Teamsheets'!$S$2:$Z$92,$A93,'08-09 Teamsheets'!$C$2:$C$92,BJ$1)+GOALS('09-10 Teamsheets'!$S$2:$Z$98,$A93,'09-10 Teamsheets'!$C$2:$C$98,BJ$1)+GOALS('10-11 Teamsheets'!$S$2:$Z$106,$A93,'10-11 Teamsheets'!$C$2:$C$106,BJ$1)+GOALS('11-12 Teamsheets'!$S$2:$Z$119,$A93,'11-12 Teamsheets'!$C$2:$C$119,BJ$1)+GOALS('12-13 Teamsheets'!$S$2:$Z$126,$A93,'12-13 Teamsheets'!$C$2:$C$126,BJ$1)+GOALS('13-14 Teamsheets'!$S$2:$Z$132,$A93,'13-14 Teamsheets'!$C$2:$C$132,BJ$1)+GOALS('14-15 Teamsheets'!$S$2:$Z$136,$A93,'14-15 Teamsheets'!$C$2:$C$136,BJ$1)) &amp; ")"</f>
        <v>0(0)</v>
      </c>
      <c r="BL93" s="27">
        <f>Clean_sheet('07-08 Teamsheets'!$C$2:$H$92,$A93,BJ$1)+Clean_sheet('08-09 Teamsheets'!$C$2:$H$92,$A93,BJ$1)+Clean_sheet('09-10 Teamsheets'!$C$2:$H$98,$A93,BJ$1)+Clean_sheet('10-11 Teamsheets'!$C$2:$H$106,$A93,BJ$1)+Clean_sheet('11-12 Teamsheets'!$C$2:$H$119,$A93,BJ$1)+Clean_sheet('12-13 Teamsheets'!$C$2:$H$126,$A93,BJ$1)+Clean_sheet('13-14 Teamsheets'!$C$2:$H$132,$A93,BJ$1)+Clean_sheet('14-15 Teamsheets'!$C$2:$H$136,$A93,BJ$1)</f>
        <v>0</v>
      </c>
      <c r="BM93" s="27" t="str">
        <f>(CARDS('07-08 Teamsheets'!$H$2:$Z$88,$A93,$CX$2,'07-08 Teamsheets'!$C$2:$C$88,BJ$1)+CARDS('08-09 Teamsheets'!$H$2:$Z$92,$A93,$CX$2,'08-09 Teamsheets'!$C$2:$C$92,BJ$1)+CARDS('09-10 Teamsheets'!$H$2:$Z$98,$A93,$CX$2,'09-10 Teamsheets'!$C$2:$C$98,BJ$1)+CARDS('10-11 Teamsheets'!$H$2:$Z$106,$A93,$CX$2,'10-11 Teamsheets'!$C$2:$C$106,BJ$1)+CARDS('11-12 Teamsheets'!$H$2:$Z$119,$A93,$CX$2,'11-12 Teamsheets'!$C$2:$C$119,BJ$1)+CARDS('12-13 Teamsheets'!$H$2:$Z$126,$A93,$CX$2,'12-13 Teamsheets'!$C$2:$C$126,BJ$1)+CARDS('13-14 Teamsheets'!$H$2:$Z$132,$A93,$CX$2,'13-14 Teamsheets'!$C$2:$C$132,BJ$1)+CARDS('14-15 Teamsheets'!$H$2:$Z$136,$A93,$CX$2,'14-15 Teamsheets'!$C$2:$C$136,BJ$1)) &amp; "(" &amp; (CARDS('07-08 Teamsheets'!$H$2:$Z$88,$A93,$CX$3,'07-08 Teamsheets'!$C$2:$C$88,BJ$1)+CARDS('08-09 Teamsheets'!$H$2:$Z$92,$A93,$CX$3,'08-09 Teamsheets'!$C$2:$C$92,BJ$1)+CARDS('09-10 Teamsheets'!$H$2:$Z$98,$A93,$CX$3,'09-10 Teamsheets'!$C$2:$C$98,BJ$1)+CARDS('10-11 Teamsheets'!$H$2:$Z$106,$A93,$CX$3,'10-11 Teamsheets'!$C$2:$C$106,BJ$1)+CARDS('11-12 Teamsheets'!$H$2:$Z$119,$A93,$CX$3,'11-12 Teamsheets'!$C$2:$C$119,BJ$1)+CARDS('12-13 Teamsheets'!$H$2:$Z$126,$A93,$CX$3,'12-13 Teamsheets'!$C$2:$C$126,BJ$1)+CARDS('13-14 Teamsheets'!$H$2:$Z$132,$A93,$CX$3,'13-14 Teamsheets'!$C$2:$C$132,BJ$1)+CARDS('14-15 Teamsheets'!$H$2:$Z$136,$A93,$CX$3,'14-15 Teamsheets'!$C$2:$C$136,BJ$1)) &amp; ")"</f>
        <v>0(0)</v>
      </c>
      <c r="BN93" s="82">
        <f>MINS_PLAYED('07-08 Teamsheets'!$H$2:$R$88,$A93,'07-08 Teamsheets'!$C$2:$C$88,BJ$1)+MINS_PLAYED('08-09 Teamsheets'!$H$2:$R$92,$A93,'08-09 Teamsheets'!$C$2:$C$92,BJ$1)+MINS_PLAYED('09-10 Teamsheets'!$H$2:$R$98,$A93,'09-10 Teamsheets'!$C$2:$C$98,BJ$1)+MINS_PLAYED('10-11 Teamsheets'!$H$2:$R$106,$A93,'10-11 Teamsheets'!$C$2:$C$106,BJ$1)+MINS_PLAYED('11-12 Teamsheets'!$H$2:$R$119,$A93,'11-12 Teamsheets'!$C$2:$C$119,BJ$1)+MINS_PLAYED('12-13 Teamsheets'!$H$2:$R$126,$A93,'12-13 Teamsheets'!$C$2:$C$126,BJ$1)+MINS_PLAYED('13-14 Teamsheets'!$H$2:$R$132,$A93,'13-14 Teamsheets'!$C$2:$C$132,BJ$1)+MINS_PLAYED('14-15 Teamsheets'!$H$2:$R$136,$A93,'14-15 Teamsheets'!$C$2:$C$136,BJ$1)+MINS_AS_SUB('07-08 Teamsheets'!$S$2:$Z$88,$A93,'07-08 Teamsheets'!$C$2:$C$88,BJ$1)+MINS_AS_SUB('08-09 Teamsheets'!$S$2:$Z$92,$A93,'08-09 Teamsheets'!$C$2:$C$92,BJ$1)+MINS_AS_SUB('09-10 Teamsheets'!$S$2:$Z$98,$A93,'09-10 Teamsheets'!$C$2:$C$98,BJ$1)+MINS_AS_SUB('10-11 Teamsheets'!$S$2:$Z$106,$A93,'10-11 Teamsheets'!$C$2:$C$106,BJ$1)+MINS_AS_SUB('11-12 Teamsheets'!$S$2:$Z$119,$A93,'11-12 Teamsheets'!$C$2:$C$119,BJ$1)+MINS_AS_SUB('12-13 Teamsheets'!$S$2:$Z$126,$A93,'12-13 Teamsheets'!$C$2:$C$126,BJ$1)+MINS_AS_SUB('13-14 Teamsheets'!$S$2:$Z$132,$A93,'13-14 Teamsheets'!$C$2:$C$132,BJ$1)+MINS_AS_SUB('14-15 Teamsheets'!$S$2:$Z$136,$A93,'14-15 Teamsheets'!$C$2:$C$136,BJ$1)</f>
        <v>0</v>
      </c>
      <c r="BO93" s="27" t="str">
        <f>(APPS('07-08 Teamsheets'!$H$2:$R$88,$A93,'07-08 Teamsheets'!$C$2:$C$88,BO$1)+APPS('08-09 Teamsheets'!$H$2:$R$92,$A93,'08-09 Teamsheets'!$C$2:$C$92,BO$1)+APPS('09-10 Teamsheets'!$H$2:$R$98,$A93,'09-10 Teamsheets'!$C$2:$C$98,BO$1)+APPS('10-11 Teamsheets'!$H$2:$R$106,$A93,'10-11 Teamsheets'!$C$2:$C$106,BO$1)+APPS('11-12 Teamsheets'!$H$2:$R$119,$A93,'11-12 Teamsheets'!$C$2:$C$119,BO$1)+APPS('12-13 Teamsheets'!$H$2:$R$126,$A93,'12-13 Teamsheets'!$C$2:$C$126,BO$1)+APPS('13-14 Teamsheets'!$H$2:$R$132,$A93,'13-14 Teamsheets'!$C$2:$C$132,BO$1)+APPS('14-15 Teamsheets'!$H$2:$R$136,$A93,'14-15 Teamsheets'!$C$2:$C$136,BO$1)) &amp; "(" &amp; (SUBS('07-08 Teamsheets'!$S$2:$Z$88,$A93,'07-08 Teamsheets'!$C$2:$C$88,BO$1)+SUBS('08-09 Teamsheets'!$S$2:$Z$92,$A93,'08-09 Teamsheets'!$C$2:$C$92,BO$1)+SUBS('09-10 Teamsheets'!$S$2:$Z$98,$A93,'09-10 Teamsheets'!$C$2:$C$98,BO$1)+SUBS('10-11 Teamsheets'!$S$2:$Z$106,$A93,'10-11 Teamsheets'!$C$2:$C$106,BO$1)+SUBS('11-12 Teamsheets'!$S$2:$Z$119,$A93,'11-12 Teamsheets'!$C$2:$C$119,BO$1)+SUBS('12-13 Teamsheets'!$S$2:$Z$126,$A93,'12-13 Teamsheets'!$C$2:$C$126,BO$1)+SUBS('13-14 Teamsheets'!$S$2:$Z$132,$A93,'13-14 Teamsheets'!$C$2:$C$132,BO$1)+SUBS('14-15 Teamsheets'!$S$2:$Z$136,$A93,'14-15 Teamsheets'!$C$2:$C$136,BO$1)) &amp; ")"</f>
        <v>0(1)</v>
      </c>
      <c r="BP93" s="27" t="str">
        <f>(GOALS('07-08 Teamsheets'!$H$2:$R$88,$A93,'07-08 Teamsheets'!$C$2:$C$88,BO$1)+GOALS('08-09 Teamsheets'!$H$2:$R$92,$A93,'08-09 Teamsheets'!$C$2:$C$92,BO$1)+GOALS('09-10 Teamsheets'!$H$2:$R$98,$A93,'09-10 Teamsheets'!$C$2:$C$98,BO$1)+GOALS('10-11 Teamsheets'!$H$2:$R$106,$A93,'10-11 Teamsheets'!$C$2:$C$106,BO$1)+GOALS('11-12 Teamsheets'!$H$2:$R$119,$A93,'11-12 Teamsheets'!$C$2:$C$119,BO$1)+GOALS('12-13 Teamsheets'!$H$2:$R$126,$A93,'12-13 Teamsheets'!$C$2:$C$126,BO$1)+GOALS('13-14 Teamsheets'!$H$2:$R$132,$A93,'13-14 Teamsheets'!$C$2:$C$132,BO$1)+GOALS('14-15 Teamsheets'!$H$2:$R$136,$A93,'14-15 Teamsheets'!$C$2:$C$136,BO$1)) &amp; "(" &amp; (GOALS('07-08 Teamsheets'!$S$2:$Z$88,$A93,'07-08 Teamsheets'!$C$2:$C$88,BO$1)+GOALS('08-09 Teamsheets'!$S$2:$Z$92,$A93,'08-09 Teamsheets'!$C$2:$C$92,BO$1)+GOALS('09-10 Teamsheets'!$S$2:$Z$98,$A93,'09-10 Teamsheets'!$C$2:$C$98,BO$1)+GOALS('10-11 Teamsheets'!$S$2:$Z$106,$A93,'10-11 Teamsheets'!$C$2:$C$106,BO$1)+GOALS('11-12 Teamsheets'!$S$2:$Z$119,$A93,'11-12 Teamsheets'!$C$2:$C$119,BO$1)+GOALS('12-13 Teamsheets'!$S$2:$Z$126,$A93,'12-13 Teamsheets'!$C$2:$C$126,BO$1)+GOALS('13-14 Teamsheets'!$S$2:$Z$132,$A93,'13-14 Teamsheets'!$C$2:$C$132,BO$1)+GOALS('14-15 Teamsheets'!$S$2:$Z$136,$A93,'14-15 Teamsheets'!$C$2:$C$136,BO$1)) &amp; ")"</f>
        <v>0(0)</v>
      </c>
      <c r="BQ93" s="27">
        <f>Clean_sheet('07-08 Teamsheets'!$C$2:$H$92,$A93,BO$1)+Clean_sheet('08-09 Teamsheets'!$C$2:$H$92,$A93,BO$1)+Clean_sheet('09-10 Teamsheets'!$C$2:$H$98,$A93,BO$1)+Clean_sheet('10-11 Teamsheets'!$C$2:$H$106,$A93,BO$1)+Clean_sheet('11-12 Teamsheets'!$C$2:$H$119,$A93,BO$1)+Clean_sheet('12-13 Teamsheets'!$C$2:$H$126,$A93,BO$1)+Clean_sheet('13-14 Teamsheets'!$C$2:$H$132,$A93,BO$1)+Clean_sheet('14-15 Teamsheets'!$C$2:$H$136,$A93,BO$1)</f>
        <v>0</v>
      </c>
      <c r="BR93" s="27" t="str">
        <f>(CARDS('07-08 Teamsheets'!$H$2:$Z$88,$A93,$CX$2,'07-08 Teamsheets'!$C$2:$C$88,BO$1)+CARDS('08-09 Teamsheets'!$H$2:$Z$92,$A93,$CX$2,'08-09 Teamsheets'!$C$2:$C$92,BO$1)+CARDS('09-10 Teamsheets'!$H$2:$Z$98,$A93,$CX$2,'09-10 Teamsheets'!$C$2:$C$98,BO$1)+CARDS('10-11 Teamsheets'!$H$2:$Z$106,$A93,$CX$2,'10-11 Teamsheets'!$C$2:$C$106,BO$1)+CARDS('11-12 Teamsheets'!$H$2:$Z$119,$A93,$CX$2,'11-12 Teamsheets'!$C$2:$C$119,BO$1)+CARDS('12-13 Teamsheets'!$H$2:$Z$126,$A93,$CX$2,'12-13 Teamsheets'!$C$2:$C$126,BO$1)+CARDS('13-14 Teamsheets'!$H$2:$Z$132,$A93,$CX$2,'13-14 Teamsheets'!$C$2:$C$132,BO$1)+CARDS('14-15 Teamsheets'!$H$2:$Z$136,$A93,$CX$2,'14-15 Teamsheets'!$C$2:$C$136,BO$1)) &amp; "(" &amp; (CARDS('07-08 Teamsheets'!$H$2:$Z$88,$A93,$CX$3,'07-08 Teamsheets'!$C$2:$C$88,BO$1)+CARDS('08-09 Teamsheets'!$H$2:$Z$92,$A93,$CX$3,'08-09 Teamsheets'!$C$2:$C$92,BO$1)+CARDS('09-10 Teamsheets'!$H$2:$Z$98,$A93,$CX$3,'09-10 Teamsheets'!$C$2:$C$98,BO$1)+CARDS('10-11 Teamsheets'!$H$2:$Z$106,$A93,$CX$3,'10-11 Teamsheets'!$C$2:$C$106,BO$1)+CARDS('11-12 Teamsheets'!$H$2:$Z$119,$A93,$CX$3,'11-12 Teamsheets'!$C$2:$C$119,BO$1)+CARDS('12-13 Teamsheets'!$H$2:$Z$126,$A93,$CX$3,'12-13 Teamsheets'!$C$2:$C$126,BO$1)+CARDS('13-14 Teamsheets'!$H$2:$Z$132,$A93,$CX$3,'13-14 Teamsheets'!$C$2:$C$132,BO$1)+CARDS('14-15 Teamsheets'!$H$2:$Z$136,$A93,$CX$3,'14-15 Teamsheets'!$C$2:$C$136,BO$1)) &amp; ")"</f>
        <v>0(0)</v>
      </c>
      <c r="BS93" s="82">
        <f>MINS_PLAYED('07-08 Teamsheets'!$H$2:$R$88,$A93,'07-08 Teamsheets'!$C$2:$C$88,BO$1)+MINS_PLAYED('08-09 Teamsheets'!$H$2:$R$92,$A93,'08-09 Teamsheets'!$C$2:$C$92,BO$1)+MINS_PLAYED('09-10 Teamsheets'!$H$2:$R$98,$A93,'09-10 Teamsheets'!$C$2:$C$98,BO$1)+MINS_PLAYED('10-11 Teamsheets'!$H$2:$R$106,$A93,'10-11 Teamsheets'!$C$2:$C$106,BO$1)+MINS_PLAYED('11-12 Teamsheets'!$H$2:$R$119,$A93,'11-12 Teamsheets'!$C$2:$C$119,BO$1)+MINS_PLAYED('12-13 Teamsheets'!$H$2:$R$126,$A93,'12-13 Teamsheets'!$C$2:$C$126,BO$1)+MINS_PLAYED('13-14 Teamsheets'!$H$2:$R$132,$A93,'13-14 Teamsheets'!$C$2:$C$132,BO$1)+MINS_PLAYED('14-15 Teamsheets'!$H$2:$R$136,$A93,'14-15 Teamsheets'!$C$2:$C$136,BO$1)+MINS_AS_SUB('07-08 Teamsheets'!$S$2:$Z$88,$A93,'07-08 Teamsheets'!$C$2:$C$88,BO$1)+MINS_AS_SUB('08-09 Teamsheets'!$S$2:$Z$92,$A93,'08-09 Teamsheets'!$C$2:$C$92,BO$1)+MINS_AS_SUB('09-10 Teamsheets'!$S$2:$Z$98,$A93,'09-10 Teamsheets'!$C$2:$C$98,BO$1)+MINS_AS_SUB('10-11 Teamsheets'!$S$2:$Z$106,$A93,'10-11 Teamsheets'!$C$2:$C$106,BO$1)+MINS_AS_SUB('11-12 Teamsheets'!$S$2:$Z$119,$A93,'11-12 Teamsheets'!$C$2:$C$119,BO$1)+MINS_AS_SUB('12-13 Teamsheets'!$S$2:$Z$126,$A93,'12-13 Teamsheets'!$C$2:$C$126,BO$1)+MINS_AS_SUB('13-14 Teamsheets'!$S$2:$Z$132,$A93,'13-14 Teamsheets'!$C$2:$C$132,BO$1)+MINS_AS_SUB('14-15 Teamsheets'!$S$2:$Z$136,$A93,'14-15 Teamsheets'!$C$2:$C$136,BO$1)</f>
        <v>8</v>
      </c>
      <c r="BT93" s="71">
        <f>APPS('05-06 Teamsheets'!$H$2:$R$71,$A93,'05-06 Teamsheets'!$C$2:$C$71,B$1)+SUBS('05-06 Teamsheets'!$S$2:$W$71,$A93,'05-06 Teamsheets'!$C$2:$C$71,B$1)+APPS('06-07 Teamsheets'!$H$2:$R$83,$A93,'06-07 Teamsheets'!$C$2:$C$83,G$1)+SUBS('06-07 Teamsheets'!$S$2:$Z$83,$A93,'06-07 Teamsheets'!$C$2:$C$83,G$1)+APPS('07-08 Teamsheets'!$H$2:$R$88,$A93,'07-08 Teamsheets'!$C$2:$C$88,L$1)+SUBS('07-08 Teamsheets'!$S$2:$Z$88,$A93,'07-08 Teamsheets'!$C$2:$C$88,L$1)+APPS('08-09 Teamsheets'!$H$2:$R$92,$A93,'08-09 Teamsheets'!$C$2:$C$92,Q$1)+SUBS('08-09 Teamsheets'!$S$2:$Z$92,$A93,'08-09 Teamsheets'!$C$2:$C$92,Q$1)+APPS('09-10 Teamsheets'!$H$2:$R$98,$A93,'09-10 Teamsheets'!$C$2:$C$98,Q$1)+SUBS('09-10 Teamsheets'!$S$2:$Z$98,$A93,'09-10 Teamsheets'!$C$2:$C$98,Q$1)+APPS('10-11 Teamsheets'!$H$2:$R$107,$A93,'10-11 Teamsheets'!$C$2:$C$107,Q$1)+SUBS('10-11 Teamsheets'!$S$2:$Z$107,$A93,'10-11 Teamsheets'!$C$2:$C$107,Q$1)+APPS('11-12 Teamsheets'!$H$2:$R$119,$A93,'11-12 Teamsheets'!$C$2:$C$119,Q$1)+SUBS('11-12 Teamsheets'!$S$2:$Z$119,$A93,'11-12 Teamsheets'!$C$2:$C$119,Q$1)+APPS('12-13 Teamsheets'!$H$2:$R$126,$A93,'12-13 Teamsheets'!$C$2:$C$126,Q$1)+SUBS('12-13 Teamsheets'!$S$2:$Z$126,$A93,'12-13 Teamsheets'!$C$2:$C$126,Q$1)+APPS('13-14 Teamsheets'!$H$2:$R$132,$A93,'13-14 Teamsheets'!$C$2:$C$132,Q$1)+SUBS('13-14 Teamsheets'!$S$2:$Z$132,$A93,'13-14 Teamsheets'!$C$2:$C$132,Q$1)+APPS('14-15 Teamsheets'!$H$2:$R$136,$A93,'14-15 Teamsheets'!$C$2:$C$136,Q$1)+SUBS('14-15 Teamsheets'!$S$2:$Z$136,$A93,'14-15 Teamsheets'!$C$2:$C$136,Q$1)</f>
        <v>2</v>
      </c>
      <c r="BU93" s="132">
        <v>0</v>
      </c>
      <c r="BV93" s="27">
        <f>APPS('07-08 Teamsheets'!$H$2:$R$88,$A93,'07-08 Teamsheets'!$C$2:$C$88,AZ$1)+SUBS('07-08 Teamsheets'!$S$2:$Z$88,$A93,'07-08 Teamsheets'!$C$2:$C$88,AZ$1)+APPS('11-12 Teamsheets'!$H$2:$R$119,$A93,'11-12 Teamsheets'!$C$2:$C$119,AZ$1)+SUBS('11-12 Teamsheets'!$S$2:$Z$119,$A93,'11-12 Teamsheets'!$C$2:$C$119,AZ$1)+APPS('12-13 Teamsheets'!$H$2:$R$126,$A93,'12-13 Teamsheets'!$C$2:$C$126,AZ$1)+SUBS('12-13 Teamsheets'!$S$2:$Z$126,$A93,'12-13 Teamsheets'!$C$2:$C$126,AZ$1)+APPS('13-14 Teamsheets'!$H$2:$R$132,$A93,'13-14 Teamsheets'!$C$2:$C$132,AZ$1)+SUBS('13-14 Teamsheets'!$S$2:$Z$132,$A93,'13-14 Teamsheets'!$C$2:$C$132,AZ$1)+APPS('14-15 Teamsheets'!$H$2:$R$136,$A93,'14-15 Teamsheets'!$C$2:$C$136,AZ$1)+SUBS('14-15 Teamsheets'!$S$2:$Z$136,$A93,'14-15 Teamsheets'!$C$2:$C$136,AZ$1)+APPS('08-09 Teamsheets'!$H$2:$R$92,$A93,'08-09 Teamsheets'!$C$2:$C$92,BE$1)+APPS('09-10 Teamsheets'!$H$2:$R$98,$A93,'09-10 Teamsheets'!$C$2:$C$98,BE$1)+SUBS('08-09 Teamsheets'!$S$2:$Z$92,$A93,'08-09 Teamsheets'!$C$2:$C$92,BE$1)+SUBS('09-10 Teamsheets'!$S$2:$Z$98,$A93,'09-10 Teamsheets'!$C$2:$C$98,BE$1)+APPS('10-11 Teamsheets'!$H$2:$R$107,$A93,'10-11 Teamsheets'!$C$2:$C$107,BE$1)+SUBS('10-11 Teamsheets'!$S$2:$Z$107,$A93,'10-11 Teamsheets'!$C$2:$C$107,BE$1)+APPS('11-12 Teamsheets'!$H$2:$R$119,$A93,'11-12 Teamsheets'!$C$2:$C$119,BE$1)+SUBS('11-12 Teamsheets'!$S$2:$Z$119,$A93,'11-12 Teamsheets'!$C$2:$C$119,BE$1)+APPS('12-13 Teamsheets'!$H$2:$R$126,$A93,'12-13 Teamsheets'!$C$2:$C$126,BE$1)+SUBS('12-13 Teamsheets'!$S$2:$Z$126,$A93,'12-13 Teamsheets'!$C$2:$C$126,BE$1)+APPS('13-14 Teamsheets'!$H$2:$R$132,$A93,'13-14 Teamsheets'!$C$2:$C$132,BE$1)+SUBS('13-14 Teamsheets'!$S$2:$Z$132,$A93,'13-14 Teamsheets'!$C$2:$C$132,BE$1)+APPS('14-15 Teamsheets'!$H$2:$R$136,$A93,'14-15 Teamsheets'!$C$2:$C$136,BE$1)+SUBS('14-15 Teamsheets'!$S$2:$Z$136,$A93,'14-15 Teamsheets'!$C$2:$C$136,BE$1)</f>
        <v>1</v>
      </c>
      <c r="BW93" s="27">
        <f>APPS('07-08 Teamsheets'!$H$2:$R$88,$A93,'07-08 Teamsheets'!$C$2:$C$88,BJ$1)+APPS('08-09 Teamsheets'!$H$2:$R$92,$A93,'08-09 Teamsheets'!$C$2:$C$92,BJ$1)+APPS('09-10 Teamsheets'!$H$2:$R$98,$A93,'09-10 Teamsheets'!$C$2:$C$98,BJ$1)+SUBS('07-08 Teamsheets'!$S$2:$Z$88,$A93,'07-08 Teamsheets'!$C$2:$C$88,BJ$1)+SUBS('08-09 Teamsheets'!$S$2:$Z$92,$A93,'08-09 Teamsheets'!$C$2:$C$92,BJ$1)+SUBS('09-10 Teamsheets'!$S$2:$Z$98,$A93,'09-10 Teamsheets'!$C$2:$C$98,BJ$1)+APPS('10-11 Teamsheets'!$H$2:$R$107,$A93,'10-11 Teamsheets'!$C$2:$C$107,BJ$1)+SUBS('10-11 Teamsheets'!$S$2:$Z$107,$A93,'10-11 Teamsheets'!$C$2:$C$107,BJ$1)+APPS('11-12 Teamsheets'!$H$2:$R$119,$A93,'11-12 Teamsheets'!$C$2:$C$119,BJ$1)+SUBS('11-12 Teamsheets'!$S$2:$Z$111,$A93,'11-12 Teamsheets'!$C$2:$C$119,BJ$1)+APPS('12-13 Teamsheets'!$H$2:$R$126,$A93,'12-13 Teamsheets'!$C$2:$C$126,BJ$1)+SUBS('12-13 Teamsheets'!$S$2:$Z$118,$A93,'12-13 Teamsheets'!$C$2:$C$126,BJ$1)+APPS('13-14 Teamsheets'!$H$2:$R$132,$A93,'13-14 Teamsheets'!$C$2:$C$132,BJ$1)+SUBS('13-14 Teamsheets'!$S$2:$Z$124,$A93,'13-14 Teamsheets'!$C$2:$C$132,BJ$1)+APPS('14-15 Teamsheets'!$H$2:$R$136,$A93,'14-15 Teamsheets'!$C$2:$C$136,BJ$1)+SUBS('14-15 Teamsheets'!$S$2:$Z$128,$A93,'14-15 Teamsheets'!$C$2:$C$136,BJ$1)</f>
        <v>0</v>
      </c>
      <c r="BX93" s="27">
        <f>APPS('07-08 Teamsheets'!$H$2:$R$88,$A93,'07-08 Teamsheets'!$C$2:$C$88,BO$1)+APPS('08-09 Teamsheets'!$H$2:$R$92,$A93,'08-09 Teamsheets'!$C$2:$C$92,BO$1)+APPS('09-10 Teamsheets'!$H$2:$R$98,$A93,'09-10 Teamsheets'!$C$2:$C$98,BO$1)+SUBS('07-08 Teamsheets'!$S$2:$Z$88,$A93,'07-08 Teamsheets'!$C$2:$C$88,BO$1)+SUBS('08-09 Teamsheets'!$S$2:$Z$92,$A93,'08-09 Teamsheets'!$C$2:$C$92,BO$1)+SUBS('09-10 Teamsheets'!$S$2:$Z$98,$A93,'09-10 Teamsheets'!$C$2:$C$98,BO$1)+APPS('10-11 Teamsheets'!$H$2:$R$107,$A93,'10-11 Teamsheets'!$C$2:$C$107,BO$1)+SUBS('10-11 Teamsheets'!$S$2:$Z$107,$A93,'10-11 Teamsheets'!$C$2:$C$107,BO$1)+APPS('11-12 Teamsheets'!$H$2:$R$119,$A93,'11-12 Teamsheets'!$C$2:$C$119,BO$1)+SUBS('11-12 Teamsheets'!$S$2:$Z$119,$A93,'11-12 Teamsheets'!$C$2:$C$119,BO$1)+APPS('12-13 Teamsheets'!$H$2:$R$126,$A93,'12-13 Teamsheets'!$C$2:$C$126,BO$1)+SUBS('12-13 Teamsheets'!$S$2:$Z$126,$A93,'12-13 Teamsheets'!$C$2:$C$126,BO$1)+APPS('13-14 Teamsheets'!$H$2:$R$132,$A93,'13-14 Teamsheets'!$C$2:$C$132,BO$1)+SUBS('13-14 Teamsheets'!$S$2:$Z$132,$A93,'13-14 Teamsheets'!$C$2:$C$132,BO$1)+APPS('14-15 Teamsheets'!$H$2:$R$136,$A93,'14-15 Teamsheets'!$C$2:$C$136,BO$1)+SUBS('14-15 Teamsheets'!$S$2:$Z$136,$A93,'14-15 Teamsheets'!$C$2:$C$136,BO$1)</f>
        <v>1</v>
      </c>
      <c r="BY93" s="28">
        <f t="shared" si="31"/>
        <v>2</v>
      </c>
      <c r="BZ93" s="27" t="str">
        <f>(APPS('05-06 Teamsheets'!$H$2:$R$71,$A93) + APPS('06-07 Teamsheets'!$H$2:$R$83,$A93) +APPS('07-08 Teamsheets'!$H$2:$R$88,$A93) + APPS('08-09 Teamsheets'!$H$2:$R$92,$A93)+APPS('09-10 Teamsheets'!$H$2:$R$98,$A93)+APPS('10-11 Teamsheets'!$H$2:$R$107,$A93)+APPS('11-12 Teamsheets'!$H$2:$R$119,$A93)+APPS('12-13 Teamsheets'!$H$2:$R$126,$A93)+APPS('13-14 Teamsheets'!$H$2:$R$132,$A93)+APPS('14-15 Teamsheets'!$H$2:$R$136,$A93)) &amp; "(" &amp; (SUBS('05-06 Teamsheets'!$S$2:$W$71,$A93)+SUBS('06-07 Teamsheets'!$S$2:$Z$83,$A93)+SUBS('07-08 Teamsheets'!$S$2:$Z$88,$A93) +SUBS('08-09 Teamsheets'!$S$2:$Z$92,$A93)+SUBS('09-10 Teamsheets'!$S$2:$Z$98,$A93)+SUBS('10-11 Teamsheets'!$S$2:$Z$107,$A93)+SUBS('11-12 Teamsheets'!$S$2:$Z$119,$A93)+SUBS('12-13 Teamsheets'!$S$2:$Z$126,$A93)+SUBS('13-14 Teamsheets'!$S$2:$Z$132,$A93)+SUBS('14-15 Teamsheets'!$S$2:$Z$136,$A93)) &amp; ")"</f>
        <v>1(3)</v>
      </c>
      <c r="CA93" s="28">
        <f t="shared" si="32"/>
        <v>4</v>
      </c>
      <c r="CB93" s="71">
        <f>GOALS('05-06 Teamsheets'!$H$2:$W$71,$A93,'05-06 Teamsheets'!$C$2:$C$71,B$1)+GOALS('06-07 Teamsheets'!$H$2:$Z$83,$A93,'06-07 Teamsheets'!$C$2:$C$83,G$1)+GOALS('07-08 Teamsheets'!$H$2:$Z$88,$A93,'07-08 Teamsheets'!$C$2:$C$88,L$1)+GOALS('08-09 Teamsheets'!$H$2:$Z$92,$A93,'08-09 Teamsheets'!$C$2:$C$92,Q$1)+GOALS('09-10 Teamsheets'!$H$2:$Z$98,$A93,'09-10 Teamsheets'!$C$2:$C$98,Q$1)+GOALS('10-11 Teamsheets'!$H$2:$Z$107,$A93,'10-11 Teamsheets'!$C$2:$C$107,Q$1)+GOALS('11-12 Teamsheets'!$H$2:$Z$119,$A93,'11-12 Teamsheets'!$C$2:$C$119,Q$1)+GOALS('12-13 Teamsheets'!$H$2:$Z$126,$A93,'12-13 Teamsheets'!$C$2:$C$126,Q$1)+GOALS('13-14 Teamsheets'!$H$2:$Z$132,$A93,'13-14 Teamsheets'!$C$2:$C$132,Q$1)+GOALS('14-15 Teamsheets'!$H$2:$Z$136,$A93,'14-15 Teamsheets'!$C$2:$C$136,Q$1)</f>
        <v>0</v>
      </c>
      <c r="CC93" s="27">
        <f>GOALS('05-06 Teamsheets'!$H$2:$W$71,$A93,'05-06 Teamsheets'!$C$2:$C$71,V$1)+GOALS('05-06 Teamsheets'!$H$2:$W$71,$A93,'05-06 Teamsheets'!$C$2:$C$71,AA$1)+GOALS('06-07 Teamsheets'!$H$2:$Z$83,$A93,'06-07 Teamsheets'!$C$2:$C$83,AF$1)+GOALS('06-07 Teamsheets'!$H$2:$Z$83,$A93,'06-07 Teamsheets'!$C$2:$C$83,AK$1)+GOALS('07-08 Teamsheets'!$H$2:$Z$88,$A93,'07-08 Teamsheets'!$C$2:$C$88,AP$1)+GOALS('07-08 Teamsheets'!$H$2:$Z$88,$A93,'07-08 Teamsheets'!$C$2:$C$88,AU$1)+GOALS('07-08 Teamsheets'!$H$2:$Z$88,$A93,'07-08 Teamsheets'!$C$2:$C$88,AZ$1)+GOALS('11-12 Teamsheets'!$H$2:$Z$119,$A93,'11-12 Teamsheets'!$C$2:$C$119,AZ$1)+GOALS('12-13 Teamsheets'!$H$2:$Z$120,$A93,'12-13 Teamsheets'!$C$2:$C$120,AZ$1)+GOALS('13-14 Teamsheets'!$H$2:$Z$126,$A93,'13-14 Teamsheets'!$C$2:$C$126,AZ$1)+GOALS('14-15 Teamsheets'!$H$2:$Z$130,$A93,'14-15 Teamsheets'!$C$2:$C$130,AZ$1)+GOALS('08-09 Teamsheets'!$H$2:$Z$92,$A93,'08-09 Teamsheets'!$C$2:$C$92,BE$1)+GOALS('09-10 Teamsheets'!$H$2:$Z$98,$A93,'09-10 Teamsheets'!$C$2:$C$98,BE$1)+GOALS('10-11 Teamsheets'!$H$2:$Z$107,$A93,'10-11 Teamsheets'!$C$2:$C$107,BE$1)+GOALS('11-12 Teamsheets'!$H$2:$Z$119,$A93,'11-12 Teamsheets'!$C$2:$C$119,BE$1)+GOALS('12-13 Teamsheets'!$H$2:$Z$126,$A93,'12-13 Teamsheets'!$C$2:$C$126,BE$1)+GOALS('13-14 Teamsheets'!$H$2:$Z$132,$A93,'13-14 Teamsheets'!$C$2:$C$132,BE$1)+GOALS('14-15 Teamsheets'!$H$2:$Z$136,$A93,'14-15 Teamsheets'!$C$2:$C$136,BE$1)</f>
        <v>0</v>
      </c>
      <c r="CD93" s="27">
        <f>GOALS('07-08 Teamsheets'!$H$2:$Z$88,$A93,'07-08 Teamsheets'!$C$2:$C$88,BJ$1)
+GOALS('08-09 Teamsheets'!$H$2:$Z$92,$A93,'08-09 Teamsheets'!$C$2:$C$92,BJ$1)
+GOALS('09-10 Teamsheets'!$H$2:$Z$98,$A93,'09-10 Teamsheets'!$C$2:$C$98,BJ$1)
+GOALS('10-11 Teamsheets'!$H$2:$Z$107,$A93,'10-11 Teamsheets'!$C$2:$C$107,BJ$1)
+GOALS('11-12 Teamsheets'!$H$2:$Z$119,$A93,'11-12 Teamsheets'!$C$2:$C$119,BJ$1)
+GOALS('12-13 Teamsheets'!$H$2:$Z$124,$A93,'12-13 Teamsheets'!$C$2:$C$124,BJ$1)+GOALS('13-14 Teamsheets'!$H$2:$Z$130,$A93,'13-14 Teamsheets'!$C$2:$C$130,BJ$1)+GOALS('14-15 Teamsheets'!$H$2:$Z$134,$A93,'14-15 Teamsheets'!$C$2:$C$134,BJ$1)
+GOALS('07-08 Teamsheets'!$H$2:$Z$88,$A93,'07-08 Teamsheets'!$C$2:$C$88,BO$1)
+GOALS('08-09 Teamsheets'!$H$2:$Z$92,$A93,'08-09 Teamsheets'!$C$2:$C$92,BO$1)
+GOALS('09-10 Teamsheets'!$H$2:$Z$98,$A93,'09-10 Teamsheets'!$C$2:$C$98,BO$1)
+GOALS('10-11 Teamsheets'!$H$2:$Z$107,$A93,'10-11 Teamsheets'!$C$2:$C$107,BO$1)
+GOALS('11-12 Teamsheets'!$H$2:$Z$119,$A93,'11-12 Teamsheets'!$C$2:$C$119,BO$1)
+GOALS('12-13 Teamsheets'!$H$2:$Z$126,$A93,'12-13 Teamsheets'!$C$2:$C$126,BO$1)+GOALS('13-14 Teamsheets'!$H$2:$Z$132,$A93,'13-14 Teamsheets'!$C$2:$C$132,BO$1)+GOALS('14-15 Teamsheets'!$H$2:$Z$136,$A93,'14-15 Teamsheets'!$C$2:$C$136,BO$1)</f>
        <v>0</v>
      </c>
      <c r="CE93" s="28">
        <f t="shared" si="33"/>
        <v>0</v>
      </c>
      <c r="CF93" s="27" t="str">
        <f>(GOALS('05-06 Teamsheets'!$H$2:$R$71,$A93) +GOALS('06-07 Teamsheets'!$H$2:$R$83,$A93) +  GOALS('07-08 Teamsheets'!$H$2:$R$88,$A93) + GOALS('08-09 Teamsheets'!$H$2:$R$92,$A93)+GOALS('09-10 Teamsheets'!$H$2:$R$98,$A93)+GOALS('10-11 Teamsheets'!$H$2:$R$107,$A93)+GOALS('11-12 Teamsheets'!$H$2:$R$119,$A93)+GOALS('12-13 Teamsheets'!$H$2:$R$126,$A93)+GOALS('13-14 Teamsheets'!$H$2:$R$132,$A93)+GOALS('14-15 Teamsheets'!$H$2:$R$136,$A93)) &amp; "(" &amp; (GOALS('05-06 Teamsheets'!$S$2:$W$71,$A93)+GOALS('06-07 Teamsheets'!$S$2:$Z$83,$A93)+GOALS('07-08 Teamsheets'!$S$2:$Z$88,$A93)+GOALS('08-09 Teamsheets'!$S$2:$Z$92,$A93)+GOALS('09-10 Teamsheets'!$S$2:$Z$98,$A93)+GOALS('10-11 Teamsheets'!$S$2:$Z$107,$A93)+GOALS('11-12 Teamsheets'!$S$2:$Z$119,$A93)+GOALS('12-13 Teamsheets'!$S$2:$Z$126,$A93)+GOALS('13-14 Teamsheets'!$S$2:$Z$132,$A93)+GOALS('14-15 Teamsheets'!$S$2:$Z$136,$A93)) &amp; ")"</f>
        <v>0(0)</v>
      </c>
      <c r="CG93" s="28">
        <f t="shared" si="34"/>
        <v>0</v>
      </c>
      <c r="CH93" s="71">
        <f t="shared" si="7"/>
        <v>0</v>
      </c>
      <c r="CI93" s="83">
        <f t="shared" si="8"/>
        <v>0</v>
      </c>
      <c r="CJ93" s="77">
        <f t="shared" si="9"/>
        <v>0</v>
      </c>
      <c r="CK93" s="74" t="str">
        <f>(CARDS('05-06 Teamsheets'!$H$2:$W$71,$A93,$CX$2)+CARDS('06-07 Teamsheets'!$H$2:$Z$83,$A93,$CX$2)+CARDS('07-08 Teamsheets'!$H$2:$Z$88,$A93,$CX$2)+CARDS('08-09 Teamsheets'!$H$2:$Z$92,$A93,$CX$2)+CARDS('09-10 Teamsheets'!$H$2:$Z$98,$A93,$CX$2)+CARDS('10-11 Teamsheets'!$H$2:$Z$107,$A93,$CX$2)+CARDS('11-12 Teamsheets'!$H$2:$Z$119,$A93,$CX$2)+CARDS('12-13 Teamsheets'!$H$2:$Z$126,$A93,$CX$2)+CARDS('13-14 Teamsheets'!$H$2:$Z$130,$A93,$CX$2)) &amp; "(" &amp; (CARDS('05-06 Teamsheets'!$H$2:$W$71,$A93,$CX$3)+CARDS('06-07 Teamsheets'!$H$2:$Z$83,$A93,$CX$3)+CARDS('07-08 Teamsheets'!$H$2:$Z$88,$A93,$CX$3)+CARDS('08-09 Teamsheets'!$H$2:$Z$92,$A93,$CX$3)+CARDS('09-10 Teamsheets'!$H$2:$Z$98,$A93,$CX$3)+CARDS('10-11 Teamsheets'!$H$2:$Z$107,$A93,$CX$3)+CARDS('11-12 Teamsheets'!$H$2:$Z$119,$A93,$CX$3)+CARDS('13-14 Teamsheets'!$H$2:$Z$130,$A93,$CX$3)) &amp; ")"</f>
        <v>0(0)</v>
      </c>
      <c r="CL93" s="28">
        <f t="shared" si="10"/>
        <v>64</v>
      </c>
      <c r="CM93" s="28">
        <f t="shared" si="25"/>
        <v>25</v>
      </c>
      <c r="CN93" s="77">
        <f t="shared" si="12"/>
        <v>89</v>
      </c>
      <c r="CO93" s="28">
        <f t="shared" si="29"/>
        <v>22.25</v>
      </c>
      <c r="CP93" s="28">
        <f t="shared" si="30"/>
        <v>0</v>
      </c>
      <c r="CQ93" s="77">
        <f t="shared" si="24"/>
        <v>0</v>
      </c>
      <c r="CS93" s="71">
        <f t="shared" si="26"/>
        <v>138</v>
      </c>
      <c r="CT93" s="83">
        <f t="shared" si="27"/>
        <v>165</v>
      </c>
      <c r="CU93" s="77">
        <f t="shared" si="28"/>
        <v>101</v>
      </c>
    </row>
    <row r="94" spans="1:102" x14ac:dyDescent="0.2">
      <c r="A94" s="25" t="s">
        <v>2791</v>
      </c>
      <c r="B94" s="27" t="s">
        <v>1635</v>
      </c>
      <c r="C94" s="27" t="s">
        <v>1635</v>
      </c>
      <c r="D94" s="27">
        <v>0</v>
      </c>
      <c r="E94" s="27" t="s">
        <v>1635</v>
      </c>
      <c r="F94" s="82">
        <v>0</v>
      </c>
      <c r="G94" s="27" t="s">
        <v>1635</v>
      </c>
      <c r="H94" s="27" t="s">
        <v>1635</v>
      </c>
      <c r="I94" s="27">
        <v>0</v>
      </c>
      <c r="J94" s="27" t="s">
        <v>1635</v>
      </c>
      <c r="K94" s="82">
        <v>0</v>
      </c>
      <c r="L94" s="27" t="s">
        <v>1635</v>
      </c>
      <c r="M94" s="27" t="s">
        <v>1635</v>
      </c>
      <c r="N94" s="27">
        <v>0</v>
      </c>
      <c r="O94" s="27" t="s">
        <v>1635</v>
      </c>
      <c r="P94" s="82">
        <v>0</v>
      </c>
      <c r="Q94" s="27" t="str">
        <f>(APPS('08-09 Teamsheets'!$H$2:$R$92,$A94,'08-09 Teamsheets'!$C$2:$C$92,Q$1)+APPS('09-10 Teamsheets'!$H$2:$R$98,$A94,'09-10 Teamsheets'!$C$2:$C$98,Q$1)+APPS('10-11 Teamsheets'!$H$2:$R$107,$A94,'10-11 Teamsheets'!$C$2:$C$107,Q$1)+APPS('11-12 Teamsheets'!$H$2:$R$119,$A94,'11-12 Teamsheets'!$C$2:$C$119,Q$1)+APPS('12-13 Teamsheets'!$H$2:$R$126,$A94,'12-13 Teamsheets'!$C$2:$C$126,Q$1)+APPS('13-14 Teamsheets'!$H$2:$R$132,$A94,'13-14 Teamsheets'!$C$2:$C$132,Q$1)+APPS('14-15 Teamsheets'!$H$2:$R$136,$A94,'14-15 Teamsheets'!$C$2:$C$136,Q$1)) &amp; "(" &amp; (SUBS('08-09 Teamsheets'!$S$2:$Z$92,$A94,'08-09 Teamsheets'!$C$2:$C$92,Q$1)+SUBS('09-10 Teamsheets'!$S$2:$Z$98,$A94,'09-10 Teamsheets'!$C$2:$C$98,Q$1)+SUBS('10-11 Teamsheets'!$S$2:$Z$107,$A94,'10-11 Teamsheets'!$C$2:$C$107,Q$1)+SUBS('11-12 Teamsheets'!$S$2:$Z$119,$A94,'11-12 Teamsheets'!$C$2:$C$119,Q$1)+SUBS('12-13 Teamsheets'!$S$2:$Z$126,$A94,'12-13 Teamsheets'!$C$2:$C$126,Q$1)+SUBS('13-14 Teamsheets'!$S$2:$Z$132,$A94,'13-14 Teamsheets'!$C$2:$C$132,Q$1)+SUBS('14-15 Teamsheets'!$S$2:$Z$136,$A94,'14-15 Teamsheets'!$C$2:$C$136,Q$1)) &amp; ")"</f>
        <v>0(2)</v>
      </c>
      <c r="R94" s="27" t="str">
        <f>(GOALS('08-09 Teamsheets'!$H$2:$R$92,$A94,'08-09 Teamsheets'!$C$2:$C$92,Q$1)+GOALS('09-10 Teamsheets'!$H$2:$R$98,$A94,'09-10 Teamsheets'!$C$2:$C$98,Q$1)+GOALS('10-11 Teamsheets'!$H$2:$R$107,$A94,'10-11 Teamsheets'!$C$2:$C$107,Q$1)+GOALS('11-12 Teamsheets'!$H$2:$R$119,$A94,'11-12 Teamsheets'!$C$2:$C$119,Q$1)+GOALS('12-13 Teamsheets'!$H$2:$R$126,$A94,'12-13 Teamsheets'!$C$2:$C$126,Q$1)+GOALS('13-14 Teamsheets'!$H$2:$R$132,$A94,'13-14 Teamsheets'!$C$2:$C$132,Q$1)+GOALS('14-15 Teamsheets'!$H$2:$R$136,$A94,'14-15 Teamsheets'!$C$2:$C$136,Q$1)) &amp; "(" &amp; (GOALS('08-09 Teamsheets'!$S$2:$Z$92,$A94,'08-09 Teamsheets'!$C$2:$C$92,Q$1)+GOALS('09-10 Teamsheets'!$S$2:$Z$98,$A94,'09-10 Teamsheets'!$C$2:$C$98,Q$1)+GOALS('10-11 Teamsheets'!$S$2:$Z$107,$A94,'10-11 Teamsheets'!$C$2:$C$107,Q$1)+GOALS('11-12 Teamsheets'!$S$2:$Z$119,$A94,'11-12 Teamsheets'!$C$2:$C$119,Q$1)+GOALS('12-13 Teamsheets'!$S$2:$Z$126,$A94,'12-13 Teamsheets'!$C$2:$C$126,Q$1)+GOALS('13-14 Teamsheets'!$S$2:$Z$132,$A94,'13-14 Teamsheets'!$C$2:$C$132,Q$1)+GOALS('14-15 Teamsheets'!$S$2:$Z$136,$A94,'14-15 Teamsheets'!$C$2:$C$136,Q$1)) &amp; ")"</f>
        <v>0(0)</v>
      </c>
      <c r="S94" s="27">
        <f>Clean_sheet('08-09 Teamsheets'!$C$2:$H$92,$A94,Q$1)+Clean_sheet('09-10 Teamsheets'!$C$2:$H$98,$A94,Q$1)+Clean_sheet('10-11 Teamsheets'!$C$2:$H$107,$A94,Q$1)+Clean_sheet('11-12 Teamsheets'!$C$2:$H$119,$A94,Q$1)+Clean_sheet('12-13 Teamsheets'!$C$2:$H$126,$A94,Q$1)+Clean_sheet('13-14 Teamsheets'!$C$2:$H$132,$A94,Q$1)+Clean_sheet('14-15 Teamsheets'!$C$2:$H$136,$A94,Q$1)</f>
        <v>0</v>
      </c>
      <c r="T94" s="27" t="str">
        <f>(CARDS('08-09 Teamsheets'!$H$2:$Z$92,$A94,$CX$2,'08-09 Teamsheets'!$C$2:$C$92,Q$1)+CARDS('09-10 Teamsheets'!$H$2:$Z$98,$A94,$CX$2,'09-10 Teamsheets'!$C$2:$C$98,Q$1)+CARDS('10-11 Teamsheets'!$H$2:$Z$107,$A94,$CX$2,'10-11 Teamsheets'!$C$2:$C$107,Q$1)+CARDS('11-12 Teamsheets'!$H$2:$Z$119,$A94,$CX$2,'11-12 Teamsheets'!$C$2:$C$119,Q$1)+CARDS('12-13 Teamsheets'!$H$2:$Z$126,$A94,$CX$2,'12-13 Teamsheets'!$C$2:$C$126,Q$1)+CARDS('13-14 Teamsheets'!$H$2:$Z$132,$A94,$CX$2,'13-14 Teamsheets'!$C$2:$C$132,Q$1)+CARDS('14-15 Teamsheets'!$H$2:$Z$136,$A94,$CX$2,'14-15 Teamsheets'!$C$2:$C$136,Q$1)) &amp; "(" &amp; (CARDS('08-09 Teamsheets'!$H$2:$Z$92,$A94,$CX$3,'08-09 Teamsheets'!$C$2:$C$92,Q$1)+CARDS('09-10 Teamsheets'!$H$2:$Z$98,$A94,$CX$3,'09-10 Teamsheets'!$C$2:$C$98,Q$1)+CARDS('10-11 Teamsheets'!$H$2:$Z$107,$A94,$CX$3,'10-11 Teamsheets'!$C$2:$C$107,Q$1)+CARDS('11-12 Teamsheets'!$H$2:$Z$119,$A94,$CX$3,'11-12 Teamsheets'!$C$2:$C$119,Q$1)+CARDS('12-13 Teamsheets'!$H$2:$Z$126,$A94,$CX$3,'12-13 Teamsheets'!$C$2:$C$126,Q$1)+CARDS('13-14 Teamsheets'!$H$2:$Z$132,$A94,$CX$3,'13-14 Teamsheets'!$C$2:$C$132,Q$1)+CARDS('14-15 Teamsheets'!$H$2:$Z$136,$A94,$CX$3,'14-15 Teamsheets'!$C$2:$C$136,Q$1)) &amp; ")"</f>
        <v>0(0)</v>
      </c>
      <c r="U94" s="82">
        <f>MINS_PLAYED('08-09 Teamsheets'!$H$2:$R$92,$A94,'08-09 Teamsheets'!$C$2:$C$92,Q$1)+MINS_PLAYED('09-10 Teamsheets'!$H$2:$R$98,$A94,'09-10 Teamsheets'!$C$2:$C$98,Q$1)+ MINS_AS_SUB('08-09 Teamsheets'!$S$2:$Z$92,$A94,'08-09 Teamsheets'!$C$2:$C$92,Q$1)+ MINS_AS_SUB('09-10 Teamsheets'!$S$2:$Z$98,$A94,'09-10 Teamsheets'!$C$2:$C$98,Q$1)+MINS_PLAYED('10-11 Teamsheets'!$H$2:$R$107,$A94,'10-11 Teamsheets'!$C$2:$C$107,Q$1)+MINS_AS_SUB('10-11 Teamsheets'!$S$2:$Z$107,$A94,'10-11 Teamsheets'!$C$2:$C$107,Q$1)+MINS_PLAYED('11-12 Teamsheets'!$H$2:$R$119,$A94,'11-12 Teamsheets'!$C$2:$C$119,Q$1)+MINS_AS_SUB('11-12 Teamsheets'!$S$2:$Z$119,$A94,'11-12 Teamsheets'!$C$2:$C$119,Q$1)+MINS_PLAYED('12-13 Teamsheets'!$H$2:$R$126,$A94,'12-13 Teamsheets'!$C$2:$C$126,Q$1)+MINS_AS_SUB('12-13 Teamsheets'!$S$2:$Z$126,$A94,'12-13 Teamsheets'!$C$2:$C$126,Q$1)+MINS_PLAYED('13-14 Teamsheets'!$H$2:$R$132,$A94,'13-14 Teamsheets'!$C$2:$C$132,Q$1)+MINS_AS_SUB('13-14 Teamsheets'!$S$2:$Z$132,$A94,'13-14 Teamsheets'!$C$2:$C$132,Q$1)+MINS_PLAYED('14-15 Teamsheets'!$H$2:$R$136,$A94,'14-15 Teamsheets'!$C$2:$C$136,Q$1)+MINS_AS_SUB('14-15 Teamsheets'!$S$2:$Z$136,$A94,'14-15 Teamsheets'!$C$2:$C$136,Q$1)</f>
        <v>19</v>
      </c>
      <c r="V94" s="27" t="s">
        <v>1635</v>
      </c>
      <c r="W94" s="27" t="s">
        <v>1635</v>
      </c>
      <c r="X94" s="27">
        <v>0</v>
      </c>
      <c r="Y94" s="27" t="s">
        <v>1635</v>
      </c>
      <c r="Z94" s="82">
        <v>0</v>
      </c>
      <c r="AA94" s="27" t="s">
        <v>1635</v>
      </c>
      <c r="AB94" s="27" t="s">
        <v>1635</v>
      </c>
      <c r="AC94" s="27">
        <v>0</v>
      </c>
      <c r="AD94" s="27" t="s">
        <v>1635</v>
      </c>
      <c r="AE94" s="82">
        <v>0</v>
      </c>
      <c r="AF94" s="27" t="s">
        <v>1635</v>
      </c>
      <c r="AG94" s="27" t="s">
        <v>1635</v>
      </c>
      <c r="AH94" s="27">
        <v>0</v>
      </c>
      <c r="AI94" s="27" t="s">
        <v>1635</v>
      </c>
      <c r="AJ94" s="82">
        <v>0</v>
      </c>
      <c r="AK94" s="27" t="s">
        <v>1635</v>
      </c>
      <c r="AL94" s="27" t="s">
        <v>1635</v>
      </c>
      <c r="AM94" s="27">
        <v>0</v>
      </c>
      <c r="AN94" s="27" t="s">
        <v>1635</v>
      </c>
      <c r="AO94" s="82">
        <v>0</v>
      </c>
      <c r="AP94" s="27" t="s">
        <v>1635</v>
      </c>
      <c r="AQ94" s="27" t="s">
        <v>1635</v>
      </c>
      <c r="AR94" s="27">
        <v>0</v>
      </c>
      <c r="AS94" s="27" t="s">
        <v>1635</v>
      </c>
      <c r="AT94" s="82">
        <v>0</v>
      </c>
      <c r="AU94" s="27" t="s">
        <v>1635</v>
      </c>
      <c r="AV94" s="27" t="s">
        <v>1635</v>
      </c>
      <c r="AW94" s="27">
        <v>0</v>
      </c>
      <c r="AX94" s="27" t="s">
        <v>1635</v>
      </c>
      <c r="AY94" s="82">
        <v>0</v>
      </c>
      <c r="AZ94" s="27" t="str">
        <f>(APPS('07-08 Teamsheets'!$H$2:$R$88,$A94,'07-08 Teamsheets'!$C$2:$C$88,AZ$1)+APPS('11-12 Teamsheets'!$H$2:$R$119,$A94,'11-12 Teamsheets'!$C$2:$C$119,AZ$1)+APPS('12-13 Teamsheets'!$H$2:$R$126,$A94,'12-13 Teamsheets'!$C$2:$C$126,AZ$1)+APPS('13-14 Teamsheets'!$H$2:$R$132,$A94,'13-14 Teamsheets'!$C$2:$C$132,AZ$1)+APPS('14-15 Teamsheets'!$H$2:$R$136,$A94,'14-15 Teamsheets'!$C$2:$C$136,AZ$1)) &amp; "(" &amp; (SUBS('07-08 Teamsheets'!$S$2:$Z$88,$A94,'07-08 Teamsheets'!$C$2:$C$88,AZ$1)+SUBS('11-12 Teamsheets'!$S$2:$Z$119,$A94,'11-12 Teamsheets'!$C$2:$C$119,AZ$1)+SUBS('12-13 Teamsheets'!$S$2:$Z$126,$A94,'12-13 Teamsheets'!$C$2:$C$126,AZ$1)+SUBS('13-14 Teamsheets'!$S$2:$Z$132,$A94,'13-14 Teamsheets'!$C$2:$C$132,AZ$1)+SUBS('14-15 Teamsheets'!$S$2:$Z$136,$A94,'14-15 Teamsheets'!$C$2:$C$136,AZ$1)) &amp; ")"</f>
        <v>0(0)</v>
      </c>
      <c r="BA94" s="27" t="str">
        <f>(GOALS('07-08 Teamsheets'!$H$2:$R$88,$A94,'07-08 Teamsheets'!$C$2:$C$88,AZ$1)+GOALS('11-12 Teamsheets'!$H$2:$R$119,$A94,'11-12 Teamsheets'!$C$2:$C$119,AZ$1)+GOALS('12-13 Teamsheets'!$H$2:$R$126,$A94,'12-13 Teamsheets'!$C$2:$C$126,AZ$1)+GOALS('13-14 Teamsheets'!$H$2:$R$132,$A94,'13-14 Teamsheets'!$C$2:$C$132,AZ$1)+GOALS('14-15 Teamsheets'!$H$2:$R$136,$A94,'14-15 Teamsheets'!$C$2:$C$136,AZ$1)) &amp; "(" &amp; (GOALS('07-08 Teamsheets'!$S$2:$Z$88,$A94,'07-08 Teamsheets'!$C$2:$C$88,AZ$1)+GOALS('11-12 Teamsheets'!$S$2:$Z$119,$A94,'11-12 Teamsheets'!$C$2:$C$119,AZ$1)+GOALS('12-13 Teamsheets'!$S$2:$Z$126,$A94,'12-13 Teamsheets'!$C$2:$C$126,AZ$1)+GOALS('13-14 Teamsheets'!$S$2:$Z$132,$A94,'13-14 Teamsheets'!$C$2:$C$132,AZ$1)+GOALS('14-15 Teamsheets'!$S$2:$Z$136,$A94,'14-15 Teamsheets'!$C$2:$C$136,AZ$1)) &amp; ")"</f>
        <v>0(0)</v>
      </c>
      <c r="BB94" s="27">
        <f>Clean_sheet('07-08 Teamsheets'!$C$2:$H$92,$A94,AZ$1)+Clean_sheet('11-12 Teamsheets'!$C$2:$H$119,$A94,AZ$1)+Clean_sheet('12-13 Teamsheets'!$C$2:$H$126,$A94,AZ$1)+Clean_sheet('13-14 Teamsheets'!$C$2:$H$132,$A94,AZ$1)+Clean_sheet('14-15 Teamsheets'!$C$2:$H$136,$A94,AZ$1)</f>
        <v>0</v>
      </c>
      <c r="BC94" s="27" t="str">
        <f>(CARDS('07-08 Teamsheets'!$H$2:$Z$88,$A94,$CX$2,'07-08 Teamsheets'!$C$2:$C$88,AZ$1)+CARDS('11-12 Teamsheets'!$H$2:$Z$119,$A94,$CX$2,'11-12 Teamsheets'!$C$2:$C$119,AZ$1)+CARDS('12-13 Teamsheets'!$H$2:$Z$126,$A94,$CX$2,'12-13 Teamsheets'!$C$2:$C$126,AZ$1)+CARDS('13-14 Teamsheets'!$H$2:$Z$132,$A94,$CX$2,'13-14 Teamsheets'!$C$2:$C$132,AZ$1)+CARDS('14-15 Teamsheets'!$H$2:$Z$136,$A94,$CX$2,'14-15 Teamsheets'!$C$2:$C$136,AZ$1)) &amp; "(" &amp; (CARDS('07-08 Teamsheets'!$H$2:$Z$88,$A94,$CX$3,'07-08 Teamsheets'!$C$2:$C$88,AZ$1)+CARDS('11-12 Teamsheets'!$H$2:$Z$119,$A94,$CX$3,'11-12 Teamsheets'!$C$2:$C$119,AZ$1)+CARDS('12-13 Teamsheets'!$H$2:$Z$126,$A94,$CX$3,'12-13 Teamsheets'!$C$2:$C$126,AZ$1)+CARDS('13-14 Teamsheets'!$H$2:$Z$132,$A94,$CX$3,'13-14 Teamsheets'!$C$2:$C$132,AZ$1)+CARDS('14-15 Teamsheets'!$H$2:$Z$136,$A94,$CX$3,'14-15 Teamsheets'!$C$2:$C$136,AZ$1)) &amp; ")"</f>
        <v>0(0)</v>
      </c>
      <c r="BD94" s="82">
        <f>MINS_PLAYED('07-08 Teamsheets'!$H$2:$R$88,$A94,'07-08 Teamsheets'!$C$2:$C$88,AZ$1)+MINS_PLAYED('11-12 Teamsheets'!$H$2:$R$119,$A94,'11-12 Teamsheets'!$C$2:$C$119,AZ$1)+MINS_PLAYED('12-13 Teamsheets'!$H$2:$R$126,$A94,'12-13 Teamsheets'!$C$2:$C$126,AZ$1)+MINS_PLAYED('13-14 Teamsheets'!$H$2:$R$132,$A94,'13-14 Teamsheets'!$C$2:$C$132,AZ$1)+MINS_PLAYED('14-15 Teamsheets'!$H$2:$R$136,$A94,'14-15 Teamsheets'!$C$2:$C$136,AZ$1)+MINS_AS_SUB('07-08 Teamsheets'!$S$2:$Z$88,$A94,'07-08 Teamsheets'!$C$2:$C$88,AZ$1)+MINS_AS_SUB('11-12 Teamsheets'!$S$2:$Z$119,$A94,'11-12 Teamsheets'!$C$2:$C$119,AZ$1)+MINS_AS_SUB('12-13 Teamsheets'!$S$2:$Z$126,$A94,'12-13 Teamsheets'!$C$2:$C$126,AZ$1)+MINS_AS_SUB('13-14 Teamsheets'!$S$2:$Z$132,$A94,'13-14 Teamsheets'!$C$2:$C$132,AZ$1)+MINS_AS_SUB('14-15 Teamsheets'!$S$2:$Z$136,$A94,'14-15 Teamsheets'!$C$2:$C$136,AZ$1)</f>
        <v>0</v>
      </c>
      <c r="BE94" s="27" t="str">
        <f>(APPS('08-09 Teamsheets'!$H$2:$R$92,$A94,'08-09 Teamsheets'!$C$2:$C$92,BE$1)+APPS('09-10 Teamsheets'!$H$2:$R$98,$A94,'09-10 Teamsheets'!$C$2:$C$98,BE$1)+APPS('10-11 Teamsheets'!$H$2:$R$107,$A94,'10-11 Teamsheets'!$C$2:$C$107,BE$1)+APPS('11-12 Teamsheets'!$H$2:$R$119,$A94,'11-12 Teamsheets'!$C$2:$C$119,BE$1)+APPS('12-13 Teamsheets'!$H$2:$R$126,$A94,'12-13 Teamsheets'!$C$2:$C$126,BE$1)+APPS('13-14 Teamsheets'!$H$2:$R$132,$A94,'13-14 Teamsheets'!$C$2:$C$132,BE$1)+APPS('14-15 Teamsheets'!$H$2:$R$136,$A94,'14-15 Teamsheets'!$C$2:$C$136,BE$1)) &amp; "(" &amp; (SUBS('08-09 Teamsheets'!$S$2:$Z$92,$A94,'08-09 Teamsheets'!$C$2:$C$92,BE$1)+SUBS('09-10 Teamsheets'!$S$2:$Z$98,$A94,'09-10 Teamsheets'!$C$2:$C$98,BE$1)+SUBS('10-11 Teamsheets'!$S$2:$Z$107,$A94,'10-11 Teamsheets'!$C$2:$C$107,BE$1)+SUBS('11-12 Teamsheets'!$S$2:$Z$119,$A94,'11-12 Teamsheets'!$C$2:$C$119,BE$1)+SUBS('12-13 Teamsheets'!$S$2:$Z$126,$A94,'12-13 Teamsheets'!$C$2:$C$126,BE$1)+SUBS('13-14 Teamsheets'!$S$2:$Z$132,$A94,'13-14 Teamsheets'!$C$2:$C$132,BE$1)+SUBS('14-15 Teamsheets'!$S$2:$Z$136,$A94,'14-15 Teamsheets'!$C$2:$C$136,BE$1)) &amp; ")"</f>
        <v>0(0)</v>
      </c>
      <c r="BF94" s="27" t="str">
        <f>(GOALS('08-09 Teamsheets'!$H$2:$R$92,$A94,'08-09 Teamsheets'!$C$2:$C$92,BE$1)+GOALS('09-10 Teamsheets'!$H$2:$R$98,$A94,'09-10 Teamsheets'!$C$2:$C$98,BE$1)+GOALS('10-11 Teamsheets'!$H$2:$R$107,$A94,'10-11 Teamsheets'!$C$2:$C$107,BE$1)+GOALS('11-12 Teamsheets'!$H$2:$R$119,$A94,'11-12 Teamsheets'!$C$2:$C$119,BE$1)+GOALS('12-13 Teamsheets'!$H$2:$R$126,$A94,'12-13 Teamsheets'!$C$2:$C$126,BE$1)+GOALS('13-14 Teamsheets'!$H$2:$R$132,$A94,'13-14 Teamsheets'!$C$2:$C$132,BE$1)+GOALS('14-15 Teamsheets'!$H$2:$R$136,$A94,'14-15 Teamsheets'!$C$2:$C$136,BE$1)) &amp; "(" &amp; (GOALS('08-09 Teamsheets'!$S$2:$Z$92,$A94,'08-09 Teamsheets'!$C$2:$C$92,BE$1)+GOALS('09-10 Teamsheets'!$S$2:$Z$98,$A94,'09-10 Teamsheets'!$C$2:$C$98,BE$1)+GOALS('10-11 Teamsheets'!$S$2:$Z$107,$A94,'10-11 Teamsheets'!$C$2:$C$107,BE$1)+GOALS('11-12 Teamsheets'!$S$2:$Z$119,$A94,'11-12 Teamsheets'!$C$2:$C$119,BE$1)+GOALS('12-13 Teamsheets'!$S$2:$Z$126,$A94,'12-13 Teamsheets'!$C$2:$C$126,BE$1)+GOALS('13-14 Teamsheets'!$S$2:$Z$132,$A94,'13-14 Teamsheets'!$C$2:$C$132,BE$1)+GOALS('14-15 Teamsheets'!$S$2:$Z$136,$A94,'14-15 Teamsheets'!$C$2:$C$136,BE$1)) &amp; ")"</f>
        <v>0(0)</v>
      </c>
      <c r="BG94" s="27">
        <f>Clean_sheet('08-09 Teamsheets'!$C$2:$H$92,$A94,BE$1)+Clean_sheet('09-10 Teamsheets'!$C$2:$H$98,$A94,BE$1)+Clean_sheet('10-11 Teamsheets'!$C$2:$H$107,$A94,BE$1)+Clean_sheet('11-12 Teamsheets'!$C$2:$H$119,$A94,BE$1)+Clean_sheet('12-13 Teamsheets'!$C$2:$H$126,$A94,BE$1)+Clean_sheet('13-14 Teamsheets'!$C$2:$H$132,$A94,BE$1)+Clean_sheet('14-15 Teamsheets'!$C$2:$H$136,$A94,BE$1)</f>
        <v>0</v>
      </c>
      <c r="BH94" s="27" t="str">
        <f>(CARDS('08-09 Teamsheets'!$H$2:$Z$92,$A94,$CX$2,'08-09 Teamsheets'!$C$2:$C$92,BE$1)+CARDS('09-10 Teamsheets'!$H$2:$Z$98,$A94,$CX$2,'09-10 Teamsheets'!$C$2:$C$98,BE$1)+CARDS('10-11 Teamsheets'!$H$2:$Z$107,$A94,$CX$2,'10-11 Teamsheets'!$C$2:$C$107,BE$1)+CARDS('11-12 Teamsheets'!$H$2:$Z$119,$A94,$CX$2,'11-12 Teamsheets'!$C$2:$C$119,BE$1)+CARDS('12-13 Teamsheets'!$H$2:$Z$126,$A94,$CX$2,'12-13 Teamsheets'!$C$2:$C$126,BE$1)+CARDS('13-14 Teamsheets'!$H$2:$Z$132,$A94,$CX$2,'13-14 Teamsheets'!$C$2:$C$132,BE$1)+CARDS('14-15 Teamsheets'!$H$2:$Z$136,$A94,$CX$2,'14-15 Teamsheets'!$C$2:$C$136,BE$1)) &amp; "(" &amp; (CARDS('08-09 Teamsheets'!$H$2:$Z$92,$A94,$CX$3,'08-09 Teamsheets'!$C$2:$C$92,BE$1)+CARDS('09-10 Teamsheets'!$H$2:$Z$98,$A94,$CX$3,'09-10 Teamsheets'!$C$2:$C$98,BE$1)+CARDS('10-11 Teamsheets'!$H$2:$Z$107,$A94,$CX$3,'10-11 Teamsheets'!$C$2:$C$107,BE$1)+CARDS('11-12 Teamsheets'!$H$2:$Z$119,$A94,$CX$3,'11-12 Teamsheets'!$C$2:$C$119,BE$1)+CARDS('12-13 Teamsheets'!$H$2:$Z$126,$A94,$CX$3,'12-13 Teamsheets'!$C$2:$C$126,BE$1)+CARDS('13-14 Teamsheets'!$H$2:$Z$132,$A94,$CX$3,'13-14 Teamsheets'!$C$2:$C$132,BE$1)+CARDS('14-15 Teamsheets'!$H$2:$Z$136,$A94,$CX$3,'14-15 Teamsheets'!$C$2:$C$136,BE$1)) &amp; ")"</f>
        <v>0(0)</v>
      </c>
      <c r="BI94" s="82">
        <f>MINS_PLAYED('08-09 Teamsheets'!$H$2:$R$92,$A94,'08-09 Teamsheets'!$C$2:$C$92,BE$1)+MINS_PLAYED('09-10 Teamsheets'!$H$2:$R$98,$A94,'09-10 Teamsheets'!$C$2:$C$98,BE$1)+ MINS_AS_SUB('08-09 Teamsheets'!$S$2:$Z$92,$A94,'08-09 Teamsheets'!$C$2:$C$92,BE$1)+ MINS_AS_SUB('09-10 Teamsheets'!$S$2:$Z$98,$A94,'09-10 Teamsheets'!$C$2:$C$98,BE$1)+MINS_PLAYED('10-11 Teamsheets'!$H$2:$R$107,$A94,'10-11 Teamsheets'!$C$2:$C$107,BE$1)+MINS_AS_SUB('10-11 Teamsheets'!$S$2:$Z$107,$A94,'10-11 Teamsheets'!$C$2:$C$107,BE$1)+MINS_PLAYED('11-12 Teamsheets'!$H$2:$R$119,$A94,'11-12 Teamsheets'!$C$2:$C$119,BE$1)+MINS_AS_SUB('11-12 Teamsheets'!$S$2:$Z$119,$A94,'11-12 Teamsheets'!$C$2:$C$119,BE$1)+MINS_PLAYED('12-13 Teamsheets'!$H$2:$R$126,$A94,'12-13 Teamsheets'!$C$2:$C$126,BE$1)+MINS_AS_SUB('12-13 Teamsheets'!$S$2:$Z$126,$A94,'12-13 Teamsheets'!$C$2:$C$126,BE$1)+MINS_PLAYED('13-14 Teamsheets'!$H$2:$R$132,$A94,'13-14 Teamsheets'!$C$2:$C$132,BE$1)+MINS_AS_SUB('13-14 Teamsheets'!$S$2:$Z$132,$A94,'13-14 Teamsheets'!$C$2:$C$132,BE$1)+MINS_PLAYED('14-15 Teamsheets'!$H$2:$R$136,$A94,'14-15 Teamsheets'!$C$2:$C$136,BE$1)+MINS_AS_SUB('14-15 Teamsheets'!$S$2:$Z$136,$A94,'14-15 Teamsheets'!$C$2:$C$136,BE$1)</f>
        <v>0</v>
      </c>
      <c r="BJ94" s="27" t="str">
        <f>(APPS('07-08 Teamsheets'!$H$2:$R$88,$A94,'07-08 Teamsheets'!$C$2:$C$88,BJ$1)+APPS('08-09 Teamsheets'!$H$2:$R$92,$A94,'08-09 Teamsheets'!$C$2:$C$92,BJ$1)+APPS('09-10 Teamsheets'!$H$2:$R$98,$A94,'09-10 Teamsheets'!$C$2:$C$98,BJ$1)+APPS('10-11 Teamsheets'!$H$2:$R$106,$A94,'10-11 Teamsheets'!$C$2:$C$106,BJ$1)+APPS('11-12 Teamsheets'!$H$2:$R$119,$A94,'11-12 Teamsheets'!$C$2:$C$119,BJ$1)+APPS('12-13 Teamsheets'!$H$2:$R$126,$A94,'12-13 Teamsheets'!$C$2:$C$126,BJ$1)+APPS('13-14 Teamsheets'!$H$2:$R$132,$A94,'13-14 Teamsheets'!$C$2:$C$132,BJ$1)+APPS('14-15 Teamsheets'!$H$2:$R$136,$A94,'14-15 Teamsheets'!$C$2:$C$136,BJ$1)) &amp; "(" &amp; (SUBS('07-08 Teamsheets'!$S$2:$Z$88,$A94,'07-08 Teamsheets'!$C$2:$C$88,BJ$1)+SUBS('08-09 Teamsheets'!$S$2:$Z$92,$A94,'08-09 Teamsheets'!$C$2:$C$92,BJ$1)+SUBS('09-10 Teamsheets'!$S$2:$Z$98,$A94,'09-10 Teamsheets'!$C$2:$C$98,BJ$1)+SUBS('10-11 Teamsheets'!$S$2:$Z$106,$A94,'10-11 Teamsheets'!$C$2:$C$106,BJ$1)+SUBS('11-12 Teamsheets'!$S$2:$Z$119,$A94,'11-12 Teamsheets'!$C$2:$C$119,BJ$1)+SUBS('12-13 Teamsheets'!$S$2:$Z$126,$A94,'12-13 Teamsheets'!$C$2:$C$126,BJ$1)+SUBS('13-14 Teamsheets'!$S$2:$Z$132,$A94,'13-14 Teamsheets'!$C$2:$C$132,BJ$1)+SUBS('14-15 Teamsheets'!$S$2:$Z$136,$A94,'14-15 Teamsheets'!$C$2:$C$136,BJ$1)) &amp; ")"</f>
        <v>0(0)</v>
      </c>
      <c r="BK94" s="27" t="str">
        <f>(GOALS('07-08 Teamsheets'!$H$2:$R$88,$A94,'07-08 Teamsheets'!$C$2:$C$88,BJ$1)+GOALS('08-09 Teamsheets'!$H$2:$R$92,$A94,'08-09 Teamsheets'!$C$2:$C$92,BJ$1)+GOALS('09-10 Teamsheets'!$H$2:$R$98,$A94,'09-10 Teamsheets'!$C$2:$C$98,BJ$1)+GOALS('10-11 Teamsheets'!$H$2:$R$106,$A94,'10-11 Teamsheets'!$C$2:$C$106,BJ$1)+GOALS('11-12 Teamsheets'!$H$2:$R$119,$A94,'11-12 Teamsheets'!$C$2:$C$119,BJ$1)+GOALS('12-13 Teamsheets'!$H$2:$R$126,$A94,'12-13 Teamsheets'!$C$2:$C$126,BJ$1)+GOALS('13-14 Teamsheets'!$H$2:$R$132,$A94,'13-14 Teamsheets'!$C$2:$C$132,BJ$1)+GOALS('14-15 Teamsheets'!$H$2:$R$136,$A94,'14-15 Teamsheets'!$C$2:$C$136,BJ$1)) &amp; "(" &amp; (GOALS('07-08 Teamsheets'!$S$2:$Z$88,$A94,'07-08 Teamsheets'!$C$2:$C$88,BJ$1)+GOALS('08-09 Teamsheets'!$S$2:$Z$92,$A94,'08-09 Teamsheets'!$C$2:$C$92,BJ$1)+GOALS('09-10 Teamsheets'!$S$2:$Z$98,$A94,'09-10 Teamsheets'!$C$2:$C$98,BJ$1)+GOALS('10-11 Teamsheets'!$S$2:$Z$106,$A94,'10-11 Teamsheets'!$C$2:$C$106,BJ$1)+GOALS('11-12 Teamsheets'!$S$2:$Z$119,$A94,'11-12 Teamsheets'!$C$2:$C$119,BJ$1)+GOALS('12-13 Teamsheets'!$S$2:$Z$126,$A94,'12-13 Teamsheets'!$C$2:$C$126,BJ$1)+GOALS('13-14 Teamsheets'!$S$2:$Z$132,$A94,'13-14 Teamsheets'!$C$2:$C$132,BJ$1)+GOALS('14-15 Teamsheets'!$S$2:$Z$136,$A94,'14-15 Teamsheets'!$C$2:$C$136,BJ$1)) &amp; ")"</f>
        <v>0(0)</v>
      </c>
      <c r="BL94" s="27">
        <f>Clean_sheet('07-08 Teamsheets'!$C$2:$H$92,$A94,BJ$1)+Clean_sheet('08-09 Teamsheets'!$C$2:$H$92,$A94,BJ$1)+Clean_sheet('09-10 Teamsheets'!$C$2:$H$98,$A94,BJ$1)+Clean_sheet('10-11 Teamsheets'!$C$2:$H$106,$A94,BJ$1)+Clean_sheet('11-12 Teamsheets'!$C$2:$H$119,$A94,BJ$1)+Clean_sheet('12-13 Teamsheets'!$C$2:$H$126,$A94,BJ$1)+Clean_sheet('13-14 Teamsheets'!$C$2:$H$132,$A94,BJ$1)+Clean_sheet('14-15 Teamsheets'!$C$2:$H$136,$A94,BJ$1)</f>
        <v>0</v>
      </c>
      <c r="BM94" s="27" t="str">
        <f>(CARDS('07-08 Teamsheets'!$H$2:$Z$88,$A94,$CX$2,'07-08 Teamsheets'!$C$2:$C$88,BJ$1)+CARDS('08-09 Teamsheets'!$H$2:$Z$92,$A94,$CX$2,'08-09 Teamsheets'!$C$2:$C$92,BJ$1)+CARDS('09-10 Teamsheets'!$H$2:$Z$98,$A94,$CX$2,'09-10 Teamsheets'!$C$2:$C$98,BJ$1)+CARDS('10-11 Teamsheets'!$H$2:$Z$106,$A94,$CX$2,'10-11 Teamsheets'!$C$2:$C$106,BJ$1)+CARDS('11-12 Teamsheets'!$H$2:$Z$119,$A94,$CX$2,'11-12 Teamsheets'!$C$2:$C$119,BJ$1)+CARDS('12-13 Teamsheets'!$H$2:$Z$126,$A94,$CX$2,'12-13 Teamsheets'!$C$2:$C$126,BJ$1)+CARDS('13-14 Teamsheets'!$H$2:$Z$132,$A94,$CX$2,'13-14 Teamsheets'!$C$2:$C$132,BJ$1)+CARDS('14-15 Teamsheets'!$H$2:$Z$136,$A94,$CX$2,'14-15 Teamsheets'!$C$2:$C$136,BJ$1)) &amp; "(" &amp; (CARDS('07-08 Teamsheets'!$H$2:$Z$88,$A94,$CX$3,'07-08 Teamsheets'!$C$2:$C$88,BJ$1)+CARDS('08-09 Teamsheets'!$H$2:$Z$92,$A94,$CX$3,'08-09 Teamsheets'!$C$2:$C$92,BJ$1)+CARDS('09-10 Teamsheets'!$H$2:$Z$98,$A94,$CX$3,'09-10 Teamsheets'!$C$2:$C$98,BJ$1)+CARDS('10-11 Teamsheets'!$H$2:$Z$106,$A94,$CX$3,'10-11 Teamsheets'!$C$2:$C$106,BJ$1)+CARDS('11-12 Teamsheets'!$H$2:$Z$119,$A94,$CX$3,'11-12 Teamsheets'!$C$2:$C$119,BJ$1)+CARDS('12-13 Teamsheets'!$H$2:$Z$126,$A94,$CX$3,'12-13 Teamsheets'!$C$2:$C$126,BJ$1)+CARDS('13-14 Teamsheets'!$H$2:$Z$132,$A94,$CX$3,'13-14 Teamsheets'!$C$2:$C$132,BJ$1)+CARDS('14-15 Teamsheets'!$H$2:$Z$136,$A94,$CX$3,'14-15 Teamsheets'!$C$2:$C$136,BJ$1)) &amp; ")"</f>
        <v>0(0)</v>
      </c>
      <c r="BN94" s="82">
        <f>MINS_PLAYED('07-08 Teamsheets'!$H$2:$R$88,$A94,'07-08 Teamsheets'!$C$2:$C$88,BJ$1)+MINS_PLAYED('08-09 Teamsheets'!$H$2:$R$92,$A94,'08-09 Teamsheets'!$C$2:$C$92,BJ$1)+MINS_PLAYED('09-10 Teamsheets'!$H$2:$R$98,$A94,'09-10 Teamsheets'!$C$2:$C$98,BJ$1)+MINS_PLAYED('10-11 Teamsheets'!$H$2:$R$106,$A94,'10-11 Teamsheets'!$C$2:$C$106,BJ$1)+MINS_PLAYED('11-12 Teamsheets'!$H$2:$R$119,$A94,'11-12 Teamsheets'!$C$2:$C$119,BJ$1)+MINS_PLAYED('12-13 Teamsheets'!$H$2:$R$126,$A94,'12-13 Teamsheets'!$C$2:$C$126,BJ$1)+MINS_PLAYED('13-14 Teamsheets'!$H$2:$R$132,$A94,'13-14 Teamsheets'!$C$2:$C$132,BJ$1)+MINS_PLAYED('14-15 Teamsheets'!$H$2:$R$136,$A94,'14-15 Teamsheets'!$C$2:$C$136,BJ$1)+MINS_AS_SUB('07-08 Teamsheets'!$S$2:$Z$88,$A94,'07-08 Teamsheets'!$C$2:$C$88,BJ$1)+MINS_AS_SUB('08-09 Teamsheets'!$S$2:$Z$92,$A94,'08-09 Teamsheets'!$C$2:$C$92,BJ$1)+MINS_AS_SUB('09-10 Teamsheets'!$S$2:$Z$98,$A94,'09-10 Teamsheets'!$C$2:$C$98,BJ$1)+MINS_AS_SUB('10-11 Teamsheets'!$S$2:$Z$106,$A94,'10-11 Teamsheets'!$C$2:$C$106,BJ$1)+MINS_AS_SUB('11-12 Teamsheets'!$S$2:$Z$119,$A94,'11-12 Teamsheets'!$C$2:$C$119,BJ$1)+MINS_AS_SUB('12-13 Teamsheets'!$S$2:$Z$126,$A94,'12-13 Teamsheets'!$C$2:$C$126,BJ$1)+MINS_AS_SUB('13-14 Teamsheets'!$S$2:$Z$132,$A94,'13-14 Teamsheets'!$C$2:$C$132,BJ$1)+MINS_AS_SUB('14-15 Teamsheets'!$S$2:$Z$136,$A94,'14-15 Teamsheets'!$C$2:$C$136,BJ$1)</f>
        <v>0</v>
      </c>
      <c r="BO94" s="27" t="str">
        <f>(APPS('07-08 Teamsheets'!$H$2:$R$88,$A94,'07-08 Teamsheets'!$C$2:$C$88,BO$1)+APPS('08-09 Teamsheets'!$H$2:$R$92,$A94,'08-09 Teamsheets'!$C$2:$C$92,BO$1)+APPS('09-10 Teamsheets'!$H$2:$R$98,$A94,'09-10 Teamsheets'!$C$2:$C$98,BO$1)+APPS('10-11 Teamsheets'!$H$2:$R$106,$A94,'10-11 Teamsheets'!$C$2:$C$106,BO$1)+APPS('11-12 Teamsheets'!$H$2:$R$119,$A94,'11-12 Teamsheets'!$C$2:$C$119,BO$1)+APPS('12-13 Teamsheets'!$H$2:$R$126,$A94,'12-13 Teamsheets'!$C$2:$C$126,BO$1)+APPS('13-14 Teamsheets'!$H$2:$R$132,$A94,'13-14 Teamsheets'!$C$2:$C$132,BO$1)+APPS('14-15 Teamsheets'!$H$2:$R$136,$A94,'14-15 Teamsheets'!$C$2:$C$136,BO$1)) &amp; "(" &amp; (SUBS('07-08 Teamsheets'!$S$2:$Z$88,$A94,'07-08 Teamsheets'!$C$2:$C$88,BO$1)+SUBS('08-09 Teamsheets'!$S$2:$Z$92,$A94,'08-09 Teamsheets'!$C$2:$C$92,BO$1)+SUBS('09-10 Teamsheets'!$S$2:$Z$98,$A94,'09-10 Teamsheets'!$C$2:$C$98,BO$1)+SUBS('10-11 Teamsheets'!$S$2:$Z$106,$A94,'10-11 Teamsheets'!$C$2:$C$106,BO$1)+SUBS('11-12 Teamsheets'!$S$2:$Z$119,$A94,'11-12 Teamsheets'!$C$2:$C$119,BO$1)+SUBS('12-13 Teamsheets'!$S$2:$Z$126,$A94,'12-13 Teamsheets'!$C$2:$C$126,BO$1)+SUBS('13-14 Teamsheets'!$S$2:$Z$132,$A94,'13-14 Teamsheets'!$C$2:$C$132,BO$1)+SUBS('14-15 Teamsheets'!$S$2:$Z$136,$A94,'14-15 Teamsheets'!$C$2:$C$136,BO$1)) &amp; ")"</f>
        <v>0(0)</v>
      </c>
      <c r="BP94" s="27" t="str">
        <f>(GOALS('07-08 Teamsheets'!$H$2:$R$88,$A94,'07-08 Teamsheets'!$C$2:$C$88,BO$1)+GOALS('08-09 Teamsheets'!$H$2:$R$92,$A94,'08-09 Teamsheets'!$C$2:$C$92,BO$1)+GOALS('09-10 Teamsheets'!$H$2:$R$98,$A94,'09-10 Teamsheets'!$C$2:$C$98,BO$1)+GOALS('10-11 Teamsheets'!$H$2:$R$106,$A94,'10-11 Teamsheets'!$C$2:$C$106,BO$1)+GOALS('11-12 Teamsheets'!$H$2:$R$119,$A94,'11-12 Teamsheets'!$C$2:$C$119,BO$1)+GOALS('12-13 Teamsheets'!$H$2:$R$126,$A94,'12-13 Teamsheets'!$C$2:$C$126,BO$1)+GOALS('13-14 Teamsheets'!$H$2:$R$132,$A94,'13-14 Teamsheets'!$C$2:$C$132,BO$1)+GOALS('14-15 Teamsheets'!$H$2:$R$136,$A94,'14-15 Teamsheets'!$C$2:$C$136,BO$1)) &amp; "(" &amp; (GOALS('07-08 Teamsheets'!$S$2:$Z$88,$A94,'07-08 Teamsheets'!$C$2:$C$88,BO$1)+GOALS('08-09 Teamsheets'!$S$2:$Z$92,$A94,'08-09 Teamsheets'!$C$2:$C$92,BO$1)+GOALS('09-10 Teamsheets'!$S$2:$Z$98,$A94,'09-10 Teamsheets'!$C$2:$C$98,BO$1)+GOALS('10-11 Teamsheets'!$S$2:$Z$106,$A94,'10-11 Teamsheets'!$C$2:$C$106,BO$1)+GOALS('11-12 Teamsheets'!$S$2:$Z$119,$A94,'11-12 Teamsheets'!$C$2:$C$119,BO$1)+GOALS('12-13 Teamsheets'!$S$2:$Z$126,$A94,'12-13 Teamsheets'!$C$2:$C$126,BO$1)+GOALS('13-14 Teamsheets'!$S$2:$Z$132,$A94,'13-14 Teamsheets'!$C$2:$C$132,BO$1)+GOALS('14-15 Teamsheets'!$S$2:$Z$136,$A94,'14-15 Teamsheets'!$C$2:$C$136,BO$1)) &amp; ")"</f>
        <v>0(0)</v>
      </c>
      <c r="BQ94" s="27">
        <f>Clean_sheet('07-08 Teamsheets'!$C$2:$H$92,$A94,BO$1)+Clean_sheet('08-09 Teamsheets'!$C$2:$H$92,$A94,BO$1)+Clean_sheet('09-10 Teamsheets'!$C$2:$H$98,$A94,BO$1)+Clean_sheet('10-11 Teamsheets'!$C$2:$H$106,$A94,BO$1)+Clean_sheet('11-12 Teamsheets'!$C$2:$H$119,$A94,BO$1)+Clean_sheet('12-13 Teamsheets'!$C$2:$H$126,$A94,BO$1)+Clean_sheet('13-14 Teamsheets'!$C$2:$H$132,$A94,BO$1)+Clean_sheet('14-15 Teamsheets'!$C$2:$H$136,$A94,BO$1)</f>
        <v>0</v>
      </c>
      <c r="BR94" s="27" t="str">
        <f>(CARDS('07-08 Teamsheets'!$H$2:$Z$88,$A94,$CX$2,'07-08 Teamsheets'!$C$2:$C$88,BO$1)+CARDS('08-09 Teamsheets'!$H$2:$Z$92,$A94,$CX$2,'08-09 Teamsheets'!$C$2:$C$92,BO$1)+CARDS('09-10 Teamsheets'!$H$2:$Z$98,$A94,$CX$2,'09-10 Teamsheets'!$C$2:$C$98,BO$1)+CARDS('10-11 Teamsheets'!$H$2:$Z$106,$A94,$CX$2,'10-11 Teamsheets'!$C$2:$C$106,BO$1)+CARDS('11-12 Teamsheets'!$H$2:$Z$119,$A94,$CX$2,'11-12 Teamsheets'!$C$2:$C$119,BO$1)+CARDS('12-13 Teamsheets'!$H$2:$Z$126,$A94,$CX$2,'12-13 Teamsheets'!$C$2:$C$126,BO$1)+CARDS('13-14 Teamsheets'!$H$2:$Z$132,$A94,$CX$2,'13-14 Teamsheets'!$C$2:$C$132,BO$1)+CARDS('14-15 Teamsheets'!$H$2:$Z$136,$A94,$CX$2,'14-15 Teamsheets'!$C$2:$C$136,BO$1)) &amp; "(" &amp; (CARDS('07-08 Teamsheets'!$H$2:$Z$88,$A94,$CX$3,'07-08 Teamsheets'!$C$2:$C$88,BO$1)+CARDS('08-09 Teamsheets'!$H$2:$Z$92,$A94,$CX$3,'08-09 Teamsheets'!$C$2:$C$92,BO$1)+CARDS('09-10 Teamsheets'!$H$2:$Z$98,$A94,$CX$3,'09-10 Teamsheets'!$C$2:$C$98,BO$1)+CARDS('10-11 Teamsheets'!$H$2:$Z$106,$A94,$CX$3,'10-11 Teamsheets'!$C$2:$C$106,BO$1)+CARDS('11-12 Teamsheets'!$H$2:$Z$119,$A94,$CX$3,'11-12 Teamsheets'!$C$2:$C$119,BO$1)+CARDS('12-13 Teamsheets'!$H$2:$Z$126,$A94,$CX$3,'12-13 Teamsheets'!$C$2:$C$126,BO$1)+CARDS('13-14 Teamsheets'!$H$2:$Z$132,$A94,$CX$3,'13-14 Teamsheets'!$C$2:$C$132,BO$1)+CARDS('14-15 Teamsheets'!$H$2:$Z$136,$A94,$CX$3,'14-15 Teamsheets'!$C$2:$C$136,BO$1)) &amp; ")"</f>
        <v>0(0)</v>
      </c>
      <c r="BS94" s="82">
        <f>MINS_PLAYED('07-08 Teamsheets'!$H$2:$R$88,$A94,'07-08 Teamsheets'!$C$2:$C$88,BO$1)+MINS_PLAYED('08-09 Teamsheets'!$H$2:$R$92,$A94,'08-09 Teamsheets'!$C$2:$C$92,BO$1)+MINS_PLAYED('09-10 Teamsheets'!$H$2:$R$98,$A94,'09-10 Teamsheets'!$C$2:$C$98,BO$1)+MINS_PLAYED('10-11 Teamsheets'!$H$2:$R$106,$A94,'10-11 Teamsheets'!$C$2:$C$106,BO$1)+MINS_PLAYED('11-12 Teamsheets'!$H$2:$R$119,$A94,'11-12 Teamsheets'!$C$2:$C$119,BO$1)+MINS_PLAYED('12-13 Teamsheets'!$H$2:$R$126,$A94,'12-13 Teamsheets'!$C$2:$C$126,BO$1)+MINS_PLAYED('13-14 Teamsheets'!$H$2:$R$132,$A94,'13-14 Teamsheets'!$C$2:$C$132,BO$1)+MINS_PLAYED('14-15 Teamsheets'!$H$2:$R$136,$A94,'14-15 Teamsheets'!$C$2:$C$136,BO$1)+MINS_AS_SUB('07-08 Teamsheets'!$S$2:$Z$88,$A94,'07-08 Teamsheets'!$C$2:$C$88,BO$1)+MINS_AS_SUB('08-09 Teamsheets'!$S$2:$Z$92,$A94,'08-09 Teamsheets'!$C$2:$C$92,BO$1)+MINS_AS_SUB('09-10 Teamsheets'!$S$2:$Z$98,$A94,'09-10 Teamsheets'!$C$2:$C$98,BO$1)+MINS_AS_SUB('10-11 Teamsheets'!$S$2:$Z$106,$A94,'10-11 Teamsheets'!$C$2:$C$106,BO$1)+MINS_AS_SUB('11-12 Teamsheets'!$S$2:$Z$119,$A94,'11-12 Teamsheets'!$C$2:$C$119,BO$1)+MINS_AS_SUB('12-13 Teamsheets'!$S$2:$Z$126,$A94,'12-13 Teamsheets'!$C$2:$C$126,BO$1)+MINS_AS_SUB('13-14 Teamsheets'!$S$2:$Z$132,$A94,'13-14 Teamsheets'!$C$2:$C$132,BO$1)+MINS_AS_SUB('14-15 Teamsheets'!$S$2:$Z$136,$A94,'14-15 Teamsheets'!$C$2:$C$136,BO$1)</f>
        <v>0</v>
      </c>
      <c r="BT94" s="71">
        <f>APPS('05-06 Teamsheets'!$H$2:$R$71,$A94,'05-06 Teamsheets'!$C$2:$C$71,B$1)+SUBS('05-06 Teamsheets'!$S$2:$W$71,$A94,'05-06 Teamsheets'!$C$2:$C$71,B$1)+APPS('06-07 Teamsheets'!$H$2:$R$83,$A94,'06-07 Teamsheets'!$C$2:$C$83,G$1)+SUBS('06-07 Teamsheets'!$S$2:$Z$83,$A94,'06-07 Teamsheets'!$C$2:$C$83,G$1)+APPS('07-08 Teamsheets'!$H$2:$R$88,$A94,'07-08 Teamsheets'!$C$2:$C$88,L$1)+SUBS('07-08 Teamsheets'!$S$2:$Z$88,$A94,'07-08 Teamsheets'!$C$2:$C$88,L$1)+APPS('08-09 Teamsheets'!$H$2:$R$92,$A94,'08-09 Teamsheets'!$C$2:$C$92,Q$1)+SUBS('08-09 Teamsheets'!$S$2:$Z$92,$A94,'08-09 Teamsheets'!$C$2:$C$92,Q$1)+APPS('09-10 Teamsheets'!$H$2:$R$98,$A94,'09-10 Teamsheets'!$C$2:$C$98,Q$1)+SUBS('09-10 Teamsheets'!$S$2:$Z$98,$A94,'09-10 Teamsheets'!$C$2:$C$98,Q$1)+APPS('10-11 Teamsheets'!$H$2:$R$107,$A94,'10-11 Teamsheets'!$C$2:$C$107,Q$1)+SUBS('10-11 Teamsheets'!$S$2:$Z$107,$A94,'10-11 Teamsheets'!$C$2:$C$107,Q$1)+APPS('11-12 Teamsheets'!$H$2:$R$119,$A94,'11-12 Teamsheets'!$C$2:$C$119,Q$1)+SUBS('11-12 Teamsheets'!$S$2:$Z$119,$A94,'11-12 Teamsheets'!$C$2:$C$119,Q$1)+APPS('12-13 Teamsheets'!$H$2:$R$126,$A94,'12-13 Teamsheets'!$C$2:$C$126,Q$1)+SUBS('12-13 Teamsheets'!$S$2:$Z$126,$A94,'12-13 Teamsheets'!$C$2:$C$126,Q$1)+APPS('13-14 Teamsheets'!$H$2:$R$132,$A94,'13-14 Teamsheets'!$C$2:$C$132,Q$1)+SUBS('13-14 Teamsheets'!$S$2:$Z$132,$A94,'13-14 Teamsheets'!$C$2:$C$132,Q$1)+APPS('14-15 Teamsheets'!$H$2:$R$136,$A94,'14-15 Teamsheets'!$C$2:$C$136,Q$1)+SUBS('14-15 Teamsheets'!$S$2:$Z$136,$A94,'14-15 Teamsheets'!$C$2:$C$136,Q$1)</f>
        <v>2</v>
      </c>
      <c r="BU94" s="132">
        <v>0</v>
      </c>
      <c r="BV94" s="27">
        <f>APPS('07-08 Teamsheets'!$H$2:$R$88,$A94,'07-08 Teamsheets'!$C$2:$C$88,AZ$1)+SUBS('07-08 Teamsheets'!$S$2:$Z$88,$A94,'07-08 Teamsheets'!$C$2:$C$88,AZ$1)+APPS('11-12 Teamsheets'!$H$2:$R$119,$A94,'11-12 Teamsheets'!$C$2:$C$119,AZ$1)+SUBS('11-12 Teamsheets'!$S$2:$Z$119,$A94,'11-12 Teamsheets'!$C$2:$C$119,AZ$1)+APPS('12-13 Teamsheets'!$H$2:$R$126,$A94,'12-13 Teamsheets'!$C$2:$C$126,AZ$1)+SUBS('12-13 Teamsheets'!$S$2:$Z$126,$A94,'12-13 Teamsheets'!$C$2:$C$126,AZ$1)+APPS('13-14 Teamsheets'!$H$2:$R$132,$A94,'13-14 Teamsheets'!$C$2:$C$132,AZ$1)+SUBS('13-14 Teamsheets'!$S$2:$Z$132,$A94,'13-14 Teamsheets'!$C$2:$C$132,AZ$1)+APPS('14-15 Teamsheets'!$H$2:$R$136,$A94,'14-15 Teamsheets'!$C$2:$C$136,AZ$1)+SUBS('14-15 Teamsheets'!$S$2:$Z$136,$A94,'14-15 Teamsheets'!$C$2:$C$136,AZ$1)+APPS('08-09 Teamsheets'!$H$2:$R$92,$A94,'08-09 Teamsheets'!$C$2:$C$92,BE$1)+APPS('09-10 Teamsheets'!$H$2:$R$98,$A94,'09-10 Teamsheets'!$C$2:$C$98,BE$1)+SUBS('08-09 Teamsheets'!$S$2:$Z$92,$A94,'08-09 Teamsheets'!$C$2:$C$92,BE$1)+SUBS('09-10 Teamsheets'!$S$2:$Z$98,$A94,'09-10 Teamsheets'!$C$2:$C$98,BE$1)+APPS('10-11 Teamsheets'!$H$2:$R$107,$A94,'10-11 Teamsheets'!$C$2:$C$107,BE$1)+SUBS('10-11 Teamsheets'!$S$2:$Z$107,$A94,'10-11 Teamsheets'!$C$2:$C$107,BE$1)+APPS('11-12 Teamsheets'!$H$2:$R$119,$A94,'11-12 Teamsheets'!$C$2:$C$119,BE$1)+SUBS('11-12 Teamsheets'!$S$2:$Z$119,$A94,'11-12 Teamsheets'!$C$2:$C$119,BE$1)+APPS('12-13 Teamsheets'!$H$2:$R$126,$A94,'12-13 Teamsheets'!$C$2:$C$126,BE$1)+SUBS('12-13 Teamsheets'!$S$2:$Z$126,$A94,'12-13 Teamsheets'!$C$2:$C$126,BE$1)+APPS('13-14 Teamsheets'!$H$2:$R$132,$A94,'13-14 Teamsheets'!$C$2:$C$132,BE$1)+SUBS('13-14 Teamsheets'!$S$2:$Z$132,$A94,'13-14 Teamsheets'!$C$2:$C$132,BE$1)+APPS('14-15 Teamsheets'!$H$2:$R$136,$A94,'14-15 Teamsheets'!$C$2:$C$136,BE$1)+SUBS('14-15 Teamsheets'!$S$2:$Z$136,$A94,'14-15 Teamsheets'!$C$2:$C$136,BE$1)</f>
        <v>0</v>
      </c>
      <c r="BW94" s="27">
        <f>APPS('07-08 Teamsheets'!$H$2:$R$88,$A94,'07-08 Teamsheets'!$C$2:$C$88,BJ$1)+APPS('08-09 Teamsheets'!$H$2:$R$92,$A94,'08-09 Teamsheets'!$C$2:$C$92,BJ$1)+APPS('09-10 Teamsheets'!$H$2:$R$98,$A94,'09-10 Teamsheets'!$C$2:$C$98,BJ$1)+SUBS('07-08 Teamsheets'!$S$2:$Z$88,$A94,'07-08 Teamsheets'!$C$2:$C$88,BJ$1)+SUBS('08-09 Teamsheets'!$S$2:$Z$92,$A94,'08-09 Teamsheets'!$C$2:$C$92,BJ$1)+SUBS('09-10 Teamsheets'!$S$2:$Z$98,$A94,'09-10 Teamsheets'!$C$2:$C$98,BJ$1)+APPS('10-11 Teamsheets'!$H$2:$R$107,$A94,'10-11 Teamsheets'!$C$2:$C$107,BJ$1)+SUBS('10-11 Teamsheets'!$S$2:$Z$107,$A94,'10-11 Teamsheets'!$C$2:$C$107,BJ$1)+APPS('11-12 Teamsheets'!$H$2:$R$119,$A94,'11-12 Teamsheets'!$C$2:$C$119,BJ$1)+SUBS('11-12 Teamsheets'!$S$2:$Z$111,$A94,'11-12 Teamsheets'!$C$2:$C$119,BJ$1)+APPS('12-13 Teamsheets'!$H$2:$R$126,$A94,'12-13 Teamsheets'!$C$2:$C$126,BJ$1)+SUBS('12-13 Teamsheets'!$S$2:$Z$118,$A94,'12-13 Teamsheets'!$C$2:$C$126,BJ$1)+APPS('13-14 Teamsheets'!$H$2:$R$132,$A94,'13-14 Teamsheets'!$C$2:$C$132,BJ$1)+SUBS('13-14 Teamsheets'!$S$2:$Z$124,$A94,'13-14 Teamsheets'!$C$2:$C$132,BJ$1)+APPS('14-15 Teamsheets'!$H$2:$R$136,$A94,'14-15 Teamsheets'!$C$2:$C$136,BJ$1)+SUBS('14-15 Teamsheets'!$S$2:$Z$128,$A94,'14-15 Teamsheets'!$C$2:$C$136,BJ$1)</f>
        <v>0</v>
      </c>
      <c r="BX94" s="27">
        <f>APPS('07-08 Teamsheets'!$H$2:$R$88,$A94,'07-08 Teamsheets'!$C$2:$C$88,BO$1)+APPS('08-09 Teamsheets'!$H$2:$R$92,$A94,'08-09 Teamsheets'!$C$2:$C$92,BO$1)+APPS('09-10 Teamsheets'!$H$2:$R$98,$A94,'09-10 Teamsheets'!$C$2:$C$98,BO$1)+SUBS('07-08 Teamsheets'!$S$2:$Z$88,$A94,'07-08 Teamsheets'!$C$2:$C$88,BO$1)+SUBS('08-09 Teamsheets'!$S$2:$Z$92,$A94,'08-09 Teamsheets'!$C$2:$C$92,BO$1)+SUBS('09-10 Teamsheets'!$S$2:$Z$98,$A94,'09-10 Teamsheets'!$C$2:$C$98,BO$1)+APPS('10-11 Teamsheets'!$H$2:$R$107,$A94,'10-11 Teamsheets'!$C$2:$C$107,BO$1)+SUBS('10-11 Teamsheets'!$S$2:$Z$107,$A94,'10-11 Teamsheets'!$C$2:$C$107,BO$1)+APPS('11-12 Teamsheets'!$H$2:$R$119,$A94,'11-12 Teamsheets'!$C$2:$C$119,BO$1)+SUBS('11-12 Teamsheets'!$S$2:$Z$119,$A94,'11-12 Teamsheets'!$C$2:$C$119,BO$1)+APPS('12-13 Teamsheets'!$H$2:$R$126,$A94,'12-13 Teamsheets'!$C$2:$C$126,BO$1)+SUBS('12-13 Teamsheets'!$S$2:$Z$126,$A94,'12-13 Teamsheets'!$C$2:$C$126,BO$1)+APPS('13-14 Teamsheets'!$H$2:$R$132,$A94,'13-14 Teamsheets'!$C$2:$C$132,BO$1)+SUBS('13-14 Teamsheets'!$S$2:$Z$132,$A94,'13-14 Teamsheets'!$C$2:$C$132,BO$1)+APPS('14-15 Teamsheets'!$H$2:$R$136,$A94,'14-15 Teamsheets'!$C$2:$C$136,BO$1)+SUBS('14-15 Teamsheets'!$S$2:$Z$136,$A94,'14-15 Teamsheets'!$C$2:$C$136,BO$1)</f>
        <v>0</v>
      </c>
      <c r="BY94" s="28">
        <f t="shared" si="31"/>
        <v>0</v>
      </c>
      <c r="BZ94" s="27" t="str">
        <f>(APPS('05-06 Teamsheets'!$H$2:$R$71,$A94) + APPS('06-07 Teamsheets'!$H$2:$R$83,$A94) +APPS('07-08 Teamsheets'!$H$2:$R$88,$A94) + APPS('08-09 Teamsheets'!$H$2:$R$92,$A94)+APPS('09-10 Teamsheets'!$H$2:$R$98,$A94)+APPS('10-11 Teamsheets'!$H$2:$R$107,$A94)+APPS('11-12 Teamsheets'!$H$2:$R$119,$A94)+APPS('12-13 Teamsheets'!$H$2:$R$126,$A94)+APPS('13-14 Teamsheets'!$H$2:$R$132,$A94)+APPS('14-15 Teamsheets'!$H$2:$R$136,$A94)) &amp; "(" &amp; (SUBS('05-06 Teamsheets'!$S$2:$W$71,$A94)+SUBS('06-07 Teamsheets'!$S$2:$Z$83,$A94)+SUBS('07-08 Teamsheets'!$S$2:$Z$88,$A94) +SUBS('08-09 Teamsheets'!$S$2:$Z$92,$A94)+SUBS('09-10 Teamsheets'!$S$2:$Z$98,$A94)+SUBS('10-11 Teamsheets'!$S$2:$Z$107,$A94)+SUBS('11-12 Teamsheets'!$S$2:$Z$119,$A94)+SUBS('12-13 Teamsheets'!$S$2:$Z$126,$A94)+SUBS('13-14 Teamsheets'!$S$2:$Z$132,$A94)+SUBS('14-15 Teamsheets'!$S$2:$Z$136,$A94)) &amp; ")"</f>
        <v>0(2)</v>
      </c>
      <c r="CA94" s="28">
        <f t="shared" si="32"/>
        <v>2</v>
      </c>
      <c r="CB94" s="71">
        <f>GOALS('05-06 Teamsheets'!$H$2:$W$71,$A94,'05-06 Teamsheets'!$C$2:$C$71,B$1)+GOALS('06-07 Teamsheets'!$H$2:$Z$83,$A94,'06-07 Teamsheets'!$C$2:$C$83,G$1)+GOALS('07-08 Teamsheets'!$H$2:$Z$88,$A94,'07-08 Teamsheets'!$C$2:$C$88,L$1)+GOALS('08-09 Teamsheets'!$H$2:$Z$92,$A94,'08-09 Teamsheets'!$C$2:$C$92,Q$1)+GOALS('09-10 Teamsheets'!$H$2:$Z$98,$A94,'09-10 Teamsheets'!$C$2:$C$98,Q$1)+GOALS('10-11 Teamsheets'!$H$2:$Z$107,$A94,'10-11 Teamsheets'!$C$2:$C$107,Q$1)+GOALS('11-12 Teamsheets'!$H$2:$Z$119,$A94,'11-12 Teamsheets'!$C$2:$C$119,Q$1)+GOALS('12-13 Teamsheets'!$H$2:$Z$126,$A94,'12-13 Teamsheets'!$C$2:$C$126,Q$1)+GOALS('13-14 Teamsheets'!$H$2:$Z$132,$A94,'13-14 Teamsheets'!$C$2:$C$132,Q$1)+GOALS('14-15 Teamsheets'!$H$2:$Z$136,$A94,'14-15 Teamsheets'!$C$2:$C$136,Q$1)</f>
        <v>0</v>
      </c>
      <c r="CC94" s="27">
        <f>GOALS('05-06 Teamsheets'!$H$2:$W$71,$A94,'05-06 Teamsheets'!$C$2:$C$71,V$1)+GOALS('05-06 Teamsheets'!$H$2:$W$71,$A94,'05-06 Teamsheets'!$C$2:$C$71,AA$1)+GOALS('06-07 Teamsheets'!$H$2:$Z$83,$A94,'06-07 Teamsheets'!$C$2:$C$83,AF$1)+GOALS('06-07 Teamsheets'!$H$2:$Z$83,$A94,'06-07 Teamsheets'!$C$2:$C$83,AK$1)+GOALS('07-08 Teamsheets'!$H$2:$Z$88,$A94,'07-08 Teamsheets'!$C$2:$C$88,AP$1)+GOALS('07-08 Teamsheets'!$H$2:$Z$88,$A94,'07-08 Teamsheets'!$C$2:$C$88,AU$1)+GOALS('07-08 Teamsheets'!$H$2:$Z$88,$A94,'07-08 Teamsheets'!$C$2:$C$88,AZ$1)+GOALS('11-12 Teamsheets'!$H$2:$Z$119,$A94,'11-12 Teamsheets'!$C$2:$C$119,AZ$1)+GOALS('12-13 Teamsheets'!$H$2:$Z$120,$A94,'12-13 Teamsheets'!$C$2:$C$120,AZ$1)+GOALS('13-14 Teamsheets'!$H$2:$Z$126,$A94,'13-14 Teamsheets'!$C$2:$C$126,AZ$1)+GOALS('14-15 Teamsheets'!$H$2:$Z$130,$A94,'14-15 Teamsheets'!$C$2:$C$130,AZ$1)+GOALS('08-09 Teamsheets'!$H$2:$Z$92,$A94,'08-09 Teamsheets'!$C$2:$C$92,BE$1)+GOALS('09-10 Teamsheets'!$H$2:$Z$98,$A94,'09-10 Teamsheets'!$C$2:$C$98,BE$1)+GOALS('10-11 Teamsheets'!$H$2:$Z$107,$A94,'10-11 Teamsheets'!$C$2:$C$107,BE$1)+GOALS('11-12 Teamsheets'!$H$2:$Z$119,$A94,'11-12 Teamsheets'!$C$2:$C$119,BE$1)+GOALS('12-13 Teamsheets'!$H$2:$Z$126,$A94,'12-13 Teamsheets'!$C$2:$C$126,BE$1)+GOALS('13-14 Teamsheets'!$H$2:$Z$132,$A94,'13-14 Teamsheets'!$C$2:$C$132,BE$1)+GOALS('14-15 Teamsheets'!$H$2:$Z$136,$A94,'14-15 Teamsheets'!$C$2:$C$136,BE$1)</f>
        <v>0</v>
      </c>
      <c r="CD94" s="27">
        <f>GOALS('07-08 Teamsheets'!$H$2:$Z$88,$A94,'07-08 Teamsheets'!$C$2:$C$88,BJ$1)
+GOALS('08-09 Teamsheets'!$H$2:$Z$92,$A94,'08-09 Teamsheets'!$C$2:$C$92,BJ$1)
+GOALS('09-10 Teamsheets'!$H$2:$Z$98,$A94,'09-10 Teamsheets'!$C$2:$C$98,BJ$1)
+GOALS('10-11 Teamsheets'!$H$2:$Z$107,$A94,'10-11 Teamsheets'!$C$2:$C$107,BJ$1)
+GOALS('11-12 Teamsheets'!$H$2:$Z$119,$A94,'11-12 Teamsheets'!$C$2:$C$119,BJ$1)
+GOALS('12-13 Teamsheets'!$H$2:$Z$124,$A94,'12-13 Teamsheets'!$C$2:$C$124,BJ$1)+GOALS('13-14 Teamsheets'!$H$2:$Z$130,$A94,'13-14 Teamsheets'!$C$2:$C$130,BJ$1)+GOALS('14-15 Teamsheets'!$H$2:$Z$134,$A94,'14-15 Teamsheets'!$C$2:$C$134,BJ$1)
+GOALS('07-08 Teamsheets'!$H$2:$Z$88,$A94,'07-08 Teamsheets'!$C$2:$C$88,BO$1)
+GOALS('08-09 Teamsheets'!$H$2:$Z$92,$A94,'08-09 Teamsheets'!$C$2:$C$92,BO$1)
+GOALS('09-10 Teamsheets'!$H$2:$Z$98,$A94,'09-10 Teamsheets'!$C$2:$C$98,BO$1)
+GOALS('10-11 Teamsheets'!$H$2:$Z$107,$A94,'10-11 Teamsheets'!$C$2:$C$107,BO$1)
+GOALS('11-12 Teamsheets'!$H$2:$Z$119,$A94,'11-12 Teamsheets'!$C$2:$C$119,BO$1)
+GOALS('12-13 Teamsheets'!$H$2:$Z$126,$A94,'12-13 Teamsheets'!$C$2:$C$126,BO$1)+GOALS('13-14 Teamsheets'!$H$2:$Z$132,$A94,'13-14 Teamsheets'!$C$2:$C$132,BO$1)+GOALS('14-15 Teamsheets'!$H$2:$Z$136,$A94,'14-15 Teamsheets'!$C$2:$C$136,BO$1)</f>
        <v>0</v>
      </c>
      <c r="CE94" s="28">
        <f t="shared" si="33"/>
        <v>0</v>
      </c>
      <c r="CF94" s="27" t="str">
        <f>(GOALS('05-06 Teamsheets'!$H$2:$R$71,$A94) +GOALS('06-07 Teamsheets'!$H$2:$R$83,$A94) +  GOALS('07-08 Teamsheets'!$H$2:$R$88,$A94) + GOALS('08-09 Teamsheets'!$H$2:$R$92,$A94)+GOALS('09-10 Teamsheets'!$H$2:$R$98,$A94)+GOALS('10-11 Teamsheets'!$H$2:$R$107,$A94)+GOALS('11-12 Teamsheets'!$H$2:$R$119,$A94)+GOALS('12-13 Teamsheets'!$H$2:$R$126,$A94)+GOALS('13-14 Teamsheets'!$H$2:$R$132,$A94)+GOALS('14-15 Teamsheets'!$H$2:$R$136,$A94)) &amp; "(" &amp; (GOALS('05-06 Teamsheets'!$S$2:$W$71,$A94)+GOALS('06-07 Teamsheets'!$S$2:$Z$83,$A94)+GOALS('07-08 Teamsheets'!$S$2:$Z$88,$A94)+GOALS('08-09 Teamsheets'!$S$2:$Z$92,$A94)+GOALS('09-10 Teamsheets'!$S$2:$Z$98,$A94)+GOALS('10-11 Teamsheets'!$S$2:$Z$107,$A94)+GOALS('11-12 Teamsheets'!$S$2:$Z$119,$A94)+GOALS('12-13 Teamsheets'!$S$2:$Z$126,$A94)+GOALS('13-14 Teamsheets'!$S$2:$Z$132,$A94)+GOALS('14-15 Teamsheets'!$S$2:$Z$136,$A94)) &amp; ")"</f>
        <v>0(0)</v>
      </c>
      <c r="CG94" s="28">
        <f t="shared" si="34"/>
        <v>0</v>
      </c>
      <c r="CH94" s="71">
        <f t="shared" si="7"/>
        <v>0</v>
      </c>
      <c r="CI94" s="83">
        <f t="shared" si="8"/>
        <v>0</v>
      </c>
      <c r="CJ94" s="77">
        <f t="shared" si="9"/>
        <v>0</v>
      </c>
      <c r="CK94" s="74" t="str">
        <f>(CARDS('05-06 Teamsheets'!$H$2:$W$71,$A94,$CX$2)+CARDS('06-07 Teamsheets'!$H$2:$Z$83,$A94,$CX$2)+CARDS('07-08 Teamsheets'!$H$2:$Z$88,$A94,$CX$2)+CARDS('08-09 Teamsheets'!$H$2:$Z$92,$A94,$CX$2)+CARDS('09-10 Teamsheets'!$H$2:$Z$98,$A94,$CX$2)+CARDS('10-11 Teamsheets'!$H$2:$Z$107,$A94,$CX$2)+CARDS('11-12 Teamsheets'!$H$2:$Z$119,$A94,$CX$2)+CARDS('12-13 Teamsheets'!$H$2:$Z$126,$A94,$CX$2)+CARDS('13-14 Teamsheets'!$H$2:$Z$130,$A94,$CX$2)) &amp; "(" &amp; (CARDS('05-06 Teamsheets'!$H$2:$W$71,$A94,$CX$3)+CARDS('06-07 Teamsheets'!$H$2:$Z$83,$A94,$CX$3)+CARDS('07-08 Teamsheets'!$H$2:$Z$88,$A94,$CX$3)+CARDS('08-09 Teamsheets'!$H$2:$Z$92,$A94,$CX$3)+CARDS('09-10 Teamsheets'!$H$2:$Z$98,$A94,$CX$3)+CARDS('10-11 Teamsheets'!$H$2:$Z$107,$A94,$CX$3)+CARDS('11-12 Teamsheets'!$H$2:$Z$119,$A94,$CX$3)+CARDS('13-14 Teamsheets'!$H$2:$Z$130,$A94,$CX$3)) &amp; ")"</f>
        <v>0(0)</v>
      </c>
      <c r="CL94" s="28">
        <f>SUM(F94,K94,P94,U94)</f>
        <v>19</v>
      </c>
      <c r="CM94" s="28">
        <f t="shared" si="25"/>
        <v>0</v>
      </c>
      <c r="CN94" s="77">
        <f>SUM(CL94:CM94)</f>
        <v>19</v>
      </c>
      <c r="CO94" s="28">
        <f>IF(AND(CN94&lt;&gt;0, CA94&lt;&gt;0),CN94/CA94,0)</f>
        <v>9.5</v>
      </c>
      <c r="CP94" s="28">
        <f>IF(CG94&lt;&gt;0,CG94/CA94,0)</f>
        <v>0</v>
      </c>
      <c r="CQ94" s="77">
        <f>IF(CG94&lt;&gt;0,CN94/CG94,0)</f>
        <v>0</v>
      </c>
      <c r="CS94" s="71">
        <f t="shared" si="26"/>
        <v>157</v>
      </c>
      <c r="CT94" s="83">
        <f t="shared" si="27"/>
        <v>192</v>
      </c>
      <c r="CU94" s="77">
        <f t="shared" si="28"/>
        <v>101</v>
      </c>
    </row>
    <row r="95" spans="1:102" x14ac:dyDescent="0.2">
      <c r="A95" s="112" t="s">
        <v>3518</v>
      </c>
      <c r="B95" s="27" t="s">
        <v>1635</v>
      </c>
      <c r="C95" s="27" t="s">
        <v>1635</v>
      </c>
      <c r="D95" s="27">
        <v>0</v>
      </c>
      <c r="E95" s="27" t="s">
        <v>1635</v>
      </c>
      <c r="F95" s="82">
        <v>0</v>
      </c>
      <c r="G95" s="27" t="s">
        <v>1635</v>
      </c>
      <c r="H95" s="27" t="s">
        <v>1635</v>
      </c>
      <c r="I95" s="27">
        <v>0</v>
      </c>
      <c r="J95" s="27" t="s">
        <v>1635</v>
      </c>
      <c r="K95" s="82">
        <v>0</v>
      </c>
      <c r="L95" s="27" t="s">
        <v>1635</v>
      </c>
      <c r="M95" s="27" t="s">
        <v>1635</v>
      </c>
      <c r="N95" s="27">
        <v>0</v>
      </c>
      <c r="O95" s="27" t="s">
        <v>1635</v>
      </c>
      <c r="P95" s="82">
        <v>0</v>
      </c>
      <c r="Q95" s="27" t="str">
        <f>(APPS('08-09 Teamsheets'!$H$2:$R$92,$A95,'08-09 Teamsheets'!$C$2:$C$92,Q$1)+APPS('09-10 Teamsheets'!$H$2:$R$98,$A95,'09-10 Teamsheets'!$C$2:$C$98,Q$1)+APPS('10-11 Teamsheets'!$H$2:$R$107,$A95,'10-11 Teamsheets'!$C$2:$C$107,Q$1)+APPS('11-12 Teamsheets'!$H$2:$R$119,$A95,'11-12 Teamsheets'!$C$2:$C$119,Q$1)+APPS('12-13 Teamsheets'!$H$2:$R$126,$A95,'12-13 Teamsheets'!$C$2:$C$126,Q$1)+APPS('13-14 Teamsheets'!$H$2:$R$132,$A95,'13-14 Teamsheets'!$C$2:$C$132,Q$1)+APPS('14-15 Teamsheets'!$H$2:$R$136,$A95,'14-15 Teamsheets'!$C$2:$C$136,Q$1)) &amp; "(" &amp; (SUBS('08-09 Teamsheets'!$S$2:$Z$92,$A95,'08-09 Teamsheets'!$C$2:$C$92,Q$1)+SUBS('09-10 Teamsheets'!$S$2:$Z$98,$A95,'09-10 Teamsheets'!$C$2:$C$98,Q$1)+SUBS('10-11 Teamsheets'!$S$2:$Z$107,$A95,'10-11 Teamsheets'!$C$2:$C$107,Q$1)+SUBS('11-12 Teamsheets'!$S$2:$Z$119,$A95,'11-12 Teamsheets'!$C$2:$C$119,Q$1)+SUBS('12-13 Teamsheets'!$S$2:$Z$126,$A95,'12-13 Teamsheets'!$C$2:$C$126,Q$1)+SUBS('13-14 Teamsheets'!$S$2:$Z$132,$A95,'13-14 Teamsheets'!$C$2:$C$132,Q$1)+SUBS('14-15 Teamsheets'!$S$2:$Z$136,$A95,'14-15 Teamsheets'!$C$2:$C$136,Q$1)) &amp; ")"</f>
        <v>1(0)</v>
      </c>
      <c r="R95" s="27" t="str">
        <f>(GOALS('08-09 Teamsheets'!$H$2:$R$92,$A95,'08-09 Teamsheets'!$C$2:$C$92,Q$1)+GOALS('09-10 Teamsheets'!$H$2:$R$98,$A95,'09-10 Teamsheets'!$C$2:$C$98,Q$1)+GOALS('10-11 Teamsheets'!$H$2:$R$107,$A95,'10-11 Teamsheets'!$C$2:$C$107,Q$1)+GOALS('11-12 Teamsheets'!$H$2:$R$119,$A95,'11-12 Teamsheets'!$C$2:$C$119,Q$1)+GOALS('12-13 Teamsheets'!$H$2:$R$126,$A95,'12-13 Teamsheets'!$C$2:$C$126,Q$1)+GOALS('13-14 Teamsheets'!$H$2:$R$132,$A95,'13-14 Teamsheets'!$C$2:$C$132,Q$1)+GOALS('14-15 Teamsheets'!$H$2:$R$136,$A95,'14-15 Teamsheets'!$C$2:$C$136,Q$1)) &amp; "(" &amp; (GOALS('08-09 Teamsheets'!$S$2:$Z$92,$A95,'08-09 Teamsheets'!$C$2:$C$92,Q$1)+GOALS('09-10 Teamsheets'!$S$2:$Z$98,$A95,'09-10 Teamsheets'!$C$2:$C$98,Q$1)+GOALS('10-11 Teamsheets'!$S$2:$Z$107,$A95,'10-11 Teamsheets'!$C$2:$C$107,Q$1)+GOALS('11-12 Teamsheets'!$S$2:$Z$119,$A95,'11-12 Teamsheets'!$C$2:$C$119,Q$1)+GOALS('12-13 Teamsheets'!$S$2:$Z$126,$A95,'12-13 Teamsheets'!$C$2:$C$126,Q$1)+GOALS('13-14 Teamsheets'!$S$2:$Z$132,$A95,'13-14 Teamsheets'!$C$2:$C$132,Q$1)+GOALS('14-15 Teamsheets'!$S$2:$Z$136,$A95,'14-15 Teamsheets'!$C$2:$C$136,Q$1)) &amp; ")"</f>
        <v>0(0)</v>
      </c>
      <c r="S95" s="27">
        <f>Clean_sheet('08-09 Teamsheets'!$C$2:$H$92,$A95,Q$1)+Clean_sheet('09-10 Teamsheets'!$C$2:$H$98,$A95,Q$1)+Clean_sheet('10-11 Teamsheets'!$C$2:$H$107,$A95,Q$1)+Clean_sheet('11-12 Teamsheets'!$C$2:$H$119,$A95,Q$1)+Clean_sheet('12-13 Teamsheets'!$C$2:$H$126,$A95,Q$1)+Clean_sheet('13-14 Teamsheets'!$C$2:$H$132,$A95,Q$1)+Clean_sheet('14-15 Teamsheets'!$C$2:$H$136,$A95,Q$1)</f>
        <v>0</v>
      </c>
      <c r="T95" s="27" t="str">
        <f>(CARDS('08-09 Teamsheets'!$H$2:$Z$92,$A95,$CX$2,'08-09 Teamsheets'!$C$2:$C$92,Q$1)+CARDS('09-10 Teamsheets'!$H$2:$Z$98,$A95,$CX$2,'09-10 Teamsheets'!$C$2:$C$98,Q$1)+CARDS('10-11 Teamsheets'!$H$2:$Z$107,$A95,$CX$2,'10-11 Teamsheets'!$C$2:$C$107,Q$1)+CARDS('11-12 Teamsheets'!$H$2:$Z$119,$A95,$CX$2,'11-12 Teamsheets'!$C$2:$C$119,Q$1)+CARDS('12-13 Teamsheets'!$H$2:$Z$126,$A95,$CX$2,'12-13 Teamsheets'!$C$2:$C$126,Q$1)+CARDS('13-14 Teamsheets'!$H$2:$Z$132,$A95,$CX$2,'13-14 Teamsheets'!$C$2:$C$132,Q$1)+CARDS('14-15 Teamsheets'!$H$2:$Z$136,$A95,$CX$2,'14-15 Teamsheets'!$C$2:$C$136,Q$1)) &amp; "(" &amp; (CARDS('08-09 Teamsheets'!$H$2:$Z$92,$A95,$CX$3,'08-09 Teamsheets'!$C$2:$C$92,Q$1)+CARDS('09-10 Teamsheets'!$H$2:$Z$98,$A95,$CX$3,'09-10 Teamsheets'!$C$2:$C$98,Q$1)+CARDS('10-11 Teamsheets'!$H$2:$Z$107,$A95,$CX$3,'10-11 Teamsheets'!$C$2:$C$107,Q$1)+CARDS('11-12 Teamsheets'!$H$2:$Z$119,$A95,$CX$3,'11-12 Teamsheets'!$C$2:$C$119,Q$1)+CARDS('12-13 Teamsheets'!$H$2:$Z$126,$A95,$CX$3,'12-13 Teamsheets'!$C$2:$C$126,Q$1)+CARDS('13-14 Teamsheets'!$H$2:$Z$132,$A95,$CX$3,'13-14 Teamsheets'!$C$2:$C$132,Q$1)+CARDS('14-15 Teamsheets'!$H$2:$Z$136,$A95,$CX$3,'14-15 Teamsheets'!$C$2:$C$136,Q$1)) &amp; ")"</f>
        <v>0(0)</v>
      </c>
      <c r="U95" s="82">
        <f>MINS_PLAYED('08-09 Teamsheets'!$H$2:$R$92,$A95,'08-09 Teamsheets'!$C$2:$C$92,Q$1)+MINS_PLAYED('09-10 Teamsheets'!$H$2:$R$98,$A95,'09-10 Teamsheets'!$C$2:$C$98,Q$1)+ MINS_AS_SUB('08-09 Teamsheets'!$S$2:$Z$92,$A95,'08-09 Teamsheets'!$C$2:$C$92,Q$1)+ MINS_AS_SUB('09-10 Teamsheets'!$S$2:$Z$98,$A95,'09-10 Teamsheets'!$C$2:$C$98,Q$1)+MINS_PLAYED('10-11 Teamsheets'!$H$2:$R$107,$A95,'10-11 Teamsheets'!$C$2:$C$107,Q$1)+MINS_AS_SUB('10-11 Teamsheets'!$S$2:$Z$107,$A95,'10-11 Teamsheets'!$C$2:$C$107,Q$1)+MINS_PLAYED('11-12 Teamsheets'!$H$2:$R$119,$A95,'11-12 Teamsheets'!$C$2:$C$119,Q$1)+MINS_AS_SUB('11-12 Teamsheets'!$S$2:$Z$119,$A95,'11-12 Teamsheets'!$C$2:$C$119,Q$1)+MINS_PLAYED('12-13 Teamsheets'!$H$2:$R$126,$A95,'12-13 Teamsheets'!$C$2:$C$126,Q$1)+MINS_AS_SUB('12-13 Teamsheets'!$S$2:$Z$126,$A95,'12-13 Teamsheets'!$C$2:$C$126,Q$1)+MINS_PLAYED('13-14 Teamsheets'!$H$2:$R$132,$A95,'13-14 Teamsheets'!$C$2:$C$132,Q$1)+MINS_AS_SUB('13-14 Teamsheets'!$S$2:$Z$132,$A95,'13-14 Teamsheets'!$C$2:$C$132,Q$1)+MINS_PLAYED('14-15 Teamsheets'!$H$2:$R$136,$A95,'14-15 Teamsheets'!$C$2:$C$136,Q$1)+MINS_AS_SUB('14-15 Teamsheets'!$S$2:$Z$136,$A95,'14-15 Teamsheets'!$C$2:$C$136,Q$1)</f>
        <v>90</v>
      </c>
      <c r="V95" s="27" t="s">
        <v>1635</v>
      </c>
      <c r="W95" s="27" t="s">
        <v>1635</v>
      </c>
      <c r="X95" s="27">
        <v>0</v>
      </c>
      <c r="Y95" s="27" t="s">
        <v>1635</v>
      </c>
      <c r="Z95" s="82">
        <v>0</v>
      </c>
      <c r="AA95" s="27" t="s">
        <v>1635</v>
      </c>
      <c r="AB95" s="27" t="s">
        <v>1635</v>
      </c>
      <c r="AC95" s="27">
        <v>0</v>
      </c>
      <c r="AD95" s="27" t="s">
        <v>1635</v>
      </c>
      <c r="AE95" s="82">
        <v>0</v>
      </c>
      <c r="AF95" s="27" t="s">
        <v>1635</v>
      </c>
      <c r="AG95" s="27" t="s">
        <v>1635</v>
      </c>
      <c r="AH95" s="27">
        <v>0</v>
      </c>
      <c r="AI95" s="27" t="s">
        <v>1635</v>
      </c>
      <c r="AJ95" s="82">
        <v>0</v>
      </c>
      <c r="AK95" s="27" t="s">
        <v>1635</v>
      </c>
      <c r="AL95" s="27" t="s">
        <v>1635</v>
      </c>
      <c r="AM95" s="27">
        <v>0</v>
      </c>
      <c r="AN95" s="27" t="s">
        <v>1635</v>
      </c>
      <c r="AO95" s="82">
        <v>0</v>
      </c>
      <c r="AP95" s="27" t="s">
        <v>1635</v>
      </c>
      <c r="AQ95" s="27" t="s">
        <v>1635</v>
      </c>
      <c r="AR95" s="27">
        <v>0</v>
      </c>
      <c r="AS95" s="27" t="s">
        <v>1635</v>
      </c>
      <c r="AT95" s="82">
        <v>0</v>
      </c>
      <c r="AU95" s="27" t="s">
        <v>1635</v>
      </c>
      <c r="AV95" s="27" t="s">
        <v>1635</v>
      </c>
      <c r="AW95" s="27">
        <v>0</v>
      </c>
      <c r="AX95" s="27" t="s">
        <v>1635</v>
      </c>
      <c r="AY95" s="82">
        <v>0</v>
      </c>
      <c r="AZ95" s="27" t="str">
        <f>(APPS('07-08 Teamsheets'!$H$2:$R$88,$A95,'07-08 Teamsheets'!$C$2:$C$88,AZ$1)+APPS('11-12 Teamsheets'!$H$2:$R$119,$A95,'11-12 Teamsheets'!$C$2:$C$119,AZ$1)+APPS('12-13 Teamsheets'!$H$2:$R$126,$A95,'12-13 Teamsheets'!$C$2:$C$126,AZ$1)+APPS('13-14 Teamsheets'!$H$2:$R$132,$A95,'13-14 Teamsheets'!$C$2:$C$132,AZ$1)+APPS('14-15 Teamsheets'!$H$2:$R$136,$A95,'14-15 Teamsheets'!$C$2:$C$136,AZ$1)) &amp; "(" &amp; (SUBS('07-08 Teamsheets'!$S$2:$Z$88,$A95,'07-08 Teamsheets'!$C$2:$C$88,AZ$1)+SUBS('11-12 Teamsheets'!$S$2:$Z$119,$A95,'11-12 Teamsheets'!$C$2:$C$119,AZ$1)+SUBS('12-13 Teamsheets'!$S$2:$Z$126,$A95,'12-13 Teamsheets'!$C$2:$C$126,AZ$1)+SUBS('13-14 Teamsheets'!$S$2:$Z$132,$A95,'13-14 Teamsheets'!$C$2:$C$132,AZ$1)+SUBS('14-15 Teamsheets'!$S$2:$Z$136,$A95,'14-15 Teamsheets'!$C$2:$C$136,AZ$1)) &amp; ")"</f>
        <v>0(0)</v>
      </c>
      <c r="BA95" s="27" t="str">
        <f>(GOALS('07-08 Teamsheets'!$H$2:$R$88,$A95,'07-08 Teamsheets'!$C$2:$C$88,AZ$1)+GOALS('11-12 Teamsheets'!$H$2:$R$119,$A95,'11-12 Teamsheets'!$C$2:$C$119,AZ$1)+GOALS('12-13 Teamsheets'!$H$2:$R$126,$A95,'12-13 Teamsheets'!$C$2:$C$126,AZ$1)+GOALS('13-14 Teamsheets'!$H$2:$R$132,$A95,'13-14 Teamsheets'!$C$2:$C$132,AZ$1)+GOALS('14-15 Teamsheets'!$H$2:$R$136,$A95,'14-15 Teamsheets'!$C$2:$C$136,AZ$1)) &amp; "(" &amp; (GOALS('07-08 Teamsheets'!$S$2:$Z$88,$A95,'07-08 Teamsheets'!$C$2:$C$88,AZ$1)+GOALS('11-12 Teamsheets'!$S$2:$Z$119,$A95,'11-12 Teamsheets'!$C$2:$C$119,AZ$1)+GOALS('12-13 Teamsheets'!$S$2:$Z$126,$A95,'12-13 Teamsheets'!$C$2:$C$126,AZ$1)+GOALS('13-14 Teamsheets'!$S$2:$Z$132,$A95,'13-14 Teamsheets'!$C$2:$C$132,AZ$1)+GOALS('14-15 Teamsheets'!$S$2:$Z$136,$A95,'14-15 Teamsheets'!$C$2:$C$136,AZ$1)) &amp; ")"</f>
        <v>0(0)</v>
      </c>
      <c r="BB95" s="27">
        <f>Clean_sheet('07-08 Teamsheets'!$C$2:$H$92,$A95,AZ$1)+Clean_sheet('11-12 Teamsheets'!$C$2:$H$119,$A95,AZ$1)+Clean_sheet('12-13 Teamsheets'!$C$2:$H$126,$A95,AZ$1)+Clean_sheet('13-14 Teamsheets'!$C$2:$H$132,$A95,AZ$1)+Clean_sheet('14-15 Teamsheets'!$C$2:$H$136,$A95,AZ$1)</f>
        <v>0</v>
      </c>
      <c r="BC95" s="27" t="str">
        <f>(CARDS('07-08 Teamsheets'!$H$2:$Z$88,$A95,$CX$2,'07-08 Teamsheets'!$C$2:$C$88,AZ$1)+CARDS('11-12 Teamsheets'!$H$2:$Z$119,$A95,$CX$2,'11-12 Teamsheets'!$C$2:$C$119,AZ$1)+CARDS('12-13 Teamsheets'!$H$2:$Z$126,$A95,$CX$2,'12-13 Teamsheets'!$C$2:$C$126,AZ$1)+CARDS('13-14 Teamsheets'!$H$2:$Z$132,$A95,$CX$2,'13-14 Teamsheets'!$C$2:$C$132,AZ$1)+CARDS('14-15 Teamsheets'!$H$2:$Z$136,$A95,$CX$2,'14-15 Teamsheets'!$C$2:$C$136,AZ$1)) &amp; "(" &amp; (CARDS('07-08 Teamsheets'!$H$2:$Z$88,$A95,$CX$3,'07-08 Teamsheets'!$C$2:$C$88,AZ$1)+CARDS('11-12 Teamsheets'!$H$2:$Z$119,$A95,$CX$3,'11-12 Teamsheets'!$C$2:$C$119,AZ$1)+CARDS('12-13 Teamsheets'!$H$2:$Z$126,$A95,$CX$3,'12-13 Teamsheets'!$C$2:$C$126,AZ$1)+CARDS('13-14 Teamsheets'!$H$2:$Z$132,$A95,$CX$3,'13-14 Teamsheets'!$C$2:$C$132,AZ$1)+CARDS('14-15 Teamsheets'!$H$2:$Z$136,$A95,$CX$3,'14-15 Teamsheets'!$C$2:$C$136,AZ$1)) &amp; ")"</f>
        <v>0(0)</v>
      </c>
      <c r="BD95" s="82">
        <f>MINS_PLAYED('07-08 Teamsheets'!$H$2:$R$88,$A95,'07-08 Teamsheets'!$C$2:$C$88,AZ$1)+MINS_PLAYED('11-12 Teamsheets'!$H$2:$R$119,$A95,'11-12 Teamsheets'!$C$2:$C$119,AZ$1)+MINS_PLAYED('12-13 Teamsheets'!$H$2:$R$126,$A95,'12-13 Teamsheets'!$C$2:$C$126,AZ$1)+MINS_PLAYED('13-14 Teamsheets'!$H$2:$R$132,$A95,'13-14 Teamsheets'!$C$2:$C$132,AZ$1)+MINS_PLAYED('14-15 Teamsheets'!$H$2:$R$136,$A95,'14-15 Teamsheets'!$C$2:$C$136,AZ$1)+MINS_AS_SUB('07-08 Teamsheets'!$S$2:$Z$88,$A95,'07-08 Teamsheets'!$C$2:$C$88,AZ$1)+MINS_AS_SUB('11-12 Teamsheets'!$S$2:$Z$119,$A95,'11-12 Teamsheets'!$C$2:$C$119,AZ$1)+MINS_AS_SUB('12-13 Teamsheets'!$S$2:$Z$126,$A95,'12-13 Teamsheets'!$C$2:$C$126,AZ$1)+MINS_AS_SUB('13-14 Teamsheets'!$S$2:$Z$132,$A95,'13-14 Teamsheets'!$C$2:$C$132,AZ$1)+MINS_AS_SUB('14-15 Teamsheets'!$S$2:$Z$136,$A95,'14-15 Teamsheets'!$C$2:$C$136,AZ$1)</f>
        <v>0</v>
      </c>
      <c r="BE95" s="27" t="str">
        <f>(APPS('08-09 Teamsheets'!$H$2:$R$92,$A95,'08-09 Teamsheets'!$C$2:$C$92,BE$1)+APPS('09-10 Teamsheets'!$H$2:$R$98,$A95,'09-10 Teamsheets'!$C$2:$C$98,BE$1)+APPS('10-11 Teamsheets'!$H$2:$R$107,$A95,'10-11 Teamsheets'!$C$2:$C$107,BE$1)+APPS('11-12 Teamsheets'!$H$2:$R$119,$A95,'11-12 Teamsheets'!$C$2:$C$119,BE$1)+APPS('12-13 Teamsheets'!$H$2:$R$126,$A95,'12-13 Teamsheets'!$C$2:$C$126,BE$1)+APPS('13-14 Teamsheets'!$H$2:$R$132,$A95,'13-14 Teamsheets'!$C$2:$C$132,BE$1)+APPS('14-15 Teamsheets'!$H$2:$R$136,$A95,'14-15 Teamsheets'!$C$2:$C$136,BE$1)) &amp; "(" &amp; (SUBS('08-09 Teamsheets'!$S$2:$Z$92,$A95,'08-09 Teamsheets'!$C$2:$C$92,BE$1)+SUBS('09-10 Teamsheets'!$S$2:$Z$98,$A95,'09-10 Teamsheets'!$C$2:$C$98,BE$1)+SUBS('10-11 Teamsheets'!$S$2:$Z$107,$A95,'10-11 Teamsheets'!$C$2:$C$107,BE$1)+SUBS('11-12 Teamsheets'!$S$2:$Z$119,$A95,'11-12 Teamsheets'!$C$2:$C$119,BE$1)+SUBS('12-13 Teamsheets'!$S$2:$Z$126,$A95,'12-13 Teamsheets'!$C$2:$C$126,BE$1)+SUBS('13-14 Teamsheets'!$S$2:$Z$132,$A95,'13-14 Teamsheets'!$C$2:$C$132,BE$1)+SUBS('14-15 Teamsheets'!$S$2:$Z$136,$A95,'14-15 Teamsheets'!$C$2:$C$136,BE$1)) &amp; ")"</f>
        <v>0(0)</v>
      </c>
      <c r="BF95" s="27" t="str">
        <f>(GOALS('08-09 Teamsheets'!$H$2:$R$92,$A95,'08-09 Teamsheets'!$C$2:$C$92,BE$1)+GOALS('09-10 Teamsheets'!$H$2:$R$98,$A95,'09-10 Teamsheets'!$C$2:$C$98,BE$1)+GOALS('10-11 Teamsheets'!$H$2:$R$107,$A95,'10-11 Teamsheets'!$C$2:$C$107,BE$1)+GOALS('11-12 Teamsheets'!$H$2:$R$119,$A95,'11-12 Teamsheets'!$C$2:$C$119,BE$1)+GOALS('12-13 Teamsheets'!$H$2:$R$126,$A95,'12-13 Teamsheets'!$C$2:$C$126,BE$1)+GOALS('13-14 Teamsheets'!$H$2:$R$132,$A95,'13-14 Teamsheets'!$C$2:$C$132,BE$1)+GOALS('14-15 Teamsheets'!$H$2:$R$136,$A95,'14-15 Teamsheets'!$C$2:$C$136,BE$1)) &amp; "(" &amp; (GOALS('08-09 Teamsheets'!$S$2:$Z$92,$A95,'08-09 Teamsheets'!$C$2:$C$92,BE$1)+GOALS('09-10 Teamsheets'!$S$2:$Z$98,$A95,'09-10 Teamsheets'!$C$2:$C$98,BE$1)+GOALS('10-11 Teamsheets'!$S$2:$Z$107,$A95,'10-11 Teamsheets'!$C$2:$C$107,BE$1)+GOALS('11-12 Teamsheets'!$S$2:$Z$119,$A95,'11-12 Teamsheets'!$C$2:$C$119,BE$1)+GOALS('12-13 Teamsheets'!$S$2:$Z$126,$A95,'12-13 Teamsheets'!$C$2:$C$126,BE$1)+GOALS('13-14 Teamsheets'!$S$2:$Z$132,$A95,'13-14 Teamsheets'!$C$2:$C$132,BE$1)+GOALS('14-15 Teamsheets'!$S$2:$Z$136,$A95,'14-15 Teamsheets'!$C$2:$C$136,BE$1)) &amp; ")"</f>
        <v>0(0)</v>
      </c>
      <c r="BG95" s="27">
        <f>Clean_sheet('08-09 Teamsheets'!$C$2:$H$92,$A95,BE$1)+Clean_sheet('09-10 Teamsheets'!$C$2:$H$98,$A95,BE$1)+Clean_sheet('10-11 Teamsheets'!$C$2:$H$107,$A95,BE$1)+Clean_sheet('11-12 Teamsheets'!$C$2:$H$119,$A95,BE$1)+Clean_sheet('12-13 Teamsheets'!$C$2:$H$126,$A95,BE$1)+Clean_sheet('13-14 Teamsheets'!$C$2:$H$132,$A95,BE$1)+Clean_sheet('14-15 Teamsheets'!$C$2:$H$136,$A95,BE$1)</f>
        <v>0</v>
      </c>
      <c r="BH95" s="27" t="str">
        <f>(CARDS('08-09 Teamsheets'!$H$2:$Z$92,$A95,$CX$2,'08-09 Teamsheets'!$C$2:$C$92,BE$1)+CARDS('09-10 Teamsheets'!$H$2:$Z$98,$A95,$CX$2,'09-10 Teamsheets'!$C$2:$C$98,BE$1)+CARDS('10-11 Teamsheets'!$H$2:$Z$107,$A95,$CX$2,'10-11 Teamsheets'!$C$2:$C$107,BE$1)+CARDS('11-12 Teamsheets'!$H$2:$Z$119,$A95,$CX$2,'11-12 Teamsheets'!$C$2:$C$119,BE$1)+CARDS('12-13 Teamsheets'!$H$2:$Z$126,$A95,$CX$2,'12-13 Teamsheets'!$C$2:$C$126,BE$1)+CARDS('13-14 Teamsheets'!$H$2:$Z$132,$A95,$CX$2,'13-14 Teamsheets'!$C$2:$C$132,BE$1)+CARDS('14-15 Teamsheets'!$H$2:$Z$136,$A95,$CX$2,'14-15 Teamsheets'!$C$2:$C$136,BE$1)) &amp; "(" &amp; (CARDS('08-09 Teamsheets'!$H$2:$Z$92,$A95,$CX$3,'08-09 Teamsheets'!$C$2:$C$92,BE$1)+CARDS('09-10 Teamsheets'!$H$2:$Z$98,$A95,$CX$3,'09-10 Teamsheets'!$C$2:$C$98,BE$1)+CARDS('10-11 Teamsheets'!$H$2:$Z$107,$A95,$CX$3,'10-11 Teamsheets'!$C$2:$C$107,BE$1)+CARDS('11-12 Teamsheets'!$H$2:$Z$119,$A95,$CX$3,'11-12 Teamsheets'!$C$2:$C$119,BE$1)+CARDS('12-13 Teamsheets'!$H$2:$Z$126,$A95,$CX$3,'12-13 Teamsheets'!$C$2:$C$126,BE$1)+CARDS('13-14 Teamsheets'!$H$2:$Z$132,$A95,$CX$3,'13-14 Teamsheets'!$C$2:$C$132,BE$1)+CARDS('14-15 Teamsheets'!$H$2:$Z$136,$A95,$CX$3,'14-15 Teamsheets'!$C$2:$C$136,BE$1)) &amp; ")"</f>
        <v>0(0)</v>
      </c>
      <c r="BI95" s="82">
        <f>MINS_PLAYED('08-09 Teamsheets'!$H$2:$R$92,$A95,'08-09 Teamsheets'!$C$2:$C$92,BE$1)+MINS_PLAYED('09-10 Teamsheets'!$H$2:$R$98,$A95,'09-10 Teamsheets'!$C$2:$C$98,BE$1)+ MINS_AS_SUB('08-09 Teamsheets'!$S$2:$Z$92,$A95,'08-09 Teamsheets'!$C$2:$C$92,BE$1)+ MINS_AS_SUB('09-10 Teamsheets'!$S$2:$Z$98,$A95,'09-10 Teamsheets'!$C$2:$C$98,BE$1)+MINS_PLAYED('10-11 Teamsheets'!$H$2:$R$107,$A95,'10-11 Teamsheets'!$C$2:$C$107,BE$1)+MINS_AS_SUB('10-11 Teamsheets'!$S$2:$Z$107,$A95,'10-11 Teamsheets'!$C$2:$C$107,BE$1)+MINS_PLAYED('11-12 Teamsheets'!$H$2:$R$119,$A95,'11-12 Teamsheets'!$C$2:$C$119,BE$1)+MINS_AS_SUB('11-12 Teamsheets'!$S$2:$Z$119,$A95,'11-12 Teamsheets'!$C$2:$C$119,BE$1)+MINS_PLAYED('12-13 Teamsheets'!$H$2:$R$126,$A95,'12-13 Teamsheets'!$C$2:$C$126,BE$1)+MINS_AS_SUB('12-13 Teamsheets'!$S$2:$Z$126,$A95,'12-13 Teamsheets'!$C$2:$C$126,BE$1)+MINS_PLAYED('13-14 Teamsheets'!$H$2:$R$132,$A95,'13-14 Teamsheets'!$C$2:$C$132,BE$1)+MINS_AS_SUB('13-14 Teamsheets'!$S$2:$Z$132,$A95,'13-14 Teamsheets'!$C$2:$C$132,BE$1)+MINS_PLAYED('14-15 Teamsheets'!$H$2:$R$136,$A95,'14-15 Teamsheets'!$C$2:$C$136,BE$1)+MINS_AS_SUB('14-15 Teamsheets'!$S$2:$Z$136,$A95,'14-15 Teamsheets'!$C$2:$C$136,BE$1)</f>
        <v>0</v>
      </c>
      <c r="BJ95" s="27" t="str">
        <f>(APPS('07-08 Teamsheets'!$H$2:$R$88,$A95,'07-08 Teamsheets'!$C$2:$C$88,BJ$1)+APPS('08-09 Teamsheets'!$H$2:$R$92,$A95,'08-09 Teamsheets'!$C$2:$C$92,BJ$1)+APPS('09-10 Teamsheets'!$H$2:$R$98,$A95,'09-10 Teamsheets'!$C$2:$C$98,BJ$1)+APPS('10-11 Teamsheets'!$H$2:$R$106,$A95,'10-11 Teamsheets'!$C$2:$C$106,BJ$1)+APPS('11-12 Teamsheets'!$H$2:$R$119,$A95,'11-12 Teamsheets'!$C$2:$C$119,BJ$1)+APPS('12-13 Teamsheets'!$H$2:$R$126,$A95,'12-13 Teamsheets'!$C$2:$C$126,BJ$1)+APPS('13-14 Teamsheets'!$H$2:$R$132,$A95,'13-14 Teamsheets'!$C$2:$C$132,BJ$1)+APPS('14-15 Teamsheets'!$H$2:$R$136,$A95,'14-15 Teamsheets'!$C$2:$C$136,BJ$1)) &amp; "(" &amp; (SUBS('07-08 Teamsheets'!$S$2:$Z$88,$A95,'07-08 Teamsheets'!$C$2:$C$88,BJ$1)+SUBS('08-09 Teamsheets'!$S$2:$Z$92,$A95,'08-09 Teamsheets'!$C$2:$C$92,BJ$1)+SUBS('09-10 Teamsheets'!$S$2:$Z$98,$A95,'09-10 Teamsheets'!$C$2:$C$98,BJ$1)+SUBS('10-11 Teamsheets'!$S$2:$Z$106,$A95,'10-11 Teamsheets'!$C$2:$C$106,BJ$1)+SUBS('11-12 Teamsheets'!$S$2:$Z$119,$A95,'11-12 Teamsheets'!$C$2:$C$119,BJ$1)+SUBS('12-13 Teamsheets'!$S$2:$Z$126,$A95,'12-13 Teamsheets'!$C$2:$C$126,BJ$1)+SUBS('13-14 Teamsheets'!$S$2:$Z$132,$A95,'13-14 Teamsheets'!$C$2:$C$132,BJ$1)+SUBS('14-15 Teamsheets'!$S$2:$Z$136,$A95,'14-15 Teamsheets'!$C$2:$C$136,BJ$1)) &amp; ")"</f>
        <v>1(0)</v>
      </c>
      <c r="BK95" s="27" t="str">
        <f>(GOALS('07-08 Teamsheets'!$H$2:$R$88,$A95,'07-08 Teamsheets'!$C$2:$C$88,BJ$1)+GOALS('08-09 Teamsheets'!$H$2:$R$92,$A95,'08-09 Teamsheets'!$C$2:$C$92,BJ$1)+GOALS('09-10 Teamsheets'!$H$2:$R$98,$A95,'09-10 Teamsheets'!$C$2:$C$98,BJ$1)+GOALS('10-11 Teamsheets'!$H$2:$R$106,$A95,'10-11 Teamsheets'!$C$2:$C$106,BJ$1)+GOALS('11-12 Teamsheets'!$H$2:$R$119,$A95,'11-12 Teamsheets'!$C$2:$C$119,BJ$1)+GOALS('12-13 Teamsheets'!$H$2:$R$126,$A95,'12-13 Teamsheets'!$C$2:$C$126,BJ$1)+GOALS('13-14 Teamsheets'!$H$2:$R$132,$A95,'13-14 Teamsheets'!$C$2:$C$132,BJ$1)+GOALS('14-15 Teamsheets'!$H$2:$R$136,$A95,'14-15 Teamsheets'!$C$2:$C$136,BJ$1)) &amp; "(" &amp; (GOALS('07-08 Teamsheets'!$S$2:$Z$88,$A95,'07-08 Teamsheets'!$C$2:$C$88,BJ$1)+GOALS('08-09 Teamsheets'!$S$2:$Z$92,$A95,'08-09 Teamsheets'!$C$2:$C$92,BJ$1)+GOALS('09-10 Teamsheets'!$S$2:$Z$98,$A95,'09-10 Teamsheets'!$C$2:$C$98,BJ$1)+GOALS('10-11 Teamsheets'!$S$2:$Z$106,$A95,'10-11 Teamsheets'!$C$2:$C$106,BJ$1)+GOALS('11-12 Teamsheets'!$S$2:$Z$119,$A95,'11-12 Teamsheets'!$C$2:$C$119,BJ$1)+GOALS('12-13 Teamsheets'!$S$2:$Z$126,$A95,'12-13 Teamsheets'!$C$2:$C$126,BJ$1)+GOALS('13-14 Teamsheets'!$S$2:$Z$132,$A95,'13-14 Teamsheets'!$C$2:$C$132,BJ$1)+GOALS('14-15 Teamsheets'!$S$2:$Z$136,$A95,'14-15 Teamsheets'!$C$2:$C$136,BJ$1)) &amp; ")"</f>
        <v>0(0)</v>
      </c>
      <c r="BL95" s="27">
        <f>Clean_sheet('07-08 Teamsheets'!$C$2:$H$92,$A95,BJ$1)+Clean_sheet('08-09 Teamsheets'!$C$2:$H$92,$A95,BJ$1)+Clean_sheet('09-10 Teamsheets'!$C$2:$H$98,$A95,BJ$1)+Clean_sheet('10-11 Teamsheets'!$C$2:$H$106,$A95,BJ$1)+Clean_sheet('11-12 Teamsheets'!$C$2:$H$119,$A95,BJ$1)+Clean_sheet('12-13 Teamsheets'!$C$2:$H$126,$A95,BJ$1)+Clean_sheet('13-14 Teamsheets'!$C$2:$H$132,$A95,BJ$1)+Clean_sheet('14-15 Teamsheets'!$C$2:$H$136,$A95,BJ$1)</f>
        <v>0</v>
      </c>
      <c r="BM95" s="27" t="str">
        <f>(CARDS('07-08 Teamsheets'!$H$2:$Z$88,$A95,$CX$2,'07-08 Teamsheets'!$C$2:$C$88,BJ$1)+CARDS('08-09 Teamsheets'!$H$2:$Z$92,$A95,$CX$2,'08-09 Teamsheets'!$C$2:$C$92,BJ$1)+CARDS('09-10 Teamsheets'!$H$2:$Z$98,$A95,$CX$2,'09-10 Teamsheets'!$C$2:$C$98,BJ$1)+CARDS('10-11 Teamsheets'!$H$2:$Z$106,$A95,$CX$2,'10-11 Teamsheets'!$C$2:$C$106,BJ$1)+CARDS('11-12 Teamsheets'!$H$2:$Z$119,$A95,$CX$2,'11-12 Teamsheets'!$C$2:$C$119,BJ$1)+CARDS('12-13 Teamsheets'!$H$2:$Z$126,$A95,$CX$2,'12-13 Teamsheets'!$C$2:$C$126,BJ$1)+CARDS('13-14 Teamsheets'!$H$2:$Z$132,$A95,$CX$2,'13-14 Teamsheets'!$C$2:$C$132,BJ$1)+CARDS('14-15 Teamsheets'!$H$2:$Z$136,$A95,$CX$2,'14-15 Teamsheets'!$C$2:$C$136,BJ$1)) &amp; "(" &amp; (CARDS('07-08 Teamsheets'!$H$2:$Z$88,$A95,$CX$3,'07-08 Teamsheets'!$C$2:$C$88,BJ$1)+CARDS('08-09 Teamsheets'!$H$2:$Z$92,$A95,$CX$3,'08-09 Teamsheets'!$C$2:$C$92,BJ$1)+CARDS('09-10 Teamsheets'!$H$2:$Z$98,$A95,$CX$3,'09-10 Teamsheets'!$C$2:$C$98,BJ$1)+CARDS('10-11 Teamsheets'!$H$2:$Z$106,$A95,$CX$3,'10-11 Teamsheets'!$C$2:$C$106,BJ$1)+CARDS('11-12 Teamsheets'!$H$2:$Z$119,$A95,$CX$3,'11-12 Teamsheets'!$C$2:$C$119,BJ$1)+CARDS('12-13 Teamsheets'!$H$2:$Z$126,$A95,$CX$3,'12-13 Teamsheets'!$C$2:$C$126,BJ$1)+CARDS('13-14 Teamsheets'!$H$2:$Z$132,$A95,$CX$3,'13-14 Teamsheets'!$C$2:$C$132,BJ$1)+CARDS('14-15 Teamsheets'!$H$2:$Z$136,$A95,$CX$3,'14-15 Teamsheets'!$C$2:$C$136,BJ$1)) &amp; ")"</f>
        <v>0(0)</v>
      </c>
      <c r="BN95" s="82">
        <f>MINS_PLAYED('07-08 Teamsheets'!$H$2:$R$88,$A95,'07-08 Teamsheets'!$C$2:$C$88,BJ$1)+MINS_PLAYED('08-09 Teamsheets'!$H$2:$R$92,$A95,'08-09 Teamsheets'!$C$2:$C$92,BJ$1)+MINS_PLAYED('09-10 Teamsheets'!$H$2:$R$98,$A95,'09-10 Teamsheets'!$C$2:$C$98,BJ$1)+MINS_PLAYED('10-11 Teamsheets'!$H$2:$R$106,$A95,'10-11 Teamsheets'!$C$2:$C$106,BJ$1)+MINS_PLAYED('11-12 Teamsheets'!$H$2:$R$119,$A95,'11-12 Teamsheets'!$C$2:$C$119,BJ$1)+MINS_PLAYED('12-13 Teamsheets'!$H$2:$R$126,$A95,'12-13 Teamsheets'!$C$2:$C$126,BJ$1)+MINS_PLAYED('13-14 Teamsheets'!$H$2:$R$132,$A95,'13-14 Teamsheets'!$C$2:$C$132,BJ$1)+MINS_PLAYED('14-15 Teamsheets'!$H$2:$R$136,$A95,'14-15 Teamsheets'!$C$2:$C$136,BJ$1)+MINS_AS_SUB('07-08 Teamsheets'!$S$2:$Z$88,$A95,'07-08 Teamsheets'!$C$2:$C$88,BJ$1)+MINS_AS_SUB('08-09 Teamsheets'!$S$2:$Z$92,$A95,'08-09 Teamsheets'!$C$2:$C$92,BJ$1)+MINS_AS_SUB('09-10 Teamsheets'!$S$2:$Z$98,$A95,'09-10 Teamsheets'!$C$2:$C$98,BJ$1)+MINS_AS_SUB('10-11 Teamsheets'!$S$2:$Z$106,$A95,'10-11 Teamsheets'!$C$2:$C$106,BJ$1)+MINS_AS_SUB('11-12 Teamsheets'!$S$2:$Z$119,$A95,'11-12 Teamsheets'!$C$2:$C$119,BJ$1)+MINS_AS_SUB('12-13 Teamsheets'!$S$2:$Z$126,$A95,'12-13 Teamsheets'!$C$2:$C$126,BJ$1)+MINS_AS_SUB('13-14 Teamsheets'!$S$2:$Z$132,$A95,'13-14 Teamsheets'!$C$2:$C$132,BJ$1)+MINS_AS_SUB('14-15 Teamsheets'!$S$2:$Z$136,$A95,'14-15 Teamsheets'!$C$2:$C$136,BJ$1)</f>
        <v>80</v>
      </c>
      <c r="BO95" s="27" t="str">
        <f>(APPS('07-08 Teamsheets'!$H$2:$R$88,$A95,'07-08 Teamsheets'!$C$2:$C$88,BO$1)+APPS('08-09 Teamsheets'!$H$2:$R$92,$A95,'08-09 Teamsheets'!$C$2:$C$92,BO$1)+APPS('09-10 Teamsheets'!$H$2:$R$98,$A95,'09-10 Teamsheets'!$C$2:$C$98,BO$1)+APPS('10-11 Teamsheets'!$H$2:$R$106,$A95,'10-11 Teamsheets'!$C$2:$C$106,BO$1)+APPS('11-12 Teamsheets'!$H$2:$R$119,$A95,'11-12 Teamsheets'!$C$2:$C$119,BO$1)+APPS('12-13 Teamsheets'!$H$2:$R$126,$A95,'12-13 Teamsheets'!$C$2:$C$126,BO$1)+APPS('13-14 Teamsheets'!$H$2:$R$132,$A95,'13-14 Teamsheets'!$C$2:$C$132,BO$1)+APPS('14-15 Teamsheets'!$H$2:$R$136,$A95,'14-15 Teamsheets'!$C$2:$C$136,BO$1)) &amp; "(" &amp; (SUBS('07-08 Teamsheets'!$S$2:$Z$88,$A95,'07-08 Teamsheets'!$C$2:$C$88,BO$1)+SUBS('08-09 Teamsheets'!$S$2:$Z$92,$A95,'08-09 Teamsheets'!$C$2:$C$92,BO$1)+SUBS('09-10 Teamsheets'!$S$2:$Z$98,$A95,'09-10 Teamsheets'!$C$2:$C$98,BO$1)+SUBS('10-11 Teamsheets'!$S$2:$Z$106,$A95,'10-11 Teamsheets'!$C$2:$C$106,BO$1)+SUBS('11-12 Teamsheets'!$S$2:$Z$119,$A95,'11-12 Teamsheets'!$C$2:$C$119,BO$1)+SUBS('12-13 Teamsheets'!$S$2:$Z$126,$A95,'12-13 Teamsheets'!$C$2:$C$126,BO$1)+SUBS('13-14 Teamsheets'!$S$2:$Z$132,$A95,'13-14 Teamsheets'!$C$2:$C$132,BO$1)+SUBS('14-15 Teamsheets'!$S$2:$Z$136,$A95,'14-15 Teamsheets'!$C$2:$C$136,BO$1)) &amp; ")"</f>
        <v>0(0)</v>
      </c>
      <c r="BP95" s="27" t="str">
        <f>(GOALS('07-08 Teamsheets'!$H$2:$R$88,$A95,'07-08 Teamsheets'!$C$2:$C$88,BO$1)+GOALS('08-09 Teamsheets'!$H$2:$R$92,$A95,'08-09 Teamsheets'!$C$2:$C$92,BO$1)+GOALS('09-10 Teamsheets'!$H$2:$R$98,$A95,'09-10 Teamsheets'!$C$2:$C$98,BO$1)+GOALS('10-11 Teamsheets'!$H$2:$R$106,$A95,'10-11 Teamsheets'!$C$2:$C$106,BO$1)+GOALS('11-12 Teamsheets'!$H$2:$R$119,$A95,'11-12 Teamsheets'!$C$2:$C$119,BO$1)+GOALS('12-13 Teamsheets'!$H$2:$R$126,$A95,'12-13 Teamsheets'!$C$2:$C$126,BO$1)+GOALS('13-14 Teamsheets'!$H$2:$R$132,$A95,'13-14 Teamsheets'!$C$2:$C$132,BO$1)+GOALS('14-15 Teamsheets'!$H$2:$R$136,$A95,'14-15 Teamsheets'!$C$2:$C$136,BO$1)) &amp; "(" &amp; (GOALS('07-08 Teamsheets'!$S$2:$Z$88,$A95,'07-08 Teamsheets'!$C$2:$C$88,BO$1)+GOALS('08-09 Teamsheets'!$S$2:$Z$92,$A95,'08-09 Teamsheets'!$C$2:$C$92,BO$1)+GOALS('09-10 Teamsheets'!$S$2:$Z$98,$A95,'09-10 Teamsheets'!$C$2:$C$98,BO$1)+GOALS('10-11 Teamsheets'!$S$2:$Z$106,$A95,'10-11 Teamsheets'!$C$2:$C$106,BO$1)+GOALS('11-12 Teamsheets'!$S$2:$Z$119,$A95,'11-12 Teamsheets'!$C$2:$C$119,BO$1)+GOALS('12-13 Teamsheets'!$S$2:$Z$126,$A95,'12-13 Teamsheets'!$C$2:$C$126,BO$1)+GOALS('13-14 Teamsheets'!$S$2:$Z$132,$A95,'13-14 Teamsheets'!$C$2:$C$132,BO$1)+GOALS('14-15 Teamsheets'!$S$2:$Z$136,$A95,'14-15 Teamsheets'!$C$2:$C$136,BO$1)) &amp; ")"</f>
        <v>0(0)</v>
      </c>
      <c r="BQ95" s="27">
        <f>Clean_sheet('07-08 Teamsheets'!$C$2:$H$92,$A95,BO$1)+Clean_sheet('08-09 Teamsheets'!$C$2:$H$92,$A95,BO$1)+Clean_sheet('09-10 Teamsheets'!$C$2:$H$98,$A95,BO$1)+Clean_sheet('10-11 Teamsheets'!$C$2:$H$106,$A95,BO$1)+Clean_sheet('11-12 Teamsheets'!$C$2:$H$119,$A95,BO$1)+Clean_sheet('12-13 Teamsheets'!$C$2:$H$126,$A95,BO$1)+Clean_sheet('13-14 Teamsheets'!$C$2:$H$132,$A95,BO$1)+Clean_sheet('14-15 Teamsheets'!$C$2:$H$136,$A95,BO$1)</f>
        <v>0</v>
      </c>
      <c r="BR95" s="27" t="str">
        <f>(CARDS('07-08 Teamsheets'!$H$2:$Z$88,$A95,$CX$2,'07-08 Teamsheets'!$C$2:$C$88,BO$1)+CARDS('08-09 Teamsheets'!$H$2:$Z$92,$A95,$CX$2,'08-09 Teamsheets'!$C$2:$C$92,BO$1)+CARDS('09-10 Teamsheets'!$H$2:$Z$98,$A95,$CX$2,'09-10 Teamsheets'!$C$2:$C$98,BO$1)+CARDS('10-11 Teamsheets'!$H$2:$Z$106,$A95,$CX$2,'10-11 Teamsheets'!$C$2:$C$106,BO$1)+CARDS('11-12 Teamsheets'!$H$2:$Z$119,$A95,$CX$2,'11-12 Teamsheets'!$C$2:$C$119,BO$1)+CARDS('12-13 Teamsheets'!$H$2:$Z$126,$A95,$CX$2,'12-13 Teamsheets'!$C$2:$C$126,BO$1)+CARDS('13-14 Teamsheets'!$H$2:$Z$132,$A95,$CX$2,'13-14 Teamsheets'!$C$2:$C$132,BO$1)+CARDS('14-15 Teamsheets'!$H$2:$Z$136,$A95,$CX$2,'14-15 Teamsheets'!$C$2:$C$136,BO$1)) &amp; "(" &amp; (CARDS('07-08 Teamsheets'!$H$2:$Z$88,$A95,$CX$3,'07-08 Teamsheets'!$C$2:$C$88,BO$1)+CARDS('08-09 Teamsheets'!$H$2:$Z$92,$A95,$CX$3,'08-09 Teamsheets'!$C$2:$C$92,BO$1)+CARDS('09-10 Teamsheets'!$H$2:$Z$98,$A95,$CX$3,'09-10 Teamsheets'!$C$2:$C$98,BO$1)+CARDS('10-11 Teamsheets'!$H$2:$Z$106,$A95,$CX$3,'10-11 Teamsheets'!$C$2:$C$106,BO$1)+CARDS('11-12 Teamsheets'!$H$2:$Z$119,$A95,$CX$3,'11-12 Teamsheets'!$C$2:$C$119,BO$1)+CARDS('12-13 Teamsheets'!$H$2:$Z$126,$A95,$CX$3,'12-13 Teamsheets'!$C$2:$C$126,BO$1)+CARDS('13-14 Teamsheets'!$H$2:$Z$132,$A95,$CX$3,'13-14 Teamsheets'!$C$2:$C$132,BO$1)+CARDS('14-15 Teamsheets'!$H$2:$Z$136,$A95,$CX$3,'14-15 Teamsheets'!$C$2:$C$136,BO$1)) &amp; ")"</f>
        <v>0(0)</v>
      </c>
      <c r="BS95" s="82">
        <f>MINS_PLAYED('07-08 Teamsheets'!$H$2:$R$88,$A95,'07-08 Teamsheets'!$C$2:$C$88,BO$1)+MINS_PLAYED('08-09 Teamsheets'!$H$2:$R$92,$A95,'08-09 Teamsheets'!$C$2:$C$92,BO$1)+MINS_PLAYED('09-10 Teamsheets'!$H$2:$R$98,$A95,'09-10 Teamsheets'!$C$2:$C$98,BO$1)+MINS_PLAYED('10-11 Teamsheets'!$H$2:$R$106,$A95,'10-11 Teamsheets'!$C$2:$C$106,BO$1)+MINS_PLAYED('11-12 Teamsheets'!$H$2:$R$119,$A95,'11-12 Teamsheets'!$C$2:$C$119,BO$1)+MINS_PLAYED('12-13 Teamsheets'!$H$2:$R$126,$A95,'12-13 Teamsheets'!$C$2:$C$126,BO$1)+MINS_PLAYED('13-14 Teamsheets'!$H$2:$R$132,$A95,'13-14 Teamsheets'!$C$2:$C$132,BO$1)+MINS_PLAYED('14-15 Teamsheets'!$H$2:$R$136,$A95,'14-15 Teamsheets'!$C$2:$C$136,BO$1)+MINS_AS_SUB('07-08 Teamsheets'!$S$2:$Z$88,$A95,'07-08 Teamsheets'!$C$2:$C$88,BO$1)+MINS_AS_SUB('08-09 Teamsheets'!$S$2:$Z$92,$A95,'08-09 Teamsheets'!$C$2:$C$92,BO$1)+MINS_AS_SUB('09-10 Teamsheets'!$S$2:$Z$98,$A95,'09-10 Teamsheets'!$C$2:$C$98,BO$1)+MINS_AS_SUB('10-11 Teamsheets'!$S$2:$Z$106,$A95,'10-11 Teamsheets'!$C$2:$C$106,BO$1)+MINS_AS_SUB('11-12 Teamsheets'!$S$2:$Z$119,$A95,'11-12 Teamsheets'!$C$2:$C$119,BO$1)+MINS_AS_SUB('12-13 Teamsheets'!$S$2:$Z$126,$A95,'12-13 Teamsheets'!$C$2:$C$126,BO$1)+MINS_AS_SUB('13-14 Teamsheets'!$S$2:$Z$132,$A95,'13-14 Teamsheets'!$C$2:$C$132,BO$1)+MINS_AS_SUB('14-15 Teamsheets'!$S$2:$Z$136,$A95,'14-15 Teamsheets'!$C$2:$C$136,BO$1)</f>
        <v>0</v>
      </c>
      <c r="BT95" s="71">
        <f>APPS('05-06 Teamsheets'!$H$2:$R$71,$A95,'05-06 Teamsheets'!$C$2:$C$71,B$1)+SUBS('05-06 Teamsheets'!$S$2:$W$71,$A95,'05-06 Teamsheets'!$C$2:$C$71,B$1)+APPS('06-07 Teamsheets'!$H$2:$R$83,$A95,'06-07 Teamsheets'!$C$2:$C$83,G$1)+SUBS('06-07 Teamsheets'!$S$2:$Z$83,$A95,'06-07 Teamsheets'!$C$2:$C$83,G$1)+APPS('07-08 Teamsheets'!$H$2:$R$88,$A95,'07-08 Teamsheets'!$C$2:$C$88,L$1)+SUBS('07-08 Teamsheets'!$S$2:$Z$88,$A95,'07-08 Teamsheets'!$C$2:$C$88,L$1)+APPS('08-09 Teamsheets'!$H$2:$R$92,$A95,'08-09 Teamsheets'!$C$2:$C$92,Q$1)+SUBS('08-09 Teamsheets'!$S$2:$Z$92,$A95,'08-09 Teamsheets'!$C$2:$C$92,Q$1)+APPS('09-10 Teamsheets'!$H$2:$R$98,$A95,'09-10 Teamsheets'!$C$2:$C$98,Q$1)+SUBS('09-10 Teamsheets'!$S$2:$Z$98,$A95,'09-10 Teamsheets'!$C$2:$C$98,Q$1)+APPS('10-11 Teamsheets'!$H$2:$R$107,$A95,'10-11 Teamsheets'!$C$2:$C$107,Q$1)+SUBS('10-11 Teamsheets'!$S$2:$Z$107,$A95,'10-11 Teamsheets'!$C$2:$C$107,Q$1)+APPS('11-12 Teamsheets'!$H$2:$R$119,$A95,'11-12 Teamsheets'!$C$2:$C$119,Q$1)+SUBS('11-12 Teamsheets'!$S$2:$Z$119,$A95,'11-12 Teamsheets'!$C$2:$C$119,Q$1)+APPS('12-13 Teamsheets'!$H$2:$R$126,$A95,'12-13 Teamsheets'!$C$2:$C$126,Q$1)+SUBS('12-13 Teamsheets'!$S$2:$Z$126,$A95,'12-13 Teamsheets'!$C$2:$C$126,Q$1)+APPS('13-14 Teamsheets'!$H$2:$R$132,$A95,'13-14 Teamsheets'!$C$2:$C$132,Q$1)+SUBS('13-14 Teamsheets'!$S$2:$Z$132,$A95,'13-14 Teamsheets'!$C$2:$C$132,Q$1)+APPS('14-15 Teamsheets'!$H$2:$R$136,$A95,'14-15 Teamsheets'!$C$2:$C$136,Q$1)+SUBS('14-15 Teamsheets'!$S$2:$Z$136,$A95,'14-15 Teamsheets'!$C$2:$C$136,Q$1)</f>
        <v>1</v>
      </c>
      <c r="BU95" s="132">
        <v>0</v>
      </c>
      <c r="BV95" s="27">
        <f>APPS('07-08 Teamsheets'!$H$2:$R$88,$A95,'07-08 Teamsheets'!$C$2:$C$88,AZ$1)+SUBS('07-08 Teamsheets'!$S$2:$Z$88,$A95,'07-08 Teamsheets'!$C$2:$C$88,AZ$1)+APPS('11-12 Teamsheets'!$H$2:$R$119,$A95,'11-12 Teamsheets'!$C$2:$C$119,AZ$1)+SUBS('11-12 Teamsheets'!$S$2:$Z$119,$A95,'11-12 Teamsheets'!$C$2:$C$119,AZ$1)+APPS('12-13 Teamsheets'!$H$2:$R$126,$A95,'12-13 Teamsheets'!$C$2:$C$126,AZ$1)+SUBS('12-13 Teamsheets'!$S$2:$Z$126,$A95,'12-13 Teamsheets'!$C$2:$C$126,AZ$1)+APPS('13-14 Teamsheets'!$H$2:$R$132,$A95,'13-14 Teamsheets'!$C$2:$C$132,AZ$1)+SUBS('13-14 Teamsheets'!$S$2:$Z$132,$A95,'13-14 Teamsheets'!$C$2:$C$132,AZ$1)+APPS('14-15 Teamsheets'!$H$2:$R$136,$A95,'14-15 Teamsheets'!$C$2:$C$136,AZ$1)+SUBS('14-15 Teamsheets'!$S$2:$Z$136,$A95,'14-15 Teamsheets'!$C$2:$C$136,AZ$1)+APPS('08-09 Teamsheets'!$H$2:$R$92,$A95,'08-09 Teamsheets'!$C$2:$C$92,BE$1)+APPS('09-10 Teamsheets'!$H$2:$R$98,$A95,'09-10 Teamsheets'!$C$2:$C$98,BE$1)+SUBS('08-09 Teamsheets'!$S$2:$Z$92,$A95,'08-09 Teamsheets'!$C$2:$C$92,BE$1)+SUBS('09-10 Teamsheets'!$S$2:$Z$98,$A95,'09-10 Teamsheets'!$C$2:$C$98,BE$1)+APPS('10-11 Teamsheets'!$H$2:$R$107,$A95,'10-11 Teamsheets'!$C$2:$C$107,BE$1)+SUBS('10-11 Teamsheets'!$S$2:$Z$107,$A95,'10-11 Teamsheets'!$C$2:$C$107,BE$1)+APPS('11-12 Teamsheets'!$H$2:$R$119,$A95,'11-12 Teamsheets'!$C$2:$C$119,BE$1)+SUBS('11-12 Teamsheets'!$S$2:$Z$119,$A95,'11-12 Teamsheets'!$C$2:$C$119,BE$1)+APPS('12-13 Teamsheets'!$H$2:$R$126,$A95,'12-13 Teamsheets'!$C$2:$C$126,BE$1)+SUBS('12-13 Teamsheets'!$S$2:$Z$126,$A95,'12-13 Teamsheets'!$C$2:$C$126,BE$1)+APPS('13-14 Teamsheets'!$H$2:$R$132,$A95,'13-14 Teamsheets'!$C$2:$C$132,BE$1)+SUBS('13-14 Teamsheets'!$S$2:$Z$132,$A95,'13-14 Teamsheets'!$C$2:$C$132,BE$1)+APPS('14-15 Teamsheets'!$H$2:$R$136,$A95,'14-15 Teamsheets'!$C$2:$C$136,BE$1)+SUBS('14-15 Teamsheets'!$S$2:$Z$136,$A95,'14-15 Teamsheets'!$C$2:$C$136,BE$1)</f>
        <v>0</v>
      </c>
      <c r="BW95" s="27">
        <f>APPS('07-08 Teamsheets'!$H$2:$R$88,$A95,'07-08 Teamsheets'!$C$2:$C$88,BJ$1)+APPS('08-09 Teamsheets'!$H$2:$R$92,$A95,'08-09 Teamsheets'!$C$2:$C$92,BJ$1)+APPS('09-10 Teamsheets'!$H$2:$R$98,$A95,'09-10 Teamsheets'!$C$2:$C$98,BJ$1)+SUBS('07-08 Teamsheets'!$S$2:$Z$88,$A95,'07-08 Teamsheets'!$C$2:$C$88,BJ$1)+SUBS('08-09 Teamsheets'!$S$2:$Z$92,$A95,'08-09 Teamsheets'!$C$2:$C$92,BJ$1)+SUBS('09-10 Teamsheets'!$S$2:$Z$98,$A95,'09-10 Teamsheets'!$C$2:$C$98,BJ$1)+APPS('10-11 Teamsheets'!$H$2:$R$107,$A95,'10-11 Teamsheets'!$C$2:$C$107,BJ$1)+SUBS('10-11 Teamsheets'!$S$2:$Z$107,$A95,'10-11 Teamsheets'!$C$2:$C$107,BJ$1)+APPS('11-12 Teamsheets'!$H$2:$R$119,$A95,'11-12 Teamsheets'!$C$2:$C$119,BJ$1)+SUBS('11-12 Teamsheets'!$S$2:$Z$111,$A95,'11-12 Teamsheets'!$C$2:$C$119,BJ$1)+APPS('12-13 Teamsheets'!$H$2:$R$126,$A95,'12-13 Teamsheets'!$C$2:$C$126,BJ$1)+SUBS('12-13 Teamsheets'!$S$2:$Z$118,$A95,'12-13 Teamsheets'!$C$2:$C$126,BJ$1)+APPS('13-14 Teamsheets'!$H$2:$R$132,$A95,'13-14 Teamsheets'!$C$2:$C$132,BJ$1)+SUBS('13-14 Teamsheets'!$S$2:$Z$124,$A95,'13-14 Teamsheets'!$C$2:$C$132,BJ$1)+APPS('14-15 Teamsheets'!$H$2:$R$136,$A95,'14-15 Teamsheets'!$C$2:$C$136,BJ$1)+SUBS('14-15 Teamsheets'!$S$2:$Z$128,$A95,'14-15 Teamsheets'!$C$2:$C$136,BJ$1)</f>
        <v>1</v>
      </c>
      <c r="BX95" s="27">
        <f>APPS('07-08 Teamsheets'!$H$2:$R$88,$A95,'07-08 Teamsheets'!$C$2:$C$88,BO$1)+APPS('08-09 Teamsheets'!$H$2:$R$92,$A95,'08-09 Teamsheets'!$C$2:$C$92,BO$1)+APPS('09-10 Teamsheets'!$H$2:$R$98,$A95,'09-10 Teamsheets'!$C$2:$C$98,BO$1)+SUBS('07-08 Teamsheets'!$S$2:$Z$88,$A95,'07-08 Teamsheets'!$C$2:$C$88,BO$1)+SUBS('08-09 Teamsheets'!$S$2:$Z$92,$A95,'08-09 Teamsheets'!$C$2:$C$92,BO$1)+SUBS('09-10 Teamsheets'!$S$2:$Z$98,$A95,'09-10 Teamsheets'!$C$2:$C$98,BO$1)+APPS('10-11 Teamsheets'!$H$2:$R$107,$A95,'10-11 Teamsheets'!$C$2:$C$107,BO$1)+SUBS('10-11 Teamsheets'!$S$2:$Z$107,$A95,'10-11 Teamsheets'!$C$2:$C$107,BO$1)+APPS('11-12 Teamsheets'!$H$2:$R$119,$A95,'11-12 Teamsheets'!$C$2:$C$119,BO$1)+SUBS('11-12 Teamsheets'!$S$2:$Z$119,$A95,'11-12 Teamsheets'!$C$2:$C$119,BO$1)+APPS('12-13 Teamsheets'!$H$2:$R$126,$A95,'12-13 Teamsheets'!$C$2:$C$126,BO$1)+SUBS('12-13 Teamsheets'!$S$2:$Z$126,$A95,'12-13 Teamsheets'!$C$2:$C$126,BO$1)+APPS('13-14 Teamsheets'!$H$2:$R$132,$A95,'13-14 Teamsheets'!$C$2:$C$132,BO$1)+SUBS('13-14 Teamsheets'!$S$2:$Z$132,$A95,'13-14 Teamsheets'!$C$2:$C$132,BO$1)+APPS('14-15 Teamsheets'!$H$2:$R$136,$A95,'14-15 Teamsheets'!$C$2:$C$136,BO$1)+SUBS('14-15 Teamsheets'!$S$2:$Z$136,$A95,'14-15 Teamsheets'!$C$2:$C$136,BO$1)</f>
        <v>0</v>
      </c>
      <c r="BY95" s="28">
        <f t="shared" si="31"/>
        <v>1</v>
      </c>
      <c r="BZ95" s="27" t="str">
        <f>(APPS('05-06 Teamsheets'!$H$2:$R$71,$A95) + APPS('06-07 Teamsheets'!$H$2:$R$83,$A95) +APPS('07-08 Teamsheets'!$H$2:$R$88,$A95) + APPS('08-09 Teamsheets'!$H$2:$R$92,$A95)+APPS('09-10 Teamsheets'!$H$2:$R$98,$A95)+APPS('10-11 Teamsheets'!$H$2:$R$107,$A95)+APPS('11-12 Teamsheets'!$H$2:$R$119,$A95)+APPS('12-13 Teamsheets'!$H$2:$R$126,$A95)+APPS('13-14 Teamsheets'!$H$2:$R$132,$A95)+APPS('14-15 Teamsheets'!$H$2:$R$136,$A95)) &amp; "(" &amp; (SUBS('05-06 Teamsheets'!$S$2:$W$71,$A95)+SUBS('06-07 Teamsheets'!$S$2:$Z$83,$A95)+SUBS('07-08 Teamsheets'!$S$2:$Z$88,$A95) +SUBS('08-09 Teamsheets'!$S$2:$Z$92,$A95)+SUBS('09-10 Teamsheets'!$S$2:$Z$98,$A95)+SUBS('10-11 Teamsheets'!$S$2:$Z$107,$A95)+SUBS('11-12 Teamsheets'!$S$2:$Z$119,$A95)+SUBS('12-13 Teamsheets'!$S$2:$Z$126,$A95)+SUBS('13-14 Teamsheets'!$S$2:$Z$132,$A95)+SUBS('14-15 Teamsheets'!$S$2:$Z$136,$A95)) &amp; ")"</f>
        <v>2(0)</v>
      </c>
      <c r="CA95" s="28">
        <f t="shared" si="32"/>
        <v>2</v>
      </c>
      <c r="CB95" s="71">
        <f>GOALS('05-06 Teamsheets'!$H$2:$W$71,$A95,'05-06 Teamsheets'!$C$2:$C$71,B$1)+GOALS('06-07 Teamsheets'!$H$2:$Z$83,$A95,'06-07 Teamsheets'!$C$2:$C$83,G$1)+GOALS('07-08 Teamsheets'!$H$2:$Z$88,$A95,'07-08 Teamsheets'!$C$2:$C$88,L$1)+GOALS('08-09 Teamsheets'!$H$2:$Z$92,$A95,'08-09 Teamsheets'!$C$2:$C$92,Q$1)+GOALS('09-10 Teamsheets'!$H$2:$Z$98,$A95,'09-10 Teamsheets'!$C$2:$C$98,Q$1)+GOALS('10-11 Teamsheets'!$H$2:$Z$107,$A95,'10-11 Teamsheets'!$C$2:$C$107,Q$1)+GOALS('11-12 Teamsheets'!$H$2:$Z$119,$A95,'11-12 Teamsheets'!$C$2:$C$119,Q$1)+GOALS('12-13 Teamsheets'!$H$2:$Z$126,$A95,'12-13 Teamsheets'!$C$2:$C$126,Q$1)+GOALS('13-14 Teamsheets'!$H$2:$Z$132,$A95,'13-14 Teamsheets'!$C$2:$C$132,Q$1)+GOALS('14-15 Teamsheets'!$H$2:$Z$136,$A95,'14-15 Teamsheets'!$C$2:$C$136,Q$1)</f>
        <v>0</v>
      </c>
      <c r="CC95" s="27">
        <f>GOALS('05-06 Teamsheets'!$H$2:$W$71,$A95,'05-06 Teamsheets'!$C$2:$C$71,V$1)+GOALS('05-06 Teamsheets'!$H$2:$W$71,$A95,'05-06 Teamsheets'!$C$2:$C$71,AA$1)+GOALS('06-07 Teamsheets'!$H$2:$Z$83,$A95,'06-07 Teamsheets'!$C$2:$C$83,AF$1)+GOALS('06-07 Teamsheets'!$H$2:$Z$83,$A95,'06-07 Teamsheets'!$C$2:$C$83,AK$1)+GOALS('07-08 Teamsheets'!$H$2:$Z$88,$A95,'07-08 Teamsheets'!$C$2:$C$88,AP$1)+GOALS('07-08 Teamsheets'!$H$2:$Z$88,$A95,'07-08 Teamsheets'!$C$2:$C$88,AU$1)+GOALS('07-08 Teamsheets'!$H$2:$Z$88,$A95,'07-08 Teamsheets'!$C$2:$C$88,AZ$1)+GOALS('11-12 Teamsheets'!$H$2:$Z$119,$A95,'11-12 Teamsheets'!$C$2:$C$119,AZ$1)+GOALS('12-13 Teamsheets'!$H$2:$Z$120,$A95,'12-13 Teamsheets'!$C$2:$C$120,AZ$1)+GOALS('13-14 Teamsheets'!$H$2:$Z$126,$A95,'13-14 Teamsheets'!$C$2:$C$126,AZ$1)+GOALS('14-15 Teamsheets'!$H$2:$Z$130,$A95,'14-15 Teamsheets'!$C$2:$C$130,AZ$1)+GOALS('08-09 Teamsheets'!$H$2:$Z$92,$A95,'08-09 Teamsheets'!$C$2:$C$92,BE$1)+GOALS('09-10 Teamsheets'!$H$2:$Z$98,$A95,'09-10 Teamsheets'!$C$2:$C$98,BE$1)+GOALS('10-11 Teamsheets'!$H$2:$Z$107,$A95,'10-11 Teamsheets'!$C$2:$C$107,BE$1)+GOALS('11-12 Teamsheets'!$H$2:$Z$119,$A95,'11-12 Teamsheets'!$C$2:$C$119,BE$1)+GOALS('12-13 Teamsheets'!$H$2:$Z$126,$A95,'12-13 Teamsheets'!$C$2:$C$126,BE$1)+GOALS('13-14 Teamsheets'!$H$2:$Z$132,$A95,'13-14 Teamsheets'!$C$2:$C$132,BE$1)+GOALS('14-15 Teamsheets'!$H$2:$Z$136,$A95,'14-15 Teamsheets'!$C$2:$C$136,BE$1)</f>
        <v>0</v>
      </c>
      <c r="CD95" s="27">
        <f>GOALS('07-08 Teamsheets'!$H$2:$Z$88,$A95,'07-08 Teamsheets'!$C$2:$C$88,BJ$1)
+GOALS('08-09 Teamsheets'!$H$2:$Z$92,$A95,'08-09 Teamsheets'!$C$2:$C$92,BJ$1)
+GOALS('09-10 Teamsheets'!$H$2:$Z$98,$A95,'09-10 Teamsheets'!$C$2:$C$98,BJ$1)
+GOALS('10-11 Teamsheets'!$H$2:$Z$107,$A95,'10-11 Teamsheets'!$C$2:$C$107,BJ$1)
+GOALS('11-12 Teamsheets'!$H$2:$Z$119,$A95,'11-12 Teamsheets'!$C$2:$C$119,BJ$1)
+GOALS('12-13 Teamsheets'!$H$2:$Z$124,$A95,'12-13 Teamsheets'!$C$2:$C$124,BJ$1)+GOALS('13-14 Teamsheets'!$H$2:$Z$130,$A95,'13-14 Teamsheets'!$C$2:$C$130,BJ$1)+GOALS('14-15 Teamsheets'!$H$2:$Z$134,$A95,'14-15 Teamsheets'!$C$2:$C$134,BJ$1)
+GOALS('07-08 Teamsheets'!$H$2:$Z$88,$A95,'07-08 Teamsheets'!$C$2:$C$88,BO$1)
+GOALS('08-09 Teamsheets'!$H$2:$Z$92,$A95,'08-09 Teamsheets'!$C$2:$C$92,BO$1)
+GOALS('09-10 Teamsheets'!$H$2:$Z$98,$A95,'09-10 Teamsheets'!$C$2:$C$98,BO$1)
+GOALS('10-11 Teamsheets'!$H$2:$Z$107,$A95,'10-11 Teamsheets'!$C$2:$C$107,BO$1)
+GOALS('11-12 Teamsheets'!$H$2:$Z$119,$A95,'11-12 Teamsheets'!$C$2:$C$119,BO$1)
+GOALS('12-13 Teamsheets'!$H$2:$Z$126,$A95,'12-13 Teamsheets'!$C$2:$C$126,BO$1)+GOALS('13-14 Teamsheets'!$H$2:$Z$132,$A95,'13-14 Teamsheets'!$C$2:$C$132,BO$1)+GOALS('14-15 Teamsheets'!$H$2:$Z$136,$A95,'14-15 Teamsheets'!$C$2:$C$136,BO$1)</f>
        <v>0</v>
      </c>
      <c r="CE95" s="28">
        <f t="shared" si="33"/>
        <v>0</v>
      </c>
      <c r="CF95" s="27" t="str">
        <f>(GOALS('05-06 Teamsheets'!$H$2:$R$71,$A95) +GOALS('06-07 Teamsheets'!$H$2:$R$83,$A95) +  GOALS('07-08 Teamsheets'!$H$2:$R$88,$A95) + GOALS('08-09 Teamsheets'!$H$2:$R$92,$A95)+GOALS('09-10 Teamsheets'!$H$2:$R$98,$A95)+GOALS('10-11 Teamsheets'!$H$2:$R$107,$A95)+GOALS('11-12 Teamsheets'!$H$2:$R$119,$A95)+GOALS('12-13 Teamsheets'!$H$2:$R$126,$A95)+GOALS('13-14 Teamsheets'!$H$2:$R$132,$A95)+GOALS('14-15 Teamsheets'!$H$2:$R$136,$A95)) &amp; "(" &amp; (GOALS('05-06 Teamsheets'!$S$2:$W$71,$A95)+GOALS('06-07 Teamsheets'!$S$2:$Z$83,$A95)+GOALS('07-08 Teamsheets'!$S$2:$Z$88,$A95)+GOALS('08-09 Teamsheets'!$S$2:$Z$92,$A95)+GOALS('09-10 Teamsheets'!$S$2:$Z$98,$A95)+GOALS('10-11 Teamsheets'!$S$2:$Z$107,$A95)+GOALS('11-12 Teamsheets'!$S$2:$Z$119,$A95)+GOALS('12-13 Teamsheets'!$S$2:$Z$126,$A95)+GOALS('13-14 Teamsheets'!$S$2:$Z$132,$A95)+GOALS('14-15 Teamsheets'!$S$2:$Z$136,$A95)) &amp; ")"</f>
        <v>0(0)</v>
      </c>
      <c r="CG95" s="28">
        <f t="shared" si="34"/>
        <v>0</v>
      </c>
      <c r="CH95" s="71">
        <f>SUM(D95,I95,N95,S95)</f>
        <v>0</v>
      </c>
      <c r="CI95" s="83">
        <f>SUM(X95,AC95,AH95,AM95,AR95,BG95,AW95,BL95,BQ95,BB95)</f>
        <v>0</v>
      </c>
      <c r="CJ95" s="77">
        <f>SUM(CH95:CI95)</f>
        <v>0</v>
      </c>
      <c r="CK95" s="74" t="str">
        <f>(CARDS('05-06 Teamsheets'!$H$2:$W$71,$A95,$CX$2)+CARDS('06-07 Teamsheets'!$H$2:$Z$83,$A95,$CX$2)+CARDS('07-08 Teamsheets'!$H$2:$Z$88,$A95,$CX$2)+CARDS('08-09 Teamsheets'!$H$2:$Z$92,$A95,$CX$2)+CARDS('09-10 Teamsheets'!$H$2:$Z$98,$A95,$CX$2)+CARDS('10-11 Teamsheets'!$H$2:$Z$107,$A95,$CX$2)+CARDS('11-12 Teamsheets'!$H$2:$Z$119,$A95,$CX$2)+CARDS('12-13 Teamsheets'!$H$2:$Z$126,$A95,$CX$2)+CARDS('13-14 Teamsheets'!$H$2:$Z$130,$A95,$CX$2)) &amp; "(" &amp; (CARDS('05-06 Teamsheets'!$H$2:$W$71,$A95,$CX$3)+CARDS('06-07 Teamsheets'!$H$2:$Z$83,$A95,$CX$3)+CARDS('07-08 Teamsheets'!$H$2:$Z$88,$A95,$CX$3)+CARDS('08-09 Teamsheets'!$H$2:$Z$92,$A95,$CX$3)+CARDS('09-10 Teamsheets'!$H$2:$Z$98,$A95,$CX$3)+CARDS('10-11 Teamsheets'!$H$2:$Z$107,$A95,$CX$3)+CARDS('11-12 Teamsheets'!$H$2:$Z$119,$A95,$CX$3)+CARDS('13-14 Teamsheets'!$H$2:$Z$130,$A95,$CX$3)) &amp; ")"</f>
        <v>0(0)</v>
      </c>
      <c r="CL95" s="28">
        <f>SUM(F95,K95,P95,U95)</f>
        <v>90</v>
      </c>
      <c r="CM95" s="28">
        <f>SUM(Z95,AE95,AJ95,AO95,AT95,BI95,AY95,BN95,BS95,BD95)</f>
        <v>80</v>
      </c>
      <c r="CN95" s="77">
        <f>SUM(CL95:CM95)</f>
        <v>170</v>
      </c>
      <c r="CO95" s="28">
        <f>IF(AND(CN95&lt;&gt;0, CA95&lt;&gt;0),CN95/CA95,0)</f>
        <v>85</v>
      </c>
      <c r="CP95" s="28">
        <f>IF(CG95&lt;&gt;0,CG95/CA95,0)</f>
        <v>0</v>
      </c>
      <c r="CQ95" s="77">
        <f>IF(CG95&lt;&gt;0,CN95/CG95,0)</f>
        <v>0</v>
      </c>
      <c r="CS95" s="71">
        <f t="shared" si="26"/>
        <v>157</v>
      </c>
      <c r="CT95" s="83">
        <f t="shared" si="27"/>
        <v>148</v>
      </c>
      <c r="CU95" s="77">
        <f t="shared" si="28"/>
        <v>101</v>
      </c>
      <c r="CW95"/>
      <c r="CX95" s="30"/>
    </row>
    <row r="96" spans="1:102" x14ac:dyDescent="0.2">
      <c r="A96" s="25" t="s">
        <v>993</v>
      </c>
      <c r="B96" s="27" t="s">
        <v>1635</v>
      </c>
      <c r="C96" s="27" t="s">
        <v>1635</v>
      </c>
      <c r="D96" s="27">
        <v>0</v>
      </c>
      <c r="E96" s="27" t="s">
        <v>1635</v>
      </c>
      <c r="F96" s="82">
        <v>0</v>
      </c>
      <c r="G96" s="27" t="s">
        <v>1635</v>
      </c>
      <c r="H96" s="27" t="s">
        <v>1635</v>
      </c>
      <c r="I96" s="27">
        <v>0</v>
      </c>
      <c r="J96" s="27" t="s">
        <v>1635</v>
      </c>
      <c r="K96" s="82">
        <v>0</v>
      </c>
      <c r="L96" s="27" t="s">
        <v>1634</v>
      </c>
      <c r="M96" s="27" t="s">
        <v>1635</v>
      </c>
      <c r="N96" s="27">
        <v>0</v>
      </c>
      <c r="O96" s="27" t="s">
        <v>1636</v>
      </c>
      <c r="P96" s="82">
        <v>192</v>
      </c>
      <c r="Q96" s="27" t="str">
        <f>(APPS('08-09 Teamsheets'!$H$2:$R$92,$A96,'08-09 Teamsheets'!$C$2:$C$92,Q$1)+APPS('09-10 Teamsheets'!$H$2:$R$98,$A96,'09-10 Teamsheets'!$C$2:$C$98,Q$1)+APPS('10-11 Teamsheets'!$H$2:$R$107,$A96,'10-11 Teamsheets'!$C$2:$C$107,Q$1)+APPS('11-12 Teamsheets'!$H$2:$R$119,$A96,'11-12 Teamsheets'!$C$2:$C$119,Q$1)+APPS('12-13 Teamsheets'!$H$2:$R$126,$A96,'12-13 Teamsheets'!$C$2:$C$126,Q$1)+APPS('13-14 Teamsheets'!$H$2:$R$132,$A96,'13-14 Teamsheets'!$C$2:$C$132,Q$1)+APPS('14-15 Teamsheets'!$H$2:$R$136,$A96,'14-15 Teamsheets'!$C$2:$C$136,Q$1)) &amp; "(" &amp; (SUBS('08-09 Teamsheets'!$S$2:$Z$92,$A96,'08-09 Teamsheets'!$C$2:$C$92,Q$1)+SUBS('09-10 Teamsheets'!$S$2:$Z$98,$A96,'09-10 Teamsheets'!$C$2:$C$98,Q$1)+SUBS('10-11 Teamsheets'!$S$2:$Z$107,$A96,'10-11 Teamsheets'!$C$2:$C$107,Q$1)+SUBS('11-12 Teamsheets'!$S$2:$Z$119,$A96,'11-12 Teamsheets'!$C$2:$C$119,Q$1)+SUBS('12-13 Teamsheets'!$S$2:$Z$126,$A96,'12-13 Teamsheets'!$C$2:$C$126,Q$1)+SUBS('13-14 Teamsheets'!$S$2:$Z$132,$A96,'13-14 Teamsheets'!$C$2:$C$132,Q$1)+SUBS('14-15 Teamsheets'!$S$2:$Z$136,$A96,'14-15 Teamsheets'!$C$2:$C$136,Q$1)) &amp; ")"</f>
        <v>0(0)</v>
      </c>
      <c r="R96" s="27" t="str">
        <f>(GOALS('08-09 Teamsheets'!$H$2:$R$92,$A96,'08-09 Teamsheets'!$C$2:$C$92,Q$1)+GOALS('09-10 Teamsheets'!$H$2:$R$98,$A96,'09-10 Teamsheets'!$C$2:$C$98,Q$1)+GOALS('10-11 Teamsheets'!$H$2:$R$107,$A96,'10-11 Teamsheets'!$C$2:$C$107,Q$1)+GOALS('11-12 Teamsheets'!$H$2:$R$119,$A96,'11-12 Teamsheets'!$C$2:$C$119,Q$1)+GOALS('12-13 Teamsheets'!$H$2:$R$126,$A96,'12-13 Teamsheets'!$C$2:$C$126,Q$1)+GOALS('13-14 Teamsheets'!$H$2:$R$132,$A96,'13-14 Teamsheets'!$C$2:$C$132,Q$1)+GOALS('14-15 Teamsheets'!$H$2:$R$136,$A96,'14-15 Teamsheets'!$C$2:$C$136,Q$1)) &amp; "(" &amp; (GOALS('08-09 Teamsheets'!$S$2:$Z$92,$A96,'08-09 Teamsheets'!$C$2:$C$92,Q$1)+GOALS('09-10 Teamsheets'!$S$2:$Z$98,$A96,'09-10 Teamsheets'!$C$2:$C$98,Q$1)+GOALS('10-11 Teamsheets'!$S$2:$Z$107,$A96,'10-11 Teamsheets'!$C$2:$C$107,Q$1)+GOALS('11-12 Teamsheets'!$S$2:$Z$119,$A96,'11-12 Teamsheets'!$C$2:$C$119,Q$1)+GOALS('12-13 Teamsheets'!$S$2:$Z$126,$A96,'12-13 Teamsheets'!$C$2:$C$126,Q$1)+GOALS('13-14 Teamsheets'!$S$2:$Z$132,$A96,'13-14 Teamsheets'!$C$2:$C$132,Q$1)+GOALS('14-15 Teamsheets'!$S$2:$Z$136,$A96,'14-15 Teamsheets'!$C$2:$C$136,Q$1)) &amp; ")"</f>
        <v>0(0)</v>
      </c>
      <c r="S96" s="27">
        <f>Clean_sheet('08-09 Teamsheets'!$C$2:$H$92,$A96,Q$1)+Clean_sheet('09-10 Teamsheets'!$C$2:$H$98,$A96,Q$1)+Clean_sheet('10-11 Teamsheets'!$C$2:$H$107,$A96,Q$1)+Clean_sheet('11-12 Teamsheets'!$C$2:$H$119,$A96,Q$1)+Clean_sheet('12-13 Teamsheets'!$C$2:$H$126,$A96,Q$1)+Clean_sheet('13-14 Teamsheets'!$C$2:$H$132,$A96,Q$1)+Clean_sheet('14-15 Teamsheets'!$C$2:$H$136,$A96,Q$1)</f>
        <v>0</v>
      </c>
      <c r="T96" s="27" t="str">
        <f>(CARDS('08-09 Teamsheets'!$H$2:$Z$92,$A96,$CX$2,'08-09 Teamsheets'!$C$2:$C$92,Q$1)+CARDS('09-10 Teamsheets'!$H$2:$Z$98,$A96,$CX$2,'09-10 Teamsheets'!$C$2:$C$98,Q$1)+CARDS('10-11 Teamsheets'!$H$2:$Z$107,$A96,$CX$2,'10-11 Teamsheets'!$C$2:$C$107,Q$1)+CARDS('11-12 Teamsheets'!$H$2:$Z$119,$A96,$CX$2,'11-12 Teamsheets'!$C$2:$C$119,Q$1)+CARDS('12-13 Teamsheets'!$H$2:$Z$126,$A96,$CX$2,'12-13 Teamsheets'!$C$2:$C$126,Q$1)+CARDS('13-14 Teamsheets'!$H$2:$Z$132,$A96,$CX$2,'13-14 Teamsheets'!$C$2:$C$132,Q$1)+CARDS('14-15 Teamsheets'!$H$2:$Z$136,$A96,$CX$2,'14-15 Teamsheets'!$C$2:$C$136,Q$1)) &amp; "(" &amp; (CARDS('08-09 Teamsheets'!$H$2:$Z$92,$A96,$CX$3,'08-09 Teamsheets'!$C$2:$C$92,Q$1)+CARDS('09-10 Teamsheets'!$H$2:$Z$98,$A96,$CX$3,'09-10 Teamsheets'!$C$2:$C$98,Q$1)+CARDS('10-11 Teamsheets'!$H$2:$Z$107,$A96,$CX$3,'10-11 Teamsheets'!$C$2:$C$107,Q$1)+CARDS('11-12 Teamsheets'!$H$2:$Z$119,$A96,$CX$3,'11-12 Teamsheets'!$C$2:$C$119,Q$1)+CARDS('12-13 Teamsheets'!$H$2:$Z$126,$A96,$CX$3,'12-13 Teamsheets'!$C$2:$C$126,Q$1)+CARDS('13-14 Teamsheets'!$H$2:$Z$132,$A96,$CX$3,'13-14 Teamsheets'!$C$2:$C$132,Q$1)+CARDS('14-15 Teamsheets'!$H$2:$Z$136,$A96,$CX$3,'14-15 Teamsheets'!$C$2:$C$136,Q$1)) &amp; ")"</f>
        <v>0(0)</v>
      </c>
      <c r="U96" s="82">
        <f>MINS_PLAYED('08-09 Teamsheets'!$H$2:$R$92,$A96,'08-09 Teamsheets'!$C$2:$C$92,Q$1)+MINS_PLAYED('09-10 Teamsheets'!$H$2:$R$98,$A96,'09-10 Teamsheets'!$C$2:$C$98,Q$1)+ MINS_AS_SUB('08-09 Teamsheets'!$S$2:$Z$92,$A96,'08-09 Teamsheets'!$C$2:$C$92,Q$1)+ MINS_AS_SUB('09-10 Teamsheets'!$S$2:$Z$98,$A96,'09-10 Teamsheets'!$C$2:$C$98,Q$1)+MINS_PLAYED('10-11 Teamsheets'!$H$2:$R$107,$A96,'10-11 Teamsheets'!$C$2:$C$107,Q$1)+MINS_AS_SUB('10-11 Teamsheets'!$S$2:$Z$107,$A96,'10-11 Teamsheets'!$C$2:$C$107,Q$1)+MINS_PLAYED('11-12 Teamsheets'!$H$2:$R$119,$A96,'11-12 Teamsheets'!$C$2:$C$119,Q$1)+MINS_AS_SUB('11-12 Teamsheets'!$S$2:$Z$119,$A96,'11-12 Teamsheets'!$C$2:$C$119,Q$1)+MINS_PLAYED('12-13 Teamsheets'!$H$2:$R$126,$A96,'12-13 Teamsheets'!$C$2:$C$126,Q$1)+MINS_AS_SUB('12-13 Teamsheets'!$S$2:$Z$126,$A96,'12-13 Teamsheets'!$C$2:$C$126,Q$1)+MINS_PLAYED('13-14 Teamsheets'!$H$2:$R$132,$A96,'13-14 Teamsheets'!$C$2:$C$132,Q$1)+MINS_AS_SUB('13-14 Teamsheets'!$S$2:$Z$132,$A96,'13-14 Teamsheets'!$C$2:$C$132,Q$1)+MINS_PLAYED('14-15 Teamsheets'!$H$2:$R$136,$A96,'14-15 Teamsheets'!$C$2:$C$136,Q$1)+MINS_AS_SUB('14-15 Teamsheets'!$S$2:$Z$136,$A96,'14-15 Teamsheets'!$C$2:$C$136,Q$1)</f>
        <v>0</v>
      </c>
      <c r="V96" s="27" t="s">
        <v>1635</v>
      </c>
      <c r="W96" s="27" t="s">
        <v>1635</v>
      </c>
      <c r="X96" s="27">
        <v>0</v>
      </c>
      <c r="Y96" s="27" t="s">
        <v>1635</v>
      </c>
      <c r="Z96" s="82">
        <v>0</v>
      </c>
      <c r="AA96" s="27" t="s">
        <v>1635</v>
      </c>
      <c r="AB96" s="27" t="s">
        <v>1635</v>
      </c>
      <c r="AC96" s="27">
        <v>0</v>
      </c>
      <c r="AD96" s="27" t="s">
        <v>1635</v>
      </c>
      <c r="AE96" s="82">
        <v>0</v>
      </c>
      <c r="AF96" s="27" t="s">
        <v>1635</v>
      </c>
      <c r="AG96" s="27" t="s">
        <v>1635</v>
      </c>
      <c r="AH96" s="27">
        <v>0</v>
      </c>
      <c r="AI96" s="27" t="s">
        <v>1635</v>
      </c>
      <c r="AJ96" s="82">
        <v>0</v>
      </c>
      <c r="AK96" s="27" t="s">
        <v>1635</v>
      </c>
      <c r="AL96" s="27" t="s">
        <v>1635</v>
      </c>
      <c r="AM96" s="27">
        <v>0</v>
      </c>
      <c r="AN96" s="27" t="s">
        <v>1635</v>
      </c>
      <c r="AO96" s="82">
        <v>0</v>
      </c>
      <c r="AP96" s="27" t="s">
        <v>1635</v>
      </c>
      <c r="AQ96" s="27" t="s">
        <v>1635</v>
      </c>
      <c r="AR96" s="27">
        <v>0</v>
      </c>
      <c r="AS96" s="27" t="s">
        <v>1635</v>
      </c>
      <c r="AT96" s="82">
        <v>0</v>
      </c>
      <c r="AU96" s="27" t="s">
        <v>1635</v>
      </c>
      <c r="AV96" s="27" t="s">
        <v>1635</v>
      </c>
      <c r="AW96" s="27">
        <v>0</v>
      </c>
      <c r="AX96" s="27" t="s">
        <v>1635</v>
      </c>
      <c r="AY96" s="82">
        <v>0</v>
      </c>
      <c r="AZ96" s="27" t="str">
        <f>(APPS('07-08 Teamsheets'!$H$2:$R$88,$A96,'07-08 Teamsheets'!$C$2:$C$88,AZ$1)+APPS('11-12 Teamsheets'!$H$2:$R$119,$A96,'11-12 Teamsheets'!$C$2:$C$119,AZ$1)+APPS('12-13 Teamsheets'!$H$2:$R$126,$A96,'12-13 Teamsheets'!$C$2:$C$126,AZ$1)+APPS('13-14 Teamsheets'!$H$2:$R$132,$A96,'13-14 Teamsheets'!$C$2:$C$132,AZ$1)+APPS('14-15 Teamsheets'!$H$2:$R$136,$A96,'14-15 Teamsheets'!$C$2:$C$136,AZ$1)) &amp; "(" &amp; (SUBS('07-08 Teamsheets'!$S$2:$Z$88,$A96,'07-08 Teamsheets'!$C$2:$C$88,AZ$1)+SUBS('11-12 Teamsheets'!$S$2:$Z$119,$A96,'11-12 Teamsheets'!$C$2:$C$119,AZ$1)+SUBS('12-13 Teamsheets'!$S$2:$Z$126,$A96,'12-13 Teamsheets'!$C$2:$C$126,AZ$1)+SUBS('13-14 Teamsheets'!$S$2:$Z$132,$A96,'13-14 Teamsheets'!$C$2:$C$132,AZ$1)+SUBS('14-15 Teamsheets'!$S$2:$Z$136,$A96,'14-15 Teamsheets'!$C$2:$C$136,AZ$1)) &amp; ")"</f>
        <v>0(0)</v>
      </c>
      <c r="BA96" s="27" t="str">
        <f>(GOALS('07-08 Teamsheets'!$H$2:$R$88,$A96,'07-08 Teamsheets'!$C$2:$C$88,AZ$1)+GOALS('11-12 Teamsheets'!$H$2:$R$119,$A96,'11-12 Teamsheets'!$C$2:$C$119,AZ$1)+GOALS('12-13 Teamsheets'!$H$2:$R$126,$A96,'12-13 Teamsheets'!$C$2:$C$126,AZ$1)+GOALS('13-14 Teamsheets'!$H$2:$R$132,$A96,'13-14 Teamsheets'!$C$2:$C$132,AZ$1)+GOALS('14-15 Teamsheets'!$H$2:$R$136,$A96,'14-15 Teamsheets'!$C$2:$C$136,AZ$1)) &amp; "(" &amp; (GOALS('07-08 Teamsheets'!$S$2:$Z$88,$A96,'07-08 Teamsheets'!$C$2:$C$88,AZ$1)+GOALS('11-12 Teamsheets'!$S$2:$Z$119,$A96,'11-12 Teamsheets'!$C$2:$C$119,AZ$1)+GOALS('12-13 Teamsheets'!$S$2:$Z$126,$A96,'12-13 Teamsheets'!$C$2:$C$126,AZ$1)+GOALS('13-14 Teamsheets'!$S$2:$Z$132,$A96,'13-14 Teamsheets'!$C$2:$C$132,AZ$1)+GOALS('14-15 Teamsheets'!$S$2:$Z$136,$A96,'14-15 Teamsheets'!$C$2:$C$136,AZ$1)) &amp; ")"</f>
        <v>0(0)</v>
      </c>
      <c r="BB96" s="27">
        <f>Clean_sheet('07-08 Teamsheets'!$C$2:$H$92,$A96,AZ$1)+Clean_sheet('11-12 Teamsheets'!$C$2:$H$119,$A96,AZ$1)+Clean_sheet('12-13 Teamsheets'!$C$2:$H$126,$A96,AZ$1)+Clean_sheet('13-14 Teamsheets'!$C$2:$H$132,$A96,AZ$1)+Clean_sheet('14-15 Teamsheets'!$C$2:$H$136,$A96,AZ$1)</f>
        <v>0</v>
      </c>
      <c r="BC96" s="27" t="str">
        <f>(CARDS('07-08 Teamsheets'!$H$2:$Z$88,$A96,$CX$2,'07-08 Teamsheets'!$C$2:$C$88,AZ$1)+CARDS('11-12 Teamsheets'!$H$2:$Z$119,$A96,$CX$2,'11-12 Teamsheets'!$C$2:$C$119,AZ$1)+CARDS('12-13 Teamsheets'!$H$2:$Z$126,$A96,$CX$2,'12-13 Teamsheets'!$C$2:$C$126,AZ$1)+CARDS('13-14 Teamsheets'!$H$2:$Z$132,$A96,$CX$2,'13-14 Teamsheets'!$C$2:$C$132,AZ$1)+CARDS('14-15 Teamsheets'!$H$2:$Z$136,$A96,$CX$2,'14-15 Teamsheets'!$C$2:$C$136,AZ$1)) &amp; "(" &amp; (CARDS('07-08 Teamsheets'!$H$2:$Z$88,$A96,$CX$3,'07-08 Teamsheets'!$C$2:$C$88,AZ$1)+CARDS('11-12 Teamsheets'!$H$2:$Z$119,$A96,$CX$3,'11-12 Teamsheets'!$C$2:$C$119,AZ$1)+CARDS('12-13 Teamsheets'!$H$2:$Z$126,$A96,$CX$3,'12-13 Teamsheets'!$C$2:$C$126,AZ$1)+CARDS('13-14 Teamsheets'!$H$2:$Z$132,$A96,$CX$3,'13-14 Teamsheets'!$C$2:$C$132,AZ$1)+CARDS('14-15 Teamsheets'!$H$2:$Z$136,$A96,$CX$3,'14-15 Teamsheets'!$C$2:$C$136,AZ$1)) &amp; ")"</f>
        <v>0(0)</v>
      </c>
      <c r="BD96" s="82">
        <f>MINS_PLAYED('07-08 Teamsheets'!$H$2:$R$88,$A96,'07-08 Teamsheets'!$C$2:$C$88,AZ$1)+MINS_PLAYED('11-12 Teamsheets'!$H$2:$R$119,$A96,'11-12 Teamsheets'!$C$2:$C$119,AZ$1)+MINS_PLAYED('12-13 Teamsheets'!$H$2:$R$126,$A96,'12-13 Teamsheets'!$C$2:$C$126,AZ$1)+MINS_PLAYED('13-14 Teamsheets'!$H$2:$R$132,$A96,'13-14 Teamsheets'!$C$2:$C$132,AZ$1)+MINS_PLAYED('14-15 Teamsheets'!$H$2:$R$136,$A96,'14-15 Teamsheets'!$C$2:$C$136,AZ$1)+MINS_AS_SUB('07-08 Teamsheets'!$S$2:$Z$88,$A96,'07-08 Teamsheets'!$C$2:$C$88,AZ$1)+MINS_AS_SUB('11-12 Teamsheets'!$S$2:$Z$119,$A96,'11-12 Teamsheets'!$C$2:$C$119,AZ$1)+MINS_AS_SUB('12-13 Teamsheets'!$S$2:$Z$126,$A96,'12-13 Teamsheets'!$C$2:$C$126,AZ$1)+MINS_AS_SUB('13-14 Teamsheets'!$S$2:$Z$132,$A96,'13-14 Teamsheets'!$C$2:$C$132,AZ$1)+MINS_AS_SUB('14-15 Teamsheets'!$S$2:$Z$136,$A96,'14-15 Teamsheets'!$C$2:$C$136,AZ$1)</f>
        <v>0</v>
      </c>
      <c r="BE96" s="27" t="str">
        <f>(APPS('08-09 Teamsheets'!$H$2:$R$92,$A96,'08-09 Teamsheets'!$C$2:$C$92,BE$1)+APPS('09-10 Teamsheets'!$H$2:$R$98,$A96,'09-10 Teamsheets'!$C$2:$C$98,BE$1)+APPS('10-11 Teamsheets'!$H$2:$R$107,$A96,'10-11 Teamsheets'!$C$2:$C$107,BE$1)+APPS('11-12 Teamsheets'!$H$2:$R$119,$A96,'11-12 Teamsheets'!$C$2:$C$119,BE$1)+APPS('12-13 Teamsheets'!$H$2:$R$126,$A96,'12-13 Teamsheets'!$C$2:$C$126,BE$1)+APPS('13-14 Teamsheets'!$H$2:$R$132,$A96,'13-14 Teamsheets'!$C$2:$C$132,BE$1)+APPS('14-15 Teamsheets'!$H$2:$R$136,$A96,'14-15 Teamsheets'!$C$2:$C$136,BE$1)) &amp; "(" &amp; (SUBS('08-09 Teamsheets'!$S$2:$Z$92,$A96,'08-09 Teamsheets'!$C$2:$C$92,BE$1)+SUBS('09-10 Teamsheets'!$S$2:$Z$98,$A96,'09-10 Teamsheets'!$C$2:$C$98,BE$1)+SUBS('10-11 Teamsheets'!$S$2:$Z$107,$A96,'10-11 Teamsheets'!$C$2:$C$107,BE$1)+SUBS('11-12 Teamsheets'!$S$2:$Z$119,$A96,'11-12 Teamsheets'!$C$2:$C$119,BE$1)+SUBS('12-13 Teamsheets'!$S$2:$Z$126,$A96,'12-13 Teamsheets'!$C$2:$C$126,BE$1)+SUBS('13-14 Teamsheets'!$S$2:$Z$132,$A96,'13-14 Teamsheets'!$C$2:$C$132,BE$1)+SUBS('14-15 Teamsheets'!$S$2:$Z$136,$A96,'14-15 Teamsheets'!$C$2:$C$136,BE$1)) &amp; ")"</f>
        <v>0(0)</v>
      </c>
      <c r="BF96" s="27" t="str">
        <f>(GOALS('08-09 Teamsheets'!$H$2:$R$92,$A96,'08-09 Teamsheets'!$C$2:$C$92,BE$1)+GOALS('09-10 Teamsheets'!$H$2:$R$98,$A96,'09-10 Teamsheets'!$C$2:$C$98,BE$1)+GOALS('10-11 Teamsheets'!$H$2:$R$107,$A96,'10-11 Teamsheets'!$C$2:$C$107,BE$1)+GOALS('11-12 Teamsheets'!$H$2:$R$119,$A96,'11-12 Teamsheets'!$C$2:$C$119,BE$1)+GOALS('12-13 Teamsheets'!$H$2:$R$126,$A96,'12-13 Teamsheets'!$C$2:$C$126,BE$1)+GOALS('13-14 Teamsheets'!$H$2:$R$132,$A96,'13-14 Teamsheets'!$C$2:$C$132,BE$1)+GOALS('14-15 Teamsheets'!$H$2:$R$136,$A96,'14-15 Teamsheets'!$C$2:$C$136,BE$1)) &amp; "(" &amp; (GOALS('08-09 Teamsheets'!$S$2:$Z$92,$A96,'08-09 Teamsheets'!$C$2:$C$92,BE$1)+GOALS('09-10 Teamsheets'!$S$2:$Z$98,$A96,'09-10 Teamsheets'!$C$2:$C$98,BE$1)+GOALS('10-11 Teamsheets'!$S$2:$Z$107,$A96,'10-11 Teamsheets'!$C$2:$C$107,BE$1)+GOALS('11-12 Teamsheets'!$S$2:$Z$119,$A96,'11-12 Teamsheets'!$C$2:$C$119,BE$1)+GOALS('12-13 Teamsheets'!$S$2:$Z$126,$A96,'12-13 Teamsheets'!$C$2:$C$126,BE$1)+GOALS('13-14 Teamsheets'!$S$2:$Z$132,$A96,'13-14 Teamsheets'!$C$2:$C$132,BE$1)+GOALS('14-15 Teamsheets'!$S$2:$Z$136,$A96,'14-15 Teamsheets'!$C$2:$C$136,BE$1)) &amp; ")"</f>
        <v>0(0)</v>
      </c>
      <c r="BG96" s="27">
        <f>Clean_sheet('08-09 Teamsheets'!$C$2:$H$92,$A96,BE$1)+Clean_sheet('09-10 Teamsheets'!$C$2:$H$98,$A96,BE$1)+Clean_sheet('10-11 Teamsheets'!$C$2:$H$107,$A96,BE$1)+Clean_sheet('11-12 Teamsheets'!$C$2:$H$119,$A96,BE$1)+Clean_sheet('12-13 Teamsheets'!$C$2:$H$126,$A96,BE$1)+Clean_sheet('13-14 Teamsheets'!$C$2:$H$132,$A96,BE$1)+Clean_sheet('14-15 Teamsheets'!$C$2:$H$136,$A96,BE$1)</f>
        <v>0</v>
      </c>
      <c r="BH96" s="27" t="str">
        <f>(CARDS('08-09 Teamsheets'!$H$2:$Z$92,$A96,$CX$2,'08-09 Teamsheets'!$C$2:$C$92,BE$1)+CARDS('09-10 Teamsheets'!$H$2:$Z$98,$A96,$CX$2,'09-10 Teamsheets'!$C$2:$C$98,BE$1)+CARDS('10-11 Teamsheets'!$H$2:$Z$107,$A96,$CX$2,'10-11 Teamsheets'!$C$2:$C$107,BE$1)+CARDS('11-12 Teamsheets'!$H$2:$Z$119,$A96,$CX$2,'11-12 Teamsheets'!$C$2:$C$119,BE$1)+CARDS('12-13 Teamsheets'!$H$2:$Z$126,$A96,$CX$2,'12-13 Teamsheets'!$C$2:$C$126,BE$1)+CARDS('13-14 Teamsheets'!$H$2:$Z$132,$A96,$CX$2,'13-14 Teamsheets'!$C$2:$C$132,BE$1)+CARDS('14-15 Teamsheets'!$H$2:$Z$136,$A96,$CX$2,'14-15 Teamsheets'!$C$2:$C$136,BE$1)) &amp; "(" &amp; (CARDS('08-09 Teamsheets'!$H$2:$Z$92,$A96,$CX$3,'08-09 Teamsheets'!$C$2:$C$92,BE$1)+CARDS('09-10 Teamsheets'!$H$2:$Z$98,$A96,$CX$3,'09-10 Teamsheets'!$C$2:$C$98,BE$1)+CARDS('10-11 Teamsheets'!$H$2:$Z$107,$A96,$CX$3,'10-11 Teamsheets'!$C$2:$C$107,BE$1)+CARDS('11-12 Teamsheets'!$H$2:$Z$119,$A96,$CX$3,'11-12 Teamsheets'!$C$2:$C$119,BE$1)+CARDS('12-13 Teamsheets'!$H$2:$Z$126,$A96,$CX$3,'12-13 Teamsheets'!$C$2:$C$126,BE$1)+CARDS('13-14 Teamsheets'!$H$2:$Z$132,$A96,$CX$3,'13-14 Teamsheets'!$C$2:$C$132,BE$1)+CARDS('14-15 Teamsheets'!$H$2:$Z$136,$A96,$CX$3,'14-15 Teamsheets'!$C$2:$C$136,BE$1)) &amp; ")"</f>
        <v>0(0)</v>
      </c>
      <c r="BI96" s="82">
        <f>MINS_PLAYED('08-09 Teamsheets'!$H$2:$R$92,$A96,'08-09 Teamsheets'!$C$2:$C$92,BE$1)+MINS_PLAYED('09-10 Teamsheets'!$H$2:$R$98,$A96,'09-10 Teamsheets'!$C$2:$C$98,BE$1)+ MINS_AS_SUB('08-09 Teamsheets'!$S$2:$Z$92,$A96,'08-09 Teamsheets'!$C$2:$C$92,BE$1)+ MINS_AS_SUB('09-10 Teamsheets'!$S$2:$Z$98,$A96,'09-10 Teamsheets'!$C$2:$C$98,BE$1)+MINS_PLAYED('10-11 Teamsheets'!$H$2:$R$107,$A96,'10-11 Teamsheets'!$C$2:$C$107,BE$1)+MINS_AS_SUB('10-11 Teamsheets'!$S$2:$Z$107,$A96,'10-11 Teamsheets'!$C$2:$C$107,BE$1)+MINS_PLAYED('11-12 Teamsheets'!$H$2:$R$119,$A96,'11-12 Teamsheets'!$C$2:$C$119,BE$1)+MINS_AS_SUB('11-12 Teamsheets'!$S$2:$Z$119,$A96,'11-12 Teamsheets'!$C$2:$C$119,BE$1)+MINS_PLAYED('12-13 Teamsheets'!$H$2:$R$126,$A96,'12-13 Teamsheets'!$C$2:$C$126,BE$1)+MINS_AS_SUB('12-13 Teamsheets'!$S$2:$Z$126,$A96,'12-13 Teamsheets'!$C$2:$C$126,BE$1)+MINS_PLAYED('13-14 Teamsheets'!$H$2:$R$132,$A96,'13-14 Teamsheets'!$C$2:$C$132,BE$1)+MINS_AS_SUB('13-14 Teamsheets'!$S$2:$Z$132,$A96,'13-14 Teamsheets'!$C$2:$C$132,BE$1)+MINS_PLAYED('14-15 Teamsheets'!$H$2:$R$136,$A96,'14-15 Teamsheets'!$C$2:$C$136,BE$1)+MINS_AS_SUB('14-15 Teamsheets'!$S$2:$Z$136,$A96,'14-15 Teamsheets'!$C$2:$C$136,BE$1)</f>
        <v>0</v>
      </c>
      <c r="BJ96" s="27" t="str">
        <f>(APPS('07-08 Teamsheets'!$H$2:$R$88,$A96,'07-08 Teamsheets'!$C$2:$C$88,BJ$1)+APPS('08-09 Teamsheets'!$H$2:$R$92,$A96,'08-09 Teamsheets'!$C$2:$C$92,BJ$1)+APPS('09-10 Teamsheets'!$H$2:$R$98,$A96,'09-10 Teamsheets'!$C$2:$C$98,BJ$1)+APPS('10-11 Teamsheets'!$H$2:$R$106,$A96,'10-11 Teamsheets'!$C$2:$C$106,BJ$1)+APPS('11-12 Teamsheets'!$H$2:$R$119,$A96,'11-12 Teamsheets'!$C$2:$C$119,BJ$1)+APPS('12-13 Teamsheets'!$H$2:$R$126,$A96,'12-13 Teamsheets'!$C$2:$C$126,BJ$1)+APPS('13-14 Teamsheets'!$H$2:$R$132,$A96,'13-14 Teamsheets'!$C$2:$C$132,BJ$1)+APPS('14-15 Teamsheets'!$H$2:$R$136,$A96,'14-15 Teamsheets'!$C$2:$C$136,BJ$1)) &amp; "(" &amp; (SUBS('07-08 Teamsheets'!$S$2:$Z$88,$A96,'07-08 Teamsheets'!$C$2:$C$88,BJ$1)+SUBS('08-09 Teamsheets'!$S$2:$Z$92,$A96,'08-09 Teamsheets'!$C$2:$C$92,BJ$1)+SUBS('09-10 Teamsheets'!$S$2:$Z$98,$A96,'09-10 Teamsheets'!$C$2:$C$98,BJ$1)+SUBS('10-11 Teamsheets'!$S$2:$Z$106,$A96,'10-11 Teamsheets'!$C$2:$C$106,BJ$1)+SUBS('11-12 Teamsheets'!$S$2:$Z$119,$A96,'11-12 Teamsheets'!$C$2:$C$119,BJ$1)+SUBS('12-13 Teamsheets'!$S$2:$Z$126,$A96,'12-13 Teamsheets'!$C$2:$C$126,BJ$1)+SUBS('13-14 Teamsheets'!$S$2:$Z$132,$A96,'13-14 Teamsheets'!$C$2:$C$132,BJ$1)+SUBS('14-15 Teamsheets'!$S$2:$Z$136,$A96,'14-15 Teamsheets'!$C$2:$C$136,BJ$1)) &amp; ")"</f>
        <v>0(0)</v>
      </c>
      <c r="BK96" s="27" t="str">
        <f>(GOALS('07-08 Teamsheets'!$H$2:$R$88,$A96,'07-08 Teamsheets'!$C$2:$C$88,BJ$1)+GOALS('08-09 Teamsheets'!$H$2:$R$92,$A96,'08-09 Teamsheets'!$C$2:$C$92,BJ$1)+GOALS('09-10 Teamsheets'!$H$2:$R$98,$A96,'09-10 Teamsheets'!$C$2:$C$98,BJ$1)+GOALS('10-11 Teamsheets'!$H$2:$R$106,$A96,'10-11 Teamsheets'!$C$2:$C$106,BJ$1)+GOALS('11-12 Teamsheets'!$H$2:$R$119,$A96,'11-12 Teamsheets'!$C$2:$C$119,BJ$1)+GOALS('12-13 Teamsheets'!$H$2:$R$126,$A96,'12-13 Teamsheets'!$C$2:$C$126,BJ$1)+GOALS('13-14 Teamsheets'!$H$2:$R$132,$A96,'13-14 Teamsheets'!$C$2:$C$132,BJ$1)+GOALS('14-15 Teamsheets'!$H$2:$R$136,$A96,'14-15 Teamsheets'!$C$2:$C$136,BJ$1)) &amp; "(" &amp; (GOALS('07-08 Teamsheets'!$S$2:$Z$88,$A96,'07-08 Teamsheets'!$C$2:$C$88,BJ$1)+GOALS('08-09 Teamsheets'!$S$2:$Z$92,$A96,'08-09 Teamsheets'!$C$2:$C$92,BJ$1)+GOALS('09-10 Teamsheets'!$S$2:$Z$98,$A96,'09-10 Teamsheets'!$C$2:$C$98,BJ$1)+GOALS('10-11 Teamsheets'!$S$2:$Z$106,$A96,'10-11 Teamsheets'!$C$2:$C$106,BJ$1)+GOALS('11-12 Teamsheets'!$S$2:$Z$119,$A96,'11-12 Teamsheets'!$C$2:$C$119,BJ$1)+GOALS('12-13 Teamsheets'!$S$2:$Z$126,$A96,'12-13 Teamsheets'!$C$2:$C$126,BJ$1)+GOALS('13-14 Teamsheets'!$S$2:$Z$132,$A96,'13-14 Teamsheets'!$C$2:$C$132,BJ$1)+GOALS('14-15 Teamsheets'!$S$2:$Z$136,$A96,'14-15 Teamsheets'!$C$2:$C$136,BJ$1)) &amp; ")"</f>
        <v>0(0)</v>
      </c>
      <c r="BL96" s="27">
        <f>Clean_sheet('07-08 Teamsheets'!$C$2:$H$92,$A96,BJ$1)+Clean_sheet('08-09 Teamsheets'!$C$2:$H$92,$A96,BJ$1)+Clean_sheet('09-10 Teamsheets'!$C$2:$H$98,$A96,BJ$1)+Clean_sheet('10-11 Teamsheets'!$C$2:$H$106,$A96,BJ$1)+Clean_sheet('11-12 Teamsheets'!$C$2:$H$119,$A96,BJ$1)+Clean_sheet('12-13 Teamsheets'!$C$2:$H$126,$A96,BJ$1)+Clean_sheet('13-14 Teamsheets'!$C$2:$H$132,$A96,BJ$1)+Clean_sheet('14-15 Teamsheets'!$C$2:$H$136,$A96,BJ$1)</f>
        <v>0</v>
      </c>
      <c r="BM96" s="27" t="str">
        <f>(CARDS('07-08 Teamsheets'!$H$2:$Z$88,$A96,$CX$2,'07-08 Teamsheets'!$C$2:$C$88,BJ$1)+CARDS('08-09 Teamsheets'!$H$2:$Z$92,$A96,$CX$2,'08-09 Teamsheets'!$C$2:$C$92,BJ$1)+CARDS('09-10 Teamsheets'!$H$2:$Z$98,$A96,$CX$2,'09-10 Teamsheets'!$C$2:$C$98,BJ$1)+CARDS('10-11 Teamsheets'!$H$2:$Z$106,$A96,$CX$2,'10-11 Teamsheets'!$C$2:$C$106,BJ$1)+CARDS('11-12 Teamsheets'!$H$2:$Z$119,$A96,$CX$2,'11-12 Teamsheets'!$C$2:$C$119,BJ$1)+CARDS('12-13 Teamsheets'!$H$2:$Z$126,$A96,$CX$2,'12-13 Teamsheets'!$C$2:$C$126,BJ$1)+CARDS('13-14 Teamsheets'!$H$2:$Z$132,$A96,$CX$2,'13-14 Teamsheets'!$C$2:$C$132,BJ$1)+CARDS('14-15 Teamsheets'!$H$2:$Z$136,$A96,$CX$2,'14-15 Teamsheets'!$C$2:$C$136,BJ$1)) &amp; "(" &amp; (CARDS('07-08 Teamsheets'!$H$2:$Z$88,$A96,$CX$3,'07-08 Teamsheets'!$C$2:$C$88,BJ$1)+CARDS('08-09 Teamsheets'!$H$2:$Z$92,$A96,$CX$3,'08-09 Teamsheets'!$C$2:$C$92,BJ$1)+CARDS('09-10 Teamsheets'!$H$2:$Z$98,$A96,$CX$3,'09-10 Teamsheets'!$C$2:$C$98,BJ$1)+CARDS('10-11 Teamsheets'!$H$2:$Z$106,$A96,$CX$3,'10-11 Teamsheets'!$C$2:$C$106,BJ$1)+CARDS('11-12 Teamsheets'!$H$2:$Z$119,$A96,$CX$3,'11-12 Teamsheets'!$C$2:$C$119,BJ$1)+CARDS('12-13 Teamsheets'!$H$2:$Z$126,$A96,$CX$3,'12-13 Teamsheets'!$C$2:$C$126,BJ$1)+CARDS('13-14 Teamsheets'!$H$2:$Z$132,$A96,$CX$3,'13-14 Teamsheets'!$C$2:$C$132,BJ$1)+CARDS('14-15 Teamsheets'!$H$2:$Z$136,$A96,$CX$3,'14-15 Teamsheets'!$C$2:$C$136,BJ$1)) &amp; ")"</f>
        <v>0(0)</v>
      </c>
      <c r="BN96" s="82">
        <f>MINS_PLAYED('07-08 Teamsheets'!$H$2:$R$88,$A96,'07-08 Teamsheets'!$C$2:$C$88,BJ$1)+MINS_PLAYED('08-09 Teamsheets'!$H$2:$R$92,$A96,'08-09 Teamsheets'!$C$2:$C$92,BJ$1)+MINS_PLAYED('09-10 Teamsheets'!$H$2:$R$98,$A96,'09-10 Teamsheets'!$C$2:$C$98,BJ$1)+MINS_PLAYED('10-11 Teamsheets'!$H$2:$R$106,$A96,'10-11 Teamsheets'!$C$2:$C$106,BJ$1)+MINS_PLAYED('11-12 Teamsheets'!$H$2:$R$119,$A96,'11-12 Teamsheets'!$C$2:$C$119,BJ$1)+MINS_PLAYED('12-13 Teamsheets'!$H$2:$R$126,$A96,'12-13 Teamsheets'!$C$2:$C$126,BJ$1)+MINS_PLAYED('13-14 Teamsheets'!$H$2:$R$132,$A96,'13-14 Teamsheets'!$C$2:$C$132,BJ$1)+MINS_PLAYED('14-15 Teamsheets'!$H$2:$R$136,$A96,'14-15 Teamsheets'!$C$2:$C$136,BJ$1)+MINS_AS_SUB('07-08 Teamsheets'!$S$2:$Z$88,$A96,'07-08 Teamsheets'!$C$2:$C$88,BJ$1)+MINS_AS_SUB('08-09 Teamsheets'!$S$2:$Z$92,$A96,'08-09 Teamsheets'!$C$2:$C$92,BJ$1)+MINS_AS_SUB('09-10 Teamsheets'!$S$2:$Z$98,$A96,'09-10 Teamsheets'!$C$2:$C$98,BJ$1)+MINS_AS_SUB('10-11 Teamsheets'!$S$2:$Z$106,$A96,'10-11 Teamsheets'!$C$2:$C$106,BJ$1)+MINS_AS_SUB('11-12 Teamsheets'!$S$2:$Z$119,$A96,'11-12 Teamsheets'!$C$2:$C$119,BJ$1)+MINS_AS_SUB('12-13 Teamsheets'!$S$2:$Z$126,$A96,'12-13 Teamsheets'!$C$2:$C$126,BJ$1)+MINS_AS_SUB('13-14 Teamsheets'!$S$2:$Z$132,$A96,'13-14 Teamsheets'!$C$2:$C$132,BJ$1)+MINS_AS_SUB('14-15 Teamsheets'!$S$2:$Z$136,$A96,'14-15 Teamsheets'!$C$2:$C$136,BJ$1)</f>
        <v>0</v>
      </c>
      <c r="BO96" s="27" t="str">
        <f>(APPS('07-08 Teamsheets'!$H$2:$R$88,$A96,'07-08 Teamsheets'!$C$2:$C$88,BO$1)+APPS('08-09 Teamsheets'!$H$2:$R$92,$A96,'08-09 Teamsheets'!$C$2:$C$92,BO$1)+APPS('09-10 Teamsheets'!$H$2:$R$98,$A96,'09-10 Teamsheets'!$C$2:$C$98,BO$1)+APPS('10-11 Teamsheets'!$H$2:$R$106,$A96,'10-11 Teamsheets'!$C$2:$C$106,BO$1)+APPS('11-12 Teamsheets'!$H$2:$R$119,$A96,'11-12 Teamsheets'!$C$2:$C$119,BO$1)+APPS('12-13 Teamsheets'!$H$2:$R$126,$A96,'12-13 Teamsheets'!$C$2:$C$126,BO$1)+APPS('13-14 Teamsheets'!$H$2:$R$132,$A96,'13-14 Teamsheets'!$C$2:$C$132,BO$1)+APPS('14-15 Teamsheets'!$H$2:$R$136,$A96,'14-15 Teamsheets'!$C$2:$C$136,BO$1)) &amp; "(" &amp; (SUBS('07-08 Teamsheets'!$S$2:$Z$88,$A96,'07-08 Teamsheets'!$C$2:$C$88,BO$1)+SUBS('08-09 Teamsheets'!$S$2:$Z$92,$A96,'08-09 Teamsheets'!$C$2:$C$92,BO$1)+SUBS('09-10 Teamsheets'!$S$2:$Z$98,$A96,'09-10 Teamsheets'!$C$2:$C$98,BO$1)+SUBS('10-11 Teamsheets'!$S$2:$Z$106,$A96,'10-11 Teamsheets'!$C$2:$C$106,BO$1)+SUBS('11-12 Teamsheets'!$S$2:$Z$119,$A96,'11-12 Teamsheets'!$C$2:$C$119,BO$1)+SUBS('12-13 Teamsheets'!$S$2:$Z$126,$A96,'12-13 Teamsheets'!$C$2:$C$126,BO$1)+SUBS('13-14 Teamsheets'!$S$2:$Z$132,$A96,'13-14 Teamsheets'!$C$2:$C$132,BO$1)+SUBS('14-15 Teamsheets'!$S$2:$Z$136,$A96,'14-15 Teamsheets'!$C$2:$C$136,BO$1)) &amp; ")"</f>
        <v>0(0)</v>
      </c>
      <c r="BP96" s="27" t="str">
        <f>(GOALS('07-08 Teamsheets'!$H$2:$R$88,$A96,'07-08 Teamsheets'!$C$2:$C$88,BO$1)+GOALS('08-09 Teamsheets'!$H$2:$R$92,$A96,'08-09 Teamsheets'!$C$2:$C$92,BO$1)+GOALS('09-10 Teamsheets'!$H$2:$R$98,$A96,'09-10 Teamsheets'!$C$2:$C$98,BO$1)+GOALS('10-11 Teamsheets'!$H$2:$R$106,$A96,'10-11 Teamsheets'!$C$2:$C$106,BO$1)+GOALS('11-12 Teamsheets'!$H$2:$R$119,$A96,'11-12 Teamsheets'!$C$2:$C$119,BO$1)+GOALS('12-13 Teamsheets'!$H$2:$R$126,$A96,'12-13 Teamsheets'!$C$2:$C$126,BO$1)+GOALS('13-14 Teamsheets'!$H$2:$R$132,$A96,'13-14 Teamsheets'!$C$2:$C$132,BO$1)+GOALS('14-15 Teamsheets'!$H$2:$R$136,$A96,'14-15 Teamsheets'!$C$2:$C$136,BO$1)) &amp; "(" &amp; (GOALS('07-08 Teamsheets'!$S$2:$Z$88,$A96,'07-08 Teamsheets'!$C$2:$C$88,BO$1)+GOALS('08-09 Teamsheets'!$S$2:$Z$92,$A96,'08-09 Teamsheets'!$C$2:$C$92,BO$1)+GOALS('09-10 Teamsheets'!$S$2:$Z$98,$A96,'09-10 Teamsheets'!$C$2:$C$98,BO$1)+GOALS('10-11 Teamsheets'!$S$2:$Z$106,$A96,'10-11 Teamsheets'!$C$2:$C$106,BO$1)+GOALS('11-12 Teamsheets'!$S$2:$Z$119,$A96,'11-12 Teamsheets'!$C$2:$C$119,BO$1)+GOALS('12-13 Teamsheets'!$S$2:$Z$126,$A96,'12-13 Teamsheets'!$C$2:$C$126,BO$1)+GOALS('13-14 Teamsheets'!$S$2:$Z$132,$A96,'13-14 Teamsheets'!$C$2:$C$132,BO$1)+GOALS('14-15 Teamsheets'!$S$2:$Z$136,$A96,'14-15 Teamsheets'!$C$2:$C$136,BO$1)) &amp; ")"</f>
        <v>0(0)</v>
      </c>
      <c r="BQ96" s="27">
        <f>Clean_sheet('07-08 Teamsheets'!$C$2:$H$92,$A96,BO$1)+Clean_sheet('08-09 Teamsheets'!$C$2:$H$92,$A96,BO$1)+Clean_sheet('09-10 Teamsheets'!$C$2:$H$98,$A96,BO$1)+Clean_sheet('10-11 Teamsheets'!$C$2:$H$106,$A96,BO$1)+Clean_sheet('11-12 Teamsheets'!$C$2:$H$119,$A96,BO$1)+Clean_sheet('12-13 Teamsheets'!$C$2:$H$126,$A96,BO$1)+Clean_sheet('13-14 Teamsheets'!$C$2:$H$132,$A96,BO$1)+Clean_sheet('14-15 Teamsheets'!$C$2:$H$136,$A96,BO$1)</f>
        <v>0</v>
      </c>
      <c r="BR96" s="27" t="str">
        <f>(CARDS('07-08 Teamsheets'!$H$2:$Z$88,$A96,$CX$2,'07-08 Teamsheets'!$C$2:$C$88,BO$1)+CARDS('08-09 Teamsheets'!$H$2:$Z$92,$A96,$CX$2,'08-09 Teamsheets'!$C$2:$C$92,BO$1)+CARDS('09-10 Teamsheets'!$H$2:$Z$98,$A96,$CX$2,'09-10 Teamsheets'!$C$2:$C$98,BO$1)+CARDS('10-11 Teamsheets'!$H$2:$Z$106,$A96,$CX$2,'10-11 Teamsheets'!$C$2:$C$106,BO$1)+CARDS('11-12 Teamsheets'!$H$2:$Z$119,$A96,$CX$2,'11-12 Teamsheets'!$C$2:$C$119,BO$1)+CARDS('12-13 Teamsheets'!$H$2:$Z$126,$A96,$CX$2,'12-13 Teamsheets'!$C$2:$C$126,BO$1)+CARDS('13-14 Teamsheets'!$H$2:$Z$132,$A96,$CX$2,'13-14 Teamsheets'!$C$2:$C$132,BO$1)+CARDS('14-15 Teamsheets'!$H$2:$Z$136,$A96,$CX$2,'14-15 Teamsheets'!$C$2:$C$136,BO$1)) &amp; "(" &amp; (CARDS('07-08 Teamsheets'!$H$2:$Z$88,$A96,$CX$3,'07-08 Teamsheets'!$C$2:$C$88,BO$1)+CARDS('08-09 Teamsheets'!$H$2:$Z$92,$A96,$CX$3,'08-09 Teamsheets'!$C$2:$C$92,BO$1)+CARDS('09-10 Teamsheets'!$H$2:$Z$98,$A96,$CX$3,'09-10 Teamsheets'!$C$2:$C$98,BO$1)+CARDS('10-11 Teamsheets'!$H$2:$Z$106,$A96,$CX$3,'10-11 Teamsheets'!$C$2:$C$106,BO$1)+CARDS('11-12 Teamsheets'!$H$2:$Z$119,$A96,$CX$3,'11-12 Teamsheets'!$C$2:$C$119,BO$1)+CARDS('12-13 Teamsheets'!$H$2:$Z$126,$A96,$CX$3,'12-13 Teamsheets'!$C$2:$C$126,BO$1)+CARDS('13-14 Teamsheets'!$H$2:$Z$132,$A96,$CX$3,'13-14 Teamsheets'!$C$2:$C$132,BO$1)+CARDS('14-15 Teamsheets'!$H$2:$Z$136,$A96,$CX$3,'14-15 Teamsheets'!$C$2:$C$136,BO$1)) &amp; ")"</f>
        <v>0(0)</v>
      </c>
      <c r="BS96" s="82">
        <f>MINS_PLAYED('07-08 Teamsheets'!$H$2:$R$88,$A96,'07-08 Teamsheets'!$C$2:$C$88,BO$1)+MINS_PLAYED('08-09 Teamsheets'!$H$2:$R$92,$A96,'08-09 Teamsheets'!$C$2:$C$92,BO$1)+MINS_PLAYED('09-10 Teamsheets'!$H$2:$R$98,$A96,'09-10 Teamsheets'!$C$2:$C$98,BO$1)+MINS_PLAYED('10-11 Teamsheets'!$H$2:$R$106,$A96,'10-11 Teamsheets'!$C$2:$C$106,BO$1)+MINS_PLAYED('11-12 Teamsheets'!$H$2:$R$119,$A96,'11-12 Teamsheets'!$C$2:$C$119,BO$1)+MINS_PLAYED('12-13 Teamsheets'!$H$2:$R$126,$A96,'12-13 Teamsheets'!$C$2:$C$126,BO$1)+MINS_PLAYED('13-14 Teamsheets'!$H$2:$R$132,$A96,'13-14 Teamsheets'!$C$2:$C$132,BO$1)+MINS_PLAYED('14-15 Teamsheets'!$H$2:$R$136,$A96,'14-15 Teamsheets'!$C$2:$C$136,BO$1)+MINS_AS_SUB('07-08 Teamsheets'!$S$2:$Z$88,$A96,'07-08 Teamsheets'!$C$2:$C$88,BO$1)+MINS_AS_SUB('08-09 Teamsheets'!$S$2:$Z$92,$A96,'08-09 Teamsheets'!$C$2:$C$92,BO$1)+MINS_AS_SUB('09-10 Teamsheets'!$S$2:$Z$98,$A96,'09-10 Teamsheets'!$C$2:$C$98,BO$1)+MINS_AS_SUB('10-11 Teamsheets'!$S$2:$Z$106,$A96,'10-11 Teamsheets'!$C$2:$C$106,BO$1)+MINS_AS_SUB('11-12 Teamsheets'!$S$2:$Z$119,$A96,'11-12 Teamsheets'!$C$2:$C$119,BO$1)+MINS_AS_SUB('12-13 Teamsheets'!$S$2:$Z$126,$A96,'12-13 Teamsheets'!$C$2:$C$126,BO$1)+MINS_AS_SUB('13-14 Teamsheets'!$S$2:$Z$132,$A96,'13-14 Teamsheets'!$C$2:$C$132,BO$1)+MINS_AS_SUB('14-15 Teamsheets'!$S$2:$Z$136,$A96,'14-15 Teamsheets'!$C$2:$C$136,BO$1)</f>
        <v>0</v>
      </c>
      <c r="BT96" s="71">
        <f>APPS('05-06 Teamsheets'!$H$2:$R$71,$A96,'05-06 Teamsheets'!$C$2:$C$71,B$1)+SUBS('05-06 Teamsheets'!$S$2:$W$71,$A96,'05-06 Teamsheets'!$C$2:$C$71,B$1)+APPS('06-07 Teamsheets'!$H$2:$R$83,$A96,'06-07 Teamsheets'!$C$2:$C$83,G$1)+SUBS('06-07 Teamsheets'!$S$2:$Z$83,$A96,'06-07 Teamsheets'!$C$2:$C$83,G$1)+APPS('07-08 Teamsheets'!$H$2:$R$88,$A96,'07-08 Teamsheets'!$C$2:$C$88,L$1)+SUBS('07-08 Teamsheets'!$S$2:$Z$88,$A96,'07-08 Teamsheets'!$C$2:$C$88,L$1)+APPS('08-09 Teamsheets'!$H$2:$R$92,$A96,'08-09 Teamsheets'!$C$2:$C$92,Q$1)+SUBS('08-09 Teamsheets'!$S$2:$Z$92,$A96,'08-09 Teamsheets'!$C$2:$C$92,Q$1)+APPS('09-10 Teamsheets'!$H$2:$R$98,$A96,'09-10 Teamsheets'!$C$2:$C$98,Q$1)+SUBS('09-10 Teamsheets'!$S$2:$Z$98,$A96,'09-10 Teamsheets'!$C$2:$C$98,Q$1)+APPS('10-11 Teamsheets'!$H$2:$R$107,$A96,'10-11 Teamsheets'!$C$2:$C$107,Q$1)+SUBS('10-11 Teamsheets'!$S$2:$Z$107,$A96,'10-11 Teamsheets'!$C$2:$C$107,Q$1)+APPS('11-12 Teamsheets'!$H$2:$R$119,$A96,'11-12 Teamsheets'!$C$2:$C$119,Q$1)+SUBS('11-12 Teamsheets'!$S$2:$Z$119,$A96,'11-12 Teamsheets'!$C$2:$C$119,Q$1)+APPS('12-13 Teamsheets'!$H$2:$R$126,$A96,'12-13 Teamsheets'!$C$2:$C$126,Q$1)+SUBS('12-13 Teamsheets'!$S$2:$Z$126,$A96,'12-13 Teamsheets'!$C$2:$C$126,Q$1)+APPS('13-14 Teamsheets'!$H$2:$R$132,$A96,'13-14 Teamsheets'!$C$2:$C$132,Q$1)+SUBS('13-14 Teamsheets'!$S$2:$Z$132,$A96,'13-14 Teamsheets'!$C$2:$C$132,Q$1)+APPS('14-15 Teamsheets'!$H$2:$R$136,$A96,'14-15 Teamsheets'!$C$2:$C$136,Q$1)+SUBS('14-15 Teamsheets'!$S$2:$Z$136,$A96,'14-15 Teamsheets'!$C$2:$C$136,Q$1)</f>
        <v>3</v>
      </c>
      <c r="BU96" s="132">
        <v>0</v>
      </c>
      <c r="BV96" s="27">
        <f>APPS('07-08 Teamsheets'!$H$2:$R$88,$A96,'07-08 Teamsheets'!$C$2:$C$88,AZ$1)+SUBS('07-08 Teamsheets'!$S$2:$Z$88,$A96,'07-08 Teamsheets'!$C$2:$C$88,AZ$1)+APPS('11-12 Teamsheets'!$H$2:$R$119,$A96,'11-12 Teamsheets'!$C$2:$C$119,AZ$1)+SUBS('11-12 Teamsheets'!$S$2:$Z$119,$A96,'11-12 Teamsheets'!$C$2:$C$119,AZ$1)+APPS('12-13 Teamsheets'!$H$2:$R$126,$A96,'12-13 Teamsheets'!$C$2:$C$126,AZ$1)+SUBS('12-13 Teamsheets'!$S$2:$Z$126,$A96,'12-13 Teamsheets'!$C$2:$C$126,AZ$1)+APPS('13-14 Teamsheets'!$H$2:$R$132,$A96,'13-14 Teamsheets'!$C$2:$C$132,AZ$1)+SUBS('13-14 Teamsheets'!$S$2:$Z$132,$A96,'13-14 Teamsheets'!$C$2:$C$132,AZ$1)+APPS('14-15 Teamsheets'!$H$2:$R$136,$A96,'14-15 Teamsheets'!$C$2:$C$136,AZ$1)+SUBS('14-15 Teamsheets'!$S$2:$Z$136,$A96,'14-15 Teamsheets'!$C$2:$C$136,AZ$1)+APPS('08-09 Teamsheets'!$H$2:$R$92,$A96,'08-09 Teamsheets'!$C$2:$C$92,BE$1)+APPS('09-10 Teamsheets'!$H$2:$R$98,$A96,'09-10 Teamsheets'!$C$2:$C$98,BE$1)+SUBS('08-09 Teamsheets'!$S$2:$Z$92,$A96,'08-09 Teamsheets'!$C$2:$C$92,BE$1)+SUBS('09-10 Teamsheets'!$S$2:$Z$98,$A96,'09-10 Teamsheets'!$C$2:$C$98,BE$1)+APPS('10-11 Teamsheets'!$H$2:$R$107,$A96,'10-11 Teamsheets'!$C$2:$C$107,BE$1)+SUBS('10-11 Teamsheets'!$S$2:$Z$107,$A96,'10-11 Teamsheets'!$C$2:$C$107,BE$1)+APPS('11-12 Teamsheets'!$H$2:$R$119,$A96,'11-12 Teamsheets'!$C$2:$C$119,BE$1)+SUBS('11-12 Teamsheets'!$S$2:$Z$119,$A96,'11-12 Teamsheets'!$C$2:$C$119,BE$1)+APPS('12-13 Teamsheets'!$H$2:$R$126,$A96,'12-13 Teamsheets'!$C$2:$C$126,BE$1)+SUBS('12-13 Teamsheets'!$S$2:$Z$126,$A96,'12-13 Teamsheets'!$C$2:$C$126,BE$1)+APPS('13-14 Teamsheets'!$H$2:$R$132,$A96,'13-14 Teamsheets'!$C$2:$C$132,BE$1)+SUBS('13-14 Teamsheets'!$S$2:$Z$132,$A96,'13-14 Teamsheets'!$C$2:$C$132,BE$1)+APPS('14-15 Teamsheets'!$H$2:$R$136,$A96,'14-15 Teamsheets'!$C$2:$C$136,BE$1)+SUBS('14-15 Teamsheets'!$S$2:$Z$136,$A96,'14-15 Teamsheets'!$C$2:$C$136,BE$1)</f>
        <v>0</v>
      </c>
      <c r="BW96" s="27">
        <f>APPS('07-08 Teamsheets'!$H$2:$R$88,$A96,'07-08 Teamsheets'!$C$2:$C$88,BJ$1)+APPS('08-09 Teamsheets'!$H$2:$R$92,$A96,'08-09 Teamsheets'!$C$2:$C$92,BJ$1)+APPS('09-10 Teamsheets'!$H$2:$R$98,$A96,'09-10 Teamsheets'!$C$2:$C$98,BJ$1)+SUBS('07-08 Teamsheets'!$S$2:$Z$88,$A96,'07-08 Teamsheets'!$C$2:$C$88,BJ$1)+SUBS('08-09 Teamsheets'!$S$2:$Z$92,$A96,'08-09 Teamsheets'!$C$2:$C$92,BJ$1)+SUBS('09-10 Teamsheets'!$S$2:$Z$98,$A96,'09-10 Teamsheets'!$C$2:$C$98,BJ$1)+APPS('10-11 Teamsheets'!$H$2:$R$107,$A96,'10-11 Teamsheets'!$C$2:$C$107,BJ$1)+SUBS('10-11 Teamsheets'!$S$2:$Z$107,$A96,'10-11 Teamsheets'!$C$2:$C$107,BJ$1)+APPS('11-12 Teamsheets'!$H$2:$R$119,$A96,'11-12 Teamsheets'!$C$2:$C$119,BJ$1)+SUBS('11-12 Teamsheets'!$S$2:$Z$111,$A96,'11-12 Teamsheets'!$C$2:$C$119,BJ$1)+APPS('12-13 Teamsheets'!$H$2:$R$126,$A96,'12-13 Teamsheets'!$C$2:$C$126,BJ$1)+SUBS('12-13 Teamsheets'!$S$2:$Z$118,$A96,'12-13 Teamsheets'!$C$2:$C$126,BJ$1)+APPS('13-14 Teamsheets'!$H$2:$R$132,$A96,'13-14 Teamsheets'!$C$2:$C$132,BJ$1)+SUBS('13-14 Teamsheets'!$S$2:$Z$124,$A96,'13-14 Teamsheets'!$C$2:$C$132,BJ$1)+APPS('14-15 Teamsheets'!$H$2:$R$136,$A96,'14-15 Teamsheets'!$C$2:$C$136,BJ$1)+SUBS('14-15 Teamsheets'!$S$2:$Z$128,$A96,'14-15 Teamsheets'!$C$2:$C$136,BJ$1)</f>
        <v>0</v>
      </c>
      <c r="BX96" s="27">
        <f>APPS('07-08 Teamsheets'!$H$2:$R$88,$A96,'07-08 Teamsheets'!$C$2:$C$88,BO$1)+APPS('08-09 Teamsheets'!$H$2:$R$92,$A96,'08-09 Teamsheets'!$C$2:$C$92,BO$1)+APPS('09-10 Teamsheets'!$H$2:$R$98,$A96,'09-10 Teamsheets'!$C$2:$C$98,BO$1)+SUBS('07-08 Teamsheets'!$S$2:$Z$88,$A96,'07-08 Teamsheets'!$C$2:$C$88,BO$1)+SUBS('08-09 Teamsheets'!$S$2:$Z$92,$A96,'08-09 Teamsheets'!$C$2:$C$92,BO$1)+SUBS('09-10 Teamsheets'!$S$2:$Z$98,$A96,'09-10 Teamsheets'!$C$2:$C$98,BO$1)+APPS('10-11 Teamsheets'!$H$2:$R$107,$A96,'10-11 Teamsheets'!$C$2:$C$107,BO$1)+SUBS('10-11 Teamsheets'!$S$2:$Z$107,$A96,'10-11 Teamsheets'!$C$2:$C$107,BO$1)+APPS('11-12 Teamsheets'!$H$2:$R$119,$A96,'11-12 Teamsheets'!$C$2:$C$119,BO$1)+SUBS('11-12 Teamsheets'!$S$2:$Z$119,$A96,'11-12 Teamsheets'!$C$2:$C$119,BO$1)+APPS('12-13 Teamsheets'!$H$2:$R$126,$A96,'12-13 Teamsheets'!$C$2:$C$126,BO$1)+SUBS('12-13 Teamsheets'!$S$2:$Z$126,$A96,'12-13 Teamsheets'!$C$2:$C$126,BO$1)+APPS('13-14 Teamsheets'!$H$2:$R$132,$A96,'13-14 Teamsheets'!$C$2:$C$132,BO$1)+SUBS('13-14 Teamsheets'!$S$2:$Z$132,$A96,'13-14 Teamsheets'!$C$2:$C$132,BO$1)+APPS('14-15 Teamsheets'!$H$2:$R$136,$A96,'14-15 Teamsheets'!$C$2:$C$136,BO$1)+SUBS('14-15 Teamsheets'!$S$2:$Z$136,$A96,'14-15 Teamsheets'!$C$2:$C$136,BO$1)</f>
        <v>0</v>
      </c>
      <c r="BY96" s="28">
        <f t="shared" si="31"/>
        <v>0</v>
      </c>
      <c r="BZ96" s="27" t="str">
        <f>(APPS('05-06 Teamsheets'!$H$2:$R$71,$A96) + APPS('06-07 Teamsheets'!$H$2:$R$83,$A96) +APPS('07-08 Teamsheets'!$H$2:$R$88,$A96) + APPS('08-09 Teamsheets'!$H$2:$R$92,$A96)+APPS('09-10 Teamsheets'!$H$2:$R$98,$A96)+APPS('10-11 Teamsheets'!$H$2:$R$107,$A96)+APPS('11-12 Teamsheets'!$H$2:$R$119,$A96)+APPS('12-13 Teamsheets'!$H$2:$R$126,$A96)+APPS('13-14 Teamsheets'!$H$2:$R$132,$A96)+APPS('14-15 Teamsheets'!$H$2:$R$136,$A96)) &amp; "(" &amp; (SUBS('05-06 Teamsheets'!$S$2:$W$71,$A96)+SUBS('06-07 Teamsheets'!$S$2:$Z$83,$A96)+SUBS('07-08 Teamsheets'!$S$2:$Z$88,$A96) +SUBS('08-09 Teamsheets'!$S$2:$Z$92,$A96)+SUBS('09-10 Teamsheets'!$S$2:$Z$98,$A96)+SUBS('10-11 Teamsheets'!$S$2:$Z$107,$A96)+SUBS('11-12 Teamsheets'!$S$2:$Z$119,$A96)+SUBS('12-13 Teamsheets'!$S$2:$Z$126,$A96)+SUBS('13-14 Teamsheets'!$S$2:$Z$132,$A96)+SUBS('14-15 Teamsheets'!$S$2:$Z$136,$A96)) &amp; ")"</f>
        <v>2(1)</v>
      </c>
      <c r="CA96" s="28">
        <f t="shared" si="32"/>
        <v>3</v>
      </c>
      <c r="CB96" s="71">
        <f>GOALS('05-06 Teamsheets'!$H$2:$W$71,$A96,'05-06 Teamsheets'!$C$2:$C$71,B$1)+GOALS('06-07 Teamsheets'!$H$2:$Z$83,$A96,'06-07 Teamsheets'!$C$2:$C$83,G$1)+GOALS('07-08 Teamsheets'!$H$2:$Z$88,$A96,'07-08 Teamsheets'!$C$2:$C$88,L$1)+GOALS('08-09 Teamsheets'!$H$2:$Z$92,$A96,'08-09 Teamsheets'!$C$2:$C$92,Q$1)+GOALS('09-10 Teamsheets'!$H$2:$Z$98,$A96,'09-10 Teamsheets'!$C$2:$C$98,Q$1)+GOALS('10-11 Teamsheets'!$H$2:$Z$107,$A96,'10-11 Teamsheets'!$C$2:$C$107,Q$1)+GOALS('11-12 Teamsheets'!$H$2:$Z$119,$A96,'11-12 Teamsheets'!$C$2:$C$119,Q$1)+GOALS('12-13 Teamsheets'!$H$2:$Z$126,$A96,'12-13 Teamsheets'!$C$2:$C$126,Q$1)+GOALS('13-14 Teamsheets'!$H$2:$Z$132,$A96,'13-14 Teamsheets'!$C$2:$C$132,Q$1)+GOALS('14-15 Teamsheets'!$H$2:$Z$136,$A96,'14-15 Teamsheets'!$C$2:$C$136,Q$1)</f>
        <v>0</v>
      </c>
      <c r="CC96" s="27">
        <f>GOALS('05-06 Teamsheets'!$H$2:$W$71,$A96,'05-06 Teamsheets'!$C$2:$C$71,V$1)+GOALS('05-06 Teamsheets'!$H$2:$W$71,$A96,'05-06 Teamsheets'!$C$2:$C$71,AA$1)+GOALS('06-07 Teamsheets'!$H$2:$Z$83,$A96,'06-07 Teamsheets'!$C$2:$C$83,AF$1)+GOALS('06-07 Teamsheets'!$H$2:$Z$83,$A96,'06-07 Teamsheets'!$C$2:$C$83,AK$1)+GOALS('07-08 Teamsheets'!$H$2:$Z$88,$A96,'07-08 Teamsheets'!$C$2:$C$88,AP$1)+GOALS('07-08 Teamsheets'!$H$2:$Z$88,$A96,'07-08 Teamsheets'!$C$2:$C$88,AU$1)+GOALS('07-08 Teamsheets'!$H$2:$Z$88,$A96,'07-08 Teamsheets'!$C$2:$C$88,AZ$1)+GOALS('11-12 Teamsheets'!$H$2:$Z$119,$A96,'11-12 Teamsheets'!$C$2:$C$119,AZ$1)+GOALS('12-13 Teamsheets'!$H$2:$Z$120,$A96,'12-13 Teamsheets'!$C$2:$C$120,AZ$1)+GOALS('13-14 Teamsheets'!$H$2:$Z$126,$A96,'13-14 Teamsheets'!$C$2:$C$126,AZ$1)+GOALS('14-15 Teamsheets'!$H$2:$Z$130,$A96,'14-15 Teamsheets'!$C$2:$C$130,AZ$1)+GOALS('08-09 Teamsheets'!$H$2:$Z$92,$A96,'08-09 Teamsheets'!$C$2:$C$92,BE$1)+GOALS('09-10 Teamsheets'!$H$2:$Z$98,$A96,'09-10 Teamsheets'!$C$2:$C$98,BE$1)+GOALS('10-11 Teamsheets'!$H$2:$Z$107,$A96,'10-11 Teamsheets'!$C$2:$C$107,BE$1)+GOALS('11-12 Teamsheets'!$H$2:$Z$119,$A96,'11-12 Teamsheets'!$C$2:$C$119,BE$1)+GOALS('12-13 Teamsheets'!$H$2:$Z$126,$A96,'12-13 Teamsheets'!$C$2:$C$126,BE$1)+GOALS('13-14 Teamsheets'!$H$2:$Z$132,$A96,'13-14 Teamsheets'!$C$2:$C$132,BE$1)+GOALS('14-15 Teamsheets'!$H$2:$Z$136,$A96,'14-15 Teamsheets'!$C$2:$C$136,BE$1)</f>
        <v>0</v>
      </c>
      <c r="CD96" s="27">
        <f>GOALS('07-08 Teamsheets'!$H$2:$Z$88,$A96,'07-08 Teamsheets'!$C$2:$C$88,BJ$1)
+GOALS('08-09 Teamsheets'!$H$2:$Z$92,$A96,'08-09 Teamsheets'!$C$2:$C$92,BJ$1)
+GOALS('09-10 Teamsheets'!$H$2:$Z$98,$A96,'09-10 Teamsheets'!$C$2:$C$98,BJ$1)
+GOALS('10-11 Teamsheets'!$H$2:$Z$107,$A96,'10-11 Teamsheets'!$C$2:$C$107,BJ$1)
+GOALS('11-12 Teamsheets'!$H$2:$Z$119,$A96,'11-12 Teamsheets'!$C$2:$C$119,BJ$1)
+GOALS('12-13 Teamsheets'!$H$2:$Z$124,$A96,'12-13 Teamsheets'!$C$2:$C$124,BJ$1)+GOALS('13-14 Teamsheets'!$H$2:$Z$130,$A96,'13-14 Teamsheets'!$C$2:$C$130,BJ$1)+GOALS('14-15 Teamsheets'!$H$2:$Z$134,$A96,'14-15 Teamsheets'!$C$2:$C$134,BJ$1)
+GOALS('07-08 Teamsheets'!$H$2:$Z$88,$A96,'07-08 Teamsheets'!$C$2:$C$88,BO$1)
+GOALS('08-09 Teamsheets'!$H$2:$Z$92,$A96,'08-09 Teamsheets'!$C$2:$C$92,BO$1)
+GOALS('09-10 Teamsheets'!$H$2:$Z$98,$A96,'09-10 Teamsheets'!$C$2:$C$98,BO$1)
+GOALS('10-11 Teamsheets'!$H$2:$Z$107,$A96,'10-11 Teamsheets'!$C$2:$C$107,BO$1)
+GOALS('11-12 Teamsheets'!$H$2:$Z$119,$A96,'11-12 Teamsheets'!$C$2:$C$119,BO$1)
+GOALS('12-13 Teamsheets'!$H$2:$Z$126,$A96,'12-13 Teamsheets'!$C$2:$C$126,BO$1)+GOALS('13-14 Teamsheets'!$H$2:$Z$132,$A96,'13-14 Teamsheets'!$C$2:$C$132,BO$1)+GOALS('14-15 Teamsheets'!$H$2:$Z$136,$A96,'14-15 Teamsheets'!$C$2:$C$136,BO$1)</f>
        <v>0</v>
      </c>
      <c r="CE96" s="28">
        <f t="shared" si="33"/>
        <v>0</v>
      </c>
      <c r="CF96" s="27" t="str">
        <f>(GOALS('05-06 Teamsheets'!$H$2:$R$71,$A96) +GOALS('06-07 Teamsheets'!$H$2:$R$83,$A96) +  GOALS('07-08 Teamsheets'!$H$2:$R$88,$A96) + GOALS('08-09 Teamsheets'!$H$2:$R$92,$A96)+GOALS('09-10 Teamsheets'!$H$2:$R$98,$A96)+GOALS('10-11 Teamsheets'!$H$2:$R$107,$A96)+GOALS('11-12 Teamsheets'!$H$2:$R$119,$A96)+GOALS('12-13 Teamsheets'!$H$2:$R$126,$A96)+GOALS('13-14 Teamsheets'!$H$2:$R$132,$A96)+GOALS('14-15 Teamsheets'!$H$2:$R$136,$A96)) &amp; "(" &amp; (GOALS('05-06 Teamsheets'!$S$2:$W$71,$A96)+GOALS('06-07 Teamsheets'!$S$2:$Z$83,$A96)+GOALS('07-08 Teamsheets'!$S$2:$Z$88,$A96)+GOALS('08-09 Teamsheets'!$S$2:$Z$92,$A96)+GOALS('09-10 Teamsheets'!$S$2:$Z$98,$A96)+GOALS('10-11 Teamsheets'!$S$2:$Z$107,$A96)+GOALS('11-12 Teamsheets'!$S$2:$Z$119,$A96)+GOALS('12-13 Teamsheets'!$S$2:$Z$126,$A96)+GOALS('13-14 Teamsheets'!$S$2:$Z$132,$A96)+GOALS('14-15 Teamsheets'!$S$2:$Z$136,$A96)) &amp; ")"</f>
        <v>0(0)</v>
      </c>
      <c r="CG96" s="28">
        <f t="shared" si="34"/>
        <v>0</v>
      </c>
      <c r="CH96" s="71">
        <f t="shared" ref="CH96:CH174" si="35">SUM(D96,I96,N96,S96)</f>
        <v>0</v>
      </c>
      <c r="CI96" s="83">
        <f t="shared" ref="CI96:CI174" si="36">SUM(X96,AC96,AH96,AM96,AR96,BG96,AW96,BL96,BQ96,BB96)</f>
        <v>0</v>
      </c>
      <c r="CJ96" s="77">
        <f t="shared" ref="CJ96:CJ174" si="37">SUM(CH96:CI96)</f>
        <v>0</v>
      </c>
      <c r="CK96" s="74" t="str">
        <f>(CARDS('05-06 Teamsheets'!$H$2:$W$71,$A96,$CX$2)+CARDS('06-07 Teamsheets'!$H$2:$Z$83,$A96,$CX$2)+CARDS('07-08 Teamsheets'!$H$2:$Z$88,$A96,$CX$2)+CARDS('08-09 Teamsheets'!$H$2:$Z$92,$A96,$CX$2)+CARDS('09-10 Teamsheets'!$H$2:$Z$98,$A96,$CX$2)+CARDS('10-11 Teamsheets'!$H$2:$Z$107,$A96,$CX$2)+CARDS('11-12 Teamsheets'!$H$2:$Z$119,$A96,$CX$2)+CARDS('12-13 Teamsheets'!$H$2:$Z$126,$A96,$CX$2)+CARDS('13-14 Teamsheets'!$H$2:$Z$130,$A96,$CX$2)) &amp; "(" &amp; (CARDS('05-06 Teamsheets'!$H$2:$W$71,$A96,$CX$3)+CARDS('06-07 Teamsheets'!$H$2:$Z$83,$A96,$CX$3)+CARDS('07-08 Teamsheets'!$H$2:$Z$88,$A96,$CX$3)+CARDS('08-09 Teamsheets'!$H$2:$Z$92,$A96,$CX$3)+CARDS('09-10 Teamsheets'!$H$2:$Z$98,$A96,$CX$3)+CARDS('10-11 Teamsheets'!$H$2:$Z$107,$A96,$CX$3)+CARDS('11-12 Teamsheets'!$H$2:$Z$119,$A96,$CX$3)+CARDS('13-14 Teamsheets'!$H$2:$Z$130,$A96,$CX$3)) &amp; ")"</f>
        <v>1(0)</v>
      </c>
      <c r="CL96" s="28">
        <f t="shared" si="10"/>
        <v>192</v>
      </c>
      <c r="CM96" s="28">
        <f t="shared" si="25"/>
        <v>0</v>
      </c>
      <c r="CN96" s="77">
        <f t="shared" si="12"/>
        <v>192</v>
      </c>
      <c r="CO96" s="28">
        <f t="shared" si="29"/>
        <v>64</v>
      </c>
      <c r="CP96" s="28">
        <f t="shared" si="30"/>
        <v>0</v>
      </c>
      <c r="CQ96" s="77">
        <f t="shared" si="24"/>
        <v>0</v>
      </c>
      <c r="CS96" s="71">
        <f t="shared" si="26"/>
        <v>148</v>
      </c>
      <c r="CT96" s="83">
        <f t="shared" si="27"/>
        <v>141</v>
      </c>
      <c r="CU96" s="77">
        <f t="shared" si="28"/>
        <v>101</v>
      </c>
    </row>
    <row r="97" spans="1:102" x14ac:dyDescent="0.2">
      <c r="A97" s="25" t="s">
        <v>1209</v>
      </c>
      <c r="B97" s="27" t="s">
        <v>1635</v>
      </c>
      <c r="C97" s="27" t="s">
        <v>1635</v>
      </c>
      <c r="D97" s="27">
        <v>0</v>
      </c>
      <c r="E97" s="27" t="s">
        <v>1635</v>
      </c>
      <c r="F97" s="82">
        <v>0</v>
      </c>
      <c r="G97" s="27" t="s">
        <v>1635</v>
      </c>
      <c r="H97" s="27" t="s">
        <v>1635</v>
      </c>
      <c r="I97" s="27">
        <v>0</v>
      </c>
      <c r="J97" s="27" t="s">
        <v>1635</v>
      </c>
      <c r="K97" s="82">
        <v>0</v>
      </c>
      <c r="L97" s="27" t="s">
        <v>1635</v>
      </c>
      <c r="M97" s="27" t="s">
        <v>1635</v>
      </c>
      <c r="N97" s="27">
        <v>0</v>
      </c>
      <c r="O97" s="27" t="s">
        <v>1635</v>
      </c>
      <c r="P97" s="82">
        <v>0</v>
      </c>
      <c r="Q97" s="27" t="str">
        <f>(APPS('08-09 Teamsheets'!$H$2:$R$92,$A97,'08-09 Teamsheets'!$C$2:$C$92,Q$1)+APPS('09-10 Teamsheets'!$H$2:$R$98,$A97,'09-10 Teamsheets'!$C$2:$C$98,Q$1)+APPS('10-11 Teamsheets'!$H$2:$R$107,$A97,'10-11 Teamsheets'!$C$2:$C$107,Q$1)+APPS('11-12 Teamsheets'!$H$2:$R$119,$A97,'11-12 Teamsheets'!$C$2:$C$119,Q$1)+APPS('12-13 Teamsheets'!$H$2:$R$126,$A97,'12-13 Teamsheets'!$C$2:$C$126,Q$1)+APPS('13-14 Teamsheets'!$H$2:$R$132,$A97,'13-14 Teamsheets'!$C$2:$C$132,Q$1)+APPS('14-15 Teamsheets'!$H$2:$R$136,$A97,'14-15 Teamsheets'!$C$2:$C$136,Q$1)) &amp; "(" &amp; (SUBS('08-09 Teamsheets'!$S$2:$Z$92,$A97,'08-09 Teamsheets'!$C$2:$C$92,Q$1)+SUBS('09-10 Teamsheets'!$S$2:$Z$98,$A97,'09-10 Teamsheets'!$C$2:$C$98,Q$1)+SUBS('10-11 Teamsheets'!$S$2:$Z$107,$A97,'10-11 Teamsheets'!$C$2:$C$107,Q$1)+SUBS('11-12 Teamsheets'!$S$2:$Z$119,$A97,'11-12 Teamsheets'!$C$2:$C$119,Q$1)+SUBS('12-13 Teamsheets'!$S$2:$Z$126,$A97,'12-13 Teamsheets'!$C$2:$C$126,Q$1)+SUBS('13-14 Teamsheets'!$S$2:$Z$132,$A97,'13-14 Teamsheets'!$C$2:$C$132,Q$1)+SUBS('14-15 Teamsheets'!$S$2:$Z$136,$A97,'14-15 Teamsheets'!$C$2:$C$136,Q$1)) &amp; ")"</f>
        <v>111(7)</v>
      </c>
      <c r="R97" s="27" t="str">
        <f>(GOALS('08-09 Teamsheets'!$H$2:$R$92,$A97,'08-09 Teamsheets'!$C$2:$C$92,Q$1)+GOALS('09-10 Teamsheets'!$H$2:$R$98,$A97,'09-10 Teamsheets'!$C$2:$C$98,Q$1)+GOALS('10-11 Teamsheets'!$H$2:$R$107,$A97,'10-11 Teamsheets'!$C$2:$C$107,Q$1)+GOALS('11-12 Teamsheets'!$H$2:$R$119,$A97,'11-12 Teamsheets'!$C$2:$C$119,Q$1)+GOALS('12-13 Teamsheets'!$H$2:$R$126,$A97,'12-13 Teamsheets'!$C$2:$C$126,Q$1)+GOALS('13-14 Teamsheets'!$H$2:$R$132,$A97,'13-14 Teamsheets'!$C$2:$C$132,Q$1)+GOALS('14-15 Teamsheets'!$H$2:$R$136,$A97,'14-15 Teamsheets'!$C$2:$C$136,Q$1)) &amp; "(" &amp; (GOALS('08-09 Teamsheets'!$S$2:$Z$92,$A97,'08-09 Teamsheets'!$C$2:$C$92,Q$1)+GOALS('09-10 Teamsheets'!$S$2:$Z$98,$A97,'09-10 Teamsheets'!$C$2:$C$98,Q$1)+GOALS('10-11 Teamsheets'!$S$2:$Z$107,$A97,'10-11 Teamsheets'!$C$2:$C$107,Q$1)+GOALS('11-12 Teamsheets'!$S$2:$Z$119,$A97,'11-12 Teamsheets'!$C$2:$C$119,Q$1)+GOALS('12-13 Teamsheets'!$S$2:$Z$126,$A97,'12-13 Teamsheets'!$C$2:$C$126,Q$1)+GOALS('13-14 Teamsheets'!$S$2:$Z$132,$A97,'13-14 Teamsheets'!$C$2:$C$132,Q$1)+GOALS('14-15 Teamsheets'!$S$2:$Z$136,$A97,'14-15 Teamsheets'!$C$2:$C$136,Q$1)) &amp; ")"</f>
        <v>3(0)</v>
      </c>
      <c r="S97" s="27">
        <f>Clean_sheet('08-09 Teamsheets'!$C$2:$H$92,$A97,Q$1)+Clean_sheet('09-10 Teamsheets'!$C$2:$H$98,$A97,Q$1)+Clean_sheet('10-11 Teamsheets'!$C$2:$H$107,$A97,Q$1)+Clean_sheet('11-12 Teamsheets'!$C$2:$H$119,$A97,Q$1)+Clean_sheet('12-13 Teamsheets'!$C$2:$H$126,$A97,Q$1)+Clean_sheet('13-14 Teamsheets'!$C$2:$H$132,$A97,Q$1)+Clean_sheet('14-15 Teamsheets'!$C$2:$H$136,$A97,Q$1)</f>
        <v>0</v>
      </c>
      <c r="T97" s="27" t="str">
        <f>(CARDS('08-09 Teamsheets'!$H$2:$Z$92,$A97,$CX$2,'08-09 Teamsheets'!$C$2:$C$92,Q$1)+CARDS('09-10 Teamsheets'!$H$2:$Z$98,$A97,$CX$2,'09-10 Teamsheets'!$C$2:$C$98,Q$1)+CARDS('10-11 Teamsheets'!$H$2:$Z$107,$A97,$CX$2,'10-11 Teamsheets'!$C$2:$C$107,Q$1)+CARDS('11-12 Teamsheets'!$H$2:$Z$119,$A97,$CX$2,'11-12 Teamsheets'!$C$2:$C$119,Q$1)+CARDS('12-13 Teamsheets'!$H$2:$Z$126,$A97,$CX$2,'12-13 Teamsheets'!$C$2:$C$126,Q$1)+CARDS('13-14 Teamsheets'!$H$2:$Z$132,$A97,$CX$2,'13-14 Teamsheets'!$C$2:$C$132,Q$1)+CARDS('14-15 Teamsheets'!$H$2:$Z$136,$A97,$CX$2,'14-15 Teamsheets'!$C$2:$C$136,Q$1)) &amp; "(" &amp; (CARDS('08-09 Teamsheets'!$H$2:$Z$92,$A97,$CX$3,'08-09 Teamsheets'!$C$2:$C$92,Q$1)+CARDS('09-10 Teamsheets'!$H$2:$Z$98,$A97,$CX$3,'09-10 Teamsheets'!$C$2:$C$98,Q$1)+CARDS('10-11 Teamsheets'!$H$2:$Z$107,$A97,$CX$3,'10-11 Teamsheets'!$C$2:$C$107,Q$1)+CARDS('11-12 Teamsheets'!$H$2:$Z$119,$A97,$CX$3,'11-12 Teamsheets'!$C$2:$C$119,Q$1)+CARDS('12-13 Teamsheets'!$H$2:$Z$126,$A97,$CX$3,'12-13 Teamsheets'!$C$2:$C$126,Q$1)+CARDS('13-14 Teamsheets'!$H$2:$Z$132,$A97,$CX$3,'13-14 Teamsheets'!$C$2:$C$132,Q$1)+CARDS('14-15 Teamsheets'!$H$2:$Z$136,$A97,$CX$3,'14-15 Teamsheets'!$C$2:$C$136,Q$1)) &amp; ")"</f>
        <v>8(0)</v>
      </c>
      <c r="U97" s="82">
        <f>MINS_PLAYED('08-09 Teamsheets'!$H$2:$R$92,$A97,'08-09 Teamsheets'!$C$2:$C$92,Q$1)+MINS_PLAYED('09-10 Teamsheets'!$H$2:$R$98,$A97,'09-10 Teamsheets'!$C$2:$C$98,Q$1)+ MINS_AS_SUB('08-09 Teamsheets'!$S$2:$Z$92,$A97,'08-09 Teamsheets'!$C$2:$C$92,Q$1)+ MINS_AS_SUB('09-10 Teamsheets'!$S$2:$Z$98,$A97,'09-10 Teamsheets'!$C$2:$C$98,Q$1)+MINS_PLAYED('10-11 Teamsheets'!$H$2:$R$107,$A97,'10-11 Teamsheets'!$C$2:$C$107,Q$1)+MINS_AS_SUB('10-11 Teamsheets'!$S$2:$Z$107,$A97,'10-11 Teamsheets'!$C$2:$C$107,Q$1)+MINS_PLAYED('11-12 Teamsheets'!$H$2:$R$119,$A97,'11-12 Teamsheets'!$C$2:$C$119,Q$1)+MINS_AS_SUB('11-12 Teamsheets'!$S$2:$Z$119,$A97,'11-12 Teamsheets'!$C$2:$C$119,Q$1)+MINS_PLAYED('12-13 Teamsheets'!$H$2:$R$126,$A97,'12-13 Teamsheets'!$C$2:$C$126,Q$1)+MINS_AS_SUB('12-13 Teamsheets'!$S$2:$Z$126,$A97,'12-13 Teamsheets'!$C$2:$C$126,Q$1)+MINS_PLAYED('13-14 Teamsheets'!$H$2:$R$132,$A97,'13-14 Teamsheets'!$C$2:$C$132,Q$1)+MINS_AS_SUB('13-14 Teamsheets'!$S$2:$Z$132,$A97,'13-14 Teamsheets'!$C$2:$C$132,Q$1)+MINS_PLAYED('14-15 Teamsheets'!$H$2:$R$136,$A97,'14-15 Teamsheets'!$C$2:$C$136,Q$1)+MINS_AS_SUB('14-15 Teamsheets'!$S$2:$Z$136,$A97,'14-15 Teamsheets'!$C$2:$C$136,Q$1)</f>
        <v>9705</v>
      </c>
      <c r="V97" s="27" t="s">
        <v>1635</v>
      </c>
      <c r="W97" s="27" t="s">
        <v>1635</v>
      </c>
      <c r="X97" s="27">
        <v>0</v>
      </c>
      <c r="Y97" s="27" t="s">
        <v>1635</v>
      </c>
      <c r="Z97" s="82">
        <v>0</v>
      </c>
      <c r="AA97" s="27" t="s">
        <v>1635</v>
      </c>
      <c r="AB97" s="27" t="s">
        <v>1635</v>
      </c>
      <c r="AC97" s="27">
        <v>0</v>
      </c>
      <c r="AD97" s="27" t="s">
        <v>1635</v>
      </c>
      <c r="AE97" s="82">
        <v>0</v>
      </c>
      <c r="AF97" s="27" t="s">
        <v>1635</v>
      </c>
      <c r="AG97" s="27" t="s">
        <v>1635</v>
      </c>
      <c r="AH97" s="27">
        <v>0</v>
      </c>
      <c r="AI97" s="27" t="s">
        <v>1635</v>
      </c>
      <c r="AJ97" s="82">
        <v>0</v>
      </c>
      <c r="AK97" s="27" t="s">
        <v>1635</v>
      </c>
      <c r="AL97" s="27" t="s">
        <v>1635</v>
      </c>
      <c r="AM97" s="27">
        <v>0</v>
      </c>
      <c r="AN97" s="27" t="s">
        <v>1635</v>
      </c>
      <c r="AO97" s="82">
        <v>0</v>
      </c>
      <c r="AP97" s="27" t="s">
        <v>1635</v>
      </c>
      <c r="AQ97" s="27" t="s">
        <v>1635</v>
      </c>
      <c r="AR97" s="27">
        <v>0</v>
      </c>
      <c r="AS97" s="27" t="s">
        <v>1635</v>
      </c>
      <c r="AT97" s="82">
        <v>0</v>
      </c>
      <c r="AU97" s="27" t="s">
        <v>1635</v>
      </c>
      <c r="AV97" s="27" t="s">
        <v>1635</v>
      </c>
      <c r="AW97" s="27">
        <v>0</v>
      </c>
      <c r="AX97" s="27" t="s">
        <v>1635</v>
      </c>
      <c r="AY97" s="82">
        <v>0</v>
      </c>
      <c r="AZ97" s="27" t="str">
        <f>(APPS('07-08 Teamsheets'!$H$2:$R$88,$A97,'07-08 Teamsheets'!$C$2:$C$88,AZ$1)+APPS('11-12 Teamsheets'!$H$2:$R$119,$A97,'11-12 Teamsheets'!$C$2:$C$119,AZ$1)+APPS('12-13 Teamsheets'!$H$2:$R$126,$A97,'12-13 Teamsheets'!$C$2:$C$126,AZ$1)+APPS('13-14 Teamsheets'!$H$2:$R$132,$A97,'13-14 Teamsheets'!$C$2:$C$132,AZ$1)+APPS('14-15 Teamsheets'!$H$2:$R$136,$A97,'14-15 Teamsheets'!$C$2:$C$136,AZ$1)) &amp; "(" &amp; (SUBS('07-08 Teamsheets'!$S$2:$Z$88,$A97,'07-08 Teamsheets'!$C$2:$C$88,AZ$1)+SUBS('11-12 Teamsheets'!$S$2:$Z$119,$A97,'11-12 Teamsheets'!$C$2:$C$119,AZ$1)+SUBS('12-13 Teamsheets'!$S$2:$Z$126,$A97,'12-13 Teamsheets'!$C$2:$C$126,AZ$1)+SUBS('13-14 Teamsheets'!$S$2:$Z$132,$A97,'13-14 Teamsheets'!$C$2:$C$132,AZ$1)+SUBS('14-15 Teamsheets'!$S$2:$Z$136,$A97,'14-15 Teamsheets'!$C$2:$C$136,AZ$1)) &amp; ")"</f>
        <v>0(0)</v>
      </c>
      <c r="BA97" s="27" t="str">
        <f>(GOALS('07-08 Teamsheets'!$H$2:$R$88,$A97,'07-08 Teamsheets'!$C$2:$C$88,AZ$1)+GOALS('11-12 Teamsheets'!$H$2:$R$119,$A97,'11-12 Teamsheets'!$C$2:$C$119,AZ$1)+GOALS('12-13 Teamsheets'!$H$2:$R$126,$A97,'12-13 Teamsheets'!$C$2:$C$126,AZ$1)+GOALS('13-14 Teamsheets'!$H$2:$R$132,$A97,'13-14 Teamsheets'!$C$2:$C$132,AZ$1)+GOALS('14-15 Teamsheets'!$H$2:$R$136,$A97,'14-15 Teamsheets'!$C$2:$C$136,AZ$1)) &amp; "(" &amp; (GOALS('07-08 Teamsheets'!$S$2:$Z$88,$A97,'07-08 Teamsheets'!$C$2:$C$88,AZ$1)+GOALS('11-12 Teamsheets'!$S$2:$Z$119,$A97,'11-12 Teamsheets'!$C$2:$C$119,AZ$1)+GOALS('12-13 Teamsheets'!$S$2:$Z$126,$A97,'12-13 Teamsheets'!$C$2:$C$126,AZ$1)+GOALS('13-14 Teamsheets'!$S$2:$Z$132,$A97,'13-14 Teamsheets'!$C$2:$C$132,AZ$1)+GOALS('14-15 Teamsheets'!$S$2:$Z$136,$A97,'14-15 Teamsheets'!$C$2:$C$136,AZ$1)) &amp; ")"</f>
        <v>0(0)</v>
      </c>
      <c r="BB97" s="27">
        <f>Clean_sheet('07-08 Teamsheets'!$C$2:$H$92,$A97,AZ$1)+Clean_sheet('11-12 Teamsheets'!$C$2:$H$119,$A97,AZ$1)+Clean_sheet('12-13 Teamsheets'!$C$2:$H$126,$A97,AZ$1)+Clean_sheet('13-14 Teamsheets'!$C$2:$H$132,$A97,AZ$1)+Clean_sheet('14-15 Teamsheets'!$C$2:$H$136,$A97,AZ$1)</f>
        <v>0</v>
      </c>
      <c r="BC97" s="27" t="str">
        <f>(CARDS('07-08 Teamsheets'!$H$2:$Z$88,$A97,$CX$2,'07-08 Teamsheets'!$C$2:$C$88,AZ$1)+CARDS('11-12 Teamsheets'!$H$2:$Z$119,$A97,$CX$2,'11-12 Teamsheets'!$C$2:$C$119,AZ$1)+CARDS('12-13 Teamsheets'!$H$2:$Z$126,$A97,$CX$2,'12-13 Teamsheets'!$C$2:$C$126,AZ$1)+CARDS('13-14 Teamsheets'!$H$2:$Z$132,$A97,$CX$2,'13-14 Teamsheets'!$C$2:$C$132,AZ$1)+CARDS('14-15 Teamsheets'!$H$2:$Z$136,$A97,$CX$2,'14-15 Teamsheets'!$C$2:$C$136,AZ$1)) &amp; "(" &amp; (CARDS('07-08 Teamsheets'!$H$2:$Z$88,$A97,$CX$3,'07-08 Teamsheets'!$C$2:$C$88,AZ$1)+CARDS('11-12 Teamsheets'!$H$2:$Z$119,$A97,$CX$3,'11-12 Teamsheets'!$C$2:$C$119,AZ$1)+CARDS('12-13 Teamsheets'!$H$2:$Z$126,$A97,$CX$3,'12-13 Teamsheets'!$C$2:$C$126,AZ$1)+CARDS('13-14 Teamsheets'!$H$2:$Z$132,$A97,$CX$3,'13-14 Teamsheets'!$C$2:$C$132,AZ$1)+CARDS('14-15 Teamsheets'!$H$2:$Z$136,$A97,$CX$3,'14-15 Teamsheets'!$C$2:$C$136,AZ$1)) &amp; ")"</f>
        <v>0(0)</v>
      </c>
      <c r="BD97" s="82">
        <f>MINS_PLAYED('07-08 Teamsheets'!$H$2:$R$88,$A97,'07-08 Teamsheets'!$C$2:$C$88,AZ$1)+MINS_PLAYED('11-12 Teamsheets'!$H$2:$R$119,$A97,'11-12 Teamsheets'!$C$2:$C$119,AZ$1)+MINS_PLAYED('12-13 Teamsheets'!$H$2:$R$126,$A97,'12-13 Teamsheets'!$C$2:$C$126,AZ$1)+MINS_PLAYED('13-14 Teamsheets'!$H$2:$R$132,$A97,'13-14 Teamsheets'!$C$2:$C$132,AZ$1)+MINS_PLAYED('14-15 Teamsheets'!$H$2:$R$136,$A97,'14-15 Teamsheets'!$C$2:$C$136,AZ$1)+MINS_AS_SUB('07-08 Teamsheets'!$S$2:$Z$88,$A97,'07-08 Teamsheets'!$C$2:$C$88,AZ$1)+MINS_AS_SUB('11-12 Teamsheets'!$S$2:$Z$119,$A97,'11-12 Teamsheets'!$C$2:$C$119,AZ$1)+MINS_AS_SUB('12-13 Teamsheets'!$S$2:$Z$126,$A97,'12-13 Teamsheets'!$C$2:$C$126,AZ$1)+MINS_AS_SUB('13-14 Teamsheets'!$S$2:$Z$132,$A97,'13-14 Teamsheets'!$C$2:$C$132,AZ$1)+MINS_AS_SUB('14-15 Teamsheets'!$S$2:$Z$136,$A97,'14-15 Teamsheets'!$C$2:$C$136,AZ$1)</f>
        <v>0</v>
      </c>
      <c r="BE97" s="27" t="str">
        <f>(APPS('08-09 Teamsheets'!$H$2:$R$92,$A97,'08-09 Teamsheets'!$C$2:$C$92,BE$1)+APPS('09-10 Teamsheets'!$H$2:$R$98,$A97,'09-10 Teamsheets'!$C$2:$C$98,BE$1)+APPS('10-11 Teamsheets'!$H$2:$R$107,$A97,'10-11 Teamsheets'!$C$2:$C$107,BE$1)+APPS('11-12 Teamsheets'!$H$2:$R$119,$A97,'11-12 Teamsheets'!$C$2:$C$119,BE$1)+APPS('12-13 Teamsheets'!$H$2:$R$126,$A97,'12-13 Teamsheets'!$C$2:$C$126,BE$1)+APPS('13-14 Teamsheets'!$H$2:$R$132,$A97,'13-14 Teamsheets'!$C$2:$C$132,BE$1)+APPS('14-15 Teamsheets'!$H$2:$R$136,$A97,'14-15 Teamsheets'!$C$2:$C$136,BE$1)) &amp; "(" &amp; (SUBS('08-09 Teamsheets'!$S$2:$Z$92,$A97,'08-09 Teamsheets'!$C$2:$C$92,BE$1)+SUBS('09-10 Teamsheets'!$S$2:$Z$98,$A97,'09-10 Teamsheets'!$C$2:$C$98,BE$1)+SUBS('10-11 Teamsheets'!$S$2:$Z$107,$A97,'10-11 Teamsheets'!$C$2:$C$107,BE$1)+SUBS('11-12 Teamsheets'!$S$2:$Z$119,$A97,'11-12 Teamsheets'!$C$2:$C$119,BE$1)+SUBS('12-13 Teamsheets'!$S$2:$Z$126,$A97,'12-13 Teamsheets'!$C$2:$C$126,BE$1)+SUBS('13-14 Teamsheets'!$S$2:$Z$132,$A97,'13-14 Teamsheets'!$C$2:$C$132,BE$1)+SUBS('14-15 Teamsheets'!$S$2:$Z$136,$A97,'14-15 Teamsheets'!$C$2:$C$136,BE$1)) &amp; ")"</f>
        <v>4(0)</v>
      </c>
      <c r="BF97" s="27" t="str">
        <f>(GOALS('08-09 Teamsheets'!$H$2:$R$92,$A97,'08-09 Teamsheets'!$C$2:$C$92,BE$1)+GOALS('09-10 Teamsheets'!$H$2:$R$98,$A97,'09-10 Teamsheets'!$C$2:$C$98,BE$1)+GOALS('10-11 Teamsheets'!$H$2:$R$107,$A97,'10-11 Teamsheets'!$C$2:$C$107,BE$1)+GOALS('11-12 Teamsheets'!$H$2:$R$119,$A97,'11-12 Teamsheets'!$C$2:$C$119,BE$1)+GOALS('12-13 Teamsheets'!$H$2:$R$126,$A97,'12-13 Teamsheets'!$C$2:$C$126,BE$1)+GOALS('13-14 Teamsheets'!$H$2:$R$132,$A97,'13-14 Teamsheets'!$C$2:$C$132,BE$1)+GOALS('14-15 Teamsheets'!$H$2:$R$136,$A97,'14-15 Teamsheets'!$C$2:$C$136,BE$1)) &amp; "(" &amp; (GOALS('08-09 Teamsheets'!$S$2:$Z$92,$A97,'08-09 Teamsheets'!$C$2:$C$92,BE$1)+GOALS('09-10 Teamsheets'!$S$2:$Z$98,$A97,'09-10 Teamsheets'!$C$2:$C$98,BE$1)+GOALS('10-11 Teamsheets'!$S$2:$Z$107,$A97,'10-11 Teamsheets'!$C$2:$C$107,BE$1)+GOALS('11-12 Teamsheets'!$S$2:$Z$119,$A97,'11-12 Teamsheets'!$C$2:$C$119,BE$1)+GOALS('12-13 Teamsheets'!$S$2:$Z$126,$A97,'12-13 Teamsheets'!$C$2:$C$126,BE$1)+GOALS('13-14 Teamsheets'!$S$2:$Z$132,$A97,'13-14 Teamsheets'!$C$2:$C$132,BE$1)+GOALS('14-15 Teamsheets'!$S$2:$Z$136,$A97,'14-15 Teamsheets'!$C$2:$C$136,BE$1)) &amp; ")"</f>
        <v>0(0)</v>
      </c>
      <c r="BG97" s="27">
        <f>Clean_sheet('08-09 Teamsheets'!$C$2:$H$92,$A97,BE$1)+Clean_sheet('09-10 Teamsheets'!$C$2:$H$98,$A97,BE$1)+Clean_sheet('10-11 Teamsheets'!$C$2:$H$107,$A97,BE$1)+Clean_sheet('11-12 Teamsheets'!$C$2:$H$119,$A97,BE$1)+Clean_sheet('12-13 Teamsheets'!$C$2:$H$126,$A97,BE$1)+Clean_sheet('13-14 Teamsheets'!$C$2:$H$132,$A97,BE$1)+Clean_sheet('14-15 Teamsheets'!$C$2:$H$136,$A97,BE$1)</f>
        <v>0</v>
      </c>
      <c r="BH97" s="27" t="str">
        <f>(CARDS('08-09 Teamsheets'!$H$2:$Z$92,$A97,$CX$2,'08-09 Teamsheets'!$C$2:$C$92,BE$1)+CARDS('09-10 Teamsheets'!$H$2:$Z$98,$A97,$CX$2,'09-10 Teamsheets'!$C$2:$C$98,BE$1)+CARDS('10-11 Teamsheets'!$H$2:$Z$107,$A97,$CX$2,'10-11 Teamsheets'!$C$2:$C$107,BE$1)+CARDS('11-12 Teamsheets'!$H$2:$Z$119,$A97,$CX$2,'11-12 Teamsheets'!$C$2:$C$119,BE$1)+CARDS('12-13 Teamsheets'!$H$2:$Z$126,$A97,$CX$2,'12-13 Teamsheets'!$C$2:$C$126,BE$1)+CARDS('13-14 Teamsheets'!$H$2:$Z$132,$A97,$CX$2,'13-14 Teamsheets'!$C$2:$C$132,BE$1)+CARDS('14-15 Teamsheets'!$H$2:$Z$136,$A97,$CX$2,'14-15 Teamsheets'!$C$2:$C$136,BE$1)) &amp; "(" &amp; (CARDS('08-09 Teamsheets'!$H$2:$Z$92,$A97,$CX$3,'08-09 Teamsheets'!$C$2:$C$92,BE$1)+CARDS('09-10 Teamsheets'!$H$2:$Z$98,$A97,$CX$3,'09-10 Teamsheets'!$C$2:$C$98,BE$1)+CARDS('10-11 Teamsheets'!$H$2:$Z$107,$A97,$CX$3,'10-11 Teamsheets'!$C$2:$C$107,BE$1)+CARDS('11-12 Teamsheets'!$H$2:$Z$119,$A97,$CX$3,'11-12 Teamsheets'!$C$2:$C$119,BE$1)+CARDS('12-13 Teamsheets'!$H$2:$Z$126,$A97,$CX$3,'12-13 Teamsheets'!$C$2:$C$126,BE$1)+CARDS('13-14 Teamsheets'!$H$2:$Z$132,$A97,$CX$3,'13-14 Teamsheets'!$C$2:$C$132,BE$1)+CARDS('14-15 Teamsheets'!$H$2:$Z$136,$A97,$CX$3,'14-15 Teamsheets'!$C$2:$C$136,BE$1)) &amp; ")"</f>
        <v>1(0)</v>
      </c>
      <c r="BI97" s="82">
        <f>MINS_PLAYED('08-09 Teamsheets'!$H$2:$R$92,$A97,'08-09 Teamsheets'!$C$2:$C$92,BE$1)+MINS_PLAYED('09-10 Teamsheets'!$H$2:$R$98,$A97,'09-10 Teamsheets'!$C$2:$C$98,BE$1)+ MINS_AS_SUB('08-09 Teamsheets'!$S$2:$Z$92,$A97,'08-09 Teamsheets'!$C$2:$C$92,BE$1)+ MINS_AS_SUB('09-10 Teamsheets'!$S$2:$Z$98,$A97,'09-10 Teamsheets'!$C$2:$C$98,BE$1)+MINS_PLAYED('10-11 Teamsheets'!$H$2:$R$107,$A97,'10-11 Teamsheets'!$C$2:$C$107,BE$1)+MINS_AS_SUB('10-11 Teamsheets'!$S$2:$Z$107,$A97,'10-11 Teamsheets'!$C$2:$C$107,BE$1)+MINS_PLAYED('11-12 Teamsheets'!$H$2:$R$119,$A97,'11-12 Teamsheets'!$C$2:$C$119,BE$1)+MINS_AS_SUB('11-12 Teamsheets'!$S$2:$Z$119,$A97,'11-12 Teamsheets'!$C$2:$C$119,BE$1)+MINS_PLAYED('12-13 Teamsheets'!$H$2:$R$126,$A97,'12-13 Teamsheets'!$C$2:$C$126,BE$1)+MINS_AS_SUB('12-13 Teamsheets'!$S$2:$Z$126,$A97,'12-13 Teamsheets'!$C$2:$C$126,BE$1)+MINS_PLAYED('13-14 Teamsheets'!$H$2:$R$132,$A97,'13-14 Teamsheets'!$C$2:$C$132,BE$1)+MINS_AS_SUB('13-14 Teamsheets'!$S$2:$Z$132,$A97,'13-14 Teamsheets'!$C$2:$C$132,BE$1)+MINS_PLAYED('14-15 Teamsheets'!$H$2:$R$136,$A97,'14-15 Teamsheets'!$C$2:$C$136,BE$1)+MINS_AS_SUB('14-15 Teamsheets'!$S$2:$Z$136,$A97,'14-15 Teamsheets'!$C$2:$C$136,BE$1)</f>
        <v>360</v>
      </c>
      <c r="BJ97" s="27" t="str">
        <f>(APPS('07-08 Teamsheets'!$H$2:$R$88,$A97,'07-08 Teamsheets'!$C$2:$C$88,BJ$1)+APPS('08-09 Teamsheets'!$H$2:$R$92,$A97,'08-09 Teamsheets'!$C$2:$C$92,BJ$1)+APPS('09-10 Teamsheets'!$H$2:$R$98,$A97,'09-10 Teamsheets'!$C$2:$C$98,BJ$1)+APPS('10-11 Teamsheets'!$H$2:$R$106,$A97,'10-11 Teamsheets'!$C$2:$C$106,BJ$1)+APPS('11-12 Teamsheets'!$H$2:$R$119,$A97,'11-12 Teamsheets'!$C$2:$C$119,BJ$1)+APPS('12-13 Teamsheets'!$H$2:$R$126,$A97,'12-13 Teamsheets'!$C$2:$C$126,BJ$1)+APPS('13-14 Teamsheets'!$H$2:$R$132,$A97,'13-14 Teamsheets'!$C$2:$C$132,BJ$1)+APPS('14-15 Teamsheets'!$H$2:$R$136,$A97,'14-15 Teamsheets'!$C$2:$C$136,BJ$1)) &amp; "(" &amp; (SUBS('07-08 Teamsheets'!$S$2:$Z$88,$A97,'07-08 Teamsheets'!$C$2:$C$88,BJ$1)+SUBS('08-09 Teamsheets'!$S$2:$Z$92,$A97,'08-09 Teamsheets'!$C$2:$C$92,BJ$1)+SUBS('09-10 Teamsheets'!$S$2:$Z$98,$A97,'09-10 Teamsheets'!$C$2:$C$98,BJ$1)+SUBS('10-11 Teamsheets'!$S$2:$Z$106,$A97,'10-11 Teamsheets'!$C$2:$C$106,BJ$1)+SUBS('11-12 Teamsheets'!$S$2:$Z$119,$A97,'11-12 Teamsheets'!$C$2:$C$119,BJ$1)+SUBS('12-13 Teamsheets'!$S$2:$Z$126,$A97,'12-13 Teamsheets'!$C$2:$C$126,BJ$1)+SUBS('13-14 Teamsheets'!$S$2:$Z$132,$A97,'13-14 Teamsheets'!$C$2:$C$132,BJ$1)+SUBS('14-15 Teamsheets'!$S$2:$Z$136,$A97,'14-15 Teamsheets'!$C$2:$C$136,BJ$1)) &amp; ")"</f>
        <v>10(0)</v>
      </c>
      <c r="BK97" s="27" t="str">
        <f>(GOALS('07-08 Teamsheets'!$H$2:$R$88,$A97,'07-08 Teamsheets'!$C$2:$C$88,BJ$1)+GOALS('08-09 Teamsheets'!$H$2:$R$92,$A97,'08-09 Teamsheets'!$C$2:$C$92,BJ$1)+GOALS('09-10 Teamsheets'!$H$2:$R$98,$A97,'09-10 Teamsheets'!$C$2:$C$98,BJ$1)+GOALS('10-11 Teamsheets'!$H$2:$R$106,$A97,'10-11 Teamsheets'!$C$2:$C$106,BJ$1)+GOALS('11-12 Teamsheets'!$H$2:$R$119,$A97,'11-12 Teamsheets'!$C$2:$C$119,BJ$1)+GOALS('12-13 Teamsheets'!$H$2:$R$126,$A97,'12-13 Teamsheets'!$C$2:$C$126,BJ$1)+GOALS('13-14 Teamsheets'!$H$2:$R$132,$A97,'13-14 Teamsheets'!$C$2:$C$132,BJ$1)+GOALS('14-15 Teamsheets'!$H$2:$R$136,$A97,'14-15 Teamsheets'!$C$2:$C$136,BJ$1)) &amp; "(" &amp; (GOALS('07-08 Teamsheets'!$S$2:$Z$88,$A97,'07-08 Teamsheets'!$C$2:$C$88,BJ$1)+GOALS('08-09 Teamsheets'!$S$2:$Z$92,$A97,'08-09 Teamsheets'!$C$2:$C$92,BJ$1)+GOALS('09-10 Teamsheets'!$S$2:$Z$98,$A97,'09-10 Teamsheets'!$C$2:$C$98,BJ$1)+GOALS('10-11 Teamsheets'!$S$2:$Z$106,$A97,'10-11 Teamsheets'!$C$2:$C$106,BJ$1)+GOALS('11-12 Teamsheets'!$S$2:$Z$119,$A97,'11-12 Teamsheets'!$C$2:$C$119,BJ$1)+GOALS('12-13 Teamsheets'!$S$2:$Z$126,$A97,'12-13 Teamsheets'!$C$2:$C$126,BJ$1)+GOALS('13-14 Teamsheets'!$S$2:$Z$132,$A97,'13-14 Teamsheets'!$C$2:$C$132,BJ$1)+GOALS('14-15 Teamsheets'!$S$2:$Z$136,$A97,'14-15 Teamsheets'!$C$2:$C$136,BJ$1)) &amp; ")"</f>
        <v>0(0)</v>
      </c>
      <c r="BL97" s="27">
        <f>Clean_sheet('07-08 Teamsheets'!$C$2:$H$92,$A97,BJ$1)+Clean_sheet('08-09 Teamsheets'!$C$2:$H$92,$A97,BJ$1)+Clean_sheet('09-10 Teamsheets'!$C$2:$H$98,$A97,BJ$1)+Clean_sheet('10-11 Teamsheets'!$C$2:$H$106,$A97,BJ$1)+Clean_sheet('11-12 Teamsheets'!$C$2:$H$119,$A97,BJ$1)+Clean_sheet('12-13 Teamsheets'!$C$2:$H$126,$A97,BJ$1)+Clean_sheet('13-14 Teamsheets'!$C$2:$H$132,$A97,BJ$1)+Clean_sheet('14-15 Teamsheets'!$C$2:$H$136,$A97,BJ$1)</f>
        <v>0</v>
      </c>
      <c r="BM97" s="27" t="str">
        <f>(CARDS('07-08 Teamsheets'!$H$2:$Z$88,$A97,$CX$2,'07-08 Teamsheets'!$C$2:$C$88,BJ$1)+CARDS('08-09 Teamsheets'!$H$2:$Z$92,$A97,$CX$2,'08-09 Teamsheets'!$C$2:$C$92,BJ$1)+CARDS('09-10 Teamsheets'!$H$2:$Z$98,$A97,$CX$2,'09-10 Teamsheets'!$C$2:$C$98,BJ$1)+CARDS('10-11 Teamsheets'!$H$2:$Z$106,$A97,$CX$2,'10-11 Teamsheets'!$C$2:$C$106,BJ$1)+CARDS('11-12 Teamsheets'!$H$2:$Z$119,$A97,$CX$2,'11-12 Teamsheets'!$C$2:$C$119,BJ$1)+CARDS('12-13 Teamsheets'!$H$2:$Z$126,$A97,$CX$2,'12-13 Teamsheets'!$C$2:$C$126,BJ$1)+CARDS('13-14 Teamsheets'!$H$2:$Z$132,$A97,$CX$2,'13-14 Teamsheets'!$C$2:$C$132,BJ$1)+CARDS('14-15 Teamsheets'!$H$2:$Z$136,$A97,$CX$2,'14-15 Teamsheets'!$C$2:$C$136,BJ$1)) &amp; "(" &amp; (CARDS('07-08 Teamsheets'!$H$2:$Z$88,$A97,$CX$3,'07-08 Teamsheets'!$C$2:$C$88,BJ$1)+CARDS('08-09 Teamsheets'!$H$2:$Z$92,$A97,$CX$3,'08-09 Teamsheets'!$C$2:$C$92,BJ$1)+CARDS('09-10 Teamsheets'!$H$2:$Z$98,$A97,$CX$3,'09-10 Teamsheets'!$C$2:$C$98,BJ$1)+CARDS('10-11 Teamsheets'!$H$2:$Z$106,$A97,$CX$3,'10-11 Teamsheets'!$C$2:$C$106,BJ$1)+CARDS('11-12 Teamsheets'!$H$2:$Z$119,$A97,$CX$3,'11-12 Teamsheets'!$C$2:$C$119,BJ$1)+CARDS('12-13 Teamsheets'!$H$2:$Z$126,$A97,$CX$3,'12-13 Teamsheets'!$C$2:$C$126,BJ$1)+CARDS('13-14 Teamsheets'!$H$2:$Z$132,$A97,$CX$3,'13-14 Teamsheets'!$C$2:$C$132,BJ$1)+CARDS('14-15 Teamsheets'!$H$2:$Z$136,$A97,$CX$3,'14-15 Teamsheets'!$C$2:$C$136,BJ$1)) &amp; ")"</f>
        <v>1(1)</v>
      </c>
      <c r="BN97" s="82">
        <f>MINS_PLAYED('07-08 Teamsheets'!$H$2:$R$88,$A97,'07-08 Teamsheets'!$C$2:$C$88,BJ$1)+MINS_PLAYED('08-09 Teamsheets'!$H$2:$R$92,$A97,'08-09 Teamsheets'!$C$2:$C$92,BJ$1)+MINS_PLAYED('09-10 Teamsheets'!$H$2:$R$98,$A97,'09-10 Teamsheets'!$C$2:$C$98,BJ$1)+MINS_PLAYED('10-11 Teamsheets'!$H$2:$R$106,$A97,'10-11 Teamsheets'!$C$2:$C$106,BJ$1)+MINS_PLAYED('11-12 Teamsheets'!$H$2:$R$119,$A97,'11-12 Teamsheets'!$C$2:$C$119,BJ$1)+MINS_PLAYED('12-13 Teamsheets'!$H$2:$R$126,$A97,'12-13 Teamsheets'!$C$2:$C$126,BJ$1)+MINS_PLAYED('13-14 Teamsheets'!$H$2:$R$132,$A97,'13-14 Teamsheets'!$C$2:$C$132,BJ$1)+MINS_PLAYED('14-15 Teamsheets'!$H$2:$R$136,$A97,'14-15 Teamsheets'!$C$2:$C$136,BJ$1)+MINS_AS_SUB('07-08 Teamsheets'!$S$2:$Z$88,$A97,'07-08 Teamsheets'!$C$2:$C$88,BJ$1)+MINS_AS_SUB('08-09 Teamsheets'!$S$2:$Z$92,$A97,'08-09 Teamsheets'!$C$2:$C$92,BJ$1)+MINS_AS_SUB('09-10 Teamsheets'!$S$2:$Z$98,$A97,'09-10 Teamsheets'!$C$2:$C$98,BJ$1)+MINS_AS_SUB('10-11 Teamsheets'!$S$2:$Z$106,$A97,'10-11 Teamsheets'!$C$2:$C$106,BJ$1)+MINS_AS_SUB('11-12 Teamsheets'!$S$2:$Z$119,$A97,'11-12 Teamsheets'!$C$2:$C$119,BJ$1)+MINS_AS_SUB('12-13 Teamsheets'!$S$2:$Z$126,$A97,'12-13 Teamsheets'!$C$2:$C$126,BJ$1)+MINS_AS_SUB('13-14 Teamsheets'!$S$2:$Z$132,$A97,'13-14 Teamsheets'!$C$2:$C$132,BJ$1)+MINS_AS_SUB('14-15 Teamsheets'!$S$2:$Z$136,$A97,'14-15 Teamsheets'!$C$2:$C$136,BJ$1)</f>
        <v>895</v>
      </c>
      <c r="BO97" s="27" t="str">
        <f>(APPS('07-08 Teamsheets'!$H$2:$R$88,$A97,'07-08 Teamsheets'!$C$2:$C$88,BO$1)+APPS('08-09 Teamsheets'!$H$2:$R$92,$A97,'08-09 Teamsheets'!$C$2:$C$92,BO$1)+APPS('09-10 Teamsheets'!$H$2:$R$98,$A97,'09-10 Teamsheets'!$C$2:$C$98,BO$1)+APPS('10-11 Teamsheets'!$H$2:$R$106,$A97,'10-11 Teamsheets'!$C$2:$C$106,BO$1)+APPS('11-12 Teamsheets'!$H$2:$R$119,$A97,'11-12 Teamsheets'!$C$2:$C$119,BO$1)+APPS('12-13 Teamsheets'!$H$2:$R$126,$A97,'12-13 Teamsheets'!$C$2:$C$126,BO$1)+APPS('13-14 Teamsheets'!$H$2:$R$132,$A97,'13-14 Teamsheets'!$C$2:$C$132,BO$1)+APPS('14-15 Teamsheets'!$H$2:$R$136,$A97,'14-15 Teamsheets'!$C$2:$C$136,BO$1)) &amp; "(" &amp; (SUBS('07-08 Teamsheets'!$S$2:$Z$88,$A97,'07-08 Teamsheets'!$C$2:$C$88,BO$1)+SUBS('08-09 Teamsheets'!$S$2:$Z$92,$A97,'08-09 Teamsheets'!$C$2:$C$92,BO$1)+SUBS('09-10 Teamsheets'!$S$2:$Z$98,$A97,'09-10 Teamsheets'!$C$2:$C$98,BO$1)+SUBS('10-11 Teamsheets'!$S$2:$Z$106,$A97,'10-11 Teamsheets'!$C$2:$C$106,BO$1)+SUBS('11-12 Teamsheets'!$S$2:$Z$119,$A97,'11-12 Teamsheets'!$C$2:$C$119,BO$1)+SUBS('12-13 Teamsheets'!$S$2:$Z$126,$A97,'12-13 Teamsheets'!$C$2:$C$126,BO$1)+SUBS('13-14 Teamsheets'!$S$2:$Z$132,$A97,'13-14 Teamsheets'!$C$2:$C$132,BO$1)+SUBS('14-15 Teamsheets'!$S$2:$Z$136,$A97,'14-15 Teamsheets'!$C$2:$C$136,BO$1)) &amp; ")"</f>
        <v>12(0)</v>
      </c>
      <c r="BP97" s="27" t="str">
        <f>(GOALS('07-08 Teamsheets'!$H$2:$R$88,$A97,'07-08 Teamsheets'!$C$2:$C$88,BO$1)+GOALS('08-09 Teamsheets'!$H$2:$R$92,$A97,'08-09 Teamsheets'!$C$2:$C$92,BO$1)+GOALS('09-10 Teamsheets'!$H$2:$R$98,$A97,'09-10 Teamsheets'!$C$2:$C$98,BO$1)+GOALS('10-11 Teamsheets'!$H$2:$R$106,$A97,'10-11 Teamsheets'!$C$2:$C$106,BO$1)+GOALS('11-12 Teamsheets'!$H$2:$R$119,$A97,'11-12 Teamsheets'!$C$2:$C$119,BO$1)+GOALS('12-13 Teamsheets'!$H$2:$R$126,$A97,'12-13 Teamsheets'!$C$2:$C$126,BO$1)+GOALS('13-14 Teamsheets'!$H$2:$R$132,$A97,'13-14 Teamsheets'!$C$2:$C$132,BO$1)+GOALS('14-15 Teamsheets'!$H$2:$R$136,$A97,'14-15 Teamsheets'!$C$2:$C$136,BO$1)) &amp; "(" &amp; (GOALS('07-08 Teamsheets'!$S$2:$Z$88,$A97,'07-08 Teamsheets'!$C$2:$C$88,BO$1)+GOALS('08-09 Teamsheets'!$S$2:$Z$92,$A97,'08-09 Teamsheets'!$C$2:$C$92,BO$1)+GOALS('09-10 Teamsheets'!$S$2:$Z$98,$A97,'09-10 Teamsheets'!$C$2:$C$98,BO$1)+GOALS('10-11 Teamsheets'!$S$2:$Z$106,$A97,'10-11 Teamsheets'!$C$2:$C$106,BO$1)+GOALS('11-12 Teamsheets'!$S$2:$Z$119,$A97,'11-12 Teamsheets'!$C$2:$C$119,BO$1)+GOALS('12-13 Teamsheets'!$S$2:$Z$126,$A97,'12-13 Teamsheets'!$C$2:$C$126,BO$1)+GOALS('13-14 Teamsheets'!$S$2:$Z$132,$A97,'13-14 Teamsheets'!$C$2:$C$132,BO$1)+GOALS('14-15 Teamsheets'!$S$2:$Z$136,$A97,'14-15 Teamsheets'!$C$2:$C$136,BO$1)) &amp; ")"</f>
        <v>0(0)</v>
      </c>
      <c r="BQ97" s="27">
        <f>Clean_sheet('07-08 Teamsheets'!$C$2:$H$92,$A97,BO$1)+Clean_sheet('08-09 Teamsheets'!$C$2:$H$92,$A97,BO$1)+Clean_sheet('09-10 Teamsheets'!$C$2:$H$98,$A97,BO$1)+Clean_sheet('10-11 Teamsheets'!$C$2:$H$106,$A97,BO$1)+Clean_sheet('11-12 Teamsheets'!$C$2:$H$119,$A97,BO$1)+Clean_sheet('12-13 Teamsheets'!$C$2:$H$126,$A97,BO$1)+Clean_sheet('13-14 Teamsheets'!$C$2:$H$132,$A97,BO$1)+Clean_sheet('14-15 Teamsheets'!$C$2:$H$136,$A97,BO$1)</f>
        <v>0</v>
      </c>
      <c r="BR97" s="27" t="str">
        <f>(CARDS('07-08 Teamsheets'!$H$2:$Z$88,$A97,$CX$2,'07-08 Teamsheets'!$C$2:$C$88,BO$1)+CARDS('08-09 Teamsheets'!$H$2:$Z$92,$A97,$CX$2,'08-09 Teamsheets'!$C$2:$C$92,BO$1)+CARDS('09-10 Teamsheets'!$H$2:$Z$98,$A97,$CX$2,'09-10 Teamsheets'!$C$2:$C$98,BO$1)+CARDS('10-11 Teamsheets'!$H$2:$Z$106,$A97,$CX$2,'10-11 Teamsheets'!$C$2:$C$106,BO$1)+CARDS('11-12 Teamsheets'!$H$2:$Z$119,$A97,$CX$2,'11-12 Teamsheets'!$C$2:$C$119,BO$1)+CARDS('12-13 Teamsheets'!$H$2:$Z$126,$A97,$CX$2,'12-13 Teamsheets'!$C$2:$C$126,BO$1)+CARDS('13-14 Teamsheets'!$H$2:$Z$132,$A97,$CX$2,'13-14 Teamsheets'!$C$2:$C$132,BO$1)+CARDS('14-15 Teamsheets'!$H$2:$Z$136,$A97,$CX$2,'14-15 Teamsheets'!$C$2:$C$136,BO$1)) &amp; "(" &amp; (CARDS('07-08 Teamsheets'!$H$2:$Z$88,$A97,$CX$3,'07-08 Teamsheets'!$C$2:$C$88,BO$1)+CARDS('08-09 Teamsheets'!$H$2:$Z$92,$A97,$CX$3,'08-09 Teamsheets'!$C$2:$C$92,BO$1)+CARDS('09-10 Teamsheets'!$H$2:$Z$98,$A97,$CX$3,'09-10 Teamsheets'!$C$2:$C$98,BO$1)+CARDS('10-11 Teamsheets'!$H$2:$Z$106,$A97,$CX$3,'10-11 Teamsheets'!$C$2:$C$106,BO$1)+CARDS('11-12 Teamsheets'!$H$2:$Z$119,$A97,$CX$3,'11-12 Teamsheets'!$C$2:$C$119,BO$1)+CARDS('12-13 Teamsheets'!$H$2:$Z$126,$A97,$CX$3,'12-13 Teamsheets'!$C$2:$C$126,BO$1)+CARDS('13-14 Teamsheets'!$H$2:$Z$132,$A97,$CX$3,'13-14 Teamsheets'!$C$2:$C$132,BO$1)+CARDS('14-15 Teamsheets'!$H$2:$Z$136,$A97,$CX$3,'14-15 Teamsheets'!$C$2:$C$136,BO$1)) &amp; ")"</f>
        <v>0(0)</v>
      </c>
      <c r="BS97" s="82">
        <f>MINS_PLAYED('07-08 Teamsheets'!$H$2:$R$88,$A97,'07-08 Teamsheets'!$C$2:$C$88,BO$1)+MINS_PLAYED('08-09 Teamsheets'!$H$2:$R$92,$A97,'08-09 Teamsheets'!$C$2:$C$92,BO$1)+MINS_PLAYED('09-10 Teamsheets'!$H$2:$R$98,$A97,'09-10 Teamsheets'!$C$2:$C$98,BO$1)+MINS_PLAYED('10-11 Teamsheets'!$H$2:$R$106,$A97,'10-11 Teamsheets'!$C$2:$C$106,BO$1)+MINS_PLAYED('11-12 Teamsheets'!$H$2:$R$119,$A97,'11-12 Teamsheets'!$C$2:$C$119,BO$1)+MINS_PLAYED('12-13 Teamsheets'!$H$2:$R$126,$A97,'12-13 Teamsheets'!$C$2:$C$126,BO$1)+MINS_PLAYED('13-14 Teamsheets'!$H$2:$R$132,$A97,'13-14 Teamsheets'!$C$2:$C$132,BO$1)+MINS_PLAYED('14-15 Teamsheets'!$H$2:$R$136,$A97,'14-15 Teamsheets'!$C$2:$C$136,BO$1)+MINS_AS_SUB('07-08 Teamsheets'!$S$2:$Z$88,$A97,'07-08 Teamsheets'!$C$2:$C$88,BO$1)+MINS_AS_SUB('08-09 Teamsheets'!$S$2:$Z$92,$A97,'08-09 Teamsheets'!$C$2:$C$92,BO$1)+MINS_AS_SUB('09-10 Teamsheets'!$S$2:$Z$98,$A97,'09-10 Teamsheets'!$C$2:$C$98,BO$1)+MINS_AS_SUB('10-11 Teamsheets'!$S$2:$Z$106,$A97,'10-11 Teamsheets'!$C$2:$C$106,BO$1)+MINS_AS_SUB('11-12 Teamsheets'!$S$2:$Z$119,$A97,'11-12 Teamsheets'!$C$2:$C$119,BO$1)+MINS_AS_SUB('12-13 Teamsheets'!$S$2:$Z$126,$A97,'12-13 Teamsheets'!$C$2:$C$126,BO$1)+MINS_AS_SUB('13-14 Teamsheets'!$S$2:$Z$132,$A97,'13-14 Teamsheets'!$C$2:$C$132,BO$1)+MINS_AS_SUB('14-15 Teamsheets'!$S$2:$Z$136,$A97,'14-15 Teamsheets'!$C$2:$C$136,BO$1)</f>
        <v>964</v>
      </c>
      <c r="BT97" s="71">
        <f>APPS('05-06 Teamsheets'!$H$2:$R$71,$A97,'05-06 Teamsheets'!$C$2:$C$71,B$1)+SUBS('05-06 Teamsheets'!$S$2:$W$71,$A97,'05-06 Teamsheets'!$C$2:$C$71,B$1)+APPS('06-07 Teamsheets'!$H$2:$R$83,$A97,'06-07 Teamsheets'!$C$2:$C$83,G$1)+SUBS('06-07 Teamsheets'!$S$2:$Z$83,$A97,'06-07 Teamsheets'!$C$2:$C$83,G$1)+APPS('07-08 Teamsheets'!$H$2:$R$88,$A97,'07-08 Teamsheets'!$C$2:$C$88,L$1)+SUBS('07-08 Teamsheets'!$S$2:$Z$88,$A97,'07-08 Teamsheets'!$C$2:$C$88,L$1)+APPS('08-09 Teamsheets'!$H$2:$R$92,$A97,'08-09 Teamsheets'!$C$2:$C$92,Q$1)+SUBS('08-09 Teamsheets'!$S$2:$Z$92,$A97,'08-09 Teamsheets'!$C$2:$C$92,Q$1)+APPS('09-10 Teamsheets'!$H$2:$R$98,$A97,'09-10 Teamsheets'!$C$2:$C$98,Q$1)+SUBS('09-10 Teamsheets'!$S$2:$Z$98,$A97,'09-10 Teamsheets'!$C$2:$C$98,Q$1)+APPS('10-11 Teamsheets'!$H$2:$R$107,$A97,'10-11 Teamsheets'!$C$2:$C$107,Q$1)+SUBS('10-11 Teamsheets'!$S$2:$Z$107,$A97,'10-11 Teamsheets'!$C$2:$C$107,Q$1)+APPS('11-12 Teamsheets'!$H$2:$R$119,$A97,'11-12 Teamsheets'!$C$2:$C$119,Q$1)+SUBS('11-12 Teamsheets'!$S$2:$Z$119,$A97,'11-12 Teamsheets'!$C$2:$C$119,Q$1)+APPS('12-13 Teamsheets'!$H$2:$R$126,$A97,'12-13 Teamsheets'!$C$2:$C$126,Q$1)+SUBS('12-13 Teamsheets'!$S$2:$Z$126,$A97,'12-13 Teamsheets'!$C$2:$C$126,Q$1)+APPS('13-14 Teamsheets'!$H$2:$R$132,$A97,'13-14 Teamsheets'!$C$2:$C$132,Q$1)+SUBS('13-14 Teamsheets'!$S$2:$Z$132,$A97,'13-14 Teamsheets'!$C$2:$C$132,Q$1)+APPS('14-15 Teamsheets'!$H$2:$R$136,$A97,'14-15 Teamsheets'!$C$2:$C$136,Q$1)+SUBS('14-15 Teamsheets'!$S$2:$Z$136,$A97,'14-15 Teamsheets'!$C$2:$C$136,Q$1)</f>
        <v>118</v>
      </c>
      <c r="BU97" s="132">
        <v>0</v>
      </c>
      <c r="BV97" s="27">
        <f>APPS('07-08 Teamsheets'!$H$2:$R$88,$A97,'07-08 Teamsheets'!$C$2:$C$88,AZ$1)+SUBS('07-08 Teamsheets'!$S$2:$Z$88,$A97,'07-08 Teamsheets'!$C$2:$C$88,AZ$1)+APPS('11-12 Teamsheets'!$H$2:$R$119,$A97,'11-12 Teamsheets'!$C$2:$C$119,AZ$1)+SUBS('11-12 Teamsheets'!$S$2:$Z$119,$A97,'11-12 Teamsheets'!$C$2:$C$119,AZ$1)+APPS('12-13 Teamsheets'!$H$2:$R$126,$A97,'12-13 Teamsheets'!$C$2:$C$126,AZ$1)+SUBS('12-13 Teamsheets'!$S$2:$Z$126,$A97,'12-13 Teamsheets'!$C$2:$C$126,AZ$1)+APPS('13-14 Teamsheets'!$H$2:$R$132,$A97,'13-14 Teamsheets'!$C$2:$C$132,AZ$1)+SUBS('13-14 Teamsheets'!$S$2:$Z$132,$A97,'13-14 Teamsheets'!$C$2:$C$132,AZ$1)+APPS('14-15 Teamsheets'!$H$2:$R$136,$A97,'14-15 Teamsheets'!$C$2:$C$136,AZ$1)+SUBS('14-15 Teamsheets'!$S$2:$Z$136,$A97,'14-15 Teamsheets'!$C$2:$C$136,AZ$1)+APPS('08-09 Teamsheets'!$H$2:$R$92,$A97,'08-09 Teamsheets'!$C$2:$C$92,BE$1)+APPS('09-10 Teamsheets'!$H$2:$R$98,$A97,'09-10 Teamsheets'!$C$2:$C$98,BE$1)+SUBS('08-09 Teamsheets'!$S$2:$Z$92,$A97,'08-09 Teamsheets'!$C$2:$C$92,BE$1)+SUBS('09-10 Teamsheets'!$S$2:$Z$98,$A97,'09-10 Teamsheets'!$C$2:$C$98,BE$1)+APPS('10-11 Teamsheets'!$H$2:$R$107,$A97,'10-11 Teamsheets'!$C$2:$C$107,BE$1)+SUBS('10-11 Teamsheets'!$S$2:$Z$107,$A97,'10-11 Teamsheets'!$C$2:$C$107,BE$1)+APPS('11-12 Teamsheets'!$H$2:$R$119,$A97,'11-12 Teamsheets'!$C$2:$C$119,BE$1)+SUBS('11-12 Teamsheets'!$S$2:$Z$119,$A97,'11-12 Teamsheets'!$C$2:$C$119,BE$1)+APPS('12-13 Teamsheets'!$H$2:$R$126,$A97,'12-13 Teamsheets'!$C$2:$C$126,BE$1)+SUBS('12-13 Teamsheets'!$S$2:$Z$126,$A97,'12-13 Teamsheets'!$C$2:$C$126,BE$1)+APPS('13-14 Teamsheets'!$H$2:$R$132,$A97,'13-14 Teamsheets'!$C$2:$C$132,BE$1)+SUBS('13-14 Teamsheets'!$S$2:$Z$132,$A97,'13-14 Teamsheets'!$C$2:$C$132,BE$1)+APPS('14-15 Teamsheets'!$H$2:$R$136,$A97,'14-15 Teamsheets'!$C$2:$C$136,BE$1)+SUBS('14-15 Teamsheets'!$S$2:$Z$136,$A97,'14-15 Teamsheets'!$C$2:$C$136,BE$1)</f>
        <v>4</v>
      </c>
      <c r="BW97" s="27">
        <f>APPS('07-08 Teamsheets'!$H$2:$R$88,$A97,'07-08 Teamsheets'!$C$2:$C$88,BJ$1)+APPS('08-09 Teamsheets'!$H$2:$R$92,$A97,'08-09 Teamsheets'!$C$2:$C$92,BJ$1)+APPS('09-10 Teamsheets'!$H$2:$R$98,$A97,'09-10 Teamsheets'!$C$2:$C$98,BJ$1)+SUBS('07-08 Teamsheets'!$S$2:$Z$88,$A97,'07-08 Teamsheets'!$C$2:$C$88,BJ$1)+SUBS('08-09 Teamsheets'!$S$2:$Z$92,$A97,'08-09 Teamsheets'!$C$2:$C$92,BJ$1)+SUBS('09-10 Teamsheets'!$S$2:$Z$98,$A97,'09-10 Teamsheets'!$C$2:$C$98,BJ$1)+APPS('10-11 Teamsheets'!$H$2:$R$107,$A97,'10-11 Teamsheets'!$C$2:$C$107,BJ$1)+SUBS('10-11 Teamsheets'!$S$2:$Z$107,$A97,'10-11 Teamsheets'!$C$2:$C$107,BJ$1)+APPS('11-12 Teamsheets'!$H$2:$R$119,$A97,'11-12 Teamsheets'!$C$2:$C$119,BJ$1)+SUBS('11-12 Teamsheets'!$S$2:$Z$111,$A97,'11-12 Teamsheets'!$C$2:$C$119,BJ$1)+APPS('12-13 Teamsheets'!$H$2:$R$126,$A97,'12-13 Teamsheets'!$C$2:$C$126,BJ$1)+SUBS('12-13 Teamsheets'!$S$2:$Z$118,$A97,'12-13 Teamsheets'!$C$2:$C$126,BJ$1)+APPS('13-14 Teamsheets'!$H$2:$R$132,$A97,'13-14 Teamsheets'!$C$2:$C$132,BJ$1)+SUBS('13-14 Teamsheets'!$S$2:$Z$124,$A97,'13-14 Teamsheets'!$C$2:$C$132,BJ$1)+APPS('14-15 Teamsheets'!$H$2:$R$136,$A97,'14-15 Teamsheets'!$C$2:$C$136,BJ$1)+SUBS('14-15 Teamsheets'!$S$2:$Z$128,$A97,'14-15 Teamsheets'!$C$2:$C$136,BJ$1)</f>
        <v>10</v>
      </c>
      <c r="BX97" s="27">
        <f>APPS('07-08 Teamsheets'!$H$2:$R$88,$A97,'07-08 Teamsheets'!$C$2:$C$88,BO$1)+APPS('08-09 Teamsheets'!$H$2:$R$92,$A97,'08-09 Teamsheets'!$C$2:$C$92,BO$1)+APPS('09-10 Teamsheets'!$H$2:$R$98,$A97,'09-10 Teamsheets'!$C$2:$C$98,BO$1)+SUBS('07-08 Teamsheets'!$S$2:$Z$88,$A97,'07-08 Teamsheets'!$C$2:$C$88,BO$1)+SUBS('08-09 Teamsheets'!$S$2:$Z$92,$A97,'08-09 Teamsheets'!$C$2:$C$92,BO$1)+SUBS('09-10 Teamsheets'!$S$2:$Z$98,$A97,'09-10 Teamsheets'!$C$2:$C$98,BO$1)+APPS('10-11 Teamsheets'!$H$2:$R$107,$A97,'10-11 Teamsheets'!$C$2:$C$107,BO$1)+SUBS('10-11 Teamsheets'!$S$2:$Z$107,$A97,'10-11 Teamsheets'!$C$2:$C$107,BO$1)+APPS('11-12 Teamsheets'!$H$2:$R$119,$A97,'11-12 Teamsheets'!$C$2:$C$119,BO$1)+SUBS('11-12 Teamsheets'!$S$2:$Z$119,$A97,'11-12 Teamsheets'!$C$2:$C$119,BO$1)+APPS('12-13 Teamsheets'!$H$2:$R$126,$A97,'12-13 Teamsheets'!$C$2:$C$126,BO$1)+SUBS('12-13 Teamsheets'!$S$2:$Z$126,$A97,'12-13 Teamsheets'!$C$2:$C$126,BO$1)+APPS('13-14 Teamsheets'!$H$2:$R$132,$A97,'13-14 Teamsheets'!$C$2:$C$132,BO$1)+SUBS('13-14 Teamsheets'!$S$2:$Z$132,$A97,'13-14 Teamsheets'!$C$2:$C$132,BO$1)+APPS('14-15 Teamsheets'!$H$2:$R$136,$A97,'14-15 Teamsheets'!$C$2:$C$136,BO$1)+SUBS('14-15 Teamsheets'!$S$2:$Z$136,$A97,'14-15 Teamsheets'!$C$2:$C$136,BO$1)</f>
        <v>12</v>
      </c>
      <c r="BY97" s="28">
        <f t="shared" si="31"/>
        <v>26</v>
      </c>
      <c r="BZ97" s="27" t="str">
        <f>(APPS('05-06 Teamsheets'!$H$2:$R$71,$A97) + APPS('06-07 Teamsheets'!$H$2:$R$83,$A97) +APPS('07-08 Teamsheets'!$H$2:$R$88,$A97) + APPS('08-09 Teamsheets'!$H$2:$R$92,$A97)+APPS('09-10 Teamsheets'!$H$2:$R$98,$A97)+APPS('10-11 Teamsheets'!$H$2:$R$107,$A97)+APPS('11-12 Teamsheets'!$H$2:$R$119,$A97)+APPS('12-13 Teamsheets'!$H$2:$R$126,$A97)+APPS('13-14 Teamsheets'!$H$2:$R$132,$A97)+APPS('14-15 Teamsheets'!$H$2:$R$136,$A97)) &amp; "(" &amp; (SUBS('05-06 Teamsheets'!$S$2:$W$71,$A97)+SUBS('06-07 Teamsheets'!$S$2:$Z$83,$A97)+SUBS('07-08 Teamsheets'!$S$2:$Z$88,$A97) +SUBS('08-09 Teamsheets'!$S$2:$Z$92,$A97)+SUBS('09-10 Teamsheets'!$S$2:$Z$98,$A97)+SUBS('10-11 Teamsheets'!$S$2:$Z$107,$A97)+SUBS('11-12 Teamsheets'!$S$2:$Z$119,$A97)+SUBS('12-13 Teamsheets'!$S$2:$Z$126,$A97)+SUBS('13-14 Teamsheets'!$S$2:$Z$132,$A97)+SUBS('14-15 Teamsheets'!$S$2:$Z$136,$A97)) &amp; ")"</f>
        <v>137(7)</v>
      </c>
      <c r="CA97" s="28">
        <f t="shared" si="32"/>
        <v>144</v>
      </c>
      <c r="CB97" s="71">
        <f>GOALS('05-06 Teamsheets'!$H$2:$W$71,$A97,'05-06 Teamsheets'!$C$2:$C$71,B$1)+GOALS('06-07 Teamsheets'!$H$2:$Z$83,$A97,'06-07 Teamsheets'!$C$2:$C$83,G$1)+GOALS('07-08 Teamsheets'!$H$2:$Z$88,$A97,'07-08 Teamsheets'!$C$2:$C$88,L$1)+GOALS('08-09 Teamsheets'!$H$2:$Z$92,$A97,'08-09 Teamsheets'!$C$2:$C$92,Q$1)+GOALS('09-10 Teamsheets'!$H$2:$Z$98,$A97,'09-10 Teamsheets'!$C$2:$C$98,Q$1)+GOALS('10-11 Teamsheets'!$H$2:$Z$107,$A97,'10-11 Teamsheets'!$C$2:$C$107,Q$1)+GOALS('11-12 Teamsheets'!$H$2:$Z$119,$A97,'11-12 Teamsheets'!$C$2:$C$119,Q$1)+GOALS('12-13 Teamsheets'!$H$2:$Z$126,$A97,'12-13 Teamsheets'!$C$2:$C$126,Q$1)+GOALS('13-14 Teamsheets'!$H$2:$Z$132,$A97,'13-14 Teamsheets'!$C$2:$C$132,Q$1)+GOALS('14-15 Teamsheets'!$H$2:$Z$136,$A97,'14-15 Teamsheets'!$C$2:$C$136,Q$1)</f>
        <v>3</v>
      </c>
      <c r="CC97" s="27">
        <f>GOALS('05-06 Teamsheets'!$H$2:$W$71,$A97,'05-06 Teamsheets'!$C$2:$C$71,V$1)+GOALS('05-06 Teamsheets'!$H$2:$W$71,$A97,'05-06 Teamsheets'!$C$2:$C$71,AA$1)+GOALS('06-07 Teamsheets'!$H$2:$Z$83,$A97,'06-07 Teamsheets'!$C$2:$C$83,AF$1)+GOALS('06-07 Teamsheets'!$H$2:$Z$83,$A97,'06-07 Teamsheets'!$C$2:$C$83,AK$1)+GOALS('07-08 Teamsheets'!$H$2:$Z$88,$A97,'07-08 Teamsheets'!$C$2:$C$88,AP$1)+GOALS('07-08 Teamsheets'!$H$2:$Z$88,$A97,'07-08 Teamsheets'!$C$2:$C$88,AU$1)+GOALS('07-08 Teamsheets'!$H$2:$Z$88,$A97,'07-08 Teamsheets'!$C$2:$C$88,AZ$1)+GOALS('11-12 Teamsheets'!$H$2:$Z$119,$A97,'11-12 Teamsheets'!$C$2:$C$119,AZ$1)+GOALS('12-13 Teamsheets'!$H$2:$Z$120,$A97,'12-13 Teamsheets'!$C$2:$C$120,AZ$1)+GOALS('13-14 Teamsheets'!$H$2:$Z$126,$A97,'13-14 Teamsheets'!$C$2:$C$126,AZ$1)+GOALS('14-15 Teamsheets'!$H$2:$Z$130,$A97,'14-15 Teamsheets'!$C$2:$C$130,AZ$1)+GOALS('08-09 Teamsheets'!$H$2:$Z$92,$A97,'08-09 Teamsheets'!$C$2:$C$92,BE$1)+GOALS('09-10 Teamsheets'!$H$2:$Z$98,$A97,'09-10 Teamsheets'!$C$2:$C$98,BE$1)+GOALS('10-11 Teamsheets'!$H$2:$Z$107,$A97,'10-11 Teamsheets'!$C$2:$C$107,BE$1)+GOALS('11-12 Teamsheets'!$H$2:$Z$119,$A97,'11-12 Teamsheets'!$C$2:$C$119,BE$1)+GOALS('12-13 Teamsheets'!$H$2:$Z$126,$A97,'12-13 Teamsheets'!$C$2:$C$126,BE$1)+GOALS('13-14 Teamsheets'!$H$2:$Z$132,$A97,'13-14 Teamsheets'!$C$2:$C$132,BE$1)+GOALS('14-15 Teamsheets'!$H$2:$Z$136,$A97,'14-15 Teamsheets'!$C$2:$C$136,BE$1)</f>
        <v>0</v>
      </c>
      <c r="CD97" s="27">
        <f>GOALS('07-08 Teamsheets'!$H$2:$Z$88,$A97,'07-08 Teamsheets'!$C$2:$C$88,BJ$1)
+GOALS('08-09 Teamsheets'!$H$2:$Z$92,$A97,'08-09 Teamsheets'!$C$2:$C$92,BJ$1)
+GOALS('09-10 Teamsheets'!$H$2:$Z$98,$A97,'09-10 Teamsheets'!$C$2:$C$98,BJ$1)
+GOALS('10-11 Teamsheets'!$H$2:$Z$107,$A97,'10-11 Teamsheets'!$C$2:$C$107,BJ$1)
+GOALS('11-12 Teamsheets'!$H$2:$Z$119,$A97,'11-12 Teamsheets'!$C$2:$C$119,BJ$1)
+GOALS('12-13 Teamsheets'!$H$2:$Z$124,$A97,'12-13 Teamsheets'!$C$2:$C$124,BJ$1)+GOALS('13-14 Teamsheets'!$H$2:$Z$130,$A97,'13-14 Teamsheets'!$C$2:$C$130,BJ$1)+GOALS('14-15 Teamsheets'!$H$2:$Z$134,$A97,'14-15 Teamsheets'!$C$2:$C$134,BJ$1)
+GOALS('07-08 Teamsheets'!$H$2:$Z$88,$A97,'07-08 Teamsheets'!$C$2:$C$88,BO$1)
+GOALS('08-09 Teamsheets'!$H$2:$Z$92,$A97,'08-09 Teamsheets'!$C$2:$C$92,BO$1)
+GOALS('09-10 Teamsheets'!$H$2:$Z$98,$A97,'09-10 Teamsheets'!$C$2:$C$98,BO$1)
+GOALS('10-11 Teamsheets'!$H$2:$Z$107,$A97,'10-11 Teamsheets'!$C$2:$C$107,BO$1)
+GOALS('11-12 Teamsheets'!$H$2:$Z$119,$A97,'11-12 Teamsheets'!$C$2:$C$119,BO$1)
+GOALS('12-13 Teamsheets'!$H$2:$Z$126,$A97,'12-13 Teamsheets'!$C$2:$C$126,BO$1)+GOALS('13-14 Teamsheets'!$H$2:$Z$132,$A97,'13-14 Teamsheets'!$C$2:$C$132,BO$1)+GOALS('14-15 Teamsheets'!$H$2:$Z$136,$A97,'14-15 Teamsheets'!$C$2:$C$136,BO$1)</f>
        <v>0</v>
      </c>
      <c r="CE97" s="28">
        <f t="shared" si="33"/>
        <v>0</v>
      </c>
      <c r="CF97" s="27" t="str">
        <f>(GOALS('05-06 Teamsheets'!$H$2:$R$71,$A97) +GOALS('06-07 Teamsheets'!$H$2:$R$83,$A97) +  GOALS('07-08 Teamsheets'!$H$2:$R$88,$A97) + GOALS('08-09 Teamsheets'!$H$2:$R$92,$A97)+GOALS('09-10 Teamsheets'!$H$2:$R$98,$A97)+GOALS('10-11 Teamsheets'!$H$2:$R$107,$A97)+GOALS('11-12 Teamsheets'!$H$2:$R$119,$A97)+GOALS('12-13 Teamsheets'!$H$2:$R$126,$A97)+GOALS('13-14 Teamsheets'!$H$2:$R$132,$A97)+GOALS('14-15 Teamsheets'!$H$2:$R$136,$A97)) &amp; "(" &amp; (GOALS('05-06 Teamsheets'!$S$2:$W$71,$A97)+GOALS('06-07 Teamsheets'!$S$2:$Z$83,$A97)+GOALS('07-08 Teamsheets'!$S$2:$Z$88,$A97)+GOALS('08-09 Teamsheets'!$S$2:$Z$92,$A97)+GOALS('09-10 Teamsheets'!$S$2:$Z$98,$A97)+GOALS('10-11 Teamsheets'!$S$2:$Z$107,$A97)+GOALS('11-12 Teamsheets'!$S$2:$Z$119,$A97)+GOALS('12-13 Teamsheets'!$S$2:$Z$126,$A97)+GOALS('13-14 Teamsheets'!$S$2:$Z$132,$A97)+GOALS('14-15 Teamsheets'!$S$2:$Z$136,$A97)) &amp; ")"</f>
        <v>3(0)</v>
      </c>
      <c r="CG97" s="28">
        <f t="shared" si="34"/>
        <v>3</v>
      </c>
      <c r="CH97" s="71">
        <f t="shared" si="35"/>
        <v>0</v>
      </c>
      <c r="CI97" s="83">
        <f t="shared" si="36"/>
        <v>0</v>
      </c>
      <c r="CJ97" s="77">
        <f t="shared" si="37"/>
        <v>0</v>
      </c>
      <c r="CK97" s="74" t="str">
        <f>(CARDS('05-06 Teamsheets'!$H$2:$W$71,$A97,$CX$2)+CARDS('06-07 Teamsheets'!$H$2:$Z$83,$A97,$CX$2)+CARDS('07-08 Teamsheets'!$H$2:$Z$88,$A97,$CX$2)+CARDS('08-09 Teamsheets'!$H$2:$Z$92,$A97,$CX$2)+CARDS('09-10 Teamsheets'!$H$2:$Z$98,$A97,$CX$2)+CARDS('10-11 Teamsheets'!$H$2:$Z$107,$A97,$CX$2)+CARDS('11-12 Teamsheets'!$H$2:$Z$119,$A97,$CX$2)+CARDS('12-13 Teamsheets'!$H$2:$Z$126,$A97,$CX$2)+CARDS('13-14 Teamsheets'!$H$2:$Z$130,$A97,$CX$2)) &amp; "(" &amp; (CARDS('05-06 Teamsheets'!$H$2:$W$71,$A97,$CX$3)+CARDS('06-07 Teamsheets'!$H$2:$Z$83,$A97,$CX$3)+CARDS('07-08 Teamsheets'!$H$2:$Z$88,$A97,$CX$3)+CARDS('08-09 Teamsheets'!$H$2:$Z$92,$A97,$CX$3)+CARDS('09-10 Teamsheets'!$H$2:$Z$98,$A97,$CX$3)+CARDS('10-11 Teamsheets'!$H$2:$Z$107,$A97,$CX$3)+CARDS('11-12 Teamsheets'!$H$2:$Z$119,$A97,$CX$3)+CARDS('13-14 Teamsheets'!$H$2:$Z$130,$A97,$CX$3)) &amp; ")"</f>
        <v>10(1)</v>
      </c>
      <c r="CL97" s="28">
        <f t="shared" ref="CL97:CL102" si="38">SUM(F97,K97,P97,U97)</f>
        <v>9705</v>
      </c>
      <c r="CM97" s="28">
        <f t="shared" si="25"/>
        <v>2219</v>
      </c>
      <c r="CN97" s="77">
        <f t="shared" ref="CN97:CN102" si="39">SUM(CL97:CM97)</f>
        <v>11924</v>
      </c>
      <c r="CO97" s="28">
        <f t="shared" ref="CO97:CO102" si="40">IF(AND(CN97&lt;&gt;0, CA97&lt;&gt;0),CN97/CA97,0)</f>
        <v>82.805555555555557</v>
      </c>
      <c r="CP97" s="28">
        <f t="shared" ref="CP97:CP102" si="41">IF(CG97&lt;&gt;0,CG97/CA97,0)</f>
        <v>2.0833333333333332E-2</v>
      </c>
      <c r="CQ97" s="77">
        <f t="shared" ref="CQ97:CQ102" si="42">IF(CG97&lt;&gt;0,CN97/CG97,0)</f>
        <v>3974.6666666666665</v>
      </c>
      <c r="CS97" s="71">
        <f t="shared" si="26"/>
        <v>13</v>
      </c>
      <c r="CT97" s="83">
        <f t="shared" si="27"/>
        <v>13</v>
      </c>
      <c r="CU97" s="77">
        <f t="shared" si="28"/>
        <v>44</v>
      </c>
    </row>
    <row r="98" spans="1:102" x14ac:dyDescent="0.2">
      <c r="A98" s="26" t="s">
        <v>2857</v>
      </c>
      <c r="B98" s="27" t="s">
        <v>1635</v>
      </c>
      <c r="C98" s="27" t="s">
        <v>1635</v>
      </c>
      <c r="D98" s="27">
        <v>0</v>
      </c>
      <c r="E98" s="27" t="s">
        <v>1635</v>
      </c>
      <c r="F98" s="82">
        <v>0</v>
      </c>
      <c r="G98" s="27" t="s">
        <v>1635</v>
      </c>
      <c r="H98" s="27" t="s">
        <v>1635</v>
      </c>
      <c r="I98" s="27">
        <v>0</v>
      </c>
      <c r="J98" s="27" t="s">
        <v>1635</v>
      </c>
      <c r="K98" s="82">
        <v>0</v>
      </c>
      <c r="L98" s="27" t="s">
        <v>1635</v>
      </c>
      <c r="M98" s="27" t="s">
        <v>1635</v>
      </c>
      <c r="N98" s="27">
        <v>0</v>
      </c>
      <c r="O98" s="27" t="s">
        <v>1635</v>
      </c>
      <c r="P98" s="82">
        <v>0</v>
      </c>
      <c r="Q98" s="27" t="str">
        <f>(APPS('08-09 Teamsheets'!$H$2:$R$92,$A98,'08-09 Teamsheets'!$C$2:$C$92,Q$1)+APPS('09-10 Teamsheets'!$H$2:$R$98,$A98,'09-10 Teamsheets'!$C$2:$C$98,Q$1)+APPS('10-11 Teamsheets'!$H$2:$R$107,$A98,'10-11 Teamsheets'!$C$2:$C$107,Q$1)+APPS('11-12 Teamsheets'!$H$2:$R$119,$A98,'11-12 Teamsheets'!$C$2:$C$119,Q$1)+APPS('12-13 Teamsheets'!$H$2:$R$126,$A98,'12-13 Teamsheets'!$C$2:$C$126,Q$1)+APPS('13-14 Teamsheets'!$H$2:$R$132,$A98,'13-14 Teamsheets'!$C$2:$C$132,Q$1)+APPS('14-15 Teamsheets'!$H$2:$R$136,$A98,'14-15 Teamsheets'!$C$2:$C$136,Q$1)) &amp; "(" &amp; (SUBS('08-09 Teamsheets'!$S$2:$Z$92,$A98,'08-09 Teamsheets'!$C$2:$C$92,Q$1)+SUBS('09-10 Teamsheets'!$S$2:$Z$98,$A98,'09-10 Teamsheets'!$C$2:$C$98,Q$1)+SUBS('10-11 Teamsheets'!$S$2:$Z$107,$A98,'10-11 Teamsheets'!$C$2:$C$107,Q$1)+SUBS('11-12 Teamsheets'!$S$2:$Z$119,$A98,'11-12 Teamsheets'!$C$2:$C$119,Q$1)+SUBS('12-13 Teamsheets'!$S$2:$Z$126,$A98,'12-13 Teamsheets'!$C$2:$C$126,Q$1)+SUBS('13-14 Teamsheets'!$S$2:$Z$132,$A98,'13-14 Teamsheets'!$C$2:$C$132,Q$1)+SUBS('14-15 Teamsheets'!$S$2:$Z$136,$A98,'14-15 Teamsheets'!$C$2:$C$136,Q$1)) &amp; ")"</f>
        <v>24(8)</v>
      </c>
      <c r="R98" s="27" t="str">
        <f>(GOALS('08-09 Teamsheets'!$H$2:$R$92,$A98,'08-09 Teamsheets'!$C$2:$C$92,Q$1)+GOALS('09-10 Teamsheets'!$H$2:$R$98,$A98,'09-10 Teamsheets'!$C$2:$C$98,Q$1)+GOALS('10-11 Teamsheets'!$H$2:$R$107,$A98,'10-11 Teamsheets'!$C$2:$C$107,Q$1)+GOALS('11-12 Teamsheets'!$H$2:$R$119,$A98,'11-12 Teamsheets'!$C$2:$C$119,Q$1)+GOALS('12-13 Teamsheets'!$H$2:$R$126,$A98,'12-13 Teamsheets'!$C$2:$C$126,Q$1)+GOALS('13-14 Teamsheets'!$H$2:$R$132,$A98,'13-14 Teamsheets'!$C$2:$C$132,Q$1)+GOALS('14-15 Teamsheets'!$H$2:$R$136,$A98,'14-15 Teamsheets'!$C$2:$C$136,Q$1)) &amp; "(" &amp; (GOALS('08-09 Teamsheets'!$S$2:$Z$92,$A98,'08-09 Teamsheets'!$C$2:$C$92,Q$1)+GOALS('09-10 Teamsheets'!$S$2:$Z$98,$A98,'09-10 Teamsheets'!$C$2:$C$98,Q$1)+GOALS('10-11 Teamsheets'!$S$2:$Z$107,$A98,'10-11 Teamsheets'!$C$2:$C$107,Q$1)+GOALS('11-12 Teamsheets'!$S$2:$Z$119,$A98,'11-12 Teamsheets'!$C$2:$C$119,Q$1)+GOALS('12-13 Teamsheets'!$S$2:$Z$126,$A98,'12-13 Teamsheets'!$C$2:$C$126,Q$1)+GOALS('13-14 Teamsheets'!$S$2:$Z$132,$A98,'13-14 Teamsheets'!$C$2:$C$132,Q$1)+GOALS('14-15 Teamsheets'!$S$2:$Z$136,$A98,'14-15 Teamsheets'!$C$2:$C$136,Q$1)) &amp; ")"</f>
        <v>1(0)</v>
      </c>
      <c r="S98" s="27">
        <f>Clean_sheet('08-09 Teamsheets'!$C$2:$H$92,$A98,Q$1)+Clean_sheet('09-10 Teamsheets'!$C$2:$H$98,$A98,Q$1)+Clean_sheet('10-11 Teamsheets'!$C$2:$H$107,$A98,Q$1)+Clean_sheet('11-12 Teamsheets'!$C$2:$H$119,$A98,Q$1)+Clean_sheet('12-13 Teamsheets'!$C$2:$H$126,$A98,Q$1)+Clean_sheet('13-14 Teamsheets'!$C$2:$H$132,$A98,Q$1)+Clean_sheet('14-15 Teamsheets'!$C$2:$H$136,$A98,Q$1)</f>
        <v>0</v>
      </c>
      <c r="T98" s="27" t="str">
        <f>(CARDS('08-09 Teamsheets'!$H$2:$Z$92,$A98,$CX$2,'08-09 Teamsheets'!$C$2:$C$92,Q$1)+CARDS('09-10 Teamsheets'!$H$2:$Z$98,$A98,$CX$2,'09-10 Teamsheets'!$C$2:$C$98,Q$1)+CARDS('10-11 Teamsheets'!$H$2:$Z$107,$A98,$CX$2,'10-11 Teamsheets'!$C$2:$C$107,Q$1)+CARDS('11-12 Teamsheets'!$H$2:$Z$119,$A98,$CX$2,'11-12 Teamsheets'!$C$2:$C$119,Q$1)+CARDS('12-13 Teamsheets'!$H$2:$Z$126,$A98,$CX$2,'12-13 Teamsheets'!$C$2:$C$126,Q$1)+CARDS('13-14 Teamsheets'!$H$2:$Z$132,$A98,$CX$2,'13-14 Teamsheets'!$C$2:$C$132,Q$1)+CARDS('14-15 Teamsheets'!$H$2:$Z$136,$A98,$CX$2,'14-15 Teamsheets'!$C$2:$C$136,Q$1)) &amp; "(" &amp; (CARDS('08-09 Teamsheets'!$H$2:$Z$92,$A98,$CX$3,'08-09 Teamsheets'!$C$2:$C$92,Q$1)+CARDS('09-10 Teamsheets'!$H$2:$Z$98,$A98,$CX$3,'09-10 Teamsheets'!$C$2:$C$98,Q$1)+CARDS('10-11 Teamsheets'!$H$2:$Z$107,$A98,$CX$3,'10-11 Teamsheets'!$C$2:$C$107,Q$1)+CARDS('11-12 Teamsheets'!$H$2:$Z$119,$A98,$CX$3,'11-12 Teamsheets'!$C$2:$C$119,Q$1)+CARDS('12-13 Teamsheets'!$H$2:$Z$126,$A98,$CX$3,'12-13 Teamsheets'!$C$2:$C$126,Q$1)+CARDS('13-14 Teamsheets'!$H$2:$Z$132,$A98,$CX$3,'13-14 Teamsheets'!$C$2:$C$132,Q$1)+CARDS('14-15 Teamsheets'!$H$2:$Z$136,$A98,$CX$3,'14-15 Teamsheets'!$C$2:$C$136,Q$1)) &amp; ")"</f>
        <v>2(0)</v>
      </c>
      <c r="U98" s="82">
        <f>MINS_PLAYED('08-09 Teamsheets'!$H$2:$R$92,$A98,'08-09 Teamsheets'!$C$2:$C$92,Q$1)+MINS_PLAYED('09-10 Teamsheets'!$H$2:$R$98,$A98,'09-10 Teamsheets'!$C$2:$C$98,Q$1)+ MINS_AS_SUB('08-09 Teamsheets'!$S$2:$Z$92,$A98,'08-09 Teamsheets'!$C$2:$C$92,Q$1)+ MINS_AS_SUB('09-10 Teamsheets'!$S$2:$Z$98,$A98,'09-10 Teamsheets'!$C$2:$C$98,Q$1)+MINS_PLAYED('10-11 Teamsheets'!$H$2:$R$107,$A98,'10-11 Teamsheets'!$C$2:$C$107,Q$1)+MINS_AS_SUB('10-11 Teamsheets'!$S$2:$Z$107,$A98,'10-11 Teamsheets'!$C$2:$C$107,Q$1)+MINS_PLAYED('11-12 Teamsheets'!$H$2:$R$119,$A98,'11-12 Teamsheets'!$C$2:$C$119,Q$1)+MINS_AS_SUB('11-12 Teamsheets'!$S$2:$Z$119,$A98,'11-12 Teamsheets'!$C$2:$C$119,Q$1)+MINS_PLAYED('12-13 Teamsheets'!$H$2:$R$126,$A98,'12-13 Teamsheets'!$C$2:$C$126,Q$1)+MINS_AS_SUB('12-13 Teamsheets'!$S$2:$Z$126,$A98,'12-13 Teamsheets'!$C$2:$C$126,Q$1)+MINS_PLAYED('13-14 Teamsheets'!$H$2:$R$132,$A98,'13-14 Teamsheets'!$C$2:$C$132,Q$1)+MINS_AS_SUB('13-14 Teamsheets'!$S$2:$Z$132,$A98,'13-14 Teamsheets'!$C$2:$C$132,Q$1)+MINS_PLAYED('14-15 Teamsheets'!$H$2:$R$136,$A98,'14-15 Teamsheets'!$C$2:$C$136,Q$1)+MINS_AS_SUB('14-15 Teamsheets'!$S$2:$Z$136,$A98,'14-15 Teamsheets'!$C$2:$C$136,Q$1)</f>
        <v>2230</v>
      </c>
      <c r="V98" s="27" t="s">
        <v>1635</v>
      </c>
      <c r="W98" s="27" t="s">
        <v>1635</v>
      </c>
      <c r="X98" s="27">
        <v>0</v>
      </c>
      <c r="Y98" s="27" t="s">
        <v>1635</v>
      </c>
      <c r="Z98" s="82">
        <v>0</v>
      </c>
      <c r="AA98" s="27" t="s">
        <v>1635</v>
      </c>
      <c r="AB98" s="27" t="s">
        <v>1635</v>
      </c>
      <c r="AC98" s="27">
        <v>0</v>
      </c>
      <c r="AD98" s="27" t="s">
        <v>1635</v>
      </c>
      <c r="AE98" s="82">
        <v>0</v>
      </c>
      <c r="AF98" s="27" t="s">
        <v>1635</v>
      </c>
      <c r="AG98" s="27" t="s">
        <v>1635</v>
      </c>
      <c r="AH98" s="27">
        <v>0</v>
      </c>
      <c r="AI98" s="27" t="s">
        <v>1635</v>
      </c>
      <c r="AJ98" s="82">
        <v>0</v>
      </c>
      <c r="AK98" s="27" t="s">
        <v>1635</v>
      </c>
      <c r="AL98" s="27" t="s">
        <v>1635</v>
      </c>
      <c r="AM98" s="27">
        <v>0</v>
      </c>
      <c r="AN98" s="27" t="s">
        <v>1635</v>
      </c>
      <c r="AO98" s="82">
        <v>0</v>
      </c>
      <c r="AP98" s="27" t="s">
        <v>1635</v>
      </c>
      <c r="AQ98" s="27" t="s">
        <v>1635</v>
      </c>
      <c r="AR98" s="27">
        <v>0</v>
      </c>
      <c r="AS98" s="27" t="s">
        <v>1635</v>
      </c>
      <c r="AT98" s="82">
        <v>0</v>
      </c>
      <c r="AU98" s="27" t="s">
        <v>1635</v>
      </c>
      <c r="AV98" s="27" t="s">
        <v>1635</v>
      </c>
      <c r="AW98" s="27">
        <v>0</v>
      </c>
      <c r="AX98" s="27" t="s">
        <v>1635</v>
      </c>
      <c r="AY98" s="82">
        <v>0</v>
      </c>
      <c r="AZ98" s="27" t="str">
        <f>(APPS('07-08 Teamsheets'!$H$2:$R$88,$A98,'07-08 Teamsheets'!$C$2:$C$88,AZ$1)+APPS('11-12 Teamsheets'!$H$2:$R$119,$A98,'11-12 Teamsheets'!$C$2:$C$119,AZ$1)+APPS('12-13 Teamsheets'!$H$2:$R$126,$A98,'12-13 Teamsheets'!$C$2:$C$126,AZ$1)+APPS('13-14 Teamsheets'!$H$2:$R$132,$A98,'13-14 Teamsheets'!$C$2:$C$132,AZ$1)+APPS('14-15 Teamsheets'!$H$2:$R$136,$A98,'14-15 Teamsheets'!$C$2:$C$136,AZ$1)) &amp; "(" &amp; (SUBS('07-08 Teamsheets'!$S$2:$Z$88,$A98,'07-08 Teamsheets'!$C$2:$C$88,AZ$1)+SUBS('11-12 Teamsheets'!$S$2:$Z$119,$A98,'11-12 Teamsheets'!$C$2:$C$119,AZ$1)+SUBS('12-13 Teamsheets'!$S$2:$Z$126,$A98,'12-13 Teamsheets'!$C$2:$C$126,AZ$1)+SUBS('13-14 Teamsheets'!$S$2:$Z$132,$A98,'13-14 Teamsheets'!$C$2:$C$132,AZ$1)+SUBS('14-15 Teamsheets'!$S$2:$Z$136,$A98,'14-15 Teamsheets'!$C$2:$C$136,AZ$1)) &amp; ")"</f>
        <v>0(0)</v>
      </c>
      <c r="BA98" s="27" t="str">
        <f>(GOALS('07-08 Teamsheets'!$H$2:$R$88,$A98,'07-08 Teamsheets'!$C$2:$C$88,AZ$1)+GOALS('11-12 Teamsheets'!$H$2:$R$119,$A98,'11-12 Teamsheets'!$C$2:$C$119,AZ$1)+GOALS('12-13 Teamsheets'!$H$2:$R$126,$A98,'12-13 Teamsheets'!$C$2:$C$126,AZ$1)+GOALS('13-14 Teamsheets'!$H$2:$R$132,$A98,'13-14 Teamsheets'!$C$2:$C$132,AZ$1)+GOALS('14-15 Teamsheets'!$H$2:$R$136,$A98,'14-15 Teamsheets'!$C$2:$C$136,AZ$1)) &amp; "(" &amp; (GOALS('07-08 Teamsheets'!$S$2:$Z$88,$A98,'07-08 Teamsheets'!$C$2:$C$88,AZ$1)+GOALS('11-12 Teamsheets'!$S$2:$Z$119,$A98,'11-12 Teamsheets'!$C$2:$C$119,AZ$1)+GOALS('12-13 Teamsheets'!$S$2:$Z$126,$A98,'12-13 Teamsheets'!$C$2:$C$126,AZ$1)+GOALS('13-14 Teamsheets'!$S$2:$Z$132,$A98,'13-14 Teamsheets'!$C$2:$C$132,AZ$1)+GOALS('14-15 Teamsheets'!$S$2:$Z$136,$A98,'14-15 Teamsheets'!$C$2:$C$136,AZ$1)) &amp; ")"</f>
        <v>0(0)</v>
      </c>
      <c r="BB98" s="27">
        <f>Clean_sheet('07-08 Teamsheets'!$C$2:$H$92,$A98,AZ$1)+Clean_sheet('11-12 Teamsheets'!$C$2:$H$119,$A98,AZ$1)+Clean_sheet('12-13 Teamsheets'!$C$2:$H$126,$A98,AZ$1)+Clean_sheet('13-14 Teamsheets'!$C$2:$H$132,$A98,AZ$1)+Clean_sheet('14-15 Teamsheets'!$C$2:$H$136,$A98,AZ$1)</f>
        <v>0</v>
      </c>
      <c r="BC98" s="27" t="str">
        <f>(CARDS('07-08 Teamsheets'!$H$2:$Z$88,$A98,$CX$2,'07-08 Teamsheets'!$C$2:$C$88,AZ$1)+CARDS('11-12 Teamsheets'!$H$2:$Z$119,$A98,$CX$2,'11-12 Teamsheets'!$C$2:$C$119,AZ$1)+CARDS('12-13 Teamsheets'!$H$2:$Z$126,$A98,$CX$2,'12-13 Teamsheets'!$C$2:$C$126,AZ$1)+CARDS('13-14 Teamsheets'!$H$2:$Z$132,$A98,$CX$2,'13-14 Teamsheets'!$C$2:$C$132,AZ$1)+CARDS('14-15 Teamsheets'!$H$2:$Z$136,$A98,$CX$2,'14-15 Teamsheets'!$C$2:$C$136,AZ$1)) &amp; "(" &amp; (CARDS('07-08 Teamsheets'!$H$2:$Z$88,$A98,$CX$3,'07-08 Teamsheets'!$C$2:$C$88,AZ$1)+CARDS('11-12 Teamsheets'!$H$2:$Z$119,$A98,$CX$3,'11-12 Teamsheets'!$C$2:$C$119,AZ$1)+CARDS('12-13 Teamsheets'!$H$2:$Z$126,$A98,$CX$3,'12-13 Teamsheets'!$C$2:$C$126,AZ$1)+CARDS('13-14 Teamsheets'!$H$2:$Z$132,$A98,$CX$3,'13-14 Teamsheets'!$C$2:$C$132,AZ$1)+CARDS('14-15 Teamsheets'!$H$2:$Z$136,$A98,$CX$3,'14-15 Teamsheets'!$C$2:$C$136,AZ$1)) &amp; ")"</f>
        <v>0(0)</v>
      </c>
      <c r="BD98" s="82">
        <f>MINS_PLAYED('07-08 Teamsheets'!$H$2:$R$88,$A98,'07-08 Teamsheets'!$C$2:$C$88,AZ$1)+MINS_PLAYED('11-12 Teamsheets'!$H$2:$R$119,$A98,'11-12 Teamsheets'!$C$2:$C$119,AZ$1)+MINS_PLAYED('12-13 Teamsheets'!$H$2:$R$126,$A98,'12-13 Teamsheets'!$C$2:$C$126,AZ$1)+MINS_PLAYED('13-14 Teamsheets'!$H$2:$R$132,$A98,'13-14 Teamsheets'!$C$2:$C$132,AZ$1)+MINS_PLAYED('14-15 Teamsheets'!$H$2:$R$136,$A98,'14-15 Teamsheets'!$C$2:$C$136,AZ$1)+MINS_AS_SUB('07-08 Teamsheets'!$S$2:$Z$88,$A98,'07-08 Teamsheets'!$C$2:$C$88,AZ$1)+MINS_AS_SUB('11-12 Teamsheets'!$S$2:$Z$119,$A98,'11-12 Teamsheets'!$C$2:$C$119,AZ$1)+MINS_AS_SUB('12-13 Teamsheets'!$S$2:$Z$126,$A98,'12-13 Teamsheets'!$C$2:$C$126,AZ$1)+MINS_AS_SUB('13-14 Teamsheets'!$S$2:$Z$132,$A98,'13-14 Teamsheets'!$C$2:$C$132,AZ$1)+MINS_AS_SUB('14-15 Teamsheets'!$S$2:$Z$136,$A98,'14-15 Teamsheets'!$C$2:$C$136,AZ$1)</f>
        <v>0</v>
      </c>
      <c r="BE98" s="27" t="str">
        <f>(APPS('08-09 Teamsheets'!$H$2:$R$92,$A98,'08-09 Teamsheets'!$C$2:$C$92,BE$1)+APPS('09-10 Teamsheets'!$H$2:$R$98,$A98,'09-10 Teamsheets'!$C$2:$C$98,BE$1)+APPS('10-11 Teamsheets'!$H$2:$R$107,$A98,'10-11 Teamsheets'!$C$2:$C$107,BE$1)+APPS('11-12 Teamsheets'!$H$2:$R$119,$A98,'11-12 Teamsheets'!$C$2:$C$119,BE$1)+APPS('12-13 Teamsheets'!$H$2:$R$126,$A98,'12-13 Teamsheets'!$C$2:$C$126,BE$1)+APPS('13-14 Teamsheets'!$H$2:$R$132,$A98,'13-14 Teamsheets'!$C$2:$C$132,BE$1)+APPS('14-15 Teamsheets'!$H$2:$R$136,$A98,'14-15 Teamsheets'!$C$2:$C$136,BE$1)) &amp; "(" &amp; (SUBS('08-09 Teamsheets'!$S$2:$Z$92,$A98,'08-09 Teamsheets'!$C$2:$C$92,BE$1)+SUBS('09-10 Teamsheets'!$S$2:$Z$98,$A98,'09-10 Teamsheets'!$C$2:$C$98,BE$1)+SUBS('10-11 Teamsheets'!$S$2:$Z$107,$A98,'10-11 Teamsheets'!$C$2:$C$107,BE$1)+SUBS('11-12 Teamsheets'!$S$2:$Z$119,$A98,'11-12 Teamsheets'!$C$2:$C$119,BE$1)+SUBS('12-13 Teamsheets'!$S$2:$Z$126,$A98,'12-13 Teamsheets'!$C$2:$C$126,BE$1)+SUBS('13-14 Teamsheets'!$S$2:$Z$132,$A98,'13-14 Teamsheets'!$C$2:$C$132,BE$1)+SUBS('14-15 Teamsheets'!$S$2:$Z$136,$A98,'14-15 Teamsheets'!$C$2:$C$136,BE$1)) &amp; ")"</f>
        <v>0(0)</v>
      </c>
      <c r="BF98" s="27" t="str">
        <f>(GOALS('08-09 Teamsheets'!$H$2:$R$92,$A98,'08-09 Teamsheets'!$C$2:$C$92,BE$1)+GOALS('09-10 Teamsheets'!$H$2:$R$98,$A98,'09-10 Teamsheets'!$C$2:$C$98,BE$1)+GOALS('10-11 Teamsheets'!$H$2:$R$107,$A98,'10-11 Teamsheets'!$C$2:$C$107,BE$1)+GOALS('11-12 Teamsheets'!$H$2:$R$119,$A98,'11-12 Teamsheets'!$C$2:$C$119,BE$1)+GOALS('12-13 Teamsheets'!$H$2:$R$126,$A98,'12-13 Teamsheets'!$C$2:$C$126,BE$1)+GOALS('13-14 Teamsheets'!$H$2:$R$132,$A98,'13-14 Teamsheets'!$C$2:$C$132,BE$1)+GOALS('14-15 Teamsheets'!$H$2:$R$136,$A98,'14-15 Teamsheets'!$C$2:$C$136,BE$1)) &amp; "(" &amp; (GOALS('08-09 Teamsheets'!$S$2:$Z$92,$A98,'08-09 Teamsheets'!$C$2:$C$92,BE$1)+GOALS('09-10 Teamsheets'!$S$2:$Z$98,$A98,'09-10 Teamsheets'!$C$2:$C$98,BE$1)+GOALS('10-11 Teamsheets'!$S$2:$Z$107,$A98,'10-11 Teamsheets'!$C$2:$C$107,BE$1)+GOALS('11-12 Teamsheets'!$S$2:$Z$119,$A98,'11-12 Teamsheets'!$C$2:$C$119,BE$1)+GOALS('12-13 Teamsheets'!$S$2:$Z$126,$A98,'12-13 Teamsheets'!$C$2:$C$126,BE$1)+GOALS('13-14 Teamsheets'!$S$2:$Z$132,$A98,'13-14 Teamsheets'!$C$2:$C$132,BE$1)+GOALS('14-15 Teamsheets'!$S$2:$Z$136,$A98,'14-15 Teamsheets'!$C$2:$C$136,BE$1)) &amp; ")"</f>
        <v>0(0)</v>
      </c>
      <c r="BG98" s="27">
        <f>Clean_sheet('08-09 Teamsheets'!$C$2:$H$92,$A98,BE$1)+Clean_sheet('09-10 Teamsheets'!$C$2:$H$98,$A98,BE$1)+Clean_sheet('10-11 Teamsheets'!$C$2:$H$107,$A98,BE$1)+Clean_sheet('11-12 Teamsheets'!$C$2:$H$119,$A98,BE$1)+Clean_sheet('12-13 Teamsheets'!$C$2:$H$126,$A98,BE$1)+Clean_sheet('13-14 Teamsheets'!$C$2:$H$132,$A98,BE$1)+Clean_sheet('14-15 Teamsheets'!$C$2:$H$136,$A98,BE$1)</f>
        <v>0</v>
      </c>
      <c r="BH98" s="27" t="str">
        <f>(CARDS('08-09 Teamsheets'!$H$2:$Z$92,$A98,$CX$2,'08-09 Teamsheets'!$C$2:$C$92,BE$1)+CARDS('09-10 Teamsheets'!$H$2:$Z$98,$A98,$CX$2,'09-10 Teamsheets'!$C$2:$C$98,BE$1)+CARDS('10-11 Teamsheets'!$H$2:$Z$107,$A98,$CX$2,'10-11 Teamsheets'!$C$2:$C$107,BE$1)+CARDS('11-12 Teamsheets'!$H$2:$Z$119,$A98,$CX$2,'11-12 Teamsheets'!$C$2:$C$119,BE$1)+CARDS('12-13 Teamsheets'!$H$2:$Z$126,$A98,$CX$2,'12-13 Teamsheets'!$C$2:$C$126,BE$1)+CARDS('13-14 Teamsheets'!$H$2:$Z$132,$A98,$CX$2,'13-14 Teamsheets'!$C$2:$C$132,BE$1)+CARDS('14-15 Teamsheets'!$H$2:$Z$136,$A98,$CX$2,'14-15 Teamsheets'!$C$2:$C$136,BE$1)) &amp; "(" &amp; (CARDS('08-09 Teamsheets'!$H$2:$Z$92,$A98,$CX$3,'08-09 Teamsheets'!$C$2:$C$92,BE$1)+CARDS('09-10 Teamsheets'!$H$2:$Z$98,$A98,$CX$3,'09-10 Teamsheets'!$C$2:$C$98,BE$1)+CARDS('10-11 Teamsheets'!$H$2:$Z$107,$A98,$CX$3,'10-11 Teamsheets'!$C$2:$C$107,BE$1)+CARDS('11-12 Teamsheets'!$H$2:$Z$119,$A98,$CX$3,'11-12 Teamsheets'!$C$2:$C$119,BE$1)+CARDS('12-13 Teamsheets'!$H$2:$Z$126,$A98,$CX$3,'12-13 Teamsheets'!$C$2:$C$126,BE$1)+CARDS('13-14 Teamsheets'!$H$2:$Z$132,$A98,$CX$3,'13-14 Teamsheets'!$C$2:$C$132,BE$1)+CARDS('14-15 Teamsheets'!$H$2:$Z$136,$A98,$CX$3,'14-15 Teamsheets'!$C$2:$C$136,BE$1)) &amp; ")"</f>
        <v>0(0)</v>
      </c>
      <c r="BI98" s="82">
        <f>MINS_PLAYED('08-09 Teamsheets'!$H$2:$R$92,$A98,'08-09 Teamsheets'!$C$2:$C$92,BE$1)+MINS_PLAYED('09-10 Teamsheets'!$H$2:$R$98,$A98,'09-10 Teamsheets'!$C$2:$C$98,BE$1)+ MINS_AS_SUB('08-09 Teamsheets'!$S$2:$Z$92,$A98,'08-09 Teamsheets'!$C$2:$C$92,BE$1)+ MINS_AS_SUB('09-10 Teamsheets'!$S$2:$Z$98,$A98,'09-10 Teamsheets'!$C$2:$C$98,BE$1)+MINS_PLAYED('10-11 Teamsheets'!$H$2:$R$107,$A98,'10-11 Teamsheets'!$C$2:$C$107,BE$1)+MINS_AS_SUB('10-11 Teamsheets'!$S$2:$Z$107,$A98,'10-11 Teamsheets'!$C$2:$C$107,BE$1)+MINS_PLAYED('11-12 Teamsheets'!$H$2:$R$119,$A98,'11-12 Teamsheets'!$C$2:$C$119,BE$1)+MINS_AS_SUB('11-12 Teamsheets'!$S$2:$Z$119,$A98,'11-12 Teamsheets'!$C$2:$C$119,BE$1)+MINS_PLAYED('12-13 Teamsheets'!$H$2:$R$126,$A98,'12-13 Teamsheets'!$C$2:$C$126,BE$1)+MINS_AS_SUB('12-13 Teamsheets'!$S$2:$Z$126,$A98,'12-13 Teamsheets'!$C$2:$C$126,BE$1)+MINS_PLAYED('13-14 Teamsheets'!$H$2:$R$132,$A98,'13-14 Teamsheets'!$C$2:$C$132,BE$1)+MINS_AS_SUB('13-14 Teamsheets'!$S$2:$Z$132,$A98,'13-14 Teamsheets'!$C$2:$C$132,BE$1)+MINS_PLAYED('14-15 Teamsheets'!$H$2:$R$136,$A98,'14-15 Teamsheets'!$C$2:$C$136,BE$1)+MINS_AS_SUB('14-15 Teamsheets'!$S$2:$Z$136,$A98,'14-15 Teamsheets'!$C$2:$C$136,BE$1)</f>
        <v>0</v>
      </c>
      <c r="BJ98" s="27" t="str">
        <f>(APPS('07-08 Teamsheets'!$H$2:$R$88,$A98,'07-08 Teamsheets'!$C$2:$C$88,BJ$1)+APPS('08-09 Teamsheets'!$H$2:$R$92,$A98,'08-09 Teamsheets'!$C$2:$C$92,BJ$1)+APPS('09-10 Teamsheets'!$H$2:$R$98,$A98,'09-10 Teamsheets'!$C$2:$C$98,BJ$1)+APPS('10-11 Teamsheets'!$H$2:$R$106,$A98,'10-11 Teamsheets'!$C$2:$C$106,BJ$1)+APPS('11-12 Teamsheets'!$H$2:$R$119,$A98,'11-12 Teamsheets'!$C$2:$C$119,BJ$1)+APPS('12-13 Teamsheets'!$H$2:$R$126,$A98,'12-13 Teamsheets'!$C$2:$C$126,BJ$1)+APPS('13-14 Teamsheets'!$H$2:$R$132,$A98,'13-14 Teamsheets'!$C$2:$C$132,BJ$1)+APPS('14-15 Teamsheets'!$H$2:$R$136,$A98,'14-15 Teamsheets'!$C$2:$C$136,BJ$1)) &amp; "(" &amp; (SUBS('07-08 Teamsheets'!$S$2:$Z$88,$A98,'07-08 Teamsheets'!$C$2:$C$88,BJ$1)+SUBS('08-09 Teamsheets'!$S$2:$Z$92,$A98,'08-09 Teamsheets'!$C$2:$C$92,BJ$1)+SUBS('09-10 Teamsheets'!$S$2:$Z$98,$A98,'09-10 Teamsheets'!$C$2:$C$98,BJ$1)+SUBS('10-11 Teamsheets'!$S$2:$Z$106,$A98,'10-11 Teamsheets'!$C$2:$C$106,BJ$1)+SUBS('11-12 Teamsheets'!$S$2:$Z$119,$A98,'11-12 Teamsheets'!$C$2:$C$119,BJ$1)+SUBS('12-13 Teamsheets'!$S$2:$Z$126,$A98,'12-13 Teamsheets'!$C$2:$C$126,BJ$1)+SUBS('13-14 Teamsheets'!$S$2:$Z$132,$A98,'13-14 Teamsheets'!$C$2:$C$132,BJ$1)+SUBS('14-15 Teamsheets'!$S$2:$Z$136,$A98,'14-15 Teamsheets'!$C$2:$C$136,BJ$1)) &amp; ")"</f>
        <v>0(0)</v>
      </c>
      <c r="BK98" s="27" t="str">
        <f>(GOALS('07-08 Teamsheets'!$H$2:$R$88,$A98,'07-08 Teamsheets'!$C$2:$C$88,BJ$1)+GOALS('08-09 Teamsheets'!$H$2:$R$92,$A98,'08-09 Teamsheets'!$C$2:$C$92,BJ$1)+GOALS('09-10 Teamsheets'!$H$2:$R$98,$A98,'09-10 Teamsheets'!$C$2:$C$98,BJ$1)+GOALS('10-11 Teamsheets'!$H$2:$R$106,$A98,'10-11 Teamsheets'!$C$2:$C$106,BJ$1)+GOALS('11-12 Teamsheets'!$H$2:$R$119,$A98,'11-12 Teamsheets'!$C$2:$C$119,BJ$1)+GOALS('12-13 Teamsheets'!$H$2:$R$126,$A98,'12-13 Teamsheets'!$C$2:$C$126,BJ$1)+GOALS('13-14 Teamsheets'!$H$2:$R$132,$A98,'13-14 Teamsheets'!$C$2:$C$132,BJ$1)+GOALS('14-15 Teamsheets'!$H$2:$R$136,$A98,'14-15 Teamsheets'!$C$2:$C$136,BJ$1)) &amp; "(" &amp; (GOALS('07-08 Teamsheets'!$S$2:$Z$88,$A98,'07-08 Teamsheets'!$C$2:$C$88,BJ$1)+GOALS('08-09 Teamsheets'!$S$2:$Z$92,$A98,'08-09 Teamsheets'!$C$2:$C$92,BJ$1)+GOALS('09-10 Teamsheets'!$S$2:$Z$98,$A98,'09-10 Teamsheets'!$C$2:$C$98,BJ$1)+GOALS('10-11 Teamsheets'!$S$2:$Z$106,$A98,'10-11 Teamsheets'!$C$2:$C$106,BJ$1)+GOALS('11-12 Teamsheets'!$S$2:$Z$119,$A98,'11-12 Teamsheets'!$C$2:$C$119,BJ$1)+GOALS('12-13 Teamsheets'!$S$2:$Z$126,$A98,'12-13 Teamsheets'!$C$2:$C$126,BJ$1)+GOALS('13-14 Teamsheets'!$S$2:$Z$132,$A98,'13-14 Teamsheets'!$C$2:$C$132,BJ$1)+GOALS('14-15 Teamsheets'!$S$2:$Z$136,$A98,'14-15 Teamsheets'!$C$2:$C$136,BJ$1)) &amp; ")"</f>
        <v>0(0)</v>
      </c>
      <c r="BL98" s="27">
        <f>Clean_sheet('07-08 Teamsheets'!$C$2:$H$92,$A98,BJ$1)+Clean_sheet('08-09 Teamsheets'!$C$2:$H$92,$A98,BJ$1)+Clean_sheet('09-10 Teamsheets'!$C$2:$H$98,$A98,BJ$1)+Clean_sheet('10-11 Teamsheets'!$C$2:$H$106,$A98,BJ$1)+Clean_sheet('11-12 Teamsheets'!$C$2:$H$119,$A98,BJ$1)+Clean_sheet('12-13 Teamsheets'!$C$2:$H$126,$A98,BJ$1)+Clean_sheet('13-14 Teamsheets'!$C$2:$H$132,$A98,BJ$1)+Clean_sheet('14-15 Teamsheets'!$C$2:$H$136,$A98,BJ$1)</f>
        <v>0</v>
      </c>
      <c r="BM98" s="27" t="str">
        <f>(CARDS('07-08 Teamsheets'!$H$2:$Z$88,$A98,$CX$2,'07-08 Teamsheets'!$C$2:$C$88,BJ$1)+CARDS('08-09 Teamsheets'!$H$2:$Z$92,$A98,$CX$2,'08-09 Teamsheets'!$C$2:$C$92,BJ$1)+CARDS('09-10 Teamsheets'!$H$2:$Z$98,$A98,$CX$2,'09-10 Teamsheets'!$C$2:$C$98,BJ$1)+CARDS('10-11 Teamsheets'!$H$2:$Z$106,$A98,$CX$2,'10-11 Teamsheets'!$C$2:$C$106,BJ$1)+CARDS('11-12 Teamsheets'!$H$2:$Z$119,$A98,$CX$2,'11-12 Teamsheets'!$C$2:$C$119,BJ$1)+CARDS('12-13 Teamsheets'!$H$2:$Z$126,$A98,$CX$2,'12-13 Teamsheets'!$C$2:$C$126,BJ$1)+CARDS('13-14 Teamsheets'!$H$2:$Z$132,$A98,$CX$2,'13-14 Teamsheets'!$C$2:$C$132,BJ$1)+CARDS('14-15 Teamsheets'!$H$2:$Z$136,$A98,$CX$2,'14-15 Teamsheets'!$C$2:$C$136,BJ$1)) &amp; "(" &amp; (CARDS('07-08 Teamsheets'!$H$2:$Z$88,$A98,$CX$3,'07-08 Teamsheets'!$C$2:$C$88,BJ$1)+CARDS('08-09 Teamsheets'!$H$2:$Z$92,$A98,$CX$3,'08-09 Teamsheets'!$C$2:$C$92,BJ$1)+CARDS('09-10 Teamsheets'!$H$2:$Z$98,$A98,$CX$3,'09-10 Teamsheets'!$C$2:$C$98,BJ$1)+CARDS('10-11 Teamsheets'!$H$2:$Z$106,$A98,$CX$3,'10-11 Teamsheets'!$C$2:$C$106,BJ$1)+CARDS('11-12 Teamsheets'!$H$2:$Z$119,$A98,$CX$3,'11-12 Teamsheets'!$C$2:$C$119,BJ$1)+CARDS('12-13 Teamsheets'!$H$2:$Z$126,$A98,$CX$3,'12-13 Teamsheets'!$C$2:$C$126,BJ$1)+CARDS('13-14 Teamsheets'!$H$2:$Z$132,$A98,$CX$3,'13-14 Teamsheets'!$C$2:$C$132,BJ$1)+CARDS('14-15 Teamsheets'!$H$2:$Z$136,$A98,$CX$3,'14-15 Teamsheets'!$C$2:$C$136,BJ$1)) &amp; ")"</f>
        <v>0(0)</v>
      </c>
      <c r="BN98" s="82">
        <f>MINS_PLAYED('07-08 Teamsheets'!$H$2:$R$88,$A98,'07-08 Teamsheets'!$C$2:$C$88,BJ$1)+MINS_PLAYED('08-09 Teamsheets'!$H$2:$R$92,$A98,'08-09 Teamsheets'!$C$2:$C$92,BJ$1)+MINS_PLAYED('09-10 Teamsheets'!$H$2:$R$98,$A98,'09-10 Teamsheets'!$C$2:$C$98,BJ$1)+MINS_PLAYED('10-11 Teamsheets'!$H$2:$R$106,$A98,'10-11 Teamsheets'!$C$2:$C$106,BJ$1)+MINS_PLAYED('11-12 Teamsheets'!$H$2:$R$119,$A98,'11-12 Teamsheets'!$C$2:$C$119,BJ$1)+MINS_PLAYED('12-13 Teamsheets'!$H$2:$R$126,$A98,'12-13 Teamsheets'!$C$2:$C$126,BJ$1)+MINS_PLAYED('13-14 Teamsheets'!$H$2:$R$132,$A98,'13-14 Teamsheets'!$C$2:$C$132,BJ$1)+MINS_PLAYED('14-15 Teamsheets'!$H$2:$R$136,$A98,'14-15 Teamsheets'!$C$2:$C$136,BJ$1)+MINS_AS_SUB('07-08 Teamsheets'!$S$2:$Z$88,$A98,'07-08 Teamsheets'!$C$2:$C$88,BJ$1)+MINS_AS_SUB('08-09 Teamsheets'!$S$2:$Z$92,$A98,'08-09 Teamsheets'!$C$2:$C$92,BJ$1)+MINS_AS_SUB('09-10 Teamsheets'!$S$2:$Z$98,$A98,'09-10 Teamsheets'!$C$2:$C$98,BJ$1)+MINS_AS_SUB('10-11 Teamsheets'!$S$2:$Z$106,$A98,'10-11 Teamsheets'!$C$2:$C$106,BJ$1)+MINS_AS_SUB('11-12 Teamsheets'!$S$2:$Z$119,$A98,'11-12 Teamsheets'!$C$2:$C$119,BJ$1)+MINS_AS_SUB('12-13 Teamsheets'!$S$2:$Z$126,$A98,'12-13 Teamsheets'!$C$2:$C$126,BJ$1)+MINS_AS_SUB('13-14 Teamsheets'!$S$2:$Z$132,$A98,'13-14 Teamsheets'!$C$2:$C$132,BJ$1)+MINS_AS_SUB('14-15 Teamsheets'!$S$2:$Z$136,$A98,'14-15 Teamsheets'!$C$2:$C$136,BJ$1)</f>
        <v>0</v>
      </c>
      <c r="BO98" s="27" t="str">
        <f>(APPS('07-08 Teamsheets'!$H$2:$R$88,$A98,'07-08 Teamsheets'!$C$2:$C$88,BO$1)+APPS('08-09 Teamsheets'!$H$2:$R$92,$A98,'08-09 Teamsheets'!$C$2:$C$92,BO$1)+APPS('09-10 Teamsheets'!$H$2:$R$98,$A98,'09-10 Teamsheets'!$C$2:$C$98,BO$1)+APPS('10-11 Teamsheets'!$H$2:$R$106,$A98,'10-11 Teamsheets'!$C$2:$C$106,BO$1)+APPS('11-12 Teamsheets'!$H$2:$R$119,$A98,'11-12 Teamsheets'!$C$2:$C$119,BO$1)+APPS('12-13 Teamsheets'!$H$2:$R$126,$A98,'12-13 Teamsheets'!$C$2:$C$126,BO$1)+APPS('13-14 Teamsheets'!$H$2:$R$132,$A98,'13-14 Teamsheets'!$C$2:$C$132,BO$1)+APPS('14-15 Teamsheets'!$H$2:$R$136,$A98,'14-15 Teamsheets'!$C$2:$C$136,BO$1)) &amp; "(" &amp; (SUBS('07-08 Teamsheets'!$S$2:$Z$88,$A98,'07-08 Teamsheets'!$C$2:$C$88,BO$1)+SUBS('08-09 Teamsheets'!$S$2:$Z$92,$A98,'08-09 Teamsheets'!$C$2:$C$92,BO$1)+SUBS('09-10 Teamsheets'!$S$2:$Z$98,$A98,'09-10 Teamsheets'!$C$2:$C$98,BO$1)+SUBS('10-11 Teamsheets'!$S$2:$Z$106,$A98,'10-11 Teamsheets'!$C$2:$C$106,BO$1)+SUBS('11-12 Teamsheets'!$S$2:$Z$119,$A98,'11-12 Teamsheets'!$C$2:$C$119,BO$1)+SUBS('12-13 Teamsheets'!$S$2:$Z$126,$A98,'12-13 Teamsheets'!$C$2:$C$126,BO$1)+SUBS('13-14 Teamsheets'!$S$2:$Z$132,$A98,'13-14 Teamsheets'!$C$2:$C$132,BO$1)+SUBS('14-15 Teamsheets'!$S$2:$Z$136,$A98,'14-15 Teamsheets'!$C$2:$C$136,BO$1)) &amp; ")"</f>
        <v>1(0)</v>
      </c>
      <c r="BP98" s="27" t="str">
        <f>(GOALS('07-08 Teamsheets'!$H$2:$R$88,$A98,'07-08 Teamsheets'!$C$2:$C$88,BO$1)+GOALS('08-09 Teamsheets'!$H$2:$R$92,$A98,'08-09 Teamsheets'!$C$2:$C$92,BO$1)+GOALS('09-10 Teamsheets'!$H$2:$R$98,$A98,'09-10 Teamsheets'!$C$2:$C$98,BO$1)+GOALS('10-11 Teamsheets'!$H$2:$R$106,$A98,'10-11 Teamsheets'!$C$2:$C$106,BO$1)+GOALS('11-12 Teamsheets'!$H$2:$R$119,$A98,'11-12 Teamsheets'!$C$2:$C$119,BO$1)+GOALS('12-13 Teamsheets'!$H$2:$R$126,$A98,'12-13 Teamsheets'!$C$2:$C$126,BO$1)+GOALS('13-14 Teamsheets'!$H$2:$R$132,$A98,'13-14 Teamsheets'!$C$2:$C$132,BO$1)+GOALS('14-15 Teamsheets'!$H$2:$R$136,$A98,'14-15 Teamsheets'!$C$2:$C$136,BO$1)) &amp; "(" &amp; (GOALS('07-08 Teamsheets'!$S$2:$Z$88,$A98,'07-08 Teamsheets'!$C$2:$C$88,BO$1)+GOALS('08-09 Teamsheets'!$S$2:$Z$92,$A98,'08-09 Teamsheets'!$C$2:$C$92,BO$1)+GOALS('09-10 Teamsheets'!$S$2:$Z$98,$A98,'09-10 Teamsheets'!$C$2:$C$98,BO$1)+GOALS('10-11 Teamsheets'!$S$2:$Z$106,$A98,'10-11 Teamsheets'!$C$2:$C$106,BO$1)+GOALS('11-12 Teamsheets'!$S$2:$Z$119,$A98,'11-12 Teamsheets'!$C$2:$C$119,BO$1)+GOALS('12-13 Teamsheets'!$S$2:$Z$126,$A98,'12-13 Teamsheets'!$C$2:$C$126,BO$1)+GOALS('13-14 Teamsheets'!$S$2:$Z$132,$A98,'13-14 Teamsheets'!$C$2:$C$132,BO$1)+GOALS('14-15 Teamsheets'!$S$2:$Z$136,$A98,'14-15 Teamsheets'!$C$2:$C$136,BO$1)) &amp; ")"</f>
        <v>0(0)</v>
      </c>
      <c r="BQ98" s="27">
        <f>Clean_sheet('07-08 Teamsheets'!$C$2:$H$92,$A98,BO$1)+Clean_sheet('08-09 Teamsheets'!$C$2:$H$92,$A98,BO$1)+Clean_sheet('09-10 Teamsheets'!$C$2:$H$98,$A98,BO$1)+Clean_sheet('10-11 Teamsheets'!$C$2:$H$106,$A98,BO$1)+Clean_sheet('11-12 Teamsheets'!$C$2:$H$119,$A98,BO$1)+Clean_sheet('12-13 Teamsheets'!$C$2:$H$126,$A98,BO$1)+Clean_sheet('13-14 Teamsheets'!$C$2:$H$132,$A98,BO$1)+Clean_sheet('14-15 Teamsheets'!$C$2:$H$136,$A98,BO$1)</f>
        <v>0</v>
      </c>
      <c r="BR98" s="27" t="str">
        <f>(CARDS('07-08 Teamsheets'!$H$2:$Z$88,$A98,$CX$2,'07-08 Teamsheets'!$C$2:$C$88,BO$1)+CARDS('08-09 Teamsheets'!$H$2:$Z$92,$A98,$CX$2,'08-09 Teamsheets'!$C$2:$C$92,BO$1)+CARDS('09-10 Teamsheets'!$H$2:$Z$98,$A98,$CX$2,'09-10 Teamsheets'!$C$2:$C$98,BO$1)+CARDS('10-11 Teamsheets'!$H$2:$Z$106,$A98,$CX$2,'10-11 Teamsheets'!$C$2:$C$106,BO$1)+CARDS('11-12 Teamsheets'!$H$2:$Z$119,$A98,$CX$2,'11-12 Teamsheets'!$C$2:$C$119,BO$1)+CARDS('12-13 Teamsheets'!$H$2:$Z$126,$A98,$CX$2,'12-13 Teamsheets'!$C$2:$C$126,BO$1)+CARDS('13-14 Teamsheets'!$H$2:$Z$132,$A98,$CX$2,'13-14 Teamsheets'!$C$2:$C$132,BO$1)+CARDS('14-15 Teamsheets'!$H$2:$Z$136,$A98,$CX$2,'14-15 Teamsheets'!$C$2:$C$136,BO$1)) &amp; "(" &amp; (CARDS('07-08 Teamsheets'!$H$2:$Z$88,$A98,$CX$3,'07-08 Teamsheets'!$C$2:$C$88,BO$1)+CARDS('08-09 Teamsheets'!$H$2:$Z$92,$A98,$CX$3,'08-09 Teamsheets'!$C$2:$C$92,BO$1)+CARDS('09-10 Teamsheets'!$H$2:$Z$98,$A98,$CX$3,'09-10 Teamsheets'!$C$2:$C$98,BO$1)+CARDS('10-11 Teamsheets'!$H$2:$Z$106,$A98,$CX$3,'10-11 Teamsheets'!$C$2:$C$106,BO$1)+CARDS('11-12 Teamsheets'!$H$2:$Z$119,$A98,$CX$3,'11-12 Teamsheets'!$C$2:$C$119,BO$1)+CARDS('12-13 Teamsheets'!$H$2:$Z$126,$A98,$CX$3,'12-13 Teamsheets'!$C$2:$C$126,BO$1)+CARDS('13-14 Teamsheets'!$H$2:$Z$132,$A98,$CX$3,'13-14 Teamsheets'!$C$2:$C$132,BO$1)+CARDS('14-15 Teamsheets'!$H$2:$Z$136,$A98,$CX$3,'14-15 Teamsheets'!$C$2:$C$136,BO$1)) &amp; ")"</f>
        <v>0(0)</v>
      </c>
      <c r="BS98" s="82">
        <f>MINS_PLAYED('07-08 Teamsheets'!$H$2:$R$88,$A98,'07-08 Teamsheets'!$C$2:$C$88,BO$1)+MINS_PLAYED('08-09 Teamsheets'!$H$2:$R$92,$A98,'08-09 Teamsheets'!$C$2:$C$92,BO$1)+MINS_PLAYED('09-10 Teamsheets'!$H$2:$R$98,$A98,'09-10 Teamsheets'!$C$2:$C$98,BO$1)+MINS_PLAYED('10-11 Teamsheets'!$H$2:$R$106,$A98,'10-11 Teamsheets'!$C$2:$C$106,BO$1)+MINS_PLAYED('11-12 Teamsheets'!$H$2:$R$119,$A98,'11-12 Teamsheets'!$C$2:$C$119,BO$1)+MINS_PLAYED('12-13 Teamsheets'!$H$2:$R$126,$A98,'12-13 Teamsheets'!$C$2:$C$126,BO$1)+MINS_PLAYED('13-14 Teamsheets'!$H$2:$R$132,$A98,'13-14 Teamsheets'!$C$2:$C$132,BO$1)+MINS_PLAYED('14-15 Teamsheets'!$H$2:$R$136,$A98,'14-15 Teamsheets'!$C$2:$C$136,BO$1)+MINS_AS_SUB('07-08 Teamsheets'!$S$2:$Z$88,$A98,'07-08 Teamsheets'!$C$2:$C$88,BO$1)+MINS_AS_SUB('08-09 Teamsheets'!$S$2:$Z$92,$A98,'08-09 Teamsheets'!$C$2:$C$92,BO$1)+MINS_AS_SUB('09-10 Teamsheets'!$S$2:$Z$98,$A98,'09-10 Teamsheets'!$C$2:$C$98,BO$1)+MINS_AS_SUB('10-11 Teamsheets'!$S$2:$Z$106,$A98,'10-11 Teamsheets'!$C$2:$C$106,BO$1)+MINS_AS_SUB('11-12 Teamsheets'!$S$2:$Z$119,$A98,'11-12 Teamsheets'!$C$2:$C$119,BO$1)+MINS_AS_SUB('12-13 Teamsheets'!$S$2:$Z$126,$A98,'12-13 Teamsheets'!$C$2:$C$126,BO$1)+MINS_AS_SUB('13-14 Teamsheets'!$S$2:$Z$132,$A98,'13-14 Teamsheets'!$C$2:$C$132,BO$1)+MINS_AS_SUB('14-15 Teamsheets'!$S$2:$Z$136,$A98,'14-15 Teamsheets'!$C$2:$C$136,BO$1)</f>
        <v>90</v>
      </c>
      <c r="BT98" s="71">
        <f>APPS('05-06 Teamsheets'!$H$2:$R$71,$A98,'05-06 Teamsheets'!$C$2:$C$71,B$1)+SUBS('05-06 Teamsheets'!$S$2:$W$71,$A98,'05-06 Teamsheets'!$C$2:$C$71,B$1)+APPS('06-07 Teamsheets'!$H$2:$R$83,$A98,'06-07 Teamsheets'!$C$2:$C$83,G$1)+SUBS('06-07 Teamsheets'!$S$2:$Z$83,$A98,'06-07 Teamsheets'!$C$2:$C$83,G$1)+APPS('07-08 Teamsheets'!$H$2:$R$88,$A98,'07-08 Teamsheets'!$C$2:$C$88,L$1)+SUBS('07-08 Teamsheets'!$S$2:$Z$88,$A98,'07-08 Teamsheets'!$C$2:$C$88,L$1)+APPS('08-09 Teamsheets'!$H$2:$R$92,$A98,'08-09 Teamsheets'!$C$2:$C$92,Q$1)+SUBS('08-09 Teamsheets'!$S$2:$Z$92,$A98,'08-09 Teamsheets'!$C$2:$C$92,Q$1)+APPS('09-10 Teamsheets'!$H$2:$R$98,$A98,'09-10 Teamsheets'!$C$2:$C$98,Q$1)+SUBS('09-10 Teamsheets'!$S$2:$Z$98,$A98,'09-10 Teamsheets'!$C$2:$C$98,Q$1)+APPS('10-11 Teamsheets'!$H$2:$R$107,$A98,'10-11 Teamsheets'!$C$2:$C$107,Q$1)+SUBS('10-11 Teamsheets'!$S$2:$Z$107,$A98,'10-11 Teamsheets'!$C$2:$C$107,Q$1)+APPS('11-12 Teamsheets'!$H$2:$R$119,$A98,'11-12 Teamsheets'!$C$2:$C$119,Q$1)+SUBS('11-12 Teamsheets'!$S$2:$Z$119,$A98,'11-12 Teamsheets'!$C$2:$C$119,Q$1)+APPS('12-13 Teamsheets'!$H$2:$R$126,$A98,'12-13 Teamsheets'!$C$2:$C$126,Q$1)+SUBS('12-13 Teamsheets'!$S$2:$Z$126,$A98,'12-13 Teamsheets'!$C$2:$C$126,Q$1)+APPS('13-14 Teamsheets'!$H$2:$R$132,$A98,'13-14 Teamsheets'!$C$2:$C$132,Q$1)+SUBS('13-14 Teamsheets'!$S$2:$Z$132,$A98,'13-14 Teamsheets'!$C$2:$C$132,Q$1)+APPS('14-15 Teamsheets'!$H$2:$R$136,$A98,'14-15 Teamsheets'!$C$2:$C$136,Q$1)+SUBS('14-15 Teamsheets'!$S$2:$Z$136,$A98,'14-15 Teamsheets'!$C$2:$C$136,Q$1)</f>
        <v>32</v>
      </c>
      <c r="BU98" s="132">
        <v>0</v>
      </c>
      <c r="BV98" s="27">
        <f>APPS('07-08 Teamsheets'!$H$2:$R$88,$A98,'07-08 Teamsheets'!$C$2:$C$88,AZ$1)+SUBS('07-08 Teamsheets'!$S$2:$Z$88,$A98,'07-08 Teamsheets'!$C$2:$C$88,AZ$1)+APPS('11-12 Teamsheets'!$H$2:$R$119,$A98,'11-12 Teamsheets'!$C$2:$C$119,AZ$1)+SUBS('11-12 Teamsheets'!$S$2:$Z$119,$A98,'11-12 Teamsheets'!$C$2:$C$119,AZ$1)+APPS('12-13 Teamsheets'!$H$2:$R$126,$A98,'12-13 Teamsheets'!$C$2:$C$126,AZ$1)+SUBS('12-13 Teamsheets'!$S$2:$Z$126,$A98,'12-13 Teamsheets'!$C$2:$C$126,AZ$1)+APPS('13-14 Teamsheets'!$H$2:$R$132,$A98,'13-14 Teamsheets'!$C$2:$C$132,AZ$1)+SUBS('13-14 Teamsheets'!$S$2:$Z$132,$A98,'13-14 Teamsheets'!$C$2:$C$132,AZ$1)+APPS('14-15 Teamsheets'!$H$2:$R$136,$A98,'14-15 Teamsheets'!$C$2:$C$136,AZ$1)+SUBS('14-15 Teamsheets'!$S$2:$Z$136,$A98,'14-15 Teamsheets'!$C$2:$C$136,AZ$1)+APPS('08-09 Teamsheets'!$H$2:$R$92,$A98,'08-09 Teamsheets'!$C$2:$C$92,BE$1)+APPS('09-10 Teamsheets'!$H$2:$R$98,$A98,'09-10 Teamsheets'!$C$2:$C$98,BE$1)+SUBS('08-09 Teamsheets'!$S$2:$Z$92,$A98,'08-09 Teamsheets'!$C$2:$C$92,BE$1)+SUBS('09-10 Teamsheets'!$S$2:$Z$98,$A98,'09-10 Teamsheets'!$C$2:$C$98,BE$1)+APPS('10-11 Teamsheets'!$H$2:$R$107,$A98,'10-11 Teamsheets'!$C$2:$C$107,BE$1)+SUBS('10-11 Teamsheets'!$S$2:$Z$107,$A98,'10-11 Teamsheets'!$C$2:$C$107,BE$1)+APPS('11-12 Teamsheets'!$H$2:$R$119,$A98,'11-12 Teamsheets'!$C$2:$C$119,BE$1)+SUBS('11-12 Teamsheets'!$S$2:$Z$119,$A98,'11-12 Teamsheets'!$C$2:$C$119,BE$1)+APPS('12-13 Teamsheets'!$H$2:$R$126,$A98,'12-13 Teamsheets'!$C$2:$C$126,BE$1)+SUBS('12-13 Teamsheets'!$S$2:$Z$126,$A98,'12-13 Teamsheets'!$C$2:$C$126,BE$1)+APPS('13-14 Teamsheets'!$H$2:$R$132,$A98,'13-14 Teamsheets'!$C$2:$C$132,BE$1)+SUBS('13-14 Teamsheets'!$S$2:$Z$132,$A98,'13-14 Teamsheets'!$C$2:$C$132,BE$1)+APPS('14-15 Teamsheets'!$H$2:$R$136,$A98,'14-15 Teamsheets'!$C$2:$C$136,BE$1)+SUBS('14-15 Teamsheets'!$S$2:$Z$136,$A98,'14-15 Teamsheets'!$C$2:$C$136,BE$1)</f>
        <v>0</v>
      </c>
      <c r="BW98" s="27">
        <f>APPS('07-08 Teamsheets'!$H$2:$R$88,$A98,'07-08 Teamsheets'!$C$2:$C$88,BJ$1)+APPS('08-09 Teamsheets'!$H$2:$R$92,$A98,'08-09 Teamsheets'!$C$2:$C$92,BJ$1)+APPS('09-10 Teamsheets'!$H$2:$R$98,$A98,'09-10 Teamsheets'!$C$2:$C$98,BJ$1)+SUBS('07-08 Teamsheets'!$S$2:$Z$88,$A98,'07-08 Teamsheets'!$C$2:$C$88,BJ$1)+SUBS('08-09 Teamsheets'!$S$2:$Z$92,$A98,'08-09 Teamsheets'!$C$2:$C$92,BJ$1)+SUBS('09-10 Teamsheets'!$S$2:$Z$98,$A98,'09-10 Teamsheets'!$C$2:$C$98,BJ$1)+APPS('10-11 Teamsheets'!$H$2:$R$107,$A98,'10-11 Teamsheets'!$C$2:$C$107,BJ$1)+SUBS('10-11 Teamsheets'!$S$2:$Z$107,$A98,'10-11 Teamsheets'!$C$2:$C$107,BJ$1)+APPS('11-12 Teamsheets'!$H$2:$R$119,$A98,'11-12 Teamsheets'!$C$2:$C$119,BJ$1)+SUBS('11-12 Teamsheets'!$S$2:$Z$111,$A98,'11-12 Teamsheets'!$C$2:$C$119,BJ$1)+APPS('12-13 Teamsheets'!$H$2:$R$126,$A98,'12-13 Teamsheets'!$C$2:$C$126,BJ$1)+SUBS('12-13 Teamsheets'!$S$2:$Z$118,$A98,'12-13 Teamsheets'!$C$2:$C$126,BJ$1)+APPS('13-14 Teamsheets'!$H$2:$R$132,$A98,'13-14 Teamsheets'!$C$2:$C$132,BJ$1)+SUBS('13-14 Teamsheets'!$S$2:$Z$124,$A98,'13-14 Teamsheets'!$C$2:$C$132,BJ$1)+APPS('14-15 Teamsheets'!$H$2:$R$136,$A98,'14-15 Teamsheets'!$C$2:$C$136,BJ$1)+SUBS('14-15 Teamsheets'!$S$2:$Z$128,$A98,'14-15 Teamsheets'!$C$2:$C$136,BJ$1)</f>
        <v>0</v>
      </c>
      <c r="BX98" s="27">
        <f>APPS('07-08 Teamsheets'!$H$2:$R$88,$A98,'07-08 Teamsheets'!$C$2:$C$88,BO$1)+APPS('08-09 Teamsheets'!$H$2:$R$92,$A98,'08-09 Teamsheets'!$C$2:$C$92,BO$1)+APPS('09-10 Teamsheets'!$H$2:$R$98,$A98,'09-10 Teamsheets'!$C$2:$C$98,BO$1)+SUBS('07-08 Teamsheets'!$S$2:$Z$88,$A98,'07-08 Teamsheets'!$C$2:$C$88,BO$1)+SUBS('08-09 Teamsheets'!$S$2:$Z$92,$A98,'08-09 Teamsheets'!$C$2:$C$92,BO$1)+SUBS('09-10 Teamsheets'!$S$2:$Z$98,$A98,'09-10 Teamsheets'!$C$2:$C$98,BO$1)+APPS('10-11 Teamsheets'!$H$2:$R$107,$A98,'10-11 Teamsheets'!$C$2:$C$107,BO$1)+SUBS('10-11 Teamsheets'!$S$2:$Z$107,$A98,'10-11 Teamsheets'!$C$2:$C$107,BO$1)+APPS('11-12 Teamsheets'!$H$2:$R$119,$A98,'11-12 Teamsheets'!$C$2:$C$119,BO$1)+SUBS('11-12 Teamsheets'!$S$2:$Z$119,$A98,'11-12 Teamsheets'!$C$2:$C$119,BO$1)+APPS('12-13 Teamsheets'!$H$2:$R$126,$A98,'12-13 Teamsheets'!$C$2:$C$126,BO$1)+SUBS('12-13 Teamsheets'!$S$2:$Z$126,$A98,'12-13 Teamsheets'!$C$2:$C$126,BO$1)+APPS('13-14 Teamsheets'!$H$2:$R$132,$A98,'13-14 Teamsheets'!$C$2:$C$132,BO$1)+SUBS('13-14 Teamsheets'!$S$2:$Z$132,$A98,'13-14 Teamsheets'!$C$2:$C$132,BO$1)+APPS('14-15 Teamsheets'!$H$2:$R$136,$A98,'14-15 Teamsheets'!$C$2:$C$136,BO$1)+SUBS('14-15 Teamsheets'!$S$2:$Z$136,$A98,'14-15 Teamsheets'!$C$2:$C$136,BO$1)</f>
        <v>1</v>
      </c>
      <c r="BY98" s="28">
        <f t="shared" si="31"/>
        <v>1</v>
      </c>
      <c r="BZ98" s="27" t="str">
        <f>(APPS('05-06 Teamsheets'!$H$2:$R$71,$A98) + APPS('06-07 Teamsheets'!$H$2:$R$83,$A98) +APPS('07-08 Teamsheets'!$H$2:$R$88,$A98) + APPS('08-09 Teamsheets'!$H$2:$R$92,$A98)+APPS('09-10 Teamsheets'!$H$2:$R$98,$A98)+APPS('10-11 Teamsheets'!$H$2:$R$107,$A98)+APPS('11-12 Teamsheets'!$H$2:$R$119,$A98)+APPS('12-13 Teamsheets'!$H$2:$R$126,$A98)+APPS('13-14 Teamsheets'!$H$2:$R$132,$A98)+APPS('14-15 Teamsheets'!$H$2:$R$136,$A98)) &amp; "(" &amp; (SUBS('05-06 Teamsheets'!$S$2:$W$71,$A98)+SUBS('06-07 Teamsheets'!$S$2:$Z$83,$A98)+SUBS('07-08 Teamsheets'!$S$2:$Z$88,$A98) +SUBS('08-09 Teamsheets'!$S$2:$Z$92,$A98)+SUBS('09-10 Teamsheets'!$S$2:$Z$98,$A98)+SUBS('10-11 Teamsheets'!$S$2:$Z$107,$A98)+SUBS('11-12 Teamsheets'!$S$2:$Z$119,$A98)+SUBS('12-13 Teamsheets'!$S$2:$Z$126,$A98)+SUBS('13-14 Teamsheets'!$S$2:$Z$132,$A98)+SUBS('14-15 Teamsheets'!$S$2:$Z$136,$A98)) &amp; ")"</f>
        <v>25(8)</v>
      </c>
      <c r="CA98" s="28">
        <f t="shared" si="32"/>
        <v>33</v>
      </c>
      <c r="CB98" s="71">
        <f>GOALS('05-06 Teamsheets'!$H$2:$W$71,$A98,'05-06 Teamsheets'!$C$2:$C$71,B$1)+GOALS('06-07 Teamsheets'!$H$2:$Z$83,$A98,'06-07 Teamsheets'!$C$2:$C$83,G$1)+GOALS('07-08 Teamsheets'!$H$2:$Z$88,$A98,'07-08 Teamsheets'!$C$2:$C$88,L$1)+GOALS('08-09 Teamsheets'!$H$2:$Z$92,$A98,'08-09 Teamsheets'!$C$2:$C$92,Q$1)+GOALS('09-10 Teamsheets'!$H$2:$Z$98,$A98,'09-10 Teamsheets'!$C$2:$C$98,Q$1)+GOALS('10-11 Teamsheets'!$H$2:$Z$107,$A98,'10-11 Teamsheets'!$C$2:$C$107,Q$1)+GOALS('11-12 Teamsheets'!$H$2:$Z$119,$A98,'11-12 Teamsheets'!$C$2:$C$119,Q$1)+GOALS('12-13 Teamsheets'!$H$2:$Z$126,$A98,'12-13 Teamsheets'!$C$2:$C$126,Q$1)+GOALS('13-14 Teamsheets'!$H$2:$Z$132,$A98,'13-14 Teamsheets'!$C$2:$C$132,Q$1)+GOALS('14-15 Teamsheets'!$H$2:$Z$136,$A98,'14-15 Teamsheets'!$C$2:$C$136,Q$1)</f>
        <v>1</v>
      </c>
      <c r="CC98" s="27">
        <f>GOALS('05-06 Teamsheets'!$H$2:$W$71,$A98,'05-06 Teamsheets'!$C$2:$C$71,V$1)+GOALS('05-06 Teamsheets'!$H$2:$W$71,$A98,'05-06 Teamsheets'!$C$2:$C$71,AA$1)+GOALS('06-07 Teamsheets'!$H$2:$Z$83,$A98,'06-07 Teamsheets'!$C$2:$C$83,AF$1)+GOALS('06-07 Teamsheets'!$H$2:$Z$83,$A98,'06-07 Teamsheets'!$C$2:$C$83,AK$1)+GOALS('07-08 Teamsheets'!$H$2:$Z$88,$A98,'07-08 Teamsheets'!$C$2:$C$88,AP$1)+GOALS('07-08 Teamsheets'!$H$2:$Z$88,$A98,'07-08 Teamsheets'!$C$2:$C$88,AU$1)+GOALS('07-08 Teamsheets'!$H$2:$Z$88,$A98,'07-08 Teamsheets'!$C$2:$C$88,AZ$1)+GOALS('11-12 Teamsheets'!$H$2:$Z$119,$A98,'11-12 Teamsheets'!$C$2:$C$119,AZ$1)+GOALS('12-13 Teamsheets'!$H$2:$Z$120,$A98,'12-13 Teamsheets'!$C$2:$C$120,AZ$1)+GOALS('13-14 Teamsheets'!$H$2:$Z$126,$A98,'13-14 Teamsheets'!$C$2:$C$126,AZ$1)+GOALS('14-15 Teamsheets'!$H$2:$Z$130,$A98,'14-15 Teamsheets'!$C$2:$C$130,AZ$1)+GOALS('08-09 Teamsheets'!$H$2:$Z$92,$A98,'08-09 Teamsheets'!$C$2:$C$92,BE$1)+GOALS('09-10 Teamsheets'!$H$2:$Z$98,$A98,'09-10 Teamsheets'!$C$2:$C$98,BE$1)+GOALS('10-11 Teamsheets'!$H$2:$Z$107,$A98,'10-11 Teamsheets'!$C$2:$C$107,BE$1)+GOALS('11-12 Teamsheets'!$H$2:$Z$119,$A98,'11-12 Teamsheets'!$C$2:$C$119,BE$1)+GOALS('12-13 Teamsheets'!$H$2:$Z$126,$A98,'12-13 Teamsheets'!$C$2:$C$126,BE$1)+GOALS('13-14 Teamsheets'!$H$2:$Z$132,$A98,'13-14 Teamsheets'!$C$2:$C$132,BE$1)+GOALS('14-15 Teamsheets'!$H$2:$Z$136,$A98,'14-15 Teamsheets'!$C$2:$C$136,BE$1)</f>
        <v>0</v>
      </c>
      <c r="CD98" s="27">
        <f>GOALS('07-08 Teamsheets'!$H$2:$Z$88,$A98,'07-08 Teamsheets'!$C$2:$C$88,BJ$1)
+GOALS('08-09 Teamsheets'!$H$2:$Z$92,$A98,'08-09 Teamsheets'!$C$2:$C$92,BJ$1)
+GOALS('09-10 Teamsheets'!$H$2:$Z$98,$A98,'09-10 Teamsheets'!$C$2:$C$98,BJ$1)
+GOALS('10-11 Teamsheets'!$H$2:$Z$107,$A98,'10-11 Teamsheets'!$C$2:$C$107,BJ$1)
+GOALS('11-12 Teamsheets'!$H$2:$Z$119,$A98,'11-12 Teamsheets'!$C$2:$C$119,BJ$1)
+GOALS('12-13 Teamsheets'!$H$2:$Z$124,$A98,'12-13 Teamsheets'!$C$2:$C$124,BJ$1)+GOALS('13-14 Teamsheets'!$H$2:$Z$130,$A98,'13-14 Teamsheets'!$C$2:$C$130,BJ$1)+GOALS('14-15 Teamsheets'!$H$2:$Z$134,$A98,'14-15 Teamsheets'!$C$2:$C$134,BJ$1)
+GOALS('07-08 Teamsheets'!$H$2:$Z$88,$A98,'07-08 Teamsheets'!$C$2:$C$88,BO$1)
+GOALS('08-09 Teamsheets'!$H$2:$Z$92,$A98,'08-09 Teamsheets'!$C$2:$C$92,BO$1)
+GOALS('09-10 Teamsheets'!$H$2:$Z$98,$A98,'09-10 Teamsheets'!$C$2:$C$98,BO$1)
+GOALS('10-11 Teamsheets'!$H$2:$Z$107,$A98,'10-11 Teamsheets'!$C$2:$C$107,BO$1)
+GOALS('11-12 Teamsheets'!$H$2:$Z$119,$A98,'11-12 Teamsheets'!$C$2:$C$119,BO$1)
+GOALS('12-13 Teamsheets'!$H$2:$Z$126,$A98,'12-13 Teamsheets'!$C$2:$C$126,BO$1)+GOALS('13-14 Teamsheets'!$H$2:$Z$132,$A98,'13-14 Teamsheets'!$C$2:$C$132,BO$1)+GOALS('14-15 Teamsheets'!$H$2:$Z$136,$A98,'14-15 Teamsheets'!$C$2:$C$136,BO$1)</f>
        <v>0</v>
      </c>
      <c r="CE98" s="28">
        <f t="shared" si="33"/>
        <v>0</v>
      </c>
      <c r="CF98" s="27" t="str">
        <f>(GOALS('05-06 Teamsheets'!$H$2:$R$71,$A98) +GOALS('06-07 Teamsheets'!$H$2:$R$83,$A98) +  GOALS('07-08 Teamsheets'!$H$2:$R$88,$A98) + GOALS('08-09 Teamsheets'!$H$2:$R$92,$A98)+GOALS('09-10 Teamsheets'!$H$2:$R$98,$A98)+GOALS('10-11 Teamsheets'!$H$2:$R$107,$A98)+GOALS('11-12 Teamsheets'!$H$2:$R$119,$A98)+GOALS('12-13 Teamsheets'!$H$2:$R$126,$A98)+GOALS('13-14 Teamsheets'!$H$2:$R$132,$A98)+GOALS('14-15 Teamsheets'!$H$2:$R$136,$A98)) &amp; "(" &amp; (GOALS('05-06 Teamsheets'!$S$2:$W$71,$A98)+GOALS('06-07 Teamsheets'!$S$2:$Z$83,$A98)+GOALS('07-08 Teamsheets'!$S$2:$Z$88,$A98)+GOALS('08-09 Teamsheets'!$S$2:$Z$92,$A98)+GOALS('09-10 Teamsheets'!$S$2:$Z$98,$A98)+GOALS('10-11 Teamsheets'!$S$2:$Z$107,$A98)+GOALS('11-12 Teamsheets'!$S$2:$Z$119,$A98)+GOALS('12-13 Teamsheets'!$S$2:$Z$126,$A98)+GOALS('13-14 Teamsheets'!$S$2:$Z$132,$A98)+GOALS('14-15 Teamsheets'!$S$2:$Z$136,$A98)) &amp; ")"</f>
        <v>1(0)</v>
      </c>
      <c r="CG98" s="28">
        <f t="shared" si="34"/>
        <v>1</v>
      </c>
      <c r="CH98" s="71">
        <f t="shared" si="35"/>
        <v>0</v>
      </c>
      <c r="CI98" s="83">
        <f t="shared" si="36"/>
        <v>0</v>
      </c>
      <c r="CJ98" s="77">
        <f t="shared" si="37"/>
        <v>0</v>
      </c>
      <c r="CK98" s="74" t="str">
        <f>(CARDS('05-06 Teamsheets'!$H$2:$W$71,$A98,$CX$2)+CARDS('06-07 Teamsheets'!$H$2:$Z$83,$A98,$CX$2)+CARDS('07-08 Teamsheets'!$H$2:$Z$88,$A98,$CX$2)+CARDS('08-09 Teamsheets'!$H$2:$Z$92,$A98,$CX$2)+CARDS('09-10 Teamsheets'!$H$2:$Z$98,$A98,$CX$2)+CARDS('10-11 Teamsheets'!$H$2:$Z$107,$A98,$CX$2)+CARDS('11-12 Teamsheets'!$H$2:$Z$119,$A98,$CX$2)+CARDS('12-13 Teamsheets'!$H$2:$Z$126,$A98,$CX$2)+CARDS('13-14 Teamsheets'!$H$2:$Z$130,$A98,$CX$2)) &amp; "(" &amp; (CARDS('05-06 Teamsheets'!$H$2:$W$71,$A98,$CX$3)+CARDS('06-07 Teamsheets'!$H$2:$Z$83,$A98,$CX$3)+CARDS('07-08 Teamsheets'!$H$2:$Z$88,$A98,$CX$3)+CARDS('08-09 Teamsheets'!$H$2:$Z$92,$A98,$CX$3)+CARDS('09-10 Teamsheets'!$H$2:$Z$98,$A98,$CX$3)+CARDS('10-11 Teamsheets'!$H$2:$Z$107,$A98,$CX$3)+CARDS('11-12 Teamsheets'!$H$2:$Z$119,$A98,$CX$3)+CARDS('13-14 Teamsheets'!$H$2:$Z$130,$A98,$CX$3)) &amp; ")"</f>
        <v>2(0)</v>
      </c>
      <c r="CL98" s="28">
        <f t="shared" si="38"/>
        <v>2230</v>
      </c>
      <c r="CM98" s="28">
        <f>SUM(Z98,AE98,AJ98,AO98,AT98,BI98,AY98,BN98,BS98,BD98)</f>
        <v>90</v>
      </c>
      <c r="CN98" s="77">
        <f t="shared" si="39"/>
        <v>2320</v>
      </c>
      <c r="CO98" s="28">
        <f t="shared" si="40"/>
        <v>70.303030303030297</v>
      </c>
      <c r="CP98" s="28">
        <f t="shared" si="41"/>
        <v>3.0303030303030304E-2</v>
      </c>
      <c r="CQ98" s="77">
        <f t="shared" si="42"/>
        <v>2320</v>
      </c>
      <c r="CS98" s="71">
        <f t="shared" si="26"/>
        <v>61</v>
      </c>
      <c r="CT98" s="83">
        <f t="shared" si="27"/>
        <v>57</v>
      </c>
      <c r="CU98" s="77">
        <f t="shared" si="28"/>
        <v>74</v>
      </c>
      <c r="CW98"/>
      <c r="CX98" s="30"/>
    </row>
    <row r="99" spans="1:102" x14ac:dyDescent="0.2">
      <c r="A99" s="25" t="s">
        <v>2667</v>
      </c>
      <c r="B99" s="27" t="s">
        <v>1635</v>
      </c>
      <c r="C99" s="27" t="s">
        <v>1635</v>
      </c>
      <c r="D99" s="27">
        <v>0</v>
      </c>
      <c r="E99" s="27" t="s">
        <v>1635</v>
      </c>
      <c r="F99" s="82">
        <v>0</v>
      </c>
      <c r="G99" s="27" t="s">
        <v>1635</v>
      </c>
      <c r="H99" s="27" t="s">
        <v>1635</v>
      </c>
      <c r="I99" s="27">
        <v>0</v>
      </c>
      <c r="J99" s="27" t="s">
        <v>1635</v>
      </c>
      <c r="K99" s="82">
        <v>0</v>
      </c>
      <c r="L99" s="27" t="s">
        <v>1635</v>
      </c>
      <c r="M99" s="27" t="s">
        <v>1635</v>
      </c>
      <c r="N99" s="27">
        <v>0</v>
      </c>
      <c r="O99" s="27" t="s">
        <v>1635</v>
      </c>
      <c r="P99" s="82">
        <v>0</v>
      </c>
      <c r="Q99" s="27" t="str">
        <f>(APPS('08-09 Teamsheets'!$H$2:$R$92,$A99,'08-09 Teamsheets'!$C$2:$C$92,Q$1)+APPS('09-10 Teamsheets'!$H$2:$R$98,$A99,'09-10 Teamsheets'!$C$2:$C$98,Q$1)+APPS('10-11 Teamsheets'!$H$2:$R$107,$A99,'10-11 Teamsheets'!$C$2:$C$107,Q$1)+APPS('11-12 Teamsheets'!$H$2:$R$119,$A99,'11-12 Teamsheets'!$C$2:$C$119,Q$1)+APPS('12-13 Teamsheets'!$H$2:$R$126,$A99,'12-13 Teamsheets'!$C$2:$C$126,Q$1)+APPS('13-14 Teamsheets'!$H$2:$R$132,$A99,'13-14 Teamsheets'!$C$2:$C$132,Q$1)+APPS('14-15 Teamsheets'!$H$2:$R$136,$A99,'14-15 Teamsheets'!$C$2:$C$136,Q$1)) &amp; "(" &amp; (SUBS('08-09 Teamsheets'!$S$2:$Z$92,$A99,'08-09 Teamsheets'!$C$2:$C$92,Q$1)+SUBS('09-10 Teamsheets'!$S$2:$Z$98,$A99,'09-10 Teamsheets'!$C$2:$C$98,Q$1)+SUBS('10-11 Teamsheets'!$S$2:$Z$107,$A99,'10-11 Teamsheets'!$C$2:$C$107,Q$1)+SUBS('11-12 Teamsheets'!$S$2:$Z$119,$A99,'11-12 Teamsheets'!$C$2:$C$119,Q$1)+SUBS('12-13 Teamsheets'!$S$2:$Z$126,$A99,'12-13 Teamsheets'!$C$2:$C$126,Q$1)+SUBS('13-14 Teamsheets'!$S$2:$Z$132,$A99,'13-14 Teamsheets'!$C$2:$C$132,Q$1)+SUBS('14-15 Teamsheets'!$S$2:$Z$136,$A99,'14-15 Teamsheets'!$C$2:$C$136,Q$1)) &amp; ")"</f>
        <v>86(1)</v>
      </c>
      <c r="R99" s="27" t="str">
        <f>(GOALS('08-09 Teamsheets'!$H$2:$R$92,$A99,'08-09 Teamsheets'!$C$2:$C$92,Q$1)+GOALS('09-10 Teamsheets'!$H$2:$R$98,$A99,'09-10 Teamsheets'!$C$2:$C$98,Q$1)+GOALS('10-11 Teamsheets'!$H$2:$R$107,$A99,'10-11 Teamsheets'!$C$2:$C$107,Q$1)+GOALS('11-12 Teamsheets'!$H$2:$R$119,$A99,'11-12 Teamsheets'!$C$2:$C$119,Q$1)+GOALS('12-13 Teamsheets'!$H$2:$R$126,$A99,'12-13 Teamsheets'!$C$2:$C$126,Q$1)+GOALS('13-14 Teamsheets'!$H$2:$R$132,$A99,'13-14 Teamsheets'!$C$2:$C$132,Q$1)+GOALS('14-15 Teamsheets'!$H$2:$R$136,$A99,'14-15 Teamsheets'!$C$2:$C$136,Q$1)) &amp; "(" &amp; (GOALS('08-09 Teamsheets'!$S$2:$Z$92,$A99,'08-09 Teamsheets'!$C$2:$C$92,Q$1)+GOALS('09-10 Teamsheets'!$S$2:$Z$98,$A99,'09-10 Teamsheets'!$C$2:$C$98,Q$1)+GOALS('10-11 Teamsheets'!$S$2:$Z$107,$A99,'10-11 Teamsheets'!$C$2:$C$107,Q$1)+GOALS('11-12 Teamsheets'!$S$2:$Z$119,$A99,'11-12 Teamsheets'!$C$2:$C$119,Q$1)+GOALS('12-13 Teamsheets'!$S$2:$Z$126,$A99,'12-13 Teamsheets'!$C$2:$C$126,Q$1)+GOALS('13-14 Teamsheets'!$S$2:$Z$132,$A99,'13-14 Teamsheets'!$C$2:$C$132,Q$1)+GOALS('14-15 Teamsheets'!$S$2:$Z$136,$A99,'14-15 Teamsheets'!$C$2:$C$136,Q$1)) &amp; ")"</f>
        <v>16(0)</v>
      </c>
      <c r="S99" s="27">
        <f>Clean_sheet('08-09 Teamsheets'!$C$2:$H$92,$A99,Q$1)+Clean_sheet('09-10 Teamsheets'!$C$2:$H$98,$A99,Q$1)+Clean_sheet('10-11 Teamsheets'!$C$2:$H$107,$A99,Q$1)+Clean_sheet('11-12 Teamsheets'!$C$2:$H$119,$A99,Q$1)+Clean_sheet('12-13 Teamsheets'!$C$2:$H$126,$A99,Q$1)+Clean_sheet('13-14 Teamsheets'!$C$2:$H$132,$A99,Q$1)+Clean_sheet('14-15 Teamsheets'!$C$2:$H$136,$A99,Q$1)</f>
        <v>0</v>
      </c>
      <c r="T99" s="27" t="str">
        <f>(CARDS('08-09 Teamsheets'!$H$2:$Z$92,$A99,$CX$2,'08-09 Teamsheets'!$C$2:$C$92,Q$1)+CARDS('09-10 Teamsheets'!$H$2:$Z$98,$A99,$CX$2,'09-10 Teamsheets'!$C$2:$C$98,Q$1)+CARDS('10-11 Teamsheets'!$H$2:$Z$107,$A99,$CX$2,'10-11 Teamsheets'!$C$2:$C$107,Q$1)+CARDS('11-12 Teamsheets'!$H$2:$Z$119,$A99,$CX$2,'11-12 Teamsheets'!$C$2:$C$119,Q$1)+CARDS('12-13 Teamsheets'!$H$2:$Z$126,$A99,$CX$2,'12-13 Teamsheets'!$C$2:$C$126,Q$1)+CARDS('13-14 Teamsheets'!$H$2:$Z$132,$A99,$CX$2,'13-14 Teamsheets'!$C$2:$C$132,Q$1)+CARDS('14-15 Teamsheets'!$H$2:$Z$136,$A99,$CX$2,'14-15 Teamsheets'!$C$2:$C$136,Q$1)) &amp; "(" &amp; (CARDS('08-09 Teamsheets'!$H$2:$Z$92,$A99,$CX$3,'08-09 Teamsheets'!$C$2:$C$92,Q$1)+CARDS('09-10 Teamsheets'!$H$2:$Z$98,$A99,$CX$3,'09-10 Teamsheets'!$C$2:$C$98,Q$1)+CARDS('10-11 Teamsheets'!$H$2:$Z$107,$A99,$CX$3,'10-11 Teamsheets'!$C$2:$C$107,Q$1)+CARDS('11-12 Teamsheets'!$H$2:$Z$119,$A99,$CX$3,'11-12 Teamsheets'!$C$2:$C$119,Q$1)+CARDS('12-13 Teamsheets'!$H$2:$Z$126,$A99,$CX$3,'12-13 Teamsheets'!$C$2:$C$126,Q$1)+CARDS('13-14 Teamsheets'!$H$2:$Z$132,$A99,$CX$3,'13-14 Teamsheets'!$C$2:$C$132,Q$1)+CARDS('14-15 Teamsheets'!$H$2:$Z$136,$A99,$CX$3,'14-15 Teamsheets'!$C$2:$C$136,Q$1)) &amp; ")"</f>
        <v>11(1)</v>
      </c>
      <c r="U99" s="82">
        <f>MINS_PLAYED('08-09 Teamsheets'!$H$2:$R$92,$A99,'08-09 Teamsheets'!$C$2:$C$92,Q$1)+MINS_PLAYED('09-10 Teamsheets'!$H$2:$R$98,$A99,'09-10 Teamsheets'!$C$2:$C$98,Q$1)+ MINS_AS_SUB('08-09 Teamsheets'!$S$2:$Z$92,$A99,'08-09 Teamsheets'!$C$2:$C$92,Q$1)+ MINS_AS_SUB('09-10 Teamsheets'!$S$2:$Z$98,$A99,'09-10 Teamsheets'!$C$2:$C$98,Q$1)+MINS_PLAYED('10-11 Teamsheets'!$H$2:$R$107,$A99,'10-11 Teamsheets'!$C$2:$C$107,Q$1)+MINS_AS_SUB('10-11 Teamsheets'!$S$2:$Z$107,$A99,'10-11 Teamsheets'!$C$2:$C$107,Q$1)+MINS_PLAYED('11-12 Teamsheets'!$H$2:$R$119,$A99,'11-12 Teamsheets'!$C$2:$C$119,Q$1)+MINS_AS_SUB('11-12 Teamsheets'!$S$2:$Z$119,$A99,'11-12 Teamsheets'!$C$2:$C$119,Q$1)+MINS_PLAYED('12-13 Teamsheets'!$H$2:$R$126,$A99,'12-13 Teamsheets'!$C$2:$C$126,Q$1)+MINS_AS_SUB('12-13 Teamsheets'!$S$2:$Z$126,$A99,'12-13 Teamsheets'!$C$2:$C$126,Q$1)+MINS_PLAYED('13-14 Teamsheets'!$H$2:$R$132,$A99,'13-14 Teamsheets'!$C$2:$C$132,Q$1)+MINS_AS_SUB('13-14 Teamsheets'!$S$2:$Z$132,$A99,'13-14 Teamsheets'!$C$2:$C$132,Q$1)+MINS_PLAYED('14-15 Teamsheets'!$H$2:$R$136,$A99,'14-15 Teamsheets'!$C$2:$C$136,Q$1)+MINS_AS_SUB('14-15 Teamsheets'!$S$2:$Z$136,$A99,'14-15 Teamsheets'!$C$2:$C$136,Q$1)</f>
        <v>7385</v>
      </c>
      <c r="V99" s="27" t="s">
        <v>1635</v>
      </c>
      <c r="W99" s="27" t="s">
        <v>1635</v>
      </c>
      <c r="X99" s="27">
        <v>0</v>
      </c>
      <c r="Y99" s="27" t="s">
        <v>1635</v>
      </c>
      <c r="Z99" s="82">
        <v>0</v>
      </c>
      <c r="AA99" s="27" t="s">
        <v>1635</v>
      </c>
      <c r="AB99" s="27" t="s">
        <v>1635</v>
      </c>
      <c r="AC99" s="27">
        <v>0</v>
      </c>
      <c r="AD99" s="27" t="s">
        <v>1635</v>
      </c>
      <c r="AE99" s="82">
        <v>0</v>
      </c>
      <c r="AF99" s="27" t="s">
        <v>1635</v>
      </c>
      <c r="AG99" s="27" t="s">
        <v>1635</v>
      </c>
      <c r="AH99" s="27">
        <v>0</v>
      </c>
      <c r="AI99" s="27" t="s">
        <v>1635</v>
      </c>
      <c r="AJ99" s="82">
        <v>0</v>
      </c>
      <c r="AK99" s="27" t="s">
        <v>1635</v>
      </c>
      <c r="AL99" s="27" t="s">
        <v>1635</v>
      </c>
      <c r="AM99" s="27">
        <v>0</v>
      </c>
      <c r="AN99" s="27" t="s">
        <v>1635</v>
      </c>
      <c r="AO99" s="82">
        <v>0</v>
      </c>
      <c r="AP99" s="27" t="s">
        <v>1635</v>
      </c>
      <c r="AQ99" s="27" t="s">
        <v>1635</v>
      </c>
      <c r="AR99" s="27">
        <v>0</v>
      </c>
      <c r="AS99" s="27" t="s">
        <v>1635</v>
      </c>
      <c r="AT99" s="82">
        <v>0</v>
      </c>
      <c r="AU99" s="27" t="s">
        <v>1635</v>
      </c>
      <c r="AV99" s="27" t="s">
        <v>1635</v>
      </c>
      <c r="AW99" s="27">
        <v>0</v>
      </c>
      <c r="AX99" s="27" t="s">
        <v>1635</v>
      </c>
      <c r="AY99" s="82">
        <v>0</v>
      </c>
      <c r="AZ99" s="27" t="str">
        <f>(APPS('07-08 Teamsheets'!$H$2:$R$88,$A99,'07-08 Teamsheets'!$C$2:$C$88,AZ$1)+APPS('11-12 Teamsheets'!$H$2:$R$119,$A99,'11-12 Teamsheets'!$C$2:$C$119,AZ$1)+APPS('12-13 Teamsheets'!$H$2:$R$126,$A99,'12-13 Teamsheets'!$C$2:$C$126,AZ$1)+APPS('13-14 Teamsheets'!$H$2:$R$132,$A99,'13-14 Teamsheets'!$C$2:$C$132,AZ$1)+APPS('14-15 Teamsheets'!$H$2:$R$136,$A99,'14-15 Teamsheets'!$C$2:$C$136,AZ$1)) &amp; "(" &amp; (SUBS('07-08 Teamsheets'!$S$2:$Z$88,$A99,'07-08 Teamsheets'!$C$2:$C$88,AZ$1)+SUBS('11-12 Teamsheets'!$S$2:$Z$119,$A99,'11-12 Teamsheets'!$C$2:$C$119,AZ$1)+SUBS('12-13 Teamsheets'!$S$2:$Z$126,$A99,'12-13 Teamsheets'!$C$2:$C$126,AZ$1)+SUBS('13-14 Teamsheets'!$S$2:$Z$132,$A99,'13-14 Teamsheets'!$C$2:$C$132,AZ$1)+SUBS('14-15 Teamsheets'!$S$2:$Z$136,$A99,'14-15 Teamsheets'!$C$2:$C$136,AZ$1)) &amp; ")"</f>
        <v>1(0)</v>
      </c>
      <c r="BA99" s="27" t="str">
        <f>(GOALS('07-08 Teamsheets'!$H$2:$R$88,$A99,'07-08 Teamsheets'!$C$2:$C$88,AZ$1)+GOALS('11-12 Teamsheets'!$H$2:$R$119,$A99,'11-12 Teamsheets'!$C$2:$C$119,AZ$1)+GOALS('12-13 Teamsheets'!$H$2:$R$126,$A99,'12-13 Teamsheets'!$C$2:$C$126,AZ$1)+GOALS('13-14 Teamsheets'!$H$2:$R$132,$A99,'13-14 Teamsheets'!$C$2:$C$132,AZ$1)+GOALS('14-15 Teamsheets'!$H$2:$R$136,$A99,'14-15 Teamsheets'!$C$2:$C$136,AZ$1)) &amp; "(" &amp; (GOALS('07-08 Teamsheets'!$S$2:$Z$88,$A99,'07-08 Teamsheets'!$C$2:$C$88,AZ$1)+GOALS('11-12 Teamsheets'!$S$2:$Z$119,$A99,'11-12 Teamsheets'!$C$2:$C$119,AZ$1)+GOALS('12-13 Teamsheets'!$S$2:$Z$126,$A99,'12-13 Teamsheets'!$C$2:$C$126,AZ$1)+GOALS('13-14 Teamsheets'!$S$2:$Z$132,$A99,'13-14 Teamsheets'!$C$2:$C$132,AZ$1)+GOALS('14-15 Teamsheets'!$S$2:$Z$136,$A99,'14-15 Teamsheets'!$C$2:$C$136,AZ$1)) &amp; ")"</f>
        <v>0(0)</v>
      </c>
      <c r="BB99" s="27">
        <f>Clean_sheet('07-08 Teamsheets'!$C$2:$H$92,$A99,AZ$1)+Clean_sheet('11-12 Teamsheets'!$C$2:$H$119,$A99,AZ$1)+Clean_sheet('12-13 Teamsheets'!$C$2:$H$126,$A99,AZ$1)+Clean_sheet('13-14 Teamsheets'!$C$2:$H$132,$A99,AZ$1)+Clean_sheet('14-15 Teamsheets'!$C$2:$H$136,$A99,AZ$1)</f>
        <v>0</v>
      </c>
      <c r="BC99" s="27" t="str">
        <f>(CARDS('07-08 Teamsheets'!$H$2:$Z$88,$A99,$CX$2,'07-08 Teamsheets'!$C$2:$C$88,AZ$1)+CARDS('11-12 Teamsheets'!$H$2:$Z$119,$A99,$CX$2,'11-12 Teamsheets'!$C$2:$C$119,AZ$1)+CARDS('12-13 Teamsheets'!$H$2:$Z$126,$A99,$CX$2,'12-13 Teamsheets'!$C$2:$C$126,AZ$1)+CARDS('13-14 Teamsheets'!$H$2:$Z$132,$A99,$CX$2,'13-14 Teamsheets'!$C$2:$C$132,AZ$1)+CARDS('14-15 Teamsheets'!$H$2:$Z$136,$A99,$CX$2,'14-15 Teamsheets'!$C$2:$C$136,AZ$1)) &amp; "(" &amp; (CARDS('07-08 Teamsheets'!$H$2:$Z$88,$A99,$CX$3,'07-08 Teamsheets'!$C$2:$C$88,AZ$1)+CARDS('11-12 Teamsheets'!$H$2:$Z$119,$A99,$CX$3,'11-12 Teamsheets'!$C$2:$C$119,AZ$1)+CARDS('12-13 Teamsheets'!$H$2:$Z$126,$A99,$CX$3,'12-13 Teamsheets'!$C$2:$C$126,AZ$1)+CARDS('13-14 Teamsheets'!$H$2:$Z$132,$A99,$CX$3,'13-14 Teamsheets'!$C$2:$C$132,AZ$1)+CARDS('14-15 Teamsheets'!$H$2:$Z$136,$A99,$CX$3,'14-15 Teamsheets'!$C$2:$C$136,AZ$1)) &amp; ")"</f>
        <v>0(0)</v>
      </c>
      <c r="BD99" s="82">
        <f>MINS_PLAYED('07-08 Teamsheets'!$H$2:$R$88,$A99,'07-08 Teamsheets'!$C$2:$C$88,AZ$1)+MINS_PLAYED('11-12 Teamsheets'!$H$2:$R$119,$A99,'11-12 Teamsheets'!$C$2:$C$119,AZ$1)+MINS_PLAYED('12-13 Teamsheets'!$H$2:$R$126,$A99,'12-13 Teamsheets'!$C$2:$C$126,AZ$1)+MINS_PLAYED('13-14 Teamsheets'!$H$2:$R$132,$A99,'13-14 Teamsheets'!$C$2:$C$132,AZ$1)+MINS_PLAYED('14-15 Teamsheets'!$H$2:$R$136,$A99,'14-15 Teamsheets'!$C$2:$C$136,AZ$1)+MINS_AS_SUB('07-08 Teamsheets'!$S$2:$Z$88,$A99,'07-08 Teamsheets'!$C$2:$C$88,AZ$1)+MINS_AS_SUB('11-12 Teamsheets'!$S$2:$Z$119,$A99,'11-12 Teamsheets'!$C$2:$C$119,AZ$1)+MINS_AS_SUB('12-13 Teamsheets'!$S$2:$Z$126,$A99,'12-13 Teamsheets'!$C$2:$C$126,AZ$1)+MINS_AS_SUB('13-14 Teamsheets'!$S$2:$Z$132,$A99,'13-14 Teamsheets'!$C$2:$C$132,AZ$1)+MINS_AS_SUB('14-15 Teamsheets'!$S$2:$Z$136,$A99,'14-15 Teamsheets'!$C$2:$C$136,AZ$1)</f>
        <v>90</v>
      </c>
      <c r="BE99" s="27" t="str">
        <f>(APPS('08-09 Teamsheets'!$H$2:$R$92,$A99,'08-09 Teamsheets'!$C$2:$C$92,BE$1)+APPS('09-10 Teamsheets'!$H$2:$R$98,$A99,'09-10 Teamsheets'!$C$2:$C$98,BE$1)+APPS('10-11 Teamsheets'!$H$2:$R$107,$A99,'10-11 Teamsheets'!$C$2:$C$107,BE$1)+APPS('11-12 Teamsheets'!$H$2:$R$119,$A99,'11-12 Teamsheets'!$C$2:$C$119,BE$1)+APPS('12-13 Teamsheets'!$H$2:$R$126,$A99,'12-13 Teamsheets'!$C$2:$C$126,BE$1)+APPS('13-14 Teamsheets'!$H$2:$R$132,$A99,'13-14 Teamsheets'!$C$2:$C$132,BE$1)+APPS('14-15 Teamsheets'!$H$2:$R$136,$A99,'14-15 Teamsheets'!$C$2:$C$136,BE$1)) &amp; "(" &amp; (SUBS('08-09 Teamsheets'!$S$2:$Z$92,$A99,'08-09 Teamsheets'!$C$2:$C$92,BE$1)+SUBS('09-10 Teamsheets'!$S$2:$Z$98,$A99,'09-10 Teamsheets'!$C$2:$C$98,BE$1)+SUBS('10-11 Teamsheets'!$S$2:$Z$107,$A99,'10-11 Teamsheets'!$C$2:$C$107,BE$1)+SUBS('11-12 Teamsheets'!$S$2:$Z$119,$A99,'11-12 Teamsheets'!$C$2:$C$119,BE$1)+SUBS('12-13 Teamsheets'!$S$2:$Z$126,$A99,'12-13 Teamsheets'!$C$2:$C$126,BE$1)+SUBS('13-14 Teamsheets'!$S$2:$Z$132,$A99,'13-14 Teamsheets'!$C$2:$C$132,BE$1)+SUBS('14-15 Teamsheets'!$S$2:$Z$136,$A99,'14-15 Teamsheets'!$C$2:$C$136,BE$1)) &amp; ")"</f>
        <v>4(0)</v>
      </c>
      <c r="BF99" s="27" t="str">
        <f>(GOALS('08-09 Teamsheets'!$H$2:$R$92,$A99,'08-09 Teamsheets'!$C$2:$C$92,BE$1)+GOALS('09-10 Teamsheets'!$H$2:$R$98,$A99,'09-10 Teamsheets'!$C$2:$C$98,BE$1)+GOALS('10-11 Teamsheets'!$H$2:$R$107,$A99,'10-11 Teamsheets'!$C$2:$C$107,BE$1)+GOALS('11-12 Teamsheets'!$H$2:$R$119,$A99,'11-12 Teamsheets'!$C$2:$C$119,BE$1)+GOALS('12-13 Teamsheets'!$H$2:$R$126,$A99,'12-13 Teamsheets'!$C$2:$C$126,BE$1)+GOALS('13-14 Teamsheets'!$H$2:$R$132,$A99,'13-14 Teamsheets'!$C$2:$C$132,BE$1)+GOALS('14-15 Teamsheets'!$H$2:$R$136,$A99,'14-15 Teamsheets'!$C$2:$C$136,BE$1)) &amp; "(" &amp; (GOALS('08-09 Teamsheets'!$S$2:$Z$92,$A99,'08-09 Teamsheets'!$C$2:$C$92,BE$1)+GOALS('09-10 Teamsheets'!$S$2:$Z$98,$A99,'09-10 Teamsheets'!$C$2:$C$98,BE$1)+GOALS('10-11 Teamsheets'!$S$2:$Z$107,$A99,'10-11 Teamsheets'!$C$2:$C$107,BE$1)+GOALS('11-12 Teamsheets'!$S$2:$Z$119,$A99,'11-12 Teamsheets'!$C$2:$C$119,BE$1)+GOALS('12-13 Teamsheets'!$S$2:$Z$126,$A99,'12-13 Teamsheets'!$C$2:$C$126,BE$1)+GOALS('13-14 Teamsheets'!$S$2:$Z$132,$A99,'13-14 Teamsheets'!$C$2:$C$132,BE$1)+GOALS('14-15 Teamsheets'!$S$2:$Z$136,$A99,'14-15 Teamsheets'!$C$2:$C$136,BE$1)) &amp; ")"</f>
        <v>1(0)</v>
      </c>
      <c r="BG99" s="27">
        <f>Clean_sheet('08-09 Teamsheets'!$C$2:$H$92,$A99,BE$1)+Clean_sheet('09-10 Teamsheets'!$C$2:$H$98,$A99,BE$1)+Clean_sheet('10-11 Teamsheets'!$C$2:$H$107,$A99,BE$1)+Clean_sheet('11-12 Teamsheets'!$C$2:$H$119,$A99,BE$1)+Clean_sheet('12-13 Teamsheets'!$C$2:$H$126,$A99,BE$1)+Clean_sheet('13-14 Teamsheets'!$C$2:$H$132,$A99,BE$1)+Clean_sheet('14-15 Teamsheets'!$C$2:$H$136,$A99,BE$1)</f>
        <v>0</v>
      </c>
      <c r="BH99" s="27" t="str">
        <f>(CARDS('08-09 Teamsheets'!$H$2:$Z$92,$A99,$CX$2,'08-09 Teamsheets'!$C$2:$C$92,BE$1)+CARDS('09-10 Teamsheets'!$H$2:$Z$98,$A99,$CX$2,'09-10 Teamsheets'!$C$2:$C$98,BE$1)+CARDS('10-11 Teamsheets'!$H$2:$Z$107,$A99,$CX$2,'10-11 Teamsheets'!$C$2:$C$107,BE$1)+CARDS('11-12 Teamsheets'!$H$2:$Z$119,$A99,$CX$2,'11-12 Teamsheets'!$C$2:$C$119,BE$1)+CARDS('12-13 Teamsheets'!$H$2:$Z$126,$A99,$CX$2,'12-13 Teamsheets'!$C$2:$C$126,BE$1)+CARDS('13-14 Teamsheets'!$H$2:$Z$132,$A99,$CX$2,'13-14 Teamsheets'!$C$2:$C$132,BE$1)+CARDS('14-15 Teamsheets'!$H$2:$Z$136,$A99,$CX$2,'14-15 Teamsheets'!$C$2:$C$136,BE$1)) &amp; "(" &amp; (CARDS('08-09 Teamsheets'!$H$2:$Z$92,$A99,$CX$3,'08-09 Teamsheets'!$C$2:$C$92,BE$1)+CARDS('09-10 Teamsheets'!$H$2:$Z$98,$A99,$CX$3,'09-10 Teamsheets'!$C$2:$C$98,BE$1)+CARDS('10-11 Teamsheets'!$H$2:$Z$107,$A99,$CX$3,'10-11 Teamsheets'!$C$2:$C$107,BE$1)+CARDS('11-12 Teamsheets'!$H$2:$Z$119,$A99,$CX$3,'11-12 Teamsheets'!$C$2:$C$119,BE$1)+CARDS('12-13 Teamsheets'!$H$2:$Z$126,$A99,$CX$3,'12-13 Teamsheets'!$C$2:$C$126,BE$1)+CARDS('13-14 Teamsheets'!$H$2:$Z$132,$A99,$CX$3,'13-14 Teamsheets'!$C$2:$C$132,BE$1)+CARDS('14-15 Teamsheets'!$H$2:$Z$136,$A99,$CX$3,'14-15 Teamsheets'!$C$2:$C$136,BE$1)) &amp; ")"</f>
        <v>2(0)</v>
      </c>
      <c r="BI99" s="82">
        <f>MINS_PLAYED('08-09 Teamsheets'!$H$2:$R$92,$A99,'08-09 Teamsheets'!$C$2:$C$92,BE$1)+MINS_PLAYED('09-10 Teamsheets'!$H$2:$R$98,$A99,'09-10 Teamsheets'!$C$2:$C$98,BE$1)+ MINS_AS_SUB('08-09 Teamsheets'!$S$2:$Z$92,$A99,'08-09 Teamsheets'!$C$2:$C$92,BE$1)+ MINS_AS_SUB('09-10 Teamsheets'!$S$2:$Z$98,$A99,'09-10 Teamsheets'!$C$2:$C$98,BE$1)+MINS_PLAYED('10-11 Teamsheets'!$H$2:$R$107,$A99,'10-11 Teamsheets'!$C$2:$C$107,BE$1)+MINS_AS_SUB('10-11 Teamsheets'!$S$2:$Z$107,$A99,'10-11 Teamsheets'!$C$2:$C$107,BE$1)+MINS_PLAYED('11-12 Teamsheets'!$H$2:$R$119,$A99,'11-12 Teamsheets'!$C$2:$C$119,BE$1)+MINS_AS_SUB('11-12 Teamsheets'!$S$2:$Z$119,$A99,'11-12 Teamsheets'!$C$2:$C$119,BE$1)+MINS_PLAYED('12-13 Teamsheets'!$H$2:$R$126,$A99,'12-13 Teamsheets'!$C$2:$C$126,BE$1)+MINS_AS_SUB('12-13 Teamsheets'!$S$2:$Z$126,$A99,'12-13 Teamsheets'!$C$2:$C$126,BE$1)+MINS_PLAYED('13-14 Teamsheets'!$H$2:$R$132,$A99,'13-14 Teamsheets'!$C$2:$C$132,BE$1)+MINS_AS_SUB('13-14 Teamsheets'!$S$2:$Z$132,$A99,'13-14 Teamsheets'!$C$2:$C$132,BE$1)+MINS_PLAYED('14-15 Teamsheets'!$H$2:$R$136,$A99,'14-15 Teamsheets'!$C$2:$C$136,BE$1)+MINS_AS_SUB('14-15 Teamsheets'!$S$2:$Z$136,$A99,'14-15 Teamsheets'!$C$2:$C$136,BE$1)</f>
        <v>360</v>
      </c>
      <c r="BJ99" s="27" t="str">
        <f>(APPS('07-08 Teamsheets'!$H$2:$R$88,$A99,'07-08 Teamsheets'!$C$2:$C$88,BJ$1)+APPS('08-09 Teamsheets'!$H$2:$R$92,$A99,'08-09 Teamsheets'!$C$2:$C$92,BJ$1)+APPS('09-10 Teamsheets'!$H$2:$R$98,$A99,'09-10 Teamsheets'!$C$2:$C$98,BJ$1)+APPS('10-11 Teamsheets'!$H$2:$R$106,$A99,'10-11 Teamsheets'!$C$2:$C$106,BJ$1)+APPS('11-12 Teamsheets'!$H$2:$R$119,$A99,'11-12 Teamsheets'!$C$2:$C$119,BJ$1)+APPS('12-13 Teamsheets'!$H$2:$R$126,$A99,'12-13 Teamsheets'!$C$2:$C$126,BJ$1)+APPS('13-14 Teamsheets'!$H$2:$R$132,$A99,'13-14 Teamsheets'!$C$2:$C$132,BJ$1)+APPS('14-15 Teamsheets'!$H$2:$R$136,$A99,'14-15 Teamsheets'!$C$2:$C$136,BJ$1)) &amp; "(" &amp; (SUBS('07-08 Teamsheets'!$S$2:$Z$88,$A99,'07-08 Teamsheets'!$C$2:$C$88,BJ$1)+SUBS('08-09 Teamsheets'!$S$2:$Z$92,$A99,'08-09 Teamsheets'!$C$2:$C$92,BJ$1)+SUBS('09-10 Teamsheets'!$S$2:$Z$98,$A99,'09-10 Teamsheets'!$C$2:$C$98,BJ$1)+SUBS('10-11 Teamsheets'!$S$2:$Z$106,$A99,'10-11 Teamsheets'!$C$2:$C$106,BJ$1)+SUBS('11-12 Teamsheets'!$S$2:$Z$119,$A99,'11-12 Teamsheets'!$C$2:$C$119,BJ$1)+SUBS('12-13 Teamsheets'!$S$2:$Z$126,$A99,'12-13 Teamsheets'!$C$2:$C$126,BJ$1)+SUBS('13-14 Teamsheets'!$S$2:$Z$132,$A99,'13-14 Teamsheets'!$C$2:$C$132,BJ$1)+SUBS('14-15 Teamsheets'!$S$2:$Z$136,$A99,'14-15 Teamsheets'!$C$2:$C$136,BJ$1)) &amp; ")"</f>
        <v>8(0)</v>
      </c>
      <c r="BK99" s="27" t="str">
        <f>(GOALS('07-08 Teamsheets'!$H$2:$R$88,$A99,'07-08 Teamsheets'!$C$2:$C$88,BJ$1)+GOALS('08-09 Teamsheets'!$H$2:$R$92,$A99,'08-09 Teamsheets'!$C$2:$C$92,BJ$1)+GOALS('09-10 Teamsheets'!$H$2:$R$98,$A99,'09-10 Teamsheets'!$C$2:$C$98,BJ$1)+GOALS('10-11 Teamsheets'!$H$2:$R$106,$A99,'10-11 Teamsheets'!$C$2:$C$106,BJ$1)+GOALS('11-12 Teamsheets'!$H$2:$R$119,$A99,'11-12 Teamsheets'!$C$2:$C$119,BJ$1)+GOALS('12-13 Teamsheets'!$H$2:$R$126,$A99,'12-13 Teamsheets'!$C$2:$C$126,BJ$1)+GOALS('13-14 Teamsheets'!$H$2:$R$132,$A99,'13-14 Teamsheets'!$C$2:$C$132,BJ$1)+GOALS('14-15 Teamsheets'!$H$2:$R$136,$A99,'14-15 Teamsheets'!$C$2:$C$136,BJ$1)) &amp; "(" &amp; (GOALS('07-08 Teamsheets'!$S$2:$Z$88,$A99,'07-08 Teamsheets'!$C$2:$C$88,BJ$1)+GOALS('08-09 Teamsheets'!$S$2:$Z$92,$A99,'08-09 Teamsheets'!$C$2:$C$92,BJ$1)+GOALS('09-10 Teamsheets'!$S$2:$Z$98,$A99,'09-10 Teamsheets'!$C$2:$C$98,BJ$1)+GOALS('10-11 Teamsheets'!$S$2:$Z$106,$A99,'10-11 Teamsheets'!$C$2:$C$106,BJ$1)+GOALS('11-12 Teamsheets'!$S$2:$Z$119,$A99,'11-12 Teamsheets'!$C$2:$C$119,BJ$1)+GOALS('12-13 Teamsheets'!$S$2:$Z$126,$A99,'12-13 Teamsheets'!$C$2:$C$126,BJ$1)+GOALS('13-14 Teamsheets'!$S$2:$Z$132,$A99,'13-14 Teamsheets'!$C$2:$C$132,BJ$1)+GOALS('14-15 Teamsheets'!$S$2:$Z$136,$A99,'14-15 Teamsheets'!$C$2:$C$136,BJ$1)) &amp; ")"</f>
        <v>0(0)</v>
      </c>
      <c r="BL99" s="27">
        <f>Clean_sheet('07-08 Teamsheets'!$C$2:$H$92,$A99,BJ$1)+Clean_sheet('08-09 Teamsheets'!$C$2:$H$92,$A99,BJ$1)+Clean_sheet('09-10 Teamsheets'!$C$2:$H$98,$A99,BJ$1)+Clean_sheet('10-11 Teamsheets'!$C$2:$H$106,$A99,BJ$1)+Clean_sheet('11-12 Teamsheets'!$C$2:$H$119,$A99,BJ$1)+Clean_sheet('12-13 Teamsheets'!$C$2:$H$126,$A99,BJ$1)+Clean_sheet('13-14 Teamsheets'!$C$2:$H$132,$A99,BJ$1)+Clean_sheet('14-15 Teamsheets'!$C$2:$H$136,$A99,BJ$1)</f>
        <v>0</v>
      </c>
      <c r="BM99" s="27" t="str">
        <f>(CARDS('07-08 Teamsheets'!$H$2:$Z$88,$A99,$CX$2,'07-08 Teamsheets'!$C$2:$C$88,BJ$1)+CARDS('08-09 Teamsheets'!$H$2:$Z$92,$A99,$CX$2,'08-09 Teamsheets'!$C$2:$C$92,BJ$1)+CARDS('09-10 Teamsheets'!$H$2:$Z$98,$A99,$CX$2,'09-10 Teamsheets'!$C$2:$C$98,BJ$1)+CARDS('10-11 Teamsheets'!$H$2:$Z$106,$A99,$CX$2,'10-11 Teamsheets'!$C$2:$C$106,BJ$1)+CARDS('11-12 Teamsheets'!$H$2:$Z$119,$A99,$CX$2,'11-12 Teamsheets'!$C$2:$C$119,BJ$1)+CARDS('12-13 Teamsheets'!$H$2:$Z$126,$A99,$CX$2,'12-13 Teamsheets'!$C$2:$C$126,BJ$1)+CARDS('13-14 Teamsheets'!$H$2:$Z$132,$A99,$CX$2,'13-14 Teamsheets'!$C$2:$C$132,BJ$1)+CARDS('14-15 Teamsheets'!$H$2:$Z$136,$A99,$CX$2,'14-15 Teamsheets'!$C$2:$C$136,BJ$1)) &amp; "(" &amp; (CARDS('07-08 Teamsheets'!$H$2:$Z$88,$A99,$CX$3,'07-08 Teamsheets'!$C$2:$C$88,BJ$1)+CARDS('08-09 Teamsheets'!$H$2:$Z$92,$A99,$CX$3,'08-09 Teamsheets'!$C$2:$C$92,BJ$1)+CARDS('09-10 Teamsheets'!$H$2:$Z$98,$A99,$CX$3,'09-10 Teamsheets'!$C$2:$C$98,BJ$1)+CARDS('10-11 Teamsheets'!$H$2:$Z$106,$A99,$CX$3,'10-11 Teamsheets'!$C$2:$C$106,BJ$1)+CARDS('11-12 Teamsheets'!$H$2:$Z$119,$A99,$CX$3,'11-12 Teamsheets'!$C$2:$C$119,BJ$1)+CARDS('12-13 Teamsheets'!$H$2:$Z$126,$A99,$CX$3,'12-13 Teamsheets'!$C$2:$C$126,BJ$1)+CARDS('13-14 Teamsheets'!$H$2:$Z$132,$A99,$CX$3,'13-14 Teamsheets'!$C$2:$C$132,BJ$1)+CARDS('14-15 Teamsheets'!$H$2:$Z$136,$A99,$CX$3,'14-15 Teamsheets'!$C$2:$C$136,BJ$1)) &amp; ")"</f>
        <v>1(0)</v>
      </c>
      <c r="BN99" s="82">
        <f>MINS_PLAYED('07-08 Teamsheets'!$H$2:$R$88,$A99,'07-08 Teamsheets'!$C$2:$C$88,BJ$1)+MINS_PLAYED('08-09 Teamsheets'!$H$2:$R$92,$A99,'08-09 Teamsheets'!$C$2:$C$92,BJ$1)+MINS_PLAYED('09-10 Teamsheets'!$H$2:$R$98,$A99,'09-10 Teamsheets'!$C$2:$C$98,BJ$1)+MINS_PLAYED('10-11 Teamsheets'!$H$2:$R$106,$A99,'10-11 Teamsheets'!$C$2:$C$106,BJ$1)+MINS_PLAYED('11-12 Teamsheets'!$H$2:$R$119,$A99,'11-12 Teamsheets'!$C$2:$C$119,BJ$1)+MINS_PLAYED('12-13 Teamsheets'!$H$2:$R$126,$A99,'12-13 Teamsheets'!$C$2:$C$126,BJ$1)+MINS_PLAYED('13-14 Teamsheets'!$H$2:$R$132,$A99,'13-14 Teamsheets'!$C$2:$C$132,BJ$1)+MINS_PLAYED('14-15 Teamsheets'!$H$2:$R$136,$A99,'14-15 Teamsheets'!$C$2:$C$136,BJ$1)+MINS_AS_SUB('07-08 Teamsheets'!$S$2:$Z$88,$A99,'07-08 Teamsheets'!$C$2:$C$88,BJ$1)+MINS_AS_SUB('08-09 Teamsheets'!$S$2:$Z$92,$A99,'08-09 Teamsheets'!$C$2:$C$92,BJ$1)+MINS_AS_SUB('09-10 Teamsheets'!$S$2:$Z$98,$A99,'09-10 Teamsheets'!$C$2:$C$98,BJ$1)+MINS_AS_SUB('10-11 Teamsheets'!$S$2:$Z$106,$A99,'10-11 Teamsheets'!$C$2:$C$106,BJ$1)+MINS_AS_SUB('11-12 Teamsheets'!$S$2:$Z$119,$A99,'11-12 Teamsheets'!$C$2:$C$119,BJ$1)+MINS_AS_SUB('12-13 Teamsheets'!$S$2:$Z$126,$A99,'12-13 Teamsheets'!$C$2:$C$126,BJ$1)+MINS_AS_SUB('13-14 Teamsheets'!$S$2:$Z$132,$A99,'13-14 Teamsheets'!$C$2:$C$132,BJ$1)+MINS_AS_SUB('14-15 Teamsheets'!$S$2:$Z$136,$A99,'14-15 Teamsheets'!$C$2:$C$136,BJ$1)</f>
        <v>741</v>
      </c>
      <c r="BO99" s="27" t="str">
        <f>(APPS('07-08 Teamsheets'!$H$2:$R$88,$A99,'07-08 Teamsheets'!$C$2:$C$88,BO$1)+APPS('08-09 Teamsheets'!$H$2:$R$92,$A99,'08-09 Teamsheets'!$C$2:$C$92,BO$1)+APPS('09-10 Teamsheets'!$H$2:$R$98,$A99,'09-10 Teamsheets'!$C$2:$C$98,BO$1)+APPS('10-11 Teamsheets'!$H$2:$R$106,$A99,'10-11 Teamsheets'!$C$2:$C$106,BO$1)+APPS('11-12 Teamsheets'!$H$2:$R$119,$A99,'11-12 Teamsheets'!$C$2:$C$119,BO$1)+APPS('12-13 Teamsheets'!$H$2:$R$126,$A99,'12-13 Teamsheets'!$C$2:$C$126,BO$1)+APPS('13-14 Teamsheets'!$H$2:$R$132,$A99,'13-14 Teamsheets'!$C$2:$C$132,BO$1)+APPS('14-15 Teamsheets'!$H$2:$R$136,$A99,'14-15 Teamsheets'!$C$2:$C$136,BO$1)) &amp; "(" &amp; (SUBS('07-08 Teamsheets'!$S$2:$Z$88,$A99,'07-08 Teamsheets'!$C$2:$C$88,BO$1)+SUBS('08-09 Teamsheets'!$S$2:$Z$92,$A99,'08-09 Teamsheets'!$C$2:$C$92,BO$1)+SUBS('09-10 Teamsheets'!$S$2:$Z$98,$A99,'09-10 Teamsheets'!$C$2:$C$98,BO$1)+SUBS('10-11 Teamsheets'!$S$2:$Z$106,$A99,'10-11 Teamsheets'!$C$2:$C$106,BO$1)+SUBS('11-12 Teamsheets'!$S$2:$Z$119,$A99,'11-12 Teamsheets'!$C$2:$C$119,BO$1)+SUBS('12-13 Teamsheets'!$S$2:$Z$126,$A99,'12-13 Teamsheets'!$C$2:$C$126,BO$1)+SUBS('13-14 Teamsheets'!$S$2:$Z$132,$A99,'13-14 Teamsheets'!$C$2:$C$132,BO$1)+SUBS('14-15 Teamsheets'!$S$2:$Z$136,$A99,'14-15 Teamsheets'!$C$2:$C$136,BO$1)) &amp; ")"</f>
        <v>7(0)</v>
      </c>
      <c r="BP99" s="27" t="str">
        <f>(GOALS('07-08 Teamsheets'!$H$2:$R$88,$A99,'07-08 Teamsheets'!$C$2:$C$88,BO$1)+GOALS('08-09 Teamsheets'!$H$2:$R$92,$A99,'08-09 Teamsheets'!$C$2:$C$92,BO$1)+GOALS('09-10 Teamsheets'!$H$2:$R$98,$A99,'09-10 Teamsheets'!$C$2:$C$98,BO$1)+GOALS('10-11 Teamsheets'!$H$2:$R$106,$A99,'10-11 Teamsheets'!$C$2:$C$106,BO$1)+GOALS('11-12 Teamsheets'!$H$2:$R$119,$A99,'11-12 Teamsheets'!$C$2:$C$119,BO$1)+GOALS('12-13 Teamsheets'!$H$2:$R$126,$A99,'12-13 Teamsheets'!$C$2:$C$126,BO$1)+GOALS('13-14 Teamsheets'!$H$2:$R$132,$A99,'13-14 Teamsheets'!$C$2:$C$132,BO$1)+GOALS('14-15 Teamsheets'!$H$2:$R$136,$A99,'14-15 Teamsheets'!$C$2:$C$136,BO$1)) &amp; "(" &amp; (GOALS('07-08 Teamsheets'!$S$2:$Z$88,$A99,'07-08 Teamsheets'!$C$2:$C$88,BO$1)+GOALS('08-09 Teamsheets'!$S$2:$Z$92,$A99,'08-09 Teamsheets'!$C$2:$C$92,BO$1)+GOALS('09-10 Teamsheets'!$S$2:$Z$98,$A99,'09-10 Teamsheets'!$C$2:$C$98,BO$1)+GOALS('10-11 Teamsheets'!$S$2:$Z$106,$A99,'10-11 Teamsheets'!$C$2:$C$106,BO$1)+GOALS('11-12 Teamsheets'!$S$2:$Z$119,$A99,'11-12 Teamsheets'!$C$2:$C$119,BO$1)+GOALS('12-13 Teamsheets'!$S$2:$Z$126,$A99,'12-13 Teamsheets'!$C$2:$C$126,BO$1)+GOALS('13-14 Teamsheets'!$S$2:$Z$132,$A99,'13-14 Teamsheets'!$C$2:$C$132,BO$1)+GOALS('14-15 Teamsheets'!$S$2:$Z$136,$A99,'14-15 Teamsheets'!$C$2:$C$136,BO$1)) &amp; ")"</f>
        <v>2(0)</v>
      </c>
      <c r="BQ99" s="27">
        <f>Clean_sheet('07-08 Teamsheets'!$C$2:$H$92,$A99,BO$1)+Clean_sheet('08-09 Teamsheets'!$C$2:$H$92,$A99,BO$1)+Clean_sheet('09-10 Teamsheets'!$C$2:$H$98,$A99,BO$1)+Clean_sheet('10-11 Teamsheets'!$C$2:$H$106,$A99,BO$1)+Clean_sheet('11-12 Teamsheets'!$C$2:$H$119,$A99,BO$1)+Clean_sheet('12-13 Teamsheets'!$C$2:$H$126,$A99,BO$1)+Clean_sheet('13-14 Teamsheets'!$C$2:$H$132,$A99,BO$1)+Clean_sheet('14-15 Teamsheets'!$C$2:$H$136,$A99,BO$1)</f>
        <v>0</v>
      </c>
      <c r="BR99" s="27" t="str">
        <f>(CARDS('07-08 Teamsheets'!$H$2:$Z$88,$A99,$CX$2,'07-08 Teamsheets'!$C$2:$C$88,BO$1)+CARDS('08-09 Teamsheets'!$H$2:$Z$92,$A99,$CX$2,'08-09 Teamsheets'!$C$2:$C$92,BO$1)+CARDS('09-10 Teamsheets'!$H$2:$Z$98,$A99,$CX$2,'09-10 Teamsheets'!$C$2:$C$98,BO$1)+CARDS('10-11 Teamsheets'!$H$2:$Z$106,$A99,$CX$2,'10-11 Teamsheets'!$C$2:$C$106,BO$1)+CARDS('11-12 Teamsheets'!$H$2:$Z$119,$A99,$CX$2,'11-12 Teamsheets'!$C$2:$C$119,BO$1)+CARDS('12-13 Teamsheets'!$H$2:$Z$126,$A99,$CX$2,'12-13 Teamsheets'!$C$2:$C$126,BO$1)+CARDS('13-14 Teamsheets'!$H$2:$Z$132,$A99,$CX$2,'13-14 Teamsheets'!$C$2:$C$132,BO$1)+CARDS('14-15 Teamsheets'!$H$2:$Z$136,$A99,$CX$2,'14-15 Teamsheets'!$C$2:$C$136,BO$1)) &amp; "(" &amp; (CARDS('07-08 Teamsheets'!$H$2:$Z$88,$A99,$CX$3,'07-08 Teamsheets'!$C$2:$C$88,BO$1)+CARDS('08-09 Teamsheets'!$H$2:$Z$92,$A99,$CX$3,'08-09 Teamsheets'!$C$2:$C$92,BO$1)+CARDS('09-10 Teamsheets'!$H$2:$Z$98,$A99,$CX$3,'09-10 Teamsheets'!$C$2:$C$98,BO$1)+CARDS('10-11 Teamsheets'!$H$2:$Z$106,$A99,$CX$3,'10-11 Teamsheets'!$C$2:$C$106,BO$1)+CARDS('11-12 Teamsheets'!$H$2:$Z$119,$A99,$CX$3,'11-12 Teamsheets'!$C$2:$C$119,BO$1)+CARDS('12-13 Teamsheets'!$H$2:$Z$126,$A99,$CX$3,'12-13 Teamsheets'!$C$2:$C$126,BO$1)+CARDS('13-14 Teamsheets'!$H$2:$Z$132,$A99,$CX$3,'13-14 Teamsheets'!$C$2:$C$132,BO$1)+CARDS('14-15 Teamsheets'!$H$2:$Z$136,$A99,$CX$3,'14-15 Teamsheets'!$C$2:$C$136,BO$1)) &amp; ")"</f>
        <v>1(0)</v>
      </c>
      <c r="BS99" s="82">
        <f>MINS_PLAYED('07-08 Teamsheets'!$H$2:$R$88,$A99,'07-08 Teamsheets'!$C$2:$C$88,BO$1)+MINS_PLAYED('08-09 Teamsheets'!$H$2:$R$92,$A99,'08-09 Teamsheets'!$C$2:$C$92,BO$1)+MINS_PLAYED('09-10 Teamsheets'!$H$2:$R$98,$A99,'09-10 Teamsheets'!$C$2:$C$98,BO$1)+MINS_PLAYED('10-11 Teamsheets'!$H$2:$R$106,$A99,'10-11 Teamsheets'!$C$2:$C$106,BO$1)+MINS_PLAYED('11-12 Teamsheets'!$H$2:$R$119,$A99,'11-12 Teamsheets'!$C$2:$C$119,BO$1)+MINS_PLAYED('12-13 Teamsheets'!$H$2:$R$126,$A99,'12-13 Teamsheets'!$C$2:$C$126,BO$1)+MINS_PLAYED('13-14 Teamsheets'!$H$2:$R$132,$A99,'13-14 Teamsheets'!$C$2:$C$132,BO$1)+MINS_PLAYED('14-15 Teamsheets'!$H$2:$R$136,$A99,'14-15 Teamsheets'!$C$2:$C$136,BO$1)+MINS_AS_SUB('07-08 Teamsheets'!$S$2:$Z$88,$A99,'07-08 Teamsheets'!$C$2:$C$88,BO$1)+MINS_AS_SUB('08-09 Teamsheets'!$S$2:$Z$92,$A99,'08-09 Teamsheets'!$C$2:$C$92,BO$1)+MINS_AS_SUB('09-10 Teamsheets'!$S$2:$Z$98,$A99,'09-10 Teamsheets'!$C$2:$C$98,BO$1)+MINS_AS_SUB('10-11 Teamsheets'!$S$2:$Z$106,$A99,'10-11 Teamsheets'!$C$2:$C$106,BO$1)+MINS_AS_SUB('11-12 Teamsheets'!$S$2:$Z$119,$A99,'11-12 Teamsheets'!$C$2:$C$119,BO$1)+MINS_AS_SUB('12-13 Teamsheets'!$S$2:$Z$126,$A99,'12-13 Teamsheets'!$C$2:$C$126,BO$1)+MINS_AS_SUB('13-14 Teamsheets'!$S$2:$Z$132,$A99,'13-14 Teamsheets'!$C$2:$C$132,BO$1)+MINS_AS_SUB('14-15 Teamsheets'!$S$2:$Z$136,$A99,'14-15 Teamsheets'!$C$2:$C$136,BO$1)</f>
        <v>559</v>
      </c>
      <c r="BT99" s="71">
        <f>APPS('05-06 Teamsheets'!$H$2:$R$71,$A99,'05-06 Teamsheets'!$C$2:$C$71,B$1)+SUBS('05-06 Teamsheets'!$S$2:$W$71,$A99,'05-06 Teamsheets'!$C$2:$C$71,B$1)+APPS('06-07 Teamsheets'!$H$2:$R$83,$A99,'06-07 Teamsheets'!$C$2:$C$83,G$1)+SUBS('06-07 Teamsheets'!$S$2:$Z$83,$A99,'06-07 Teamsheets'!$C$2:$C$83,G$1)+APPS('07-08 Teamsheets'!$H$2:$R$88,$A99,'07-08 Teamsheets'!$C$2:$C$88,L$1)+SUBS('07-08 Teamsheets'!$S$2:$Z$88,$A99,'07-08 Teamsheets'!$C$2:$C$88,L$1)+APPS('08-09 Teamsheets'!$H$2:$R$92,$A99,'08-09 Teamsheets'!$C$2:$C$92,Q$1)+SUBS('08-09 Teamsheets'!$S$2:$Z$92,$A99,'08-09 Teamsheets'!$C$2:$C$92,Q$1)+APPS('09-10 Teamsheets'!$H$2:$R$98,$A99,'09-10 Teamsheets'!$C$2:$C$98,Q$1)+SUBS('09-10 Teamsheets'!$S$2:$Z$98,$A99,'09-10 Teamsheets'!$C$2:$C$98,Q$1)+APPS('10-11 Teamsheets'!$H$2:$R$107,$A99,'10-11 Teamsheets'!$C$2:$C$107,Q$1)+SUBS('10-11 Teamsheets'!$S$2:$Z$107,$A99,'10-11 Teamsheets'!$C$2:$C$107,Q$1)+APPS('11-12 Teamsheets'!$H$2:$R$119,$A99,'11-12 Teamsheets'!$C$2:$C$119,Q$1)+SUBS('11-12 Teamsheets'!$S$2:$Z$119,$A99,'11-12 Teamsheets'!$C$2:$C$119,Q$1)+APPS('12-13 Teamsheets'!$H$2:$R$126,$A99,'12-13 Teamsheets'!$C$2:$C$126,Q$1)+SUBS('12-13 Teamsheets'!$S$2:$Z$126,$A99,'12-13 Teamsheets'!$C$2:$C$126,Q$1)+APPS('13-14 Teamsheets'!$H$2:$R$132,$A99,'13-14 Teamsheets'!$C$2:$C$132,Q$1)+SUBS('13-14 Teamsheets'!$S$2:$Z$132,$A99,'13-14 Teamsheets'!$C$2:$C$132,Q$1)+APPS('14-15 Teamsheets'!$H$2:$R$136,$A99,'14-15 Teamsheets'!$C$2:$C$136,Q$1)+SUBS('14-15 Teamsheets'!$S$2:$Z$136,$A99,'14-15 Teamsheets'!$C$2:$C$136,Q$1)</f>
        <v>87</v>
      </c>
      <c r="BU99" s="132">
        <v>0</v>
      </c>
      <c r="BV99" s="27">
        <f>APPS('07-08 Teamsheets'!$H$2:$R$88,$A99,'07-08 Teamsheets'!$C$2:$C$88,AZ$1)+SUBS('07-08 Teamsheets'!$S$2:$Z$88,$A99,'07-08 Teamsheets'!$C$2:$C$88,AZ$1)+APPS('11-12 Teamsheets'!$H$2:$R$119,$A99,'11-12 Teamsheets'!$C$2:$C$119,AZ$1)+SUBS('11-12 Teamsheets'!$S$2:$Z$119,$A99,'11-12 Teamsheets'!$C$2:$C$119,AZ$1)+APPS('12-13 Teamsheets'!$H$2:$R$126,$A99,'12-13 Teamsheets'!$C$2:$C$126,AZ$1)+SUBS('12-13 Teamsheets'!$S$2:$Z$126,$A99,'12-13 Teamsheets'!$C$2:$C$126,AZ$1)+APPS('13-14 Teamsheets'!$H$2:$R$132,$A99,'13-14 Teamsheets'!$C$2:$C$132,AZ$1)+SUBS('13-14 Teamsheets'!$S$2:$Z$132,$A99,'13-14 Teamsheets'!$C$2:$C$132,AZ$1)+APPS('14-15 Teamsheets'!$H$2:$R$136,$A99,'14-15 Teamsheets'!$C$2:$C$136,AZ$1)+SUBS('14-15 Teamsheets'!$S$2:$Z$136,$A99,'14-15 Teamsheets'!$C$2:$C$136,AZ$1)+APPS('08-09 Teamsheets'!$H$2:$R$92,$A99,'08-09 Teamsheets'!$C$2:$C$92,BE$1)+APPS('09-10 Teamsheets'!$H$2:$R$98,$A99,'09-10 Teamsheets'!$C$2:$C$98,BE$1)+SUBS('08-09 Teamsheets'!$S$2:$Z$92,$A99,'08-09 Teamsheets'!$C$2:$C$92,BE$1)+SUBS('09-10 Teamsheets'!$S$2:$Z$98,$A99,'09-10 Teamsheets'!$C$2:$C$98,BE$1)+APPS('10-11 Teamsheets'!$H$2:$R$107,$A99,'10-11 Teamsheets'!$C$2:$C$107,BE$1)+SUBS('10-11 Teamsheets'!$S$2:$Z$107,$A99,'10-11 Teamsheets'!$C$2:$C$107,BE$1)+APPS('11-12 Teamsheets'!$H$2:$R$119,$A99,'11-12 Teamsheets'!$C$2:$C$119,BE$1)+SUBS('11-12 Teamsheets'!$S$2:$Z$119,$A99,'11-12 Teamsheets'!$C$2:$C$119,BE$1)+APPS('12-13 Teamsheets'!$H$2:$R$126,$A99,'12-13 Teamsheets'!$C$2:$C$126,BE$1)+SUBS('12-13 Teamsheets'!$S$2:$Z$126,$A99,'12-13 Teamsheets'!$C$2:$C$126,BE$1)+APPS('13-14 Teamsheets'!$H$2:$R$132,$A99,'13-14 Teamsheets'!$C$2:$C$132,BE$1)+SUBS('13-14 Teamsheets'!$S$2:$Z$132,$A99,'13-14 Teamsheets'!$C$2:$C$132,BE$1)+APPS('14-15 Teamsheets'!$H$2:$R$136,$A99,'14-15 Teamsheets'!$C$2:$C$136,BE$1)+SUBS('14-15 Teamsheets'!$S$2:$Z$136,$A99,'14-15 Teamsheets'!$C$2:$C$136,BE$1)</f>
        <v>5</v>
      </c>
      <c r="BW99" s="27">
        <f>APPS('07-08 Teamsheets'!$H$2:$R$88,$A99,'07-08 Teamsheets'!$C$2:$C$88,BJ$1)+APPS('08-09 Teamsheets'!$H$2:$R$92,$A99,'08-09 Teamsheets'!$C$2:$C$92,BJ$1)+APPS('09-10 Teamsheets'!$H$2:$R$98,$A99,'09-10 Teamsheets'!$C$2:$C$98,BJ$1)+SUBS('07-08 Teamsheets'!$S$2:$Z$88,$A99,'07-08 Teamsheets'!$C$2:$C$88,BJ$1)+SUBS('08-09 Teamsheets'!$S$2:$Z$92,$A99,'08-09 Teamsheets'!$C$2:$C$92,BJ$1)+SUBS('09-10 Teamsheets'!$S$2:$Z$98,$A99,'09-10 Teamsheets'!$C$2:$C$98,BJ$1)+APPS('10-11 Teamsheets'!$H$2:$R$107,$A99,'10-11 Teamsheets'!$C$2:$C$107,BJ$1)+SUBS('10-11 Teamsheets'!$S$2:$Z$107,$A99,'10-11 Teamsheets'!$C$2:$C$107,BJ$1)+APPS('11-12 Teamsheets'!$H$2:$R$119,$A99,'11-12 Teamsheets'!$C$2:$C$119,BJ$1)+SUBS('11-12 Teamsheets'!$S$2:$Z$111,$A99,'11-12 Teamsheets'!$C$2:$C$119,BJ$1)+APPS('12-13 Teamsheets'!$H$2:$R$126,$A99,'12-13 Teamsheets'!$C$2:$C$126,BJ$1)+SUBS('12-13 Teamsheets'!$S$2:$Z$118,$A99,'12-13 Teamsheets'!$C$2:$C$126,BJ$1)+APPS('13-14 Teamsheets'!$H$2:$R$132,$A99,'13-14 Teamsheets'!$C$2:$C$132,BJ$1)+SUBS('13-14 Teamsheets'!$S$2:$Z$124,$A99,'13-14 Teamsheets'!$C$2:$C$132,BJ$1)+APPS('14-15 Teamsheets'!$H$2:$R$136,$A99,'14-15 Teamsheets'!$C$2:$C$136,BJ$1)+SUBS('14-15 Teamsheets'!$S$2:$Z$128,$A99,'14-15 Teamsheets'!$C$2:$C$136,BJ$1)</f>
        <v>8</v>
      </c>
      <c r="BX99" s="27">
        <f>APPS('07-08 Teamsheets'!$H$2:$R$88,$A99,'07-08 Teamsheets'!$C$2:$C$88,BO$1)+APPS('08-09 Teamsheets'!$H$2:$R$92,$A99,'08-09 Teamsheets'!$C$2:$C$92,BO$1)+APPS('09-10 Teamsheets'!$H$2:$R$98,$A99,'09-10 Teamsheets'!$C$2:$C$98,BO$1)+SUBS('07-08 Teamsheets'!$S$2:$Z$88,$A99,'07-08 Teamsheets'!$C$2:$C$88,BO$1)+SUBS('08-09 Teamsheets'!$S$2:$Z$92,$A99,'08-09 Teamsheets'!$C$2:$C$92,BO$1)+SUBS('09-10 Teamsheets'!$S$2:$Z$98,$A99,'09-10 Teamsheets'!$C$2:$C$98,BO$1)+APPS('10-11 Teamsheets'!$H$2:$R$107,$A99,'10-11 Teamsheets'!$C$2:$C$107,BO$1)+SUBS('10-11 Teamsheets'!$S$2:$Z$107,$A99,'10-11 Teamsheets'!$C$2:$C$107,BO$1)+APPS('11-12 Teamsheets'!$H$2:$R$119,$A99,'11-12 Teamsheets'!$C$2:$C$119,BO$1)+SUBS('11-12 Teamsheets'!$S$2:$Z$119,$A99,'11-12 Teamsheets'!$C$2:$C$119,BO$1)+APPS('12-13 Teamsheets'!$H$2:$R$126,$A99,'12-13 Teamsheets'!$C$2:$C$126,BO$1)+SUBS('12-13 Teamsheets'!$S$2:$Z$126,$A99,'12-13 Teamsheets'!$C$2:$C$126,BO$1)+APPS('13-14 Teamsheets'!$H$2:$R$132,$A99,'13-14 Teamsheets'!$C$2:$C$132,BO$1)+SUBS('13-14 Teamsheets'!$S$2:$Z$132,$A99,'13-14 Teamsheets'!$C$2:$C$132,BO$1)+APPS('14-15 Teamsheets'!$H$2:$R$136,$A99,'14-15 Teamsheets'!$C$2:$C$136,BO$1)+SUBS('14-15 Teamsheets'!$S$2:$Z$136,$A99,'14-15 Teamsheets'!$C$2:$C$136,BO$1)</f>
        <v>7</v>
      </c>
      <c r="BY99" s="28">
        <f t="shared" si="31"/>
        <v>20</v>
      </c>
      <c r="BZ99" s="27" t="str">
        <f>(APPS('05-06 Teamsheets'!$H$2:$R$71,$A99) + APPS('06-07 Teamsheets'!$H$2:$R$83,$A99) +APPS('07-08 Teamsheets'!$H$2:$R$88,$A99) + APPS('08-09 Teamsheets'!$H$2:$R$92,$A99)+APPS('09-10 Teamsheets'!$H$2:$R$98,$A99)+APPS('10-11 Teamsheets'!$H$2:$R$107,$A99)+APPS('11-12 Teamsheets'!$H$2:$R$119,$A99)+APPS('12-13 Teamsheets'!$H$2:$R$126,$A99)+APPS('13-14 Teamsheets'!$H$2:$R$132,$A99)+APPS('14-15 Teamsheets'!$H$2:$R$136,$A99)) &amp; "(" &amp; (SUBS('05-06 Teamsheets'!$S$2:$W$71,$A99)+SUBS('06-07 Teamsheets'!$S$2:$Z$83,$A99)+SUBS('07-08 Teamsheets'!$S$2:$Z$88,$A99) +SUBS('08-09 Teamsheets'!$S$2:$Z$92,$A99)+SUBS('09-10 Teamsheets'!$S$2:$Z$98,$A99)+SUBS('10-11 Teamsheets'!$S$2:$Z$107,$A99)+SUBS('11-12 Teamsheets'!$S$2:$Z$119,$A99)+SUBS('12-13 Teamsheets'!$S$2:$Z$126,$A99)+SUBS('13-14 Teamsheets'!$S$2:$Z$132,$A99)+SUBS('14-15 Teamsheets'!$S$2:$Z$136,$A99)) &amp; ")"</f>
        <v>106(1)</v>
      </c>
      <c r="CA99" s="28">
        <f t="shared" si="32"/>
        <v>107</v>
      </c>
      <c r="CB99" s="71">
        <f>GOALS('05-06 Teamsheets'!$H$2:$W$71,$A99,'05-06 Teamsheets'!$C$2:$C$71,B$1)+GOALS('06-07 Teamsheets'!$H$2:$Z$83,$A99,'06-07 Teamsheets'!$C$2:$C$83,G$1)+GOALS('07-08 Teamsheets'!$H$2:$Z$88,$A99,'07-08 Teamsheets'!$C$2:$C$88,L$1)+GOALS('08-09 Teamsheets'!$H$2:$Z$92,$A99,'08-09 Teamsheets'!$C$2:$C$92,Q$1)+GOALS('09-10 Teamsheets'!$H$2:$Z$98,$A99,'09-10 Teamsheets'!$C$2:$C$98,Q$1)+GOALS('10-11 Teamsheets'!$H$2:$Z$107,$A99,'10-11 Teamsheets'!$C$2:$C$107,Q$1)+GOALS('11-12 Teamsheets'!$H$2:$Z$119,$A99,'11-12 Teamsheets'!$C$2:$C$119,Q$1)+GOALS('12-13 Teamsheets'!$H$2:$Z$126,$A99,'12-13 Teamsheets'!$C$2:$C$126,Q$1)+GOALS('13-14 Teamsheets'!$H$2:$Z$132,$A99,'13-14 Teamsheets'!$C$2:$C$132,Q$1)+GOALS('14-15 Teamsheets'!$H$2:$Z$136,$A99,'14-15 Teamsheets'!$C$2:$C$136,Q$1)</f>
        <v>16</v>
      </c>
      <c r="CC99" s="27">
        <f>GOALS('05-06 Teamsheets'!$H$2:$W$71,$A99,'05-06 Teamsheets'!$C$2:$C$71,V$1)+GOALS('05-06 Teamsheets'!$H$2:$W$71,$A99,'05-06 Teamsheets'!$C$2:$C$71,AA$1)+GOALS('06-07 Teamsheets'!$H$2:$Z$83,$A99,'06-07 Teamsheets'!$C$2:$C$83,AF$1)+GOALS('06-07 Teamsheets'!$H$2:$Z$83,$A99,'06-07 Teamsheets'!$C$2:$C$83,AK$1)+GOALS('07-08 Teamsheets'!$H$2:$Z$88,$A99,'07-08 Teamsheets'!$C$2:$C$88,AP$1)+GOALS('07-08 Teamsheets'!$H$2:$Z$88,$A99,'07-08 Teamsheets'!$C$2:$C$88,AU$1)+GOALS('07-08 Teamsheets'!$H$2:$Z$88,$A99,'07-08 Teamsheets'!$C$2:$C$88,AZ$1)+GOALS('11-12 Teamsheets'!$H$2:$Z$119,$A99,'11-12 Teamsheets'!$C$2:$C$119,AZ$1)+GOALS('12-13 Teamsheets'!$H$2:$Z$120,$A99,'12-13 Teamsheets'!$C$2:$C$120,AZ$1)+GOALS('13-14 Teamsheets'!$H$2:$Z$126,$A99,'13-14 Teamsheets'!$C$2:$C$126,AZ$1)+GOALS('14-15 Teamsheets'!$H$2:$Z$130,$A99,'14-15 Teamsheets'!$C$2:$C$130,AZ$1)+GOALS('08-09 Teamsheets'!$H$2:$Z$92,$A99,'08-09 Teamsheets'!$C$2:$C$92,BE$1)+GOALS('09-10 Teamsheets'!$H$2:$Z$98,$A99,'09-10 Teamsheets'!$C$2:$C$98,BE$1)+GOALS('10-11 Teamsheets'!$H$2:$Z$107,$A99,'10-11 Teamsheets'!$C$2:$C$107,BE$1)+GOALS('11-12 Teamsheets'!$H$2:$Z$119,$A99,'11-12 Teamsheets'!$C$2:$C$119,BE$1)+GOALS('12-13 Teamsheets'!$H$2:$Z$126,$A99,'12-13 Teamsheets'!$C$2:$C$126,BE$1)+GOALS('13-14 Teamsheets'!$H$2:$Z$132,$A99,'13-14 Teamsheets'!$C$2:$C$132,BE$1)+GOALS('14-15 Teamsheets'!$H$2:$Z$136,$A99,'14-15 Teamsheets'!$C$2:$C$136,BE$1)</f>
        <v>1</v>
      </c>
      <c r="CD99" s="27">
        <f>GOALS('07-08 Teamsheets'!$H$2:$Z$88,$A99,'07-08 Teamsheets'!$C$2:$C$88,BJ$1)
+GOALS('08-09 Teamsheets'!$H$2:$Z$92,$A99,'08-09 Teamsheets'!$C$2:$C$92,BJ$1)
+GOALS('09-10 Teamsheets'!$H$2:$Z$98,$A99,'09-10 Teamsheets'!$C$2:$C$98,BJ$1)
+GOALS('10-11 Teamsheets'!$H$2:$Z$107,$A99,'10-11 Teamsheets'!$C$2:$C$107,BJ$1)
+GOALS('11-12 Teamsheets'!$H$2:$Z$119,$A99,'11-12 Teamsheets'!$C$2:$C$119,BJ$1)
+GOALS('12-13 Teamsheets'!$H$2:$Z$124,$A99,'12-13 Teamsheets'!$C$2:$C$124,BJ$1)+GOALS('13-14 Teamsheets'!$H$2:$Z$130,$A99,'13-14 Teamsheets'!$C$2:$C$130,BJ$1)+GOALS('14-15 Teamsheets'!$H$2:$Z$134,$A99,'14-15 Teamsheets'!$C$2:$C$134,BJ$1)
+GOALS('07-08 Teamsheets'!$H$2:$Z$88,$A99,'07-08 Teamsheets'!$C$2:$C$88,BO$1)
+GOALS('08-09 Teamsheets'!$H$2:$Z$92,$A99,'08-09 Teamsheets'!$C$2:$C$92,BO$1)
+GOALS('09-10 Teamsheets'!$H$2:$Z$98,$A99,'09-10 Teamsheets'!$C$2:$C$98,BO$1)
+GOALS('10-11 Teamsheets'!$H$2:$Z$107,$A99,'10-11 Teamsheets'!$C$2:$C$107,BO$1)
+GOALS('11-12 Teamsheets'!$H$2:$Z$119,$A99,'11-12 Teamsheets'!$C$2:$C$119,BO$1)
+GOALS('12-13 Teamsheets'!$H$2:$Z$126,$A99,'12-13 Teamsheets'!$C$2:$C$126,BO$1)+GOALS('13-14 Teamsheets'!$H$2:$Z$132,$A99,'13-14 Teamsheets'!$C$2:$C$132,BO$1)+GOALS('14-15 Teamsheets'!$H$2:$Z$136,$A99,'14-15 Teamsheets'!$C$2:$C$136,BO$1)</f>
        <v>2</v>
      </c>
      <c r="CE99" s="28">
        <f t="shared" si="33"/>
        <v>3</v>
      </c>
      <c r="CF99" s="27" t="str">
        <f>(GOALS('05-06 Teamsheets'!$H$2:$R$71,$A99) +GOALS('06-07 Teamsheets'!$H$2:$R$83,$A99) +  GOALS('07-08 Teamsheets'!$H$2:$R$88,$A99) + GOALS('08-09 Teamsheets'!$H$2:$R$92,$A99)+GOALS('09-10 Teamsheets'!$H$2:$R$98,$A99)+GOALS('10-11 Teamsheets'!$H$2:$R$107,$A99)+GOALS('11-12 Teamsheets'!$H$2:$R$119,$A99)+GOALS('12-13 Teamsheets'!$H$2:$R$126,$A99)+GOALS('13-14 Teamsheets'!$H$2:$R$132,$A99)+GOALS('14-15 Teamsheets'!$H$2:$R$136,$A99)) &amp; "(" &amp; (GOALS('05-06 Teamsheets'!$S$2:$W$71,$A99)+GOALS('06-07 Teamsheets'!$S$2:$Z$83,$A99)+GOALS('07-08 Teamsheets'!$S$2:$Z$88,$A99)+GOALS('08-09 Teamsheets'!$S$2:$Z$92,$A99)+GOALS('09-10 Teamsheets'!$S$2:$Z$98,$A99)+GOALS('10-11 Teamsheets'!$S$2:$Z$107,$A99)+GOALS('11-12 Teamsheets'!$S$2:$Z$119,$A99)+GOALS('12-13 Teamsheets'!$S$2:$Z$126,$A99)+GOALS('13-14 Teamsheets'!$S$2:$Z$132,$A99)+GOALS('14-15 Teamsheets'!$S$2:$Z$136,$A99)) &amp; ")"</f>
        <v>19(0)</v>
      </c>
      <c r="CG99" s="28">
        <f t="shared" si="34"/>
        <v>19</v>
      </c>
      <c r="CH99" s="71">
        <f t="shared" si="35"/>
        <v>0</v>
      </c>
      <c r="CI99" s="83">
        <f t="shared" si="36"/>
        <v>0</v>
      </c>
      <c r="CJ99" s="77">
        <f t="shared" si="37"/>
        <v>0</v>
      </c>
      <c r="CK99" s="74" t="str">
        <f>(CARDS('05-06 Teamsheets'!$H$2:$W$71,$A99,$CX$2)+CARDS('06-07 Teamsheets'!$H$2:$Z$83,$A99,$CX$2)+CARDS('07-08 Teamsheets'!$H$2:$Z$88,$A99,$CX$2)+CARDS('08-09 Teamsheets'!$H$2:$Z$92,$A99,$CX$2)+CARDS('09-10 Teamsheets'!$H$2:$Z$98,$A99,$CX$2)+CARDS('10-11 Teamsheets'!$H$2:$Z$107,$A99,$CX$2)+CARDS('11-12 Teamsheets'!$H$2:$Z$119,$A99,$CX$2)+CARDS('12-13 Teamsheets'!$H$2:$Z$126,$A99,$CX$2)+CARDS('13-14 Teamsheets'!$H$2:$Z$130,$A99,$CX$2)) &amp; "(" &amp; (CARDS('05-06 Teamsheets'!$H$2:$W$71,$A99,$CX$3)+CARDS('06-07 Teamsheets'!$H$2:$Z$83,$A99,$CX$3)+CARDS('07-08 Teamsheets'!$H$2:$Z$88,$A99,$CX$3)+CARDS('08-09 Teamsheets'!$H$2:$Z$92,$A99,$CX$3)+CARDS('09-10 Teamsheets'!$H$2:$Z$98,$A99,$CX$3)+CARDS('10-11 Teamsheets'!$H$2:$Z$107,$A99,$CX$3)+CARDS('11-12 Teamsheets'!$H$2:$Z$119,$A99,$CX$3)+CARDS('13-14 Teamsheets'!$H$2:$Z$130,$A99,$CX$3)) &amp; ")"</f>
        <v>15(1)</v>
      </c>
      <c r="CL99" s="28">
        <f t="shared" si="38"/>
        <v>7385</v>
      </c>
      <c r="CM99" s="28">
        <f t="shared" si="25"/>
        <v>1750</v>
      </c>
      <c r="CN99" s="77">
        <f t="shared" si="39"/>
        <v>9135</v>
      </c>
      <c r="CO99" s="28">
        <f t="shared" si="40"/>
        <v>85.373831775700936</v>
      </c>
      <c r="CP99" s="28">
        <f t="shared" si="41"/>
        <v>0.17757009345794392</v>
      </c>
      <c r="CQ99" s="77">
        <f t="shared" si="42"/>
        <v>480.78947368421052</v>
      </c>
      <c r="CS99" s="71">
        <f t="shared" si="26"/>
        <v>15</v>
      </c>
      <c r="CT99" s="83">
        <f t="shared" si="27"/>
        <v>15</v>
      </c>
      <c r="CU99" s="77">
        <f t="shared" si="28"/>
        <v>17</v>
      </c>
      <c r="CW99"/>
      <c r="CX99" s="30"/>
    </row>
    <row r="100" spans="1:102" x14ac:dyDescent="0.2">
      <c r="A100" s="25" t="s">
        <v>568</v>
      </c>
      <c r="B100" s="27" t="s">
        <v>1635</v>
      </c>
      <c r="C100" s="27" t="s">
        <v>1635</v>
      </c>
      <c r="D100" s="27">
        <v>0</v>
      </c>
      <c r="E100" s="27" t="s">
        <v>1635</v>
      </c>
      <c r="F100" s="82">
        <v>0</v>
      </c>
      <c r="G100" s="27" t="s">
        <v>1635</v>
      </c>
      <c r="H100" s="27" t="s">
        <v>1635</v>
      </c>
      <c r="I100" s="27">
        <v>0</v>
      </c>
      <c r="J100" s="27" t="s">
        <v>1635</v>
      </c>
      <c r="K100" s="82">
        <v>0</v>
      </c>
      <c r="L100" s="27" t="s">
        <v>1635</v>
      </c>
      <c r="M100" s="27" t="s">
        <v>1635</v>
      </c>
      <c r="N100" s="27">
        <v>0</v>
      </c>
      <c r="O100" s="27" t="s">
        <v>1635</v>
      </c>
      <c r="P100" s="82">
        <v>0</v>
      </c>
      <c r="Q100" s="27" t="str">
        <f>(APPS('08-09 Teamsheets'!$H$2:$R$92,$A100,'08-09 Teamsheets'!$C$2:$C$92,Q$1)+APPS('09-10 Teamsheets'!$H$2:$R$98,$A100,'09-10 Teamsheets'!$C$2:$C$98,Q$1)+APPS('10-11 Teamsheets'!$H$2:$R$107,$A100,'10-11 Teamsheets'!$C$2:$C$107,Q$1)+APPS('11-12 Teamsheets'!$H$2:$R$119,$A100,'11-12 Teamsheets'!$C$2:$C$119,Q$1)+APPS('12-13 Teamsheets'!$H$2:$R$126,$A100,'12-13 Teamsheets'!$C$2:$C$126,Q$1)+APPS('13-14 Teamsheets'!$H$2:$R$132,$A100,'13-14 Teamsheets'!$C$2:$C$132,Q$1)+APPS('14-15 Teamsheets'!$H$2:$R$136,$A100,'14-15 Teamsheets'!$C$2:$C$136,Q$1)) &amp; "(" &amp; (SUBS('08-09 Teamsheets'!$S$2:$Z$92,$A100,'08-09 Teamsheets'!$C$2:$C$92,Q$1)+SUBS('09-10 Teamsheets'!$S$2:$Z$98,$A100,'09-10 Teamsheets'!$C$2:$C$98,Q$1)+SUBS('10-11 Teamsheets'!$S$2:$Z$107,$A100,'10-11 Teamsheets'!$C$2:$C$107,Q$1)+SUBS('11-12 Teamsheets'!$S$2:$Z$119,$A100,'11-12 Teamsheets'!$C$2:$C$119,Q$1)+SUBS('12-13 Teamsheets'!$S$2:$Z$126,$A100,'12-13 Teamsheets'!$C$2:$C$126,Q$1)+SUBS('13-14 Teamsheets'!$S$2:$Z$132,$A100,'13-14 Teamsheets'!$C$2:$C$132,Q$1)+SUBS('14-15 Teamsheets'!$S$2:$Z$136,$A100,'14-15 Teamsheets'!$C$2:$C$136,Q$1)) &amp; ")"</f>
        <v>0(1)</v>
      </c>
      <c r="R100" s="27" t="str">
        <f>(GOALS('08-09 Teamsheets'!$H$2:$R$92,$A100,'08-09 Teamsheets'!$C$2:$C$92,Q$1)+GOALS('09-10 Teamsheets'!$H$2:$R$98,$A100,'09-10 Teamsheets'!$C$2:$C$98,Q$1)+GOALS('10-11 Teamsheets'!$H$2:$R$107,$A100,'10-11 Teamsheets'!$C$2:$C$107,Q$1)+GOALS('11-12 Teamsheets'!$H$2:$R$119,$A100,'11-12 Teamsheets'!$C$2:$C$119,Q$1)+GOALS('12-13 Teamsheets'!$H$2:$R$126,$A100,'12-13 Teamsheets'!$C$2:$C$126,Q$1)+GOALS('13-14 Teamsheets'!$H$2:$R$132,$A100,'13-14 Teamsheets'!$C$2:$C$132,Q$1)+GOALS('14-15 Teamsheets'!$H$2:$R$136,$A100,'14-15 Teamsheets'!$C$2:$C$136,Q$1)) &amp; "(" &amp; (GOALS('08-09 Teamsheets'!$S$2:$Z$92,$A100,'08-09 Teamsheets'!$C$2:$C$92,Q$1)+GOALS('09-10 Teamsheets'!$S$2:$Z$98,$A100,'09-10 Teamsheets'!$C$2:$C$98,Q$1)+GOALS('10-11 Teamsheets'!$S$2:$Z$107,$A100,'10-11 Teamsheets'!$C$2:$C$107,Q$1)+GOALS('11-12 Teamsheets'!$S$2:$Z$119,$A100,'11-12 Teamsheets'!$C$2:$C$119,Q$1)+GOALS('12-13 Teamsheets'!$S$2:$Z$126,$A100,'12-13 Teamsheets'!$C$2:$C$126,Q$1)+GOALS('13-14 Teamsheets'!$S$2:$Z$132,$A100,'13-14 Teamsheets'!$C$2:$C$132,Q$1)+GOALS('14-15 Teamsheets'!$S$2:$Z$136,$A100,'14-15 Teamsheets'!$C$2:$C$136,Q$1)) &amp; ")"</f>
        <v>0(0)</v>
      </c>
      <c r="S100" s="27">
        <f>Clean_sheet('08-09 Teamsheets'!$C$2:$H$92,$A100,Q$1)+Clean_sheet('09-10 Teamsheets'!$C$2:$H$98,$A100,Q$1)+Clean_sheet('10-11 Teamsheets'!$C$2:$H$107,$A100,Q$1)+Clean_sheet('11-12 Teamsheets'!$C$2:$H$119,$A100,Q$1)+Clean_sheet('12-13 Teamsheets'!$C$2:$H$126,$A100,Q$1)+Clean_sheet('13-14 Teamsheets'!$C$2:$H$132,$A100,Q$1)+Clean_sheet('14-15 Teamsheets'!$C$2:$H$136,$A100,Q$1)</f>
        <v>0</v>
      </c>
      <c r="T100" s="27" t="str">
        <f>(CARDS('08-09 Teamsheets'!$H$2:$Z$92,$A100,$CX$2,'08-09 Teamsheets'!$C$2:$C$92,Q$1)+CARDS('09-10 Teamsheets'!$H$2:$Z$98,$A100,$CX$2,'09-10 Teamsheets'!$C$2:$C$98,Q$1)+CARDS('10-11 Teamsheets'!$H$2:$Z$107,$A100,$CX$2,'10-11 Teamsheets'!$C$2:$C$107,Q$1)+CARDS('11-12 Teamsheets'!$H$2:$Z$119,$A100,$CX$2,'11-12 Teamsheets'!$C$2:$C$119,Q$1)+CARDS('12-13 Teamsheets'!$H$2:$Z$126,$A100,$CX$2,'12-13 Teamsheets'!$C$2:$C$126,Q$1)+CARDS('13-14 Teamsheets'!$H$2:$Z$132,$A100,$CX$2,'13-14 Teamsheets'!$C$2:$C$132,Q$1)+CARDS('14-15 Teamsheets'!$H$2:$Z$136,$A100,$CX$2,'14-15 Teamsheets'!$C$2:$C$136,Q$1)) &amp; "(" &amp; (CARDS('08-09 Teamsheets'!$H$2:$Z$92,$A100,$CX$3,'08-09 Teamsheets'!$C$2:$C$92,Q$1)+CARDS('09-10 Teamsheets'!$H$2:$Z$98,$A100,$CX$3,'09-10 Teamsheets'!$C$2:$C$98,Q$1)+CARDS('10-11 Teamsheets'!$H$2:$Z$107,$A100,$CX$3,'10-11 Teamsheets'!$C$2:$C$107,Q$1)+CARDS('11-12 Teamsheets'!$H$2:$Z$119,$A100,$CX$3,'11-12 Teamsheets'!$C$2:$C$119,Q$1)+CARDS('12-13 Teamsheets'!$H$2:$Z$126,$A100,$CX$3,'12-13 Teamsheets'!$C$2:$C$126,Q$1)+CARDS('13-14 Teamsheets'!$H$2:$Z$132,$A100,$CX$3,'13-14 Teamsheets'!$C$2:$C$132,Q$1)+CARDS('14-15 Teamsheets'!$H$2:$Z$136,$A100,$CX$3,'14-15 Teamsheets'!$C$2:$C$136,Q$1)) &amp; ")"</f>
        <v>0(0)</v>
      </c>
      <c r="U100" s="82">
        <f>MINS_PLAYED('08-09 Teamsheets'!$H$2:$R$92,$A100,'08-09 Teamsheets'!$C$2:$C$92,Q$1)+MINS_PLAYED('09-10 Teamsheets'!$H$2:$R$98,$A100,'09-10 Teamsheets'!$C$2:$C$98,Q$1)+ MINS_AS_SUB('08-09 Teamsheets'!$S$2:$Z$92,$A100,'08-09 Teamsheets'!$C$2:$C$92,Q$1)+ MINS_AS_SUB('09-10 Teamsheets'!$S$2:$Z$98,$A100,'09-10 Teamsheets'!$C$2:$C$98,Q$1)+MINS_PLAYED('10-11 Teamsheets'!$H$2:$R$107,$A100,'10-11 Teamsheets'!$C$2:$C$107,Q$1)+MINS_AS_SUB('10-11 Teamsheets'!$S$2:$Z$107,$A100,'10-11 Teamsheets'!$C$2:$C$107,Q$1)+MINS_PLAYED('11-12 Teamsheets'!$H$2:$R$119,$A100,'11-12 Teamsheets'!$C$2:$C$119,Q$1)+MINS_AS_SUB('11-12 Teamsheets'!$S$2:$Z$119,$A100,'11-12 Teamsheets'!$C$2:$C$119,Q$1)+MINS_PLAYED('12-13 Teamsheets'!$H$2:$R$126,$A100,'12-13 Teamsheets'!$C$2:$C$126,Q$1)+MINS_AS_SUB('12-13 Teamsheets'!$S$2:$Z$126,$A100,'12-13 Teamsheets'!$C$2:$C$126,Q$1)+MINS_PLAYED('13-14 Teamsheets'!$H$2:$R$132,$A100,'13-14 Teamsheets'!$C$2:$C$132,Q$1)+MINS_AS_SUB('13-14 Teamsheets'!$S$2:$Z$132,$A100,'13-14 Teamsheets'!$C$2:$C$132,Q$1)+MINS_PLAYED('14-15 Teamsheets'!$H$2:$R$136,$A100,'14-15 Teamsheets'!$C$2:$C$136,Q$1)+MINS_AS_SUB('14-15 Teamsheets'!$S$2:$Z$136,$A100,'14-15 Teamsheets'!$C$2:$C$136,Q$1)</f>
        <v>44</v>
      </c>
      <c r="V100" s="27" t="s">
        <v>1635</v>
      </c>
      <c r="W100" s="27" t="s">
        <v>1635</v>
      </c>
      <c r="X100" s="27">
        <v>0</v>
      </c>
      <c r="Y100" s="27" t="s">
        <v>1635</v>
      </c>
      <c r="Z100" s="82">
        <v>0</v>
      </c>
      <c r="AA100" s="27" t="s">
        <v>1635</v>
      </c>
      <c r="AB100" s="27" t="s">
        <v>1635</v>
      </c>
      <c r="AC100" s="27">
        <v>0</v>
      </c>
      <c r="AD100" s="27" t="s">
        <v>1635</v>
      </c>
      <c r="AE100" s="82">
        <v>0</v>
      </c>
      <c r="AF100" s="27" t="s">
        <v>1635</v>
      </c>
      <c r="AG100" s="27" t="s">
        <v>1635</v>
      </c>
      <c r="AH100" s="27">
        <v>0</v>
      </c>
      <c r="AI100" s="27" t="s">
        <v>1635</v>
      </c>
      <c r="AJ100" s="82">
        <v>0</v>
      </c>
      <c r="AK100" s="27" t="s">
        <v>1635</v>
      </c>
      <c r="AL100" s="27" t="s">
        <v>1635</v>
      </c>
      <c r="AM100" s="27">
        <v>0</v>
      </c>
      <c r="AN100" s="27" t="s">
        <v>1635</v>
      </c>
      <c r="AO100" s="82">
        <v>0</v>
      </c>
      <c r="AP100" s="27" t="s">
        <v>1635</v>
      </c>
      <c r="AQ100" s="27" t="s">
        <v>1635</v>
      </c>
      <c r="AR100" s="27">
        <v>0</v>
      </c>
      <c r="AS100" s="27" t="s">
        <v>1635</v>
      </c>
      <c r="AT100" s="82">
        <v>0</v>
      </c>
      <c r="AU100" s="27" t="s">
        <v>1635</v>
      </c>
      <c r="AV100" s="27" t="s">
        <v>1635</v>
      </c>
      <c r="AW100" s="27">
        <v>0</v>
      </c>
      <c r="AX100" s="27" t="s">
        <v>1635</v>
      </c>
      <c r="AY100" s="82">
        <v>0</v>
      </c>
      <c r="AZ100" s="27" t="str">
        <f>(APPS('07-08 Teamsheets'!$H$2:$R$88,$A100,'07-08 Teamsheets'!$C$2:$C$88,AZ$1)+APPS('11-12 Teamsheets'!$H$2:$R$119,$A100,'11-12 Teamsheets'!$C$2:$C$119,AZ$1)+APPS('12-13 Teamsheets'!$H$2:$R$126,$A100,'12-13 Teamsheets'!$C$2:$C$126,AZ$1)+APPS('13-14 Teamsheets'!$H$2:$R$132,$A100,'13-14 Teamsheets'!$C$2:$C$132,AZ$1)+APPS('14-15 Teamsheets'!$H$2:$R$136,$A100,'14-15 Teamsheets'!$C$2:$C$136,AZ$1)) &amp; "(" &amp; (SUBS('07-08 Teamsheets'!$S$2:$Z$88,$A100,'07-08 Teamsheets'!$C$2:$C$88,AZ$1)+SUBS('11-12 Teamsheets'!$S$2:$Z$119,$A100,'11-12 Teamsheets'!$C$2:$C$119,AZ$1)+SUBS('12-13 Teamsheets'!$S$2:$Z$126,$A100,'12-13 Teamsheets'!$C$2:$C$126,AZ$1)+SUBS('13-14 Teamsheets'!$S$2:$Z$132,$A100,'13-14 Teamsheets'!$C$2:$C$132,AZ$1)+SUBS('14-15 Teamsheets'!$S$2:$Z$136,$A100,'14-15 Teamsheets'!$C$2:$C$136,AZ$1)) &amp; ")"</f>
        <v>0(0)</v>
      </c>
      <c r="BA100" s="27" t="str">
        <f>(GOALS('07-08 Teamsheets'!$H$2:$R$88,$A100,'07-08 Teamsheets'!$C$2:$C$88,AZ$1)+GOALS('11-12 Teamsheets'!$H$2:$R$119,$A100,'11-12 Teamsheets'!$C$2:$C$119,AZ$1)+GOALS('12-13 Teamsheets'!$H$2:$R$126,$A100,'12-13 Teamsheets'!$C$2:$C$126,AZ$1)+GOALS('13-14 Teamsheets'!$H$2:$R$132,$A100,'13-14 Teamsheets'!$C$2:$C$132,AZ$1)+GOALS('14-15 Teamsheets'!$H$2:$R$136,$A100,'14-15 Teamsheets'!$C$2:$C$136,AZ$1)) &amp; "(" &amp; (GOALS('07-08 Teamsheets'!$S$2:$Z$88,$A100,'07-08 Teamsheets'!$C$2:$C$88,AZ$1)+GOALS('11-12 Teamsheets'!$S$2:$Z$119,$A100,'11-12 Teamsheets'!$C$2:$C$119,AZ$1)+GOALS('12-13 Teamsheets'!$S$2:$Z$126,$A100,'12-13 Teamsheets'!$C$2:$C$126,AZ$1)+GOALS('13-14 Teamsheets'!$S$2:$Z$132,$A100,'13-14 Teamsheets'!$C$2:$C$132,AZ$1)+GOALS('14-15 Teamsheets'!$S$2:$Z$136,$A100,'14-15 Teamsheets'!$C$2:$C$136,AZ$1)) &amp; ")"</f>
        <v>0(0)</v>
      </c>
      <c r="BB100" s="27">
        <f>Clean_sheet('07-08 Teamsheets'!$C$2:$H$92,$A100,AZ$1)+Clean_sheet('11-12 Teamsheets'!$C$2:$H$119,$A100,AZ$1)+Clean_sheet('12-13 Teamsheets'!$C$2:$H$126,$A100,AZ$1)+Clean_sheet('13-14 Teamsheets'!$C$2:$H$132,$A100,AZ$1)+Clean_sheet('14-15 Teamsheets'!$C$2:$H$136,$A100,AZ$1)</f>
        <v>0</v>
      </c>
      <c r="BC100" s="27" t="str">
        <f>(CARDS('07-08 Teamsheets'!$H$2:$Z$88,$A100,$CX$2,'07-08 Teamsheets'!$C$2:$C$88,AZ$1)+CARDS('11-12 Teamsheets'!$H$2:$Z$119,$A100,$CX$2,'11-12 Teamsheets'!$C$2:$C$119,AZ$1)+CARDS('12-13 Teamsheets'!$H$2:$Z$126,$A100,$CX$2,'12-13 Teamsheets'!$C$2:$C$126,AZ$1)+CARDS('13-14 Teamsheets'!$H$2:$Z$132,$A100,$CX$2,'13-14 Teamsheets'!$C$2:$C$132,AZ$1)+CARDS('14-15 Teamsheets'!$H$2:$Z$136,$A100,$CX$2,'14-15 Teamsheets'!$C$2:$C$136,AZ$1)) &amp; "(" &amp; (CARDS('07-08 Teamsheets'!$H$2:$Z$88,$A100,$CX$3,'07-08 Teamsheets'!$C$2:$C$88,AZ$1)+CARDS('11-12 Teamsheets'!$H$2:$Z$119,$A100,$CX$3,'11-12 Teamsheets'!$C$2:$C$119,AZ$1)+CARDS('12-13 Teamsheets'!$H$2:$Z$126,$A100,$CX$3,'12-13 Teamsheets'!$C$2:$C$126,AZ$1)+CARDS('13-14 Teamsheets'!$H$2:$Z$132,$A100,$CX$3,'13-14 Teamsheets'!$C$2:$C$132,AZ$1)+CARDS('14-15 Teamsheets'!$H$2:$Z$136,$A100,$CX$3,'14-15 Teamsheets'!$C$2:$C$136,AZ$1)) &amp; ")"</f>
        <v>0(0)</v>
      </c>
      <c r="BD100" s="82">
        <f>MINS_PLAYED('07-08 Teamsheets'!$H$2:$R$88,$A100,'07-08 Teamsheets'!$C$2:$C$88,AZ$1)+MINS_PLAYED('11-12 Teamsheets'!$H$2:$R$119,$A100,'11-12 Teamsheets'!$C$2:$C$119,AZ$1)+MINS_PLAYED('12-13 Teamsheets'!$H$2:$R$126,$A100,'12-13 Teamsheets'!$C$2:$C$126,AZ$1)+MINS_PLAYED('13-14 Teamsheets'!$H$2:$R$132,$A100,'13-14 Teamsheets'!$C$2:$C$132,AZ$1)+MINS_PLAYED('14-15 Teamsheets'!$H$2:$R$136,$A100,'14-15 Teamsheets'!$C$2:$C$136,AZ$1)+MINS_AS_SUB('07-08 Teamsheets'!$S$2:$Z$88,$A100,'07-08 Teamsheets'!$C$2:$C$88,AZ$1)+MINS_AS_SUB('11-12 Teamsheets'!$S$2:$Z$119,$A100,'11-12 Teamsheets'!$C$2:$C$119,AZ$1)+MINS_AS_SUB('12-13 Teamsheets'!$S$2:$Z$126,$A100,'12-13 Teamsheets'!$C$2:$C$126,AZ$1)+MINS_AS_SUB('13-14 Teamsheets'!$S$2:$Z$132,$A100,'13-14 Teamsheets'!$C$2:$C$132,AZ$1)+MINS_AS_SUB('14-15 Teamsheets'!$S$2:$Z$136,$A100,'14-15 Teamsheets'!$C$2:$C$136,AZ$1)</f>
        <v>0</v>
      </c>
      <c r="BE100" s="27" t="str">
        <f>(APPS('08-09 Teamsheets'!$H$2:$R$92,$A100,'08-09 Teamsheets'!$C$2:$C$92,BE$1)+APPS('09-10 Teamsheets'!$H$2:$R$98,$A100,'09-10 Teamsheets'!$C$2:$C$98,BE$1)+APPS('10-11 Teamsheets'!$H$2:$R$107,$A100,'10-11 Teamsheets'!$C$2:$C$107,BE$1)+APPS('11-12 Teamsheets'!$H$2:$R$119,$A100,'11-12 Teamsheets'!$C$2:$C$119,BE$1)+APPS('12-13 Teamsheets'!$H$2:$R$126,$A100,'12-13 Teamsheets'!$C$2:$C$126,BE$1)+APPS('13-14 Teamsheets'!$H$2:$R$132,$A100,'13-14 Teamsheets'!$C$2:$C$132,BE$1)+APPS('14-15 Teamsheets'!$H$2:$R$136,$A100,'14-15 Teamsheets'!$C$2:$C$136,BE$1)) &amp; "(" &amp; (SUBS('08-09 Teamsheets'!$S$2:$Z$92,$A100,'08-09 Teamsheets'!$C$2:$C$92,BE$1)+SUBS('09-10 Teamsheets'!$S$2:$Z$98,$A100,'09-10 Teamsheets'!$C$2:$C$98,BE$1)+SUBS('10-11 Teamsheets'!$S$2:$Z$107,$A100,'10-11 Teamsheets'!$C$2:$C$107,BE$1)+SUBS('11-12 Teamsheets'!$S$2:$Z$119,$A100,'11-12 Teamsheets'!$C$2:$C$119,BE$1)+SUBS('12-13 Teamsheets'!$S$2:$Z$126,$A100,'12-13 Teamsheets'!$C$2:$C$126,BE$1)+SUBS('13-14 Teamsheets'!$S$2:$Z$132,$A100,'13-14 Teamsheets'!$C$2:$C$132,BE$1)+SUBS('14-15 Teamsheets'!$S$2:$Z$136,$A100,'14-15 Teamsheets'!$C$2:$C$136,BE$1)) &amp; ")"</f>
        <v>0(0)</v>
      </c>
      <c r="BF100" s="27" t="str">
        <f>(GOALS('08-09 Teamsheets'!$H$2:$R$92,$A100,'08-09 Teamsheets'!$C$2:$C$92,BE$1)+GOALS('09-10 Teamsheets'!$H$2:$R$98,$A100,'09-10 Teamsheets'!$C$2:$C$98,BE$1)+GOALS('10-11 Teamsheets'!$H$2:$R$107,$A100,'10-11 Teamsheets'!$C$2:$C$107,BE$1)+GOALS('11-12 Teamsheets'!$H$2:$R$119,$A100,'11-12 Teamsheets'!$C$2:$C$119,BE$1)+GOALS('12-13 Teamsheets'!$H$2:$R$126,$A100,'12-13 Teamsheets'!$C$2:$C$126,BE$1)+GOALS('13-14 Teamsheets'!$H$2:$R$132,$A100,'13-14 Teamsheets'!$C$2:$C$132,BE$1)+GOALS('14-15 Teamsheets'!$H$2:$R$136,$A100,'14-15 Teamsheets'!$C$2:$C$136,BE$1)) &amp; "(" &amp; (GOALS('08-09 Teamsheets'!$S$2:$Z$92,$A100,'08-09 Teamsheets'!$C$2:$C$92,BE$1)+GOALS('09-10 Teamsheets'!$S$2:$Z$98,$A100,'09-10 Teamsheets'!$C$2:$C$98,BE$1)+GOALS('10-11 Teamsheets'!$S$2:$Z$107,$A100,'10-11 Teamsheets'!$C$2:$C$107,BE$1)+GOALS('11-12 Teamsheets'!$S$2:$Z$119,$A100,'11-12 Teamsheets'!$C$2:$C$119,BE$1)+GOALS('12-13 Teamsheets'!$S$2:$Z$126,$A100,'12-13 Teamsheets'!$C$2:$C$126,BE$1)+GOALS('13-14 Teamsheets'!$S$2:$Z$132,$A100,'13-14 Teamsheets'!$C$2:$C$132,BE$1)+GOALS('14-15 Teamsheets'!$S$2:$Z$136,$A100,'14-15 Teamsheets'!$C$2:$C$136,BE$1)) &amp; ")"</f>
        <v>0(0)</v>
      </c>
      <c r="BG100" s="27">
        <f>Clean_sheet('08-09 Teamsheets'!$C$2:$H$92,$A100,BE$1)+Clean_sheet('09-10 Teamsheets'!$C$2:$H$98,$A100,BE$1)+Clean_sheet('10-11 Teamsheets'!$C$2:$H$107,$A100,BE$1)+Clean_sheet('11-12 Teamsheets'!$C$2:$H$119,$A100,BE$1)+Clean_sheet('12-13 Teamsheets'!$C$2:$H$126,$A100,BE$1)+Clean_sheet('13-14 Teamsheets'!$C$2:$H$132,$A100,BE$1)+Clean_sheet('14-15 Teamsheets'!$C$2:$H$136,$A100,BE$1)</f>
        <v>0</v>
      </c>
      <c r="BH100" s="27" t="str">
        <f>(CARDS('08-09 Teamsheets'!$H$2:$Z$92,$A100,$CX$2,'08-09 Teamsheets'!$C$2:$C$92,BE$1)+CARDS('09-10 Teamsheets'!$H$2:$Z$98,$A100,$CX$2,'09-10 Teamsheets'!$C$2:$C$98,BE$1)+CARDS('10-11 Teamsheets'!$H$2:$Z$107,$A100,$CX$2,'10-11 Teamsheets'!$C$2:$C$107,BE$1)+CARDS('11-12 Teamsheets'!$H$2:$Z$119,$A100,$CX$2,'11-12 Teamsheets'!$C$2:$C$119,BE$1)+CARDS('12-13 Teamsheets'!$H$2:$Z$126,$A100,$CX$2,'12-13 Teamsheets'!$C$2:$C$126,BE$1)+CARDS('13-14 Teamsheets'!$H$2:$Z$132,$A100,$CX$2,'13-14 Teamsheets'!$C$2:$C$132,BE$1)+CARDS('14-15 Teamsheets'!$H$2:$Z$136,$A100,$CX$2,'14-15 Teamsheets'!$C$2:$C$136,BE$1)) &amp; "(" &amp; (CARDS('08-09 Teamsheets'!$H$2:$Z$92,$A100,$CX$3,'08-09 Teamsheets'!$C$2:$C$92,BE$1)+CARDS('09-10 Teamsheets'!$H$2:$Z$98,$A100,$CX$3,'09-10 Teamsheets'!$C$2:$C$98,BE$1)+CARDS('10-11 Teamsheets'!$H$2:$Z$107,$A100,$CX$3,'10-11 Teamsheets'!$C$2:$C$107,BE$1)+CARDS('11-12 Teamsheets'!$H$2:$Z$119,$A100,$CX$3,'11-12 Teamsheets'!$C$2:$C$119,BE$1)+CARDS('12-13 Teamsheets'!$H$2:$Z$126,$A100,$CX$3,'12-13 Teamsheets'!$C$2:$C$126,BE$1)+CARDS('13-14 Teamsheets'!$H$2:$Z$132,$A100,$CX$3,'13-14 Teamsheets'!$C$2:$C$132,BE$1)+CARDS('14-15 Teamsheets'!$H$2:$Z$136,$A100,$CX$3,'14-15 Teamsheets'!$C$2:$C$136,BE$1)) &amp; ")"</f>
        <v>0(0)</v>
      </c>
      <c r="BI100" s="82">
        <f>MINS_PLAYED('08-09 Teamsheets'!$H$2:$R$92,$A100,'08-09 Teamsheets'!$C$2:$C$92,BE$1)+MINS_PLAYED('09-10 Teamsheets'!$H$2:$R$98,$A100,'09-10 Teamsheets'!$C$2:$C$98,BE$1)+ MINS_AS_SUB('08-09 Teamsheets'!$S$2:$Z$92,$A100,'08-09 Teamsheets'!$C$2:$C$92,BE$1)+ MINS_AS_SUB('09-10 Teamsheets'!$S$2:$Z$98,$A100,'09-10 Teamsheets'!$C$2:$C$98,BE$1)+MINS_PLAYED('10-11 Teamsheets'!$H$2:$R$107,$A100,'10-11 Teamsheets'!$C$2:$C$107,BE$1)+MINS_AS_SUB('10-11 Teamsheets'!$S$2:$Z$107,$A100,'10-11 Teamsheets'!$C$2:$C$107,BE$1)+MINS_PLAYED('11-12 Teamsheets'!$H$2:$R$119,$A100,'11-12 Teamsheets'!$C$2:$C$119,BE$1)+MINS_AS_SUB('11-12 Teamsheets'!$S$2:$Z$119,$A100,'11-12 Teamsheets'!$C$2:$C$119,BE$1)+MINS_PLAYED('12-13 Teamsheets'!$H$2:$R$126,$A100,'12-13 Teamsheets'!$C$2:$C$126,BE$1)+MINS_AS_SUB('12-13 Teamsheets'!$S$2:$Z$126,$A100,'12-13 Teamsheets'!$C$2:$C$126,BE$1)+MINS_PLAYED('13-14 Teamsheets'!$H$2:$R$132,$A100,'13-14 Teamsheets'!$C$2:$C$132,BE$1)+MINS_AS_SUB('13-14 Teamsheets'!$S$2:$Z$132,$A100,'13-14 Teamsheets'!$C$2:$C$132,BE$1)+MINS_PLAYED('14-15 Teamsheets'!$H$2:$R$136,$A100,'14-15 Teamsheets'!$C$2:$C$136,BE$1)+MINS_AS_SUB('14-15 Teamsheets'!$S$2:$Z$136,$A100,'14-15 Teamsheets'!$C$2:$C$136,BE$1)</f>
        <v>0</v>
      </c>
      <c r="BJ100" s="27" t="str">
        <f>(APPS('07-08 Teamsheets'!$H$2:$R$88,$A100,'07-08 Teamsheets'!$C$2:$C$88,BJ$1)+APPS('08-09 Teamsheets'!$H$2:$R$92,$A100,'08-09 Teamsheets'!$C$2:$C$92,BJ$1)+APPS('09-10 Teamsheets'!$H$2:$R$98,$A100,'09-10 Teamsheets'!$C$2:$C$98,BJ$1)+APPS('10-11 Teamsheets'!$H$2:$R$106,$A100,'10-11 Teamsheets'!$C$2:$C$106,BJ$1)+APPS('11-12 Teamsheets'!$H$2:$R$119,$A100,'11-12 Teamsheets'!$C$2:$C$119,BJ$1)+APPS('12-13 Teamsheets'!$H$2:$R$126,$A100,'12-13 Teamsheets'!$C$2:$C$126,BJ$1)+APPS('13-14 Teamsheets'!$H$2:$R$132,$A100,'13-14 Teamsheets'!$C$2:$C$132,BJ$1)+APPS('14-15 Teamsheets'!$H$2:$R$136,$A100,'14-15 Teamsheets'!$C$2:$C$136,BJ$1)) &amp; "(" &amp; (SUBS('07-08 Teamsheets'!$S$2:$Z$88,$A100,'07-08 Teamsheets'!$C$2:$C$88,BJ$1)+SUBS('08-09 Teamsheets'!$S$2:$Z$92,$A100,'08-09 Teamsheets'!$C$2:$C$92,BJ$1)+SUBS('09-10 Teamsheets'!$S$2:$Z$98,$A100,'09-10 Teamsheets'!$C$2:$C$98,BJ$1)+SUBS('10-11 Teamsheets'!$S$2:$Z$106,$A100,'10-11 Teamsheets'!$C$2:$C$106,BJ$1)+SUBS('11-12 Teamsheets'!$S$2:$Z$119,$A100,'11-12 Teamsheets'!$C$2:$C$119,BJ$1)+SUBS('12-13 Teamsheets'!$S$2:$Z$126,$A100,'12-13 Teamsheets'!$C$2:$C$126,BJ$1)+SUBS('13-14 Teamsheets'!$S$2:$Z$132,$A100,'13-14 Teamsheets'!$C$2:$C$132,BJ$1)+SUBS('14-15 Teamsheets'!$S$2:$Z$136,$A100,'14-15 Teamsheets'!$C$2:$C$136,BJ$1)) &amp; ")"</f>
        <v>0(0)</v>
      </c>
      <c r="BK100" s="27" t="str">
        <f>(GOALS('07-08 Teamsheets'!$H$2:$R$88,$A100,'07-08 Teamsheets'!$C$2:$C$88,BJ$1)+GOALS('08-09 Teamsheets'!$H$2:$R$92,$A100,'08-09 Teamsheets'!$C$2:$C$92,BJ$1)+GOALS('09-10 Teamsheets'!$H$2:$R$98,$A100,'09-10 Teamsheets'!$C$2:$C$98,BJ$1)+GOALS('10-11 Teamsheets'!$H$2:$R$106,$A100,'10-11 Teamsheets'!$C$2:$C$106,BJ$1)+GOALS('11-12 Teamsheets'!$H$2:$R$119,$A100,'11-12 Teamsheets'!$C$2:$C$119,BJ$1)+GOALS('12-13 Teamsheets'!$H$2:$R$126,$A100,'12-13 Teamsheets'!$C$2:$C$126,BJ$1)+GOALS('13-14 Teamsheets'!$H$2:$R$132,$A100,'13-14 Teamsheets'!$C$2:$C$132,BJ$1)+GOALS('14-15 Teamsheets'!$H$2:$R$136,$A100,'14-15 Teamsheets'!$C$2:$C$136,BJ$1)) &amp; "(" &amp; (GOALS('07-08 Teamsheets'!$S$2:$Z$88,$A100,'07-08 Teamsheets'!$C$2:$C$88,BJ$1)+GOALS('08-09 Teamsheets'!$S$2:$Z$92,$A100,'08-09 Teamsheets'!$C$2:$C$92,BJ$1)+GOALS('09-10 Teamsheets'!$S$2:$Z$98,$A100,'09-10 Teamsheets'!$C$2:$C$98,BJ$1)+GOALS('10-11 Teamsheets'!$S$2:$Z$106,$A100,'10-11 Teamsheets'!$C$2:$C$106,BJ$1)+GOALS('11-12 Teamsheets'!$S$2:$Z$119,$A100,'11-12 Teamsheets'!$C$2:$C$119,BJ$1)+GOALS('12-13 Teamsheets'!$S$2:$Z$126,$A100,'12-13 Teamsheets'!$C$2:$C$126,BJ$1)+GOALS('13-14 Teamsheets'!$S$2:$Z$132,$A100,'13-14 Teamsheets'!$C$2:$C$132,BJ$1)+GOALS('14-15 Teamsheets'!$S$2:$Z$136,$A100,'14-15 Teamsheets'!$C$2:$C$136,BJ$1)) &amp; ")"</f>
        <v>0(0)</v>
      </c>
      <c r="BL100" s="27">
        <f>Clean_sheet('07-08 Teamsheets'!$C$2:$H$92,$A100,BJ$1)+Clean_sheet('08-09 Teamsheets'!$C$2:$H$92,$A100,BJ$1)+Clean_sheet('09-10 Teamsheets'!$C$2:$H$98,$A100,BJ$1)+Clean_sheet('10-11 Teamsheets'!$C$2:$H$106,$A100,BJ$1)+Clean_sheet('11-12 Teamsheets'!$C$2:$H$119,$A100,BJ$1)+Clean_sheet('12-13 Teamsheets'!$C$2:$H$126,$A100,BJ$1)+Clean_sheet('13-14 Teamsheets'!$C$2:$H$132,$A100,BJ$1)+Clean_sheet('14-15 Teamsheets'!$C$2:$H$136,$A100,BJ$1)</f>
        <v>0</v>
      </c>
      <c r="BM100" s="27" t="str">
        <f>(CARDS('07-08 Teamsheets'!$H$2:$Z$88,$A100,$CX$2,'07-08 Teamsheets'!$C$2:$C$88,BJ$1)+CARDS('08-09 Teamsheets'!$H$2:$Z$92,$A100,$CX$2,'08-09 Teamsheets'!$C$2:$C$92,BJ$1)+CARDS('09-10 Teamsheets'!$H$2:$Z$98,$A100,$CX$2,'09-10 Teamsheets'!$C$2:$C$98,BJ$1)+CARDS('10-11 Teamsheets'!$H$2:$Z$106,$A100,$CX$2,'10-11 Teamsheets'!$C$2:$C$106,BJ$1)+CARDS('11-12 Teamsheets'!$H$2:$Z$119,$A100,$CX$2,'11-12 Teamsheets'!$C$2:$C$119,BJ$1)+CARDS('12-13 Teamsheets'!$H$2:$Z$126,$A100,$CX$2,'12-13 Teamsheets'!$C$2:$C$126,BJ$1)+CARDS('13-14 Teamsheets'!$H$2:$Z$132,$A100,$CX$2,'13-14 Teamsheets'!$C$2:$C$132,BJ$1)+CARDS('14-15 Teamsheets'!$H$2:$Z$136,$A100,$CX$2,'14-15 Teamsheets'!$C$2:$C$136,BJ$1)) &amp; "(" &amp; (CARDS('07-08 Teamsheets'!$H$2:$Z$88,$A100,$CX$3,'07-08 Teamsheets'!$C$2:$C$88,BJ$1)+CARDS('08-09 Teamsheets'!$H$2:$Z$92,$A100,$CX$3,'08-09 Teamsheets'!$C$2:$C$92,BJ$1)+CARDS('09-10 Teamsheets'!$H$2:$Z$98,$A100,$CX$3,'09-10 Teamsheets'!$C$2:$C$98,BJ$1)+CARDS('10-11 Teamsheets'!$H$2:$Z$106,$A100,$CX$3,'10-11 Teamsheets'!$C$2:$C$106,BJ$1)+CARDS('11-12 Teamsheets'!$H$2:$Z$119,$A100,$CX$3,'11-12 Teamsheets'!$C$2:$C$119,BJ$1)+CARDS('12-13 Teamsheets'!$H$2:$Z$126,$A100,$CX$3,'12-13 Teamsheets'!$C$2:$C$126,BJ$1)+CARDS('13-14 Teamsheets'!$H$2:$Z$132,$A100,$CX$3,'13-14 Teamsheets'!$C$2:$C$132,BJ$1)+CARDS('14-15 Teamsheets'!$H$2:$Z$136,$A100,$CX$3,'14-15 Teamsheets'!$C$2:$C$136,BJ$1)) &amp; ")"</f>
        <v>0(0)</v>
      </c>
      <c r="BN100" s="82">
        <f>MINS_PLAYED('07-08 Teamsheets'!$H$2:$R$88,$A100,'07-08 Teamsheets'!$C$2:$C$88,BJ$1)+MINS_PLAYED('08-09 Teamsheets'!$H$2:$R$92,$A100,'08-09 Teamsheets'!$C$2:$C$92,BJ$1)+MINS_PLAYED('09-10 Teamsheets'!$H$2:$R$98,$A100,'09-10 Teamsheets'!$C$2:$C$98,BJ$1)+MINS_PLAYED('10-11 Teamsheets'!$H$2:$R$106,$A100,'10-11 Teamsheets'!$C$2:$C$106,BJ$1)+MINS_PLAYED('11-12 Teamsheets'!$H$2:$R$119,$A100,'11-12 Teamsheets'!$C$2:$C$119,BJ$1)+MINS_PLAYED('12-13 Teamsheets'!$H$2:$R$126,$A100,'12-13 Teamsheets'!$C$2:$C$126,BJ$1)+MINS_PLAYED('13-14 Teamsheets'!$H$2:$R$132,$A100,'13-14 Teamsheets'!$C$2:$C$132,BJ$1)+MINS_PLAYED('14-15 Teamsheets'!$H$2:$R$136,$A100,'14-15 Teamsheets'!$C$2:$C$136,BJ$1)+MINS_AS_SUB('07-08 Teamsheets'!$S$2:$Z$88,$A100,'07-08 Teamsheets'!$C$2:$C$88,BJ$1)+MINS_AS_SUB('08-09 Teamsheets'!$S$2:$Z$92,$A100,'08-09 Teamsheets'!$C$2:$C$92,BJ$1)+MINS_AS_SUB('09-10 Teamsheets'!$S$2:$Z$98,$A100,'09-10 Teamsheets'!$C$2:$C$98,BJ$1)+MINS_AS_SUB('10-11 Teamsheets'!$S$2:$Z$106,$A100,'10-11 Teamsheets'!$C$2:$C$106,BJ$1)+MINS_AS_SUB('11-12 Teamsheets'!$S$2:$Z$119,$A100,'11-12 Teamsheets'!$C$2:$C$119,BJ$1)+MINS_AS_SUB('12-13 Teamsheets'!$S$2:$Z$126,$A100,'12-13 Teamsheets'!$C$2:$C$126,BJ$1)+MINS_AS_SUB('13-14 Teamsheets'!$S$2:$Z$132,$A100,'13-14 Teamsheets'!$C$2:$C$132,BJ$1)+MINS_AS_SUB('14-15 Teamsheets'!$S$2:$Z$136,$A100,'14-15 Teamsheets'!$C$2:$C$136,BJ$1)</f>
        <v>0</v>
      </c>
      <c r="BO100" s="27" t="str">
        <f>(APPS('07-08 Teamsheets'!$H$2:$R$88,$A100,'07-08 Teamsheets'!$C$2:$C$88,BO$1)+APPS('08-09 Teamsheets'!$H$2:$R$92,$A100,'08-09 Teamsheets'!$C$2:$C$92,BO$1)+APPS('09-10 Teamsheets'!$H$2:$R$98,$A100,'09-10 Teamsheets'!$C$2:$C$98,BO$1)+APPS('10-11 Teamsheets'!$H$2:$R$106,$A100,'10-11 Teamsheets'!$C$2:$C$106,BO$1)+APPS('11-12 Teamsheets'!$H$2:$R$119,$A100,'11-12 Teamsheets'!$C$2:$C$119,BO$1)+APPS('12-13 Teamsheets'!$H$2:$R$126,$A100,'12-13 Teamsheets'!$C$2:$C$126,BO$1)+APPS('13-14 Teamsheets'!$H$2:$R$132,$A100,'13-14 Teamsheets'!$C$2:$C$132,BO$1)+APPS('14-15 Teamsheets'!$H$2:$R$136,$A100,'14-15 Teamsheets'!$C$2:$C$136,BO$1)) &amp; "(" &amp; (SUBS('07-08 Teamsheets'!$S$2:$Z$88,$A100,'07-08 Teamsheets'!$C$2:$C$88,BO$1)+SUBS('08-09 Teamsheets'!$S$2:$Z$92,$A100,'08-09 Teamsheets'!$C$2:$C$92,BO$1)+SUBS('09-10 Teamsheets'!$S$2:$Z$98,$A100,'09-10 Teamsheets'!$C$2:$C$98,BO$1)+SUBS('10-11 Teamsheets'!$S$2:$Z$106,$A100,'10-11 Teamsheets'!$C$2:$C$106,BO$1)+SUBS('11-12 Teamsheets'!$S$2:$Z$119,$A100,'11-12 Teamsheets'!$C$2:$C$119,BO$1)+SUBS('12-13 Teamsheets'!$S$2:$Z$126,$A100,'12-13 Teamsheets'!$C$2:$C$126,BO$1)+SUBS('13-14 Teamsheets'!$S$2:$Z$132,$A100,'13-14 Teamsheets'!$C$2:$C$132,BO$1)+SUBS('14-15 Teamsheets'!$S$2:$Z$136,$A100,'14-15 Teamsheets'!$C$2:$C$136,BO$1)) &amp; ")"</f>
        <v>0(0)</v>
      </c>
      <c r="BP100" s="27" t="str">
        <f>(GOALS('07-08 Teamsheets'!$H$2:$R$88,$A100,'07-08 Teamsheets'!$C$2:$C$88,BO$1)+GOALS('08-09 Teamsheets'!$H$2:$R$92,$A100,'08-09 Teamsheets'!$C$2:$C$92,BO$1)+GOALS('09-10 Teamsheets'!$H$2:$R$98,$A100,'09-10 Teamsheets'!$C$2:$C$98,BO$1)+GOALS('10-11 Teamsheets'!$H$2:$R$106,$A100,'10-11 Teamsheets'!$C$2:$C$106,BO$1)+GOALS('11-12 Teamsheets'!$H$2:$R$119,$A100,'11-12 Teamsheets'!$C$2:$C$119,BO$1)+GOALS('12-13 Teamsheets'!$H$2:$R$126,$A100,'12-13 Teamsheets'!$C$2:$C$126,BO$1)+GOALS('13-14 Teamsheets'!$H$2:$R$132,$A100,'13-14 Teamsheets'!$C$2:$C$132,BO$1)+GOALS('14-15 Teamsheets'!$H$2:$R$136,$A100,'14-15 Teamsheets'!$C$2:$C$136,BO$1)) &amp; "(" &amp; (GOALS('07-08 Teamsheets'!$S$2:$Z$88,$A100,'07-08 Teamsheets'!$C$2:$C$88,BO$1)+GOALS('08-09 Teamsheets'!$S$2:$Z$92,$A100,'08-09 Teamsheets'!$C$2:$C$92,BO$1)+GOALS('09-10 Teamsheets'!$S$2:$Z$98,$A100,'09-10 Teamsheets'!$C$2:$C$98,BO$1)+GOALS('10-11 Teamsheets'!$S$2:$Z$106,$A100,'10-11 Teamsheets'!$C$2:$C$106,BO$1)+GOALS('11-12 Teamsheets'!$S$2:$Z$119,$A100,'11-12 Teamsheets'!$C$2:$C$119,BO$1)+GOALS('12-13 Teamsheets'!$S$2:$Z$126,$A100,'12-13 Teamsheets'!$C$2:$C$126,BO$1)+GOALS('13-14 Teamsheets'!$S$2:$Z$132,$A100,'13-14 Teamsheets'!$C$2:$C$132,BO$1)+GOALS('14-15 Teamsheets'!$S$2:$Z$136,$A100,'14-15 Teamsheets'!$C$2:$C$136,BO$1)) &amp; ")"</f>
        <v>0(0)</v>
      </c>
      <c r="BQ100" s="27">
        <f>Clean_sheet('07-08 Teamsheets'!$C$2:$H$92,$A100,BO$1)+Clean_sheet('08-09 Teamsheets'!$C$2:$H$92,$A100,BO$1)+Clean_sheet('09-10 Teamsheets'!$C$2:$H$98,$A100,BO$1)+Clean_sheet('10-11 Teamsheets'!$C$2:$H$106,$A100,BO$1)+Clean_sheet('11-12 Teamsheets'!$C$2:$H$119,$A100,BO$1)+Clean_sheet('12-13 Teamsheets'!$C$2:$H$126,$A100,BO$1)+Clean_sheet('13-14 Teamsheets'!$C$2:$H$132,$A100,BO$1)+Clean_sheet('14-15 Teamsheets'!$C$2:$H$136,$A100,BO$1)</f>
        <v>0</v>
      </c>
      <c r="BR100" s="27" t="str">
        <f>(CARDS('07-08 Teamsheets'!$H$2:$Z$88,$A100,$CX$2,'07-08 Teamsheets'!$C$2:$C$88,BO$1)+CARDS('08-09 Teamsheets'!$H$2:$Z$92,$A100,$CX$2,'08-09 Teamsheets'!$C$2:$C$92,BO$1)+CARDS('09-10 Teamsheets'!$H$2:$Z$98,$A100,$CX$2,'09-10 Teamsheets'!$C$2:$C$98,BO$1)+CARDS('10-11 Teamsheets'!$H$2:$Z$106,$A100,$CX$2,'10-11 Teamsheets'!$C$2:$C$106,BO$1)+CARDS('11-12 Teamsheets'!$H$2:$Z$119,$A100,$CX$2,'11-12 Teamsheets'!$C$2:$C$119,BO$1)+CARDS('12-13 Teamsheets'!$H$2:$Z$126,$A100,$CX$2,'12-13 Teamsheets'!$C$2:$C$126,BO$1)+CARDS('13-14 Teamsheets'!$H$2:$Z$132,$A100,$CX$2,'13-14 Teamsheets'!$C$2:$C$132,BO$1)+CARDS('14-15 Teamsheets'!$H$2:$Z$136,$A100,$CX$2,'14-15 Teamsheets'!$C$2:$C$136,BO$1)) &amp; "(" &amp; (CARDS('07-08 Teamsheets'!$H$2:$Z$88,$A100,$CX$3,'07-08 Teamsheets'!$C$2:$C$88,BO$1)+CARDS('08-09 Teamsheets'!$H$2:$Z$92,$A100,$CX$3,'08-09 Teamsheets'!$C$2:$C$92,BO$1)+CARDS('09-10 Teamsheets'!$H$2:$Z$98,$A100,$CX$3,'09-10 Teamsheets'!$C$2:$C$98,BO$1)+CARDS('10-11 Teamsheets'!$H$2:$Z$106,$A100,$CX$3,'10-11 Teamsheets'!$C$2:$C$106,BO$1)+CARDS('11-12 Teamsheets'!$H$2:$Z$119,$A100,$CX$3,'11-12 Teamsheets'!$C$2:$C$119,BO$1)+CARDS('12-13 Teamsheets'!$H$2:$Z$126,$A100,$CX$3,'12-13 Teamsheets'!$C$2:$C$126,BO$1)+CARDS('13-14 Teamsheets'!$H$2:$Z$132,$A100,$CX$3,'13-14 Teamsheets'!$C$2:$C$132,BO$1)+CARDS('14-15 Teamsheets'!$H$2:$Z$136,$A100,$CX$3,'14-15 Teamsheets'!$C$2:$C$136,BO$1)) &amp; ")"</f>
        <v>0(0)</v>
      </c>
      <c r="BS100" s="82">
        <f>MINS_PLAYED('07-08 Teamsheets'!$H$2:$R$88,$A100,'07-08 Teamsheets'!$C$2:$C$88,BO$1)+MINS_PLAYED('08-09 Teamsheets'!$H$2:$R$92,$A100,'08-09 Teamsheets'!$C$2:$C$92,BO$1)+MINS_PLAYED('09-10 Teamsheets'!$H$2:$R$98,$A100,'09-10 Teamsheets'!$C$2:$C$98,BO$1)+MINS_PLAYED('10-11 Teamsheets'!$H$2:$R$106,$A100,'10-11 Teamsheets'!$C$2:$C$106,BO$1)+MINS_PLAYED('11-12 Teamsheets'!$H$2:$R$119,$A100,'11-12 Teamsheets'!$C$2:$C$119,BO$1)+MINS_PLAYED('12-13 Teamsheets'!$H$2:$R$126,$A100,'12-13 Teamsheets'!$C$2:$C$126,BO$1)+MINS_PLAYED('13-14 Teamsheets'!$H$2:$R$132,$A100,'13-14 Teamsheets'!$C$2:$C$132,BO$1)+MINS_PLAYED('14-15 Teamsheets'!$H$2:$R$136,$A100,'14-15 Teamsheets'!$C$2:$C$136,BO$1)+MINS_AS_SUB('07-08 Teamsheets'!$S$2:$Z$88,$A100,'07-08 Teamsheets'!$C$2:$C$88,BO$1)+MINS_AS_SUB('08-09 Teamsheets'!$S$2:$Z$92,$A100,'08-09 Teamsheets'!$C$2:$C$92,BO$1)+MINS_AS_SUB('09-10 Teamsheets'!$S$2:$Z$98,$A100,'09-10 Teamsheets'!$C$2:$C$98,BO$1)+MINS_AS_SUB('10-11 Teamsheets'!$S$2:$Z$106,$A100,'10-11 Teamsheets'!$C$2:$C$106,BO$1)+MINS_AS_SUB('11-12 Teamsheets'!$S$2:$Z$119,$A100,'11-12 Teamsheets'!$C$2:$C$119,BO$1)+MINS_AS_SUB('12-13 Teamsheets'!$S$2:$Z$126,$A100,'12-13 Teamsheets'!$C$2:$C$126,BO$1)+MINS_AS_SUB('13-14 Teamsheets'!$S$2:$Z$132,$A100,'13-14 Teamsheets'!$C$2:$C$132,BO$1)+MINS_AS_SUB('14-15 Teamsheets'!$S$2:$Z$136,$A100,'14-15 Teamsheets'!$C$2:$C$136,BO$1)</f>
        <v>0</v>
      </c>
      <c r="BT100" s="71">
        <f>APPS('05-06 Teamsheets'!$H$2:$R$71,$A100,'05-06 Teamsheets'!$C$2:$C$71,B$1)+SUBS('05-06 Teamsheets'!$S$2:$W$71,$A100,'05-06 Teamsheets'!$C$2:$C$71,B$1)+APPS('06-07 Teamsheets'!$H$2:$R$83,$A100,'06-07 Teamsheets'!$C$2:$C$83,G$1)+SUBS('06-07 Teamsheets'!$S$2:$Z$83,$A100,'06-07 Teamsheets'!$C$2:$C$83,G$1)+APPS('07-08 Teamsheets'!$H$2:$R$88,$A100,'07-08 Teamsheets'!$C$2:$C$88,L$1)+SUBS('07-08 Teamsheets'!$S$2:$Z$88,$A100,'07-08 Teamsheets'!$C$2:$C$88,L$1)+APPS('08-09 Teamsheets'!$H$2:$R$92,$A100,'08-09 Teamsheets'!$C$2:$C$92,Q$1)+SUBS('08-09 Teamsheets'!$S$2:$Z$92,$A100,'08-09 Teamsheets'!$C$2:$C$92,Q$1)+APPS('09-10 Teamsheets'!$H$2:$R$98,$A100,'09-10 Teamsheets'!$C$2:$C$98,Q$1)+SUBS('09-10 Teamsheets'!$S$2:$Z$98,$A100,'09-10 Teamsheets'!$C$2:$C$98,Q$1)+APPS('10-11 Teamsheets'!$H$2:$R$107,$A100,'10-11 Teamsheets'!$C$2:$C$107,Q$1)+SUBS('10-11 Teamsheets'!$S$2:$Z$107,$A100,'10-11 Teamsheets'!$C$2:$C$107,Q$1)+APPS('11-12 Teamsheets'!$H$2:$R$119,$A100,'11-12 Teamsheets'!$C$2:$C$119,Q$1)+SUBS('11-12 Teamsheets'!$S$2:$Z$119,$A100,'11-12 Teamsheets'!$C$2:$C$119,Q$1)+APPS('12-13 Teamsheets'!$H$2:$R$126,$A100,'12-13 Teamsheets'!$C$2:$C$126,Q$1)+SUBS('12-13 Teamsheets'!$S$2:$Z$126,$A100,'12-13 Teamsheets'!$C$2:$C$126,Q$1)+APPS('13-14 Teamsheets'!$H$2:$R$132,$A100,'13-14 Teamsheets'!$C$2:$C$132,Q$1)+SUBS('13-14 Teamsheets'!$S$2:$Z$132,$A100,'13-14 Teamsheets'!$C$2:$C$132,Q$1)+APPS('14-15 Teamsheets'!$H$2:$R$136,$A100,'14-15 Teamsheets'!$C$2:$C$136,Q$1)+SUBS('14-15 Teamsheets'!$S$2:$Z$136,$A100,'14-15 Teamsheets'!$C$2:$C$136,Q$1)</f>
        <v>1</v>
      </c>
      <c r="BU100" s="132">
        <v>0</v>
      </c>
      <c r="BV100" s="27">
        <f>APPS('07-08 Teamsheets'!$H$2:$R$88,$A100,'07-08 Teamsheets'!$C$2:$C$88,AZ$1)+SUBS('07-08 Teamsheets'!$S$2:$Z$88,$A100,'07-08 Teamsheets'!$C$2:$C$88,AZ$1)+APPS('11-12 Teamsheets'!$H$2:$R$119,$A100,'11-12 Teamsheets'!$C$2:$C$119,AZ$1)+SUBS('11-12 Teamsheets'!$S$2:$Z$119,$A100,'11-12 Teamsheets'!$C$2:$C$119,AZ$1)+APPS('12-13 Teamsheets'!$H$2:$R$126,$A100,'12-13 Teamsheets'!$C$2:$C$126,AZ$1)+SUBS('12-13 Teamsheets'!$S$2:$Z$126,$A100,'12-13 Teamsheets'!$C$2:$C$126,AZ$1)+APPS('13-14 Teamsheets'!$H$2:$R$132,$A100,'13-14 Teamsheets'!$C$2:$C$132,AZ$1)+SUBS('13-14 Teamsheets'!$S$2:$Z$132,$A100,'13-14 Teamsheets'!$C$2:$C$132,AZ$1)+APPS('14-15 Teamsheets'!$H$2:$R$136,$A100,'14-15 Teamsheets'!$C$2:$C$136,AZ$1)+SUBS('14-15 Teamsheets'!$S$2:$Z$136,$A100,'14-15 Teamsheets'!$C$2:$C$136,AZ$1)+APPS('08-09 Teamsheets'!$H$2:$R$92,$A100,'08-09 Teamsheets'!$C$2:$C$92,BE$1)+APPS('09-10 Teamsheets'!$H$2:$R$98,$A100,'09-10 Teamsheets'!$C$2:$C$98,BE$1)+SUBS('08-09 Teamsheets'!$S$2:$Z$92,$A100,'08-09 Teamsheets'!$C$2:$C$92,BE$1)+SUBS('09-10 Teamsheets'!$S$2:$Z$98,$A100,'09-10 Teamsheets'!$C$2:$C$98,BE$1)+APPS('10-11 Teamsheets'!$H$2:$R$107,$A100,'10-11 Teamsheets'!$C$2:$C$107,BE$1)+SUBS('10-11 Teamsheets'!$S$2:$Z$107,$A100,'10-11 Teamsheets'!$C$2:$C$107,BE$1)+APPS('11-12 Teamsheets'!$H$2:$R$119,$A100,'11-12 Teamsheets'!$C$2:$C$119,BE$1)+SUBS('11-12 Teamsheets'!$S$2:$Z$119,$A100,'11-12 Teamsheets'!$C$2:$C$119,BE$1)+APPS('12-13 Teamsheets'!$H$2:$R$126,$A100,'12-13 Teamsheets'!$C$2:$C$126,BE$1)+SUBS('12-13 Teamsheets'!$S$2:$Z$126,$A100,'12-13 Teamsheets'!$C$2:$C$126,BE$1)+APPS('13-14 Teamsheets'!$H$2:$R$132,$A100,'13-14 Teamsheets'!$C$2:$C$132,BE$1)+SUBS('13-14 Teamsheets'!$S$2:$Z$132,$A100,'13-14 Teamsheets'!$C$2:$C$132,BE$1)+APPS('14-15 Teamsheets'!$H$2:$R$136,$A100,'14-15 Teamsheets'!$C$2:$C$136,BE$1)+SUBS('14-15 Teamsheets'!$S$2:$Z$136,$A100,'14-15 Teamsheets'!$C$2:$C$136,BE$1)</f>
        <v>0</v>
      </c>
      <c r="BW100" s="27">
        <f>APPS('07-08 Teamsheets'!$H$2:$R$88,$A100,'07-08 Teamsheets'!$C$2:$C$88,BJ$1)+APPS('08-09 Teamsheets'!$H$2:$R$92,$A100,'08-09 Teamsheets'!$C$2:$C$92,BJ$1)+APPS('09-10 Teamsheets'!$H$2:$R$98,$A100,'09-10 Teamsheets'!$C$2:$C$98,BJ$1)+SUBS('07-08 Teamsheets'!$S$2:$Z$88,$A100,'07-08 Teamsheets'!$C$2:$C$88,BJ$1)+SUBS('08-09 Teamsheets'!$S$2:$Z$92,$A100,'08-09 Teamsheets'!$C$2:$C$92,BJ$1)+SUBS('09-10 Teamsheets'!$S$2:$Z$98,$A100,'09-10 Teamsheets'!$C$2:$C$98,BJ$1)+APPS('10-11 Teamsheets'!$H$2:$R$107,$A100,'10-11 Teamsheets'!$C$2:$C$107,BJ$1)+SUBS('10-11 Teamsheets'!$S$2:$Z$107,$A100,'10-11 Teamsheets'!$C$2:$C$107,BJ$1)+APPS('11-12 Teamsheets'!$H$2:$R$119,$A100,'11-12 Teamsheets'!$C$2:$C$119,BJ$1)+SUBS('11-12 Teamsheets'!$S$2:$Z$111,$A100,'11-12 Teamsheets'!$C$2:$C$119,BJ$1)+APPS('12-13 Teamsheets'!$H$2:$R$126,$A100,'12-13 Teamsheets'!$C$2:$C$126,BJ$1)+SUBS('12-13 Teamsheets'!$S$2:$Z$118,$A100,'12-13 Teamsheets'!$C$2:$C$126,BJ$1)+APPS('13-14 Teamsheets'!$H$2:$R$132,$A100,'13-14 Teamsheets'!$C$2:$C$132,BJ$1)+SUBS('13-14 Teamsheets'!$S$2:$Z$124,$A100,'13-14 Teamsheets'!$C$2:$C$132,BJ$1)+APPS('14-15 Teamsheets'!$H$2:$R$136,$A100,'14-15 Teamsheets'!$C$2:$C$136,BJ$1)+SUBS('14-15 Teamsheets'!$S$2:$Z$128,$A100,'14-15 Teamsheets'!$C$2:$C$136,BJ$1)</f>
        <v>0</v>
      </c>
      <c r="BX100" s="27">
        <f>APPS('07-08 Teamsheets'!$H$2:$R$88,$A100,'07-08 Teamsheets'!$C$2:$C$88,BO$1)+APPS('08-09 Teamsheets'!$H$2:$R$92,$A100,'08-09 Teamsheets'!$C$2:$C$92,BO$1)+APPS('09-10 Teamsheets'!$H$2:$R$98,$A100,'09-10 Teamsheets'!$C$2:$C$98,BO$1)+SUBS('07-08 Teamsheets'!$S$2:$Z$88,$A100,'07-08 Teamsheets'!$C$2:$C$88,BO$1)+SUBS('08-09 Teamsheets'!$S$2:$Z$92,$A100,'08-09 Teamsheets'!$C$2:$C$92,BO$1)+SUBS('09-10 Teamsheets'!$S$2:$Z$98,$A100,'09-10 Teamsheets'!$C$2:$C$98,BO$1)+APPS('10-11 Teamsheets'!$H$2:$R$107,$A100,'10-11 Teamsheets'!$C$2:$C$107,BO$1)+SUBS('10-11 Teamsheets'!$S$2:$Z$107,$A100,'10-11 Teamsheets'!$C$2:$C$107,BO$1)+APPS('11-12 Teamsheets'!$H$2:$R$119,$A100,'11-12 Teamsheets'!$C$2:$C$119,BO$1)+SUBS('11-12 Teamsheets'!$S$2:$Z$119,$A100,'11-12 Teamsheets'!$C$2:$C$119,BO$1)+APPS('12-13 Teamsheets'!$H$2:$R$126,$A100,'12-13 Teamsheets'!$C$2:$C$126,BO$1)+SUBS('12-13 Teamsheets'!$S$2:$Z$126,$A100,'12-13 Teamsheets'!$C$2:$C$126,BO$1)+APPS('13-14 Teamsheets'!$H$2:$R$132,$A100,'13-14 Teamsheets'!$C$2:$C$132,BO$1)+SUBS('13-14 Teamsheets'!$S$2:$Z$132,$A100,'13-14 Teamsheets'!$C$2:$C$132,BO$1)+APPS('14-15 Teamsheets'!$H$2:$R$136,$A100,'14-15 Teamsheets'!$C$2:$C$136,BO$1)+SUBS('14-15 Teamsheets'!$S$2:$Z$136,$A100,'14-15 Teamsheets'!$C$2:$C$136,BO$1)</f>
        <v>0</v>
      </c>
      <c r="BY100" s="28">
        <f t="shared" si="31"/>
        <v>0</v>
      </c>
      <c r="BZ100" s="27" t="str">
        <f>(APPS('05-06 Teamsheets'!$H$2:$R$71,$A100) + APPS('06-07 Teamsheets'!$H$2:$R$83,$A100) +APPS('07-08 Teamsheets'!$H$2:$R$88,$A100) + APPS('08-09 Teamsheets'!$H$2:$R$92,$A100)+APPS('09-10 Teamsheets'!$H$2:$R$98,$A100)+APPS('10-11 Teamsheets'!$H$2:$R$107,$A100)+APPS('11-12 Teamsheets'!$H$2:$R$119,$A100)+APPS('12-13 Teamsheets'!$H$2:$R$126,$A100)+APPS('13-14 Teamsheets'!$H$2:$R$132,$A100)+APPS('14-15 Teamsheets'!$H$2:$R$136,$A100)) &amp; "(" &amp; (SUBS('05-06 Teamsheets'!$S$2:$W$71,$A100)+SUBS('06-07 Teamsheets'!$S$2:$Z$83,$A100)+SUBS('07-08 Teamsheets'!$S$2:$Z$88,$A100) +SUBS('08-09 Teamsheets'!$S$2:$Z$92,$A100)+SUBS('09-10 Teamsheets'!$S$2:$Z$98,$A100)+SUBS('10-11 Teamsheets'!$S$2:$Z$107,$A100)+SUBS('11-12 Teamsheets'!$S$2:$Z$119,$A100)+SUBS('12-13 Teamsheets'!$S$2:$Z$126,$A100)+SUBS('13-14 Teamsheets'!$S$2:$Z$132,$A100)+SUBS('14-15 Teamsheets'!$S$2:$Z$136,$A100)) &amp; ")"</f>
        <v>0(1)</v>
      </c>
      <c r="CA100" s="28">
        <f t="shared" si="32"/>
        <v>1</v>
      </c>
      <c r="CB100" s="71">
        <f>GOALS('05-06 Teamsheets'!$H$2:$W$71,$A100,'05-06 Teamsheets'!$C$2:$C$71,B$1)+GOALS('06-07 Teamsheets'!$H$2:$Z$83,$A100,'06-07 Teamsheets'!$C$2:$C$83,G$1)+GOALS('07-08 Teamsheets'!$H$2:$Z$88,$A100,'07-08 Teamsheets'!$C$2:$C$88,L$1)+GOALS('08-09 Teamsheets'!$H$2:$Z$92,$A100,'08-09 Teamsheets'!$C$2:$C$92,Q$1)+GOALS('09-10 Teamsheets'!$H$2:$Z$98,$A100,'09-10 Teamsheets'!$C$2:$C$98,Q$1)+GOALS('10-11 Teamsheets'!$H$2:$Z$107,$A100,'10-11 Teamsheets'!$C$2:$C$107,Q$1)+GOALS('11-12 Teamsheets'!$H$2:$Z$119,$A100,'11-12 Teamsheets'!$C$2:$C$119,Q$1)+GOALS('12-13 Teamsheets'!$H$2:$Z$126,$A100,'12-13 Teamsheets'!$C$2:$C$126,Q$1)+GOALS('13-14 Teamsheets'!$H$2:$Z$132,$A100,'13-14 Teamsheets'!$C$2:$C$132,Q$1)+GOALS('14-15 Teamsheets'!$H$2:$Z$136,$A100,'14-15 Teamsheets'!$C$2:$C$136,Q$1)</f>
        <v>0</v>
      </c>
      <c r="CC100" s="27">
        <f>GOALS('05-06 Teamsheets'!$H$2:$W$71,$A100,'05-06 Teamsheets'!$C$2:$C$71,V$1)+GOALS('05-06 Teamsheets'!$H$2:$W$71,$A100,'05-06 Teamsheets'!$C$2:$C$71,AA$1)+GOALS('06-07 Teamsheets'!$H$2:$Z$83,$A100,'06-07 Teamsheets'!$C$2:$C$83,AF$1)+GOALS('06-07 Teamsheets'!$H$2:$Z$83,$A100,'06-07 Teamsheets'!$C$2:$C$83,AK$1)+GOALS('07-08 Teamsheets'!$H$2:$Z$88,$A100,'07-08 Teamsheets'!$C$2:$C$88,AP$1)+GOALS('07-08 Teamsheets'!$H$2:$Z$88,$A100,'07-08 Teamsheets'!$C$2:$C$88,AU$1)+GOALS('07-08 Teamsheets'!$H$2:$Z$88,$A100,'07-08 Teamsheets'!$C$2:$C$88,AZ$1)+GOALS('11-12 Teamsheets'!$H$2:$Z$119,$A100,'11-12 Teamsheets'!$C$2:$C$119,AZ$1)+GOALS('12-13 Teamsheets'!$H$2:$Z$120,$A100,'12-13 Teamsheets'!$C$2:$C$120,AZ$1)+GOALS('13-14 Teamsheets'!$H$2:$Z$126,$A100,'13-14 Teamsheets'!$C$2:$C$126,AZ$1)+GOALS('14-15 Teamsheets'!$H$2:$Z$130,$A100,'14-15 Teamsheets'!$C$2:$C$130,AZ$1)+GOALS('08-09 Teamsheets'!$H$2:$Z$92,$A100,'08-09 Teamsheets'!$C$2:$C$92,BE$1)+GOALS('09-10 Teamsheets'!$H$2:$Z$98,$A100,'09-10 Teamsheets'!$C$2:$C$98,BE$1)+GOALS('10-11 Teamsheets'!$H$2:$Z$107,$A100,'10-11 Teamsheets'!$C$2:$C$107,BE$1)+GOALS('11-12 Teamsheets'!$H$2:$Z$119,$A100,'11-12 Teamsheets'!$C$2:$C$119,BE$1)+GOALS('12-13 Teamsheets'!$H$2:$Z$126,$A100,'12-13 Teamsheets'!$C$2:$C$126,BE$1)+GOALS('13-14 Teamsheets'!$H$2:$Z$132,$A100,'13-14 Teamsheets'!$C$2:$C$132,BE$1)+GOALS('14-15 Teamsheets'!$H$2:$Z$136,$A100,'14-15 Teamsheets'!$C$2:$C$136,BE$1)</f>
        <v>0</v>
      </c>
      <c r="CD100" s="27">
        <f>GOALS('07-08 Teamsheets'!$H$2:$Z$88,$A100,'07-08 Teamsheets'!$C$2:$C$88,BJ$1)
+GOALS('08-09 Teamsheets'!$H$2:$Z$92,$A100,'08-09 Teamsheets'!$C$2:$C$92,BJ$1)
+GOALS('09-10 Teamsheets'!$H$2:$Z$98,$A100,'09-10 Teamsheets'!$C$2:$C$98,BJ$1)
+GOALS('10-11 Teamsheets'!$H$2:$Z$107,$A100,'10-11 Teamsheets'!$C$2:$C$107,BJ$1)
+GOALS('11-12 Teamsheets'!$H$2:$Z$119,$A100,'11-12 Teamsheets'!$C$2:$C$119,BJ$1)
+GOALS('12-13 Teamsheets'!$H$2:$Z$124,$A100,'12-13 Teamsheets'!$C$2:$C$124,BJ$1)+GOALS('13-14 Teamsheets'!$H$2:$Z$130,$A100,'13-14 Teamsheets'!$C$2:$C$130,BJ$1)+GOALS('14-15 Teamsheets'!$H$2:$Z$134,$A100,'14-15 Teamsheets'!$C$2:$C$134,BJ$1)
+GOALS('07-08 Teamsheets'!$H$2:$Z$88,$A100,'07-08 Teamsheets'!$C$2:$C$88,BO$1)
+GOALS('08-09 Teamsheets'!$H$2:$Z$92,$A100,'08-09 Teamsheets'!$C$2:$C$92,BO$1)
+GOALS('09-10 Teamsheets'!$H$2:$Z$98,$A100,'09-10 Teamsheets'!$C$2:$C$98,BO$1)
+GOALS('10-11 Teamsheets'!$H$2:$Z$107,$A100,'10-11 Teamsheets'!$C$2:$C$107,BO$1)
+GOALS('11-12 Teamsheets'!$H$2:$Z$119,$A100,'11-12 Teamsheets'!$C$2:$C$119,BO$1)
+GOALS('12-13 Teamsheets'!$H$2:$Z$126,$A100,'12-13 Teamsheets'!$C$2:$C$126,BO$1)+GOALS('13-14 Teamsheets'!$H$2:$Z$132,$A100,'13-14 Teamsheets'!$C$2:$C$132,BO$1)+GOALS('14-15 Teamsheets'!$H$2:$Z$136,$A100,'14-15 Teamsheets'!$C$2:$C$136,BO$1)</f>
        <v>0</v>
      </c>
      <c r="CE100" s="28">
        <f t="shared" si="33"/>
        <v>0</v>
      </c>
      <c r="CF100" s="27" t="str">
        <f>(GOALS('05-06 Teamsheets'!$H$2:$R$71,$A100) +GOALS('06-07 Teamsheets'!$H$2:$R$83,$A100) +  GOALS('07-08 Teamsheets'!$H$2:$R$88,$A100) + GOALS('08-09 Teamsheets'!$H$2:$R$92,$A100)+GOALS('09-10 Teamsheets'!$H$2:$R$98,$A100)+GOALS('10-11 Teamsheets'!$H$2:$R$107,$A100)+GOALS('11-12 Teamsheets'!$H$2:$R$119,$A100)+GOALS('12-13 Teamsheets'!$H$2:$R$126,$A100)+GOALS('13-14 Teamsheets'!$H$2:$R$132,$A100)+GOALS('14-15 Teamsheets'!$H$2:$R$136,$A100)) &amp; "(" &amp; (GOALS('05-06 Teamsheets'!$S$2:$W$71,$A100)+GOALS('06-07 Teamsheets'!$S$2:$Z$83,$A100)+GOALS('07-08 Teamsheets'!$S$2:$Z$88,$A100)+GOALS('08-09 Teamsheets'!$S$2:$Z$92,$A100)+GOALS('09-10 Teamsheets'!$S$2:$Z$98,$A100)+GOALS('10-11 Teamsheets'!$S$2:$Z$107,$A100)+GOALS('11-12 Teamsheets'!$S$2:$Z$119,$A100)+GOALS('12-13 Teamsheets'!$S$2:$Z$126,$A100)+GOALS('13-14 Teamsheets'!$S$2:$Z$132,$A100)+GOALS('14-15 Teamsheets'!$S$2:$Z$136,$A100)) &amp; ")"</f>
        <v>0(0)</v>
      </c>
      <c r="CG100" s="28">
        <f t="shared" si="34"/>
        <v>0</v>
      </c>
      <c r="CH100" s="71">
        <f t="shared" si="35"/>
        <v>0</v>
      </c>
      <c r="CI100" s="83">
        <f t="shared" si="36"/>
        <v>0</v>
      </c>
      <c r="CJ100" s="77">
        <f t="shared" si="37"/>
        <v>0</v>
      </c>
      <c r="CK100" s="74" t="str">
        <f>(CARDS('05-06 Teamsheets'!$H$2:$W$71,$A100,$CX$2)+CARDS('06-07 Teamsheets'!$H$2:$Z$83,$A100,$CX$2)+CARDS('07-08 Teamsheets'!$H$2:$Z$88,$A100,$CX$2)+CARDS('08-09 Teamsheets'!$H$2:$Z$92,$A100,$CX$2)+CARDS('09-10 Teamsheets'!$H$2:$Z$98,$A100,$CX$2)+CARDS('10-11 Teamsheets'!$H$2:$Z$107,$A100,$CX$2)+CARDS('11-12 Teamsheets'!$H$2:$Z$119,$A100,$CX$2)+CARDS('12-13 Teamsheets'!$H$2:$Z$126,$A100,$CX$2)+CARDS('13-14 Teamsheets'!$H$2:$Z$130,$A100,$CX$2)) &amp; "(" &amp; (CARDS('05-06 Teamsheets'!$H$2:$W$71,$A100,$CX$3)+CARDS('06-07 Teamsheets'!$H$2:$Z$83,$A100,$CX$3)+CARDS('07-08 Teamsheets'!$H$2:$Z$88,$A100,$CX$3)+CARDS('08-09 Teamsheets'!$H$2:$Z$92,$A100,$CX$3)+CARDS('09-10 Teamsheets'!$H$2:$Z$98,$A100,$CX$3)+CARDS('10-11 Teamsheets'!$H$2:$Z$107,$A100,$CX$3)+CARDS('11-12 Teamsheets'!$H$2:$Z$119,$A100,$CX$3)+CARDS('13-14 Teamsheets'!$H$2:$Z$130,$A100,$CX$3)) &amp; ")"</f>
        <v>0(0)</v>
      </c>
      <c r="CL100" s="28">
        <f t="shared" si="38"/>
        <v>44</v>
      </c>
      <c r="CM100" s="28">
        <f t="shared" si="25"/>
        <v>0</v>
      </c>
      <c r="CN100" s="77">
        <f t="shared" si="39"/>
        <v>44</v>
      </c>
      <c r="CO100" s="28">
        <f t="shared" si="40"/>
        <v>44</v>
      </c>
      <c r="CP100" s="28">
        <f t="shared" si="41"/>
        <v>0</v>
      </c>
      <c r="CQ100" s="77">
        <f t="shared" si="42"/>
        <v>0</v>
      </c>
      <c r="CS100" s="71">
        <f t="shared" si="26"/>
        <v>174</v>
      </c>
      <c r="CT100" s="83">
        <f t="shared" si="27"/>
        <v>178</v>
      </c>
      <c r="CU100" s="77">
        <f t="shared" si="28"/>
        <v>101</v>
      </c>
    </row>
    <row r="101" spans="1:102" x14ac:dyDescent="0.2">
      <c r="A101" s="112" t="s">
        <v>3912</v>
      </c>
      <c r="B101" s="27" t="s">
        <v>1635</v>
      </c>
      <c r="C101" s="27" t="s">
        <v>1635</v>
      </c>
      <c r="D101" s="27">
        <v>0</v>
      </c>
      <c r="E101" s="27" t="s">
        <v>1635</v>
      </c>
      <c r="F101" s="82">
        <v>0</v>
      </c>
      <c r="G101" s="27" t="s">
        <v>1635</v>
      </c>
      <c r="H101" s="27" t="s">
        <v>1635</v>
      </c>
      <c r="I101" s="27">
        <v>0</v>
      </c>
      <c r="J101" s="27" t="s">
        <v>1635</v>
      </c>
      <c r="K101" s="82">
        <v>0</v>
      </c>
      <c r="L101" s="27" t="s">
        <v>1635</v>
      </c>
      <c r="M101" s="27" t="s">
        <v>1635</v>
      </c>
      <c r="N101" s="27">
        <v>0</v>
      </c>
      <c r="O101" s="27" t="s">
        <v>1635</v>
      </c>
      <c r="P101" s="82">
        <v>0</v>
      </c>
      <c r="Q101" s="27" t="str">
        <f>(APPS('08-09 Teamsheets'!$H$2:$R$92,$A101,'08-09 Teamsheets'!$C$2:$C$92,Q$1)+APPS('09-10 Teamsheets'!$H$2:$R$98,$A101,'09-10 Teamsheets'!$C$2:$C$98,Q$1)+APPS('10-11 Teamsheets'!$H$2:$R$107,$A101,'10-11 Teamsheets'!$C$2:$C$107,Q$1)+APPS('11-12 Teamsheets'!$H$2:$R$119,$A101,'11-12 Teamsheets'!$C$2:$C$119,Q$1)+APPS('12-13 Teamsheets'!$H$2:$R$126,$A101,'12-13 Teamsheets'!$C$2:$C$126,Q$1)+APPS('13-14 Teamsheets'!$H$2:$R$132,$A101,'13-14 Teamsheets'!$C$2:$C$132,Q$1)+APPS('14-15 Teamsheets'!$H$2:$R$136,$A101,'14-15 Teamsheets'!$C$2:$C$136,Q$1)) &amp; "(" &amp; (SUBS('08-09 Teamsheets'!$S$2:$Z$92,$A101,'08-09 Teamsheets'!$C$2:$C$92,Q$1)+SUBS('09-10 Teamsheets'!$S$2:$Z$98,$A101,'09-10 Teamsheets'!$C$2:$C$98,Q$1)+SUBS('10-11 Teamsheets'!$S$2:$Z$107,$A101,'10-11 Teamsheets'!$C$2:$C$107,Q$1)+SUBS('11-12 Teamsheets'!$S$2:$Z$119,$A101,'11-12 Teamsheets'!$C$2:$C$119,Q$1)+SUBS('12-13 Teamsheets'!$S$2:$Z$126,$A101,'12-13 Teamsheets'!$C$2:$C$126,Q$1)+SUBS('13-14 Teamsheets'!$S$2:$Z$132,$A101,'13-14 Teamsheets'!$C$2:$C$132,Q$1)+SUBS('14-15 Teamsheets'!$S$2:$Z$136,$A101,'14-15 Teamsheets'!$C$2:$C$136,Q$1)) &amp; ")"</f>
        <v>1(5)</v>
      </c>
      <c r="R101" s="27" t="str">
        <f>(GOALS('08-09 Teamsheets'!$H$2:$R$92,$A101,'08-09 Teamsheets'!$C$2:$C$92,Q$1)+GOALS('09-10 Teamsheets'!$H$2:$R$98,$A101,'09-10 Teamsheets'!$C$2:$C$98,Q$1)+GOALS('10-11 Teamsheets'!$H$2:$R$107,$A101,'10-11 Teamsheets'!$C$2:$C$107,Q$1)+GOALS('11-12 Teamsheets'!$H$2:$R$119,$A101,'11-12 Teamsheets'!$C$2:$C$119,Q$1)+GOALS('12-13 Teamsheets'!$H$2:$R$126,$A101,'12-13 Teamsheets'!$C$2:$C$126,Q$1)+GOALS('13-14 Teamsheets'!$H$2:$R$132,$A101,'13-14 Teamsheets'!$C$2:$C$132,Q$1)+GOALS('14-15 Teamsheets'!$H$2:$R$136,$A101,'14-15 Teamsheets'!$C$2:$C$136,Q$1)) &amp; "(" &amp; (GOALS('08-09 Teamsheets'!$S$2:$Z$92,$A101,'08-09 Teamsheets'!$C$2:$C$92,Q$1)+GOALS('09-10 Teamsheets'!$S$2:$Z$98,$A101,'09-10 Teamsheets'!$C$2:$C$98,Q$1)+GOALS('10-11 Teamsheets'!$S$2:$Z$107,$A101,'10-11 Teamsheets'!$C$2:$C$107,Q$1)+GOALS('11-12 Teamsheets'!$S$2:$Z$119,$A101,'11-12 Teamsheets'!$C$2:$C$119,Q$1)+GOALS('12-13 Teamsheets'!$S$2:$Z$126,$A101,'12-13 Teamsheets'!$C$2:$C$126,Q$1)+GOALS('13-14 Teamsheets'!$S$2:$Z$132,$A101,'13-14 Teamsheets'!$C$2:$C$132,Q$1)+GOALS('14-15 Teamsheets'!$S$2:$Z$136,$A101,'14-15 Teamsheets'!$C$2:$C$136,Q$1)) &amp; ")"</f>
        <v>0(1)</v>
      </c>
      <c r="S101" s="27">
        <f>Clean_sheet('08-09 Teamsheets'!$C$2:$H$92,$A101,Q$1)+Clean_sheet('09-10 Teamsheets'!$C$2:$H$98,$A101,Q$1)+Clean_sheet('10-11 Teamsheets'!$C$2:$H$107,$A101,Q$1)+Clean_sheet('11-12 Teamsheets'!$C$2:$H$119,$A101,Q$1)+Clean_sheet('12-13 Teamsheets'!$C$2:$H$126,$A101,Q$1)+Clean_sheet('13-14 Teamsheets'!$C$2:$H$132,$A101,Q$1)+Clean_sheet('14-15 Teamsheets'!$C$2:$H$136,$A101,Q$1)</f>
        <v>0</v>
      </c>
      <c r="T101" s="27" t="str">
        <f>(CARDS('08-09 Teamsheets'!$H$2:$Z$92,$A101,$CX$2,'08-09 Teamsheets'!$C$2:$C$92,Q$1)+CARDS('09-10 Teamsheets'!$H$2:$Z$98,$A101,$CX$2,'09-10 Teamsheets'!$C$2:$C$98,Q$1)+CARDS('10-11 Teamsheets'!$H$2:$Z$107,$A101,$CX$2,'10-11 Teamsheets'!$C$2:$C$107,Q$1)+CARDS('11-12 Teamsheets'!$H$2:$Z$119,$A101,$CX$2,'11-12 Teamsheets'!$C$2:$C$119,Q$1)+CARDS('12-13 Teamsheets'!$H$2:$Z$126,$A101,$CX$2,'12-13 Teamsheets'!$C$2:$C$126,Q$1)+CARDS('13-14 Teamsheets'!$H$2:$Z$132,$A101,$CX$2,'13-14 Teamsheets'!$C$2:$C$132,Q$1)+CARDS('14-15 Teamsheets'!$H$2:$Z$136,$A101,$CX$2,'14-15 Teamsheets'!$C$2:$C$136,Q$1)) &amp; "(" &amp; (CARDS('08-09 Teamsheets'!$H$2:$Z$92,$A101,$CX$3,'08-09 Teamsheets'!$C$2:$C$92,Q$1)+CARDS('09-10 Teamsheets'!$H$2:$Z$98,$A101,$CX$3,'09-10 Teamsheets'!$C$2:$C$98,Q$1)+CARDS('10-11 Teamsheets'!$H$2:$Z$107,$A101,$CX$3,'10-11 Teamsheets'!$C$2:$C$107,Q$1)+CARDS('11-12 Teamsheets'!$H$2:$Z$119,$A101,$CX$3,'11-12 Teamsheets'!$C$2:$C$119,Q$1)+CARDS('12-13 Teamsheets'!$H$2:$Z$126,$A101,$CX$3,'12-13 Teamsheets'!$C$2:$C$126,Q$1)+CARDS('13-14 Teamsheets'!$H$2:$Z$132,$A101,$CX$3,'13-14 Teamsheets'!$C$2:$C$132,Q$1)+CARDS('14-15 Teamsheets'!$H$2:$Z$136,$A101,$CX$3,'14-15 Teamsheets'!$C$2:$C$136,Q$1)) &amp; ")"</f>
        <v>0(0)</v>
      </c>
      <c r="U101" s="82">
        <f>MINS_PLAYED('08-09 Teamsheets'!$H$2:$R$92,$A101,'08-09 Teamsheets'!$C$2:$C$92,Q$1)+MINS_PLAYED('09-10 Teamsheets'!$H$2:$R$98,$A101,'09-10 Teamsheets'!$C$2:$C$98,Q$1)+ MINS_AS_SUB('08-09 Teamsheets'!$S$2:$Z$92,$A101,'08-09 Teamsheets'!$C$2:$C$92,Q$1)+ MINS_AS_SUB('09-10 Teamsheets'!$S$2:$Z$98,$A101,'09-10 Teamsheets'!$C$2:$C$98,Q$1)+MINS_PLAYED('10-11 Teamsheets'!$H$2:$R$107,$A101,'10-11 Teamsheets'!$C$2:$C$107,Q$1)+MINS_AS_SUB('10-11 Teamsheets'!$S$2:$Z$107,$A101,'10-11 Teamsheets'!$C$2:$C$107,Q$1)+MINS_PLAYED('11-12 Teamsheets'!$H$2:$R$119,$A101,'11-12 Teamsheets'!$C$2:$C$119,Q$1)+MINS_AS_SUB('11-12 Teamsheets'!$S$2:$Z$119,$A101,'11-12 Teamsheets'!$C$2:$C$119,Q$1)+MINS_PLAYED('12-13 Teamsheets'!$H$2:$R$126,$A101,'12-13 Teamsheets'!$C$2:$C$126,Q$1)+MINS_AS_SUB('12-13 Teamsheets'!$S$2:$Z$126,$A101,'12-13 Teamsheets'!$C$2:$C$126,Q$1)+MINS_PLAYED('13-14 Teamsheets'!$H$2:$R$132,$A101,'13-14 Teamsheets'!$C$2:$C$132,Q$1)+MINS_AS_SUB('13-14 Teamsheets'!$S$2:$Z$132,$A101,'13-14 Teamsheets'!$C$2:$C$132,Q$1)+MINS_PLAYED('14-15 Teamsheets'!$H$2:$R$136,$A101,'14-15 Teamsheets'!$C$2:$C$136,Q$1)+MINS_AS_SUB('14-15 Teamsheets'!$S$2:$Z$136,$A101,'14-15 Teamsheets'!$C$2:$C$136,Q$1)</f>
        <v>217</v>
      </c>
      <c r="V101" s="27" t="s">
        <v>1635</v>
      </c>
      <c r="W101" s="27" t="s">
        <v>1635</v>
      </c>
      <c r="X101" s="27">
        <v>0</v>
      </c>
      <c r="Y101" s="27" t="s">
        <v>1635</v>
      </c>
      <c r="Z101" s="82">
        <v>0</v>
      </c>
      <c r="AA101" s="27" t="s">
        <v>1635</v>
      </c>
      <c r="AB101" s="27" t="s">
        <v>1635</v>
      </c>
      <c r="AC101" s="27">
        <v>0</v>
      </c>
      <c r="AD101" s="27" t="s">
        <v>1635</v>
      </c>
      <c r="AE101" s="82">
        <v>0</v>
      </c>
      <c r="AF101" s="27" t="s">
        <v>1635</v>
      </c>
      <c r="AG101" s="27" t="s">
        <v>1635</v>
      </c>
      <c r="AH101" s="27">
        <v>0</v>
      </c>
      <c r="AI101" s="27" t="s">
        <v>1635</v>
      </c>
      <c r="AJ101" s="82">
        <v>0</v>
      </c>
      <c r="AK101" s="27" t="s">
        <v>1635</v>
      </c>
      <c r="AL101" s="27" t="s">
        <v>1635</v>
      </c>
      <c r="AM101" s="27">
        <v>0</v>
      </c>
      <c r="AN101" s="27" t="s">
        <v>1635</v>
      </c>
      <c r="AO101" s="82">
        <v>0</v>
      </c>
      <c r="AP101" s="27" t="s">
        <v>1635</v>
      </c>
      <c r="AQ101" s="27" t="s">
        <v>1635</v>
      </c>
      <c r="AR101" s="27">
        <v>0</v>
      </c>
      <c r="AS101" s="27" t="s">
        <v>1635</v>
      </c>
      <c r="AT101" s="82">
        <v>0</v>
      </c>
      <c r="AU101" s="27" t="s">
        <v>1635</v>
      </c>
      <c r="AV101" s="27" t="s">
        <v>1635</v>
      </c>
      <c r="AW101" s="27">
        <v>0</v>
      </c>
      <c r="AX101" s="27" t="s">
        <v>1635</v>
      </c>
      <c r="AY101" s="82">
        <v>0</v>
      </c>
      <c r="AZ101" s="27" t="str">
        <f>(APPS('07-08 Teamsheets'!$H$2:$R$88,$A101,'07-08 Teamsheets'!$C$2:$C$88,AZ$1)+APPS('11-12 Teamsheets'!$H$2:$R$119,$A101,'11-12 Teamsheets'!$C$2:$C$119,AZ$1)+APPS('12-13 Teamsheets'!$H$2:$R$126,$A101,'12-13 Teamsheets'!$C$2:$C$126,AZ$1)+APPS('13-14 Teamsheets'!$H$2:$R$132,$A101,'13-14 Teamsheets'!$C$2:$C$132,AZ$1)+APPS('14-15 Teamsheets'!$H$2:$R$136,$A101,'14-15 Teamsheets'!$C$2:$C$136,AZ$1)) &amp; "(" &amp; (SUBS('07-08 Teamsheets'!$S$2:$Z$88,$A101,'07-08 Teamsheets'!$C$2:$C$88,AZ$1)+SUBS('11-12 Teamsheets'!$S$2:$Z$119,$A101,'11-12 Teamsheets'!$C$2:$C$119,AZ$1)+SUBS('12-13 Teamsheets'!$S$2:$Z$126,$A101,'12-13 Teamsheets'!$C$2:$C$126,AZ$1)+SUBS('13-14 Teamsheets'!$S$2:$Z$132,$A101,'13-14 Teamsheets'!$C$2:$C$132,AZ$1)+SUBS('14-15 Teamsheets'!$S$2:$Z$136,$A101,'14-15 Teamsheets'!$C$2:$C$136,AZ$1)) &amp; ")"</f>
        <v>0(0)</v>
      </c>
      <c r="BA101" s="27" t="str">
        <f>(GOALS('07-08 Teamsheets'!$H$2:$R$88,$A101,'07-08 Teamsheets'!$C$2:$C$88,AZ$1)+GOALS('11-12 Teamsheets'!$H$2:$R$119,$A101,'11-12 Teamsheets'!$C$2:$C$119,AZ$1)+GOALS('12-13 Teamsheets'!$H$2:$R$126,$A101,'12-13 Teamsheets'!$C$2:$C$126,AZ$1)+GOALS('13-14 Teamsheets'!$H$2:$R$132,$A101,'13-14 Teamsheets'!$C$2:$C$132,AZ$1)+GOALS('14-15 Teamsheets'!$H$2:$R$136,$A101,'14-15 Teamsheets'!$C$2:$C$136,AZ$1)) &amp; "(" &amp; (GOALS('07-08 Teamsheets'!$S$2:$Z$88,$A101,'07-08 Teamsheets'!$C$2:$C$88,AZ$1)+GOALS('11-12 Teamsheets'!$S$2:$Z$119,$A101,'11-12 Teamsheets'!$C$2:$C$119,AZ$1)+GOALS('12-13 Teamsheets'!$S$2:$Z$126,$A101,'12-13 Teamsheets'!$C$2:$C$126,AZ$1)+GOALS('13-14 Teamsheets'!$S$2:$Z$132,$A101,'13-14 Teamsheets'!$C$2:$C$132,AZ$1)+GOALS('14-15 Teamsheets'!$S$2:$Z$136,$A101,'14-15 Teamsheets'!$C$2:$C$136,AZ$1)) &amp; ")"</f>
        <v>0(0)</v>
      </c>
      <c r="BB101" s="27">
        <f>Clean_sheet('07-08 Teamsheets'!$C$2:$H$92,$A101,AZ$1)+Clean_sheet('11-12 Teamsheets'!$C$2:$H$119,$A101,AZ$1)+Clean_sheet('12-13 Teamsheets'!$C$2:$H$126,$A101,AZ$1)+Clean_sheet('13-14 Teamsheets'!$C$2:$H$132,$A101,AZ$1)+Clean_sheet('14-15 Teamsheets'!$C$2:$H$136,$A101,AZ$1)</f>
        <v>0</v>
      </c>
      <c r="BC101" s="27" t="str">
        <f>(CARDS('07-08 Teamsheets'!$H$2:$Z$88,$A101,$CX$2,'07-08 Teamsheets'!$C$2:$C$88,AZ$1)+CARDS('11-12 Teamsheets'!$H$2:$Z$119,$A101,$CX$2,'11-12 Teamsheets'!$C$2:$C$119,AZ$1)+CARDS('12-13 Teamsheets'!$H$2:$Z$126,$A101,$CX$2,'12-13 Teamsheets'!$C$2:$C$126,AZ$1)+CARDS('13-14 Teamsheets'!$H$2:$Z$132,$A101,$CX$2,'13-14 Teamsheets'!$C$2:$C$132,AZ$1)+CARDS('14-15 Teamsheets'!$H$2:$Z$136,$A101,$CX$2,'14-15 Teamsheets'!$C$2:$C$136,AZ$1)) &amp; "(" &amp; (CARDS('07-08 Teamsheets'!$H$2:$Z$88,$A101,$CX$3,'07-08 Teamsheets'!$C$2:$C$88,AZ$1)+CARDS('11-12 Teamsheets'!$H$2:$Z$119,$A101,$CX$3,'11-12 Teamsheets'!$C$2:$C$119,AZ$1)+CARDS('12-13 Teamsheets'!$H$2:$Z$126,$A101,$CX$3,'12-13 Teamsheets'!$C$2:$C$126,AZ$1)+CARDS('13-14 Teamsheets'!$H$2:$Z$132,$A101,$CX$3,'13-14 Teamsheets'!$C$2:$C$132,AZ$1)+CARDS('14-15 Teamsheets'!$H$2:$Z$136,$A101,$CX$3,'14-15 Teamsheets'!$C$2:$C$136,AZ$1)) &amp; ")"</f>
        <v>0(0)</v>
      </c>
      <c r="BD101" s="82">
        <f>MINS_PLAYED('07-08 Teamsheets'!$H$2:$R$88,$A101,'07-08 Teamsheets'!$C$2:$C$88,AZ$1)+MINS_PLAYED('11-12 Teamsheets'!$H$2:$R$119,$A101,'11-12 Teamsheets'!$C$2:$C$119,AZ$1)+MINS_PLAYED('12-13 Teamsheets'!$H$2:$R$126,$A101,'12-13 Teamsheets'!$C$2:$C$126,AZ$1)+MINS_PLAYED('13-14 Teamsheets'!$H$2:$R$132,$A101,'13-14 Teamsheets'!$C$2:$C$132,AZ$1)+MINS_PLAYED('14-15 Teamsheets'!$H$2:$R$136,$A101,'14-15 Teamsheets'!$C$2:$C$136,AZ$1)+MINS_AS_SUB('07-08 Teamsheets'!$S$2:$Z$88,$A101,'07-08 Teamsheets'!$C$2:$C$88,AZ$1)+MINS_AS_SUB('11-12 Teamsheets'!$S$2:$Z$119,$A101,'11-12 Teamsheets'!$C$2:$C$119,AZ$1)+MINS_AS_SUB('12-13 Teamsheets'!$S$2:$Z$126,$A101,'12-13 Teamsheets'!$C$2:$C$126,AZ$1)+MINS_AS_SUB('13-14 Teamsheets'!$S$2:$Z$132,$A101,'13-14 Teamsheets'!$C$2:$C$132,AZ$1)+MINS_AS_SUB('14-15 Teamsheets'!$S$2:$Z$136,$A101,'14-15 Teamsheets'!$C$2:$C$136,AZ$1)</f>
        <v>0</v>
      </c>
      <c r="BE101" s="27" t="str">
        <f>(APPS('08-09 Teamsheets'!$H$2:$R$92,$A101,'08-09 Teamsheets'!$C$2:$C$92,BE$1)+APPS('09-10 Teamsheets'!$H$2:$R$98,$A101,'09-10 Teamsheets'!$C$2:$C$98,BE$1)+APPS('10-11 Teamsheets'!$H$2:$R$107,$A101,'10-11 Teamsheets'!$C$2:$C$107,BE$1)+APPS('11-12 Teamsheets'!$H$2:$R$119,$A101,'11-12 Teamsheets'!$C$2:$C$119,BE$1)+APPS('12-13 Teamsheets'!$H$2:$R$126,$A101,'12-13 Teamsheets'!$C$2:$C$126,BE$1)+APPS('13-14 Teamsheets'!$H$2:$R$132,$A101,'13-14 Teamsheets'!$C$2:$C$132,BE$1)+APPS('14-15 Teamsheets'!$H$2:$R$136,$A101,'14-15 Teamsheets'!$C$2:$C$136,BE$1)) &amp; "(" &amp; (SUBS('08-09 Teamsheets'!$S$2:$Z$92,$A101,'08-09 Teamsheets'!$C$2:$C$92,BE$1)+SUBS('09-10 Teamsheets'!$S$2:$Z$98,$A101,'09-10 Teamsheets'!$C$2:$C$98,BE$1)+SUBS('10-11 Teamsheets'!$S$2:$Z$107,$A101,'10-11 Teamsheets'!$C$2:$C$107,BE$1)+SUBS('11-12 Teamsheets'!$S$2:$Z$119,$A101,'11-12 Teamsheets'!$C$2:$C$119,BE$1)+SUBS('12-13 Teamsheets'!$S$2:$Z$126,$A101,'12-13 Teamsheets'!$C$2:$C$126,BE$1)+SUBS('13-14 Teamsheets'!$S$2:$Z$132,$A101,'13-14 Teamsheets'!$C$2:$C$132,BE$1)+SUBS('14-15 Teamsheets'!$S$2:$Z$136,$A101,'14-15 Teamsheets'!$C$2:$C$136,BE$1)) &amp; ")"</f>
        <v>1(0)</v>
      </c>
      <c r="BF101" s="27" t="str">
        <f>(GOALS('08-09 Teamsheets'!$H$2:$R$92,$A101,'08-09 Teamsheets'!$C$2:$C$92,BE$1)+GOALS('09-10 Teamsheets'!$H$2:$R$98,$A101,'09-10 Teamsheets'!$C$2:$C$98,BE$1)+GOALS('10-11 Teamsheets'!$H$2:$R$107,$A101,'10-11 Teamsheets'!$C$2:$C$107,BE$1)+GOALS('11-12 Teamsheets'!$H$2:$R$119,$A101,'11-12 Teamsheets'!$C$2:$C$119,BE$1)+GOALS('12-13 Teamsheets'!$H$2:$R$126,$A101,'12-13 Teamsheets'!$C$2:$C$126,BE$1)+GOALS('13-14 Teamsheets'!$H$2:$R$132,$A101,'13-14 Teamsheets'!$C$2:$C$132,BE$1)+GOALS('14-15 Teamsheets'!$H$2:$R$136,$A101,'14-15 Teamsheets'!$C$2:$C$136,BE$1)) &amp; "(" &amp; (GOALS('08-09 Teamsheets'!$S$2:$Z$92,$A101,'08-09 Teamsheets'!$C$2:$C$92,BE$1)+GOALS('09-10 Teamsheets'!$S$2:$Z$98,$A101,'09-10 Teamsheets'!$C$2:$C$98,BE$1)+GOALS('10-11 Teamsheets'!$S$2:$Z$107,$A101,'10-11 Teamsheets'!$C$2:$C$107,BE$1)+GOALS('11-12 Teamsheets'!$S$2:$Z$119,$A101,'11-12 Teamsheets'!$C$2:$C$119,BE$1)+GOALS('12-13 Teamsheets'!$S$2:$Z$126,$A101,'12-13 Teamsheets'!$C$2:$C$126,BE$1)+GOALS('13-14 Teamsheets'!$S$2:$Z$132,$A101,'13-14 Teamsheets'!$C$2:$C$132,BE$1)+GOALS('14-15 Teamsheets'!$S$2:$Z$136,$A101,'14-15 Teamsheets'!$C$2:$C$136,BE$1)) &amp; ")"</f>
        <v>0(0)</v>
      </c>
      <c r="BG101" s="27">
        <f>Clean_sheet('08-09 Teamsheets'!$C$2:$H$92,$A101,BE$1)+Clean_sheet('09-10 Teamsheets'!$C$2:$H$98,$A101,BE$1)+Clean_sheet('10-11 Teamsheets'!$C$2:$H$107,$A101,BE$1)+Clean_sheet('11-12 Teamsheets'!$C$2:$H$119,$A101,BE$1)+Clean_sheet('12-13 Teamsheets'!$C$2:$H$126,$A101,BE$1)+Clean_sheet('13-14 Teamsheets'!$C$2:$H$132,$A101,BE$1)+Clean_sheet('14-15 Teamsheets'!$C$2:$H$136,$A101,BE$1)</f>
        <v>0</v>
      </c>
      <c r="BH101" s="27" t="str">
        <f>(CARDS('08-09 Teamsheets'!$H$2:$Z$92,$A101,$CX$2,'08-09 Teamsheets'!$C$2:$C$92,BE$1)+CARDS('09-10 Teamsheets'!$H$2:$Z$98,$A101,$CX$2,'09-10 Teamsheets'!$C$2:$C$98,BE$1)+CARDS('10-11 Teamsheets'!$H$2:$Z$107,$A101,$CX$2,'10-11 Teamsheets'!$C$2:$C$107,BE$1)+CARDS('11-12 Teamsheets'!$H$2:$Z$119,$A101,$CX$2,'11-12 Teamsheets'!$C$2:$C$119,BE$1)+CARDS('12-13 Teamsheets'!$H$2:$Z$126,$A101,$CX$2,'12-13 Teamsheets'!$C$2:$C$126,BE$1)+CARDS('13-14 Teamsheets'!$H$2:$Z$132,$A101,$CX$2,'13-14 Teamsheets'!$C$2:$C$132,BE$1)+CARDS('14-15 Teamsheets'!$H$2:$Z$136,$A101,$CX$2,'14-15 Teamsheets'!$C$2:$C$136,BE$1)) &amp; "(" &amp; (CARDS('08-09 Teamsheets'!$H$2:$Z$92,$A101,$CX$3,'08-09 Teamsheets'!$C$2:$C$92,BE$1)+CARDS('09-10 Teamsheets'!$H$2:$Z$98,$A101,$CX$3,'09-10 Teamsheets'!$C$2:$C$98,BE$1)+CARDS('10-11 Teamsheets'!$H$2:$Z$107,$A101,$CX$3,'10-11 Teamsheets'!$C$2:$C$107,BE$1)+CARDS('11-12 Teamsheets'!$H$2:$Z$119,$A101,$CX$3,'11-12 Teamsheets'!$C$2:$C$119,BE$1)+CARDS('12-13 Teamsheets'!$H$2:$Z$126,$A101,$CX$3,'12-13 Teamsheets'!$C$2:$C$126,BE$1)+CARDS('13-14 Teamsheets'!$H$2:$Z$132,$A101,$CX$3,'13-14 Teamsheets'!$C$2:$C$132,BE$1)+CARDS('14-15 Teamsheets'!$H$2:$Z$136,$A101,$CX$3,'14-15 Teamsheets'!$C$2:$C$136,BE$1)) &amp; ")"</f>
        <v>0(0)</v>
      </c>
      <c r="BI101" s="82">
        <f>MINS_PLAYED('08-09 Teamsheets'!$H$2:$R$92,$A101,'08-09 Teamsheets'!$C$2:$C$92,BE$1)+MINS_PLAYED('09-10 Teamsheets'!$H$2:$R$98,$A101,'09-10 Teamsheets'!$C$2:$C$98,BE$1)+ MINS_AS_SUB('08-09 Teamsheets'!$S$2:$Z$92,$A101,'08-09 Teamsheets'!$C$2:$C$92,BE$1)+ MINS_AS_SUB('09-10 Teamsheets'!$S$2:$Z$98,$A101,'09-10 Teamsheets'!$C$2:$C$98,BE$1)+MINS_PLAYED('10-11 Teamsheets'!$H$2:$R$107,$A101,'10-11 Teamsheets'!$C$2:$C$107,BE$1)+MINS_AS_SUB('10-11 Teamsheets'!$S$2:$Z$107,$A101,'10-11 Teamsheets'!$C$2:$C$107,BE$1)+MINS_PLAYED('11-12 Teamsheets'!$H$2:$R$119,$A101,'11-12 Teamsheets'!$C$2:$C$119,BE$1)+MINS_AS_SUB('11-12 Teamsheets'!$S$2:$Z$119,$A101,'11-12 Teamsheets'!$C$2:$C$119,BE$1)+MINS_PLAYED('12-13 Teamsheets'!$H$2:$R$126,$A101,'12-13 Teamsheets'!$C$2:$C$126,BE$1)+MINS_AS_SUB('12-13 Teamsheets'!$S$2:$Z$126,$A101,'12-13 Teamsheets'!$C$2:$C$126,BE$1)+MINS_PLAYED('13-14 Teamsheets'!$H$2:$R$132,$A101,'13-14 Teamsheets'!$C$2:$C$132,BE$1)+MINS_AS_SUB('13-14 Teamsheets'!$S$2:$Z$132,$A101,'13-14 Teamsheets'!$C$2:$C$132,BE$1)+MINS_PLAYED('14-15 Teamsheets'!$H$2:$R$136,$A101,'14-15 Teamsheets'!$C$2:$C$136,BE$1)+MINS_AS_SUB('14-15 Teamsheets'!$S$2:$Z$136,$A101,'14-15 Teamsheets'!$C$2:$C$136,BE$1)</f>
        <v>65</v>
      </c>
      <c r="BJ101" s="27" t="str">
        <f>(APPS('07-08 Teamsheets'!$H$2:$R$88,$A101,'07-08 Teamsheets'!$C$2:$C$88,BJ$1)+APPS('08-09 Teamsheets'!$H$2:$R$92,$A101,'08-09 Teamsheets'!$C$2:$C$92,BJ$1)+APPS('09-10 Teamsheets'!$H$2:$R$98,$A101,'09-10 Teamsheets'!$C$2:$C$98,BJ$1)+APPS('10-11 Teamsheets'!$H$2:$R$106,$A101,'10-11 Teamsheets'!$C$2:$C$106,BJ$1)+APPS('11-12 Teamsheets'!$H$2:$R$119,$A101,'11-12 Teamsheets'!$C$2:$C$119,BJ$1)+APPS('12-13 Teamsheets'!$H$2:$R$126,$A101,'12-13 Teamsheets'!$C$2:$C$126,BJ$1)+APPS('13-14 Teamsheets'!$H$2:$R$132,$A101,'13-14 Teamsheets'!$C$2:$C$132,BJ$1)+APPS('14-15 Teamsheets'!$H$2:$R$136,$A101,'14-15 Teamsheets'!$C$2:$C$136,BJ$1)) &amp; "(" &amp; (SUBS('07-08 Teamsheets'!$S$2:$Z$88,$A101,'07-08 Teamsheets'!$C$2:$C$88,BJ$1)+SUBS('08-09 Teamsheets'!$S$2:$Z$92,$A101,'08-09 Teamsheets'!$C$2:$C$92,BJ$1)+SUBS('09-10 Teamsheets'!$S$2:$Z$98,$A101,'09-10 Teamsheets'!$C$2:$C$98,BJ$1)+SUBS('10-11 Teamsheets'!$S$2:$Z$106,$A101,'10-11 Teamsheets'!$C$2:$C$106,BJ$1)+SUBS('11-12 Teamsheets'!$S$2:$Z$119,$A101,'11-12 Teamsheets'!$C$2:$C$119,BJ$1)+SUBS('12-13 Teamsheets'!$S$2:$Z$126,$A101,'12-13 Teamsheets'!$C$2:$C$126,BJ$1)+SUBS('13-14 Teamsheets'!$S$2:$Z$132,$A101,'13-14 Teamsheets'!$C$2:$C$132,BJ$1)+SUBS('14-15 Teamsheets'!$S$2:$Z$136,$A101,'14-15 Teamsheets'!$C$2:$C$136,BJ$1)) &amp; ")"</f>
        <v>1(1)</v>
      </c>
      <c r="BK101" s="27" t="str">
        <f>(GOALS('07-08 Teamsheets'!$H$2:$R$88,$A101,'07-08 Teamsheets'!$C$2:$C$88,BJ$1)+GOALS('08-09 Teamsheets'!$H$2:$R$92,$A101,'08-09 Teamsheets'!$C$2:$C$92,BJ$1)+GOALS('09-10 Teamsheets'!$H$2:$R$98,$A101,'09-10 Teamsheets'!$C$2:$C$98,BJ$1)+GOALS('10-11 Teamsheets'!$H$2:$R$106,$A101,'10-11 Teamsheets'!$C$2:$C$106,BJ$1)+GOALS('11-12 Teamsheets'!$H$2:$R$119,$A101,'11-12 Teamsheets'!$C$2:$C$119,BJ$1)+GOALS('12-13 Teamsheets'!$H$2:$R$126,$A101,'12-13 Teamsheets'!$C$2:$C$126,BJ$1)+GOALS('13-14 Teamsheets'!$H$2:$R$132,$A101,'13-14 Teamsheets'!$C$2:$C$132,BJ$1)+GOALS('14-15 Teamsheets'!$H$2:$R$136,$A101,'14-15 Teamsheets'!$C$2:$C$136,BJ$1)) &amp; "(" &amp; (GOALS('07-08 Teamsheets'!$S$2:$Z$88,$A101,'07-08 Teamsheets'!$C$2:$C$88,BJ$1)+GOALS('08-09 Teamsheets'!$S$2:$Z$92,$A101,'08-09 Teamsheets'!$C$2:$C$92,BJ$1)+GOALS('09-10 Teamsheets'!$S$2:$Z$98,$A101,'09-10 Teamsheets'!$C$2:$C$98,BJ$1)+GOALS('10-11 Teamsheets'!$S$2:$Z$106,$A101,'10-11 Teamsheets'!$C$2:$C$106,BJ$1)+GOALS('11-12 Teamsheets'!$S$2:$Z$119,$A101,'11-12 Teamsheets'!$C$2:$C$119,BJ$1)+GOALS('12-13 Teamsheets'!$S$2:$Z$126,$A101,'12-13 Teamsheets'!$C$2:$C$126,BJ$1)+GOALS('13-14 Teamsheets'!$S$2:$Z$132,$A101,'13-14 Teamsheets'!$C$2:$C$132,BJ$1)+GOALS('14-15 Teamsheets'!$S$2:$Z$136,$A101,'14-15 Teamsheets'!$C$2:$C$136,BJ$1)) &amp; ")"</f>
        <v>0(0)</v>
      </c>
      <c r="BL101" s="27">
        <f>Clean_sheet('07-08 Teamsheets'!$C$2:$H$92,$A101,BJ$1)+Clean_sheet('08-09 Teamsheets'!$C$2:$H$92,$A101,BJ$1)+Clean_sheet('09-10 Teamsheets'!$C$2:$H$98,$A101,BJ$1)+Clean_sheet('10-11 Teamsheets'!$C$2:$H$106,$A101,BJ$1)+Clean_sheet('11-12 Teamsheets'!$C$2:$H$119,$A101,BJ$1)+Clean_sheet('12-13 Teamsheets'!$C$2:$H$126,$A101,BJ$1)+Clean_sheet('13-14 Teamsheets'!$C$2:$H$132,$A101,BJ$1)+Clean_sheet('14-15 Teamsheets'!$C$2:$H$136,$A101,BJ$1)</f>
        <v>0</v>
      </c>
      <c r="BM101" s="27" t="str">
        <f>(CARDS('07-08 Teamsheets'!$H$2:$Z$88,$A101,$CX$2,'07-08 Teamsheets'!$C$2:$C$88,BJ$1)+CARDS('08-09 Teamsheets'!$H$2:$Z$92,$A101,$CX$2,'08-09 Teamsheets'!$C$2:$C$92,BJ$1)+CARDS('09-10 Teamsheets'!$H$2:$Z$98,$A101,$CX$2,'09-10 Teamsheets'!$C$2:$C$98,BJ$1)+CARDS('10-11 Teamsheets'!$H$2:$Z$106,$A101,$CX$2,'10-11 Teamsheets'!$C$2:$C$106,BJ$1)+CARDS('11-12 Teamsheets'!$H$2:$Z$119,$A101,$CX$2,'11-12 Teamsheets'!$C$2:$C$119,BJ$1)+CARDS('12-13 Teamsheets'!$H$2:$Z$126,$A101,$CX$2,'12-13 Teamsheets'!$C$2:$C$126,BJ$1)+CARDS('13-14 Teamsheets'!$H$2:$Z$132,$A101,$CX$2,'13-14 Teamsheets'!$C$2:$C$132,BJ$1)+CARDS('14-15 Teamsheets'!$H$2:$Z$136,$A101,$CX$2,'14-15 Teamsheets'!$C$2:$C$136,BJ$1)) &amp; "(" &amp; (CARDS('07-08 Teamsheets'!$H$2:$Z$88,$A101,$CX$3,'07-08 Teamsheets'!$C$2:$C$88,BJ$1)+CARDS('08-09 Teamsheets'!$H$2:$Z$92,$A101,$CX$3,'08-09 Teamsheets'!$C$2:$C$92,BJ$1)+CARDS('09-10 Teamsheets'!$H$2:$Z$98,$A101,$CX$3,'09-10 Teamsheets'!$C$2:$C$98,BJ$1)+CARDS('10-11 Teamsheets'!$H$2:$Z$106,$A101,$CX$3,'10-11 Teamsheets'!$C$2:$C$106,BJ$1)+CARDS('11-12 Teamsheets'!$H$2:$Z$119,$A101,$CX$3,'11-12 Teamsheets'!$C$2:$C$119,BJ$1)+CARDS('12-13 Teamsheets'!$H$2:$Z$126,$A101,$CX$3,'12-13 Teamsheets'!$C$2:$C$126,BJ$1)+CARDS('13-14 Teamsheets'!$H$2:$Z$132,$A101,$CX$3,'13-14 Teamsheets'!$C$2:$C$132,BJ$1)+CARDS('14-15 Teamsheets'!$H$2:$Z$136,$A101,$CX$3,'14-15 Teamsheets'!$C$2:$C$136,BJ$1)) &amp; ")"</f>
        <v>0(0)</v>
      </c>
      <c r="BN101" s="82">
        <f>MINS_PLAYED('07-08 Teamsheets'!$H$2:$R$88,$A101,'07-08 Teamsheets'!$C$2:$C$88,BJ$1)+MINS_PLAYED('08-09 Teamsheets'!$H$2:$R$92,$A101,'08-09 Teamsheets'!$C$2:$C$92,BJ$1)+MINS_PLAYED('09-10 Teamsheets'!$H$2:$R$98,$A101,'09-10 Teamsheets'!$C$2:$C$98,BJ$1)+MINS_PLAYED('10-11 Teamsheets'!$H$2:$R$106,$A101,'10-11 Teamsheets'!$C$2:$C$106,BJ$1)+MINS_PLAYED('11-12 Teamsheets'!$H$2:$R$119,$A101,'11-12 Teamsheets'!$C$2:$C$119,BJ$1)+MINS_PLAYED('12-13 Teamsheets'!$H$2:$R$126,$A101,'12-13 Teamsheets'!$C$2:$C$126,BJ$1)+MINS_PLAYED('13-14 Teamsheets'!$H$2:$R$132,$A101,'13-14 Teamsheets'!$C$2:$C$132,BJ$1)+MINS_PLAYED('14-15 Teamsheets'!$H$2:$R$136,$A101,'14-15 Teamsheets'!$C$2:$C$136,BJ$1)+MINS_AS_SUB('07-08 Teamsheets'!$S$2:$Z$88,$A101,'07-08 Teamsheets'!$C$2:$C$88,BJ$1)+MINS_AS_SUB('08-09 Teamsheets'!$S$2:$Z$92,$A101,'08-09 Teamsheets'!$C$2:$C$92,BJ$1)+MINS_AS_SUB('09-10 Teamsheets'!$S$2:$Z$98,$A101,'09-10 Teamsheets'!$C$2:$C$98,BJ$1)+MINS_AS_SUB('10-11 Teamsheets'!$S$2:$Z$106,$A101,'10-11 Teamsheets'!$C$2:$C$106,BJ$1)+MINS_AS_SUB('11-12 Teamsheets'!$S$2:$Z$119,$A101,'11-12 Teamsheets'!$C$2:$C$119,BJ$1)+MINS_AS_SUB('12-13 Teamsheets'!$S$2:$Z$126,$A101,'12-13 Teamsheets'!$C$2:$C$126,BJ$1)+MINS_AS_SUB('13-14 Teamsheets'!$S$2:$Z$132,$A101,'13-14 Teamsheets'!$C$2:$C$132,BJ$1)+MINS_AS_SUB('14-15 Teamsheets'!$S$2:$Z$136,$A101,'14-15 Teamsheets'!$C$2:$C$136,BJ$1)</f>
        <v>80</v>
      </c>
      <c r="BO101" s="27" t="str">
        <f>(APPS('07-08 Teamsheets'!$H$2:$R$88,$A101,'07-08 Teamsheets'!$C$2:$C$88,BO$1)+APPS('08-09 Teamsheets'!$H$2:$R$92,$A101,'08-09 Teamsheets'!$C$2:$C$92,BO$1)+APPS('09-10 Teamsheets'!$H$2:$R$98,$A101,'09-10 Teamsheets'!$C$2:$C$98,BO$1)+APPS('10-11 Teamsheets'!$H$2:$R$106,$A101,'10-11 Teamsheets'!$C$2:$C$106,BO$1)+APPS('11-12 Teamsheets'!$H$2:$R$119,$A101,'11-12 Teamsheets'!$C$2:$C$119,BO$1)+APPS('12-13 Teamsheets'!$H$2:$R$126,$A101,'12-13 Teamsheets'!$C$2:$C$126,BO$1)+APPS('13-14 Teamsheets'!$H$2:$R$132,$A101,'13-14 Teamsheets'!$C$2:$C$132,BO$1)+APPS('14-15 Teamsheets'!$H$2:$R$136,$A101,'14-15 Teamsheets'!$C$2:$C$136,BO$1)) &amp; "(" &amp; (SUBS('07-08 Teamsheets'!$S$2:$Z$88,$A101,'07-08 Teamsheets'!$C$2:$C$88,BO$1)+SUBS('08-09 Teamsheets'!$S$2:$Z$92,$A101,'08-09 Teamsheets'!$C$2:$C$92,BO$1)+SUBS('09-10 Teamsheets'!$S$2:$Z$98,$A101,'09-10 Teamsheets'!$C$2:$C$98,BO$1)+SUBS('10-11 Teamsheets'!$S$2:$Z$106,$A101,'10-11 Teamsheets'!$C$2:$C$106,BO$1)+SUBS('11-12 Teamsheets'!$S$2:$Z$119,$A101,'11-12 Teamsheets'!$C$2:$C$119,BO$1)+SUBS('12-13 Teamsheets'!$S$2:$Z$126,$A101,'12-13 Teamsheets'!$C$2:$C$126,BO$1)+SUBS('13-14 Teamsheets'!$S$2:$Z$132,$A101,'13-14 Teamsheets'!$C$2:$C$132,BO$1)+SUBS('14-15 Teamsheets'!$S$2:$Z$136,$A101,'14-15 Teamsheets'!$C$2:$C$136,BO$1)) &amp; ")"</f>
        <v>0(0)</v>
      </c>
      <c r="BP101" s="27" t="str">
        <f>(GOALS('07-08 Teamsheets'!$H$2:$R$88,$A101,'07-08 Teamsheets'!$C$2:$C$88,BO$1)+GOALS('08-09 Teamsheets'!$H$2:$R$92,$A101,'08-09 Teamsheets'!$C$2:$C$92,BO$1)+GOALS('09-10 Teamsheets'!$H$2:$R$98,$A101,'09-10 Teamsheets'!$C$2:$C$98,BO$1)+GOALS('10-11 Teamsheets'!$H$2:$R$106,$A101,'10-11 Teamsheets'!$C$2:$C$106,BO$1)+GOALS('11-12 Teamsheets'!$H$2:$R$119,$A101,'11-12 Teamsheets'!$C$2:$C$119,BO$1)+GOALS('12-13 Teamsheets'!$H$2:$R$126,$A101,'12-13 Teamsheets'!$C$2:$C$126,BO$1)+GOALS('13-14 Teamsheets'!$H$2:$R$132,$A101,'13-14 Teamsheets'!$C$2:$C$132,BO$1)+GOALS('14-15 Teamsheets'!$H$2:$R$136,$A101,'14-15 Teamsheets'!$C$2:$C$136,BO$1)) &amp; "(" &amp; (GOALS('07-08 Teamsheets'!$S$2:$Z$88,$A101,'07-08 Teamsheets'!$C$2:$C$88,BO$1)+GOALS('08-09 Teamsheets'!$S$2:$Z$92,$A101,'08-09 Teamsheets'!$C$2:$C$92,BO$1)+GOALS('09-10 Teamsheets'!$S$2:$Z$98,$A101,'09-10 Teamsheets'!$C$2:$C$98,BO$1)+GOALS('10-11 Teamsheets'!$S$2:$Z$106,$A101,'10-11 Teamsheets'!$C$2:$C$106,BO$1)+GOALS('11-12 Teamsheets'!$S$2:$Z$119,$A101,'11-12 Teamsheets'!$C$2:$C$119,BO$1)+GOALS('12-13 Teamsheets'!$S$2:$Z$126,$A101,'12-13 Teamsheets'!$C$2:$C$126,BO$1)+GOALS('13-14 Teamsheets'!$S$2:$Z$132,$A101,'13-14 Teamsheets'!$C$2:$C$132,BO$1)+GOALS('14-15 Teamsheets'!$S$2:$Z$136,$A101,'14-15 Teamsheets'!$C$2:$C$136,BO$1)) &amp; ")"</f>
        <v>0(0)</v>
      </c>
      <c r="BQ101" s="27">
        <f>Clean_sheet('07-08 Teamsheets'!$C$2:$H$92,$A101,BO$1)+Clean_sheet('08-09 Teamsheets'!$C$2:$H$92,$A101,BO$1)+Clean_sheet('09-10 Teamsheets'!$C$2:$H$98,$A101,BO$1)+Clean_sheet('10-11 Teamsheets'!$C$2:$H$106,$A101,BO$1)+Clean_sheet('11-12 Teamsheets'!$C$2:$H$119,$A101,BO$1)+Clean_sheet('12-13 Teamsheets'!$C$2:$H$126,$A101,BO$1)+Clean_sheet('13-14 Teamsheets'!$C$2:$H$132,$A101,BO$1)+Clean_sheet('14-15 Teamsheets'!$C$2:$H$136,$A101,BO$1)</f>
        <v>0</v>
      </c>
      <c r="BR101" s="27" t="str">
        <f>(CARDS('07-08 Teamsheets'!$H$2:$Z$88,$A101,$CX$2,'07-08 Teamsheets'!$C$2:$C$88,BO$1)+CARDS('08-09 Teamsheets'!$H$2:$Z$92,$A101,$CX$2,'08-09 Teamsheets'!$C$2:$C$92,BO$1)+CARDS('09-10 Teamsheets'!$H$2:$Z$98,$A101,$CX$2,'09-10 Teamsheets'!$C$2:$C$98,BO$1)+CARDS('10-11 Teamsheets'!$H$2:$Z$106,$A101,$CX$2,'10-11 Teamsheets'!$C$2:$C$106,BO$1)+CARDS('11-12 Teamsheets'!$H$2:$Z$119,$A101,$CX$2,'11-12 Teamsheets'!$C$2:$C$119,BO$1)+CARDS('12-13 Teamsheets'!$H$2:$Z$126,$A101,$CX$2,'12-13 Teamsheets'!$C$2:$C$126,BO$1)+CARDS('13-14 Teamsheets'!$H$2:$Z$132,$A101,$CX$2,'13-14 Teamsheets'!$C$2:$C$132,BO$1)+CARDS('14-15 Teamsheets'!$H$2:$Z$136,$A101,$CX$2,'14-15 Teamsheets'!$C$2:$C$136,BO$1)) &amp; "(" &amp; (CARDS('07-08 Teamsheets'!$H$2:$Z$88,$A101,$CX$3,'07-08 Teamsheets'!$C$2:$C$88,BO$1)+CARDS('08-09 Teamsheets'!$H$2:$Z$92,$A101,$CX$3,'08-09 Teamsheets'!$C$2:$C$92,BO$1)+CARDS('09-10 Teamsheets'!$H$2:$Z$98,$A101,$CX$3,'09-10 Teamsheets'!$C$2:$C$98,BO$1)+CARDS('10-11 Teamsheets'!$H$2:$Z$106,$A101,$CX$3,'10-11 Teamsheets'!$C$2:$C$106,BO$1)+CARDS('11-12 Teamsheets'!$H$2:$Z$119,$A101,$CX$3,'11-12 Teamsheets'!$C$2:$C$119,BO$1)+CARDS('12-13 Teamsheets'!$H$2:$Z$126,$A101,$CX$3,'12-13 Teamsheets'!$C$2:$C$126,BO$1)+CARDS('13-14 Teamsheets'!$H$2:$Z$132,$A101,$CX$3,'13-14 Teamsheets'!$C$2:$C$132,BO$1)+CARDS('14-15 Teamsheets'!$H$2:$Z$136,$A101,$CX$3,'14-15 Teamsheets'!$C$2:$C$136,BO$1)) &amp; ")"</f>
        <v>0(0)</v>
      </c>
      <c r="BS101" s="82">
        <f>MINS_PLAYED('07-08 Teamsheets'!$H$2:$R$88,$A101,'07-08 Teamsheets'!$C$2:$C$88,BO$1)+MINS_PLAYED('08-09 Teamsheets'!$H$2:$R$92,$A101,'08-09 Teamsheets'!$C$2:$C$92,BO$1)+MINS_PLAYED('09-10 Teamsheets'!$H$2:$R$98,$A101,'09-10 Teamsheets'!$C$2:$C$98,BO$1)+MINS_PLAYED('10-11 Teamsheets'!$H$2:$R$106,$A101,'10-11 Teamsheets'!$C$2:$C$106,BO$1)+MINS_PLAYED('11-12 Teamsheets'!$H$2:$R$119,$A101,'11-12 Teamsheets'!$C$2:$C$119,BO$1)+MINS_PLAYED('12-13 Teamsheets'!$H$2:$R$126,$A101,'12-13 Teamsheets'!$C$2:$C$126,BO$1)+MINS_PLAYED('13-14 Teamsheets'!$H$2:$R$132,$A101,'13-14 Teamsheets'!$C$2:$C$132,BO$1)+MINS_PLAYED('14-15 Teamsheets'!$H$2:$R$136,$A101,'14-15 Teamsheets'!$C$2:$C$136,BO$1)+MINS_AS_SUB('07-08 Teamsheets'!$S$2:$Z$88,$A101,'07-08 Teamsheets'!$C$2:$C$88,BO$1)+MINS_AS_SUB('08-09 Teamsheets'!$S$2:$Z$92,$A101,'08-09 Teamsheets'!$C$2:$C$92,BO$1)+MINS_AS_SUB('09-10 Teamsheets'!$S$2:$Z$98,$A101,'09-10 Teamsheets'!$C$2:$C$98,BO$1)+MINS_AS_SUB('10-11 Teamsheets'!$S$2:$Z$106,$A101,'10-11 Teamsheets'!$C$2:$C$106,BO$1)+MINS_AS_SUB('11-12 Teamsheets'!$S$2:$Z$119,$A101,'11-12 Teamsheets'!$C$2:$C$119,BO$1)+MINS_AS_SUB('12-13 Teamsheets'!$S$2:$Z$126,$A101,'12-13 Teamsheets'!$C$2:$C$126,BO$1)+MINS_AS_SUB('13-14 Teamsheets'!$S$2:$Z$132,$A101,'13-14 Teamsheets'!$C$2:$C$132,BO$1)+MINS_AS_SUB('14-15 Teamsheets'!$S$2:$Z$136,$A101,'14-15 Teamsheets'!$C$2:$C$136,BO$1)</f>
        <v>0</v>
      </c>
      <c r="BT101" s="71">
        <f>APPS('05-06 Teamsheets'!$H$2:$R$71,$A101,'05-06 Teamsheets'!$C$2:$C$71,B$1)+SUBS('05-06 Teamsheets'!$S$2:$W$71,$A101,'05-06 Teamsheets'!$C$2:$C$71,B$1)+APPS('06-07 Teamsheets'!$H$2:$R$83,$A101,'06-07 Teamsheets'!$C$2:$C$83,G$1)+SUBS('06-07 Teamsheets'!$S$2:$Z$83,$A101,'06-07 Teamsheets'!$C$2:$C$83,G$1)+APPS('07-08 Teamsheets'!$H$2:$R$88,$A101,'07-08 Teamsheets'!$C$2:$C$88,L$1)+SUBS('07-08 Teamsheets'!$S$2:$Z$88,$A101,'07-08 Teamsheets'!$C$2:$C$88,L$1)+APPS('08-09 Teamsheets'!$H$2:$R$92,$A101,'08-09 Teamsheets'!$C$2:$C$92,Q$1)+SUBS('08-09 Teamsheets'!$S$2:$Z$92,$A101,'08-09 Teamsheets'!$C$2:$C$92,Q$1)+APPS('09-10 Teamsheets'!$H$2:$R$98,$A101,'09-10 Teamsheets'!$C$2:$C$98,Q$1)+SUBS('09-10 Teamsheets'!$S$2:$Z$98,$A101,'09-10 Teamsheets'!$C$2:$C$98,Q$1)+APPS('10-11 Teamsheets'!$H$2:$R$107,$A101,'10-11 Teamsheets'!$C$2:$C$107,Q$1)+SUBS('10-11 Teamsheets'!$S$2:$Z$107,$A101,'10-11 Teamsheets'!$C$2:$C$107,Q$1)+APPS('11-12 Teamsheets'!$H$2:$R$119,$A101,'11-12 Teamsheets'!$C$2:$C$119,Q$1)+SUBS('11-12 Teamsheets'!$S$2:$Z$119,$A101,'11-12 Teamsheets'!$C$2:$C$119,Q$1)+APPS('12-13 Teamsheets'!$H$2:$R$126,$A101,'12-13 Teamsheets'!$C$2:$C$126,Q$1)+SUBS('12-13 Teamsheets'!$S$2:$Z$126,$A101,'12-13 Teamsheets'!$C$2:$C$126,Q$1)+APPS('13-14 Teamsheets'!$H$2:$R$132,$A101,'13-14 Teamsheets'!$C$2:$C$132,Q$1)+SUBS('13-14 Teamsheets'!$S$2:$Z$132,$A101,'13-14 Teamsheets'!$C$2:$C$132,Q$1)+APPS('14-15 Teamsheets'!$H$2:$R$136,$A101,'14-15 Teamsheets'!$C$2:$C$136,Q$1)+SUBS('14-15 Teamsheets'!$S$2:$Z$136,$A101,'14-15 Teamsheets'!$C$2:$C$136,Q$1)</f>
        <v>6</v>
      </c>
      <c r="BU101" s="27">
        <v>0</v>
      </c>
      <c r="BV101" s="27">
        <f>APPS('07-08 Teamsheets'!$H$2:$R$88,$A101,'07-08 Teamsheets'!$C$2:$C$88,AZ$1)+SUBS('07-08 Teamsheets'!$S$2:$Z$88,$A101,'07-08 Teamsheets'!$C$2:$C$88,AZ$1)+APPS('11-12 Teamsheets'!$H$2:$R$119,$A101,'11-12 Teamsheets'!$C$2:$C$119,AZ$1)+SUBS('11-12 Teamsheets'!$S$2:$Z$119,$A101,'11-12 Teamsheets'!$C$2:$C$119,AZ$1)+APPS('12-13 Teamsheets'!$H$2:$R$126,$A101,'12-13 Teamsheets'!$C$2:$C$126,AZ$1)+SUBS('12-13 Teamsheets'!$S$2:$Z$126,$A101,'12-13 Teamsheets'!$C$2:$C$126,AZ$1)+APPS('13-14 Teamsheets'!$H$2:$R$132,$A101,'13-14 Teamsheets'!$C$2:$C$132,AZ$1)+SUBS('13-14 Teamsheets'!$S$2:$Z$132,$A101,'13-14 Teamsheets'!$C$2:$C$132,AZ$1)+APPS('14-15 Teamsheets'!$H$2:$R$136,$A101,'14-15 Teamsheets'!$C$2:$C$136,AZ$1)+SUBS('14-15 Teamsheets'!$S$2:$Z$136,$A101,'14-15 Teamsheets'!$C$2:$C$136,AZ$1)+APPS('08-09 Teamsheets'!$H$2:$R$92,$A101,'08-09 Teamsheets'!$C$2:$C$92,BE$1)+APPS('09-10 Teamsheets'!$H$2:$R$98,$A101,'09-10 Teamsheets'!$C$2:$C$98,BE$1)+SUBS('08-09 Teamsheets'!$S$2:$Z$92,$A101,'08-09 Teamsheets'!$C$2:$C$92,BE$1)+SUBS('09-10 Teamsheets'!$S$2:$Z$98,$A101,'09-10 Teamsheets'!$C$2:$C$98,BE$1)+APPS('10-11 Teamsheets'!$H$2:$R$107,$A101,'10-11 Teamsheets'!$C$2:$C$107,BE$1)+SUBS('10-11 Teamsheets'!$S$2:$Z$107,$A101,'10-11 Teamsheets'!$C$2:$C$107,BE$1)+APPS('11-12 Teamsheets'!$H$2:$R$119,$A101,'11-12 Teamsheets'!$C$2:$C$119,BE$1)+SUBS('11-12 Teamsheets'!$S$2:$Z$119,$A101,'11-12 Teamsheets'!$C$2:$C$119,BE$1)+APPS('12-13 Teamsheets'!$H$2:$R$126,$A101,'12-13 Teamsheets'!$C$2:$C$126,BE$1)+SUBS('12-13 Teamsheets'!$S$2:$Z$126,$A101,'12-13 Teamsheets'!$C$2:$C$126,BE$1)+APPS('13-14 Teamsheets'!$H$2:$R$132,$A101,'13-14 Teamsheets'!$C$2:$C$132,BE$1)+SUBS('13-14 Teamsheets'!$S$2:$Z$132,$A101,'13-14 Teamsheets'!$C$2:$C$132,BE$1)+APPS('14-15 Teamsheets'!$H$2:$R$136,$A101,'14-15 Teamsheets'!$C$2:$C$136,BE$1)+SUBS('14-15 Teamsheets'!$S$2:$Z$136,$A101,'14-15 Teamsheets'!$C$2:$C$136,BE$1)</f>
        <v>1</v>
      </c>
      <c r="BW101" s="27">
        <f>APPS('07-08 Teamsheets'!$H$2:$R$88,$A101,'07-08 Teamsheets'!$C$2:$C$88,BJ$1)+APPS('08-09 Teamsheets'!$H$2:$R$92,$A101,'08-09 Teamsheets'!$C$2:$C$92,BJ$1)+APPS('09-10 Teamsheets'!$H$2:$R$98,$A101,'09-10 Teamsheets'!$C$2:$C$98,BJ$1)+SUBS('07-08 Teamsheets'!$S$2:$Z$88,$A101,'07-08 Teamsheets'!$C$2:$C$88,BJ$1)+SUBS('08-09 Teamsheets'!$S$2:$Z$92,$A101,'08-09 Teamsheets'!$C$2:$C$92,BJ$1)+SUBS('09-10 Teamsheets'!$S$2:$Z$98,$A101,'09-10 Teamsheets'!$C$2:$C$98,BJ$1)+APPS('10-11 Teamsheets'!$H$2:$R$107,$A101,'10-11 Teamsheets'!$C$2:$C$107,BJ$1)+SUBS('10-11 Teamsheets'!$S$2:$Z$107,$A101,'10-11 Teamsheets'!$C$2:$C$107,BJ$1)+APPS('11-12 Teamsheets'!$H$2:$R$119,$A101,'11-12 Teamsheets'!$C$2:$C$119,BJ$1)+SUBS('11-12 Teamsheets'!$S$2:$Z$111,$A101,'11-12 Teamsheets'!$C$2:$C$119,BJ$1)+APPS('12-13 Teamsheets'!$H$2:$R$126,$A101,'12-13 Teamsheets'!$C$2:$C$126,BJ$1)+SUBS('12-13 Teamsheets'!$S$2:$Z$118,$A101,'12-13 Teamsheets'!$C$2:$C$126,BJ$1)+APPS('13-14 Teamsheets'!$H$2:$R$132,$A101,'13-14 Teamsheets'!$C$2:$C$132,BJ$1)+SUBS('13-14 Teamsheets'!$S$2:$Z$124,$A101,'13-14 Teamsheets'!$C$2:$C$132,BJ$1)+APPS('14-15 Teamsheets'!$H$2:$R$136,$A101,'14-15 Teamsheets'!$C$2:$C$136,BJ$1)+SUBS('14-15 Teamsheets'!$S$2:$Z$128,$A101,'14-15 Teamsheets'!$C$2:$C$136,BJ$1)</f>
        <v>2</v>
      </c>
      <c r="BX101" s="27">
        <f>APPS('07-08 Teamsheets'!$H$2:$R$88,$A101,'07-08 Teamsheets'!$C$2:$C$88,BO$1)+APPS('08-09 Teamsheets'!$H$2:$R$92,$A101,'08-09 Teamsheets'!$C$2:$C$92,BO$1)+APPS('09-10 Teamsheets'!$H$2:$R$98,$A101,'09-10 Teamsheets'!$C$2:$C$98,BO$1)+SUBS('07-08 Teamsheets'!$S$2:$Z$88,$A101,'07-08 Teamsheets'!$C$2:$C$88,BO$1)+SUBS('08-09 Teamsheets'!$S$2:$Z$92,$A101,'08-09 Teamsheets'!$C$2:$C$92,BO$1)+SUBS('09-10 Teamsheets'!$S$2:$Z$98,$A101,'09-10 Teamsheets'!$C$2:$C$98,BO$1)+APPS('10-11 Teamsheets'!$H$2:$R$107,$A101,'10-11 Teamsheets'!$C$2:$C$107,BO$1)+SUBS('10-11 Teamsheets'!$S$2:$Z$107,$A101,'10-11 Teamsheets'!$C$2:$C$107,BO$1)+APPS('11-12 Teamsheets'!$H$2:$R$119,$A101,'11-12 Teamsheets'!$C$2:$C$119,BO$1)+SUBS('11-12 Teamsheets'!$S$2:$Z$119,$A101,'11-12 Teamsheets'!$C$2:$C$119,BO$1)+APPS('12-13 Teamsheets'!$H$2:$R$126,$A101,'12-13 Teamsheets'!$C$2:$C$126,BO$1)+SUBS('12-13 Teamsheets'!$S$2:$Z$126,$A101,'12-13 Teamsheets'!$C$2:$C$126,BO$1)+APPS('13-14 Teamsheets'!$H$2:$R$132,$A101,'13-14 Teamsheets'!$C$2:$C$132,BO$1)+SUBS('13-14 Teamsheets'!$S$2:$Z$132,$A101,'13-14 Teamsheets'!$C$2:$C$132,BO$1)+APPS('14-15 Teamsheets'!$H$2:$R$136,$A101,'14-15 Teamsheets'!$C$2:$C$136,BO$1)+SUBS('14-15 Teamsheets'!$S$2:$Z$136,$A101,'14-15 Teamsheets'!$C$2:$C$136,BO$1)</f>
        <v>0</v>
      </c>
      <c r="BY101" s="28">
        <f t="shared" si="31"/>
        <v>3</v>
      </c>
      <c r="BZ101" s="27" t="str">
        <f>(APPS('05-06 Teamsheets'!$H$2:$R$71,$A101) + APPS('06-07 Teamsheets'!$H$2:$R$83,$A101) +APPS('07-08 Teamsheets'!$H$2:$R$88,$A101) + APPS('08-09 Teamsheets'!$H$2:$R$92,$A101)+APPS('09-10 Teamsheets'!$H$2:$R$98,$A101)+APPS('10-11 Teamsheets'!$H$2:$R$107,$A101)+APPS('11-12 Teamsheets'!$H$2:$R$119,$A101)+APPS('12-13 Teamsheets'!$H$2:$R$126,$A101)+APPS('13-14 Teamsheets'!$H$2:$R$132,$A101)+APPS('14-15 Teamsheets'!$H$2:$R$136,$A101)) &amp; "(" &amp; (SUBS('05-06 Teamsheets'!$S$2:$W$71,$A101)+SUBS('06-07 Teamsheets'!$S$2:$Z$83,$A101)+SUBS('07-08 Teamsheets'!$S$2:$Z$88,$A101) +SUBS('08-09 Teamsheets'!$S$2:$Z$92,$A101)+SUBS('09-10 Teamsheets'!$S$2:$Z$98,$A101)+SUBS('10-11 Teamsheets'!$S$2:$Z$107,$A101)+SUBS('11-12 Teamsheets'!$S$2:$Z$119,$A101)+SUBS('12-13 Teamsheets'!$S$2:$Z$126,$A101)+SUBS('13-14 Teamsheets'!$S$2:$Z$132,$A101)+SUBS('14-15 Teamsheets'!$S$2:$Z$136,$A101)) &amp; ")"</f>
        <v>3(6)</v>
      </c>
      <c r="CA101" s="28">
        <f t="shared" si="32"/>
        <v>9</v>
      </c>
      <c r="CB101" s="71">
        <f>GOALS('05-06 Teamsheets'!$H$2:$W$71,$A101,'05-06 Teamsheets'!$C$2:$C$71,B$1)+GOALS('06-07 Teamsheets'!$H$2:$Z$83,$A101,'06-07 Teamsheets'!$C$2:$C$83,G$1)+GOALS('07-08 Teamsheets'!$H$2:$Z$88,$A101,'07-08 Teamsheets'!$C$2:$C$88,L$1)+GOALS('08-09 Teamsheets'!$H$2:$Z$92,$A101,'08-09 Teamsheets'!$C$2:$C$92,Q$1)+GOALS('09-10 Teamsheets'!$H$2:$Z$98,$A101,'09-10 Teamsheets'!$C$2:$C$98,Q$1)+GOALS('10-11 Teamsheets'!$H$2:$Z$107,$A101,'10-11 Teamsheets'!$C$2:$C$107,Q$1)+GOALS('11-12 Teamsheets'!$H$2:$Z$119,$A101,'11-12 Teamsheets'!$C$2:$C$119,Q$1)+GOALS('12-13 Teamsheets'!$H$2:$Z$126,$A101,'12-13 Teamsheets'!$C$2:$C$126,Q$1)+GOALS('13-14 Teamsheets'!$H$2:$Z$132,$A101,'13-14 Teamsheets'!$C$2:$C$132,Q$1)+GOALS('14-15 Teamsheets'!$H$2:$Z$136,$A101,'14-15 Teamsheets'!$C$2:$C$136,Q$1)</f>
        <v>1</v>
      </c>
      <c r="CC101" s="27">
        <f>GOALS('05-06 Teamsheets'!$H$2:$W$71,$A101,'05-06 Teamsheets'!$C$2:$C$71,V$1)+GOALS('05-06 Teamsheets'!$H$2:$W$71,$A101,'05-06 Teamsheets'!$C$2:$C$71,AA$1)+GOALS('06-07 Teamsheets'!$H$2:$Z$83,$A101,'06-07 Teamsheets'!$C$2:$C$83,AF$1)+GOALS('06-07 Teamsheets'!$H$2:$Z$83,$A101,'06-07 Teamsheets'!$C$2:$C$83,AK$1)+GOALS('07-08 Teamsheets'!$H$2:$Z$88,$A101,'07-08 Teamsheets'!$C$2:$C$88,AP$1)+GOALS('07-08 Teamsheets'!$H$2:$Z$88,$A101,'07-08 Teamsheets'!$C$2:$C$88,AU$1)+GOALS('07-08 Teamsheets'!$H$2:$Z$88,$A101,'07-08 Teamsheets'!$C$2:$C$88,AZ$1)+GOALS('11-12 Teamsheets'!$H$2:$Z$119,$A101,'11-12 Teamsheets'!$C$2:$C$119,AZ$1)+GOALS('12-13 Teamsheets'!$H$2:$Z$120,$A101,'12-13 Teamsheets'!$C$2:$C$120,AZ$1)+GOALS('13-14 Teamsheets'!$H$2:$Z$126,$A101,'13-14 Teamsheets'!$C$2:$C$126,AZ$1)+GOALS('14-15 Teamsheets'!$H$2:$Z$130,$A101,'14-15 Teamsheets'!$C$2:$C$130,AZ$1)+GOALS('08-09 Teamsheets'!$H$2:$Z$92,$A101,'08-09 Teamsheets'!$C$2:$C$92,BE$1)+GOALS('09-10 Teamsheets'!$H$2:$Z$98,$A101,'09-10 Teamsheets'!$C$2:$C$98,BE$1)+GOALS('10-11 Teamsheets'!$H$2:$Z$107,$A101,'10-11 Teamsheets'!$C$2:$C$107,BE$1)+GOALS('11-12 Teamsheets'!$H$2:$Z$119,$A101,'11-12 Teamsheets'!$C$2:$C$119,BE$1)+GOALS('12-13 Teamsheets'!$H$2:$Z$126,$A101,'12-13 Teamsheets'!$C$2:$C$126,BE$1)+GOALS('13-14 Teamsheets'!$H$2:$Z$132,$A101,'13-14 Teamsheets'!$C$2:$C$132,BE$1)+GOALS('14-15 Teamsheets'!$H$2:$Z$136,$A101,'14-15 Teamsheets'!$C$2:$C$136,BE$1)</f>
        <v>0</v>
      </c>
      <c r="CD101" s="27">
        <f>GOALS('07-08 Teamsheets'!$H$2:$Z$88,$A101,'07-08 Teamsheets'!$C$2:$C$88,BJ$1)
+GOALS('08-09 Teamsheets'!$H$2:$Z$92,$A101,'08-09 Teamsheets'!$C$2:$C$92,BJ$1)
+GOALS('09-10 Teamsheets'!$H$2:$Z$98,$A101,'09-10 Teamsheets'!$C$2:$C$98,BJ$1)
+GOALS('10-11 Teamsheets'!$H$2:$Z$107,$A101,'10-11 Teamsheets'!$C$2:$C$107,BJ$1)
+GOALS('11-12 Teamsheets'!$H$2:$Z$119,$A101,'11-12 Teamsheets'!$C$2:$C$119,BJ$1)
+GOALS('12-13 Teamsheets'!$H$2:$Z$124,$A101,'12-13 Teamsheets'!$C$2:$C$124,BJ$1)+GOALS('13-14 Teamsheets'!$H$2:$Z$130,$A101,'13-14 Teamsheets'!$C$2:$C$130,BJ$1)+GOALS('14-15 Teamsheets'!$H$2:$Z$134,$A101,'14-15 Teamsheets'!$C$2:$C$134,BJ$1)
+GOALS('07-08 Teamsheets'!$H$2:$Z$88,$A101,'07-08 Teamsheets'!$C$2:$C$88,BO$1)
+GOALS('08-09 Teamsheets'!$H$2:$Z$92,$A101,'08-09 Teamsheets'!$C$2:$C$92,BO$1)
+GOALS('09-10 Teamsheets'!$H$2:$Z$98,$A101,'09-10 Teamsheets'!$C$2:$C$98,BO$1)
+GOALS('10-11 Teamsheets'!$H$2:$Z$107,$A101,'10-11 Teamsheets'!$C$2:$C$107,BO$1)
+GOALS('11-12 Teamsheets'!$H$2:$Z$119,$A101,'11-12 Teamsheets'!$C$2:$C$119,BO$1)
+GOALS('12-13 Teamsheets'!$H$2:$Z$126,$A101,'12-13 Teamsheets'!$C$2:$C$126,BO$1)+GOALS('13-14 Teamsheets'!$H$2:$Z$132,$A101,'13-14 Teamsheets'!$C$2:$C$132,BO$1)+GOALS('14-15 Teamsheets'!$H$2:$Z$136,$A101,'14-15 Teamsheets'!$C$2:$C$136,BO$1)</f>
        <v>0</v>
      </c>
      <c r="CE101" s="28">
        <f t="shared" si="33"/>
        <v>0</v>
      </c>
      <c r="CF101" s="27" t="str">
        <f>(GOALS('05-06 Teamsheets'!$H$2:$R$71,$A101) +GOALS('06-07 Teamsheets'!$H$2:$R$83,$A101) +  GOALS('07-08 Teamsheets'!$H$2:$R$88,$A101) + GOALS('08-09 Teamsheets'!$H$2:$R$92,$A101)+GOALS('09-10 Teamsheets'!$H$2:$R$98,$A101)+GOALS('10-11 Teamsheets'!$H$2:$R$107,$A101)+GOALS('11-12 Teamsheets'!$H$2:$R$119,$A101)+GOALS('12-13 Teamsheets'!$H$2:$R$126,$A101)+GOALS('13-14 Teamsheets'!$H$2:$R$132,$A101)+GOALS('14-15 Teamsheets'!$H$2:$R$136,$A101)) &amp; "(" &amp; (GOALS('05-06 Teamsheets'!$S$2:$W$71,$A101)+GOALS('06-07 Teamsheets'!$S$2:$Z$83,$A101)+GOALS('07-08 Teamsheets'!$S$2:$Z$88,$A101)+GOALS('08-09 Teamsheets'!$S$2:$Z$92,$A101)+GOALS('09-10 Teamsheets'!$S$2:$Z$98,$A101)+GOALS('10-11 Teamsheets'!$S$2:$Z$107,$A101)+GOALS('11-12 Teamsheets'!$S$2:$Z$119,$A101)+GOALS('12-13 Teamsheets'!$S$2:$Z$126,$A101)+GOALS('13-14 Teamsheets'!$S$2:$Z$132,$A101)+GOALS('14-15 Teamsheets'!$S$2:$Z$136,$A101)) &amp; ")"</f>
        <v>0(1)</v>
      </c>
      <c r="CG101" s="28">
        <f t="shared" si="34"/>
        <v>1</v>
      </c>
      <c r="CH101" s="71">
        <f>SUM(D101,I101,N101,S101)</f>
        <v>0</v>
      </c>
      <c r="CI101" s="83">
        <f>SUM(X101,AC101,AH101,AM101,AR101,BG101,AW101,BL101,BQ101,BB101)</f>
        <v>0</v>
      </c>
      <c r="CJ101" s="77">
        <f>SUM(CH101:CI101)</f>
        <v>0</v>
      </c>
      <c r="CK101" s="74" t="str">
        <f>(CARDS('05-06 Teamsheets'!$H$2:$W$71,$A101,$CX$2)+CARDS('06-07 Teamsheets'!$H$2:$Z$83,$A101,$CX$2)+CARDS('07-08 Teamsheets'!$H$2:$Z$88,$A101,$CX$2)+CARDS('08-09 Teamsheets'!$H$2:$Z$92,$A101,$CX$2)+CARDS('09-10 Teamsheets'!$H$2:$Z$98,$A101,$CX$2)+CARDS('10-11 Teamsheets'!$H$2:$Z$107,$A101,$CX$2)+CARDS('11-12 Teamsheets'!$H$2:$Z$119,$A101,$CX$2)+CARDS('12-13 Teamsheets'!$H$2:$Z$126,$A101,$CX$2)+CARDS('13-14 Teamsheets'!$H$2:$Z$130,$A101,$CX$2)) &amp; "(" &amp; (CARDS('05-06 Teamsheets'!$H$2:$W$71,$A101,$CX$3)+CARDS('06-07 Teamsheets'!$H$2:$Z$83,$A101,$CX$3)+CARDS('07-08 Teamsheets'!$H$2:$Z$88,$A101,$CX$3)+CARDS('08-09 Teamsheets'!$H$2:$Z$92,$A101,$CX$3)+CARDS('09-10 Teamsheets'!$H$2:$Z$98,$A101,$CX$3)+CARDS('10-11 Teamsheets'!$H$2:$Z$107,$A101,$CX$3)+CARDS('11-12 Teamsheets'!$H$2:$Z$119,$A101,$CX$3)+CARDS('13-14 Teamsheets'!$H$2:$Z$130,$A101,$CX$3)) &amp; ")"</f>
        <v>0(0)</v>
      </c>
      <c r="CL101" s="28">
        <f t="shared" si="38"/>
        <v>217</v>
      </c>
      <c r="CM101" s="28">
        <f>SUM(Z101,AE101,AJ101,AO101,AT101,BI101,AY101,BN101,BS101,BD101)</f>
        <v>145</v>
      </c>
      <c r="CN101" s="77">
        <f t="shared" si="39"/>
        <v>362</v>
      </c>
      <c r="CO101" s="28">
        <f t="shared" si="40"/>
        <v>40.222222222222221</v>
      </c>
      <c r="CP101" s="28">
        <f t="shared" si="41"/>
        <v>0.1111111111111111</v>
      </c>
      <c r="CQ101" s="77">
        <f t="shared" si="42"/>
        <v>362</v>
      </c>
      <c r="CS101" s="71">
        <f t="shared" si="26"/>
        <v>109</v>
      </c>
      <c r="CT101" s="83">
        <f t="shared" si="27"/>
        <v>117</v>
      </c>
      <c r="CU101" s="77">
        <f t="shared" si="28"/>
        <v>74</v>
      </c>
      <c r="CW101"/>
      <c r="CX101" s="30"/>
    </row>
    <row r="102" spans="1:102" x14ac:dyDescent="0.2">
      <c r="A102" s="26" t="s">
        <v>1299</v>
      </c>
      <c r="B102" s="27" t="s">
        <v>1635</v>
      </c>
      <c r="C102" s="27" t="s">
        <v>1635</v>
      </c>
      <c r="D102" s="27">
        <v>0</v>
      </c>
      <c r="E102" s="27" t="s">
        <v>1635</v>
      </c>
      <c r="F102" s="82">
        <v>0</v>
      </c>
      <c r="G102" s="27" t="s">
        <v>1635</v>
      </c>
      <c r="H102" s="27" t="s">
        <v>1635</v>
      </c>
      <c r="I102" s="27">
        <v>0</v>
      </c>
      <c r="J102" s="27" t="s">
        <v>1635</v>
      </c>
      <c r="K102" s="82">
        <v>0</v>
      </c>
      <c r="L102" s="27" t="s">
        <v>1635</v>
      </c>
      <c r="M102" s="27" t="s">
        <v>1635</v>
      </c>
      <c r="N102" s="27">
        <v>0</v>
      </c>
      <c r="O102" s="27" t="s">
        <v>1635</v>
      </c>
      <c r="P102" s="82">
        <v>0</v>
      </c>
      <c r="Q102" s="27" t="str">
        <f>(APPS('08-09 Teamsheets'!$H$2:$R$92,$A102,'08-09 Teamsheets'!$C$2:$C$92,Q$1)+APPS('09-10 Teamsheets'!$H$2:$R$98,$A102,'09-10 Teamsheets'!$C$2:$C$98,Q$1)+APPS('10-11 Teamsheets'!$H$2:$R$107,$A102,'10-11 Teamsheets'!$C$2:$C$107,Q$1)+APPS('11-12 Teamsheets'!$H$2:$R$119,$A102,'11-12 Teamsheets'!$C$2:$C$119,Q$1)+APPS('12-13 Teamsheets'!$H$2:$R$126,$A102,'12-13 Teamsheets'!$C$2:$C$126,Q$1)+APPS('13-14 Teamsheets'!$H$2:$R$132,$A102,'13-14 Teamsheets'!$C$2:$C$132,Q$1)+APPS('14-15 Teamsheets'!$H$2:$R$136,$A102,'14-15 Teamsheets'!$C$2:$C$136,Q$1)) &amp; "(" &amp; (SUBS('08-09 Teamsheets'!$S$2:$Z$92,$A102,'08-09 Teamsheets'!$C$2:$C$92,Q$1)+SUBS('09-10 Teamsheets'!$S$2:$Z$98,$A102,'09-10 Teamsheets'!$C$2:$C$98,Q$1)+SUBS('10-11 Teamsheets'!$S$2:$Z$107,$A102,'10-11 Teamsheets'!$C$2:$C$107,Q$1)+SUBS('11-12 Teamsheets'!$S$2:$Z$119,$A102,'11-12 Teamsheets'!$C$2:$C$119,Q$1)+SUBS('12-13 Teamsheets'!$S$2:$Z$126,$A102,'12-13 Teamsheets'!$C$2:$C$126,Q$1)+SUBS('13-14 Teamsheets'!$S$2:$Z$132,$A102,'13-14 Teamsheets'!$C$2:$C$132,Q$1)+SUBS('14-15 Teamsheets'!$S$2:$Z$136,$A102,'14-15 Teamsheets'!$C$2:$C$136,Q$1)) &amp; ")"</f>
        <v>0(2)</v>
      </c>
      <c r="R102" s="27" t="str">
        <f>(GOALS('08-09 Teamsheets'!$H$2:$R$92,$A102,'08-09 Teamsheets'!$C$2:$C$92,Q$1)+GOALS('09-10 Teamsheets'!$H$2:$R$98,$A102,'09-10 Teamsheets'!$C$2:$C$98,Q$1)+GOALS('10-11 Teamsheets'!$H$2:$R$107,$A102,'10-11 Teamsheets'!$C$2:$C$107,Q$1)+GOALS('11-12 Teamsheets'!$H$2:$R$119,$A102,'11-12 Teamsheets'!$C$2:$C$119,Q$1)+GOALS('12-13 Teamsheets'!$H$2:$R$126,$A102,'12-13 Teamsheets'!$C$2:$C$126,Q$1)+GOALS('13-14 Teamsheets'!$H$2:$R$132,$A102,'13-14 Teamsheets'!$C$2:$C$132,Q$1)+GOALS('14-15 Teamsheets'!$H$2:$R$136,$A102,'14-15 Teamsheets'!$C$2:$C$136,Q$1)) &amp; "(" &amp; (GOALS('08-09 Teamsheets'!$S$2:$Z$92,$A102,'08-09 Teamsheets'!$C$2:$C$92,Q$1)+GOALS('09-10 Teamsheets'!$S$2:$Z$98,$A102,'09-10 Teamsheets'!$C$2:$C$98,Q$1)+GOALS('10-11 Teamsheets'!$S$2:$Z$107,$A102,'10-11 Teamsheets'!$C$2:$C$107,Q$1)+GOALS('11-12 Teamsheets'!$S$2:$Z$119,$A102,'11-12 Teamsheets'!$C$2:$C$119,Q$1)+GOALS('12-13 Teamsheets'!$S$2:$Z$126,$A102,'12-13 Teamsheets'!$C$2:$C$126,Q$1)+GOALS('13-14 Teamsheets'!$S$2:$Z$132,$A102,'13-14 Teamsheets'!$C$2:$C$132,Q$1)+GOALS('14-15 Teamsheets'!$S$2:$Z$136,$A102,'14-15 Teamsheets'!$C$2:$C$136,Q$1)) &amp; ")"</f>
        <v>0(0)</v>
      </c>
      <c r="S102" s="27">
        <f>Clean_sheet('08-09 Teamsheets'!$C$2:$H$92,$A102,Q$1)+Clean_sheet('09-10 Teamsheets'!$C$2:$H$98,$A102,Q$1)+Clean_sheet('10-11 Teamsheets'!$C$2:$H$107,$A102,Q$1)+Clean_sheet('11-12 Teamsheets'!$C$2:$H$119,$A102,Q$1)+Clean_sheet('12-13 Teamsheets'!$C$2:$H$126,$A102,Q$1)+Clean_sheet('13-14 Teamsheets'!$C$2:$H$132,$A102,Q$1)+Clean_sheet('14-15 Teamsheets'!$C$2:$H$136,$A102,Q$1)</f>
        <v>0</v>
      </c>
      <c r="T102" s="27" t="str">
        <f>(CARDS('08-09 Teamsheets'!$H$2:$Z$92,$A102,$CX$2,'08-09 Teamsheets'!$C$2:$C$92,Q$1)+CARDS('09-10 Teamsheets'!$H$2:$Z$98,$A102,$CX$2,'09-10 Teamsheets'!$C$2:$C$98,Q$1)+CARDS('10-11 Teamsheets'!$H$2:$Z$107,$A102,$CX$2,'10-11 Teamsheets'!$C$2:$C$107,Q$1)+CARDS('11-12 Teamsheets'!$H$2:$Z$119,$A102,$CX$2,'11-12 Teamsheets'!$C$2:$C$119,Q$1)+CARDS('12-13 Teamsheets'!$H$2:$Z$126,$A102,$CX$2,'12-13 Teamsheets'!$C$2:$C$126,Q$1)+CARDS('13-14 Teamsheets'!$H$2:$Z$132,$A102,$CX$2,'13-14 Teamsheets'!$C$2:$C$132,Q$1)+CARDS('14-15 Teamsheets'!$H$2:$Z$136,$A102,$CX$2,'14-15 Teamsheets'!$C$2:$C$136,Q$1)) &amp; "(" &amp; (CARDS('08-09 Teamsheets'!$H$2:$Z$92,$A102,$CX$3,'08-09 Teamsheets'!$C$2:$C$92,Q$1)+CARDS('09-10 Teamsheets'!$H$2:$Z$98,$A102,$CX$3,'09-10 Teamsheets'!$C$2:$C$98,Q$1)+CARDS('10-11 Teamsheets'!$H$2:$Z$107,$A102,$CX$3,'10-11 Teamsheets'!$C$2:$C$107,Q$1)+CARDS('11-12 Teamsheets'!$H$2:$Z$119,$A102,$CX$3,'11-12 Teamsheets'!$C$2:$C$119,Q$1)+CARDS('12-13 Teamsheets'!$H$2:$Z$126,$A102,$CX$3,'12-13 Teamsheets'!$C$2:$C$126,Q$1)+CARDS('13-14 Teamsheets'!$H$2:$Z$132,$A102,$CX$3,'13-14 Teamsheets'!$C$2:$C$132,Q$1)+CARDS('14-15 Teamsheets'!$H$2:$Z$136,$A102,$CX$3,'14-15 Teamsheets'!$C$2:$C$136,Q$1)) &amp; ")"</f>
        <v>0(0)</v>
      </c>
      <c r="U102" s="82">
        <f>MINS_PLAYED('08-09 Teamsheets'!$H$2:$R$92,$A102,'08-09 Teamsheets'!$C$2:$C$92,Q$1)+MINS_PLAYED('09-10 Teamsheets'!$H$2:$R$98,$A102,'09-10 Teamsheets'!$C$2:$C$98,Q$1)+ MINS_AS_SUB('08-09 Teamsheets'!$S$2:$Z$92,$A102,'08-09 Teamsheets'!$C$2:$C$92,Q$1)+ MINS_AS_SUB('09-10 Teamsheets'!$S$2:$Z$98,$A102,'09-10 Teamsheets'!$C$2:$C$98,Q$1)+MINS_PLAYED('10-11 Teamsheets'!$H$2:$R$107,$A102,'10-11 Teamsheets'!$C$2:$C$107,Q$1)+MINS_AS_SUB('10-11 Teamsheets'!$S$2:$Z$107,$A102,'10-11 Teamsheets'!$C$2:$C$107,Q$1)+MINS_PLAYED('11-12 Teamsheets'!$H$2:$R$119,$A102,'11-12 Teamsheets'!$C$2:$C$119,Q$1)+MINS_AS_SUB('11-12 Teamsheets'!$S$2:$Z$119,$A102,'11-12 Teamsheets'!$C$2:$C$119,Q$1)+MINS_PLAYED('12-13 Teamsheets'!$H$2:$R$126,$A102,'12-13 Teamsheets'!$C$2:$C$126,Q$1)+MINS_AS_SUB('12-13 Teamsheets'!$S$2:$Z$126,$A102,'12-13 Teamsheets'!$C$2:$C$126,Q$1)+MINS_PLAYED('13-14 Teamsheets'!$H$2:$R$132,$A102,'13-14 Teamsheets'!$C$2:$C$132,Q$1)+MINS_AS_SUB('13-14 Teamsheets'!$S$2:$Z$132,$A102,'13-14 Teamsheets'!$C$2:$C$132,Q$1)+MINS_PLAYED('14-15 Teamsheets'!$H$2:$R$136,$A102,'14-15 Teamsheets'!$C$2:$C$136,Q$1)+MINS_AS_SUB('14-15 Teamsheets'!$S$2:$Z$136,$A102,'14-15 Teamsheets'!$C$2:$C$136,Q$1)</f>
        <v>7</v>
      </c>
      <c r="V102" s="27" t="s">
        <v>1635</v>
      </c>
      <c r="W102" s="27" t="s">
        <v>1635</v>
      </c>
      <c r="X102" s="27">
        <v>0</v>
      </c>
      <c r="Y102" s="27" t="s">
        <v>1635</v>
      </c>
      <c r="Z102" s="82">
        <v>0</v>
      </c>
      <c r="AA102" s="27" t="s">
        <v>1635</v>
      </c>
      <c r="AB102" s="27" t="s">
        <v>1635</v>
      </c>
      <c r="AC102" s="27">
        <v>0</v>
      </c>
      <c r="AD102" s="27" t="s">
        <v>1635</v>
      </c>
      <c r="AE102" s="82">
        <v>0</v>
      </c>
      <c r="AF102" s="27" t="s">
        <v>1635</v>
      </c>
      <c r="AG102" s="27" t="s">
        <v>1635</v>
      </c>
      <c r="AH102" s="27">
        <v>0</v>
      </c>
      <c r="AI102" s="27" t="s">
        <v>1635</v>
      </c>
      <c r="AJ102" s="82">
        <v>0</v>
      </c>
      <c r="AK102" s="27" t="s">
        <v>1635</v>
      </c>
      <c r="AL102" s="27" t="s">
        <v>1635</v>
      </c>
      <c r="AM102" s="27">
        <v>0</v>
      </c>
      <c r="AN102" s="27" t="s">
        <v>1635</v>
      </c>
      <c r="AO102" s="82">
        <v>0</v>
      </c>
      <c r="AP102" s="27" t="s">
        <v>1635</v>
      </c>
      <c r="AQ102" s="27" t="s">
        <v>1635</v>
      </c>
      <c r="AR102" s="27">
        <v>0</v>
      </c>
      <c r="AS102" s="27" t="s">
        <v>1635</v>
      </c>
      <c r="AT102" s="82">
        <v>0</v>
      </c>
      <c r="AU102" s="27" t="s">
        <v>1635</v>
      </c>
      <c r="AV102" s="27" t="s">
        <v>1635</v>
      </c>
      <c r="AW102" s="27">
        <v>0</v>
      </c>
      <c r="AX102" s="27" t="s">
        <v>1635</v>
      </c>
      <c r="AY102" s="82">
        <v>0</v>
      </c>
      <c r="AZ102" s="27" t="str">
        <f>(APPS('07-08 Teamsheets'!$H$2:$R$88,$A102,'07-08 Teamsheets'!$C$2:$C$88,AZ$1)+APPS('11-12 Teamsheets'!$H$2:$R$119,$A102,'11-12 Teamsheets'!$C$2:$C$119,AZ$1)+APPS('12-13 Teamsheets'!$H$2:$R$126,$A102,'12-13 Teamsheets'!$C$2:$C$126,AZ$1)+APPS('13-14 Teamsheets'!$H$2:$R$132,$A102,'13-14 Teamsheets'!$C$2:$C$132,AZ$1)+APPS('14-15 Teamsheets'!$H$2:$R$136,$A102,'14-15 Teamsheets'!$C$2:$C$136,AZ$1)) &amp; "(" &amp; (SUBS('07-08 Teamsheets'!$S$2:$Z$88,$A102,'07-08 Teamsheets'!$C$2:$C$88,AZ$1)+SUBS('11-12 Teamsheets'!$S$2:$Z$119,$A102,'11-12 Teamsheets'!$C$2:$C$119,AZ$1)+SUBS('12-13 Teamsheets'!$S$2:$Z$126,$A102,'12-13 Teamsheets'!$C$2:$C$126,AZ$1)+SUBS('13-14 Teamsheets'!$S$2:$Z$132,$A102,'13-14 Teamsheets'!$C$2:$C$132,AZ$1)+SUBS('14-15 Teamsheets'!$S$2:$Z$136,$A102,'14-15 Teamsheets'!$C$2:$C$136,AZ$1)) &amp; ")"</f>
        <v>0(0)</v>
      </c>
      <c r="BA102" s="27" t="str">
        <f>(GOALS('07-08 Teamsheets'!$H$2:$R$88,$A102,'07-08 Teamsheets'!$C$2:$C$88,AZ$1)+GOALS('11-12 Teamsheets'!$H$2:$R$119,$A102,'11-12 Teamsheets'!$C$2:$C$119,AZ$1)+GOALS('12-13 Teamsheets'!$H$2:$R$126,$A102,'12-13 Teamsheets'!$C$2:$C$126,AZ$1)+GOALS('13-14 Teamsheets'!$H$2:$R$132,$A102,'13-14 Teamsheets'!$C$2:$C$132,AZ$1)+GOALS('14-15 Teamsheets'!$H$2:$R$136,$A102,'14-15 Teamsheets'!$C$2:$C$136,AZ$1)) &amp; "(" &amp; (GOALS('07-08 Teamsheets'!$S$2:$Z$88,$A102,'07-08 Teamsheets'!$C$2:$C$88,AZ$1)+GOALS('11-12 Teamsheets'!$S$2:$Z$119,$A102,'11-12 Teamsheets'!$C$2:$C$119,AZ$1)+GOALS('12-13 Teamsheets'!$S$2:$Z$126,$A102,'12-13 Teamsheets'!$C$2:$C$126,AZ$1)+GOALS('13-14 Teamsheets'!$S$2:$Z$132,$A102,'13-14 Teamsheets'!$C$2:$C$132,AZ$1)+GOALS('14-15 Teamsheets'!$S$2:$Z$136,$A102,'14-15 Teamsheets'!$C$2:$C$136,AZ$1)) &amp; ")"</f>
        <v>0(0)</v>
      </c>
      <c r="BB102" s="27">
        <f>Clean_sheet('07-08 Teamsheets'!$C$2:$H$92,$A102,AZ$1)+Clean_sheet('11-12 Teamsheets'!$C$2:$H$119,$A102,AZ$1)+Clean_sheet('12-13 Teamsheets'!$C$2:$H$126,$A102,AZ$1)+Clean_sheet('13-14 Teamsheets'!$C$2:$H$132,$A102,AZ$1)+Clean_sheet('14-15 Teamsheets'!$C$2:$H$136,$A102,AZ$1)</f>
        <v>0</v>
      </c>
      <c r="BC102" s="27" t="str">
        <f>(CARDS('07-08 Teamsheets'!$H$2:$Z$88,$A102,$CX$2,'07-08 Teamsheets'!$C$2:$C$88,AZ$1)+CARDS('11-12 Teamsheets'!$H$2:$Z$119,$A102,$CX$2,'11-12 Teamsheets'!$C$2:$C$119,AZ$1)+CARDS('12-13 Teamsheets'!$H$2:$Z$126,$A102,$CX$2,'12-13 Teamsheets'!$C$2:$C$126,AZ$1)+CARDS('13-14 Teamsheets'!$H$2:$Z$132,$A102,$CX$2,'13-14 Teamsheets'!$C$2:$C$132,AZ$1)+CARDS('14-15 Teamsheets'!$H$2:$Z$136,$A102,$CX$2,'14-15 Teamsheets'!$C$2:$C$136,AZ$1)) &amp; "(" &amp; (CARDS('07-08 Teamsheets'!$H$2:$Z$88,$A102,$CX$3,'07-08 Teamsheets'!$C$2:$C$88,AZ$1)+CARDS('11-12 Teamsheets'!$H$2:$Z$119,$A102,$CX$3,'11-12 Teamsheets'!$C$2:$C$119,AZ$1)+CARDS('12-13 Teamsheets'!$H$2:$Z$126,$A102,$CX$3,'12-13 Teamsheets'!$C$2:$C$126,AZ$1)+CARDS('13-14 Teamsheets'!$H$2:$Z$132,$A102,$CX$3,'13-14 Teamsheets'!$C$2:$C$132,AZ$1)+CARDS('14-15 Teamsheets'!$H$2:$Z$136,$A102,$CX$3,'14-15 Teamsheets'!$C$2:$C$136,AZ$1)) &amp; ")"</f>
        <v>0(0)</v>
      </c>
      <c r="BD102" s="82">
        <f>MINS_PLAYED('07-08 Teamsheets'!$H$2:$R$88,$A102,'07-08 Teamsheets'!$C$2:$C$88,AZ$1)+MINS_PLAYED('11-12 Teamsheets'!$H$2:$R$119,$A102,'11-12 Teamsheets'!$C$2:$C$119,AZ$1)+MINS_PLAYED('12-13 Teamsheets'!$H$2:$R$126,$A102,'12-13 Teamsheets'!$C$2:$C$126,AZ$1)+MINS_PLAYED('13-14 Teamsheets'!$H$2:$R$132,$A102,'13-14 Teamsheets'!$C$2:$C$132,AZ$1)+MINS_PLAYED('14-15 Teamsheets'!$H$2:$R$136,$A102,'14-15 Teamsheets'!$C$2:$C$136,AZ$1)+MINS_AS_SUB('07-08 Teamsheets'!$S$2:$Z$88,$A102,'07-08 Teamsheets'!$C$2:$C$88,AZ$1)+MINS_AS_SUB('11-12 Teamsheets'!$S$2:$Z$119,$A102,'11-12 Teamsheets'!$C$2:$C$119,AZ$1)+MINS_AS_SUB('12-13 Teamsheets'!$S$2:$Z$126,$A102,'12-13 Teamsheets'!$C$2:$C$126,AZ$1)+MINS_AS_SUB('13-14 Teamsheets'!$S$2:$Z$132,$A102,'13-14 Teamsheets'!$C$2:$C$132,AZ$1)+MINS_AS_SUB('14-15 Teamsheets'!$S$2:$Z$136,$A102,'14-15 Teamsheets'!$C$2:$C$136,AZ$1)</f>
        <v>0</v>
      </c>
      <c r="BE102" s="27" t="str">
        <f>(APPS('08-09 Teamsheets'!$H$2:$R$92,$A102,'08-09 Teamsheets'!$C$2:$C$92,BE$1)+APPS('09-10 Teamsheets'!$H$2:$R$98,$A102,'09-10 Teamsheets'!$C$2:$C$98,BE$1)+APPS('10-11 Teamsheets'!$H$2:$R$107,$A102,'10-11 Teamsheets'!$C$2:$C$107,BE$1)+APPS('11-12 Teamsheets'!$H$2:$R$119,$A102,'11-12 Teamsheets'!$C$2:$C$119,BE$1)+APPS('12-13 Teamsheets'!$H$2:$R$126,$A102,'12-13 Teamsheets'!$C$2:$C$126,BE$1)+APPS('13-14 Teamsheets'!$H$2:$R$132,$A102,'13-14 Teamsheets'!$C$2:$C$132,BE$1)+APPS('14-15 Teamsheets'!$H$2:$R$136,$A102,'14-15 Teamsheets'!$C$2:$C$136,BE$1)) &amp; "(" &amp; (SUBS('08-09 Teamsheets'!$S$2:$Z$92,$A102,'08-09 Teamsheets'!$C$2:$C$92,BE$1)+SUBS('09-10 Teamsheets'!$S$2:$Z$98,$A102,'09-10 Teamsheets'!$C$2:$C$98,BE$1)+SUBS('10-11 Teamsheets'!$S$2:$Z$107,$A102,'10-11 Teamsheets'!$C$2:$C$107,BE$1)+SUBS('11-12 Teamsheets'!$S$2:$Z$119,$A102,'11-12 Teamsheets'!$C$2:$C$119,BE$1)+SUBS('12-13 Teamsheets'!$S$2:$Z$126,$A102,'12-13 Teamsheets'!$C$2:$C$126,BE$1)+SUBS('13-14 Teamsheets'!$S$2:$Z$132,$A102,'13-14 Teamsheets'!$C$2:$C$132,BE$1)+SUBS('14-15 Teamsheets'!$S$2:$Z$136,$A102,'14-15 Teamsheets'!$C$2:$C$136,BE$1)) &amp; ")"</f>
        <v>0(0)</v>
      </c>
      <c r="BF102" s="27" t="str">
        <f>(GOALS('08-09 Teamsheets'!$H$2:$R$92,$A102,'08-09 Teamsheets'!$C$2:$C$92,BE$1)+GOALS('09-10 Teamsheets'!$H$2:$R$98,$A102,'09-10 Teamsheets'!$C$2:$C$98,BE$1)+GOALS('10-11 Teamsheets'!$H$2:$R$107,$A102,'10-11 Teamsheets'!$C$2:$C$107,BE$1)+GOALS('11-12 Teamsheets'!$H$2:$R$119,$A102,'11-12 Teamsheets'!$C$2:$C$119,BE$1)+GOALS('12-13 Teamsheets'!$H$2:$R$126,$A102,'12-13 Teamsheets'!$C$2:$C$126,BE$1)+GOALS('13-14 Teamsheets'!$H$2:$R$132,$A102,'13-14 Teamsheets'!$C$2:$C$132,BE$1)+GOALS('14-15 Teamsheets'!$H$2:$R$136,$A102,'14-15 Teamsheets'!$C$2:$C$136,BE$1)) &amp; "(" &amp; (GOALS('08-09 Teamsheets'!$S$2:$Z$92,$A102,'08-09 Teamsheets'!$C$2:$C$92,BE$1)+GOALS('09-10 Teamsheets'!$S$2:$Z$98,$A102,'09-10 Teamsheets'!$C$2:$C$98,BE$1)+GOALS('10-11 Teamsheets'!$S$2:$Z$107,$A102,'10-11 Teamsheets'!$C$2:$C$107,BE$1)+GOALS('11-12 Teamsheets'!$S$2:$Z$119,$A102,'11-12 Teamsheets'!$C$2:$C$119,BE$1)+GOALS('12-13 Teamsheets'!$S$2:$Z$126,$A102,'12-13 Teamsheets'!$C$2:$C$126,BE$1)+GOALS('13-14 Teamsheets'!$S$2:$Z$132,$A102,'13-14 Teamsheets'!$C$2:$C$132,BE$1)+GOALS('14-15 Teamsheets'!$S$2:$Z$136,$A102,'14-15 Teamsheets'!$C$2:$C$136,BE$1)) &amp; ")"</f>
        <v>0(0)</v>
      </c>
      <c r="BG102" s="27">
        <f>Clean_sheet('08-09 Teamsheets'!$C$2:$H$92,$A102,BE$1)+Clean_sheet('09-10 Teamsheets'!$C$2:$H$98,$A102,BE$1)+Clean_sheet('10-11 Teamsheets'!$C$2:$H$107,$A102,BE$1)+Clean_sheet('11-12 Teamsheets'!$C$2:$H$119,$A102,BE$1)+Clean_sheet('12-13 Teamsheets'!$C$2:$H$126,$A102,BE$1)+Clean_sheet('13-14 Teamsheets'!$C$2:$H$132,$A102,BE$1)+Clean_sheet('14-15 Teamsheets'!$C$2:$H$136,$A102,BE$1)</f>
        <v>0</v>
      </c>
      <c r="BH102" s="27" t="str">
        <f>(CARDS('08-09 Teamsheets'!$H$2:$Z$92,$A102,$CX$2,'08-09 Teamsheets'!$C$2:$C$92,BE$1)+CARDS('09-10 Teamsheets'!$H$2:$Z$98,$A102,$CX$2,'09-10 Teamsheets'!$C$2:$C$98,BE$1)+CARDS('10-11 Teamsheets'!$H$2:$Z$107,$A102,$CX$2,'10-11 Teamsheets'!$C$2:$C$107,BE$1)+CARDS('11-12 Teamsheets'!$H$2:$Z$119,$A102,$CX$2,'11-12 Teamsheets'!$C$2:$C$119,BE$1)+CARDS('12-13 Teamsheets'!$H$2:$Z$126,$A102,$CX$2,'12-13 Teamsheets'!$C$2:$C$126,BE$1)+CARDS('13-14 Teamsheets'!$H$2:$Z$132,$A102,$CX$2,'13-14 Teamsheets'!$C$2:$C$132,BE$1)+CARDS('14-15 Teamsheets'!$H$2:$Z$136,$A102,$CX$2,'14-15 Teamsheets'!$C$2:$C$136,BE$1)) &amp; "(" &amp; (CARDS('08-09 Teamsheets'!$H$2:$Z$92,$A102,$CX$3,'08-09 Teamsheets'!$C$2:$C$92,BE$1)+CARDS('09-10 Teamsheets'!$H$2:$Z$98,$A102,$CX$3,'09-10 Teamsheets'!$C$2:$C$98,BE$1)+CARDS('10-11 Teamsheets'!$H$2:$Z$107,$A102,$CX$3,'10-11 Teamsheets'!$C$2:$C$107,BE$1)+CARDS('11-12 Teamsheets'!$H$2:$Z$119,$A102,$CX$3,'11-12 Teamsheets'!$C$2:$C$119,BE$1)+CARDS('12-13 Teamsheets'!$H$2:$Z$126,$A102,$CX$3,'12-13 Teamsheets'!$C$2:$C$126,BE$1)+CARDS('13-14 Teamsheets'!$H$2:$Z$132,$A102,$CX$3,'13-14 Teamsheets'!$C$2:$C$132,BE$1)+CARDS('14-15 Teamsheets'!$H$2:$Z$136,$A102,$CX$3,'14-15 Teamsheets'!$C$2:$C$136,BE$1)) &amp; ")"</f>
        <v>0(0)</v>
      </c>
      <c r="BI102" s="82">
        <f>MINS_PLAYED('08-09 Teamsheets'!$H$2:$R$92,$A102,'08-09 Teamsheets'!$C$2:$C$92,BE$1)+MINS_PLAYED('09-10 Teamsheets'!$H$2:$R$98,$A102,'09-10 Teamsheets'!$C$2:$C$98,BE$1)+ MINS_AS_SUB('08-09 Teamsheets'!$S$2:$Z$92,$A102,'08-09 Teamsheets'!$C$2:$C$92,BE$1)+ MINS_AS_SUB('09-10 Teamsheets'!$S$2:$Z$98,$A102,'09-10 Teamsheets'!$C$2:$C$98,BE$1)+MINS_PLAYED('10-11 Teamsheets'!$H$2:$R$107,$A102,'10-11 Teamsheets'!$C$2:$C$107,BE$1)+MINS_AS_SUB('10-11 Teamsheets'!$S$2:$Z$107,$A102,'10-11 Teamsheets'!$C$2:$C$107,BE$1)+MINS_PLAYED('11-12 Teamsheets'!$H$2:$R$119,$A102,'11-12 Teamsheets'!$C$2:$C$119,BE$1)+MINS_AS_SUB('11-12 Teamsheets'!$S$2:$Z$119,$A102,'11-12 Teamsheets'!$C$2:$C$119,BE$1)+MINS_PLAYED('12-13 Teamsheets'!$H$2:$R$126,$A102,'12-13 Teamsheets'!$C$2:$C$126,BE$1)+MINS_AS_SUB('12-13 Teamsheets'!$S$2:$Z$126,$A102,'12-13 Teamsheets'!$C$2:$C$126,BE$1)+MINS_PLAYED('13-14 Teamsheets'!$H$2:$R$132,$A102,'13-14 Teamsheets'!$C$2:$C$132,BE$1)+MINS_AS_SUB('13-14 Teamsheets'!$S$2:$Z$132,$A102,'13-14 Teamsheets'!$C$2:$C$132,BE$1)+MINS_PLAYED('14-15 Teamsheets'!$H$2:$R$136,$A102,'14-15 Teamsheets'!$C$2:$C$136,BE$1)+MINS_AS_SUB('14-15 Teamsheets'!$S$2:$Z$136,$A102,'14-15 Teamsheets'!$C$2:$C$136,BE$1)</f>
        <v>0</v>
      </c>
      <c r="BJ102" s="27" t="str">
        <f>(APPS('07-08 Teamsheets'!$H$2:$R$88,$A102,'07-08 Teamsheets'!$C$2:$C$88,BJ$1)+APPS('08-09 Teamsheets'!$H$2:$R$92,$A102,'08-09 Teamsheets'!$C$2:$C$92,BJ$1)+APPS('09-10 Teamsheets'!$H$2:$R$98,$A102,'09-10 Teamsheets'!$C$2:$C$98,BJ$1)+APPS('10-11 Teamsheets'!$H$2:$R$106,$A102,'10-11 Teamsheets'!$C$2:$C$106,BJ$1)+APPS('11-12 Teamsheets'!$H$2:$R$119,$A102,'11-12 Teamsheets'!$C$2:$C$119,BJ$1)+APPS('12-13 Teamsheets'!$H$2:$R$126,$A102,'12-13 Teamsheets'!$C$2:$C$126,BJ$1)+APPS('13-14 Teamsheets'!$H$2:$R$132,$A102,'13-14 Teamsheets'!$C$2:$C$132,BJ$1)+APPS('14-15 Teamsheets'!$H$2:$R$136,$A102,'14-15 Teamsheets'!$C$2:$C$136,BJ$1)) &amp; "(" &amp; (SUBS('07-08 Teamsheets'!$S$2:$Z$88,$A102,'07-08 Teamsheets'!$C$2:$C$88,BJ$1)+SUBS('08-09 Teamsheets'!$S$2:$Z$92,$A102,'08-09 Teamsheets'!$C$2:$C$92,BJ$1)+SUBS('09-10 Teamsheets'!$S$2:$Z$98,$A102,'09-10 Teamsheets'!$C$2:$C$98,BJ$1)+SUBS('10-11 Teamsheets'!$S$2:$Z$106,$A102,'10-11 Teamsheets'!$C$2:$C$106,BJ$1)+SUBS('11-12 Teamsheets'!$S$2:$Z$119,$A102,'11-12 Teamsheets'!$C$2:$C$119,BJ$1)+SUBS('12-13 Teamsheets'!$S$2:$Z$126,$A102,'12-13 Teamsheets'!$C$2:$C$126,BJ$1)+SUBS('13-14 Teamsheets'!$S$2:$Z$132,$A102,'13-14 Teamsheets'!$C$2:$C$132,BJ$1)+SUBS('14-15 Teamsheets'!$S$2:$Z$136,$A102,'14-15 Teamsheets'!$C$2:$C$136,BJ$1)) &amp; ")"</f>
        <v>0(0)</v>
      </c>
      <c r="BK102" s="27" t="str">
        <f>(GOALS('07-08 Teamsheets'!$H$2:$R$88,$A102,'07-08 Teamsheets'!$C$2:$C$88,BJ$1)+GOALS('08-09 Teamsheets'!$H$2:$R$92,$A102,'08-09 Teamsheets'!$C$2:$C$92,BJ$1)+GOALS('09-10 Teamsheets'!$H$2:$R$98,$A102,'09-10 Teamsheets'!$C$2:$C$98,BJ$1)+GOALS('10-11 Teamsheets'!$H$2:$R$106,$A102,'10-11 Teamsheets'!$C$2:$C$106,BJ$1)+GOALS('11-12 Teamsheets'!$H$2:$R$119,$A102,'11-12 Teamsheets'!$C$2:$C$119,BJ$1)+GOALS('12-13 Teamsheets'!$H$2:$R$126,$A102,'12-13 Teamsheets'!$C$2:$C$126,BJ$1)+GOALS('13-14 Teamsheets'!$H$2:$R$132,$A102,'13-14 Teamsheets'!$C$2:$C$132,BJ$1)+GOALS('14-15 Teamsheets'!$H$2:$R$136,$A102,'14-15 Teamsheets'!$C$2:$C$136,BJ$1)) &amp; "(" &amp; (GOALS('07-08 Teamsheets'!$S$2:$Z$88,$A102,'07-08 Teamsheets'!$C$2:$C$88,BJ$1)+GOALS('08-09 Teamsheets'!$S$2:$Z$92,$A102,'08-09 Teamsheets'!$C$2:$C$92,BJ$1)+GOALS('09-10 Teamsheets'!$S$2:$Z$98,$A102,'09-10 Teamsheets'!$C$2:$C$98,BJ$1)+GOALS('10-11 Teamsheets'!$S$2:$Z$106,$A102,'10-11 Teamsheets'!$C$2:$C$106,BJ$1)+GOALS('11-12 Teamsheets'!$S$2:$Z$119,$A102,'11-12 Teamsheets'!$C$2:$C$119,BJ$1)+GOALS('12-13 Teamsheets'!$S$2:$Z$126,$A102,'12-13 Teamsheets'!$C$2:$C$126,BJ$1)+GOALS('13-14 Teamsheets'!$S$2:$Z$132,$A102,'13-14 Teamsheets'!$C$2:$C$132,BJ$1)+GOALS('14-15 Teamsheets'!$S$2:$Z$136,$A102,'14-15 Teamsheets'!$C$2:$C$136,BJ$1)) &amp; ")"</f>
        <v>0(0)</v>
      </c>
      <c r="BL102" s="27">
        <f>Clean_sheet('07-08 Teamsheets'!$C$2:$H$92,$A102,BJ$1)+Clean_sheet('08-09 Teamsheets'!$C$2:$H$92,$A102,BJ$1)+Clean_sheet('09-10 Teamsheets'!$C$2:$H$98,$A102,BJ$1)+Clean_sheet('10-11 Teamsheets'!$C$2:$H$106,$A102,BJ$1)+Clean_sheet('11-12 Teamsheets'!$C$2:$H$119,$A102,BJ$1)+Clean_sheet('12-13 Teamsheets'!$C$2:$H$126,$A102,BJ$1)+Clean_sheet('13-14 Teamsheets'!$C$2:$H$132,$A102,BJ$1)+Clean_sheet('14-15 Teamsheets'!$C$2:$H$136,$A102,BJ$1)</f>
        <v>0</v>
      </c>
      <c r="BM102" s="27" t="str">
        <f>(CARDS('07-08 Teamsheets'!$H$2:$Z$88,$A102,$CX$2,'07-08 Teamsheets'!$C$2:$C$88,BJ$1)+CARDS('08-09 Teamsheets'!$H$2:$Z$92,$A102,$CX$2,'08-09 Teamsheets'!$C$2:$C$92,BJ$1)+CARDS('09-10 Teamsheets'!$H$2:$Z$98,$A102,$CX$2,'09-10 Teamsheets'!$C$2:$C$98,BJ$1)+CARDS('10-11 Teamsheets'!$H$2:$Z$106,$A102,$CX$2,'10-11 Teamsheets'!$C$2:$C$106,BJ$1)+CARDS('11-12 Teamsheets'!$H$2:$Z$119,$A102,$CX$2,'11-12 Teamsheets'!$C$2:$C$119,BJ$1)+CARDS('12-13 Teamsheets'!$H$2:$Z$126,$A102,$CX$2,'12-13 Teamsheets'!$C$2:$C$126,BJ$1)+CARDS('13-14 Teamsheets'!$H$2:$Z$132,$A102,$CX$2,'13-14 Teamsheets'!$C$2:$C$132,BJ$1)+CARDS('14-15 Teamsheets'!$H$2:$Z$136,$A102,$CX$2,'14-15 Teamsheets'!$C$2:$C$136,BJ$1)) &amp; "(" &amp; (CARDS('07-08 Teamsheets'!$H$2:$Z$88,$A102,$CX$3,'07-08 Teamsheets'!$C$2:$C$88,BJ$1)+CARDS('08-09 Teamsheets'!$H$2:$Z$92,$A102,$CX$3,'08-09 Teamsheets'!$C$2:$C$92,BJ$1)+CARDS('09-10 Teamsheets'!$H$2:$Z$98,$A102,$CX$3,'09-10 Teamsheets'!$C$2:$C$98,BJ$1)+CARDS('10-11 Teamsheets'!$H$2:$Z$106,$A102,$CX$3,'10-11 Teamsheets'!$C$2:$C$106,BJ$1)+CARDS('11-12 Teamsheets'!$H$2:$Z$119,$A102,$CX$3,'11-12 Teamsheets'!$C$2:$C$119,BJ$1)+CARDS('12-13 Teamsheets'!$H$2:$Z$126,$A102,$CX$3,'12-13 Teamsheets'!$C$2:$C$126,BJ$1)+CARDS('13-14 Teamsheets'!$H$2:$Z$132,$A102,$CX$3,'13-14 Teamsheets'!$C$2:$C$132,BJ$1)+CARDS('14-15 Teamsheets'!$H$2:$Z$136,$A102,$CX$3,'14-15 Teamsheets'!$C$2:$C$136,BJ$1)) &amp; ")"</f>
        <v>0(0)</v>
      </c>
      <c r="BN102" s="82">
        <f>MINS_PLAYED('07-08 Teamsheets'!$H$2:$R$88,$A102,'07-08 Teamsheets'!$C$2:$C$88,BJ$1)+MINS_PLAYED('08-09 Teamsheets'!$H$2:$R$92,$A102,'08-09 Teamsheets'!$C$2:$C$92,BJ$1)+MINS_PLAYED('09-10 Teamsheets'!$H$2:$R$98,$A102,'09-10 Teamsheets'!$C$2:$C$98,BJ$1)+MINS_PLAYED('10-11 Teamsheets'!$H$2:$R$106,$A102,'10-11 Teamsheets'!$C$2:$C$106,BJ$1)+MINS_PLAYED('11-12 Teamsheets'!$H$2:$R$119,$A102,'11-12 Teamsheets'!$C$2:$C$119,BJ$1)+MINS_PLAYED('12-13 Teamsheets'!$H$2:$R$126,$A102,'12-13 Teamsheets'!$C$2:$C$126,BJ$1)+MINS_PLAYED('13-14 Teamsheets'!$H$2:$R$132,$A102,'13-14 Teamsheets'!$C$2:$C$132,BJ$1)+MINS_PLAYED('14-15 Teamsheets'!$H$2:$R$136,$A102,'14-15 Teamsheets'!$C$2:$C$136,BJ$1)+MINS_AS_SUB('07-08 Teamsheets'!$S$2:$Z$88,$A102,'07-08 Teamsheets'!$C$2:$C$88,BJ$1)+MINS_AS_SUB('08-09 Teamsheets'!$S$2:$Z$92,$A102,'08-09 Teamsheets'!$C$2:$C$92,BJ$1)+MINS_AS_SUB('09-10 Teamsheets'!$S$2:$Z$98,$A102,'09-10 Teamsheets'!$C$2:$C$98,BJ$1)+MINS_AS_SUB('10-11 Teamsheets'!$S$2:$Z$106,$A102,'10-11 Teamsheets'!$C$2:$C$106,BJ$1)+MINS_AS_SUB('11-12 Teamsheets'!$S$2:$Z$119,$A102,'11-12 Teamsheets'!$C$2:$C$119,BJ$1)+MINS_AS_SUB('12-13 Teamsheets'!$S$2:$Z$126,$A102,'12-13 Teamsheets'!$C$2:$C$126,BJ$1)+MINS_AS_SUB('13-14 Teamsheets'!$S$2:$Z$132,$A102,'13-14 Teamsheets'!$C$2:$C$132,BJ$1)+MINS_AS_SUB('14-15 Teamsheets'!$S$2:$Z$136,$A102,'14-15 Teamsheets'!$C$2:$C$136,BJ$1)</f>
        <v>0</v>
      </c>
      <c r="BO102" s="27" t="str">
        <f>(APPS('07-08 Teamsheets'!$H$2:$R$88,$A102,'07-08 Teamsheets'!$C$2:$C$88,BO$1)+APPS('08-09 Teamsheets'!$H$2:$R$92,$A102,'08-09 Teamsheets'!$C$2:$C$92,BO$1)+APPS('09-10 Teamsheets'!$H$2:$R$98,$A102,'09-10 Teamsheets'!$C$2:$C$98,BO$1)+APPS('10-11 Teamsheets'!$H$2:$R$106,$A102,'10-11 Teamsheets'!$C$2:$C$106,BO$1)+APPS('11-12 Teamsheets'!$H$2:$R$119,$A102,'11-12 Teamsheets'!$C$2:$C$119,BO$1)+APPS('12-13 Teamsheets'!$H$2:$R$126,$A102,'12-13 Teamsheets'!$C$2:$C$126,BO$1)+APPS('13-14 Teamsheets'!$H$2:$R$132,$A102,'13-14 Teamsheets'!$C$2:$C$132,BO$1)+APPS('14-15 Teamsheets'!$H$2:$R$136,$A102,'14-15 Teamsheets'!$C$2:$C$136,BO$1)) &amp; "(" &amp; (SUBS('07-08 Teamsheets'!$S$2:$Z$88,$A102,'07-08 Teamsheets'!$C$2:$C$88,BO$1)+SUBS('08-09 Teamsheets'!$S$2:$Z$92,$A102,'08-09 Teamsheets'!$C$2:$C$92,BO$1)+SUBS('09-10 Teamsheets'!$S$2:$Z$98,$A102,'09-10 Teamsheets'!$C$2:$C$98,BO$1)+SUBS('10-11 Teamsheets'!$S$2:$Z$106,$A102,'10-11 Teamsheets'!$C$2:$C$106,BO$1)+SUBS('11-12 Teamsheets'!$S$2:$Z$119,$A102,'11-12 Teamsheets'!$C$2:$C$119,BO$1)+SUBS('12-13 Teamsheets'!$S$2:$Z$126,$A102,'12-13 Teamsheets'!$C$2:$C$126,BO$1)+SUBS('13-14 Teamsheets'!$S$2:$Z$132,$A102,'13-14 Teamsheets'!$C$2:$C$132,BO$1)+SUBS('14-15 Teamsheets'!$S$2:$Z$136,$A102,'14-15 Teamsheets'!$C$2:$C$136,BO$1)) &amp; ")"</f>
        <v>0(2)</v>
      </c>
      <c r="BP102" s="27" t="str">
        <f>(GOALS('07-08 Teamsheets'!$H$2:$R$88,$A102,'07-08 Teamsheets'!$C$2:$C$88,BO$1)+GOALS('08-09 Teamsheets'!$H$2:$R$92,$A102,'08-09 Teamsheets'!$C$2:$C$92,BO$1)+GOALS('09-10 Teamsheets'!$H$2:$R$98,$A102,'09-10 Teamsheets'!$C$2:$C$98,BO$1)+GOALS('10-11 Teamsheets'!$H$2:$R$106,$A102,'10-11 Teamsheets'!$C$2:$C$106,BO$1)+GOALS('11-12 Teamsheets'!$H$2:$R$119,$A102,'11-12 Teamsheets'!$C$2:$C$119,BO$1)+GOALS('12-13 Teamsheets'!$H$2:$R$126,$A102,'12-13 Teamsheets'!$C$2:$C$126,BO$1)+GOALS('13-14 Teamsheets'!$H$2:$R$132,$A102,'13-14 Teamsheets'!$C$2:$C$132,BO$1)+GOALS('14-15 Teamsheets'!$H$2:$R$136,$A102,'14-15 Teamsheets'!$C$2:$C$136,BO$1)) &amp; "(" &amp; (GOALS('07-08 Teamsheets'!$S$2:$Z$88,$A102,'07-08 Teamsheets'!$C$2:$C$88,BO$1)+GOALS('08-09 Teamsheets'!$S$2:$Z$92,$A102,'08-09 Teamsheets'!$C$2:$C$92,BO$1)+GOALS('09-10 Teamsheets'!$S$2:$Z$98,$A102,'09-10 Teamsheets'!$C$2:$C$98,BO$1)+GOALS('10-11 Teamsheets'!$S$2:$Z$106,$A102,'10-11 Teamsheets'!$C$2:$C$106,BO$1)+GOALS('11-12 Teamsheets'!$S$2:$Z$119,$A102,'11-12 Teamsheets'!$C$2:$C$119,BO$1)+GOALS('12-13 Teamsheets'!$S$2:$Z$126,$A102,'12-13 Teamsheets'!$C$2:$C$126,BO$1)+GOALS('13-14 Teamsheets'!$S$2:$Z$132,$A102,'13-14 Teamsheets'!$C$2:$C$132,BO$1)+GOALS('14-15 Teamsheets'!$S$2:$Z$136,$A102,'14-15 Teamsheets'!$C$2:$C$136,BO$1)) &amp; ")"</f>
        <v>0(0)</v>
      </c>
      <c r="BQ102" s="27">
        <f>Clean_sheet('07-08 Teamsheets'!$C$2:$H$92,$A102,BO$1)+Clean_sheet('08-09 Teamsheets'!$C$2:$H$92,$A102,BO$1)+Clean_sheet('09-10 Teamsheets'!$C$2:$H$98,$A102,BO$1)+Clean_sheet('10-11 Teamsheets'!$C$2:$H$106,$A102,BO$1)+Clean_sheet('11-12 Teamsheets'!$C$2:$H$119,$A102,BO$1)+Clean_sheet('12-13 Teamsheets'!$C$2:$H$126,$A102,BO$1)+Clean_sheet('13-14 Teamsheets'!$C$2:$H$132,$A102,BO$1)+Clean_sheet('14-15 Teamsheets'!$C$2:$H$136,$A102,BO$1)</f>
        <v>0</v>
      </c>
      <c r="BR102" s="27" t="str">
        <f>(CARDS('07-08 Teamsheets'!$H$2:$Z$88,$A102,$CX$2,'07-08 Teamsheets'!$C$2:$C$88,BO$1)+CARDS('08-09 Teamsheets'!$H$2:$Z$92,$A102,$CX$2,'08-09 Teamsheets'!$C$2:$C$92,BO$1)+CARDS('09-10 Teamsheets'!$H$2:$Z$98,$A102,$CX$2,'09-10 Teamsheets'!$C$2:$C$98,BO$1)+CARDS('10-11 Teamsheets'!$H$2:$Z$106,$A102,$CX$2,'10-11 Teamsheets'!$C$2:$C$106,BO$1)+CARDS('11-12 Teamsheets'!$H$2:$Z$119,$A102,$CX$2,'11-12 Teamsheets'!$C$2:$C$119,BO$1)+CARDS('12-13 Teamsheets'!$H$2:$Z$126,$A102,$CX$2,'12-13 Teamsheets'!$C$2:$C$126,BO$1)+CARDS('13-14 Teamsheets'!$H$2:$Z$132,$A102,$CX$2,'13-14 Teamsheets'!$C$2:$C$132,BO$1)+CARDS('14-15 Teamsheets'!$H$2:$Z$136,$A102,$CX$2,'14-15 Teamsheets'!$C$2:$C$136,BO$1)) &amp; "(" &amp; (CARDS('07-08 Teamsheets'!$H$2:$Z$88,$A102,$CX$3,'07-08 Teamsheets'!$C$2:$C$88,BO$1)+CARDS('08-09 Teamsheets'!$H$2:$Z$92,$A102,$CX$3,'08-09 Teamsheets'!$C$2:$C$92,BO$1)+CARDS('09-10 Teamsheets'!$H$2:$Z$98,$A102,$CX$3,'09-10 Teamsheets'!$C$2:$C$98,BO$1)+CARDS('10-11 Teamsheets'!$H$2:$Z$106,$A102,$CX$3,'10-11 Teamsheets'!$C$2:$C$106,BO$1)+CARDS('11-12 Teamsheets'!$H$2:$Z$119,$A102,$CX$3,'11-12 Teamsheets'!$C$2:$C$119,BO$1)+CARDS('12-13 Teamsheets'!$H$2:$Z$126,$A102,$CX$3,'12-13 Teamsheets'!$C$2:$C$126,BO$1)+CARDS('13-14 Teamsheets'!$H$2:$Z$132,$A102,$CX$3,'13-14 Teamsheets'!$C$2:$C$132,BO$1)+CARDS('14-15 Teamsheets'!$H$2:$Z$136,$A102,$CX$3,'14-15 Teamsheets'!$C$2:$C$136,BO$1)) &amp; ")"</f>
        <v>0(0)</v>
      </c>
      <c r="BS102" s="82">
        <f>MINS_PLAYED('07-08 Teamsheets'!$H$2:$R$88,$A102,'07-08 Teamsheets'!$C$2:$C$88,BO$1)+MINS_PLAYED('08-09 Teamsheets'!$H$2:$R$92,$A102,'08-09 Teamsheets'!$C$2:$C$92,BO$1)+MINS_PLAYED('09-10 Teamsheets'!$H$2:$R$98,$A102,'09-10 Teamsheets'!$C$2:$C$98,BO$1)+MINS_PLAYED('10-11 Teamsheets'!$H$2:$R$106,$A102,'10-11 Teamsheets'!$C$2:$C$106,BO$1)+MINS_PLAYED('11-12 Teamsheets'!$H$2:$R$119,$A102,'11-12 Teamsheets'!$C$2:$C$119,BO$1)+MINS_PLAYED('12-13 Teamsheets'!$H$2:$R$126,$A102,'12-13 Teamsheets'!$C$2:$C$126,BO$1)+MINS_PLAYED('13-14 Teamsheets'!$H$2:$R$132,$A102,'13-14 Teamsheets'!$C$2:$C$132,BO$1)+MINS_PLAYED('14-15 Teamsheets'!$H$2:$R$136,$A102,'14-15 Teamsheets'!$C$2:$C$136,BO$1)+MINS_AS_SUB('07-08 Teamsheets'!$S$2:$Z$88,$A102,'07-08 Teamsheets'!$C$2:$C$88,BO$1)+MINS_AS_SUB('08-09 Teamsheets'!$S$2:$Z$92,$A102,'08-09 Teamsheets'!$C$2:$C$92,BO$1)+MINS_AS_SUB('09-10 Teamsheets'!$S$2:$Z$98,$A102,'09-10 Teamsheets'!$C$2:$C$98,BO$1)+MINS_AS_SUB('10-11 Teamsheets'!$S$2:$Z$106,$A102,'10-11 Teamsheets'!$C$2:$C$106,BO$1)+MINS_AS_SUB('11-12 Teamsheets'!$S$2:$Z$119,$A102,'11-12 Teamsheets'!$C$2:$C$119,BO$1)+MINS_AS_SUB('12-13 Teamsheets'!$S$2:$Z$126,$A102,'12-13 Teamsheets'!$C$2:$C$126,BO$1)+MINS_AS_SUB('13-14 Teamsheets'!$S$2:$Z$132,$A102,'13-14 Teamsheets'!$C$2:$C$132,BO$1)+MINS_AS_SUB('14-15 Teamsheets'!$S$2:$Z$136,$A102,'14-15 Teamsheets'!$C$2:$C$136,BO$1)</f>
        <v>7</v>
      </c>
      <c r="BT102" s="71">
        <f>APPS('05-06 Teamsheets'!$H$2:$R$71,$A102,'05-06 Teamsheets'!$C$2:$C$71,B$1)+SUBS('05-06 Teamsheets'!$S$2:$W$71,$A102,'05-06 Teamsheets'!$C$2:$C$71,B$1)+APPS('06-07 Teamsheets'!$H$2:$R$83,$A102,'06-07 Teamsheets'!$C$2:$C$83,G$1)+SUBS('06-07 Teamsheets'!$S$2:$Z$83,$A102,'06-07 Teamsheets'!$C$2:$C$83,G$1)+APPS('07-08 Teamsheets'!$H$2:$R$88,$A102,'07-08 Teamsheets'!$C$2:$C$88,L$1)+SUBS('07-08 Teamsheets'!$S$2:$Z$88,$A102,'07-08 Teamsheets'!$C$2:$C$88,L$1)+APPS('08-09 Teamsheets'!$H$2:$R$92,$A102,'08-09 Teamsheets'!$C$2:$C$92,Q$1)+SUBS('08-09 Teamsheets'!$S$2:$Z$92,$A102,'08-09 Teamsheets'!$C$2:$C$92,Q$1)+APPS('09-10 Teamsheets'!$H$2:$R$98,$A102,'09-10 Teamsheets'!$C$2:$C$98,Q$1)+SUBS('09-10 Teamsheets'!$S$2:$Z$98,$A102,'09-10 Teamsheets'!$C$2:$C$98,Q$1)+APPS('10-11 Teamsheets'!$H$2:$R$107,$A102,'10-11 Teamsheets'!$C$2:$C$107,Q$1)+SUBS('10-11 Teamsheets'!$S$2:$Z$107,$A102,'10-11 Teamsheets'!$C$2:$C$107,Q$1)+APPS('11-12 Teamsheets'!$H$2:$R$119,$A102,'11-12 Teamsheets'!$C$2:$C$119,Q$1)+SUBS('11-12 Teamsheets'!$S$2:$Z$119,$A102,'11-12 Teamsheets'!$C$2:$C$119,Q$1)+APPS('12-13 Teamsheets'!$H$2:$R$126,$A102,'12-13 Teamsheets'!$C$2:$C$126,Q$1)+SUBS('12-13 Teamsheets'!$S$2:$Z$126,$A102,'12-13 Teamsheets'!$C$2:$C$126,Q$1)+APPS('13-14 Teamsheets'!$H$2:$R$132,$A102,'13-14 Teamsheets'!$C$2:$C$132,Q$1)+SUBS('13-14 Teamsheets'!$S$2:$Z$132,$A102,'13-14 Teamsheets'!$C$2:$C$132,Q$1)+APPS('14-15 Teamsheets'!$H$2:$R$136,$A102,'14-15 Teamsheets'!$C$2:$C$136,Q$1)+SUBS('14-15 Teamsheets'!$S$2:$Z$136,$A102,'14-15 Teamsheets'!$C$2:$C$136,Q$1)</f>
        <v>2</v>
      </c>
      <c r="BU102" s="132">
        <v>0</v>
      </c>
      <c r="BV102" s="27">
        <f>APPS('07-08 Teamsheets'!$H$2:$R$88,$A102,'07-08 Teamsheets'!$C$2:$C$88,AZ$1)+SUBS('07-08 Teamsheets'!$S$2:$Z$88,$A102,'07-08 Teamsheets'!$C$2:$C$88,AZ$1)+APPS('11-12 Teamsheets'!$H$2:$R$119,$A102,'11-12 Teamsheets'!$C$2:$C$119,AZ$1)+SUBS('11-12 Teamsheets'!$S$2:$Z$119,$A102,'11-12 Teamsheets'!$C$2:$C$119,AZ$1)+APPS('12-13 Teamsheets'!$H$2:$R$126,$A102,'12-13 Teamsheets'!$C$2:$C$126,AZ$1)+SUBS('12-13 Teamsheets'!$S$2:$Z$126,$A102,'12-13 Teamsheets'!$C$2:$C$126,AZ$1)+APPS('13-14 Teamsheets'!$H$2:$R$132,$A102,'13-14 Teamsheets'!$C$2:$C$132,AZ$1)+SUBS('13-14 Teamsheets'!$S$2:$Z$132,$A102,'13-14 Teamsheets'!$C$2:$C$132,AZ$1)+APPS('14-15 Teamsheets'!$H$2:$R$136,$A102,'14-15 Teamsheets'!$C$2:$C$136,AZ$1)+SUBS('14-15 Teamsheets'!$S$2:$Z$136,$A102,'14-15 Teamsheets'!$C$2:$C$136,AZ$1)+APPS('08-09 Teamsheets'!$H$2:$R$92,$A102,'08-09 Teamsheets'!$C$2:$C$92,BE$1)+APPS('09-10 Teamsheets'!$H$2:$R$98,$A102,'09-10 Teamsheets'!$C$2:$C$98,BE$1)+SUBS('08-09 Teamsheets'!$S$2:$Z$92,$A102,'08-09 Teamsheets'!$C$2:$C$92,BE$1)+SUBS('09-10 Teamsheets'!$S$2:$Z$98,$A102,'09-10 Teamsheets'!$C$2:$C$98,BE$1)+APPS('10-11 Teamsheets'!$H$2:$R$107,$A102,'10-11 Teamsheets'!$C$2:$C$107,BE$1)+SUBS('10-11 Teamsheets'!$S$2:$Z$107,$A102,'10-11 Teamsheets'!$C$2:$C$107,BE$1)+APPS('11-12 Teamsheets'!$H$2:$R$119,$A102,'11-12 Teamsheets'!$C$2:$C$119,BE$1)+SUBS('11-12 Teamsheets'!$S$2:$Z$119,$A102,'11-12 Teamsheets'!$C$2:$C$119,BE$1)+APPS('12-13 Teamsheets'!$H$2:$R$126,$A102,'12-13 Teamsheets'!$C$2:$C$126,BE$1)+SUBS('12-13 Teamsheets'!$S$2:$Z$126,$A102,'12-13 Teamsheets'!$C$2:$C$126,BE$1)+APPS('13-14 Teamsheets'!$H$2:$R$132,$A102,'13-14 Teamsheets'!$C$2:$C$132,BE$1)+SUBS('13-14 Teamsheets'!$S$2:$Z$132,$A102,'13-14 Teamsheets'!$C$2:$C$132,BE$1)+APPS('14-15 Teamsheets'!$H$2:$R$136,$A102,'14-15 Teamsheets'!$C$2:$C$136,BE$1)+SUBS('14-15 Teamsheets'!$S$2:$Z$136,$A102,'14-15 Teamsheets'!$C$2:$C$136,BE$1)</f>
        <v>0</v>
      </c>
      <c r="BW102" s="27">
        <f>APPS('07-08 Teamsheets'!$H$2:$R$88,$A102,'07-08 Teamsheets'!$C$2:$C$88,BJ$1)+APPS('08-09 Teamsheets'!$H$2:$R$92,$A102,'08-09 Teamsheets'!$C$2:$C$92,BJ$1)+APPS('09-10 Teamsheets'!$H$2:$R$98,$A102,'09-10 Teamsheets'!$C$2:$C$98,BJ$1)+SUBS('07-08 Teamsheets'!$S$2:$Z$88,$A102,'07-08 Teamsheets'!$C$2:$C$88,BJ$1)+SUBS('08-09 Teamsheets'!$S$2:$Z$92,$A102,'08-09 Teamsheets'!$C$2:$C$92,BJ$1)+SUBS('09-10 Teamsheets'!$S$2:$Z$98,$A102,'09-10 Teamsheets'!$C$2:$C$98,BJ$1)+APPS('10-11 Teamsheets'!$H$2:$R$107,$A102,'10-11 Teamsheets'!$C$2:$C$107,BJ$1)+SUBS('10-11 Teamsheets'!$S$2:$Z$107,$A102,'10-11 Teamsheets'!$C$2:$C$107,BJ$1)+APPS('11-12 Teamsheets'!$H$2:$R$119,$A102,'11-12 Teamsheets'!$C$2:$C$119,BJ$1)+SUBS('11-12 Teamsheets'!$S$2:$Z$111,$A102,'11-12 Teamsheets'!$C$2:$C$119,BJ$1)+APPS('12-13 Teamsheets'!$H$2:$R$126,$A102,'12-13 Teamsheets'!$C$2:$C$126,BJ$1)+SUBS('12-13 Teamsheets'!$S$2:$Z$118,$A102,'12-13 Teamsheets'!$C$2:$C$126,BJ$1)+APPS('13-14 Teamsheets'!$H$2:$R$132,$A102,'13-14 Teamsheets'!$C$2:$C$132,BJ$1)+SUBS('13-14 Teamsheets'!$S$2:$Z$124,$A102,'13-14 Teamsheets'!$C$2:$C$132,BJ$1)+APPS('14-15 Teamsheets'!$H$2:$R$136,$A102,'14-15 Teamsheets'!$C$2:$C$136,BJ$1)+SUBS('14-15 Teamsheets'!$S$2:$Z$128,$A102,'14-15 Teamsheets'!$C$2:$C$136,BJ$1)</f>
        <v>0</v>
      </c>
      <c r="BX102" s="27">
        <f>APPS('07-08 Teamsheets'!$H$2:$R$88,$A102,'07-08 Teamsheets'!$C$2:$C$88,BO$1)+APPS('08-09 Teamsheets'!$H$2:$R$92,$A102,'08-09 Teamsheets'!$C$2:$C$92,BO$1)+APPS('09-10 Teamsheets'!$H$2:$R$98,$A102,'09-10 Teamsheets'!$C$2:$C$98,BO$1)+SUBS('07-08 Teamsheets'!$S$2:$Z$88,$A102,'07-08 Teamsheets'!$C$2:$C$88,BO$1)+SUBS('08-09 Teamsheets'!$S$2:$Z$92,$A102,'08-09 Teamsheets'!$C$2:$C$92,BO$1)+SUBS('09-10 Teamsheets'!$S$2:$Z$98,$A102,'09-10 Teamsheets'!$C$2:$C$98,BO$1)+APPS('10-11 Teamsheets'!$H$2:$R$107,$A102,'10-11 Teamsheets'!$C$2:$C$107,BO$1)+SUBS('10-11 Teamsheets'!$S$2:$Z$107,$A102,'10-11 Teamsheets'!$C$2:$C$107,BO$1)+APPS('11-12 Teamsheets'!$H$2:$R$119,$A102,'11-12 Teamsheets'!$C$2:$C$119,BO$1)+SUBS('11-12 Teamsheets'!$S$2:$Z$119,$A102,'11-12 Teamsheets'!$C$2:$C$119,BO$1)+APPS('12-13 Teamsheets'!$H$2:$R$126,$A102,'12-13 Teamsheets'!$C$2:$C$126,BO$1)+SUBS('12-13 Teamsheets'!$S$2:$Z$126,$A102,'12-13 Teamsheets'!$C$2:$C$126,BO$1)+APPS('13-14 Teamsheets'!$H$2:$R$132,$A102,'13-14 Teamsheets'!$C$2:$C$132,BO$1)+SUBS('13-14 Teamsheets'!$S$2:$Z$132,$A102,'13-14 Teamsheets'!$C$2:$C$132,BO$1)+APPS('14-15 Teamsheets'!$H$2:$R$136,$A102,'14-15 Teamsheets'!$C$2:$C$136,BO$1)+SUBS('14-15 Teamsheets'!$S$2:$Z$136,$A102,'14-15 Teamsheets'!$C$2:$C$136,BO$1)</f>
        <v>2</v>
      </c>
      <c r="BY102" s="28">
        <f t="shared" si="31"/>
        <v>2</v>
      </c>
      <c r="BZ102" s="27" t="str">
        <f>(APPS('05-06 Teamsheets'!$H$2:$R$71,$A102) + APPS('06-07 Teamsheets'!$H$2:$R$83,$A102) +APPS('07-08 Teamsheets'!$H$2:$R$88,$A102) + APPS('08-09 Teamsheets'!$H$2:$R$92,$A102)+APPS('09-10 Teamsheets'!$H$2:$R$98,$A102)+APPS('10-11 Teamsheets'!$H$2:$R$107,$A102)+APPS('11-12 Teamsheets'!$H$2:$R$119,$A102)+APPS('12-13 Teamsheets'!$H$2:$R$126,$A102)+APPS('13-14 Teamsheets'!$H$2:$R$132,$A102)+APPS('14-15 Teamsheets'!$H$2:$R$136,$A102)) &amp; "(" &amp; (SUBS('05-06 Teamsheets'!$S$2:$W$71,$A102)+SUBS('06-07 Teamsheets'!$S$2:$Z$83,$A102)+SUBS('07-08 Teamsheets'!$S$2:$Z$88,$A102) +SUBS('08-09 Teamsheets'!$S$2:$Z$92,$A102)+SUBS('09-10 Teamsheets'!$S$2:$Z$98,$A102)+SUBS('10-11 Teamsheets'!$S$2:$Z$107,$A102)+SUBS('11-12 Teamsheets'!$S$2:$Z$119,$A102)+SUBS('12-13 Teamsheets'!$S$2:$Z$126,$A102)+SUBS('13-14 Teamsheets'!$S$2:$Z$132,$A102)+SUBS('14-15 Teamsheets'!$S$2:$Z$136,$A102)) &amp; ")"</f>
        <v>0(4)</v>
      </c>
      <c r="CA102" s="28">
        <f t="shared" si="32"/>
        <v>4</v>
      </c>
      <c r="CB102" s="71">
        <f>GOALS('05-06 Teamsheets'!$H$2:$W$71,$A102,'05-06 Teamsheets'!$C$2:$C$71,B$1)+GOALS('06-07 Teamsheets'!$H$2:$Z$83,$A102,'06-07 Teamsheets'!$C$2:$C$83,G$1)+GOALS('07-08 Teamsheets'!$H$2:$Z$88,$A102,'07-08 Teamsheets'!$C$2:$C$88,L$1)+GOALS('08-09 Teamsheets'!$H$2:$Z$92,$A102,'08-09 Teamsheets'!$C$2:$C$92,Q$1)+GOALS('09-10 Teamsheets'!$H$2:$Z$98,$A102,'09-10 Teamsheets'!$C$2:$C$98,Q$1)+GOALS('10-11 Teamsheets'!$H$2:$Z$107,$A102,'10-11 Teamsheets'!$C$2:$C$107,Q$1)+GOALS('11-12 Teamsheets'!$H$2:$Z$119,$A102,'11-12 Teamsheets'!$C$2:$C$119,Q$1)+GOALS('12-13 Teamsheets'!$H$2:$Z$126,$A102,'12-13 Teamsheets'!$C$2:$C$126,Q$1)+GOALS('13-14 Teamsheets'!$H$2:$Z$132,$A102,'13-14 Teamsheets'!$C$2:$C$132,Q$1)+GOALS('14-15 Teamsheets'!$H$2:$Z$136,$A102,'14-15 Teamsheets'!$C$2:$C$136,Q$1)</f>
        <v>0</v>
      </c>
      <c r="CC102" s="27">
        <f>GOALS('05-06 Teamsheets'!$H$2:$W$71,$A102,'05-06 Teamsheets'!$C$2:$C$71,V$1)+GOALS('05-06 Teamsheets'!$H$2:$W$71,$A102,'05-06 Teamsheets'!$C$2:$C$71,AA$1)+GOALS('06-07 Teamsheets'!$H$2:$Z$83,$A102,'06-07 Teamsheets'!$C$2:$C$83,AF$1)+GOALS('06-07 Teamsheets'!$H$2:$Z$83,$A102,'06-07 Teamsheets'!$C$2:$C$83,AK$1)+GOALS('07-08 Teamsheets'!$H$2:$Z$88,$A102,'07-08 Teamsheets'!$C$2:$C$88,AP$1)+GOALS('07-08 Teamsheets'!$H$2:$Z$88,$A102,'07-08 Teamsheets'!$C$2:$C$88,AU$1)+GOALS('07-08 Teamsheets'!$H$2:$Z$88,$A102,'07-08 Teamsheets'!$C$2:$C$88,AZ$1)+GOALS('11-12 Teamsheets'!$H$2:$Z$119,$A102,'11-12 Teamsheets'!$C$2:$C$119,AZ$1)+GOALS('12-13 Teamsheets'!$H$2:$Z$120,$A102,'12-13 Teamsheets'!$C$2:$C$120,AZ$1)+GOALS('13-14 Teamsheets'!$H$2:$Z$126,$A102,'13-14 Teamsheets'!$C$2:$C$126,AZ$1)+GOALS('14-15 Teamsheets'!$H$2:$Z$130,$A102,'14-15 Teamsheets'!$C$2:$C$130,AZ$1)+GOALS('08-09 Teamsheets'!$H$2:$Z$92,$A102,'08-09 Teamsheets'!$C$2:$C$92,BE$1)+GOALS('09-10 Teamsheets'!$H$2:$Z$98,$A102,'09-10 Teamsheets'!$C$2:$C$98,BE$1)+GOALS('10-11 Teamsheets'!$H$2:$Z$107,$A102,'10-11 Teamsheets'!$C$2:$C$107,BE$1)+GOALS('11-12 Teamsheets'!$H$2:$Z$119,$A102,'11-12 Teamsheets'!$C$2:$C$119,BE$1)+GOALS('12-13 Teamsheets'!$H$2:$Z$126,$A102,'12-13 Teamsheets'!$C$2:$C$126,BE$1)+GOALS('13-14 Teamsheets'!$H$2:$Z$132,$A102,'13-14 Teamsheets'!$C$2:$C$132,BE$1)+GOALS('14-15 Teamsheets'!$H$2:$Z$136,$A102,'14-15 Teamsheets'!$C$2:$C$136,BE$1)</f>
        <v>0</v>
      </c>
      <c r="CD102" s="27">
        <f>GOALS('07-08 Teamsheets'!$H$2:$Z$88,$A102,'07-08 Teamsheets'!$C$2:$C$88,BJ$1)
+GOALS('08-09 Teamsheets'!$H$2:$Z$92,$A102,'08-09 Teamsheets'!$C$2:$C$92,BJ$1)
+GOALS('09-10 Teamsheets'!$H$2:$Z$98,$A102,'09-10 Teamsheets'!$C$2:$C$98,BJ$1)
+GOALS('10-11 Teamsheets'!$H$2:$Z$107,$A102,'10-11 Teamsheets'!$C$2:$C$107,BJ$1)
+GOALS('11-12 Teamsheets'!$H$2:$Z$119,$A102,'11-12 Teamsheets'!$C$2:$C$119,BJ$1)
+GOALS('12-13 Teamsheets'!$H$2:$Z$124,$A102,'12-13 Teamsheets'!$C$2:$C$124,BJ$1)+GOALS('13-14 Teamsheets'!$H$2:$Z$130,$A102,'13-14 Teamsheets'!$C$2:$C$130,BJ$1)+GOALS('14-15 Teamsheets'!$H$2:$Z$134,$A102,'14-15 Teamsheets'!$C$2:$C$134,BJ$1)
+GOALS('07-08 Teamsheets'!$H$2:$Z$88,$A102,'07-08 Teamsheets'!$C$2:$C$88,BO$1)
+GOALS('08-09 Teamsheets'!$H$2:$Z$92,$A102,'08-09 Teamsheets'!$C$2:$C$92,BO$1)
+GOALS('09-10 Teamsheets'!$H$2:$Z$98,$A102,'09-10 Teamsheets'!$C$2:$C$98,BO$1)
+GOALS('10-11 Teamsheets'!$H$2:$Z$107,$A102,'10-11 Teamsheets'!$C$2:$C$107,BO$1)
+GOALS('11-12 Teamsheets'!$H$2:$Z$119,$A102,'11-12 Teamsheets'!$C$2:$C$119,BO$1)
+GOALS('12-13 Teamsheets'!$H$2:$Z$126,$A102,'12-13 Teamsheets'!$C$2:$C$126,BO$1)+GOALS('13-14 Teamsheets'!$H$2:$Z$132,$A102,'13-14 Teamsheets'!$C$2:$C$132,BO$1)+GOALS('14-15 Teamsheets'!$H$2:$Z$136,$A102,'14-15 Teamsheets'!$C$2:$C$136,BO$1)</f>
        <v>0</v>
      </c>
      <c r="CE102" s="28">
        <f t="shared" si="33"/>
        <v>0</v>
      </c>
      <c r="CF102" s="27" t="str">
        <f>(GOALS('05-06 Teamsheets'!$H$2:$R$71,$A102) +GOALS('06-07 Teamsheets'!$H$2:$R$83,$A102) +  GOALS('07-08 Teamsheets'!$H$2:$R$88,$A102) + GOALS('08-09 Teamsheets'!$H$2:$R$92,$A102)+GOALS('09-10 Teamsheets'!$H$2:$R$98,$A102)+GOALS('10-11 Teamsheets'!$H$2:$R$107,$A102)+GOALS('11-12 Teamsheets'!$H$2:$R$119,$A102)+GOALS('12-13 Teamsheets'!$H$2:$R$126,$A102)+GOALS('13-14 Teamsheets'!$H$2:$R$132,$A102)+GOALS('14-15 Teamsheets'!$H$2:$R$136,$A102)) &amp; "(" &amp; (GOALS('05-06 Teamsheets'!$S$2:$W$71,$A102)+GOALS('06-07 Teamsheets'!$S$2:$Z$83,$A102)+GOALS('07-08 Teamsheets'!$S$2:$Z$88,$A102)+GOALS('08-09 Teamsheets'!$S$2:$Z$92,$A102)+GOALS('09-10 Teamsheets'!$S$2:$Z$98,$A102)+GOALS('10-11 Teamsheets'!$S$2:$Z$107,$A102)+GOALS('11-12 Teamsheets'!$S$2:$Z$119,$A102)+GOALS('12-13 Teamsheets'!$S$2:$Z$126,$A102)+GOALS('13-14 Teamsheets'!$S$2:$Z$132,$A102)+GOALS('14-15 Teamsheets'!$S$2:$Z$136,$A102)) &amp; ")"</f>
        <v>0(0)</v>
      </c>
      <c r="CG102" s="28">
        <f t="shared" si="34"/>
        <v>0</v>
      </c>
      <c r="CH102" s="71">
        <f t="shared" si="35"/>
        <v>0</v>
      </c>
      <c r="CI102" s="83">
        <f t="shared" si="36"/>
        <v>0</v>
      </c>
      <c r="CJ102" s="77">
        <f t="shared" si="37"/>
        <v>0</v>
      </c>
      <c r="CK102" s="74" t="str">
        <f>(CARDS('05-06 Teamsheets'!$H$2:$W$71,$A102,$CX$2)+CARDS('06-07 Teamsheets'!$H$2:$Z$83,$A102,$CX$2)+CARDS('07-08 Teamsheets'!$H$2:$Z$88,$A102,$CX$2)+CARDS('08-09 Teamsheets'!$H$2:$Z$92,$A102,$CX$2)+CARDS('09-10 Teamsheets'!$H$2:$Z$98,$A102,$CX$2)+CARDS('10-11 Teamsheets'!$H$2:$Z$107,$A102,$CX$2)+CARDS('11-12 Teamsheets'!$H$2:$Z$119,$A102,$CX$2)+CARDS('12-13 Teamsheets'!$H$2:$Z$126,$A102,$CX$2)+CARDS('13-14 Teamsheets'!$H$2:$Z$130,$A102,$CX$2)) &amp; "(" &amp; (CARDS('05-06 Teamsheets'!$H$2:$W$71,$A102,$CX$3)+CARDS('06-07 Teamsheets'!$H$2:$Z$83,$A102,$CX$3)+CARDS('07-08 Teamsheets'!$H$2:$Z$88,$A102,$CX$3)+CARDS('08-09 Teamsheets'!$H$2:$Z$92,$A102,$CX$3)+CARDS('09-10 Teamsheets'!$H$2:$Z$98,$A102,$CX$3)+CARDS('10-11 Teamsheets'!$H$2:$Z$107,$A102,$CX$3)+CARDS('11-12 Teamsheets'!$H$2:$Z$119,$A102,$CX$3)+CARDS('13-14 Teamsheets'!$H$2:$Z$130,$A102,$CX$3)) &amp; ")"</f>
        <v>0(0)</v>
      </c>
      <c r="CL102" s="28">
        <f t="shared" si="38"/>
        <v>7</v>
      </c>
      <c r="CM102" s="28">
        <f>SUM(Z102,AE102,AJ102,AO102,AT102,BI102,AY102,BN102,BS102,BD102)</f>
        <v>7</v>
      </c>
      <c r="CN102" s="77">
        <f t="shared" si="39"/>
        <v>14</v>
      </c>
      <c r="CO102" s="28">
        <f t="shared" si="40"/>
        <v>3.5</v>
      </c>
      <c r="CP102" s="28">
        <f t="shared" si="41"/>
        <v>0</v>
      </c>
      <c r="CQ102" s="77">
        <f t="shared" si="42"/>
        <v>0</v>
      </c>
      <c r="CS102" s="71">
        <f t="shared" si="26"/>
        <v>138</v>
      </c>
      <c r="CT102" s="83">
        <f t="shared" si="27"/>
        <v>195</v>
      </c>
      <c r="CU102" s="77">
        <f t="shared" si="28"/>
        <v>101</v>
      </c>
      <c r="CW102"/>
      <c r="CX102" s="30"/>
    </row>
    <row r="103" spans="1:102" x14ac:dyDescent="0.2">
      <c r="A103" s="25" t="s">
        <v>2222</v>
      </c>
      <c r="B103" s="27" t="s">
        <v>1635</v>
      </c>
      <c r="C103" s="27" t="s">
        <v>1635</v>
      </c>
      <c r="D103" s="27">
        <v>0</v>
      </c>
      <c r="E103" s="27" t="s">
        <v>1635</v>
      </c>
      <c r="F103" s="82">
        <v>0</v>
      </c>
      <c r="G103" s="27" t="s">
        <v>1635</v>
      </c>
      <c r="H103" s="27" t="s">
        <v>1635</v>
      </c>
      <c r="I103" s="27">
        <v>0</v>
      </c>
      <c r="J103" s="27" t="s">
        <v>1635</v>
      </c>
      <c r="K103" s="82">
        <v>0</v>
      </c>
      <c r="L103" s="27" t="s">
        <v>1635</v>
      </c>
      <c r="M103" s="27" t="s">
        <v>1635</v>
      </c>
      <c r="N103" s="27">
        <v>0</v>
      </c>
      <c r="O103" s="27" t="s">
        <v>1635</v>
      </c>
      <c r="P103" s="82">
        <v>0</v>
      </c>
      <c r="Q103" s="27" t="str">
        <f>(APPS('08-09 Teamsheets'!$H$2:$R$92,$A103,'08-09 Teamsheets'!$C$2:$C$92,Q$1)+APPS('09-10 Teamsheets'!$H$2:$R$98,$A103,'09-10 Teamsheets'!$C$2:$C$98,Q$1)+APPS('10-11 Teamsheets'!$H$2:$R$107,$A103,'10-11 Teamsheets'!$C$2:$C$107,Q$1)+APPS('11-12 Teamsheets'!$H$2:$R$119,$A103,'11-12 Teamsheets'!$C$2:$C$119,Q$1)+APPS('12-13 Teamsheets'!$H$2:$R$126,$A103,'12-13 Teamsheets'!$C$2:$C$126,Q$1)+APPS('13-14 Teamsheets'!$H$2:$R$132,$A103,'13-14 Teamsheets'!$C$2:$C$132,Q$1)+APPS('14-15 Teamsheets'!$H$2:$R$136,$A103,'14-15 Teamsheets'!$C$2:$C$136,Q$1)) &amp; "(" &amp; (SUBS('08-09 Teamsheets'!$S$2:$Z$92,$A103,'08-09 Teamsheets'!$C$2:$C$92,Q$1)+SUBS('09-10 Teamsheets'!$S$2:$Z$98,$A103,'09-10 Teamsheets'!$C$2:$C$98,Q$1)+SUBS('10-11 Teamsheets'!$S$2:$Z$107,$A103,'10-11 Teamsheets'!$C$2:$C$107,Q$1)+SUBS('11-12 Teamsheets'!$S$2:$Z$119,$A103,'11-12 Teamsheets'!$C$2:$C$119,Q$1)+SUBS('12-13 Teamsheets'!$S$2:$Z$126,$A103,'12-13 Teamsheets'!$C$2:$C$126,Q$1)+SUBS('13-14 Teamsheets'!$S$2:$Z$132,$A103,'13-14 Teamsheets'!$C$2:$C$132,Q$1)+SUBS('14-15 Teamsheets'!$S$2:$Z$136,$A103,'14-15 Teamsheets'!$C$2:$C$136,Q$1)) &amp; ")"</f>
        <v>0(0)</v>
      </c>
      <c r="R103" s="27" t="str">
        <f>(GOALS('08-09 Teamsheets'!$H$2:$R$92,$A103,'08-09 Teamsheets'!$C$2:$C$92,Q$1)+GOALS('09-10 Teamsheets'!$H$2:$R$98,$A103,'09-10 Teamsheets'!$C$2:$C$98,Q$1)+GOALS('10-11 Teamsheets'!$H$2:$R$107,$A103,'10-11 Teamsheets'!$C$2:$C$107,Q$1)+GOALS('11-12 Teamsheets'!$H$2:$R$119,$A103,'11-12 Teamsheets'!$C$2:$C$119,Q$1)+GOALS('12-13 Teamsheets'!$H$2:$R$126,$A103,'12-13 Teamsheets'!$C$2:$C$126,Q$1)+GOALS('13-14 Teamsheets'!$H$2:$R$132,$A103,'13-14 Teamsheets'!$C$2:$C$132,Q$1)+GOALS('14-15 Teamsheets'!$H$2:$R$136,$A103,'14-15 Teamsheets'!$C$2:$C$136,Q$1)) &amp; "(" &amp; (GOALS('08-09 Teamsheets'!$S$2:$Z$92,$A103,'08-09 Teamsheets'!$C$2:$C$92,Q$1)+GOALS('09-10 Teamsheets'!$S$2:$Z$98,$A103,'09-10 Teamsheets'!$C$2:$C$98,Q$1)+GOALS('10-11 Teamsheets'!$S$2:$Z$107,$A103,'10-11 Teamsheets'!$C$2:$C$107,Q$1)+GOALS('11-12 Teamsheets'!$S$2:$Z$119,$A103,'11-12 Teamsheets'!$C$2:$C$119,Q$1)+GOALS('12-13 Teamsheets'!$S$2:$Z$126,$A103,'12-13 Teamsheets'!$C$2:$C$126,Q$1)+GOALS('13-14 Teamsheets'!$S$2:$Z$132,$A103,'13-14 Teamsheets'!$C$2:$C$132,Q$1)+GOALS('14-15 Teamsheets'!$S$2:$Z$136,$A103,'14-15 Teamsheets'!$C$2:$C$136,Q$1)) &amp; ")"</f>
        <v>0(0)</v>
      </c>
      <c r="S103" s="27">
        <f>Clean_sheet('08-09 Teamsheets'!$C$2:$H$92,$A103,Q$1)+Clean_sheet('09-10 Teamsheets'!$C$2:$H$98,$A103,Q$1)+Clean_sheet('10-11 Teamsheets'!$C$2:$H$107,$A103,Q$1)+Clean_sheet('11-12 Teamsheets'!$C$2:$H$119,$A103,Q$1)+Clean_sheet('12-13 Teamsheets'!$C$2:$H$126,$A103,Q$1)+Clean_sheet('13-14 Teamsheets'!$C$2:$H$132,$A103,Q$1)+Clean_sheet('14-15 Teamsheets'!$C$2:$H$136,$A103,Q$1)</f>
        <v>0</v>
      </c>
      <c r="T103" s="27" t="str">
        <f>(CARDS('08-09 Teamsheets'!$H$2:$Z$92,$A103,$CX$2,'08-09 Teamsheets'!$C$2:$C$92,Q$1)+CARDS('09-10 Teamsheets'!$H$2:$Z$98,$A103,$CX$2,'09-10 Teamsheets'!$C$2:$C$98,Q$1)+CARDS('10-11 Teamsheets'!$H$2:$Z$107,$A103,$CX$2,'10-11 Teamsheets'!$C$2:$C$107,Q$1)+CARDS('11-12 Teamsheets'!$H$2:$Z$119,$A103,$CX$2,'11-12 Teamsheets'!$C$2:$C$119,Q$1)+CARDS('12-13 Teamsheets'!$H$2:$Z$126,$A103,$CX$2,'12-13 Teamsheets'!$C$2:$C$126,Q$1)+CARDS('13-14 Teamsheets'!$H$2:$Z$132,$A103,$CX$2,'13-14 Teamsheets'!$C$2:$C$132,Q$1)+CARDS('14-15 Teamsheets'!$H$2:$Z$136,$A103,$CX$2,'14-15 Teamsheets'!$C$2:$C$136,Q$1)) &amp; "(" &amp; (CARDS('08-09 Teamsheets'!$H$2:$Z$92,$A103,$CX$3,'08-09 Teamsheets'!$C$2:$C$92,Q$1)+CARDS('09-10 Teamsheets'!$H$2:$Z$98,$A103,$CX$3,'09-10 Teamsheets'!$C$2:$C$98,Q$1)+CARDS('10-11 Teamsheets'!$H$2:$Z$107,$A103,$CX$3,'10-11 Teamsheets'!$C$2:$C$107,Q$1)+CARDS('11-12 Teamsheets'!$H$2:$Z$119,$A103,$CX$3,'11-12 Teamsheets'!$C$2:$C$119,Q$1)+CARDS('12-13 Teamsheets'!$H$2:$Z$126,$A103,$CX$3,'12-13 Teamsheets'!$C$2:$C$126,Q$1)+CARDS('13-14 Teamsheets'!$H$2:$Z$132,$A103,$CX$3,'13-14 Teamsheets'!$C$2:$C$132,Q$1)+CARDS('14-15 Teamsheets'!$H$2:$Z$136,$A103,$CX$3,'14-15 Teamsheets'!$C$2:$C$136,Q$1)) &amp; ")"</f>
        <v>0(0)</v>
      </c>
      <c r="U103" s="82">
        <f>MINS_PLAYED('08-09 Teamsheets'!$H$2:$R$92,$A103,'08-09 Teamsheets'!$C$2:$C$92,Q$1)+MINS_PLAYED('09-10 Teamsheets'!$H$2:$R$98,$A103,'09-10 Teamsheets'!$C$2:$C$98,Q$1)+ MINS_AS_SUB('08-09 Teamsheets'!$S$2:$Z$92,$A103,'08-09 Teamsheets'!$C$2:$C$92,Q$1)+ MINS_AS_SUB('09-10 Teamsheets'!$S$2:$Z$98,$A103,'09-10 Teamsheets'!$C$2:$C$98,Q$1)+MINS_PLAYED('10-11 Teamsheets'!$H$2:$R$107,$A103,'10-11 Teamsheets'!$C$2:$C$107,Q$1)+MINS_AS_SUB('10-11 Teamsheets'!$S$2:$Z$107,$A103,'10-11 Teamsheets'!$C$2:$C$107,Q$1)+MINS_PLAYED('11-12 Teamsheets'!$H$2:$R$119,$A103,'11-12 Teamsheets'!$C$2:$C$119,Q$1)+MINS_AS_SUB('11-12 Teamsheets'!$S$2:$Z$119,$A103,'11-12 Teamsheets'!$C$2:$C$119,Q$1)+MINS_PLAYED('12-13 Teamsheets'!$H$2:$R$126,$A103,'12-13 Teamsheets'!$C$2:$C$126,Q$1)+MINS_AS_SUB('12-13 Teamsheets'!$S$2:$Z$126,$A103,'12-13 Teamsheets'!$C$2:$C$126,Q$1)+MINS_PLAYED('13-14 Teamsheets'!$H$2:$R$132,$A103,'13-14 Teamsheets'!$C$2:$C$132,Q$1)+MINS_AS_SUB('13-14 Teamsheets'!$S$2:$Z$132,$A103,'13-14 Teamsheets'!$C$2:$C$132,Q$1)+MINS_PLAYED('14-15 Teamsheets'!$H$2:$R$136,$A103,'14-15 Teamsheets'!$C$2:$C$136,Q$1)+MINS_AS_SUB('14-15 Teamsheets'!$S$2:$Z$136,$A103,'14-15 Teamsheets'!$C$2:$C$136,Q$1)</f>
        <v>0</v>
      </c>
      <c r="V103" s="27" t="s">
        <v>1635</v>
      </c>
      <c r="W103" s="27" t="s">
        <v>1635</v>
      </c>
      <c r="X103" s="27">
        <v>0</v>
      </c>
      <c r="Y103" s="27" t="s">
        <v>1635</v>
      </c>
      <c r="Z103" s="82">
        <v>0</v>
      </c>
      <c r="AA103" s="27" t="s">
        <v>1635</v>
      </c>
      <c r="AB103" s="27" t="s">
        <v>1635</v>
      </c>
      <c r="AC103" s="27">
        <v>0</v>
      </c>
      <c r="AD103" s="27" t="s">
        <v>1635</v>
      </c>
      <c r="AE103" s="82">
        <v>0</v>
      </c>
      <c r="AF103" s="27" t="s">
        <v>1635</v>
      </c>
      <c r="AG103" s="27" t="s">
        <v>1635</v>
      </c>
      <c r="AH103" s="27">
        <v>0</v>
      </c>
      <c r="AI103" s="27" t="s">
        <v>1635</v>
      </c>
      <c r="AJ103" s="82">
        <v>0</v>
      </c>
      <c r="AK103" s="27" t="s">
        <v>1635</v>
      </c>
      <c r="AL103" s="27" t="s">
        <v>1635</v>
      </c>
      <c r="AM103" s="27">
        <v>0</v>
      </c>
      <c r="AN103" s="27" t="s">
        <v>1635</v>
      </c>
      <c r="AO103" s="82">
        <v>0</v>
      </c>
      <c r="AP103" s="27" t="s">
        <v>1635</v>
      </c>
      <c r="AQ103" s="27" t="s">
        <v>1635</v>
      </c>
      <c r="AR103" s="27">
        <v>0</v>
      </c>
      <c r="AS103" s="27" t="s">
        <v>1635</v>
      </c>
      <c r="AT103" s="82">
        <v>0</v>
      </c>
      <c r="AU103" s="27" t="s">
        <v>1635</v>
      </c>
      <c r="AV103" s="27" t="s">
        <v>1635</v>
      </c>
      <c r="AW103" s="27">
        <v>0</v>
      </c>
      <c r="AX103" s="27" t="s">
        <v>1635</v>
      </c>
      <c r="AY103" s="82">
        <v>0</v>
      </c>
      <c r="AZ103" s="27" t="str">
        <f>(APPS('07-08 Teamsheets'!$H$2:$R$88,$A103,'07-08 Teamsheets'!$C$2:$C$88,AZ$1)+APPS('11-12 Teamsheets'!$H$2:$R$119,$A103,'11-12 Teamsheets'!$C$2:$C$119,AZ$1)+APPS('12-13 Teamsheets'!$H$2:$R$126,$A103,'12-13 Teamsheets'!$C$2:$C$126,AZ$1)+APPS('13-14 Teamsheets'!$H$2:$R$132,$A103,'13-14 Teamsheets'!$C$2:$C$132,AZ$1)+APPS('14-15 Teamsheets'!$H$2:$R$136,$A103,'14-15 Teamsheets'!$C$2:$C$136,AZ$1)) &amp; "(" &amp; (SUBS('07-08 Teamsheets'!$S$2:$Z$88,$A103,'07-08 Teamsheets'!$C$2:$C$88,AZ$1)+SUBS('11-12 Teamsheets'!$S$2:$Z$119,$A103,'11-12 Teamsheets'!$C$2:$C$119,AZ$1)+SUBS('12-13 Teamsheets'!$S$2:$Z$126,$A103,'12-13 Teamsheets'!$C$2:$C$126,AZ$1)+SUBS('13-14 Teamsheets'!$S$2:$Z$132,$A103,'13-14 Teamsheets'!$C$2:$C$132,AZ$1)+SUBS('14-15 Teamsheets'!$S$2:$Z$136,$A103,'14-15 Teamsheets'!$C$2:$C$136,AZ$1)) &amp; ")"</f>
        <v>0(0)</v>
      </c>
      <c r="BA103" s="27" t="str">
        <f>(GOALS('07-08 Teamsheets'!$H$2:$R$88,$A103,'07-08 Teamsheets'!$C$2:$C$88,AZ$1)+GOALS('11-12 Teamsheets'!$H$2:$R$119,$A103,'11-12 Teamsheets'!$C$2:$C$119,AZ$1)+GOALS('12-13 Teamsheets'!$H$2:$R$126,$A103,'12-13 Teamsheets'!$C$2:$C$126,AZ$1)+GOALS('13-14 Teamsheets'!$H$2:$R$132,$A103,'13-14 Teamsheets'!$C$2:$C$132,AZ$1)+GOALS('14-15 Teamsheets'!$H$2:$R$136,$A103,'14-15 Teamsheets'!$C$2:$C$136,AZ$1)) &amp; "(" &amp; (GOALS('07-08 Teamsheets'!$S$2:$Z$88,$A103,'07-08 Teamsheets'!$C$2:$C$88,AZ$1)+GOALS('11-12 Teamsheets'!$S$2:$Z$119,$A103,'11-12 Teamsheets'!$C$2:$C$119,AZ$1)+GOALS('12-13 Teamsheets'!$S$2:$Z$126,$A103,'12-13 Teamsheets'!$C$2:$C$126,AZ$1)+GOALS('13-14 Teamsheets'!$S$2:$Z$132,$A103,'13-14 Teamsheets'!$C$2:$C$132,AZ$1)+GOALS('14-15 Teamsheets'!$S$2:$Z$136,$A103,'14-15 Teamsheets'!$C$2:$C$136,AZ$1)) &amp; ")"</f>
        <v>0(0)</v>
      </c>
      <c r="BB103" s="27">
        <f>Clean_sheet('07-08 Teamsheets'!$C$2:$H$92,$A103,AZ$1)+Clean_sheet('11-12 Teamsheets'!$C$2:$H$119,$A103,AZ$1)+Clean_sheet('12-13 Teamsheets'!$C$2:$H$126,$A103,AZ$1)+Clean_sheet('13-14 Teamsheets'!$C$2:$H$132,$A103,AZ$1)+Clean_sheet('14-15 Teamsheets'!$C$2:$H$136,$A103,AZ$1)</f>
        <v>0</v>
      </c>
      <c r="BC103" s="27" t="str">
        <f>(CARDS('07-08 Teamsheets'!$H$2:$Z$88,$A103,$CX$2,'07-08 Teamsheets'!$C$2:$C$88,AZ$1)+CARDS('11-12 Teamsheets'!$H$2:$Z$119,$A103,$CX$2,'11-12 Teamsheets'!$C$2:$C$119,AZ$1)+CARDS('12-13 Teamsheets'!$H$2:$Z$126,$A103,$CX$2,'12-13 Teamsheets'!$C$2:$C$126,AZ$1)+CARDS('13-14 Teamsheets'!$H$2:$Z$132,$A103,$CX$2,'13-14 Teamsheets'!$C$2:$C$132,AZ$1)+CARDS('14-15 Teamsheets'!$H$2:$Z$136,$A103,$CX$2,'14-15 Teamsheets'!$C$2:$C$136,AZ$1)) &amp; "(" &amp; (CARDS('07-08 Teamsheets'!$H$2:$Z$88,$A103,$CX$3,'07-08 Teamsheets'!$C$2:$C$88,AZ$1)+CARDS('11-12 Teamsheets'!$H$2:$Z$119,$A103,$CX$3,'11-12 Teamsheets'!$C$2:$C$119,AZ$1)+CARDS('12-13 Teamsheets'!$H$2:$Z$126,$A103,$CX$3,'12-13 Teamsheets'!$C$2:$C$126,AZ$1)+CARDS('13-14 Teamsheets'!$H$2:$Z$132,$A103,$CX$3,'13-14 Teamsheets'!$C$2:$C$132,AZ$1)+CARDS('14-15 Teamsheets'!$H$2:$Z$136,$A103,$CX$3,'14-15 Teamsheets'!$C$2:$C$136,AZ$1)) &amp; ")"</f>
        <v>0(0)</v>
      </c>
      <c r="BD103" s="82">
        <f>MINS_PLAYED('07-08 Teamsheets'!$H$2:$R$88,$A103,'07-08 Teamsheets'!$C$2:$C$88,AZ$1)+MINS_PLAYED('11-12 Teamsheets'!$H$2:$R$119,$A103,'11-12 Teamsheets'!$C$2:$C$119,AZ$1)+MINS_PLAYED('12-13 Teamsheets'!$H$2:$R$126,$A103,'12-13 Teamsheets'!$C$2:$C$126,AZ$1)+MINS_PLAYED('13-14 Teamsheets'!$H$2:$R$132,$A103,'13-14 Teamsheets'!$C$2:$C$132,AZ$1)+MINS_PLAYED('14-15 Teamsheets'!$H$2:$R$136,$A103,'14-15 Teamsheets'!$C$2:$C$136,AZ$1)+MINS_AS_SUB('07-08 Teamsheets'!$S$2:$Z$88,$A103,'07-08 Teamsheets'!$C$2:$C$88,AZ$1)+MINS_AS_SUB('11-12 Teamsheets'!$S$2:$Z$119,$A103,'11-12 Teamsheets'!$C$2:$C$119,AZ$1)+MINS_AS_SUB('12-13 Teamsheets'!$S$2:$Z$126,$A103,'12-13 Teamsheets'!$C$2:$C$126,AZ$1)+MINS_AS_SUB('13-14 Teamsheets'!$S$2:$Z$132,$A103,'13-14 Teamsheets'!$C$2:$C$132,AZ$1)+MINS_AS_SUB('14-15 Teamsheets'!$S$2:$Z$136,$A103,'14-15 Teamsheets'!$C$2:$C$136,AZ$1)</f>
        <v>0</v>
      </c>
      <c r="BE103" s="27" t="str">
        <f>(APPS('08-09 Teamsheets'!$H$2:$R$92,$A103,'08-09 Teamsheets'!$C$2:$C$92,BE$1)+APPS('09-10 Teamsheets'!$H$2:$R$98,$A103,'09-10 Teamsheets'!$C$2:$C$98,BE$1)+APPS('10-11 Teamsheets'!$H$2:$R$107,$A103,'10-11 Teamsheets'!$C$2:$C$107,BE$1)+APPS('11-12 Teamsheets'!$H$2:$R$119,$A103,'11-12 Teamsheets'!$C$2:$C$119,BE$1)+APPS('12-13 Teamsheets'!$H$2:$R$126,$A103,'12-13 Teamsheets'!$C$2:$C$126,BE$1)+APPS('13-14 Teamsheets'!$H$2:$R$132,$A103,'13-14 Teamsheets'!$C$2:$C$132,BE$1)+APPS('14-15 Teamsheets'!$H$2:$R$136,$A103,'14-15 Teamsheets'!$C$2:$C$136,BE$1)) &amp; "(" &amp; (SUBS('08-09 Teamsheets'!$S$2:$Z$92,$A103,'08-09 Teamsheets'!$C$2:$C$92,BE$1)+SUBS('09-10 Teamsheets'!$S$2:$Z$98,$A103,'09-10 Teamsheets'!$C$2:$C$98,BE$1)+SUBS('10-11 Teamsheets'!$S$2:$Z$107,$A103,'10-11 Teamsheets'!$C$2:$C$107,BE$1)+SUBS('11-12 Teamsheets'!$S$2:$Z$119,$A103,'11-12 Teamsheets'!$C$2:$C$119,BE$1)+SUBS('12-13 Teamsheets'!$S$2:$Z$126,$A103,'12-13 Teamsheets'!$C$2:$C$126,BE$1)+SUBS('13-14 Teamsheets'!$S$2:$Z$132,$A103,'13-14 Teamsheets'!$C$2:$C$132,BE$1)+SUBS('14-15 Teamsheets'!$S$2:$Z$136,$A103,'14-15 Teamsheets'!$C$2:$C$136,BE$1)) &amp; ")"</f>
        <v>0(0)</v>
      </c>
      <c r="BF103" s="27" t="str">
        <f>(GOALS('08-09 Teamsheets'!$H$2:$R$92,$A103,'08-09 Teamsheets'!$C$2:$C$92,BE$1)+GOALS('09-10 Teamsheets'!$H$2:$R$98,$A103,'09-10 Teamsheets'!$C$2:$C$98,BE$1)+GOALS('10-11 Teamsheets'!$H$2:$R$107,$A103,'10-11 Teamsheets'!$C$2:$C$107,BE$1)+GOALS('11-12 Teamsheets'!$H$2:$R$119,$A103,'11-12 Teamsheets'!$C$2:$C$119,BE$1)+GOALS('12-13 Teamsheets'!$H$2:$R$126,$A103,'12-13 Teamsheets'!$C$2:$C$126,BE$1)+GOALS('13-14 Teamsheets'!$H$2:$R$132,$A103,'13-14 Teamsheets'!$C$2:$C$132,BE$1)+GOALS('14-15 Teamsheets'!$H$2:$R$136,$A103,'14-15 Teamsheets'!$C$2:$C$136,BE$1)) &amp; "(" &amp; (GOALS('08-09 Teamsheets'!$S$2:$Z$92,$A103,'08-09 Teamsheets'!$C$2:$C$92,BE$1)+GOALS('09-10 Teamsheets'!$S$2:$Z$98,$A103,'09-10 Teamsheets'!$C$2:$C$98,BE$1)+GOALS('10-11 Teamsheets'!$S$2:$Z$107,$A103,'10-11 Teamsheets'!$C$2:$C$107,BE$1)+GOALS('11-12 Teamsheets'!$S$2:$Z$119,$A103,'11-12 Teamsheets'!$C$2:$C$119,BE$1)+GOALS('12-13 Teamsheets'!$S$2:$Z$126,$A103,'12-13 Teamsheets'!$C$2:$C$126,BE$1)+GOALS('13-14 Teamsheets'!$S$2:$Z$132,$A103,'13-14 Teamsheets'!$C$2:$C$132,BE$1)+GOALS('14-15 Teamsheets'!$S$2:$Z$136,$A103,'14-15 Teamsheets'!$C$2:$C$136,BE$1)) &amp; ")"</f>
        <v>0(0)</v>
      </c>
      <c r="BG103" s="27">
        <f>Clean_sheet('08-09 Teamsheets'!$C$2:$H$92,$A103,BE$1)+Clean_sheet('09-10 Teamsheets'!$C$2:$H$98,$A103,BE$1)+Clean_sheet('10-11 Teamsheets'!$C$2:$H$107,$A103,BE$1)+Clean_sheet('11-12 Teamsheets'!$C$2:$H$119,$A103,BE$1)+Clean_sheet('12-13 Teamsheets'!$C$2:$H$126,$A103,BE$1)+Clean_sheet('13-14 Teamsheets'!$C$2:$H$132,$A103,BE$1)+Clean_sheet('14-15 Teamsheets'!$C$2:$H$136,$A103,BE$1)</f>
        <v>0</v>
      </c>
      <c r="BH103" s="27" t="str">
        <f>(CARDS('08-09 Teamsheets'!$H$2:$Z$92,$A103,$CX$2,'08-09 Teamsheets'!$C$2:$C$92,BE$1)+CARDS('09-10 Teamsheets'!$H$2:$Z$98,$A103,$CX$2,'09-10 Teamsheets'!$C$2:$C$98,BE$1)+CARDS('10-11 Teamsheets'!$H$2:$Z$107,$A103,$CX$2,'10-11 Teamsheets'!$C$2:$C$107,BE$1)+CARDS('11-12 Teamsheets'!$H$2:$Z$119,$A103,$CX$2,'11-12 Teamsheets'!$C$2:$C$119,BE$1)+CARDS('12-13 Teamsheets'!$H$2:$Z$126,$A103,$CX$2,'12-13 Teamsheets'!$C$2:$C$126,BE$1)+CARDS('13-14 Teamsheets'!$H$2:$Z$132,$A103,$CX$2,'13-14 Teamsheets'!$C$2:$C$132,BE$1)+CARDS('14-15 Teamsheets'!$H$2:$Z$136,$A103,$CX$2,'14-15 Teamsheets'!$C$2:$C$136,BE$1)) &amp; "(" &amp; (CARDS('08-09 Teamsheets'!$H$2:$Z$92,$A103,$CX$3,'08-09 Teamsheets'!$C$2:$C$92,BE$1)+CARDS('09-10 Teamsheets'!$H$2:$Z$98,$A103,$CX$3,'09-10 Teamsheets'!$C$2:$C$98,BE$1)+CARDS('10-11 Teamsheets'!$H$2:$Z$107,$A103,$CX$3,'10-11 Teamsheets'!$C$2:$C$107,BE$1)+CARDS('11-12 Teamsheets'!$H$2:$Z$119,$A103,$CX$3,'11-12 Teamsheets'!$C$2:$C$119,BE$1)+CARDS('12-13 Teamsheets'!$H$2:$Z$126,$A103,$CX$3,'12-13 Teamsheets'!$C$2:$C$126,BE$1)+CARDS('13-14 Teamsheets'!$H$2:$Z$132,$A103,$CX$3,'13-14 Teamsheets'!$C$2:$C$132,BE$1)+CARDS('14-15 Teamsheets'!$H$2:$Z$136,$A103,$CX$3,'14-15 Teamsheets'!$C$2:$C$136,BE$1)) &amp; ")"</f>
        <v>0(0)</v>
      </c>
      <c r="BI103" s="82">
        <f>MINS_PLAYED('08-09 Teamsheets'!$H$2:$R$92,$A103,'08-09 Teamsheets'!$C$2:$C$92,BE$1)+MINS_PLAYED('09-10 Teamsheets'!$H$2:$R$98,$A103,'09-10 Teamsheets'!$C$2:$C$98,BE$1)+ MINS_AS_SUB('08-09 Teamsheets'!$S$2:$Z$92,$A103,'08-09 Teamsheets'!$C$2:$C$92,BE$1)+ MINS_AS_SUB('09-10 Teamsheets'!$S$2:$Z$98,$A103,'09-10 Teamsheets'!$C$2:$C$98,BE$1)+MINS_PLAYED('10-11 Teamsheets'!$H$2:$R$107,$A103,'10-11 Teamsheets'!$C$2:$C$107,BE$1)+MINS_AS_SUB('10-11 Teamsheets'!$S$2:$Z$107,$A103,'10-11 Teamsheets'!$C$2:$C$107,BE$1)+MINS_PLAYED('11-12 Teamsheets'!$H$2:$R$119,$A103,'11-12 Teamsheets'!$C$2:$C$119,BE$1)+MINS_AS_SUB('11-12 Teamsheets'!$S$2:$Z$119,$A103,'11-12 Teamsheets'!$C$2:$C$119,BE$1)+MINS_PLAYED('12-13 Teamsheets'!$H$2:$R$126,$A103,'12-13 Teamsheets'!$C$2:$C$126,BE$1)+MINS_AS_SUB('12-13 Teamsheets'!$S$2:$Z$126,$A103,'12-13 Teamsheets'!$C$2:$C$126,BE$1)+MINS_PLAYED('13-14 Teamsheets'!$H$2:$R$132,$A103,'13-14 Teamsheets'!$C$2:$C$132,BE$1)+MINS_AS_SUB('13-14 Teamsheets'!$S$2:$Z$132,$A103,'13-14 Teamsheets'!$C$2:$C$132,BE$1)+MINS_PLAYED('14-15 Teamsheets'!$H$2:$R$136,$A103,'14-15 Teamsheets'!$C$2:$C$136,BE$1)+MINS_AS_SUB('14-15 Teamsheets'!$S$2:$Z$136,$A103,'14-15 Teamsheets'!$C$2:$C$136,BE$1)</f>
        <v>0</v>
      </c>
      <c r="BJ103" s="27" t="str">
        <f>(APPS('07-08 Teamsheets'!$H$2:$R$88,$A103,'07-08 Teamsheets'!$C$2:$C$88,BJ$1)+APPS('08-09 Teamsheets'!$H$2:$R$92,$A103,'08-09 Teamsheets'!$C$2:$C$92,BJ$1)+APPS('09-10 Teamsheets'!$H$2:$R$98,$A103,'09-10 Teamsheets'!$C$2:$C$98,BJ$1)+APPS('10-11 Teamsheets'!$H$2:$R$106,$A103,'10-11 Teamsheets'!$C$2:$C$106,BJ$1)+APPS('11-12 Teamsheets'!$H$2:$R$119,$A103,'11-12 Teamsheets'!$C$2:$C$119,BJ$1)+APPS('12-13 Teamsheets'!$H$2:$R$126,$A103,'12-13 Teamsheets'!$C$2:$C$126,BJ$1)+APPS('13-14 Teamsheets'!$H$2:$R$132,$A103,'13-14 Teamsheets'!$C$2:$C$132,BJ$1)+APPS('14-15 Teamsheets'!$H$2:$R$136,$A103,'14-15 Teamsheets'!$C$2:$C$136,BJ$1)) &amp; "(" &amp; (SUBS('07-08 Teamsheets'!$S$2:$Z$88,$A103,'07-08 Teamsheets'!$C$2:$C$88,BJ$1)+SUBS('08-09 Teamsheets'!$S$2:$Z$92,$A103,'08-09 Teamsheets'!$C$2:$C$92,BJ$1)+SUBS('09-10 Teamsheets'!$S$2:$Z$98,$A103,'09-10 Teamsheets'!$C$2:$C$98,BJ$1)+SUBS('10-11 Teamsheets'!$S$2:$Z$106,$A103,'10-11 Teamsheets'!$C$2:$C$106,BJ$1)+SUBS('11-12 Teamsheets'!$S$2:$Z$119,$A103,'11-12 Teamsheets'!$C$2:$C$119,BJ$1)+SUBS('12-13 Teamsheets'!$S$2:$Z$126,$A103,'12-13 Teamsheets'!$C$2:$C$126,BJ$1)+SUBS('13-14 Teamsheets'!$S$2:$Z$132,$A103,'13-14 Teamsheets'!$C$2:$C$132,BJ$1)+SUBS('14-15 Teamsheets'!$S$2:$Z$136,$A103,'14-15 Teamsheets'!$C$2:$C$136,BJ$1)) &amp; ")"</f>
        <v>0(0)</v>
      </c>
      <c r="BK103" s="27" t="str">
        <f>(GOALS('07-08 Teamsheets'!$H$2:$R$88,$A103,'07-08 Teamsheets'!$C$2:$C$88,BJ$1)+GOALS('08-09 Teamsheets'!$H$2:$R$92,$A103,'08-09 Teamsheets'!$C$2:$C$92,BJ$1)+GOALS('09-10 Teamsheets'!$H$2:$R$98,$A103,'09-10 Teamsheets'!$C$2:$C$98,BJ$1)+GOALS('10-11 Teamsheets'!$H$2:$R$106,$A103,'10-11 Teamsheets'!$C$2:$C$106,BJ$1)+GOALS('11-12 Teamsheets'!$H$2:$R$119,$A103,'11-12 Teamsheets'!$C$2:$C$119,BJ$1)+GOALS('12-13 Teamsheets'!$H$2:$R$126,$A103,'12-13 Teamsheets'!$C$2:$C$126,BJ$1)+GOALS('13-14 Teamsheets'!$H$2:$R$132,$A103,'13-14 Teamsheets'!$C$2:$C$132,BJ$1)+GOALS('14-15 Teamsheets'!$H$2:$R$136,$A103,'14-15 Teamsheets'!$C$2:$C$136,BJ$1)) &amp; "(" &amp; (GOALS('07-08 Teamsheets'!$S$2:$Z$88,$A103,'07-08 Teamsheets'!$C$2:$C$88,BJ$1)+GOALS('08-09 Teamsheets'!$S$2:$Z$92,$A103,'08-09 Teamsheets'!$C$2:$C$92,BJ$1)+GOALS('09-10 Teamsheets'!$S$2:$Z$98,$A103,'09-10 Teamsheets'!$C$2:$C$98,BJ$1)+GOALS('10-11 Teamsheets'!$S$2:$Z$106,$A103,'10-11 Teamsheets'!$C$2:$C$106,BJ$1)+GOALS('11-12 Teamsheets'!$S$2:$Z$119,$A103,'11-12 Teamsheets'!$C$2:$C$119,BJ$1)+GOALS('12-13 Teamsheets'!$S$2:$Z$126,$A103,'12-13 Teamsheets'!$C$2:$C$126,BJ$1)+GOALS('13-14 Teamsheets'!$S$2:$Z$132,$A103,'13-14 Teamsheets'!$C$2:$C$132,BJ$1)+GOALS('14-15 Teamsheets'!$S$2:$Z$136,$A103,'14-15 Teamsheets'!$C$2:$C$136,BJ$1)) &amp; ")"</f>
        <v>0(0)</v>
      </c>
      <c r="BL103" s="27">
        <f>Clean_sheet('07-08 Teamsheets'!$C$2:$H$92,$A103,BJ$1)+Clean_sheet('08-09 Teamsheets'!$C$2:$H$92,$A103,BJ$1)+Clean_sheet('09-10 Teamsheets'!$C$2:$H$98,$A103,BJ$1)+Clean_sheet('10-11 Teamsheets'!$C$2:$H$106,$A103,BJ$1)+Clean_sheet('11-12 Teamsheets'!$C$2:$H$119,$A103,BJ$1)+Clean_sheet('12-13 Teamsheets'!$C$2:$H$126,$A103,BJ$1)+Clean_sheet('13-14 Teamsheets'!$C$2:$H$132,$A103,BJ$1)+Clean_sheet('14-15 Teamsheets'!$C$2:$H$136,$A103,BJ$1)</f>
        <v>0</v>
      </c>
      <c r="BM103" s="27" t="str">
        <f>(CARDS('07-08 Teamsheets'!$H$2:$Z$88,$A103,$CX$2,'07-08 Teamsheets'!$C$2:$C$88,BJ$1)+CARDS('08-09 Teamsheets'!$H$2:$Z$92,$A103,$CX$2,'08-09 Teamsheets'!$C$2:$C$92,BJ$1)+CARDS('09-10 Teamsheets'!$H$2:$Z$98,$A103,$CX$2,'09-10 Teamsheets'!$C$2:$C$98,BJ$1)+CARDS('10-11 Teamsheets'!$H$2:$Z$106,$A103,$CX$2,'10-11 Teamsheets'!$C$2:$C$106,BJ$1)+CARDS('11-12 Teamsheets'!$H$2:$Z$119,$A103,$CX$2,'11-12 Teamsheets'!$C$2:$C$119,BJ$1)+CARDS('12-13 Teamsheets'!$H$2:$Z$126,$A103,$CX$2,'12-13 Teamsheets'!$C$2:$C$126,BJ$1)+CARDS('13-14 Teamsheets'!$H$2:$Z$132,$A103,$CX$2,'13-14 Teamsheets'!$C$2:$C$132,BJ$1)+CARDS('14-15 Teamsheets'!$H$2:$Z$136,$A103,$CX$2,'14-15 Teamsheets'!$C$2:$C$136,BJ$1)) &amp; "(" &amp; (CARDS('07-08 Teamsheets'!$H$2:$Z$88,$A103,$CX$3,'07-08 Teamsheets'!$C$2:$C$88,BJ$1)+CARDS('08-09 Teamsheets'!$H$2:$Z$92,$A103,$CX$3,'08-09 Teamsheets'!$C$2:$C$92,BJ$1)+CARDS('09-10 Teamsheets'!$H$2:$Z$98,$A103,$CX$3,'09-10 Teamsheets'!$C$2:$C$98,BJ$1)+CARDS('10-11 Teamsheets'!$H$2:$Z$106,$A103,$CX$3,'10-11 Teamsheets'!$C$2:$C$106,BJ$1)+CARDS('11-12 Teamsheets'!$H$2:$Z$119,$A103,$CX$3,'11-12 Teamsheets'!$C$2:$C$119,BJ$1)+CARDS('12-13 Teamsheets'!$H$2:$Z$126,$A103,$CX$3,'12-13 Teamsheets'!$C$2:$C$126,BJ$1)+CARDS('13-14 Teamsheets'!$H$2:$Z$132,$A103,$CX$3,'13-14 Teamsheets'!$C$2:$C$132,BJ$1)+CARDS('14-15 Teamsheets'!$H$2:$Z$136,$A103,$CX$3,'14-15 Teamsheets'!$C$2:$C$136,BJ$1)) &amp; ")"</f>
        <v>0(0)</v>
      </c>
      <c r="BN103" s="82">
        <f>MINS_PLAYED('07-08 Teamsheets'!$H$2:$R$88,$A103,'07-08 Teamsheets'!$C$2:$C$88,BJ$1)+MINS_PLAYED('08-09 Teamsheets'!$H$2:$R$92,$A103,'08-09 Teamsheets'!$C$2:$C$92,BJ$1)+MINS_PLAYED('09-10 Teamsheets'!$H$2:$R$98,$A103,'09-10 Teamsheets'!$C$2:$C$98,BJ$1)+MINS_PLAYED('10-11 Teamsheets'!$H$2:$R$106,$A103,'10-11 Teamsheets'!$C$2:$C$106,BJ$1)+MINS_PLAYED('11-12 Teamsheets'!$H$2:$R$119,$A103,'11-12 Teamsheets'!$C$2:$C$119,BJ$1)+MINS_PLAYED('12-13 Teamsheets'!$H$2:$R$126,$A103,'12-13 Teamsheets'!$C$2:$C$126,BJ$1)+MINS_PLAYED('13-14 Teamsheets'!$H$2:$R$132,$A103,'13-14 Teamsheets'!$C$2:$C$132,BJ$1)+MINS_PLAYED('14-15 Teamsheets'!$H$2:$R$136,$A103,'14-15 Teamsheets'!$C$2:$C$136,BJ$1)+MINS_AS_SUB('07-08 Teamsheets'!$S$2:$Z$88,$A103,'07-08 Teamsheets'!$C$2:$C$88,BJ$1)+MINS_AS_SUB('08-09 Teamsheets'!$S$2:$Z$92,$A103,'08-09 Teamsheets'!$C$2:$C$92,BJ$1)+MINS_AS_SUB('09-10 Teamsheets'!$S$2:$Z$98,$A103,'09-10 Teamsheets'!$C$2:$C$98,BJ$1)+MINS_AS_SUB('10-11 Teamsheets'!$S$2:$Z$106,$A103,'10-11 Teamsheets'!$C$2:$C$106,BJ$1)+MINS_AS_SUB('11-12 Teamsheets'!$S$2:$Z$119,$A103,'11-12 Teamsheets'!$C$2:$C$119,BJ$1)+MINS_AS_SUB('12-13 Teamsheets'!$S$2:$Z$126,$A103,'12-13 Teamsheets'!$C$2:$C$126,BJ$1)+MINS_AS_SUB('13-14 Teamsheets'!$S$2:$Z$132,$A103,'13-14 Teamsheets'!$C$2:$C$132,BJ$1)+MINS_AS_SUB('14-15 Teamsheets'!$S$2:$Z$136,$A103,'14-15 Teamsheets'!$C$2:$C$136,BJ$1)</f>
        <v>0</v>
      </c>
      <c r="BO103" s="27" t="str">
        <f>(APPS('07-08 Teamsheets'!$H$2:$R$88,$A103,'07-08 Teamsheets'!$C$2:$C$88,BO$1)+APPS('08-09 Teamsheets'!$H$2:$R$92,$A103,'08-09 Teamsheets'!$C$2:$C$92,BO$1)+APPS('09-10 Teamsheets'!$H$2:$R$98,$A103,'09-10 Teamsheets'!$C$2:$C$98,BO$1)+APPS('10-11 Teamsheets'!$H$2:$R$106,$A103,'10-11 Teamsheets'!$C$2:$C$106,BO$1)+APPS('11-12 Teamsheets'!$H$2:$R$119,$A103,'11-12 Teamsheets'!$C$2:$C$119,BO$1)+APPS('12-13 Teamsheets'!$H$2:$R$126,$A103,'12-13 Teamsheets'!$C$2:$C$126,BO$1)+APPS('13-14 Teamsheets'!$H$2:$R$132,$A103,'13-14 Teamsheets'!$C$2:$C$132,BO$1)+APPS('14-15 Teamsheets'!$H$2:$R$136,$A103,'14-15 Teamsheets'!$C$2:$C$136,BO$1)) &amp; "(" &amp; (SUBS('07-08 Teamsheets'!$S$2:$Z$88,$A103,'07-08 Teamsheets'!$C$2:$C$88,BO$1)+SUBS('08-09 Teamsheets'!$S$2:$Z$92,$A103,'08-09 Teamsheets'!$C$2:$C$92,BO$1)+SUBS('09-10 Teamsheets'!$S$2:$Z$98,$A103,'09-10 Teamsheets'!$C$2:$C$98,BO$1)+SUBS('10-11 Teamsheets'!$S$2:$Z$106,$A103,'10-11 Teamsheets'!$C$2:$C$106,BO$1)+SUBS('11-12 Teamsheets'!$S$2:$Z$119,$A103,'11-12 Teamsheets'!$C$2:$C$119,BO$1)+SUBS('12-13 Teamsheets'!$S$2:$Z$126,$A103,'12-13 Teamsheets'!$C$2:$C$126,BO$1)+SUBS('13-14 Teamsheets'!$S$2:$Z$132,$A103,'13-14 Teamsheets'!$C$2:$C$132,BO$1)+SUBS('14-15 Teamsheets'!$S$2:$Z$136,$A103,'14-15 Teamsheets'!$C$2:$C$136,BO$1)) &amp; ")"</f>
        <v>0(0)</v>
      </c>
      <c r="BP103" s="27" t="str">
        <f>(GOALS('07-08 Teamsheets'!$H$2:$R$88,$A103,'07-08 Teamsheets'!$C$2:$C$88,BO$1)+GOALS('08-09 Teamsheets'!$H$2:$R$92,$A103,'08-09 Teamsheets'!$C$2:$C$92,BO$1)+GOALS('09-10 Teamsheets'!$H$2:$R$98,$A103,'09-10 Teamsheets'!$C$2:$C$98,BO$1)+GOALS('10-11 Teamsheets'!$H$2:$R$106,$A103,'10-11 Teamsheets'!$C$2:$C$106,BO$1)+GOALS('11-12 Teamsheets'!$H$2:$R$119,$A103,'11-12 Teamsheets'!$C$2:$C$119,BO$1)+GOALS('12-13 Teamsheets'!$H$2:$R$126,$A103,'12-13 Teamsheets'!$C$2:$C$126,BO$1)+GOALS('13-14 Teamsheets'!$H$2:$R$132,$A103,'13-14 Teamsheets'!$C$2:$C$132,BO$1)+GOALS('14-15 Teamsheets'!$H$2:$R$136,$A103,'14-15 Teamsheets'!$C$2:$C$136,BO$1)) &amp; "(" &amp; (GOALS('07-08 Teamsheets'!$S$2:$Z$88,$A103,'07-08 Teamsheets'!$C$2:$C$88,BO$1)+GOALS('08-09 Teamsheets'!$S$2:$Z$92,$A103,'08-09 Teamsheets'!$C$2:$C$92,BO$1)+GOALS('09-10 Teamsheets'!$S$2:$Z$98,$A103,'09-10 Teamsheets'!$C$2:$C$98,BO$1)+GOALS('10-11 Teamsheets'!$S$2:$Z$106,$A103,'10-11 Teamsheets'!$C$2:$C$106,BO$1)+GOALS('11-12 Teamsheets'!$S$2:$Z$119,$A103,'11-12 Teamsheets'!$C$2:$C$119,BO$1)+GOALS('12-13 Teamsheets'!$S$2:$Z$126,$A103,'12-13 Teamsheets'!$C$2:$C$126,BO$1)+GOALS('13-14 Teamsheets'!$S$2:$Z$132,$A103,'13-14 Teamsheets'!$C$2:$C$132,BO$1)+GOALS('14-15 Teamsheets'!$S$2:$Z$136,$A103,'14-15 Teamsheets'!$C$2:$C$136,BO$1)) &amp; ")"</f>
        <v>0(0)</v>
      </c>
      <c r="BQ103" s="27">
        <f>Clean_sheet('07-08 Teamsheets'!$C$2:$H$92,$A103,BO$1)+Clean_sheet('08-09 Teamsheets'!$C$2:$H$92,$A103,BO$1)+Clean_sheet('09-10 Teamsheets'!$C$2:$H$98,$A103,BO$1)+Clean_sheet('10-11 Teamsheets'!$C$2:$H$106,$A103,BO$1)+Clean_sheet('11-12 Teamsheets'!$C$2:$H$119,$A103,BO$1)+Clean_sheet('12-13 Teamsheets'!$C$2:$H$126,$A103,BO$1)+Clean_sheet('13-14 Teamsheets'!$C$2:$H$132,$A103,BO$1)+Clean_sheet('14-15 Teamsheets'!$C$2:$H$136,$A103,BO$1)</f>
        <v>0</v>
      </c>
      <c r="BR103" s="27" t="str">
        <f>(CARDS('07-08 Teamsheets'!$H$2:$Z$88,$A103,$CX$2,'07-08 Teamsheets'!$C$2:$C$88,BO$1)+CARDS('08-09 Teamsheets'!$H$2:$Z$92,$A103,$CX$2,'08-09 Teamsheets'!$C$2:$C$92,BO$1)+CARDS('09-10 Teamsheets'!$H$2:$Z$98,$A103,$CX$2,'09-10 Teamsheets'!$C$2:$C$98,BO$1)+CARDS('10-11 Teamsheets'!$H$2:$Z$106,$A103,$CX$2,'10-11 Teamsheets'!$C$2:$C$106,BO$1)+CARDS('11-12 Teamsheets'!$H$2:$Z$119,$A103,$CX$2,'11-12 Teamsheets'!$C$2:$C$119,BO$1)+CARDS('12-13 Teamsheets'!$H$2:$Z$126,$A103,$CX$2,'12-13 Teamsheets'!$C$2:$C$126,BO$1)+CARDS('13-14 Teamsheets'!$H$2:$Z$132,$A103,$CX$2,'13-14 Teamsheets'!$C$2:$C$132,BO$1)+CARDS('14-15 Teamsheets'!$H$2:$Z$136,$A103,$CX$2,'14-15 Teamsheets'!$C$2:$C$136,BO$1)) &amp; "(" &amp; (CARDS('07-08 Teamsheets'!$H$2:$Z$88,$A103,$CX$3,'07-08 Teamsheets'!$C$2:$C$88,BO$1)+CARDS('08-09 Teamsheets'!$H$2:$Z$92,$A103,$CX$3,'08-09 Teamsheets'!$C$2:$C$92,BO$1)+CARDS('09-10 Teamsheets'!$H$2:$Z$98,$A103,$CX$3,'09-10 Teamsheets'!$C$2:$C$98,BO$1)+CARDS('10-11 Teamsheets'!$H$2:$Z$106,$A103,$CX$3,'10-11 Teamsheets'!$C$2:$C$106,BO$1)+CARDS('11-12 Teamsheets'!$H$2:$Z$119,$A103,$CX$3,'11-12 Teamsheets'!$C$2:$C$119,BO$1)+CARDS('12-13 Teamsheets'!$H$2:$Z$126,$A103,$CX$3,'12-13 Teamsheets'!$C$2:$C$126,BO$1)+CARDS('13-14 Teamsheets'!$H$2:$Z$132,$A103,$CX$3,'13-14 Teamsheets'!$C$2:$C$132,BO$1)+CARDS('14-15 Teamsheets'!$H$2:$Z$136,$A103,$CX$3,'14-15 Teamsheets'!$C$2:$C$136,BO$1)) &amp; ")"</f>
        <v>0(0)</v>
      </c>
      <c r="BS103" s="82">
        <f>MINS_PLAYED('07-08 Teamsheets'!$H$2:$R$88,$A103,'07-08 Teamsheets'!$C$2:$C$88,BO$1)+MINS_PLAYED('08-09 Teamsheets'!$H$2:$R$92,$A103,'08-09 Teamsheets'!$C$2:$C$92,BO$1)+MINS_PLAYED('09-10 Teamsheets'!$H$2:$R$98,$A103,'09-10 Teamsheets'!$C$2:$C$98,BO$1)+MINS_PLAYED('10-11 Teamsheets'!$H$2:$R$106,$A103,'10-11 Teamsheets'!$C$2:$C$106,BO$1)+MINS_PLAYED('11-12 Teamsheets'!$H$2:$R$119,$A103,'11-12 Teamsheets'!$C$2:$C$119,BO$1)+MINS_PLAYED('12-13 Teamsheets'!$H$2:$R$126,$A103,'12-13 Teamsheets'!$C$2:$C$126,BO$1)+MINS_PLAYED('13-14 Teamsheets'!$H$2:$R$132,$A103,'13-14 Teamsheets'!$C$2:$C$132,BO$1)+MINS_PLAYED('14-15 Teamsheets'!$H$2:$R$136,$A103,'14-15 Teamsheets'!$C$2:$C$136,BO$1)+MINS_AS_SUB('07-08 Teamsheets'!$S$2:$Z$88,$A103,'07-08 Teamsheets'!$C$2:$C$88,BO$1)+MINS_AS_SUB('08-09 Teamsheets'!$S$2:$Z$92,$A103,'08-09 Teamsheets'!$C$2:$C$92,BO$1)+MINS_AS_SUB('09-10 Teamsheets'!$S$2:$Z$98,$A103,'09-10 Teamsheets'!$C$2:$C$98,BO$1)+MINS_AS_SUB('10-11 Teamsheets'!$S$2:$Z$106,$A103,'10-11 Teamsheets'!$C$2:$C$106,BO$1)+MINS_AS_SUB('11-12 Teamsheets'!$S$2:$Z$119,$A103,'11-12 Teamsheets'!$C$2:$C$119,BO$1)+MINS_AS_SUB('12-13 Teamsheets'!$S$2:$Z$126,$A103,'12-13 Teamsheets'!$C$2:$C$126,BO$1)+MINS_AS_SUB('13-14 Teamsheets'!$S$2:$Z$132,$A103,'13-14 Teamsheets'!$C$2:$C$132,BO$1)+MINS_AS_SUB('14-15 Teamsheets'!$S$2:$Z$136,$A103,'14-15 Teamsheets'!$C$2:$C$136,BO$1)</f>
        <v>0</v>
      </c>
      <c r="BT103" s="71">
        <f>APPS('05-06 Teamsheets'!$H$2:$R$71,$A103,'05-06 Teamsheets'!$C$2:$C$71,B$1)+SUBS('05-06 Teamsheets'!$S$2:$W$71,$A103,'05-06 Teamsheets'!$C$2:$C$71,B$1)+APPS('06-07 Teamsheets'!$H$2:$R$83,$A103,'06-07 Teamsheets'!$C$2:$C$83,G$1)+SUBS('06-07 Teamsheets'!$S$2:$Z$83,$A103,'06-07 Teamsheets'!$C$2:$C$83,G$1)+APPS('07-08 Teamsheets'!$H$2:$R$88,$A103,'07-08 Teamsheets'!$C$2:$C$88,L$1)+SUBS('07-08 Teamsheets'!$S$2:$Z$88,$A103,'07-08 Teamsheets'!$C$2:$C$88,L$1)+APPS('08-09 Teamsheets'!$H$2:$R$92,$A103,'08-09 Teamsheets'!$C$2:$C$92,Q$1)+SUBS('08-09 Teamsheets'!$S$2:$Z$92,$A103,'08-09 Teamsheets'!$C$2:$C$92,Q$1)+APPS('09-10 Teamsheets'!$H$2:$R$98,$A103,'09-10 Teamsheets'!$C$2:$C$98,Q$1)+SUBS('09-10 Teamsheets'!$S$2:$Z$98,$A103,'09-10 Teamsheets'!$C$2:$C$98,Q$1)+APPS('10-11 Teamsheets'!$H$2:$R$107,$A103,'10-11 Teamsheets'!$C$2:$C$107,Q$1)+SUBS('10-11 Teamsheets'!$S$2:$Z$107,$A103,'10-11 Teamsheets'!$C$2:$C$107,Q$1)+APPS('11-12 Teamsheets'!$H$2:$R$119,$A103,'11-12 Teamsheets'!$C$2:$C$119,Q$1)+SUBS('11-12 Teamsheets'!$S$2:$Z$119,$A103,'11-12 Teamsheets'!$C$2:$C$119,Q$1)+APPS('12-13 Teamsheets'!$H$2:$R$126,$A103,'12-13 Teamsheets'!$C$2:$C$126,Q$1)+SUBS('12-13 Teamsheets'!$S$2:$Z$126,$A103,'12-13 Teamsheets'!$C$2:$C$126,Q$1)+APPS('13-14 Teamsheets'!$H$2:$R$132,$A103,'13-14 Teamsheets'!$C$2:$C$132,Q$1)+SUBS('13-14 Teamsheets'!$S$2:$Z$132,$A103,'13-14 Teamsheets'!$C$2:$C$132,Q$1)+APPS('14-15 Teamsheets'!$H$2:$R$136,$A103,'14-15 Teamsheets'!$C$2:$C$136,Q$1)+SUBS('14-15 Teamsheets'!$S$2:$Z$136,$A103,'14-15 Teamsheets'!$C$2:$C$136,Q$1)</f>
        <v>0</v>
      </c>
      <c r="BU103" s="132">
        <v>0</v>
      </c>
      <c r="BV103" s="27">
        <f>APPS('07-08 Teamsheets'!$H$2:$R$88,$A103,'07-08 Teamsheets'!$C$2:$C$88,AZ$1)+SUBS('07-08 Teamsheets'!$S$2:$Z$88,$A103,'07-08 Teamsheets'!$C$2:$C$88,AZ$1)+APPS('11-12 Teamsheets'!$H$2:$R$119,$A103,'11-12 Teamsheets'!$C$2:$C$119,AZ$1)+SUBS('11-12 Teamsheets'!$S$2:$Z$119,$A103,'11-12 Teamsheets'!$C$2:$C$119,AZ$1)+APPS('12-13 Teamsheets'!$H$2:$R$126,$A103,'12-13 Teamsheets'!$C$2:$C$126,AZ$1)+SUBS('12-13 Teamsheets'!$S$2:$Z$126,$A103,'12-13 Teamsheets'!$C$2:$C$126,AZ$1)+APPS('13-14 Teamsheets'!$H$2:$R$132,$A103,'13-14 Teamsheets'!$C$2:$C$132,AZ$1)+SUBS('13-14 Teamsheets'!$S$2:$Z$132,$A103,'13-14 Teamsheets'!$C$2:$C$132,AZ$1)+APPS('14-15 Teamsheets'!$H$2:$R$136,$A103,'14-15 Teamsheets'!$C$2:$C$136,AZ$1)+SUBS('14-15 Teamsheets'!$S$2:$Z$136,$A103,'14-15 Teamsheets'!$C$2:$C$136,AZ$1)+APPS('08-09 Teamsheets'!$H$2:$R$92,$A103,'08-09 Teamsheets'!$C$2:$C$92,BE$1)+APPS('09-10 Teamsheets'!$H$2:$R$98,$A103,'09-10 Teamsheets'!$C$2:$C$98,BE$1)+SUBS('08-09 Teamsheets'!$S$2:$Z$92,$A103,'08-09 Teamsheets'!$C$2:$C$92,BE$1)+SUBS('09-10 Teamsheets'!$S$2:$Z$98,$A103,'09-10 Teamsheets'!$C$2:$C$98,BE$1)+APPS('10-11 Teamsheets'!$H$2:$R$107,$A103,'10-11 Teamsheets'!$C$2:$C$107,BE$1)+SUBS('10-11 Teamsheets'!$S$2:$Z$107,$A103,'10-11 Teamsheets'!$C$2:$C$107,BE$1)+APPS('11-12 Teamsheets'!$H$2:$R$119,$A103,'11-12 Teamsheets'!$C$2:$C$119,BE$1)+SUBS('11-12 Teamsheets'!$S$2:$Z$119,$A103,'11-12 Teamsheets'!$C$2:$C$119,BE$1)+APPS('12-13 Teamsheets'!$H$2:$R$126,$A103,'12-13 Teamsheets'!$C$2:$C$126,BE$1)+SUBS('12-13 Teamsheets'!$S$2:$Z$126,$A103,'12-13 Teamsheets'!$C$2:$C$126,BE$1)+APPS('13-14 Teamsheets'!$H$2:$R$132,$A103,'13-14 Teamsheets'!$C$2:$C$132,BE$1)+SUBS('13-14 Teamsheets'!$S$2:$Z$132,$A103,'13-14 Teamsheets'!$C$2:$C$132,BE$1)+APPS('14-15 Teamsheets'!$H$2:$R$136,$A103,'14-15 Teamsheets'!$C$2:$C$136,BE$1)+SUBS('14-15 Teamsheets'!$S$2:$Z$136,$A103,'14-15 Teamsheets'!$C$2:$C$136,BE$1)</f>
        <v>0</v>
      </c>
      <c r="BW103" s="27">
        <f>APPS('07-08 Teamsheets'!$H$2:$R$88,$A103,'07-08 Teamsheets'!$C$2:$C$88,BJ$1)+APPS('08-09 Teamsheets'!$H$2:$R$92,$A103,'08-09 Teamsheets'!$C$2:$C$92,BJ$1)+APPS('09-10 Teamsheets'!$H$2:$R$98,$A103,'09-10 Teamsheets'!$C$2:$C$98,BJ$1)+SUBS('07-08 Teamsheets'!$S$2:$Z$88,$A103,'07-08 Teamsheets'!$C$2:$C$88,BJ$1)+SUBS('08-09 Teamsheets'!$S$2:$Z$92,$A103,'08-09 Teamsheets'!$C$2:$C$92,BJ$1)+SUBS('09-10 Teamsheets'!$S$2:$Z$98,$A103,'09-10 Teamsheets'!$C$2:$C$98,BJ$1)+APPS('10-11 Teamsheets'!$H$2:$R$107,$A103,'10-11 Teamsheets'!$C$2:$C$107,BJ$1)+SUBS('10-11 Teamsheets'!$S$2:$Z$107,$A103,'10-11 Teamsheets'!$C$2:$C$107,BJ$1)+APPS('11-12 Teamsheets'!$H$2:$R$119,$A103,'11-12 Teamsheets'!$C$2:$C$119,BJ$1)+SUBS('11-12 Teamsheets'!$S$2:$Z$111,$A103,'11-12 Teamsheets'!$C$2:$C$119,BJ$1)+APPS('12-13 Teamsheets'!$H$2:$R$126,$A103,'12-13 Teamsheets'!$C$2:$C$126,BJ$1)+SUBS('12-13 Teamsheets'!$S$2:$Z$118,$A103,'12-13 Teamsheets'!$C$2:$C$126,BJ$1)+APPS('13-14 Teamsheets'!$H$2:$R$132,$A103,'13-14 Teamsheets'!$C$2:$C$132,BJ$1)+SUBS('13-14 Teamsheets'!$S$2:$Z$124,$A103,'13-14 Teamsheets'!$C$2:$C$132,BJ$1)+APPS('14-15 Teamsheets'!$H$2:$R$136,$A103,'14-15 Teamsheets'!$C$2:$C$136,BJ$1)+SUBS('14-15 Teamsheets'!$S$2:$Z$128,$A103,'14-15 Teamsheets'!$C$2:$C$136,BJ$1)</f>
        <v>0</v>
      </c>
      <c r="BX103" s="27">
        <f>APPS('07-08 Teamsheets'!$H$2:$R$88,$A103,'07-08 Teamsheets'!$C$2:$C$88,BO$1)+APPS('08-09 Teamsheets'!$H$2:$R$92,$A103,'08-09 Teamsheets'!$C$2:$C$92,BO$1)+APPS('09-10 Teamsheets'!$H$2:$R$98,$A103,'09-10 Teamsheets'!$C$2:$C$98,BO$1)+SUBS('07-08 Teamsheets'!$S$2:$Z$88,$A103,'07-08 Teamsheets'!$C$2:$C$88,BO$1)+SUBS('08-09 Teamsheets'!$S$2:$Z$92,$A103,'08-09 Teamsheets'!$C$2:$C$92,BO$1)+SUBS('09-10 Teamsheets'!$S$2:$Z$98,$A103,'09-10 Teamsheets'!$C$2:$C$98,BO$1)+APPS('10-11 Teamsheets'!$H$2:$R$107,$A103,'10-11 Teamsheets'!$C$2:$C$107,BO$1)+SUBS('10-11 Teamsheets'!$S$2:$Z$107,$A103,'10-11 Teamsheets'!$C$2:$C$107,BO$1)+APPS('11-12 Teamsheets'!$H$2:$R$119,$A103,'11-12 Teamsheets'!$C$2:$C$119,BO$1)+SUBS('11-12 Teamsheets'!$S$2:$Z$119,$A103,'11-12 Teamsheets'!$C$2:$C$119,BO$1)+APPS('12-13 Teamsheets'!$H$2:$R$126,$A103,'12-13 Teamsheets'!$C$2:$C$126,BO$1)+SUBS('12-13 Teamsheets'!$S$2:$Z$126,$A103,'12-13 Teamsheets'!$C$2:$C$126,BO$1)+APPS('13-14 Teamsheets'!$H$2:$R$132,$A103,'13-14 Teamsheets'!$C$2:$C$132,BO$1)+SUBS('13-14 Teamsheets'!$S$2:$Z$132,$A103,'13-14 Teamsheets'!$C$2:$C$132,BO$1)+APPS('14-15 Teamsheets'!$H$2:$R$136,$A103,'14-15 Teamsheets'!$C$2:$C$136,BO$1)+SUBS('14-15 Teamsheets'!$S$2:$Z$136,$A103,'14-15 Teamsheets'!$C$2:$C$136,BO$1)</f>
        <v>0</v>
      </c>
      <c r="BY103" s="28">
        <f t="shared" si="31"/>
        <v>0</v>
      </c>
      <c r="BZ103" s="27" t="str">
        <f>(APPS('05-06 Teamsheets'!$H$2:$R$71,$A103) + APPS('06-07 Teamsheets'!$H$2:$R$83,$A103) +APPS('07-08 Teamsheets'!$H$2:$R$88,$A103) + APPS('08-09 Teamsheets'!$H$2:$R$92,$A103)+APPS('09-10 Teamsheets'!$H$2:$R$98,$A103)+APPS('10-11 Teamsheets'!$H$2:$R$107,$A103)+APPS('11-12 Teamsheets'!$H$2:$R$119,$A103)+APPS('12-13 Teamsheets'!$H$2:$R$126,$A103)+APPS('13-14 Teamsheets'!$H$2:$R$132,$A103)+APPS('14-15 Teamsheets'!$H$2:$R$136,$A103)) &amp; "(" &amp; (SUBS('05-06 Teamsheets'!$S$2:$W$71,$A103)+SUBS('06-07 Teamsheets'!$S$2:$Z$83,$A103)+SUBS('07-08 Teamsheets'!$S$2:$Z$88,$A103) +SUBS('08-09 Teamsheets'!$S$2:$Z$92,$A103)+SUBS('09-10 Teamsheets'!$S$2:$Z$98,$A103)+SUBS('10-11 Teamsheets'!$S$2:$Z$107,$A103)+SUBS('11-12 Teamsheets'!$S$2:$Z$119,$A103)+SUBS('12-13 Teamsheets'!$S$2:$Z$126,$A103)+SUBS('13-14 Teamsheets'!$S$2:$Z$132,$A103)+SUBS('14-15 Teamsheets'!$S$2:$Z$136,$A103)) &amp; ")"</f>
        <v>0(0)</v>
      </c>
      <c r="CA103" s="28">
        <f t="shared" si="32"/>
        <v>0</v>
      </c>
      <c r="CB103" s="71">
        <f>GOALS('05-06 Teamsheets'!$H$2:$W$71,$A103,'05-06 Teamsheets'!$C$2:$C$71,B$1)+GOALS('06-07 Teamsheets'!$H$2:$Z$83,$A103,'06-07 Teamsheets'!$C$2:$C$83,G$1)+GOALS('07-08 Teamsheets'!$H$2:$Z$88,$A103,'07-08 Teamsheets'!$C$2:$C$88,L$1)+GOALS('08-09 Teamsheets'!$H$2:$Z$92,$A103,'08-09 Teamsheets'!$C$2:$C$92,Q$1)+GOALS('09-10 Teamsheets'!$H$2:$Z$98,$A103,'09-10 Teamsheets'!$C$2:$C$98,Q$1)+GOALS('10-11 Teamsheets'!$H$2:$Z$107,$A103,'10-11 Teamsheets'!$C$2:$C$107,Q$1)+GOALS('11-12 Teamsheets'!$H$2:$Z$119,$A103,'11-12 Teamsheets'!$C$2:$C$119,Q$1)+GOALS('12-13 Teamsheets'!$H$2:$Z$126,$A103,'12-13 Teamsheets'!$C$2:$C$126,Q$1)+GOALS('13-14 Teamsheets'!$H$2:$Z$132,$A103,'13-14 Teamsheets'!$C$2:$C$132,Q$1)+GOALS('14-15 Teamsheets'!$H$2:$Z$136,$A103,'14-15 Teamsheets'!$C$2:$C$136,Q$1)</f>
        <v>0</v>
      </c>
      <c r="CC103" s="27">
        <f>GOALS('05-06 Teamsheets'!$H$2:$W$71,$A103,'05-06 Teamsheets'!$C$2:$C$71,V$1)+GOALS('05-06 Teamsheets'!$H$2:$W$71,$A103,'05-06 Teamsheets'!$C$2:$C$71,AA$1)+GOALS('06-07 Teamsheets'!$H$2:$Z$83,$A103,'06-07 Teamsheets'!$C$2:$C$83,AF$1)+GOALS('06-07 Teamsheets'!$H$2:$Z$83,$A103,'06-07 Teamsheets'!$C$2:$C$83,AK$1)+GOALS('07-08 Teamsheets'!$H$2:$Z$88,$A103,'07-08 Teamsheets'!$C$2:$C$88,AP$1)+GOALS('07-08 Teamsheets'!$H$2:$Z$88,$A103,'07-08 Teamsheets'!$C$2:$C$88,AU$1)+GOALS('07-08 Teamsheets'!$H$2:$Z$88,$A103,'07-08 Teamsheets'!$C$2:$C$88,AZ$1)+GOALS('11-12 Teamsheets'!$H$2:$Z$119,$A103,'11-12 Teamsheets'!$C$2:$C$119,AZ$1)+GOALS('12-13 Teamsheets'!$H$2:$Z$120,$A103,'12-13 Teamsheets'!$C$2:$C$120,AZ$1)+GOALS('13-14 Teamsheets'!$H$2:$Z$126,$A103,'13-14 Teamsheets'!$C$2:$C$126,AZ$1)+GOALS('14-15 Teamsheets'!$H$2:$Z$130,$A103,'14-15 Teamsheets'!$C$2:$C$130,AZ$1)+GOALS('08-09 Teamsheets'!$H$2:$Z$92,$A103,'08-09 Teamsheets'!$C$2:$C$92,BE$1)+GOALS('09-10 Teamsheets'!$H$2:$Z$98,$A103,'09-10 Teamsheets'!$C$2:$C$98,BE$1)+GOALS('10-11 Teamsheets'!$H$2:$Z$107,$A103,'10-11 Teamsheets'!$C$2:$C$107,BE$1)+GOALS('11-12 Teamsheets'!$H$2:$Z$119,$A103,'11-12 Teamsheets'!$C$2:$C$119,BE$1)+GOALS('12-13 Teamsheets'!$H$2:$Z$126,$A103,'12-13 Teamsheets'!$C$2:$C$126,BE$1)+GOALS('13-14 Teamsheets'!$H$2:$Z$132,$A103,'13-14 Teamsheets'!$C$2:$C$132,BE$1)+GOALS('14-15 Teamsheets'!$H$2:$Z$136,$A103,'14-15 Teamsheets'!$C$2:$C$136,BE$1)</f>
        <v>0</v>
      </c>
      <c r="CD103" s="27">
        <f>GOALS('07-08 Teamsheets'!$H$2:$Z$88,$A103,'07-08 Teamsheets'!$C$2:$C$88,BJ$1)
+GOALS('08-09 Teamsheets'!$H$2:$Z$92,$A103,'08-09 Teamsheets'!$C$2:$C$92,BJ$1)
+GOALS('09-10 Teamsheets'!$H$2:$Z$98,$A103,'09-10 Teamsheets'!$C$2:$C$98,BJ$1)
+GOALS('10-11 Teamsheets'!$H$2:$Z$107,$A103,'10-11 Teamsheets'!$C$2:$C$107,BJ$1)
+GOALS('11-12 Teamsheets'!$H$2:$Z$119,$A103,'11-12 Teamsheets'!$C$2:$C$119,BJ$1)
+GOALS('12-13 Teamsheets'!$H$2:$Z$124,$A103,'12-13 Teamsheets'!$C$2:$C$124,BJ$1)+GOALS('13-14 Teamsheets'!$H$2:$Z$130,$A103,'13-14 Teamsheets'!$C$2:$C$130,BJ$1)+GOALS('14-15 Teamsheets'!$H$2:$Z$134,$A103,'14-15 Teamsheets'!$C$2:$C$134,BJ$1)
+GOALS('07-08 Teamsheets'!$H$2:$Z$88,$A103,'07-08 Teamsheets'!$C$2:$C$88,BO$1)
+GOALS('08-09 Teamsheets'!$H$2:$Z$92,$A103,'08-09 Teamsheets'!$C$2:$C$92,BO$1)
+GOALS('09-10 Teamsheets'!$H$2:$Z$98,$A103,'09-10 Teamsheets'!$C$2:$C$98,BO$1)
+GOALS('10-11 Teamsheets'!$H$2:$Z$107,$A103,'10-11 Teamsheets'!$C$2:$C$107,BO$1)
+GOALS('11-12 Teamsheets'!$H$2:$Z$119,$A103,'11-12 Teamsheets'!$C$2:$C$119,BO$1)
+GOALS('12-13 Teamsheets'!$H$2:$Z$126,$A103,'12-13 Teamsheets'!$C$2:$C$126,BO$1)+GOALS('13-14 Teamsheets'!$H$2:$Z$132,$A103,'13-14 Teamsheets'!$C$2:$C$132,BO$1)+GOALS('14-15 Teamsheets'!$H$2:$Z$136,$A103,'14-15 Teamsheets'!$C$2:$C$136,BO$1)</f>
        <v>0</v>
      </c>
      <c r="CE103" s="28">
        <f t="shared" si="33"/>
        <v>0</v>
      </c>
      <c r="CF103" s="27" t="str">
        <f>(GOALS('05-06 Teamsheets'!$H$2:$R$71,$A103) +GOALS('06-07 Teamsheets'!$H$2:$R$83,$A103) +  GOALS('07-08 Teamsheets'!$H$2:$R$88,$A103) + GOALS('08-09 Teamsheets'!$H$2:$R$92,$A103)+GOALS('09-10 Teamsheets'!$H$2:$R$98,$A103)+GOALS('10-11 Teamsheets'!$H$2:$R$107,$A103)+GOALS('11-12 Teamsheets'!$H$2:$R$119,$A103)+GOALS('12-13 Teamsheets'!$H$2:$R$126,$A103)+GOALS('13-14 Teamsheets'!$H$2:$R$132,$A103)+GOALS('14-15 Teamsheets'!$H$2:$R$136,$A103)) &amp; "(" &amp; (GOALS('05-06 Teamsheets'!$S$2:$W$71,$A103)+GOALS('06-07 Teamsheets'!$S$2:$Z$83,$A103)+GOALS('07-08 Teamsheets'!$S$2:$Z$88,$A103)+GOALS('08-09 Teamsheets'!$S$2:$Z$92,$A103)+GOALS('09-10 Teamsheets'!$S$2:$Z$98,$A103)+GOALS('10-11 Teamsheets'!$S$2:$Z$107,$A103)+GOALS('11-12 Teamsheets'!$S$2:$Z$119,$A103)+GOALS('12-13 Teamsheets'!$S$2:$Z$126,$A103)+GOALS('13-14 Teamsheets'!$S$2:$Z$132,$A103)+GOALS('14-15 Teamsheets'!$S$2:$Z$136,$A103)) &amp; ")"</f>
        <v>0(0)</v>
      </c>
      <c r="CG103" s="28">
        <f t="shared" si="34"/>
        <v>0</v>
      </c>
      <c r="CH103" s="71">
        <f t="shared" si="35"/>
        <v>0</v>
      </c>
      <c r="CI103" s="83">
        <f t="shared" si="36"/>
        <v>0</v>
      </c>
      <c r="CJ103" s="77">
        <f t="shared" si="37"/>
        <v>0</v>
      </c>
      <c r="CK103" s="74" t="str">
        <f>(CARDS('05-06 Teamsheets'!$H$2:$W$71,$A103,$CX$2)+CARDS('06-07 Teamsheets'!$H$2:$Z$83,$A103,$CX$2)+CARDS('07-08 Teamsheets'!$H$2:$Z$88,$A103,$CX$2)+CARDS('08-09 Teamsheets'!$H$2:$Z$92,$A103,$CX$2)+CARDS('09-10 Teamsheets'!$H$2:$Z$98,$A103,$CX$2)+CARDS('10-11 Teamsheets'!$H$2:$Z$107,$A103,$CX$2)+CARDS('11-12 Teamsheets'!$H$2:$Z$119,$A103,$CX$2)+CARDS('12-13 Teamsheets'!$H$2:$Z$126,$A103,$CX$2)+CARDS('13-14 Teamsheets'!$H$2:$Z$130,$A103,$CX$2)) &amp; "(" &amp; (CARDS('05-06 Teamsheets'!$H$2:$W$71,$A103,$CX$3)+CARDS('06-07 Teamsheets'!$H$2:$Z$83,$A103,$CX$3)+CARDS('07-08 Teamsheets'!$H$2:$Z$88,$A103,$CX$3)+CARDS('08-09 Teamsheets'!$H$2:$Z$92,$A103,$CX$3)+CARDS('09-10 Teamsheets'!$H$2:$Z$98,$A103,$CX$3)+CARDS('10-11 Teamsheets'!$H$2:$Z$107,$A103,$CX$3)+CARDS('11-12 Teamsheets'!$H$2:$Z$119,$A103,$CX$3)+CARDS('13-14 Teamsheets'!$H$2:$Z$130,$A103,$CX$3)) &amp; ")"</f>
        <v>0(0)</v>
      </c>
      <c r="CL103" s="28">
        <f t="shared" si="10"/>
        <v>0</v>
      </c>
      <c r="CM103" s="28">
        <f t="shared" si="25"/>
        <v>0</v>
      </c>
      <c r="CN103" s="77">
        <f t="shared" si="12"/>
        <v>0</v>
      </c>
      <c r="CO103" s="28">
        <f t="shared" si="29"/>
        <v>0</v>
      </c>
      <c r="CP103" s="28">
        <f t="shared" si="30"/>
        <v>0</v>
      </c>
      <c r="CQ103" s="77">
        <f t="shared" si="24"/>
        <v>0</v>
      </c>
      <c r="CS103" s="71">
        <f t="shared" si="26"/>
        <v>197</v>
      </c>
      <c r="CT103" s="83">
        <f t="shared" si="27"/>
        <v>196</v>
      </c>
      <c r="CU103" s="77">
        <f t="shared" si="28"/>
        <v>101</v>
      </c>
    </row>
    <row r="104" spans="1:102" x14ac:dyDescent="0.2">
      <c r="A104" s="112" t="s">
        <v>3796</v>
      </c>
      <c r="B104" s="27" t="s">
        <v>1635</v>
      </c>
      <c r="C104" s="27" t="s">
        <v>1635</v>
      </c>
      <c r="D104" s="27">
        <v>0</v>
      </c>
      <c r="E104" s="27" t="s">
        <v>1635</v>
      </c>
      <c r="F104" s="82">
        <v>0</v>
      </c>
      <c r="G104" s="27" t="s">
        <v>1635</v>
      </c>
      <c r="H104" s="27" t="s">
        <v>1635</v>
      </c>
      <c r="I104" s="27">
        <v>0</v>
      </c>
      <c r="J104" s="27" t="s">
        <v>1635</v>
      </c>
      <c r="K104" s="82">
        <v>0</v>
      </c>
      <c r="L104" s="27" t="s">
        <v>1635</v>
      </c>
      <c r="M104" s="27" t="s">
        <v>1635</v>
      </c>
      <c r="N104" s="27">
        <v>0</v>
      </c>
      <c r="O104" s="27" t="s">
        <v>1635</v>
      </c>
      <c r="P104" s="82">
        <v>0</v>
      </c>
      <c r="Q104" s="27" t="str">
        <f>(APPS('08-09 Teamsheets'!$H$2:$R$92,$A104,'08-09 Teamsheets'!$C$2:$C$92,Q$1)+APPS('09-10 Teamsheets'!$H$2:$R$98,$A104,'09-10 Teamsheets'!$C$2:$C$98,Q$1)+APPS('10-11 Teamsheets'!$H$2:$R$107,$A104,'10-11 Teamsheets'!$C$2:$C$107,Q$1)+APPS('11-12 Teamsheets'!$H$2:$R$119,$A104,'11-12 Teamsheets'!$C$2:$C$119,Q$1)+APPS('12-13 Teamsheets'!$H$2:$R$126,$A104,'12-13 Teamsheets'!$C$2:$C$126,Q$1)+APPS('13-14 Teamsheets'!$H$2:$R$132,$A104,'13-14 Teamsheets'!$C$2:$C$132,Q$1)+APPS('14-15 Teamsheets'!$H$2:$R$136,$A104,'14-15 Teamsheets'!$C$2:$C$136,Q$1)) &amp; "(" &amp; (SUBS('08-09 Teamsheets'!$S$2:$Z$92,$A104,'08-09 Teamsheets'!$C$2:$C$92,Q$1)+SUBS('09-10 Teamsheets'!$S$2:$Z$98,$A104,'09-10 Teamsheets'!$C$2:$C$98,Q$1)+SUBS('10-11 Teamsheets'!$S$2:$Z$107,$A104,'10-11 Teamsheets'!$C$2:$C$107,Q$1)+SUBS('11-12 Teamsheets'!$S$2:$Z$119,$A104,'11-12 Teamsheets'!$C$2:$C$119,Q$1)+SUBS('12-13 Teamsheets'!$S$2:$Z$126,$A104,'12-13 Teamsheets'!$C$2:$C$126,Q$1)+SUBS('13-14 Teamsheets'!$S$2:$Z$132,$A104,'13-14 Teamsheets'!$C$2:$C$132,Q$1)+SUBS('14-15 Teamsheets'!$S$2:$Z$136,$A104,'14-15 Teamsheets'!$C$2:$C$136,Q$1)) &amp; ")"</f>
        <v>13(2)</v>
      </c>
      <c r="R104" s="27" t="str">
        <f>(GOALS('08-09 Teamsheets'!$H$2:$R$92,$A104,'08-09 Teamsheets'!$C$2:$C$92,Q$1)+GOALS('09-10 Teamsheets'!$H$2:$R$98,$A104,'09-10 Teamsheets'!$C$2:$C$98,Q$1)+GOALS('10-11 Teamsheets'!$H$2:$R$107,$A104,'10-11 Teamsheets'!$C$2:$C$107,Q$1)+GOALS('11-12 Teamsheets'!$H$2:$R$119,$A104,'11-12 Teamsheets'!$C$2:$C$119,Q$1)+GOALS('12-13 Teamsheets'!$H$2:$R$126,$A104,'12-13 Teamsheets'!$C$2:$C$126,Q$1)+GOALS('13-14 Teamsheets'!$H$2:$R$132,$A104,'13-14 Teamsheets'!$C$2:$C$132,Q$1)+GOALS('14-15 Teamsheets'!$H$2:$R$136,$A104,'14-15 Teamsheets'!$C$2:$C$136,Q$1)) &amp; "(" &amp; (GOALS('08-09 Teamsheets'!$S$2:$Z$92,$A104,'08-09 Teamsheets'!$C$2:$C$92,Q$1)+GOALS('09-10 Teamsheets'!$S$2:$Z$98,$A104,'09-10 Teamsheets'!$C$2:$C$98,Q$1)+GOALS('10-11 Teamsheets'!$S$2:$Z$107,$A104,'10-11 Teamsheets'!$C$2:$C$107,Q$1)+GOALS('11-12 Teamsheets'!$S$2:$Z$119,$A104,'11-12 Teamsheets'!$C$2:$C$119,Q$1)+GOALS('12-13 Teamsheets'!$S$2:$Z$126,$A104,'12-13 Teamsheets'!$C$2:$C$126,Q$1)+GOALS('13-14 Teamsheets'!$S$2:$Z$132,$A104,'13-14 Teamsheets'!$C$2:$C$132,Q$1)+GOALS('14-15 Teamsheets'!$S$2:$Z$136,$A104,'14-15 Teamsheets'!$C$2:$C$136,Q$1)) &amp; ")"</f>
        <v>1(1)</v>
      </c>
      <c r="S104" s="27">
        <f>Clean_sheet('08-09 Teamsheets'!$C$2:$H$92,$A104,Q$1)+Clean_sheet('09-10 Teamsheets'!$C$2:$H$98,$A104,Q$1)+Clean_sheet('10-11 Teamsheets'!$C$2:$H$107,$A104,Q$1)+Clean_sheet('11-12 Teamsheets'!$C$2:$H$119,$A104,Q$1)+Clean_sheet('12-13 Teamsheets'!$C$2:$H$126,$A104,Q$1)+Clean_sheet('13-14 Teamsheets'!$C$2:$H$132,$A104,Q$1)+Clean_sheet('14-15 Teamsheets'!$C$2:$H$136,$A104,Q$1)</f>
        <v>0</v>
      </c>
      <c r="T104" s="27" t="str">
        <f>(CARDS('08-09 Teamsheets'!$H$2:$Z$92,$A104,$CX$2,'08-09 Teamsheets'!$C$2:$C$92,Q$1)+CARDS('09-10 Teamsheets'!$H$2:$Z$98,$A104,$CX$2,'09-10 Teamsheets'!$C$2:$C$98,Q$1)+CARDS('10-11 Teamsheets'!$H$2:$Z$107,$A104,$CX$2,'10-11 Teamsheets'!$C$2:$C$107,Q$1)+CARDS('11-12 Teamsheets'!$H$2:$Z$119,$A104,$CX$2,'11-12 Teamsheets'!$C$2:$C$119,Q$1)+CARDS('12-13 Teamsheets'!$H$2:$Z$126,$A104,$CX$2,'12-13 Teamsheets'!$C$2:$C$126,Q$1)+CARDS('13-14 Teamsheets'!$H$2:$Z$132,$A104,$CX$2,'13-14 Teamsheets'!$C$2:$C$132,Q$1)+CARDS('14-15 Teamsheets'!$H$2:$Z$136,$A104,$CX$2,'14-15 Teamsheets'!$C$2:$C$136,Q$1)) &amp; "(" &amp; (CARDS('08-09 Teamsheets'!$H$2:$Z$92,$A104,$CX$3,'08-09 Teamsheets'!$C$2:$C$92,Q$1)+CARDS('09-10 Teamsheets'!$H$2:$Z$98,$A104,$CX$3,'09-10 Teamsheets'!$C$2:$C$98,Q$1)+CARDS('10-11 Teamsheets'!$H$2:$Z$107,$A104,$CX$3,'10-11 Teamsheets'!$C$2:$C$107,Q$1)+CARDS('11-12 Teamsheets'!$H$2:$Z$119,$A104,$CX$3,'11-12 Teamsheets'!$C$2:$C$119,Q$1)+CARDS('12-13 Teamsheets'!$H$2:$Z$126,$A104,$CX$3,'12-13 Teamsheets'!$C$2:$C$126,Q$1)+CARDS('13-14 Teamsheets'!$H$2:$Z$132,$A104,$CX$3,'13-14 Teamsheets'!$C$2:$C$132,Q$1)+CARDS('14-15 Teamsheets'!$H$2:$Z$136,$A104,$CX$3,'14-15 Teamsheets'!$C$2:$C$136,Q$1)) &amp; ")"</f>
        <v>3(0)</v>
      </c>
      <c r="U104" s="82">
        <f>MINS_PLAYED('08-09 Teamsheets'!$H$2:$R$92,$A104,'08-09 Teamsheets'!$C$2:$C$92,Q$1)+MINS_PLAYED('09-10 Teamsheets'!$H$2:$R$98,$A104,'09-10 Teamsheets'!$C$2:$C$98,Q$1)+ MINS_AS_SUB('08-09 Teamsheets'!$S$2:$Z$92,$A104,'08-09 Teamsheets'!$C$2:$C$92,Q$1)+ MINS_AS_SUB('09-10 Teamsheets'!$S$2:$Z$98,$A104,'09-10 Teamsheets'!$C$2:$C$98,Q$1)+MINS_PLAYED('10-11 Teamsheets'!$H$2:$R$107,$A104,'10-11 Teamsheets'!$C$2:$C$107,Q$1)+MINS_AS_SUB('10-11 Teamsheets'!$S$2:$Z$107,$A104,'10-11 Teamsheets'!$C$2:$C$107,Q$1)+MINS_PLAYED('11-12 Teamsheets'!$H$2:$R$119,$A104,'11-12 Teamsheets'!$C$2:$C$119,Q$1)+MINS_AS_SUB('11-12 Teamsheets'!$S$2:$Z$119,$A104,'11-12 Teamsheets'!$C$2:$C$119,Q$1)+MINS_PLAYED('12-13 Teamsheets'!$H$2:$R$126,$A104,'12-13 Teamsheets'!$C$2:$C$126,Q$1)+MINS_AS_SUB('12-13 Teamsheets'!$S$2:$Z$126,$A104,'12-13 Teamsheets'!$C$2:$C$126,Q$1)+MINS_PLAYED('13-14 Teamsheets'!$H$2:$R$132,$A104,'13-14 Teamsheets'!$C$2:$C$132,Q$1)+MINS_AS_SUB('13-14 Teamsheets'!$S$2:$Z$132,$A104,'13-14 Teamsheets'!$C$2:$C$132,Q$1)+MINS_PLAYED('14-15 Teamsheets'!$H$2:$R$136,$A104,'14-15 Teamsheets'!$C$2:$C$136,Q$1)+MINS_AS_SUB('14-15 Teamsheets'!$S$2:$Z$136,$A104,'14-15 Teamsheets'!$C$2:$C$136,Q$1)</f>
        <v>1173</v>
      </c>
      <c r="V104" s="27" t="s">
        <v>1635</v>
      </c>
      <c r="W104" s="27" t="s">
        <v>1635</v>
      </c>
      <c r="X104" s="27">
        <v>0</v>
      </c>
      <c r="Y104" s="27" t="s">
        <v>1635</v>
      </c>
      <c r="Z104" s="82">
        <v>0</v>
      </c>
      <c r="AA104" s="27" t="s">
        <v>1635</v>
      </c>
      <c r="AB104" s="27" t="s">
        <v>1635</v>
      </c>
      <c r="AC104" s="27">
        <v>0</v>
      </c>
      <c r="AD104" s="27" t="s">
        <v>1635</v>
      </c>
      <c r="AE104" s="82">
        <v>0</v>
      </c>
      <c r="AF104" s="27" t="s">
        <v>1635</v>
      </c>
      <c r="AG104" s="27" t="s">
        <v>1635</v>
      </c>
      <c r="AH104" s="27">
        <v>0</v>
      </c>
      <c r="AI104" s="27" t="s">
        <v>1635</v>
      </c>
      <c r="AJ104" s="82">
        <v>0</v>
      </c>
      <c r="AK104" s="27" t="s">
        <v>1635</v>
      </c>
      <c r="AL104" s="27" t="s">
        <v>1635</v>
      </c>
      <c r="AM104" s="27">
        <v>0</v>
      </c>
      <c r="AN104" s="27" t="s">
        <v>1635</v>
      </c>
      <c r="AO104" s="82">
        <v>0</v>
      </c>
      <c r="AP104" s="27" t="s">
        <v>1635</v>
      </c>
      <c r="AQ104" s="27" t="s">
        <v>1635</v>
      </c>
      <c r="AR104" s="27">
        <v>0</v>
      </c>
      <c r="AS104" s="27" t="s">
        <v>1635</v>
      </c>
      <c r="AT104" s="82">
        <v>0</v>
      </c>
      <c r="AU104" s="27" t="s">
        <v>1635</v>
      </c>
      <c r="AV104" s="27" t="s">
        <v>1635</v>
      </c>
      <c r="AW104" s="27">
        <v>0</v>
      </c>
      <c r="AX104" s="27" t="s">
        <v>1635</v>
      </c>
      <c r="AY104" s="82">
        <v>0</v>
      </c>
      <c r="AZ104" s="27" t="str">
        <f>(APPS('07-08 Teamsheets'!$H$2:$R$88,$A104,'07-08 Teamsheets'!$C$2:$C$88,AZ$1)+APPS('11-12 Teamsheets'!$H$2:$R$119,$A104,'11-12 Teamsheets'!$C$2:$C$119,AZ$1)+APPS('12-13 Teamsheets'!$H$2:$R$126,$A104,'12-13 Teamsheets'!$C$2:$C$126,AZ$1)+APPS('13-14 Teamsheets'!$H$2:$R$132,$A104,'13-14 Teamsheets'!$C$2:$C$132,AZ$1)+APPS('14-15 Teamsheets'!$H$2:$R$136,$A104,'14-15 Teamsheets'!$C$2:$C$136,AZ$1)) &amp; "(" &amp; (SUBS('07-08 Teamsheets'!$S$2:$Z$88,$A104,'07-08 Teamsheets'!$C$2:$C$88,AZ$1)+SUBS('11-12 Teamsheets'!$S$2:$Z$119,$A104,'11-12 Teamsheets'!$C$2:$C$119,AZ$1)+SUBS('12-13 Teamsheets'!$S$2:$Z$126,$A104,'12-13 Teamsheets'!$C$2:$C$126,AZ$1)+SUBS('13-14 Teamsheets'!$S$2:$Z$132,$A104,'13-14 Teamsheets'!$C$2:$C$132,AZ$1)+SUBS('14-15 Teamsheets'!$S$2:$Z$136,$A104,'14-15 Teamsheets'!$C$2:$C$136,AZ$1)) &amp; ")"</f>
        <v>0(0)</v>
      </c>
      <c r="BA104" s="27" t="str">
        <f>(GOALS('07-08 Teamsheets'!$H$2:$R$88,$A104,'07-08 Teamsheets'!$C$2:$C$88,AZ$1)+GOALS('11-12 Teamsheets'!$H$2:$R$119,$A104,'11-12 Teamsheets'!$C$2:$C$119,AZ$1)+GOALS('12-13 Teamsheets'!$H$2:$R$126,$A104,'12-13 Teamsheets'!$C$2:$C$126,AZ$1)+GOALS('13-14 Teamsheets'!$H$2:$R$132,$A104,'13-14 Teamsheets'!$C$2:$C$132,AZ$1)+GOALS('14-15 Teamsheets'!$H$2:$R$136,$A104,'14-15 Teamsheets'!$C$2:$C$136,AZ$1)) &amp; "(" &amp; (GOALS('07-08 Teamsheets'!$S$2:$Z$88,$A104,'07-08 Teamsheets'!$C$2:$C$88,AZ$1)+GOALS('11-12 Teamsheets'!$S$2:$Z$119,$A104,'11-12 Teamsheets'!$C$2:$C$119,AZ$1)+GOALS('12-13 Teamsheets'!$S$2:$Z$126,$A104,'12-13 Teamsheets'!$C$2:$C$126,AZ$1)+GOALS('13-14 Teamsheets'!$S$2:$Z$132,$A104,'13-14 Teamsheets'!$C$2:$C$132,AZ$1)+GOALS('14-15 Teamsheets'!$S$2:$Z$136,$A104,'14-15 Teamsheets'!$C$2:$C$136,AZ$1)) &amp; ")"</f>
        <v>0(0)</v>
      </c>
      <c r="BB104" s="27">
        <f>Clean_sheet('07-08 Teamsheets'!$C$2:$H$92,$A104,AZ$1)+Clean_sheet('11-12 Teamsheets'!$C$2:$H$119,$A104,AZ$1)+Clean_sheet('12-13 Teamsheets'!$C$2:$H$126,$A104,AZ$1)+Clean_sheet('13-14 Teamsheets'!$C$2:$H$132,$A104,AZ$1)+Clean_sheet('14-15 Teamsheets'!$C$2:$H$136,$A104,AZ$1)</f>
        <v>0</v>
      </c>
      <c r="BC104" s="27" t="str">
        <f>(CARDS('07-08 Teamsheets'!$H$2:$Z$88,$A104,$CX$2,'07-08 Teamsheets'!$C$2:$C$88,AZ$1)+CARDS('11-12 Teamsheets'!$H$2:$Z$119,$A104,$CX$2,'11-12 Teamsheets'!$C$2:$C$119,AZ$1)+CARDS('12-13 Teamsheets'!$H$2:$Z$126,$A104,$CX$2,'12-13 Teamsheets'!$C$2:$C$126,AZ$1)+CARDS('13-14 Teamsheets'!$H$2:$Z$132,$A104,$CX$2,'13-14 Teamsheets'!$C$2:$C$132,AZ$1)+CARDS('14-15 Teamsheets'!$H$2:$Z$136,$A104,$CX$2,'14-15 Teamsheets'!$C$2:$C$136,AZ$1)) &amp; "(" &amp; (CARDS('07-08 Teamsheets'!$H$2:$Z$88,$A104,$CX$3,'07-08 Teamsheets'!$C$2:$C$88,AZ$1)+CARDS('11-12 Teamsheets'!$H$2:$Z$119,$A104,$CX$3,'11-12 Teamsheets'!$C$2:$C$119,AZ$1)+CARDS('12-13 Teamsheets'!$H$2:$Z$126,$A104,$CX$3,'12-13 Teamsheets'!$C$2:$C$126,AZ$1)+CARDS('13-14 Teamsheets'!$H$2:$Z$132,$A104,$CX$3,'13-14 Teamsheets'!$C$2:$C$132,AZ$1)+CARDS('14-15 Teamsheets'!$H$2:$Z$136,$A104,$CX$3,'14-15 Teamsheets'!$C$2:$C$136,AZ$1)) &amp; ")"</f>
        <v>0(0)</v>
      </c>
      <c r="BD104" s="82">
        <f>MINS_PLAYED('07-08 Teamsheets'!$H$2:$R$88,$A104,'07-08 Teamsheets'!$C$2:$C$88,AZ$1)+MINS_PLAYED('11-12 Teamsheets'!$H$2:$R$119,$A104,'11-12 Teamsheets'!$C$2:$C$119,AZ$1)+MINS_PLAYED('12-13 Teamsheets'!$H$2:$R$126,$A104,'12-13 Teamsheets'!$C$2:$C$126,AZ$1)+MINS_PLAYED('13-14 Teamsheets'!$H$2:$R$132,$A104,'13-14 Teamsheets'!$C$2:$C$132,AZ$1)+MINS_PLAYED('14-15 Teamsheets'!$H$2:$R$136,$A104,'14-15 Teamsheets'!$C$2:$C$136,AZ$1)+MINS_AS_SUB('07-08 Teamsheets'!$S$2:$Z$88,$A104,'07-08 Teamsheets'!$C$2:$C$88,AZ$1)+MINS_AS_SUB('11-12 Teamsheets'!$S$2:$Z$119,$A104,'11-12 Teamsheets'!$C$2:$C$119,AZ$1)+MINS_AS_SUB('12-13 Teamsheets'!$S$2:$Z$126,$A104,'12-13 Teamsheets'!$C$2:$C$126,AZ$1)+MINS_AS_SUB('13-14 Teamsheets'!$S$2:$Z$132,$A104,'13-14 Teamsheets'!$C$2:$C$132,AZ$1)+MINS_AS_SUB('14-15 Teamsheets'!$S$2:$Z$136,$A104,'14-15 Teamsheets'!$C$2:$C$136,AZ$1)</f>
        <v>0</v>
      </c>
      <c r="BE104" s="27" t="str">
        <f>(APPS('08-09 Teamsheets'!$H$2:$R$92,$A104,'08-09 Teamsheets'!$C$2:$C$92,BE$1)+APPS('09-10 Teamsheets'!$H$2:$R$98,$A104,'09-10 Teamsheets'!$C$2:$C$98,BE$1)+APPS('10-11 Teamsheets'!$H$2:$R$107,$A104,'10-11 Teamsheets'!$C$2:$C$107,BE$1)+APPS('11-12 Teamsheets'!$H$2:$R$119,$A104,'11-12 Teamsheets'!$C$2:$C$119,BE$1)+APPS('12-13 Teamsheets'!$H$2:$R$126,$A104,'12-13 Teamsheets'!$C$2:$C$126,BE$1)+APPS('13-14 Teamsheets'!$H$2:$R$132,$A104,'13-14 Teamsheets'!$C$2:$C$132,BE$1)+APPS('14-15 Teamsheets'!$H$2:$R$136,$A104,'14-15 Teamsheets'!$C$2:$C$136,BE$1)) &amp; "(" &amp; (SUBS('08-09 Teamsheets'!$S$2:$Z$92,$A104,'08-09 Teamsheets'!$C$2:$C$92,BE$1)+SUBS('09-10 Teamsheets'!$S$2:$Z$98,$A104,'09-10 Teamsheets'!$C$2:$C$98,BE$1)+SUBS('10-11 Teamsheets'!$S$2:$Z$107,$A104,'10-11 Teamsheets'!$C$2:$C$107,BE$1)+SUBS('11-12 Teamsheets'!$S$2:$Z$119,$A104,'11-12 Teamsheets'!$C$2:$C$119,BE$1)+SUBS('12-13 Teamsheets'!$S$2:$Z$126,$A104,'12-13 Teamsheets'!$C$2:$C$126,BE$1)+SUBS('13-14 Teamsheets'!$S$2:$Z$132,$A104,'13-14 Teamsheets'!$C$2:$C$132,BE$1)+SUBS('14-15 Teamsheets'!$S$2:$Z$136,$A104,'14-15 Teamsheets'!$C$2:$C$136,BE$1)) &amp; ")"</f>
        <v>1(0)</v>
      </c>
      <c r="BF104" s="27" t="str">
        <f>(GOALS('08-09 Teamsheets'!$H$2:$R$92,$A104,'08-09 Teamsheets'!$C$2:$C$92,BE$1)+GOALS('09-10 Teamsheets'!$H$2:$R$98,$A104,'09-10 Teamsheets'!$C$2:$C$98,BE$1)+GOALS('10-11 Teamsheets'!$H$2:$R$107,$A104,'10-11 Teamsheets'!$C$2:$C$107,BE$1)+GOALS('11-12 Teamsheets'!$H$2:$R$119,$A104,'11-12 Teamsheets'!$C$2:$C$119,BE$1)+GOALS('12-13 Teamsheets'!$H$2:$R$126,$A104,'12-13 Teamsheets'!$C$2:$C$126,BE$1)+GOALS('13-14 Teamsheets'!$H$2:$R$132,$A104,'13-14 Teamsheets'!$C$2:$C$132,BE$1)+GOALS('14-15 Teamsheets'!$H$2:$R$136,$A104,'14-15 Teamsheets'!$C$2:$C$136,BE$1)) &amp; "(" &amp; (GOALS('08-09 Teamsheets'!$S$2:$Z$92,$A104,'08-09 Teamsheets'!$C$2:$C$92,BE$1)+GOALS('09-10 Teamsheets'!$S$2:$Z$98,$A104,'09-10 Teamsheets'!$C$2:$C$98,BE$1)+GOALS('10-11 Teamsheets'!$S$2:$Z$107,$A104,'10-11 Teamsheets'!$C$2:$C$107,BE$1)+GOALS('11-12 Teamsheets'!$S$2:$Z$119,$A104,'11-12 Teamsheets'!$C$2:$C$119,BE$1)+GOALS('12-13 Teamsheets'!$S$2:$Z$126,$A104,'12-13 Teamsheets'!$C$2:$C$126,BE$1)+GOALS('13-14 Teamsheets'!$S$2:$Z$132,$A104,'13-14 Teamsheets'!$C$2:$C$132,BE$1)+GOALS('14-15 Teamsheets'!$S$2:$Z$136,$A104,'14-15 Teamsheets'!$C$2:$C$136,BE$1)) &amp; ")"</f>
        <v>0(0)</v>
      </c>
      <c r="BG104" s="27">
        <f>Clean_sheet('08-09 Teamsheets'!$C$2:$H$92,$A104,BE$1)+Clean_sheet('09-10 Teamsheets'!$C$2:$H$98,$A104,BE$1)+Clean_sheet('10-11 Teamsheets'!$C$2:$H$107,$A104,BE$1)+Clean_sheet('11-12 Teamsheets'!$C$2:$H$119,$A104,BE$1)+Clean_sheet('12-13 Teamsheets'!$C$2:$H$126,$A104,BE$1)+Clean_sheet('13-14 Teamsheets'!$C$2:$H$132,$A104,BE$1)+Clean_sheet('14-15 Teamsheets'!$C$2:$H$136,$A104,BE$1)</f>
        <v>0</v>
      </c>
      <c r="BH104" s="27" t="str">
        <f>(CARDS('08-09 Teamsheets'!$H$2:$Z$92,$A104,$CX$2,'08-09 Teamsheets'!$C$2:$C$92,BE$1)+CARDS('09-10 Teamsheets'!$H$2:$Z$98,$A104,$CX$2,'09-10 Teamsheets'!$C$2:$C$98,BE$1)+CARDS('10-11 Teamsheets'!$H$2:$Z$107,$A104,$CX$2,'10-11 Teamsheets'!$C$2:$C$107,BE$1)+CARDS('11-12 Teamsheets'!$H$2:$Z$119,$A104,$CX$2,'11-12 Teamsheets'!$C$2:$C$119,BE$1)+CARDS('12-13 Teamsheets'!$H$2:$Z$126,$A104,$CX$2,'12-13 Teamsheets'!$C$2:$C$126,BE$1)+CARDS('13-14 Teamsheets'!$H$2:$Z$132,$A104,$CX$2,'13-14 Teamsheets'!$C$2:$C$132,BE$1)+CARDS('14-15 Teamsheets'!$H$2:$Z$136,$A104,$CX$2,'14-15 Teamsheets'!$C$2:$C$136,BE$1)) &amp; "(" &amp; (CARDS('08-09 Teamsheets'!$H$2:$Z$92,$A104,$CX$3,'08-09 Teamsheets'!$C$2:$C$92,BE$1)+CARDS('09-10 Teamsheets'!$H$2:$Z$98,$A104,$CX$3,'09-10 Teamsheets'!$C$2:$C$98,BE$1)+CARDS('10-11 Teamsheets'!$H$2:$Z$107,$A104,$CX$3,'10-11 Teamsheets'!$C$2:$C$107,BE$1)+CARDS('11-12 Teamsheets'!$H$2:$Z$119,$A104,$CX$3,'11-12 Teamsheets'!$C$2:$C$119,BE$1)+CARDS('12-13 Teamsheets'!$H$2:$Z$126,$A104,$CX$3,'12-13 Teamsheets'!$C$2:$C$126,BE$1)+CARDS('13-14 Teamsheets'!$H$2:$Z$132,$A104,$CX$3,'13-14 Teamsheets'!$C$2:$C$132,BE$1)+CARDS('14-15 Teamsheets'!$H$2:$Z$136,$A104,$CX$3,'14-15 Teamsheets'!$C$2:$C$136,BE$1)) &amp; ")"</f>
        <v>1(0)</v>
      </c>
      <c r="BI104" s="82">
        <f>MINS_PLAYED('08-09 Teamsheets'!$H$2:$R$92,$A104,'08-09 Teamsheets'!$C$2:$C$92,BE$1)+MINS_PLAYED('09-10 Teamsheets'!$H$2:$R$98,$A104,'09-10 Teamsheets'!$C$2:$C$98,BE$1)+ MINS_AS_SUB('08-09 Teamsheets'!$S$2:$Z$92,$A104,'08-09 Teamsheets'!$C$2:$C$92,BE$1)+ MINS_AS_SUB('09-10 Teamsheets'!$S$2:$Z$98,$A104,'09-10 Teamsheets'!$C$2:$C$98,BE$1)+MINS_PLAYED('10-11 Teamsheets'!$H$2:$R$107,$A104,'10-11 Teamsheets'!$C$2:$C$107,BE$1)+MINS_AS_SUB('10-11 Teamsheets'!$S$2:$Z$107,$A104,'10-11 Teamsheets'!$C$2:$C$107,BE$1)+MINS_PLAYED('11-12 Teamsheets'!$H$2:$R$119,$A104,'11-12 Teamsheets'!$C$2:$C$119,BE$1)+MINS_AS_SUB('11-12 Teamsheets'!$S$2:$Z$119,$A104,'11-12 Teamsheets'!$C$2:$C$119,BE$1)+MINS_PLAYED('12-13 Teamsheets'!$H$2:$R$126,$A104,'12-13 Teamsheets'!$C$2:$C$126,BE$1)+MINS_AS_SUB('12-13 Teamsheets'!$S$2:$Z$126,$A104,'12-13 Teamsheets'!$C$2:$C$126,BE$1)+MINS_PLAYED('13-14 Teamsheets'!$H$2:$R$132,$A104,'13-14 Teamsheets'!$C$2:$C$132,BE$1)+MINS_AS_SUB('13-14 Teamsheets'!$S$2:$Z$132,$A104,'13-14 Teamsheets'!$C$2:$C$132,BE$1)+MINS_PLAYED('14-15 Teamsheets'!$H$2:$R$136,$A104,'14-15 Teamsheets'!$C$2:$C$136,BE$1)+MINS_AS_SUB('14-15 Teamsheets'!$S$2:$Z$136,$A104,'14-15 Teamsheets'!$C$2:$C$136,BE$1)</f>
        <v>90</v>
      </c>
      <c r="BJ104" s="27" t="str">
        <f>(APPS('07-08 Teamsheets'!$H$2:$R$88,$A104,'07-08 Teamsheets'!$C$2:$C$88,BJ$1)+APPS('08-09 Teamsheets'!$H$2:$R$92,$A104,'08-09 Teamsheets'!$C$2:$C$92,BJ$1)+APPS('09-10 Teamsheets'!$H$2:$R$98,$A104,'09-10 Teamsheets'!$C$2:$C$98,BJ$1)+APPS('10-11 Teamsheets'!$H$2:$R$106,$A104,'10-11 Teamsheets'!$C$2:$C$106,BJ$1)+APPS('11-12 Teamsheets'!$H$2:$R$119,$A104,'11-12 Teamsheets'!$C$2:$C$119,BJ$1)+APPS('12-13 Teamsheets'!$H$2:$R$126,$A104,'12-13 Teamsheets'!$C$2:$C$126,BJ$1)+APPS('13-14 Teamsheets'!$H$2:$R$132,$A104,'13-14 Teamsheets'!$C$2:$C$132,BJ$1)+APPS('14-15 Teamsheets'!$H$2:$R$136,$A104,'14-15 Teamsheets'!$C$2:$C$136,BJ$1)) &amp; "(" &amp; (SUBS('07-08 Teamsheets'!$S$2:$Z$88,$A104,'07-08 Teamsheets'!$C$2:$C$88,BJ$1)+SUBS('08-09 Teamsheets'!$S$2:$Z$92,$A104,'08-09 Teamsheets'!$C$2:$C$92,BJ$1)+SUBS('09-10 Teamsheets'!$S$2:$Z$98,$A104,'09-10 Teamsheets'!$C$2:$C$98,BJ$1)+SUBS('10-11 Teamsheets'!$S$2:$Z$106,$A104,'10-11 Teamsheets'!$C$2:$C$106,BJ$1)+SUBS('11-12 Teamsheets'!$S$2:$Z$119,$A104,'11-12 Teamsheets'!$C$2:$C$119,BJ$1)+SUBS('12-13 Teamsheets'!$S$2:$Z$126,$A104,'12-13 Teamsheets'!$C$2:$C$126,BJ$1)+SUBS('13-14 Teamsheets'!$S$2:$Z$132,$A104,'13-14 Teamsheets'!$C$2:$C$132,BJ$1)+SUBS('14-15 Teamsheets'!$S$2:$Z$136,$A104,'14-15 Teamsheets'!$C$2:$C$136,BJ$1)) &amp; ")"</f>
        <v>2(0)</v>
      </c>
      <c r="BK104" s="27" t="str">
        <f>(GOALS('07-08 Teamsheets'!$H$2:$R$88,$A104,'07-08 Teamsheets'!$C$2:$C$88,BJ$1)+GOALS('08-09 Teamsheets'!$H$2:$R$92,$A104,'08-09 Teamsheets'!$C$2:$C$92,BJ$1)+GOALS('09-10 Teamsheets'!$H$2:$R$98,$A104,'09-10 Teamsheets'!$C$2:$C$98,BJ$1)+GOALS('10-11 Teamsheets'!$H$2:$R$106,$A104,'10-11 Teamsheets'!$C$2:$C$106,BJ$1)+GOALS('11-12 Teamsheets'!$H$2:$R$119,$A104,'11-12 Teamsheets'!$C$2:$C$119,BJ$1)+GOALS('12-13 Teamsheets'!$H$2:$R$126,$A104,'12-13 Teamsheets'!$C$2:$C$126,BJ$1)+GOALS('13-14 Teamsheets'!$H$2:$R$132,$A104,'13-14 Teamsheets'!$C$2:$C$132,BJ$1)+GOALS('14-15 Teamsheets'!$H$2:$R$136,$A104,'14-15 Teamsheets'!$C$2:$C$136,BJ$1)) &amp; "(" &amp; (GOALS('07-08 Teamsheets'!$S$2:$Z$88,$A104,'07-08 Teamsheets'!$C$2:$C$88,BJ$1)+GOALS('08-09 Teamsheets'!$S$2:$Z$92,$A104,'08-09 Teamsheets'!$C$2:$C$92,BJ$1)+GOALS('09-10 Teamsheets'!$S$2:$Z$98,$A104,'09-10 Teamsheets'!$C$2:$C$98,BJ$1)+GOALS('10-11 Teamsheets'!$S$2:$Z$106,$A104,'10-11 Teamsheets'!$C$2:$C$106,BJ$1)+GOALS('11-12 Teamsheets'!$S$2:$Z$119,$A104,'11-12 Teamsheets'!$C$2:$C$119,BJ$1)+GOALS('12-13 Teamsheets'!$S$2:$Z$126,$A104,'12-13 Teamsheets'!$C$2:$C$126,BJ$1)+GOALS('13-14 Teamsheets'!$S$2:$Z$132,$A104,'13-14 Teamsheets'!$C$2:$C$132,BJ$1)+GOALS('14-15 Teamsheets'!$S$2:$Z$136,$A104,'14-15 Teamsheets'!$C$2:$C$136,BJ$1)) &amp; ")"</f>
        <v>0(0)</v>
      </c>
      <c r="BL104" s="27">
        <f>Clean_sheet('07-08 Teamsheets'!$C$2:$H$92,$A104,BJ$1)+Clean_sheet('08-09 Teamsheets'!$C$2:$H$92,$A104,BJ$1)+Clean_sheet('09-10 Teamsheets'!$C$2:$H$98,$A104,BJ$1)+Clean_sheet('10-11 Teamsheets'!$C$2:$H$106,$A104,BJ$1)+Clean_sheet('11-12 Teamsheets'!$C$2:$H$119,$A104,BJ$1)+Clean_sheet('12-13 Teamsheets'!$C$2:$H$126,$A104,BJ$1)+Clean_sheet('13-14 Teamsheets'!$C$2:$H$132,$A104,BJ$1)+Clean_sheet('14-15 Teamsheets'!$C$2:$H$136,$A104,BJ$1)</f>
        <v>0</v>
      </c>
      <c r="BM104" s="27" t="str">
        <f>(CARDS('07-08 Teamsheets'!$H$2:$Z$88,$A104,$CX$2,'07-08 Teamsheets'!$C$2:$C$88,BJ$1)+CARDS('08-09 Teamsheets'!$H$2:$Z$92,$A104,$CX$2,'08-09 Teamsheets'!$C$2:$C$92,BJ$1)+CARDS('09-10 Teamsheets'!$H$2:$Z$98,$A104,$CX$2,'09-10 Teamsheets'!$C$2:$C$98,BJ$1)+CARDS('10-11 Teamsheets'!$H$2:$Z$106,$A104,$CX$2,'10-11 Teamsheets'!$C$2:$C$106,BJ$1)+CARDS('11-12 Teamsheets'!$H$2:$Z$119,$A104,$CX$2,'11-12 Teamsheets'!$C$2:$C$119,BJ$1)+CARDS('12-13 Teamsheets'!$H$2:$Z$126,$A104,$CX$2,'12-13 Teamsheets'!$C$2:$C$126,BJ$1)+CARDS('13-14 Teamsheets'!$H$2:$Z$132,$A104,$CX$2,'13-14 Teamsheets'!$C$2:$C$132,BJ$1)+CARDS('14-15 Teamsheets'!$H$2:$Z$136,$A104,$CX$2,'14-15 Teamsheets'!$C$2:$C$136,BJ$1)) &amp; "(" &amp; (CARDS('07-08 Teamsheets'!$H$2:$Z$88,$A104,$CX$3,'07-08 Teamsheets'!$C$2:$C$88,BJ$1)+CARDS('08-09 Teamsheets'!$H$2:$Z$92,$A104,$CX$3,'08-09 Teamsheets'!$C$2:$C$92,BJ$1)+CARDS('09-10 Teamsheets'!$H$2:$Z$98,$A104,$CX$3,'09-10 Teamsheets'!$C$2:$C$98,BJ$1)+CARDS('10-11 Teamsheets'!$H$2:$Z$106,$A104,$CX$3,'10-11 Teamsheets'!$C$2:$C$106,BJ$1)+CARDS('11-12 Teamsheets'!$H$2:$Z$119,$A104,$CX$3,'11-12 Teamsheets'!$C$2:$C$119,BJ$1)+CARDS('12-13 Teamsheets'!$H$2:$Z$126,$A104,$CX$3,'12-13 Teamsheets'!$C$2:$C$126,BJ$1)+CARDS('13-14 Teamsheets'!$H$2:$Z$132,$A104,$CX$3,'13-14 Teamsheets'!$C$2:$C$132,BJ$1)+CARDS('14-15 Teamsheets'!$H$2:$Z$136,$A104,$CX$3,'14-15 Teamsheets'!$C$2:$C$136,BJ$1)) &amp; ")"</f>
        <v>1(0)</v>
      </c>
      <c r="BN104" s="82">
        <f>MINS_PLAYED('07-08 Teamsheets'!$H$2:$R$88,$A104,'07-08 Teamsheets'!$C$2:$C$88,BJ$1)+MINS_PLAYED('08-09 Teamsheets'!$H$2:$R$92,$A104,'08-09 Teamsheets'!$C$2:$C$92,BJ$1)+MINS_PLAYED('09-10 Teamsheets'!$H$2:$R$98,$A104,'09-10 Teamsheets'!$C$2:$C$98,BJ$1)+MINS_PLAYED('10-11 Teamsheets'!$H$2:$R$106,$A104,'10-11 Teamsheets'!$C$2:$C$106,BJ$1)+MINS_PLAYED('11-12 Teamsheets'!$H$2:$R$119,$A104,'11-12 Teamsheets'!$C$2:$C$119,BJ$1)+MINS_PLAYED('12-13 Teamsheets'!$H$2:$R$126,$A104,'12-13 Teamsheets'!$C$2:$C$126,BJ$1)+MINS_PLAYED('13-14 Teamsheets'!$H$2:$R$132,$A104,'13-14 Teamsheets'!$C$2:$C$132,BJ$1)+MINS_PLAYED('14-15 Teamsheets'!$H$2:$R$136,$A104,'14-15 Teamsheets'!$C$2:$C$136,BJ$1)+MINS_AS_SUB('07-08 Teamsheets'!$S$2:$Z$88,$A104,'07-08 Teamsheets'!$C$2:$C$88,BJ$1)+MINS_AS_SUB('08-09 Teamsheets'!$S$2:$Z$92,$A104,'08-09 Teamsheets'!$C$2:$C$92,BJ$1)+MINS_AS_SUB('09-10 Teamsheets'!$S$2:$Z$98,$A104,'09-10 Teamsheets'!$C$2:$C$98,BJ$1)+MINS_AS_SUB('10-11 Teamsheets'!$S$2:$Z$106,$A104,'10-11 Teamsheets'!$C$2:$C$106,BJ$1)+MINS_AS_SUB('11-12 Teamsheets'!$S$2:$Z$119,$A104,'11-12 Teamsheets'!$C$2:$C$119,BJ$1)+MINS_AS_SUB('12-13 Teamsheets'!$S$2:$Z$126,$A104,'12-13 Teamsheets'!$C$2:$C$126,BJ$1)+MINS_AS_SUB('13-14 Teamsheets'!$S$2:$Z$132,$A104,'13-14 Teamsheets'!$C$2:$C$132,BJ$1)+MINS_AS_SUB('14-15 Teamsheets'!$S$2:$Z$136,$A104,'14-15 Teamsheets'!$C$2:$C$136,BJ$1)</f>
        <v>180</v>
      </c>
      <c r="BO104" s="27" t="str">
        <f>(APPS('07-08 Teamsheets'!$H$2:$R$88,$A104,'07-08 Teamsheets'!$C$2:$C$88,BO$1)+APPS('08-09 Teamsheets'!$H$2:$R$92,$A104,'08-09 Teamsheets'!$C$2:$C$92,BO$1)+APPS('09-10 Teamsheets'!$H$2:$R$98,$A104,'09-10 Teamsheets'!$C$2:$C$98,BO$1)+APPS('10-11 Teamsheets'!$H$2:$R$106,$A104,'10-11 Teamsheets'!$C$2:$C$106,BO$1)+APPS('11-12 Teamsheets'!$H$2:$R$119,$A104,'11-12 Teamsheets'!$C$2:$C$119,BO$1)+APPS('12-13 Teamsheets'!$H$2:$R$126,$A104,'12-13 Teamsheets'!$C$2:$C$126,BO$1)+APPS('13-14 Teamsheets'!$H$2:$R$132,$A104,'13-14 Teamsheets'!$C$2:$C$132,BO$1)+APPS('14-15 Teamsheets'!$H$2:$R$136,$A104,'14-15 Teamsheets'!$C$2:$C$136,BO$1)) &amp; "(" &amp; (SUBS('07-08 Teamsheets'!$S$2:$Z$88,$A104,'07-08 Teamsheets'!$C$2:$C$88,BO$1)+SUBS('08-09 Teamsheets'!$S$2:$Z$92,$A104,'08-09 Teamsheets'!$C$2:$C$92,BO$1)+SUBS('09-10 Teamsheets'!$S$2:$Z$98,$A104,'09-10 Teamsheets'!$C$2:$C$98,BO$1)+SUBS('10-11 Teamsheets'!$S$2:$Z$106,$A104,'10-11 Teamsheets'!$C$2:$C$106,BO$1)+SUBS('11-12 Teamsheets'!$S$2:$Z$119,$A104,'11-12 Teamsheets'!$C$2:$C$119,BO$1)+SUBS('12-13 Teamsheets'!$S$2:$Z$126,$A104,'12-13 Teamsheets'!$C$2:$C$126,BO$1)+SUBS('13-14 Teamsheets'!$S$2:$Z$132,$A104,'13-14 Teamsheets'!$C$2:$C$132,BO$1)+SUBS('14-15 Teamsheets'!$S$2:$Z$136,$A104,'14-15 Teamsheets'!$C$2:$C$136,BO$1)) &amp; ")"</f>
        <v>0(0)</v>
      </c>
      <c r="BP104" s="27" t="str">
        <f>(GOALS('07-08 Teamsheets'!$H$2:$R$88,$A104,'07-08 Teamsheets'!$C$2:$C$88,BO$1)+GOALS('08-09 Teamsheets'!$H$2:$R$92,$A104,'08-09 Teamsheets'!$C$2:$C$92,BO$1)+GOALS('09-10 Teamsheets'!$H$2:$R$98,$A104,'09-10 Teamsheets'!$C$2:$C$98,BO$1)+GOALS('10-11 Teamsheets'!$H$2:$R$106,$A104,'10-11 Teamsheets'!$C$2:$C$106,BO$1)+GOALS('11-12 Teamsheets'!$H$2:$R$119,$A104,'11-12 Teamsheets'!$C$2:$C$119,BO$1)+GOALS('12-13 Teamsheets'!$H$2:$R$126,$A104,'12-13 Teamsheets'!$C$2:$C$126,BO$1)+GOALS('13-14 Teamsheets'!$H$2:$R$132,$A104,'13-14 Teamsheets'!$C$2:$C$132,BO$1)+GOALS('14-15 Teamsheets'!$H$2:$R$136,$A104,'14-15 Teamsheets'!$C$2:$C$136,BO$1)) &amp; "(" &amp; (GOALS('07-08 Teamsheets'!$S$2:$Z$88,$A104,'07-08 Teamsheets'!$C$2:$C$88,BO$1)+GOALS('08-09 Teamsheets'!$S$2:$Z$92,$A104,'08-09 Teamsheets'!$C$2:$C$92,BO$1)+GOALS('09-10 Teamsheets'!$S$2:$Z$98,$A104,'09-10 Teamsheets'!$C$2:$C$98,BO$1)+GOALS('10-11 Teamsheets'!$S$2:$Z$106,$A104,'10-11 Teamsheets'!$C$2:$C$106,BO$1)+GOALS('11-12 Teamsheets'!$S$2:$Z$119,$A104,'11-12 Teamsheets'!$C$2:$C$119,BO$1)+GOALS('12-13 Teamsheets'!$S$2:$Z$126,$A104,'12-13 Teamsheets'!$C$2:$C$126,BO$1)+GOALS('13-14 Teamsheets'!$S$2:$Z$132,$A104,'13-14 Teamsheets'!$C$2:$C$132,BO$1)+GOALS('14-15 Teamsheets'!$S$2:$Z$136,$A104,'14-15 Teamsheets'!$C$2:$C$136,BO$1)) &amp; ")"</f>
        <v>0(0)</v>
      </c>
      <c r="BQ104" s="27">
        <f>Clean_sheet('07-08 Teamsheets'!$C$2:$H$92,$A104,BO$1)+Clean_sheet('08-09 Teamsheets'!$C$2:$H$92,$A104,BO$1)+Clean_sheet('09-10 Teamsheets'!$C$2:$H$98,$A104,BO$1)+Clean_sheet('10-11 Teamsheets'!$C$2:$H$106,$A104,BO$1)+Clean_sheet('11-12 Teamsheets'!$C$2:$H$119,$A104,BO$1)+Clean_sheet('12-13 Teamsheets'!$C$2:$H$126,$A104,BO$1)+Clean_sheet('13-14 Teamsheets'!$C$2:$H$132,$A104,BO$1)+Clean_sheet('14-15 Teamsheets'!$C$2:$H$136,$A104,BO$1)</f>
        <v>0</v>
      </c>
      <c r="BR104" s="27" t="str">
        <f>(CARDS('07-08 Teamsheets'!$H$2:$Z$88,$A104,$CX$2,'07-08 Teamsheets'!$C$2:$C$88,BO$1)+CARDS('08-09 Teamsheets'!$H$2:$Z$92,$A104,$CX$2,'08-09 Teamsheets'!$C$2:$C$92,BO$1)+CARDS('09-10 Teamsheets'!$H$2:$Z$98,$A104,$CX$2,'09-10 Teamsheets'!$C$2:$C$98,BO$1)+CARDS('10-11 Teamsheets'!$H$2:$Z$106,$A104,$CX$2,'10-11 Teamsheets'!$C$2:$C$106,BO$1)+CARDS('11-12 Teamsheets'!$H$2:$Z$119,$A104,$CX$2,'11-12 Teamsheets'!$C$2:$C$119,BO$1)+CARDS('12-13 Teamsheets'!$H$2:$Z$126,$A104,$CX$2,'12-13 Teamsheets'!$C$2:$C$126,BO$1)+CARDS('13-14 Teamsheets'!$H$2:$Z$132,$A104,$CX$2,'13-14 Teamsheets'!$C$2:$C$132,BO$1)+CARDS('14-15 Teamsheets'!$H$2:$Z$136,$A104,$CX$2,'14-15 Teamsheets'!$C$2:$C$136,BO$1)) &amp; "(" &amp; (CARDS('07-08 Teamsheets'!$H$2:$Z$88,$A104,$CX$3,'07-08 Teamsheets'!$C$2:$C$88,BO$1)+CARDS('08-09 Teamsheets'!$H$2:$Z$92,$A104,$CX$3,'08-09 Teamsheets'!$C$2:$C$92,BO$1)+CARDS('09-10 Teamsheets'!$H$2:$Z$98,$A104,$CX$3,'09-10 Teamsheets'!$C$2:$C$98,BO$1)+CARDS('10-11 Teamsheets'!$H$2:$Z$106,$A104,$CX$3,'10-11 Teamsheets'!$C$2:$C$106,BO$1)+CARDS('11-12 Teamsheets'!$H$2:$Z$119,$A104,$CX$3,'11-12 Teamsheets'!$C$2:$C$119,BO$1)+CARDS('12-13 Teamsheets'!$H$2:$Z$126,$A104,$CX$3,'12-13 Teamsheets'!$C$2:$C$126,BO$1)+CARDS('13-14 Teamsheets'!$H$2:$Z$132,$A104,$CX$3,'13-14 Teamsheets'!$C$2:$C$132,BO$1)+CARDS('14-15 Teamsheets'!$H$2:$Z$136,$A104,$CX$3,'14-15 Teamsheets'!$C$2:$C$136,BO$1)) &amp; ")"</f>
        <v>0(0)</v>
      </c>
      <c r="BS104" s="82">
        <f>MINS_PLAYED('07-08 Teamsheets'!$H$2:$R$88,$A104,'07-08 Teamsheets'!$C$2:$C$88,BO$1)+MINS_PLAYED('08-09 Teamsheets'!$H$2:$R$92,$A104,'08-09 Teamsheets'!$C$2:$C$92,BO$1)+MINS_PLAYED('09-10 Teamsheets'!$H$2:$R$98,$A104,'09-10 Teamsheets'!$C$2:$C$98,BO$1)+MINS_PLAYED('10-11 Teamsheets'!$H$2:$R$106,$A104,'10-11 Teamsheets'!$C$2:$C$106,BO$1)+MINS_PLAYED('11-12 Teamsheets'!$H$2:$R$119,$A104,'11-12 Teamsheets'!$C$2:$C$119,BO$1)+MINS_PLAYED('12-13 Teamsheets'!$H$2:$R$126,$A104,'12-13 Teamsheets'!$C$2:$C$126,BO$1)+MINS_PLAYED('13-14 Teamsheets'!$H$2:$R$132,$A104,'13-14 Teamsheets'!$C$2:$C$132,BO$1)+MINS_PLAYED('14-15 Teamsheets'!$H$2:$R$136,$A104,'14-15 Teamsheets'!$C$2:$C$136,BO$1)+MINS_AS_SUB('07-08 Teamsheets'!$S$2:$Z$88,$A104,'07-08 Teamsheets'!$C$2:$C$88,BO$1)+MINS_AS_SUB('08-09 Teamsheets'!$S$2:$Z$92,$A104,'08-09 Teamsheets'!$C$2:$C$92,BO$1)+MINS_AS_SUB('09-10 Teamsheets'!$S$2:$Z$98,$A104,'09-10 Teamsheets'!$C$2:$C$98,BO$1)+MINS_AS_SUB('10-11 Teamsheets'!$S$2:$Z$106,$A104,'10-11 Teamsheets'!$C$2:$C$106,BO$1)+MINS_AS_SUB('11-12 Teamsheets'!$S$2:$Z$119,$A104,'11-12 Teamsheets'!$C$2:$C$119,BO$1)+MINS_AS_SUB('12-13 Teamsheets'!$S$2:$Z$126,$A104,'12-13 Teamsheets'!$C$2:$C$126,BO$1)+MINS_AS_SUB('13-14 Teamsheets'!$S$2:$Z$132,$A104,'13-14 Teamsheets'!$C$2:$C$132,BO$1)+MINS_AS_SUB('14-15 Teamsheets'!$S$2:$Z$136,$A104,'14-15 Teamsheets'!$C$2:$C$136,BO$1)</f>
        <v>0</v>
      </c>
      <c r="BT104" s="71">
        <f>APPS('05-06 Teamsheets'!$H$2:$R$71,$A104,'05-06 Teamsheets'!$C$2:$C$71,B$1)+SUBS('05-06 Teamsheets'!$S$2:$W$71,$A104,'05-06 Teamsheets'!$C$2:$C$71,B$1)+APPS('06-07 Teamsheets'!$H$2:$R$83,$A104,'06-07 Teamsheets'!$C$2:$C$83,G$1)+SUBS('06-07 Teamsheets'!$S$2:$Z$83,$A104,'06-07 Teamsheets'!$C$2:$C$83,G$1)+APPS('07-08 Teamsheets'!$H$2:$R$88,$A104,'07-08 Teamsheets'!$C$2:$C$88,L$1)+SUBS('07-08 Teamsheets'!$S$2:$Z$88,$A104,'07-08 Teamsheets'!$C$2:$C$88,L$1)+APPS('08-09 Teamsheets'!$H$2:$R$92,$A104,'08-09 Teamsheets'!$C$2:$C$92,Q$1)+SUBS('08-09 Teamsheets'!$S$2:$Z$92,$A104,'08-09 Teamsheets'!$C$2:$C$92,Q$1)+APPS('09-10 Teamsheets'!$H$2:$R$98,$A104,'09-10 Teamsheets'!$C$2:$C$98,Q$1)+SUBS('09-10 Teamsheets'!$S$2:$Z$98,$A104,'09-10 Teamsheets'!$C$2:$C$98,Q$1)+APPS('10-11 Teamsheets'!$H$2:$R$107,$A104,'10-11 Teamsheets'!$C$2:$C$107,Q$1)+SUBS('10-11 Teamsheets'!$S$2:$Z$107,$A104,'10-11 Teamsheets'!$C$2:$C$107,Q$1)+APPS('11-12 Teamsheets'!$H$2:$R$119,$A104,'11-12 Teamsheets'!$C$2:$C$119,Q$1)+SUBS('11-12 Teamsheets'!$S$2:$Z$119,$A104,'11-12 Teamsheets'!$C$2:$C$119,Q$1)+APPS('12-13 Teamsheets'!$H$2:$R$126,$A104,'12-13 Teamsheets'!$C$2:$C$126,Q$1)+SUBS('12-13 Teamsheets'!$S$2:$Z$126,$A104,'12-13 Teamsheets'!$C$2:$C$126,Q$1)+APPS('13-14 Teamsheets'!$H$2:$R$132,$A104,'13-14 Teamsheets'!$C$2:$C$132,Q$1)+SUBS('13-14 Teamsheets'!$S$2:$Z$132,$A104,'13-14 Teamsheets'!$C$2:$C$132,Q$1)+APPS('14-15 Teamsheets'!$H$2:$R$136,$A104,'14-15 Teamsheets'!$C$2:$C$136,Q$1)+SUBS('14-15 Teamsheets'!$S$2:$Z$136,$A104,'14-15 Teamsheets'!$C$2:$C$136,Q$1)</f>
        <v>15</v>
      </c>
      <c r="BU104" s="27">
        <v>0</v>
      </c>
      <c r="BV104" s="27">
        <f>APPS('07-08 Teamsheets'!$H$2:$R$88,$A104,'07-08 Teamsheets'!$C$2:$C$88,AZ$1)+SUBS('07-08 Teamsheets'!$S$2:$Z$88,$A104,'07-08 Teamsheets'!$C$2:$C$88,AZ$1)+APPS('11-12 Teamsheets'!$H$2:$R$119,$A104,'11-12 Teamsheets'!$C$2:$C$119,AZ$1)+SUBS('11-12 Teamsheets'!$S$2:$Z$119,$A104,'11-12 Teamsheets'!$C$2:$C$119,AZ$1)+APPS('12-13 Teamsheets'!$H$2:$R$126,$A104,'12-13 Teamsheets'!$C$2:$C$126,AZ$1)+SUBS('12-13 Teamsheets'!$S$2:$Z$126,$A104,'12-13 Teamsheets'!$C$2:$C$126,AZ$1)+APPS('13-14 Teamsheets'!$H$2:$R$132,$A104,'13-14 Teamsheets'!$C$2:$C$132,AZ$1)+SUBS('13-14 Teamsheets'!$S$2:$Z$132,$A104,'13-14 Teamsheets'!$C$2:$C$132,AZ$1)+APPS('14-15 Teamsheets'!$H$2:$R$136,$A104,'14-15 Teamsheets'!$C$2:$C$136,AZ$1)+SUBS('14-15 Teamsheets'!$S$2:$Z$136,$A104,'14-15 Teamsheets'!$C$2:$C$136,AZ$1)+APPS('08-09 Teamsheets'!$H$2:$R$92,$A104,'08-09 Teamsheets'!$C$2:$C$92,BE$1)+APPS('09-10 Teamsheets'!$H$2:$R$98,$A104,'09-10 Teamsheets'!$C$2:$C$98,BE$1)+SUBS('08-09 Teamsheets'!$S$2:$Z$92,$A104,'08-09 Teamsheets'!$C$2:$C$92,BE$1)+SUBS('09-10 Teamsheets'!$S$2:$Z$98,$A104,'09-10 Teamsheets'!$C$2:$C$98,BE$1)+APPS('10-11 Teamsheets'!$H$2:$R$107,$A104,'10-11 Teamsheets'!$C$2:$C$107,BE$1)+SUBS('10-11 Teamsheets'!$S$2:$Z$107,$A104,'10-11 Teamsheets'!$C$2:$C$107,BE$1)+APPS('11-12 Teamsheets'!$H$2:$R$119,$A104,'11-12 Teamsheets'!$C$2:$C$119,BE$1)+SUBS('11-12 Teamsheets'!$S$2:$Z$119,$A104,'11-12 Teamsheets'!$C$2:$C$119,BE$1)+APPS('12-13 Teamsheets'!$H$2:$R$126,$A104,'12-13 Teamsheets'!$C$2:$C$126,BE$1)+SUBS('12-13 Teamsheets'!$S$2:$Z$126,$A104,'12-13 Teamsheets'!$C$2:$C$126,BE$1)+APPS('13-14 Teamsheets'!$H$2:$R$132,$A104,'13-14 Teamsheets'!$C$2:$C$132,BE$1)+SUBS('13-14 Teamsheets'!$S$2:$Z$132,$A104,'13-14 Teamsheets'!$C$2:$C$132,BE$1)+APPS('14-15 Teamsheets'!$H$2:$R$136,$A104,'14-15 Teamsheets'!$C$2:$C$136,BE$1)+SUBS('14-15 Teamsheets'!$S$2:$Z$136,$A104,'14-15 Teamsheets'!$C$2:$C$136,BE$1)</f>
        <v>1</v>
      </c>
      <c r="BW104" s="27">
        <f>APPS('07-08 Teamsheets'!$H$2:$R$88,$A104,'07-08 Teamsheets'!$C$2:$C$88,BJ$1)+APPS('08-09 Teamsheets'!$H$2:$R$92,$A104,'08-09 Teamsheets'!$C$2:$C$92,BJ$1)+APPS('09-10 Teamsheets'!$H$2:$R$98,$A104,'09-10 Teamsheets'!$C$2:$C$98,BJ$1)+SUBS('07-08 Teamsheets'!$S$2:$Z$88,$A104,'07-08 Teamsheets'!$C$2:$C$88,BJ$1)+SUBS('08-09 Teamsheets'!$S$2:$Z$92,$A104,'08-09 Teamsheets'!$C$2:$C$92,BJ$1)+SUBS('09-10 Teamsheets'!$S$2:$Z$98,$A104,'09-10 Teamsheets'!$C$2:$C$98,BJ$1)+APPS('10-11 Teamsheets'!$H$2:$R$107,$A104,'10-11 Teamsheets'!$C$2:$C$107,BJ$1)+SUBS('10-11 Teamsheets'!$S$2:$Z$107,$A104,'10-11 Teamsheets'!$C$2:$C$107,BJ$1)+APPS('11-12 Teamsheets'!$H$2:$R$119,$A104,'11-12 Teamsheets'!$C$2:$C$119,BJ$1)+SUBS('11-12 Teamsheets'!$S$2:$Z$111,$A104,'11-12 Teamsheets'!$C$2:$C$119,BJ$1)+APPS('12-13 Teamsheets'!$H$2:$R$126,$A104,'12-13 Teamsheets'!$C$2:$C$126,BJ$1)+SUBS('12-13 Teamsheets'!$S$2:$Z$118,$A104,'12-13 Teamsheets'!$C$2:$C$126,BJ$1)+APPS('13-14 Teamsheets'!$H$2:$R$132,$A104,'13-14 Teamsheets'!$C$2:$C$132,BJ$1)+SUBS('13-14 Teamsheets'!$S$2:$Z$124,$A104,'13-14 Teamsheets'!$C$2:$C$132,BJ$1)+APPS('14-15 Teamsheets'!$H$2:$R$136,$A104,'14-15 Teamsheets'!$C$2:$C$136,BJ$1)+SUBS('14-15 Teamsheets'!$S$2:$Z$128,$A104,'14-15 Teamsheets'!$C$2:$C$136,BJ$1)</f>
        <v>2</v>
      </c>
      <c r="BX104" s="27">
        <f>APPS('07-08 Teamsheets'!$H$2:$R$88,$A104,'07-08 Teamsheets'!$C$2:$C$88,BO$1)+APPS('08-09 Teamsheets'!$H$2:$R$92,$A104,'08-09 Teamsheets'!$C$2:$C$92,BO$1)+APPS('09-10 Teamsheets'!$H$2:$R$98,$A104,'09-10 Teamsheets'!$C$2:$C$98,BO$1)+SUBS('07-08 Teamsheets'!$S$2:$Z$88,$A104,'07-08 Teamsheets'!$C$2:$C$88,BO$1)+SUBS('08-09 Teamsheets'!$S$2:$Z$92,$A104,'08-09 Teamsheets'!$C$2:$C$92,BO$1)+SUBS('09-10 Teamsheets'!$S$2:$Z$98,$A104,'09-10 Teamsheets'!$C$2:$C$98,BO$1)+APPS('10-11 Teamsheets'!$H$2:$R$107,$A104,'10-11 Teamsheets'!$C$2:$C$107,BO$1)+SUBS('10-11 Teamsheets'!$S$2:$Z$107,$A104,'10-11 Teamsheets'!$C$2:$C$107,BO$1)+APPS('11-12 Teamsheets'!$H$2:$R$119,$A104,'11-12 Teamsheets'!$C$2:$C$119,BO$1)+SUBS('11-12 Teamsheets'!$S$2:$Z$119,$A104,'11-12 Teamsheets'!$C$2:$C$119,BO$1)+APPS('12-13 Teamsheets'!$H$2:$R$126,$A104,'12-13 Teamsheets'!$C$2:$C$126,BO$1)+SUBS('12-13 Teamsheets'!$S$2:$Z$126,$A104,'12-13 Teamsheets'!$C$2:$C$126,BO$1)+APPS('13-14 Teamsheets'!$H$2:$R$132,$A104,'13-14 Teamsheets'!$C$2:$C$132,BO$1)+SUBS('13-14 Teamsheets'!$S$2:$Z$132,$A104,'13-14 Teamsheets'!$C$2:$C$132,BO$1)+APPS('14-15 Teamsheets'!$H$2:$R$136,$A104,'14-15 Teamsheets'!$C$2:$C$136,BO$1)+SUBS('14-15 Teamsheets'!$S$2:$Z$136,$A104,'14-15 Teamsheets'!$C$2:$C$136,BO$1)</f>
        <v>0</v>
      </c>
      <c r="BY104" s="28">
        <f t="shared" si="31"/>
        <v>3</v>
      </c>
      <c r="BZ104" s="27" t="str">
        <f>(APPS('05-06 Teamsheets'!$H$2:$R$71,$A104) + APPS('06-07 Teamsheets'!$H$2:$R$83,$A104) +APPS('07-08 Teamsheets'!$H$2:$R$88,$A104) + APPS('08-09 Teamsheets'!$H$2:$R$92,$A104)+APPS('09-10 Teamsheets'!$H$2:$R$98,$A104)+APPS('10-11 Teamsheets'!$H$2:$R$107,$A104)+APPS('11-12 Teamsheets'!$H$2:$R$119,$A104)+APPS('12-13 Teamsheets'!$H$2:$R$126,$A104)+APPS('13-14 Teamsheets'!$H$2:$R$132,$A104)+APPS('14-15 Teamsheets'!$H$2:$R$136,$A104)) &amp; "(" &amp; (SUBS('05-06 Teamsheets'!$S$2:$W$71,$A104)+SUBS('06-07 Teamsheets'!$S$2:$Z$83,$A104)+SUBS('07-08 Teamsheets'!$S$2:$Z$88,$A104) +SUBS('08-09 Teamsheets'!$S$2:$Z$92,$A104)+SUBS('09-10 Teamsheets'!$S$2:$Z$98,$A104)+SUBS('10-11 Teamsheets'!$S$2:$Z$107,$A104)+SUBS('11-12 Teamsheets'!$S$2:$Z$119,$A104)+SUBS('12-13 Teamsheets'!$S$2:$Z$126,$A104)+SUBS('13-14 Teamsheets'!$S$2:$Z$132,$A104)+SUBS('14-15 Teamsheets'!$S$2:$Z$136,$A104)) &amp; ")"</f>
        <v>16(2)</v>
      </c>
      <c r="CA104" s="28">
        <f t="shared" si="32"/>
        <v>18</v>
      </c>
      <c r="CB104" s="71">
        <f>GOALS('05-06 Teamsheets'!$H$2:$W$71,$A104,'05-06 Teamsheets'!$C$2:$C$71,B$1)+GOALS('06-07 Teamsheets'!$H$2:$Z$83,$A104,'06-07 Teamsheets'!$C$2:$C$83,G$1)+GOALS('07-08 Teamsheets'!$H$2:$Z$88,$A104,'07-08 Teamsheets'!$C$2:$C$88,L$1)+GOALS('08-09 Teamsheets'!$H$2:$Z$92,$A104,'08-09 Teamsheets'!$C$2:$C$92,Q$1)+GOALS('09-10 Teamsheets'!$H$2:$Z$98,$A104,'09-10 Teamsheets'!$C$2:$C$98,Q$1)+GOALS('10-11 Teamsheets'!$H$2:$Z$107,$A104,'10-11 Teamsheets'!$C$2:$C$107,Q$1)+GOALS('11-12 Teamsheets'!$H$2:$Z$119,$A104,'11-12 Teamsheets'!$C$2:$C$119,Q$1)+GOALS('12-13 Teamsheets'!$H$2:$Z$126,$A104,'12-13 Teamsheets'!$C$2:$C$126,Q$1)+GOALS('13-14 Teamsheets'!$H$2:$Z$132,$A104,'13-14 Teamsheets'!$C$2:$C$132,Q$1)+GOALS('14-15 Teamsheets'!$H$2:$Z$136,$A104,'14-15 Teamsheets'!$C$2:$C$136,Q$1)</f>
        <v>2</v>
      </c>
      <c r="CC104" s="27">
        <f>GOALS('05-06 Teamsheets'!$H$2:$W$71,$A104,'05-06 Teamsheets'!$C$2:$C$71,V$1)+GOALS('05-06 Teamsheets'!$H$2:$W$71,$A104,'05-06 Teamsheets'!$C$2:$C$71,AA$1)+GOALS('06-07 Teamsheets'!$H$2:$Z$83,$A104,'06-07 Teamsheets'!$C$2:$C$83,AF$1)+GOALS('06-07 Teamsheets'!$H$2:$Z$83,$A104,'06-07 Teamsheets'!$C$2:$C$83,AK$1)+GOALS('07-08 Teamsheets'!$H$2:$Z$88,$A104,'07-08 Teamsheets'!$C$2:$C$88,AP$1)+GOALS('07-08 Teamsheets'!$H$2:$Z$88,$A104,'07-08 Teamsheets'!$C$2:$C$88,AU$1)+GOALS('07-08 Teamsheets'!$H$2:$Z$88,$A104,'07-08 Teamsheets'!$C$2:$C$88,AZ$1)+GOALS('11-12 Teamsheets'!$H$2:$Z$119,$A104,'11-12 Teamsheets'!$C$2:$C$119,AZ$1)+GOALS('12-13 Teamsheets'!$H$2:$Z$120,$A104,'12-13 Teamsheets'!$C$2:$C$120,AZ$1)+GOALS('13-14 Teamsheets'!$H$2:$Z$126,$A104,'13-14 Teamsheets'!$C$2:$C$126,AZ$1)+GOALS('14-15 Teamsheets'!$H$2:$Z$130,$A104,'14-15 Teamsheets'!$C$2:$C$130,AZ$1)+GOALS('08-09 Teamsheets'!$H$2:$Z$92,$A104,'08-09 Teamsheets'!$C$2:$C$92,BE$1)+GOALS('09-10 Teamsheets'!$H$2:$Z$98,$A104,'09-10 Teamsheets'!$C$2:$C$98,BE$1)+GOALS('10-11 Teamsheets'!$H$2:$Z$107,$A104,'10-11 Teamsheets'!$C$2:$C$107,BE$1)+GOALS('11-12 Teamsheets'!$H$2:$Z$119,$A104,'11-12 Teamsheets'!$C$2:$C$119,BE$1)+GOALS('12-13 Teamsheets'!$H$2:$Z$126,$A104,'12-13 Teamsheets'!$C$2:$C$126,BE$1)+GOALS('13-14 Teamsheets'!$H$2:$Z$132,$A104,'13-14 Teamsheets'!$C$2:$C$132,BE$1)+GOALS('14-15 Teamsheets'!$H$2:$Z$136,$A104,'14-15 Teamsheets'!$C$2:$C$136,BE$1)</f>
        <v>0</v>
      </c>
      <c r="CD104" s="27">
        <f>GOALS('07-08 Teamsheets'!$H$2:$Z$88,$A104,'07-08 Teamsheets'!$C$2:$C$88,BJ$1)
+GOALS('08-09 Teamsheets'!$H$2:$Z$92,$A104,'08-09 Teamsheets'!$C$2:$C$92,BJ$1)
+GOALS('09-10 Teamsheets'!$H$2:$Z$98,$A104,'09-10 Teamsheets'!$C$2:$C$98,BJ$1)
+GOALS('10-11 Teamsheets'!$H$2:$Z$107,$A104,'10-11 Teamsheets'!$C$2:$C$107,BJ$1)
+GOALS('11-12 Teamsheets'!$H$2:$Z$119,$A104,'11-12 Teamsheets'!$C$2:$C$119,BJ$1)
+GOALS('12-13 Teamsheets'!$H$2:$Z$124,$A104,'12-13 Teamsheets'!$C$2:$C$124,BJ$1)+GOALS('13-14 Teamsheets'!$H$2:$Z$130,$A104,'13-14 Teamsheets'!$C$2:$C$130,BJ$1)+GOALS('14-15 Teamsheets'!$H$2:$Z$134,$A104,'14-15 Teamsheets'!$C$2:$C$134,BJ$1)
+GOALS('07-08 Teamsheets'!$H$2:$Z$88,$A104,'07-08 Teamsheets'!$C$2:$C$88,BO$1)
+GOALS('08-09 Teamsheets'!$H$2:$Z$92,$A104,'08-09 Teamsheets'!$C$2:$C$92,BO$1)
+GOALS('09-10 Teamsheets'!$H$2:$Z$98,$A104,'09-10 Teamsheets'!$C$2:$C$98,BO$1)
+GOALS('10-11 Teamsheets'!$H$2:$Z$107,$A104,'10-11 Teamsheets'!$C$2:$C$107,BO$1)
+GOALS('11-12 Teamsheets'!$H$2:$Z$119,$A104,'11-12 Teamsheets'!$C$2:$C$119,BO$1)
+GOALS('12-13 Teamsheets'!$H$2:$Z$126,$A104,'12-13 Teamsheets'!$C$2:$C$126,BO$1)+GOALS('13-14 Teamsheets'!$H$2:$Z$132,$A104,'13-14 Teamsheets'!$C$2:$C$132,BO$1)+GOALS('14-15 Teamsheets'!$H$2:$Z$136,$A104,'14-15 Teamsheets'!$C$2:$C$136,BO$1)</f>
        <v>0</v>
      </c>
      <c r="CE104" s="28">
        <f t="shared" si="33"/>
        <v>0</v>
      </c>
      <c r="CF104" s="27" t="str">
        <f>(GOALS('05-06 Teamsheets'!$H$2:$R$71,$A104) +GOALS('06-07 Teamsheets'!$H$2:$R$83,$A104) +  GOALS('07-08 Teamsheets'!$H$2:$R$88,$A104) + GOALS('08-09 Teamsheets'!$H$2:$R$92,$A104)+GOALS('09-10 Teamsheets'!$H$2:$R$98,$A104)+GOALS('10-11 Teamsheets'!$H$2:$R$107,$A104)+GOALS('11-12 Teamsheets'!$H$2:$R$119,$A104)+GOALS('12-13 Teamsheets'!$H$2:$R$126,$A104)+GOALS('13-14 Teamsheets'!$H$2:$R$132,$A104)+GOALS('14-15 Teamsheets'!$H$2:$R$136,$A104)) &amp; "(" &amp; (GOALS('05-06 Teamsheets'!$S$2:$W$71,$A104)+GOALS('06-07 Teamsheets'!$S$2:$Z$83,$A104)+GOALS('07-08 Teamsheets'!$S$2:$Z$88,$A104)+GOALS('08-09 Teamsheets'!$S$2:$Z$92,$A104)+GOALS('09-10 Teamsheets'!$S$2:$Z$98,$A104)+GOALS('10-11 Teamsheets'!$S$2:$Z$107,$A104)+GOALS('11-12 Teamsheets'!$S$2:$Z$119,$A104)+GOALS('12-13 Teamsheets'!$S$2:$Z$126,$A104)+GOALS('13-14 Teamsheets'!$S$2:$Z$132,$A104)+GOALS('14-15 Teamsheets'!$S$2:$Z$136,$A104)) &amp; ")"</f>
        <v>1(1)</v>
      </c>
      <c r="CG104" s="28">
        <f t="shared" si="34"/>
        <v>2</v>
      </c>
      <c r="CH104" s="71">
        <f>SUM(D104,I104,N104,S104)</f>
        <v>0</v>
      </c>
      <c r="CI104" s="83">
        <f>SUM(X104,AC104,AH104,AM104,AR104,BG104,AW104,BL104,BQ104,BB104)</f>
        <v>0</v>
      </c>
      <c r="CJ104" s="77">
        <f>SUM(CH104:CI104)</f>
        <v>0</v>
      </c>
      <c r="CK104" s="74" t="str">
        <f>(CARDS('05-06 Teamsheets'!$H$2:$W$71,$A104,$CX$2)+CARDS('06-07 Teamsheets'!$H$2:$Z$83,$A104,$CX$2)+CARDS('07-08 Teamsheets'!$H$2:$Z$88,$A104,$CX$2)+CARDS('08-09 Teamsheets'!$H$2:$Z$92,$A104,$CX$2)+CARDS('09-10 Teamsheets'!$H$2:$Z$98,$A104,$CX$2)+CARDS('10-11 Teamsheets'!$H$2:$Z$107,$A104,$CX$2)+CARDS('11-12 Teamsheets'!$H$2:$Z$119,$A104,$CX$2)+CARDS('12-13 Teamsheets'!$H$2:$Z$126,$A104,$CX$2)+CARDS('13-14 Teamsheets'!$H$2:$Z$130,$A104,$CX$2)) &amp; "(" &amp; (CARDS('05-06 Teamsheets'!$H$2:$W$71,$A104,$CX$3)+CARDS('06-07 Teamsheets'!$H$2:$Z$83,$A104,$CX$3)+CARDS('07-08 Teamsheets'!$H$2:$Z$88,$A104,$CX$3)+CARDS('08-09 Teamsheets'!$H$2:$Z$92,$A104,$CX$3)+CARDS('09-10 Teamsheets'!$H$2:$Z$98,$A104,$CX$3)+CARDS('10-11 Teamsheets'!$H$2:$Z$107,$A104,$CX$3)+CARDS('11-12 Teamsheets'!$H$2:$Z$119,$A104,$CX$3)+CARDS('13-14 Teamsheets'!$H$2:$Z$130,$A104,$CX$3)) &amp; ")"</f>
        <v>0(0)</v>
      </c>
      <c r="CL104" s="28">
        <f>SUM(F104,K104,P104,U104)</f>
        <v>1173</v>
      </c>
      <c r="CM104" s="28">
        <f>SUM(Z104,AE104,AJ104,AO104,AT104,BI104,AY104,BN104,BS104,BD104)</f>
        <v>270</v>
      </c>
      <c r="CN104" s="77">
        <f>SUM(CL104:CM104)</f>
        <v>1443</v>
      </c>
      <c r="CO104" s="28">
        <f>IF(AND(CN104&lt;&gt;0, CA104&lt;&gt;0),CN104/CA104,0)</f>
        <v>80.166666666666671</v>
      </c>
      <c r="CP104" s="28">
        <f>IF(CG104&lt;&gt;0,CG104/CA104,0)</f>
        <v>0.1111111111111111</v>
      </c>
      <c r="CQ104" s="77">
        <f>IF(CG104&lt;&gt;0,CN104/CG104,0)</f>
        <v>721.5</v>
      </c>
      <c r="CS104" s="71">
        <f t="shared" si="26"/>
        <v>83</v>
      </c>
      <c r="CT104" s="83">
        <f t="shared" si="27"/>
        <v>74</v>
      </c>
      <c r="CU104" s="77">
        <f t="shared" si="28"/>
        <v>55</v>
      </c>
      <c r="CW104"/>
      <c r="CX104" s="30"/>
    </row>
    <row r="105" spans="1:102" x14ac:dyDescent="0.2">
      <c r="A105" s="25" t="s">
        <v>2794</v>
      </c>
      <c r="B105" s="27" t="s">
        <v>1635</v>
      </c>
      <c r="C105" s="27" t="s">
        <v>1635</v>
      </c>
      <c r="D105" s="27">
        <v>0</v>
      </c>
      <c r="E105" s="27" t="s">
        <v>1635</v>
      </c>
      <c r="F105" s="82">
        <v>0</v>
      </c>
      <c r="G105" s="27" t="s">
        <v>1635</v>
      </c>
      <c r="H105" s="27" t="s">
        <v>1635</v>
      </c>
      <c r="I105" s="27">
        <v>0</v>
      </c>
      <c r="J105" s="27" t="s">
        <v>1635</v>
      </c>
      <c r="K105" s="82">
        <v>0</v>
      </c>
      <c r="L105" s="27" t="s">
        <v>1635</v>
      </c>
      <c r="M105" s="27" t="s">
        <v>1635</v>
      </c>
      <c r="N105" s="27">
        <v>0</v>
      </c>
      <c r="O105" s="27" t="s">
        <v>1635</v>
      </c>
      <c r="P105" s="82">
        <v>0</v>
      </c>
      <c r="Q105" s="27" t="str">
        <f>(APPS('08-09 Teamsheets'!$H$2:$R$92,$A105,'08-09 Teamsheets'!$C$2:$C$92,Q$1)+APPS('09-10 Teamsheets'!$H$2:$R$98,$A105,'09-10 Teamsheets'!$C$2:$C$98,Q$1)+APPS('10-11 Teamsheets'!$H$2:$R$107,$A105,'10-11 Teamsheets'!$C$2:$C$107,Q$1)+APPS('11-12 Teamsheets'!$H$2:$R$119,$A105,'11-12 Teamsheets'!$C$2:$C$119,Q$1)+APPS('12-13 Teamsheets'!$H$2:$R$126,$A105,'12-13 Teamsheets'!$C$2:$C$126,Q$1)+APPS('13-14 Teamsheets'!$H$2:$R$132,$A105,'13-14 Teamsheets'!$C$2:$C$132,Q$1)+APPS('14-15 Teamsheets'!$H$2:$R$136,$A105,'14-15 Teamsheets'!$C$2:$C$136,Q$1)) &amp; "(" &amp; (SUBS('08-09 Teamsheets'!$S$2:$Z$92,$A105,'08-09 Teamsheets'!$C$2:$C$92,Q$1)+SUBS('09-10 Teamsheets'!$S$2:$Z$98,$A105,'09-10 Teamsheets'!$C$2:$C$98,Q$1)+SUBS('10-11 Teamsheets'!$S$2:$Z$107,$A105,'10-11 Teamsheets'!$C$2:$C$107,Q$1)+SUBS('11-12 Teamsheets'!$S$2:$Z$119,$A105,'11-12 Teamsheets'!$C$2:$C$119,Q$1)+SUBS('12-13 Teamsheets'!$S$2:$Z$126,$A105,'12-13 Teamsheets'!$C$2:$C$126,Q$1)+SUBS('13-14 Teamsheets'!$S$2:$Z$132,$A105,'13-14 Teamsheets'!$C$2:$C$132,Q$1)+SUBS('14-15 Teamsheets'!$S$2:$Z$136,$A105,'14-15 Teamsheets'!$C$2:$C$136,Q$1)) &amp; ")"</f>
        <v>4(14)</v>
      </c>
      <c r="R105" s="27" t="str">
        <f>(GOALS('08-09 Teamsheets'!$H$2:$R$92,$A105,'08-09 Teamsheets'!$C$2:$C$92,Q$1)+GOALS('09-10 Teamsheets'!$H$2:$R$98,$A105,'09-10 Teamsheets'!$C$2:$C$98,Q$1)+GOALS('10-11 Teamsheets'!$H$2:$R$107,$A105,'10-11 Teamsheets'!$C$2:$C$107,Q$1)+GOALS('11-12 Teamsheets'!$H$2:$R$119,$A105,'11-12 Teamsheets'!$C$2:$C$119,Q$1)+GOALS('12-13 Teamsheets'!$H$2:$R$126,$A105,'12-13 Teamsheets'!$C$2:$C$126,Q$1)+GOALS('13-14 Teamsheets'!$H$2:$R$132,$A105,'13-14 Teamsheets'!$C$2:$C$132,Q$1)+GOALS('14-15 Teamsheets'!$H$2:$R$136,$A105,'14-15 Teamsheets'!$C$2:$C$136,Q$1)) &amp; "(" &amp; (GOALS('08-09 Teamsheets'!$S$2:$Z$92,$A105,'08-09 Teamsheets'!$C$2:$C$92,Q$1)+GOALS('09-10 Teamsheets'!$S$2:$Z$98,$A105,'09-10 Teamsheets'!$C$2:$C$98,Q$1)+GOALS('10-11 Teamsheets'!$S$2:$Z$107,$A105,'10-11 Teamsheets'!$C$2:$C$107,Q$1)+GOALS('11-12 Teamsheets'!$S$2:$Z$119,$A105,'11-12 Teamsheets'!$C$2:$C$119,Q$1)+GOALS('12-13 Teamsheets'!$S$2:$Z$126,$A105,'12-13 Teamsheets'!$C$2:$C$126,Q$1)+GOALS('13-14 Teamsheets'!$S$2:$Z$132,$A105,'13-14 Teamsheets'!$C$2:$C$132,Q$1)+GOALS('14-15 Teamsheets'!$S$2:$Z$136,$A105,'14-15 Teamsheets'!$C$2:$C$136,Q$1)) &amp; ")"</f>
        <v>0(0)</v>
      </c>
      <c r="S105" s="27">
        <f>Clean_sheet('08-09 Teamsheets'!$C$2:$H$92,$A105,Q$1)+Clean_sheet('09-10 Teamsheets'!$C$2:$H$98,$A105,Q$1)+Clean_sheet('10-11 Teamsheets'!$C$2:$H$107,$A105,Q$1)+Clean_sheet('11-12 Teamsheets'!$C$2:$H$119,$A105,Q$1)+Clean_sheet('12-13 Teamsheets'!$C$2:$H$126,$A105,Q$1)+Clean_sheet('13-14 Teamsheets'!$C$2:$H$132,$A105,Q$1)+Clean_sheet('14-15 Teamsheets'!$C$2:$H$136,$A105,Q$1)</f>
        <v>0</v>
      </c>
      <c r="T105" s="27" t="str">
        <f>(CARDS('08-09 Teamsheets'!$H$2:$Z$92,$A105,$CX$2,'08-09 Teamsheets'!$C$2:$C$92,Q$1)+CARDS('09-10 Teamsheets'!$H$2:$Z$98,$A105,$CX$2,'09-10 Teamsheets'!$C$2:$C$98,Q$1)+CARDS('10-11 Teamsheets'!$H$2:$Z$107,$A105,$CX$2,'10-11 Teamsheets'!$C$2:$C$107,Q$1)+CARDS('11-12 Teamsheets'!$H$2:$Z$119,$A105,$CX$2,'11-12 Teamsheets'!$C$2:$C$119,Q$1)+CARDS('12-13 Teamsheets'!$H$2:$Z$126,$A105,$CX$2,'12-13 Teamsheets'!$C$2:$C$126,Q$1)+CARDS('13-14 Teamsheets'!$H$2:$Z$132,$A105,$CX$2,'13-14 Teamsheets'!$C$2:$C$132,Q$1)+CARDS('14-15 Teamsheets'!$H$2:$Z$136,$A105,$CX$2,'14-15 Teamsheets'!$C$2:$C$136,Q$1)) &amp; "(" &amp; (CARDS('08-09 Teamsheets'!$H$2:$Z$92,$A105,$CX$3,'08-09 Teamsheets'!$C$2:$C$92,Q$1)+CARDS('09-10 Teamsheets'!$H$2:$Z$98,$A105,$CX$3,'09-10 Teamsheets'!$C$2:$C$98,Q$1)+CARDS('10-11 Teamsheets'!$H$2:$Z$107,$A105,$CX$3,'10-11 Teamsheets'!$C$2:$C$107,Q$1)+CARDS('11-12 Teamsheets'!$H$2:$Z$119,$A105,$CX$3,'11-12 Teamsheets'!$C$2:$C$119,Q$1)+CARDS('12-13 Teamsheets'!$H$2:$Z$126,$A105,$CX$3,'12-13 Teamsheets'!$C$2:$C$126,Q$1)+CARDS('13-14 Teamsheets'!$H$2:$Z$132,$A105,$CX$3,'13-14 Teamsheets'!$C$2:$C$132,Q$1)+CARDS('14-15 Teamsheets'!$H$2:$Z$136,$A105,$CX$3,'14-15 Teamsheets'!$C$2:$C$136,Q$1)) &amp; ")"</f>
        <v>0(0)</v>
      </c>
      <c r="U105" s="82">
        <f>MINS_PLAYED('08-09 Teamsheets'!$H$2:$R$92,$A105,'08-09 Teamsheets'!$C$2:$C$92,Q$1)+MINS_PLAYED('09-10 Teamsheets'!$H$2:$R$98,$A105,'09-10 Teamsheets'!$C$2:$C$98,Q$1)+ MINS_AS_SUB('08-09 Teamsheets'!$S$2:$Z$92,$A105,'08-09 Teamsheets'!$C$2:$C$92,Q$1)+ MINS_AS_SUB('09-10 Teamsheets'!$S$2:$Z$98,$A105,'09-10 Teamsheets'!$C$2:$C$98,Q$1)+MINS_PLAYED('10-11 Teamsheets'!$H$2:$R$107,$A105,'10-11 Teamsheets'!$C$2:$C$107,Q$1)+MINS_AS_SUB('10-11 Teamsheets'!$S$2:$Z$107,$A105,'10-11 Teamsheets'!$C$2:$C$107,Q$1)+MINS_PLAYED('11-12 Teamsheets'!$H$2:$R$119,$A105,'11-12 Teamsheets'!$C$2:$C$119,Q$1)+MINS_AS_SUB('11-12 Teamsheets'!$S$2:$Z$119,$A105,'11-12 Teamsheets'!$C$2:$C$119,Q$1)+MINS_PLAYED('12-13 Teamsheets'!$H$2:$R$126,$A105,'12-13 Teamsheets'!$C$2:$C$126,Q$1)+MINS_AS_SUB('12-13 Teamsheets'!$S$2:$Z$126,$A105,'12-13 Teamsheets'!$C$2:$C$126,Q$1)+MINS_PLAYED('13-14 Teamsheets'!$H$2:$R$132,$A105,'13-14 Teamsheets'!$C$2:$C$132,Q$1)+MINS_AS_SUB('13-14 Teamsheets'!$S$2:$Z$132,$A105,'13-14 Teamsheets'!$C$2:$C$132,Q$1)+MINS_PLAYED('14-15 Teamsheets'!$H$2:$R$136,$A105,'14-15 Teamsheets'!$C$2:$C$136,Q$1)+MINS_AS_SUB('14-15 Teamsheets'!$S$2:$Z$136,$A105,'14-15 Teamsheets'!$C$2:$C$136,Q$1)</f>
        <v>575</v>
      </c>
      <c r="V105" s="27" t="s">
        <v>1635</v>
      </c>
      <c r="W105" s="27" t="s">
        <v>1635</v>
      </c>
      <c r="X105" s="27">
        <v>0</v>
      </c>
      <c r="Y105" s="27" t="s">
        <v>1635</v>
      </c>
      <c r="Z105" s="82">
        <v>0</v>
      </c>
      <c r="AA105" s="27" t="s">
        <v>1635</v>
      </c>
      <c r="AB105" s="27" t="s">
        <v>1635</v>
      </c>
      <c r="AC105" s="27">
        <v>0</v>
      </c>
      <c r="AD105" s="27" t="s">
        <v>1635</v>
      </c>
      <c r="AE105" s="82">
        <v>0</v>
      </c>
      <c r="AF105" s="27" t="s">
        <v>1635</v>
      </c>
      <c r="AG105" s="27" t="s">
        <v>1635</v>
      </c>
      <c r="AH105" s="27">
        <v>0</v>
      </c>
      <c r="AI105" s="27" t="s">
        <v>1635</v>
      </c>
      <c r="AJ105" s="82">
        <v>0</v>
      </c>
      <c r="AK105" s="27" t="s">
        <v>1635</v>
      </c>
      <c r="AL105" s="27" t="s">
        <v>1635</v>
      </c>
      <c r="AM105" s="27">
        <v>0</v>
      </c>
      <c r="AN105" s="27" t="s">
        <v>1635</v>
      </c>
      <c r="AO105" s="82">
        <v>0</v>
      </c>
      <c r="AP105" s="27" t="s">
        <v>1635</v>
      </c>
      <c r="AQ105" s="27" t="s">
        <v>1635</v>
      </c>
      <c r="AR105" s="27">
        <v>0</v>
      </c>
      <c r="AS105" s="27" t="s">
        <v>1635</v>
      </c>
      <c r="AT105" s="82">
        <v>0</v>
      </c>
      <c r="AU105" s="27" t="s">
        <v>1635</v>
      </c>
      <c r="AV105" s="27" t="s">
        <v>1635</v>
      </c>
      <c r="AW105" s="27">
        <v>0</v>
      </c>
      <c r="AX105" s="27" t="s">
        <v>1635</v>
      </c>
      <c r="AY105" s="82">
        <v>0</v>
      </c>
      <c r="AZ105" s="27" t="str">
        <f>(APPS('07-08 Teamsheets'!$H$2:$R$88,$A105,'07-08 Teamsheets'!$C$2:$C$88,AZ$1)+APPS('11-12 Teamsheets'!$H$2:$R$119,$A105,'11-12 Teamsheets'!$C$2:$C$119,AZ$1)+APPS('12-13 Teamsheets'!$H$2:$R$126,$A105,'12-13 Teamsheets'!$C$2:$C$126,AZ$1)+APPS('13-14 Teamsheets'!$H$2:$R$132,$A105,'13-14 Teamsheets'!$C$2:$C$132,AZ$1)+APPS('14-15 Teamsheets'!$H$2:$R$136,$A105,'14-15 Teamsheets'!$C$2:$C$136,AZ$1)) &amp; "(" &amp; (SUBS('07-08 Teamsheets'!$S$2:$Z$88,$A105,'07-08 Teamsheets'!$C$2:$C$88,AZ$1)+SUBS('11-12 Teamsheets'!$S$2:$Z$119,$A105,'11-12 Teamsheets'!$C$2:$C$119,AZ$1)+SUBS('12-13 Teamsheets'!$S$2:$Z$126,$A105,'12-13 Teamsheets'!$C$2:$C$126,AZ$1)+SUBS('13-14 Teamsheets'!$S$2:$Z$132,$A105,'13-14 Teamsheets'!$C$2:$C$132,AZ$1)+SUBS('14-15 Teamsheets'!$S$2:$Z$136,$A105,'14-15 Teamsheets'!$C$2:$C$136,AZ$1)) &amp; ")"</f>
        <v>1(0)</v>
      </c>
      <c r="BA105" s="27" t="str">
        <f>(GOALS('07-08 Teamsheets'!$H$2:$R$88,$A105,'07-08 Teamsheets'!$C$2:$C$88,AZ$1)+GOALS('11-12 Teamsheets'!$H$2:$R$119,$A105,'11-12 Teamsheets'!$C$2:$C$119,AZ$1)+GOALS('12-13 Teamsheets'!$H$2:$R$126,$A105,'12-13 Teamsheets'!$C$2:$C$126,AZ$1)+GOALS('13-14 Teamsheets'!$H$2:$R$132,$A105,'13-14 Teamsheets'!$C$2:$C$132,AZ$1)+GOALS('14-15 Teamsheets'!$H$2:$R$136,$A105,'14-15 Teamsheets'!$C$2:$C$136,AZ$1)) &amp; "(" &amp; (GOALS('07-08 Teamsheets'!$S$2:$Z$88,$A105,'07-08 Teamsheets'!$C$2:$C$88,AZ$1)+GOALS('11-12 Teamsheets'!$S$2:$Z$119,$A105,'11-12 Teamsheets'!$C$2:$C$119,AZ$1)+GOALS('12-13 Teamsheets'!$S$2:$Z$126,$A105,'12-13 Teamsheets'!$C$2:$C$126,AZ$1)+GOALS('13-14 Teamsheets'!$S$2:$Z$132,$A105,'13-14 Teamsheets'!$C$2:$C$132,AZ$1)+GOALS('14-15 Teamsheets'!$S$2:$Z$136,$A105,'14-15 Teamsheets'!$C$2:$C$136,AZ$1)) &amp; ")"</f>
        <v>0(0)</v>
      </c>
      <c r="BB105" s="27">
        <f>Clean_sheet('07-08 Teamsheets'!$C$2:$H$92,$A105,AZ$1)+Clean_sheet('11-12 Teamsheets'!$C$2:$H$119,$A105,AZ$1)+Clean_sheet('12-13 Teamsheets'!$C$2:$H$126,$A105,AZ$1)+Clean_sheet('13-14 Teamsheets'!$C$2:$H$132,$A105,AZ$1)+Clean_sheet('14-15 Teamsheets'!$C$2:$H$136,$A105,AZ$1)</f>
        <v>0</v>
      </c>
      <c r="BC105" s="27" t="str">
        <f>(CARDS('07-08 Teamsheets'!$H$2:$Z$88,$A105,$CX$2,'07-08 Teamsheets'!$C$2:$C$88,AZ$1)+CARDS('11-12 Teamsheets'!$H$2:$Z$119,$A105,$CX$2,'11-12 Teamsheets'!$C$2:$C$119,AZ$1)+CARDS('12-13 Teamsheets'!$H$2:$Z$126,$A105,$CX$2,'12-13 Teamsheets'!$C$2:$C$126,AZ$1)+CARDS('13-14 Teamsheets'!$H$2:$Z$132,$A105,$CX$2,'13-14 Teamsheets'!$C$2:$C$132,AZ$1)+CARDS('14-15 Teamsheets'!$H$2:$Z$136,$A105,$CX$2,'14-15 Teamsheets'!$C$2:$C$136,AZ$1)) &amp; "(" &amp; (CARDS('07-08 Teamsheets'!$H$2:$Z$88,$A105,$CX$3,'07-08 Teamsheets'!$C$2:$C$88,AZ$1)+CARDS('11-12 Teamsheets'!$H$2:$Z$119,$A105,$CX$3,'11-12 Teamsheets'!$C$2:$C$119,AZ$1)+CARDS('12-13 Teamsheets'!$H$2:$Z$126,$A105,$CX$3,'12-13 Teamsheets'!$C$2:$C$126,AZ$1)+CARDS('13-14 Teamsheets'!$H$2:$Z$132,$A105,$CX$3,'13-14 Teamsheets'!$C$2:$C$132,AZ$1)+CARDS('14-15 Teamsheets'!$H$2:$Z$136,$A105,$CX$3,'14-15 Teamsheets'!$C$2:$C$136,AZ$1)) &amp; ")"</f>
        <v>0(0)</v>
      </c>
      <c r="BD105" s="82">
        <f>MINS_PLAYED('07-08 Teamsheets'!$H$2:$R$88,$A105,'07-08 Teamsheets'!$C$2:$C$88,AZ$1)+MINS_PLAYED('11-12 Teamsheets'!$H$2:$R$119,$A105,'11-12 Teamsheets'!$C$2:$C$119,AZ$1)+MINS_PLAYED('12-13 Teamsheets'!$H$2:$R$126,$A105,'12-13 Teamsheets'!$C$2:$C$126,AZ$1)+MINS_PLAYED('13-14 Teamsheets'!$H$2:$R$132,$A105,'13-14 Teamsheets'!$C$2:$C$132,AZ$1)+MINS_PLAYED('14-15 Teamsheets'!$H$2:$R$136,$A105,'14-15 Teamsheets'!$C$2:$C$136,AZ$1)+MINS_AS_SUB('07-08 Teamsheets'!$S$2:$Z$88,$A105,'07-08 Teamsheets'!$C$2:$C$88,AZ$1)+MINS_AS_SUB('11-12 Teamsheets'!$S$2:$Z$119,$A105,'11-12 Teamsheets'!$C$2:$C$119,AZ$1)+MINS_AS_SUB('12-13 Teamsheets'!$S$2:$Z$126,$A105,'12-13 Teamsheets'!$C$2:$C$126,AZ$1)+MINS_AS_SUB('13-14 Teamsheets'!$S$2:$Z$132,$A105,'13-14 Teamsheets'!$C$2:$C$132,AZ$1)+MINS_AS_SUB('14-15 Teamsheets'!$S$2:$Z$136,$A105,'14-15 Teamsheets'!$C$2:$C$136,AZ$1)</f>
        <v>90</v>
      </c>
      <c r="BE105" s="27" t="str">
        <f>(APPS('08-09 Teamsheets'!$H$2:$R$92,$A105,'08-09 Teamsheets'!$C$2:$C$92,BE$1)+APPS('09-10 Teamsheets'!$H$2:$R$98,$A105,'09-10 Teamsheets'!$C$2:$C$98,BE$1)+APPS('10-11 Teamsheets'!$H$2:$R$107,$A105,'10-11 Teamsheets'!$C$2:$C$107,BE$1)+APPS('11-12 Teamsheets'!$H$2:$R$119,$A105,'11-12 Teamsheets'!$C$2:$C$119,BE$1)+APPS('12-13 Teamsheets'!$H$2:$R$126,$A105,'12-13 Teamsheets'!$C$2:$C$126,BE$1)+APPS('13-14 Teamsheets'!$H$2:$R$132,$A105,'13-14 Teamsheets'!$C$2:$C$132,BE$1)+APPS('14-15 Teamsheets'!$H$2:$R$136,$A105,'14-15 Teamsheets'!$C$2:$C$136,BE$1)) &amp; "(" &amp; (SUBS('08-09 Teamsheets'!$S$2:$Z$92,$A105,'08-09 Teamsheets'!$C$2:$C$92,BE$1)+SUBS('09-10 Teamsheets'!$S$2:$Z$98,$A105,'09-10 Teamsheets'!$C$2:$C$98,BE$1)+SUBS('10-11 Teamsheets'!$S$2:$Z$107,$A105,'10-11 Teamsheets'!$C$2:$C$107,BE$1)+SUBS('11-12 Teamsheets'!$S$2:$Z$119,$A105,'11-12 Teamsheets'!$C$2:$C$119,BE$1)+SUBS('12-13 Teamsheets'!$S$2:$Z$126,$A105,'12-13 Teamsheets'!$C$2:$C$126,BE$1)+SUBS('13-14 Teamsheets'!$S$2:$Z$132,$A105,'13-14 Teamsheets'!$C$2:$C$132,BE$1)+SUBS('14-15 Teamsheets'!$S$2:$Z$136,$A105,'14-15 Teamsheets'!$C$2:$C$136,BE$1)) &amp; ")"</f>
        <v>2(0)</v>
      </c>
      <c r="BF105" s="27" t="str">
        <f>(GOALS('08-09 Teamsheets'!$H$2:$R$92,$A105,'08-09 Teamsheets'!$C$2:$C$92,BE$1)+GOALS('09-10 Teamsheets'!$H$2:$R$98,$A105,'09-10 Teamsheets'!$C$2:$C$98,BE$1)+GOALS('10-11 Teamsheets'!$H$2:$R$107,$A105,'10-11 Teamsheets'!$C$2:$C$107,BE$1)+GOALS('11-12 Teamsheets'!$H$2:$R$119,$A105,'11-12 Teamsheets'!$C$2:$C$119,BE$1)+GOALS('12-13 Teamsheets'!$H$2:$R$126,$A105,'12-13 Teamsheets'!$C$2:$C$126,BE$1)+GOALS('13-14 Teamsheets'!$H$2:$R$132,$A105,'13-14 Teamsheets'!$C$2:$C$132,BE$1)+GOALS('14-15 Teamsheets'!$H$2:$R$136,$A105,'14-15 Teamsheets'!$C$2:$C$136,BE$1)) &amp; "(" &amp; (GOALS('08-09 Teamsheets'!$S$2:$Z$92,$A105,'08-09 Teamsheets'!$C$2:$C$92,BE$1)+GOALS('09-10 Teamsheets'!$S$2:$Z$98,$A105,'09-10 Teamsheets'!$C$2:$C$98,BE$1)+GOALS('10-11 Teamsheets'!$S$2:$Z$107,$A105,'10-11 Teamsheets'!$C$2:$C$107,BE$1)+GOALS('11-12 Teamsheets'!$S$2:$Z$119,$A105,'11-12 Teamsheets'!$C$2:$C$119,BE$1)+GOALS('12-13 Teamsheets'!$S$2:$Z$126,$A105,'12-13 Teamsheets'!$C$2:$C$126,BE$1)+GOALS('13-14 Teamsheets'!$S$2:$Z$132,$A105,'13-14 Teamsheets'!$C$2:$C$132,BE$1)+GOALS('14-15 Teamsheets'!$S$2:$Z$136,$A105,'14-15 Teamsheets'!$C$2:$C$136,BE$1)) &amp; ")"</f>
        <v>0(0)</v>
      </c>
      <c r="BG105" s="27">
        <f>Clean_sheet('08-09 Teamsheets'!$C$2:$H$92,$A105,BE$1)+Clean_sheet('09-10 Teamsheets'!$C$2:$H$98,$A105,BE$1)+Clean_sheet('10-11 Teamsheets'!$C$2:$H$107,$A105,BE$1)+Clean_sheet('11-12 Teamsheets'!$C$2:$H$119,$A105,BE$1)+Clean_sheet('12-13 Teamsheets'!$C$2:$H$126,$A105,BE$1)+Clean_sheet('13-14 Teamsheets'!$C$2:$H$132,$A105,BE$1)+Clean_sheet('14-15 Teamsheets'!$C$2:$H$136,$A105,BE$1)</f>
        <v>0</v>
      </c>
      <c r="BH105" s="27" t="str">
        <f>(CARDS('08-09 Teamsheets'!$H$2:$Z$92,$A105,$CX$2,'08-09 Teamsheets'!$C$2:$C$92,BE$1)+CARDS('09-10 Teamsheets'!$H$2:$Z$98,$A105,$CX$2,'09-10 Teamsheets'!$C$2:$C$98,BE$1)+CARDS('10-11 Teamsheets'!$H$2:$Z$107,$A105,$CX$2,'10-11 Teamsheets'!$C$2:$C$107,BE$1)+CARDS('11-12 Teamsheets'!$H$2:$Z$119,$A105,$CX$2,'11-12 Teamsheets'!$C$2:$C$119,BE$1)+CARDS('12-13 Teamsheets'!$H$2:$Z$126,$A105,$CX$2,'12-13 Teamsheets'!$C$2:$C$126,BE$1)+CARDS('13-14 Teamsheets'!$H$2:$Z$132,$A105,$CX$2,'13-14 Teamsheets'!$C$2:$C$132,BE$1)+CARDS('14-15 Teamsheets'!$H$2:$Z$136,$A105,$CX$2,'14-15 Teamsheets'!$C$2:$C$136,BE$1)) &amp; "(" &amp; (CARDS('08-09 Teamsheets'!$H$2:$Z$92,$A105,$CX$3,'08-09 Teamsheets'!$C$2:$C$92,BE$1)+CARDS('09-10 Teamsheets'!$H$2:$Z$98,$A105,$CX$3,'09-10 Teamsheets'!$C$2:$C$98,BE$1)+CARDS('10-11 Teamsheets'!$H$2:$Z$107,$A105,$CX$3,'10-11 Teamsheets'!$C$2:$C$107,BE$1)+CARDS('11-12 Teamsheets'!$H$2:$Z$119,$A105,$CX$3,'11-12 Teamsheets'!$C$2:$C$119,BE$1)+CARDS('12-13 Teamsheets'!$H$2:$Z$126,$A105,$CX$3,'12-13 Teamsheets'!$C$2:$C$126,BE$1)+CARDS('13-14 Teamsheets'!$H$2:$Z$132,$A105,$CX$3,'13-14 Teamsheets'!$C$2:$C$132,BE$1)+CARDS('14-15 Teamsheets'!$H$2:$Z$136,$A105,$CX$3,'14-15 Teamsheets'!$C$2:$C$136,BE$1)) &amp; ")"</f>
        <v>0(0)</v>
      </c>
      <c r="BI105" s="82">
        <f>MINS_PLAYED('08-09 Teamsheets'!$H$2:$R$92,$A105,'08-09 Teamsheets'!$C$2:$C$92,BE$1)+MINS_PLAYED('09-10 Teamsheets'!$H$2:$R$98,$A105,'09-10 Teamsheets'!$C$2:$C$98,BE$1)+ MINS_AS_SUB('08-09 Teamsheets'!$S$2:$Z$92,$A105,'08-09 Teamsheets'!$C$2:$C$92,BE$1)+ MINS_AS_SUB('09-10 Teamsheets'!$S$2:$Z$98,$A105,'09-10 Teamsheets'!$C$2:$C$98,BE$1)+MINS_PLAYED('10-11 Teamsheets'!$H$2:$R$107,$A105,'10-11 Teamsheets'!$C$2:$C$107,BE$1)+MINS_AS_SUB('10-11 Teamsheets'!$S$2:$Z$107,$A105,'10-11 Teamsheets'!$C$2:$C$107,BE$1)+MINS_PLAYED('11-12 Teamsheets'!$H$2:$R$119,$A105,'11-12 Teamsheets'!$C$2:$C$119,BE$1)+MINS_AS_SUB('11-12 Teamsheets'!$S$2:$Z$119,$A105,'11-12 Teamsheets'!$C$2:$C$119,BE$1)+MINS_PLAYED('12-13 Teamsheets'!$H$2:$R$126,$A105,'12-13 Teamsheets'!$C$2:$C$126,BE$1)+MINS_AS_SUB('12-13 Teamsheets'!$S$2:$Z$126,$A105,'12-13 Teamsheets'!$C$2:$C$126,BE$1)+MINS_PLAYED('13-14 Teamsheets'!$H$2:$R$132,$A105,'13-14 Teamsheets'!$C$2:$C$132,BE$1)+MINS_AS_SUB('13-14 Teamsheets'!$S$2:$Z$132,$A105,'13-14 Teamsheets'!$C$2:$C$132,BE$1)+MINS_PLAYED('14-15 Teamsheets'!$H$2:$R$136,$A105,'14-15 Teamsheets'!$C$2:$C$136,BE$1)+MINS_AS_SUB('14-15 Teamsheets'!$S$2:$Z$136,$A105,'14-15 Teamsheets'!$C$2:$C$136,BE$1)</f>
        <v>120</v>
      </c>
      <c r="BJ105" s="27" t="str">
        <f>(APPS('07-08 Teamsheets'!$H$2:$R$88,$A105,'07-08 Teamsheets'!$C$2:$C$88,BJ$1)+APPS('08-09 Teamsheets'!$H$2:$R$92,$A105,'08-09 Teamsheets'!$C$2:$C$92,BJ$1)+APPS('09-10 Teamsheets'!$H$2:$R$98,$A105,'09-10 Teamsheets'!$C$2:$C$98,BJ$1)+APPS('10-11 Teamsheets'!$H$2:$R$106,$A105,'10-11 Teamsheets'!$C$2:$C$106,BJ$1)+APPS('11-12 Teamsheets'!$H$2:$R$119,$A105,'11-12 Teamsheets'!$C$2:$C$119,BJ$1)+APPS('12-13 Teamsheets'!$H$2:$R$126,$A105,'12-13 Teamsheets'!$C$2:$C$126,BJ$1)+APPS('13-14 Teamsheets'!$H$2:$R$132,$A105,'13-14 Teamsheets'!$C$2:$C$132,BJ$1)+APPS('14-15 Teamsheets'!$H$2:$R$136,$A105,'14-15 Teamsheets'!$C$2:$C$136,BJ$1)) &amp; "(" &amp; (SUBS('07-08 Teamsheets'!$S$2:$Z$88,$A105,'07-08 Teamsheets'!$C$2:$C$88,BJ$1)+SUBS('08-09 Teamsheets'!$S$2:$Z$92,$A105,'08-09 Teamsheets'!$C$2:$C$92,BJ$1)+SUBS('09-10 Teamsheets'!$S$2:$Z$98,$A105,'09-10 Teamsheets'!$C$2:$C$98,BJ$1)+SUBS('10-11 Teamsheets'!$S$2:$Z$106,$A105,'10-11 Teamsheets'!$C$2:$C$106,BJ$1)+SUBS('11-12 Teamsheets'!$S$2:$Z$119,$A105,'11-12 Teamsheets'!$C$2:$C$119,BJ$1)+SUBS('12-13 Teamsheets'!$S$2:$Z$126,$A105,'12-13 Teamsheets'!$C$2:$C$126,BJ$1)+SUBS('13-14 Teamsheets'!$S$2:$Z$132,$A105,'13-14 Teamsheets'!$C$2:$C$132,BJ$1)+SUBS('14-15 Teamsheets'!$S$2:$Z$136,$A105,'14-15 Teamsheets'!$C$2:$C$136,BJ$1)) &amp; ")"</f>
        <v>0(1)</v>
      </c>
      <c r="BK105" s="27" t="str">
        <f>(GOALS('07-08 Teamsheets'!$H$2:$R$88,$A105,'07-08 Teamsheets'!$C$2:$C$88,BJ$1)+GOALS('08-09 Teamsheets'!$H$2:$R$92,$A105,'08-09 Teamsheets'!$C$2:$C$92,BJ$1)+GOALS('09-10 Teamsheets'!$H$2:$R$98,$A105,'09-10 Teamsheets'!$C$2:$C$98,BJ$1)+GOALS('10-11 Teamsheets'!$H$2:$R$106,$A105,'10-11 Teamsheets'!$C$2:$C$106,BJ$1)+GOALS('11-12 Teamsheets'!$H$2:$R$119,$A105,'11-12 Teamsheets'!$C$2:$C$119,BJ$1)+GOALS('12-13 Teamsheets'!$H$2:$R$126,$A105,'12-13 Teamsheets'!$C$2:$C$126,BJ$1)+GOALS('13-14 Teamsheets'!$H$2:$R$132,$A105,'13-14 Teamsheets'!$C$2:$C$132,BJ$1)+GOALS('14-15 Teamsheets'!$H$2:$R$136,$A105,'14-15 Teamsheets'!$C$2:$C$136,BJ$1)) &amp; "(" &amp; (GOALS('07-08 Teamsheets'!$S$2:$Z$88,$A105,'07-08 Teamsheets'!$C$2:$C$88,BJ$1)+GOALS('08-09 Teamsheets'!$S$2:$Z$92,$A105,'08-09 Teamsheets'!$C$2:$C$92,BJ$1)+GOALS('09-10 Teamsheets'!$S$2:$Z$98,$A105,'09-10 Teamsheets'!$C$2:$C$98,BJ$1)+GOALS('10-11 Teamsheets'!$S$2:$Z$106,$A105,'10-11 Teamsheets'!$C$2:$C$106,BJ$1)+GOALS('11-12 Teamsheets'!$S$2:$Z$119,$A105,'11-12 Teamsheets'!$C$2:$C$119,BJ$1)+GOALS('12-13 Teamsheets'!$S$2:$Z$126,$A105,'12-13 Teamsheets'!$C$2:$C$126,BJ$1)+GOALS('13-14 Teamsheets'!$S$2:$Z$132,$A105,'13-14 Teamsheets'!$C$2:$C$132,BJ$1)+GOALS('14-15 Teamsheets'!$S$2:$Z$136,$A105,'14-15 Teamsheets'!$C$2:$C$136,BJ$1)) &amp; ")"</f>
        <v>0(0)</v>
      </c>
      <c r="BL105" s="27">
        <f>Clean_sheet('07-08 Teamsheets'!$C$2:$H$92,$A105,BJ$1)+Clean_sheet('08-09 Teamsheets'!$C$2:$H$92,$A105,BJ$1)+Clean_sheet('09-10 Teamsheets'!$C$2:$H$98,$A105,BJ$1)+Clean_sheet('10-11 Teamsheets'!$C$2:$H$106,$A105,BJ$1)+Clean_sheet('11-12 Teamsheets'!$C$2:$H$119,$A105,BJ$1)+Clean_sheet('12-13 Teamsheets'!$C$2:$H$126,$A105,BJ$1)+Clean_sheet('13-14 Teamsheets'!$C$2:$H$132,$A105,BJ$1)+Clean_sheet('14-15 Teamsheets'!$C$2:$H$136,$A105,BJ$1)</f>
        <v>0</v>
      </c>
      <c r="BM105" s="27" t="str">
        <f>(CARDS('07-08 Teamsheets'!$H$2:$Z$88,$A105,$CX$2,'07-08 Teamsheets'!$C$2:$C$88,BJ$1)+CARDS('08-09 Teamsheets'!$H$2:$Z$92,$A105,$CX$2,'08-09 Teamsheets'!$C$2:$C$92,BJ$1)+CARDS('09-10 Teamsheets'!$H$2:$Z$98,$A105,$CX$2,'09-10 Teamsheets'!$C$2:$C$98,BJ$1)+CARDS('10-11 Teamsheets'!$H$2:$Z$106,$A105,$CX$2,'10-11 Teamsheets'!$C$2:$C$106,BJ$1)+CARDS('11-12 Teamsheets'!$H$2:$Z$119,$A105,$CX$2,'11-12 Teamsheets'!$C$2:$C$119,BJ$1)+CARDS('12-13 Teamsheets'!$H$2:$Z$126,$A105,$CX$2,'12-13 Teamsheets'!$C$2:$C$126,BJ$1)+CARDS('13-14 Teamsheets'!$H$2:$Z$132,$A105,$CX$2,'13-14 Teamsheets'!$C$2:$C$132,BJ$1)+CARDS('14-15 Teamsheets'!$H$2:$Z$136,$A105,$CX$2,'14-15 Teamsheets'!$C$2:$C$136,BJ$1)) &amp; "(" &amp; (CARDS('07-08 Teamsheets'!$H$2:$Z$88,$A105,$CX$3,'07-08 Teamsheets'!$C$2:$C$88,BJ$1)+CARDS('08-09 Teamsheets'!$H$2:$Z$92,$A105,$CX$3,'08-09 Teamsheets'!$C$2:$C$92,BJ$1)+CARDS('09-10 Teamsheets'!$H$2:$Z$98,$A105,$CX$3,'09-10 Teamsheets'!$C$2:$C$98,BJ$1)+CARDS('10-11 Teamsheets'!$H$2:$Z$106,$A105,$CX$3,'10-11 Teamsheets'!$C$2:$C$106,BJ$1)+CARDS('11-12 Teamsheets'!$H$2:$Z$119,$A105,$CX$3,'11-12 Teamsheets'!$C$2:$C$119,BJ$1)+CARDS('12-13 Teamsheets'!$H$2:$Z$126,$A105,$CX$3,'12-13 Teamsheets'!$C$2:$C$126,BJ$1)+CARDS('13-14 Teamsheets'!$H$2:$Z$132,$A105,$CX$3,'13-14 Teamsheets'!$C$2:$C$132,BJ$1)+CARDS('14-15 Teamsheets'!$H$2:$Z$136,$A105,$CX$3,'14-15 Teamsheets'!$C$2:$C$136,BJ$1)) &amp; ")"</f>
        <v>0(0)</v>
      </c>
      <c r="BN105" s="82">
        <f>MINS_PLAYED('07-08 Teamsheets'!$H$2:$R$88,$A105,'07-08 Teamsheets'!$C$2:$C$88,BJ$1)+MINS_PLAYED('08-09 Teamsheets'!$H$2:$R$92,$A105,'08-09 Teamsheets'!$C$2:$C$92,BJ$1)+MINS_PLAYED('09-10 Teamsheets'!$H$2:$R$98,$A105,'09-10 Teamsheets'!$C$2:$C$98,BJ$1)+MINS_PLAYED('10-11 Teamsheets'!$H$2:$R$106,$A105,'10-11 Teamsheets'!$C$2:$C$106,BJ$1)+MINS_PLAYED('11-12 Teamsheets'!$H$2:$R$119,$A105,'11-12 Teamsheets'!$C$2:$C$119,BJ$1)+MINS_PLAYED('12-13 Teamsheets'!$H$2:$R$126,$A105,'12-13 Teamsheets'!$C$2:$C$126,BJ$1)+MINS_PLAYED('13-14 Teamsheets'!$H$2:$R$132,$A105,'13-14 Teamsheets'!$C$2:$C$132,BJ$1)+MINS_PLAYED('14-15 Teamsheets'!$H$2:$R$136,$A105,'14-15 Teamsheets'!$C$2:$C$136,BJ$1)+MINS_AS_SUB('07-08 Teamsheets'!$S$2:$Z$88,$A105,'07-08 Teamsheets'!$C$2:$C$88,BJ$1)+MINS_AS_SUB('08-09 Teamsheets'!$S$2:$Z$92,$A105,'08-09 Teamsheets'!$C$2:$C$92,BJ$1)+MINS_AS_SUB('09-10 Teamsheets'!$S$2:$Z$98,$A105,'09-10 Teamsheets'!$C$2:$C$98,BJ$1)+MINS_AS_SUB('10-11 Teamsheets'!$S$2:$Z$106,$A105,'10-11 Teamsheets'!$C$2:$C$106,BJ$1)+MINS_AS_SUB('11-12 Teamsheets'!$S$2:$Z$119,$A105,'11-12 Teamsheets'!$C$2:$C$119,BJ$1)+MINS_AS_SUB('12-13 Teamsheets'!$S$2:$Z$126,$A105,'12-13 Teamsheets'!$C$2:$C$126,BJ$1)+MINS_AS_SUB('13-14 Teamsheets'!$S$2:$Z$132,$A105,'13-14 Teamsheets'!$C$2:$C$132,BJ$1)+MINS_AS_SUB('14-15 Teamsheets'!$S$2:$Z$136,$A105,'14-15 Teamsheets'!$C$2:$C$136,BJ$1)</f>
        <v>18</v>
      </c>
      <c r="BO105" s="27" t="str">
        <f>(APPS('07-08 Teamsheets'!$H$2:$R$88,$A105,'07-08 Teamsheets'!$C$2:$C$88,BO$1)+APPS('08-09 Teamsheets'!$H$2:$R$92,$A105,'08-09 Teamsheets'!$C$2:$C$92,BO$1)+APPS('09-10 Teamsheets'!$H$2:$R$98,$A105,'09-10 Teamsheets'!$C$2:$C$98,BO$1)+APPS('10-11 Teamsheets'!$H$2:$R$106,$A105,'10-11 Teamsheets'!$C$2:$C$106,BO$1)+APPS('11-12 Teamsheets'!$H$2:$R$119,$A105,'11-12 Teamsheets'!$C$2:$C$119,BO$1)+APPS('12-13 Teamsheets'!$H$2:$R$126,$A105,'12-13 Teamsheets'!$C$2:$C$126,BO$1)+APPS('13-14 Teamsheets'!$H$2:$R$132,$A105,'13-14 Teamsheets'!$C$2:$C$132,BO$1)+APPS('14-15 Teamsheets'!$H$2:$R$136,$A105,'14-15 Teamsheets'!$C$2:$C$136,BO$1)) &amp; "(" &amp; (SUBS('07-08 Teamsheets'!$S$2:$Z$88,$A105,'07-08 Teamsheets'!$C$2:$C$88,BO$1)+SUBS('08-09 Teamsheets'!$S$2:$Z$92,$A105,'08-09 Teamsheets'!$C$2:$C$92,BO$1)+SUBS('09-10 Teamsheets'!$S$2:$Z$98,$A105,'09-10 Teamsheets'!$C$2:$C$98,BO$1)+SUBS('10-11 Teamsheets'!$S$2:$Z$106,$A105,'10-11 Teamsheets'!$C$2:$C$106,BO$1)+SUBS('11-12 Teamsheets'!$S$2:$Z$119,$A105,'11-12 Teamsheets'!$C$2:$C$119,BO$1)+SUBS('12-13 Teamsheets'!$S$2:$Z$126,$A105,'12-13 Teamsheets'!$C$2:$C$126,BO$1)+SUBS('13-14 Teamsheets'!$S$2:$Z$132,$A105,'13-14 Teamsheets'!$C$2:$C$132,BO$1)+SUBS('14-15 Teamsheets'!$S$2:$Z$136,$A105,'14-15 Teamsheets'!$C$2:$C$136,BO$1)) &amp; ")"</f>
        <v>0(2)</v>
      </c>
      <c r="BP105" s="27" t="str">
        <f>(GOALS('07-08 Teamsheets'!$H$2:$R$88,$A105,'07-08 Teamsheets'!$C$2:$C$88,BO$1)+GOALS('08-09 Teamsheets'!$H$2:$R$92,$A105,'08-09 Teamsheets'!$C$2:$C$92,BO$1)+GOALS('09-10 Teamsheets'!$H$2:$R$98,$A105,'09-10 Teamsheets'!$C$2:$C$98,BO$1)+GOALS('10-11 Teamsheets'!$H$2:$R$106,$A105,'10-11 Teamsheets'!$C$2:$C$106,BO$1)+GOALS('11-12 Teamsheets'!$H$2:$R$119,$A105,'11-12 Teamsheets'!$C$2:$C$119,BO$1)+GOALS('12-13 Teamsheets'!$H$2:$R$126,$A105,'12-13 Teamsheets'!$C$2:$C$126,BO$1)+GOALS('13-14 Teamsheets'!$H$2:$R$132,$A105,'13-14 Teamsheets'!$C$2:$C$132,BO$1)+GOALS('14-15 Teamsheets'!$H$2:$R$136,$A105,'14-15 Teamsheets'!$C$2:$C$136,BO$1)) &amp; "(" &amp; (GOALS('07-08 Teamsheets'!$S$2:$Z$88,$A105,'07-08 Teamsheets'!$C$2:$C$88,BO$1)+GOALS('08-09 Teamsheets'!$S$2:$Z$92,$A105,'08-09 Teamsheets'!$C$2:$C$92,BO$1)+GOALS('09-10 Teamsheets'!$S$2:$Z$98,$A105,'09-10 Teamsheets'!$C$2:$C$98,BO$1)+GOALS('10-11 Teamsheets'!$S$2:$Z$106,$A105,'10-11 Teamsheets'!$C$2:$C$106,BO$1)+GOALS('11-12 Teamsheets'!$S$2:$Z$119,$A105,'11-12 Teamsheets'!$C$2:$C$119,BO$1)+GOALS('12-13 Teamsheets'!$S$2:$Z$126,$A105,'12-13 Teamsheets'!$C$2:$C$126,BO$1)+GOALS('13-14 Teamsheets'!$S$2:$Z$132,$A105,'13-14 Teamsheets'!$C$2:$C$132,BO$1)+GOALS('14-15 Teamsheets'!$S$2:$Z$136,$A105,'14-15 Teamsheets'!$C$2:$C$136,BO$1)) &amp; ")"</f>
        <v>0(0)</v>
      </c>
      <c r="BQ105" s="27">
        <f>Clean_sheet('07-08 Teamsheets'!$C$2:$H$92,$A105,BO$1)+Clean_sheet('08-09 Teamsheets'!$C$2:$H$92,$A105,BO$1)+Clean_sheet('09-10 Teamsheets'!$C$2:$H$98,$A105,BO$1)+Clean_sheet('10-11 Teamsheets'!$C$2:$H$106,$A105,BO$1)+Clean_sheet('11-12 Teamsheets'!$C$2:$H$119,$A105,BO$1)+Clean_sheet('12-13 Teamsheets'!$C$2:$H$126,$A105,BO$1)+Clean_sheet('13-14 Teamsheets'!$C$2:$H$132,$A105,BO$1)+Clean_sheet('14-15 Teamsheets'!$C$2:$H$136,$A105,BO$1)</f>
        <v>0</v>
      </c>
      <c r="BR105" s="27" t="str">
        <f>(CARDS('07-08 Teamsheets'!$H$2:$Z$88,$A105,$CX$2,'07-08 Teamsheets'!$C$2:$C$88,BO$1)+CARDS('08-09 Teamsheets'!$H$2:$Z$92,$A105,$CX$2,'08-09 Teamsheets'!$C$2:$C$92,BO$1)+CARDS('09-10 Teamsheets'!$H$2:$Z$98,$A105,$CX$2,'09-10 Teamsheets'!$C$2:$C$98,BO$1)+CARDS('10-11 Teamsheets'!$H$2:$Z$106,$A105,$CX$2,'10-11 Teamsheets'!$C$2:$C$106,BO$1)+CARDS('11-12 Teamsheets'!$H$2:$Z$119,$A105,$CX$2,'11-12 Teamsheets'!$C$2:$C$119,BO$1)+CARDS('12-13 Teamsheets'!$H$2:$Z$126,$A105,$CX$2,'12-13 Teamsheets'!$C$2:$C$126,BO$1)+CARDS('13-14 Teamsheets'!$H$2:$Z$132,$A105,$CX$2,'13-14 Teamsheets'!$C$2:$C$132,BO$1)+CARDS('14-15 Teamsheets'!$H$2:$Z$136,$A105,$CX$2,'14-15 Teamsheets'!$C$2:$C$136,BO$1)) &amp; "(" &amp; (CARDS('07-08 Teamsheets'!$H$2:$Z$88,$A105,$CX$3,'07-08 Teamsheets'!$C$2:$C$88,BO$1)+CARDS('08-09 Teamsheets'!$H$2:$Z$92,$A105,$CX$3,'08-09 Teamsheets'!$C$2:$C$92,BO$1)+CARDS('09-10 Teamsheets'!$H$2:$Z$98,$A105,$CX$3,'09-10 Teamsheets'!$C$2:$C$98,BO$1)+CARDS('10-11 Teamsheets'!$H$2:$Z$106,$A105,$CX$3,'10-11 Teamsheets'!$C$2:$C$106,BO$1)+CARDS('11-12 Teamsheets'!$H$2:$Z$119,$A105,$CX$3,'11-12 Teamsheets'!$C$2:$C$119,BO$1)+CARDS('12-13 Teamsheets'!$H$2:$Z$126,$A105,$CX$3,'12-13 Teamsheets'!$C$2:$C$126,BO$1)+CARDS('13-14 Teamsheets'!$H$2:$Z$132,$A105,$CX$3,'13-14 Teamsheets'!$C$2:$C$132,BO$1)+CARDS('14-15 Teamsheets'!$H$2:$Z$136,$A105,$CX$3,'14-15 Teamsheets'!$C$2:$C$136,BO$1)) &amp; ")"</f>
        <v>0(0)</v>
      </c>
      <c r="BS105" s="82">
        <f>MINS_PLAYED('07-08 Teamsheets'!$H$2:$R$88,$A105,'07-08 Teamsheets'!$C$2:$C$88,BO$1)+MINS_PLAYED('08-09 Teamsheets'!$H$2:$R$92,$A105,'08-09 Teamsheets'!$C$2:$C$92,BO$1)+MINS_PLAYED('09-10 Teamsheets'!$H$2:$R$98,$A105,'09-10 Teamsheets'!$C$2:$C$98,BO$1)+MINS_PLAYED('10-11 Teamsheets'!$H$2:$R$106,$A105,'10-11 Teamsheets'!$C$2:$C$106,BO$1)+MINS_PLAYED('11-12 Teamsheets'!$H$2:$R$119,$A105,'11-12 Teamsheets'!$C$2:$C$119,BO$1)+MINS_PLAYED('12-13 Teamsheets'!$H$2:$R$126,$A105,'12-13 Teamsheets'!$C$2:$C$126,BO$1)+MINS_PLAYED('13-14 Teamsheets'!$H$2:$R$132,$A105,'13-14 Teamsheets'!$C$2:$C$132,BO$1)+MINS_PLAYED('14-15 Teamsheets'!$H$2:$R$136,$A105,'14-15 Teamsheets'!$C$2:$C$136,BO$1)+MINS_AS_SUB('07-08 Teamsheets'!$S$2:$Z$88,$A105,'07-08 Teamsheets'!$C$2:$C$88,BO$1)+MINS_AS_SUB('08-09 Teamsheets'!$S$2:$Z$92,$A105,'08-09 Teamsheets'!$C$2:$C$92,BO$1)+MINS_AS_SUB('09-10 Teamsheets'!$S$2:$Z$98,$A105,'09-10 Teamsheets'!$C$2:$C$98,BO$1)+MINS_AS_SUB('10-11 Teamsheets'!$S$2:$Z$106,$A105,'10-11 Teamsheets'!$C$2:$C$106,BO$1)+MINS_AS_SUB('11-12 Teamsheets'!$S$2:$Z$119,$A105,'11-12 Teamsheets'!$C$2:$C$119,BO$1)+MINS_AS_SUB('12-13 Teamsheets'!$S$2:$Z$126,$A105,'12-13 Teamsheets'!$C$2:$C$126,BO$1)+MINS_AS_SUB('13-14 Teamsheets'!$S$2:$Z$132,$A105,'13-14 Teamsheets'!$C$2:$C$132,BO$1)+MINS_AS_SUB('14-15 Teamsheets'!$S$2:$Z$136,$A105,'14-15 Teamsheets'!$C$2:$C$136,BO$1)</f>
        <v>34</v>
      </c>
      <c r="BT105" s="71">
        <f>APPS('05-06 Teamsheets'!$H$2:$R$71,$A105,'05-06 Teamsheets'!$C$2:$C$71,B$1)+SUBS('05-06 Teamsheets'!$S$2:$W$71,$A105,'05-06 Teamsheets'!$C$2:$C$71,B$1)+APPS('06-07 Teamsheets'!$H$2:$R$83,$A105,'06-07 Teamsheets'!$C$2:$C$83,G$1)+SUBS('06-07 Teamsheets'!$S$2:$Z$83,$A105,'06-07 Teamsheets'!$C$2:$C$83,G$1)+APPS('07-08 Teamsheets'!$H$2:$R$88,$A105,'07-08 Teamsheets'!$C$2:$C$88,L$1)+SUBS('07-08 Teamsheets'!$S$2:$Z$88,$A105,'07-08 Teamsheets'!$C$2:$C$88,L$1)+APPS('08-09 Teamsheets'!$H$2:$R$92,$A105,'08-09 Teamsheets'!$C$2:$C$92,Q$1)+SUBS('08-09 Teamsheets'!$S$2:$Z$92,$A105,'08-09 Teamsheets'!$C$2:$C$92,Q$1)+APPS('09-10 Teamsheets'!$H$2:$R$98,$A105,'09-10 Teamsheets'!$C$2:$C$98,Q$1)+SUBS('09-10 Teamsheets'!$S$2:$Z$98,$A105,'09-10 Teamsheets'!$C$2:$C$98,Q$1)+APPS('10-11 Teamsheets'!$H$2:$R$107,$A105,'10-11 Teamsheets'!$C$2:$C$107,Q$1)+SUBS('10-11 Teamsheets'!$S$2:$Z$107,$A105,'10-11 Teamsheets'!$C$2:$C$107,Q$1)+APPS('11-12 Teamsheets'!$H$2:$R$119,$A105,'11-12 Teamsheets'!$C$2:$C$119,Q$1)+SUBS('11-12 Teamsheets'!$S$2:$Z$119,$A105,'11-12 Teamsheets'!$C$2:$C$119,Q$1)+APPS('12-13 Teamsheets'!$H$2:$R$126,$A105,'12-13 Teamsheets'!$C$2:$C$126,Q$1)+SUBS('12-13 Teamsheets'!$S$2:$Z$126,$A105,'12-13 Teamsheets'!$C$2:$C$126,Q$1)+APPS('13-14 Teamsheets'!$H$2:$R$132,$A105,'13-14 Teamsheets'!$C$2:$C$132,Q$1)+SUBS('13-14 Teamsheets'!$S$2:$Z$132,$A105,'13-14 Teamsheets'!$C$2:$C$132,Q$1)+APPS('14-15 Teamsheets'!$H$2:$R$136,$A105,'14-15 Teamsheets'!$C$2:$C$136,Q$1)+SUBS('14-15 Teamsheets'!$S$2:$Z$136,$A105,'14-15 Teamsheets'!$C$2:$C$136,Q$1)</f>
        <v>18</v>
      </c>
      <c r="BU105" s="27">
        <v>0</v>
      </c>
      <c r="BV105" s="27">
        <f>APPS('07-08 Teamsheets'!$H$2:$R$88,$A105,'07-08 Teamsheets'!$C$2:$C$88,AZ$1)+SUBS('07-08 Teamsheets'!$S$2:$Z$88,$A105,'07-08 Teamsheets'!$C$2:$C$88,AZ$1)+APPS('11-12 Teamsheets'!$H$2:$R$119,$A105,'11-12 Teamsheets'!$C$2:$C$119,AZ$1)+SUBS('11-12 Teamsheets'!$S$2:$Z$119,$A105,'11-12 Teamsheets'!$C$2:$C$119,AZ$1)+APPS('12-13 Teamsheets'!$H$2:$R$126,$A105,'12-13 Teamsheets'!$C$2:$C$126,AZ$1)+SUBS('12-13 Teamsheets'!$S$2:$Z$126,$A105,'12-13 Teamsheets'!$C$2:$C$126,AZ$1)+APPS('13-14 Teamsheets'!$H$2:$R$132,$A105,'13-14 Teamsheets'!$C$2:$C$132,AZ$1)+SUBS('13-14 Teamsheets'!$S$2:$Z$132,$A105,'13-14 Teamsheets'!$C$2:$C$132,AZ$1)+APPS('14-15 Teamsheets'!$H$2:$R$136,$A105,'14-15 Teamsheets'!$C$2:$C$136,AZ$1)+SUBS('14-15 Teamsheets'!$S$2:$Z$136,$A105,'14-15 Teamsheets'!$C$2:$C$136,AZ$1)+APPS('08-09 Teamsheets'!$H$2:$R$92,$A105,'08-09 Teamsheets'!$C$2:$C$92,BE$1)+APPS('09-10 Teamsheets'!$H$2:$R$98,$A105,'09-10 Teamsheets'!$C$2:$C$98,BE$1)+SUBS('08-09 Teamsheets'!$S$2:$Z$92,$A105,'08-09 Teamsheets'!$C$2:$C$92,BE$1)+SUBS('09-10 Teamsheets'!$S$2:$Z$98,$A105,'09-10 Teamsheets'!$C$2:$C$98,BE$1)+APPS('10-11 Teamsheets'!$H$2:$R$107,$A105,'10-11 Teamsheets'!$C$2:$C$107,BE$1)+SUBS('10-11 Teamsheets'!$S$2:$Z$107,$A105,'10-11 Teamsheets'!$C$2:$C$107,BE$1)+APPS('11-12 Teamsheets'!$H$2:$R$119,$A105,'11-12 Teamsheets'!$C$2:$C$119,BE$1)+SUBS('11-12 Teamsheets'!$S$2:$Z$119,$A105,'11-12 Teamsheets'!$C$2:$C$119,BE$1)+APPS('12-13 Teamsheets'!$H$2:$R$126,$A105,'12-13 Teamsheets'!$C$2:$C$126,BE$1)+SUBS('12-13 Teamsheets'!$S$2:$Z$126,$A105,'12-13 Teamsheets'!$C$2:$C$126,BE$1)+APPS('13-14 Teamsheets'!$H$2:$R$132,$A105,'13-14 Teamsheets'!$C$2:$C$132,BE$1)+SUBS('13-14 Teamsheets'!$S$2:$Z$132,$A105,'13-14 Teamsheets'!$C$2:$C$132,BE$1)+APPS('14-15 Teamsheets'!$H$2:$R$136,$A105,'14-15 Teamsheets'!$C$2:$C$136,BE$1)+SUBS('14-15 Teamsheets'!$S$2:$Z$136,$A105,'14-15 Teamsheets'!$C$2:$C$136,BE$1)</f>
        <v>3</v>
      </c>
      <c r="BW105" s="27">
        <f>APPS('07-08 Teamsheets'!$H$2:$R$88,$A105,'07-08 Teamsheets'!$C$2:$C$88,BJ$1)+APPS('08-09 Teamsheets'!$H$2:$R$92,$A105,'08-09 Teamsheets'!$C$2:$C$92,BJ$1)+APPS('09-10 Teamsheets'!$H$2:$R$98,$A105,'09-10 Teamsheets'!$C$2:$C$98,BJ$1)+SUBS('07-08 Teamsheets'!$S$2:$Z$88,$A105,'07-08 Teamsheets'!$C$2:$C$88,BJ$1)+SUBS('08-09 Teamsheets'!$S$2:$Z$92,$A105,'08-09 Teamsheets'!$C$2:$C$92,BJ$1)+SUBS('09-10 Teamsheets'!$S$2:$Z$98,$A105,'09-10 Teamsheets'!$C$2:$C$98,BJ$1)+APPS('10-11 Teamsheets'!$H$2:$R$107,$A105,'10-11 Teamsheets'!$C$2:$C$107,BJ$1)+SUBS('10-11 Teamsheets'!$S$2:$Z$107,$A105,'10-11 Teamsheets'!$C$2:$C$107,BJ$1)+APPS('11-12 Teamsheets'!$H$2:$R$119,$A105,'11-12 Teamsheets'!$C$2:$C$119,BJ$1)+SUBS('11-12 Teamsheets'!$S$2:$Z$111,$A105,'11-12 Teamsheets'!$C$2:$C$119,BJ$1)+APPS('12-13 Teamsheets'!$H$2:$R$126,$A105,'12-13 Teamsheets'!$C$2:$C$126,BJ$1)+SUBS('12-13 Teamsheets'!$S$2:$Z$118,$A105,'12-13 Teamsheets'!$C$2:$C$126,BJ$1)+APPS('13-14 Teamsheets'!$H$2:$R$132,$A105,'13-14 Teamsheets'!$C$2:$C$132,BJ$1)+SUBS('13-14 Teamsheets'!$S$2:$Z$124,$A105,'13-14 Teamsheets'!$C$2:$C$132,BJ$1)+APPS('14-15 Teamsheets'!$H$2:$R$136,$A105,'14-15 Teamsheets'!$C$2:$C$136,BJ$1)+SUBS('14-15 Teamsheets'!$S$2:$Z$128,$A105,'14-15 Teamsheets'!$C$2:$C$136,BJ$1)</f>
        <v>1</v>
      </c>
      <c r="BX105" s="27">
        <f>APPS('07-08 Teamsheets'!$H$2:$R$88,$A105,'07-08 Teamsheets'!$C$2:$C$88,BO$1)+APPS('08-09 Teamsheets'!$H$2:$R$92,$A105,'08-09 Teamsheets'!$C$2:$C$92,BO$1)+APPS('09-10 Teamsheets'!$H$2:$R$98,$A105,'09-10 Teamsheets'!$C$2:$C$98,BO$1)+SUBS('07-08 Teamsheets'!$S$2:$Z$88,$A105,'07-08 Teamsheets'!$C$2:$C$88,BO$1)+SUBS('08-09 Teamsheets'!$S$2:$Z$92,$A105,'08-09 Teamsheets'!$C$2:$C$92,BO$1)+SUBS('09-10 Teamsheets'!$S$2:$Z$98,$A105,'09-10 Teamsheets'!$C$2:$C$98,BO$1)+APPS('10-11 Teamsheets'!$H$2:$R$107,$A105,'10-11 Teamsheets'!$C$2:$C$107,BO$1)+SUBS('10-11 Teamsheets'!$S$2:$Z$107,$A105,'10-11 Teamsheets'!$C$2:$C$107,BO$1)+APPS('11-12 Teamsheets'!$H$2:$R$119,$A105,'11-12 Teamsheets'!$C$2:$C$119,BO$1)+SUBS('11-12 Teamsheets'!$S$2:$Z$119,$A105,'11-12 Teamsheets'!$C$2:$C$119,BO$1)+APPS('12-13 Teamsheets'!$H$2:$R$126,$A105,'12-13 Teamsheets'!$C$2:$C$126,BO$1)+SUBS('12-13 Teamsheets'!$S$2:$Z$126,$A105,'12-13 Teamsheets'!$C$2:$C$126,BO$1)+APPS('13-14 Teamsheets'!$H$2:$R$132,$A105,'13-14 Teamsheets'!$C$2:$C$132,BO$1)+SUBS('13-14 Teamsheets'!$S$2:$Z$132,$A105,'13-14 Teamsheets'!$C$2:$C$132,BO$1)+APPS('14-15 Teamsheets'!$H$2:$R$136,$A105,'14-15 Teamsheets'!$C$2:$C$136,BO$1)+SUBS('14-15 Teamsheets'!$S$2:$Z$136,$A105,'14-15 Teamsheets'!$C$2:$C$136,BO$1)</f>
        <v>2</v>
      </c>
      <c r="BY105" s="28">
        <f t="shared" si="31"/>
        <v>6</v>
      </c>
      <c r="BZ105" s="27" t="str">
        <f>(APPS('05-06 Teamsheets'!$H$2:$R$71,$A105) + APPS('06-07 Teamsheets'!$H$2:$R$83,$A105) +APPS('07-08 Teamsheets'!$H$2:$R$88,$A105) + APPS('08-09 Teamsheets'!$H$2:$R$92,$A105)+APPS('09-10 Teamsheets'!$H$2:$R$98,$A105)+APPS('10-11 Teamsheets'!$H$2:$R$107,$A105)+APPS('11-12 Teamsheets'!$H$2:$R$119,$A105)+APPS('12-13 Teamsheets'!$H$2:$R$126,$A105)+APPS('13-14 Teamsheets'!$H$2:$R$132,$A105)+APPS('14-15 Teamsheets'!$H$2:$R$136,$A105)) &amp; "(" &amp; (SUBS('05-06 Teamsheets'!$S$2:$W$71,$A105)+SUBS('06-07 Teamsheets'!$S$2:$Z$83,$A105)+SUBS('07-08 Teamsheets'!$S$2:$Z$88,$A105) +SUBS('08-09 Teamsheets'!$S$2:$Z$92,$A105)+SUBS('09-10 Teamsheets'!$S$2:$Z$98,$A105)+SUBS('10-11 Teamsheets'!$S$2:$Z$107,$A105)+SUBS('11-12 Teamsheets'!$S$2:$Z$119,$A105)+SUBS('12-13 Teamsheets'!$S$2:$Z$126,$A105)+SUBS('13-14 Teamsheets'!$S$2:$Z$132,$A105)+SUBS('14-15 Teamsheets'!$S$2:$Z$136,$A105)) &amp; ")"</f>
        <v>7(17)</v>
      </c>
      <c r="CA105" s="28">
        <f t="shared" si="32"/>
        <v>24</v>
      </c>
      <c r="CB105" s="71">
        <f>GOALS('05-06 Teamsheets'!$H$2:$W$71,$A105,'05-06 Teamsheets'!$C$2:$C$71,B$1)+GOALS('06-07 Teamsheets'!$H$2:$Z$83,$A105,'06-07 Teamsheets'!$C$2:$C$83,G$1)+GOALS('07-08 Teamsheets'!$H$2:$Z$88,$A105,'07-08 Teamsheets'!$C$2:$C$88,L$1)+GOALS('08-09 Teamsheets'!$H$2:$Z$92,$A105,'08-09 Teamsheets'!$C$2:$C$92,Q$1)+GOALS('09-10 Teamsheets'!$H$2:$Z$98,$A105,'09-10 Teamsheets'!$C$2:$C$98,Q$1)+GOALS('10-11 Teamsheets'!$H$2:$Z$107,$A105,'10-11 Teamsheets'!$C$2:$C$107,Q$1)+GOALS('11-12 Teamsheets'!$H$2:$Z$119,$A105,'11-12 Teamsheets'!$C$2:$C$119,Q$1)+GOALS('12-13 Teamsheets'!$H$2:$Z$126,$A105,'12-13 Teamsheets'!$C$2:$C$126,Q$1)+GOALS('13-14 Teamsheets'!$H$2:$Z$132,$A105,'13-14 Teamsheets'!$C$2:$C$132,Q$1)+GOALS('14-15 Teamsheets'!$H$2:$Z$136,$A105,'14-15 Teamsheets'!$C$2:$C$136,Q$1)</f>
        <v>0</v>
      </c>
      <c r="CC105" s="27">
        <f>GOALS('05-06 Teamsheets'!$H$2:$W$71,$A105,'05-06 Teamsheets'!$C$2:$C$71,V$1)+GOALS('05-06 Teamsheets'!$H$2:$W$71,$A105,'05-06 Teamsheets'!$C$2:$C$71,AA$1)+GOALS('06-07 Teamsheets'!$H$2:$Z$83,$A105,'06-07 Teamsheets'!$C$2:$C$83,AF$1)+GOALS('06-07 Teamsheets'!$H$2:$Z$83,$A105,'06-07 Teamsheets'!$C$2:$C$83,AK$1)+GOALS('07-08 Teamsheets'!$H$2:$Z$88,$A105,'07-08 Teamsheets'!$C$2:$C$88,AP$1)+GOALS('07-08 Teamsheets'!$H$2:$Z$88,$A105,'07-08 Teamsheets'!$C$2:$C$88,AU$1)+GOALS('07-08 Teamsheets'!$H$2:$Z$88,$A105,'07-08 Teamsheets'!$C$2:$C$88,AZ$1)+GOALS('11-12 Teamsheets'!$H$2:$Z$119,$A105,'11-12 Teamsheets'!$C$2:$C$119,AZ$1)+GOALS('12-13 Teamsheets'!$H$2:$Z$120,$A105,'12-13 Teamsheets'!$C$2:$C$120,AZ$1)+GOALS('13-14 Teamsheets'!$H$2:$Z$126,$A105,'13-14 Teamsheets'!$C$2:$C$126,AZ$1)+GOALS('14-15 Teamsheets'!$H$2:$Z$130,$A105,'14-15 Teamsheets'!$C$2:$C$130,AZ$1)+GOALS('08-09 Teamsheets'!$H$2:$Z$92,$A105,'08-09 Teamsheets'!$C$2:$C$92,BE$1)+GOALS('09-10 Teamsheets'!$H$2:$Z$98,$A105,'09-10 Teamsheets'!$C$2:$C$98,BE$1)+GOALS('10-11 Teamsheets'!$H$2:$Z$107,$A105,'10-11 Teamsheets'!$C$2:$C$107,BE$1)+GOALS('11-12 Teamsheets'!$H$2:$Z$119,$A105,'11-12 Teamsheets'!$C$2:$C$119,BE$1)+GOALS('12-13 Teamsheets'!$H$2:$Z$126,$A105,'12-13 Teamsheets'!$C$2:$C$126,BE$1)+GOALS('13-14 Teamsheets'!$H$2:$Z$132,$A105,'13-14 Teamsheets'!$C$2:$C$132,BE$1)+GOALS('14-15 Teamsheets'!$H$2:$Z$136,$A105,'14-15 Teamsheets'!$C$2:$C$136,BE$1)</f>
        <v>0</v>
      </c>
      <c r="CD105" s="27">
        <f>GOALS('07-08 Teamsheets'!$H$2:$Z$88,$A105,'07-08 Teamsheets'!$C$2:$C$88,BJ$1)
+GOALS('08-09 Teamsheets'!$H$2:$Z$92,$A105,'08-09 Teamsheets'!$C$2:$C$92,BJ$1)
+GOALS('09-10 Teamsheets'!$H$2:$Z$98,$A105,'09-10 Teamsheets'!$C$2:$C$98,BJ$1)
+GOALS('10-11 Teamsheets'!$H$2:$Z$107,$A105,'10-11 Teamsheets'!$C$2:$C$107,BJ$1)
+GOALS('11-12 Teamsheets'!$H$2:$Z$119,$A105,'11-12 Teamsheets'!$C$2:$C$119,BJ$1)
+GOALS('12-13 Teamsheets'!$H$2:$Z$124,$A105,'12-13 Teamsheets'!$C$2:$C$124,BJ$1)+GOALS('13-14 Teamsheets'!$H$2:$Z$130,$A105,'13-14 Teamsheets'!$C$2:$C$130,BJ$1)+GOALS('14-15 Teamsheets'!$H$2:$Z$134,$A105,'14-15 Teamsheets'!$C$2:$C$134,BJ$1)
+GOALS('07-08 Teamsheets'!$H$2:$Z$88,$A105,'07-08 Teamsheets'!$C$2:$C$88,BO$1)
+GOALS('08-09 Teamsheets'!$H$2:$Z$92,$A105,'08-09 Teamsheets'!$C$2:$C$92,BO$1)
+GOALS('09-10 Teamsheets'!$H$2:$Z$98,$A105,'09-10 Teamsheets'!$C$2:$C$98,BO$1)
+GOALS('10-11 Teamsheets'!$H$2:$Z$107,$A105,'10-11 Teamsheets'!$C$2:$C$107,BO$1)
+GOALS('11-12 Teamsheets'!$H$2:$Z$119,$A105,'11-12 Teamsheets'!$C$2:$C$119,BO$1)
+GOALS('12-13 Teamsheets'!$H$2:$Z$126,$A105,'12-13 Teamsheets'!$C$2:$C$126,BO$1)+GOALS('13-14 Teamsheets'!$H$2:$Z$132,$A105,'13-14 Teamsheets'!$C$2:$C$132,BO$1)+GOALS('14-15 Teamsheets'!$H$2:$Z$136,$A105,'14-15 Teamsheets'!$C$2:$C$136,BO$1)</f>
        <v>0</v>
      </c>
      <c r="CE105" s="28">
        <f t="shared" si="33"/>
        <v>0</v>
      </c>
      <c r="CF105" s="27" t="str">
        <f>(GOALS('05-06 Teamsheets'!$H$2:$R$71,$A105) +GOALS('06-07 Teamsheets'!$H$2:$R$83,$A105) +  GOALS('07-08 Teamsheets'!$H$2:$R$88,$A105) + GOALS('08-09 Teamsheets'!$H$2:$R$92,$A105)+GOALS('09-10 Teamsheets'!$H$2:$R$98,$A105)+GOALS('10-11 Teamsheets'!$H$2:$R$107,$A105)+GOALS('11-12 Teamsheets'!$H$2:$R$119,$A105)+GOALS('12-13 Teamsheets'!$H$2:$R$126,$A105)+GOALS('13-14 Teamsheets'!$H$2:$R$132,$A105)+GOALS('14-15 Teamsheets'!$H$2:$R$136,$A105)) &amp; "(" &amp; (GOALS('05-06 Teamsheets'!$S$2:$W$71,$A105)+GOALS('06-07 Teamsheets'!$S$2:$Z$83,$A105)+GOALS('07-08 Teamsheets'!$S$2:$Z$88,$A105)+GOALS('08-09 Teamsheets'!$S$2:$Z$92,$A105)+GOALS('09-10 Teamsheets'!$S$2:$Z$98,$A105)+GOALS('10-11 Teamsheets'!$S$2:$Z$107,$A105)+GOALS('11-12 Teamsheets'!$S$2:$Z$119,$A105)+GOALS('12-13 Teamsheets'!$S$2:$Z$126,$A105)+GOALS('13-14 Teamsheets'!$S$2:$Z$132,$A105)+GOALS('14-15 Teamsheets'!$S$2:$Z$136,$A105)) &amp; ")"</f>
        <v>0(0)</v>
      </c>
      <c r="CG105" s="28">
        <f t="shared" si="34"/>
        <v>0</v>
      </c>
      <c r="CH105" s="71">
        <f t="shared" si="35"/>
        <v>0</v>
      </c>
      <c r="CI105" s="83">
        <f t="shared" si="36"/>
        <v>0</v>
      </c>
      <c r="CJ105" s="77">
        <f t="shared" si="37"/>
        <v>0</v>
      </c>
      <c r="CK105" s="74" t="str">
        <f>(CARDS('05-06 Teamsheets'!$H$2:$W$71,$A105,$CX$2)+CARDS('06-07 Teamsheets'!$H$2:$Z$83,$A105,$CX$2)+CARDS('07-08 Teamsheets'!$H$2:$Z$88,$A105,$CX$2)+CARDS('08-09 Teamsheets'!$H$2:$Z$92,$A105,$CX$2)+CARDS('09-10 Teamsheets'!$H$2:$Z$98,$A105,$CX$2)+CARDS('10-11 Teamsheets'!$H$2:$Z$107,$A105,$CX$2)+CARDS('11-12 Teamsheets'!$H$2:$Z$119,$A105,$CX$2)+CARDS('12-13 Teamsheets'!$H$2:$Z$126,$A105,$CX$2)+CARDS('13-14 Teamsheets'!$H$2:$Z$130,$A105,$CX$2)) &amp; "(" &amp; (CARDS('05-06 Teamsheets'!$H$2:$W$71,$A105,$CX$3)+CARDS('06-07 Teamsheets'!$H$2:$Z$83,$A105,$CX$3)+CARDS('07-08 Teamsheets'!$H$2:$Z$88,$A105,$CX$3)+CARDS('08-09 Teamsheets'!$H$2:$Z$92,$A105,$CX$3)+CARDS('09-10 Teamsheets'!$H$2:$Z$98,$A105,$CX$3)+CARDS('10-11 Teamsheets'!$H$2:$Z$107,$A105,$CX$3)+CARDS('11-12 Teamsheets'!$H$2:$Z$119,$A105,$CX$3)+CARDS('13-14 Teamsheets'!$H$2:$Z$130,$A105,$CX$3)) &amp; ")"</f>
        <v>0(0)</v>
      </c>
      <c r="CL105" s="28">
        <f>SUM(F105,K105,P105,U105)</f>
        <v>575</v>
      </c>
      <c r="CM105" s="28">
        <f t="shared" si="25"/>
        <v>262</v>
      </c>
      <c r="CN105" s="77">
        <f>SUM(CL105:CM105)</f>
        <v>837</v>
      </c>
      <c r="CO105" s="28">
        <f>IF(AND(CN105&lt;&gt;0, CA105&lt;&gt;0),CN105/CA105,0)</f>
        <v>34.875</v>
      </c>
      <c r="CP105" s="28">
        <f>IF(CG105&lt;&gt;0,CG105/CA105,0)</f>
        <v>0</v>
      </c>
      <c r="CQ105" s="77">
        <f>IF(CG105&lt;&gt;0,CN105/CG105,0)</f>
        <v>0</v>
      </c>
      <c r="CS105" s="71">
        <f t="shared" si="26"/>
        <v>75</v>
      </c>
      <c r="CT105" s="83">
        <f t="shared" si="27"/>
        <v>93</v>
      </c>
      <c r="CU105" s="77">
        <f t="shared" si="28"/>
        <v>101</v>
      </c>
    </row>
    <row r="106" spans="1:102" x14ac:dyDescent="0.2">
      <c r="A106" s="112" t="s">
        <v>3230</v>
      </c>
      <c r="B106" s="27" t="s">
        <v>1635</v>
      </c>
      <c r="C106" s="27" t="s">
        <v>1635</v>
      </c>
      <c r="D106" s="27">
        <v>0</v>
      </c>
      <c r="E106" s="27" t="s">
        <v>1635</v>
      </c>
      <c r="F106" s="82">
        <v>0</v>
      </c>
      <c r="G106" s="27" t="s">
        <v>1635</v>
      </c>
      <c r="H106" s="27" t="s">
        <v>1635</v>
      </c>
      <c r="I106" s="27">
        <v>0</v>
      </c>
      <c r="J106" s="27" t="s">
        <v>1635</v>
      </c>
      <c r="K106" s="82">
        <v>0</v>
      </c>
      <c r="L106" s="27" t="s">
        <v>1635</v>
      </c>
      <c r="M106" s="27" t="s">
        <v>1635</v>
      </c>
      <c r="N106" s="27">
        <v>0</v>
      </c>
      <c r="O106" s="27" t="s">
        <v>1635</v>
      </c>
      <c r="P106" s="82">
        <v>0</v>
      </c>
      <c r="Q106" s="27" t="str">
        <f>(APPS('08-09 Teamsheets'!$H$2:$R$92,$A106,'08-09 Teamsheets'!$C$2:$C$92,Q$1)+APPS('09-10 Teamsheets'!$H$2:$R$98,$A106,'09-10 Teamsheets'!$C$2:$C$98,Q$1)+APPS('10-11 Teamsheets'!$H$2:$R$107,$A106,'10-11 Teamsheets'!$C$2:$C$107,Q$1)+APPS('11-12 Teamsheets'!$H$2:$R$119,$A106,'11-12 Teamsheets'!$C$2:$C$119,Q$1)+APPS('12-13 Teamsheets'!$H$2:$R$126,$A106,'12-13 Teamsheets'!$C$2:$C$126,Q$1)+APPS('13-14 Teamsheets'!$H$2:$R$132,$A106,'13-14 Teamsheets'!$C$2:$C$132,Q$1)+APPS('14-15 Teamsheets'!$H$2:$R$136,$A106,'14-15 Teamsheets'!$C$2:$C$136,Q$1)) &amp; "(" &amp; (SUBS('08-09 Teamsheets'!$S$2:$Z$92,$A106,'08-09 Teamsheets'!$C$2:$C$92,Q$1)+SUBS('09-10 Teamsheets'!$S$2:$Z$98,$A106,'09-10 Teamsheets'!$C$2:$C$98,Q$1)+SUBS('10-11 Teamsheets'!$S$2:$Z$107,$A106,'10-11 Teamsheets'!$C$2:$C$107,Q$1)+SUBS('11-12 Teamsheets'!$S$2:$Z$119,$A106,'11-12 Teamsheets'!$C$2:$C$119,Q$1)+SUBS('12-13 Teamsheets'!$S$2:$Z$126,$A106,'12-13 Teamsheets'!$C$2:$C$126,Q$1)+SUBS('13-14 Teamsheets'!$S$2:$Z$132,$A106,'13-14 Teamsheets'!$C$2:$C$132,Q$1)+SUBS('14-15 Teamsheets'!$S$2:$Z$136,$A106,'14-15 Teamsheets'!$C$2:$C$136,Q$1)) &amp; ")"</f>
        <v>18(5)</v>
      </c>
      <c r="R106" s="27" t="str">
        <f>(GOALS('08-09 Teamsheets'!$H$2:$R$92,$A106,'08-09 Teamsheets'!$C$2:$C$92,Q$1)+GOALS('09-10 Teamsheets'!$H$2:$R$98,$A106,'09-10 Teamsheets'!$C$2:$C$98,Q$1)+GOALS('10-11 Teamsheets'!$H$2:$R$107,$A106,'10-11 Teamsheets'!$C$2:$C$107,Q$1)+GOALS('11-12 Teamsheets'!$H$2:$R$119,$A106,'11-12 Teamsheets'!$C$2:$C$119,Q$1)+GOALS('12-13 Teamsheets'!$H$2:$R$126,$A106,'12-13 Teamsheets'!$C$2:$C$126,Q$1)+GOALS('13-14 Teamsheets'!$H$2:$R$132,$A106,'13-14 Teamsheets'!$C$2:$C$132,Q$1)+GOALS('14-15 Teamsheets'!$H$2:$R$136,$A106,'14-15 Teamsheets'!$C$2:$C$136,Q$1)) &amp; "(" &amp; (GOALS('08-09 Teamsheets'!$S$2:$Z$92,$A106,'08-09 Teamsheets'!$C$2:$C$92,Q$1)+GOALS('09-10 Teamsheets'!$S$2:$Z$98,$A106,'09-10 Teamsheets'!$C$2:$C$98,Q$1)+GOALS('10-11 Teamsheets'!$S$2:$Z$107,$A106,'10-11 Teamsheets'!$C$2:$C$107,Q$1)+GOALS('11-12 Teamsheets'!$S$2:$Z$119,$A106,'11-12 Teamsheets'!$C$2:$C$119,Q$1)+GOALS('12-13 Teamsheets'!$S$2:$Z$126,$A106,'12-13 Teamsheets'!$C$2:$C$126,Q$1)+GOALS('13-14 Teamsheets'!$S$2:$Z$132,$A106,'13-14 Teamsheets'!$C$2:$C$132,Q$1)+GOALS('14-15 Teamsheets'!$S$2:$Z$136,$A106,'14-15 Teamsheets'!$C$2:$C$136,Q$1)) &amp; ")"</f>
        <v>0(0)</v>
      </c>
      <c r="S106" s="27">
        <f>Clean_sheet('08-09 Teamsheets'!$C$2:$H$92,$A106,Q$1)+Clean_sheet('09-10 Teamsheets'!$C$2:$H$98,$A106,Q$1)+Clean_sheet('10-11 Teamsheets'!$C$2:$H$107,$A106,Q$1)+Clean_sheet('11-12 Teamsheets'!$C$2:$H$119,$A106,Q$1)+Clean_sheet('12-13 Teamsheets'!$C$2:$H$126,$A106,Q$1)+Clean_sheet('13-14 Teamsheets'!$C$2:$H$132,$A106,Q$1)+Clean_sheet('14-15 Teamsheets'!$C$2:$H$136,$A106,Q$1)</f>
        <v>0</v>
      </c>
      <c r="T106" s="27" t="str">
        <f>(CARDS('08-09 Teamsheets'!$H$2:$Z$92,$A106,$CX$2,'08-09 Teamsheets'!$C$2:$C$92,Q$1)+CARDS('09-10 Teamsheets'!$H$2:$Z$98,$A106,$CX$2,'09-10 Teamsheets'!$C$2:$C$98,Q$1)+CARDS('10-11 Teamsheets'!$H$2:$Z$107,$A106,$CX$2,'10-11 Teamsheets'!$C$2:$C$107,Q$1)+CARDS('11-12 Teamsheets'!$H$2:$Z$119,$A106,$CX$2,'11-12 Teamsheets'!$C$2:$C$119,Q$1)+CARDS('12-13 Teamsheets'!$H$2:$Z$126,$A106,$CX$2,'12-13 Teamsheets'!$C$2:$C$126,Q$1)+CARDS('13-14 Teamsheets'!$H$2:$Z$132,$A106,$CX$2,'13-14 Teamsheets'!$C$2:$C$132,Q$1)+CARDS('14-15 Teamsheets'!$H$2:$Z$136,$A106,$CX$2,'14-15 Teamsheets'!$C$2:$C$136,Q$1)) &amp; "(" &amp; (CARDS('08-09 Teamsheets'!$H$2:$Z$92,$A106,$CX$3,'08-09 Teamsheets'!$C$2:$C$92,Q$1)+CARDS('09-10 Teamsheets'!$H$2:$Z$98,$A106,$CX$3,'09-10 Teamsheets'!$C$2:$C$98,Q$1)+CARDS('10-11 Teamsheets'!$H$2:$Z$107,$A106,$CX$3,'10-11 Teamsheets'!$C$2:$C$107,Q$1)+CARDS('11-12 Teamsheets'!$H$2:$Z$119,$A106,$CX$3,'11-12 Teamsheets'!$C$2:$C$119,Q$1)+CARDS('12-13 Teamsheets'!$H$2:$Z$126,$A106,$CX$3,'12-13 Teamsheets'!$C$2:$C$126,Q$1)+CARDS('13-14 Teamsheets'!$H$2:$Z$132,$A106,$CX$3,'13-14 Teamsheets'!$C$2:$C$132,Q$1)+CARDS('14-15 Teamsheets'!$H$2:$Z$136,$A106,$CX$3,'14-15 Teamsheets'!$C$2:$C$136,Q$1)) &amp; ")"</f>
        <v>0(0)</v>
      </c>
      <c r="U106" s="82">
        <f>MINS_PLAYED('08-09 Teamsheets'!$H$2:$R$92,$A106,'08-09 Teamsheets'!$C$2:$C$92,Q$1)+MINS_PLAYED('09-10 Teamsheets'!$H$2:$R$98,$A106,'09-10 Teamsheets'!$C$2:$C$98,Q$1)+ MINS_AS_SUB('08-09 Teamsheets'!$S$2:$Z$92,$A106,'08-09 Teamsheets'!$C$2:$C$92,Q$1)+ MINS_AS_SUB('09-10 Teamsheets'!$S$2:$Z$98,$A106,'09-10 Teamsheets'!$C$2:$C$98,Q$1)+MINS_PLAYED('10-11 Teamsheets'!$H$2:$R$107,$A106,'10-11 Teamsheets'!$C$2:$C$107,Q$1)+MINS_AS_SUB('10-11 Teamsheets'!$S$2:$Z$107,$A106,'10-11 Teamsheets'!$C$2:$C$107,Q$1)+MINS_PLAYED('11-12 Teamsheets'!$H$2:$R$119,$A106,'11-12 Teamsheets'!$C$2:$C$119,Q$1)+MINS_AS_SUB('11-12 Teamsheets'!$S$2:$Z$119,$A106,'11-12 Teamsheets'!$C$2:$C$119,Q$1)+MINS_PLAYED('12-13 Teamsheets'!$H$2:$R$126,$A106,'12-13 Teamsheets'!$C$2:$C$126,Q$1)+MINS_AS_SUB('12-13 Teamsheets'!$S$2:$Z$126,$A106,'12-13 Teamsheets'!$C$2:$C$126,Q$1)+MINS_PLAYED('13-14 Teamsheets'!$H$2:$R$132,$A106,'13-14 Teamsheets'!$C$2:$C$132,Q$1)+MINS_AS_SUB('13-14 Teamsheets'!$S$2:$Z$132,$A106,'13-14 Teamsheets'!$C$2:$C$132,Q$1)+MINS_PLAYED('14-15 Teamsheets'!$H$2:$R$136,$A106,'14-15 Teamsheets'!$C$2:$C$136,Q$1)+MINS_AS_SUB('14-15 Teamsheets'!$S$2:$Z$136,$A106,'14-15 Teamsheets'!$C$2:$C$136,Q$1)</f>
        <v>1638</v>
      </c>
      <c r="V106" s="27" t="s">
        <v>1635</v>
      </c>
      <c r="W106" s="27" t="s">
        <v>1635</v>
      </c>
      <c r="X106" s="27">
        <v>0</v>
      </c>
      <c r="Y106" s="27" t="s">
        <v>1635</v>
      </c>
      <c r="Z106" s="82">
        <v>0</v>
      </c>
      <c r="AA106" s="27" t="s">
        <v>1635</v>
      </c>
      <c r="AB106" s="27" t="s">
        <v>1635</v>
      </c>
      <c r="AC106" s="27">
        <v>0</v>
      </c>
      <c r="AD106" s="27" t="s">
        <v>1635</v>
      </c>
      <c r="AE106" s="82">
        <v>0</v>
      </c>
      <c r="AF106" s="27" t="s">
        <v>1635</v>
      </c>
      <c r="AG106" s="27" t="s">
        <v>1635</v>
      </c>
      <c r="AH106" s="27">
        <v>0</v>
      </c>
      <c r="AI106" s="27" t="s">
        <v>1635</v>
      </c>
      <c r="AJ106" s="82">
        <v>0</v>
      </c>
      <c r="AK106" s="27" t="s">
        <v>1635</v>
      </c>
      <c r="AL106" s="27" t="s">
        <v>1635</v>
      </c>
      <c r="AM106" s="27">
        <v>0</v>
      </c>
      <c r="AN106" s="27" t="s">
        <v>1635</v>
      </c>
      <c r="AO106" s="82">
        <v>0</v>
      </c>
      <c r="AP106" s="27" t="s">
        <v>1635</v>
      </c>
      <c r="AQ106" s="27" t="s">
        <v>1635</v>
      </c>
      <c r="AR106" s="27">
        <v>0</v>
      </c>
      <c r="AS106" s="27" t="s">
        <v>1635</v>
      </c>
      <c r="AT106" s="82">
        <v>0</v>
      </c>
      <c r="AU106" s="27" t="s">
        <v>1635</v>
      </c>
      <c r="AV106" s="27" t="s">
        <v>1635</v>
      </c>
      <c r="AW106" s="27">
        <v>0</v>
      </c>
      <c r="AX106" s="27" t="s">
        <v>1635</v>
      </c>
      <c r="AY106" s="82">
        <v>0</v>
      </c>
      <c r="AZ106" s="27" t="str">
        <f>(APPS('07-08 Teamsheets'!$H$2:$R$88,$A106,'07-08 Teamsheets'!$C$2:$C$88,AZ$1)+APPS('11-12 Teamsheets'!$H$2:$R$119,$A106,'11-12 Teamsheets'!$C$2:$C$119,AZ$1)+APPS('12-13 Teamsheets'!$H$2:$R$126,$A106,'12-13 Teamsheets'!$C$2:$C$126,AZ$1)+APPS('13-14 Teamsheets'!$H$2:$R$132,$A106,'13-14 Teamsheets'!$C$2:$C$132,AZ$1)+APPS('14-15 Teamsheets'!$H$2:$R$136,$A106,'14-15 Teamsheets'!$C$2:$C$136,AZ$1)) &amp; "(" &amp; (SUBS('07-08 Teamsheets'!$S$2:$Z$88,$A106,'07-08 Teamsheets'!$C$2:$C$88,AZ$1)+SUBS('11-12 Teamsheets'!$S$2:$Z$119,$A106,'11-12 Teamsheets'!$C$2:$C$119,AZ$1)+SUBS('12-13 Teamsheets'!$S$2:$Z$126,$A106,'12-13 Teamsheets'!$C$2:$C$126,AZ$1)+SUBS('13-14 Teamsheets'!$S$2:$Z$132,$A106,'13-14 Teamsheets'!$C$2:$C$132,AZ$1)+SUBS('14-15 Teamsheets'!$S$2:$Z$136,$A106,'14-15 Teamsheets'!$C$2:$C$136,AZ$1)) &amp; ")"</f>
        <v>0(1)</v>
      </c>
      <c r="BA106" s="27" t="str">
        <f>(GOALS('07-08 Teamsheets'!$H$2:$R$88,$A106,'07-08 Teamsheets'!$C$2:$C$88,AZ$1)+GOALS('11-12 Teamsheets'!$H$2:$R$119,$A106,'11-12 Teamsheets'!$C$2:$C$119,AZ$1)+GOALS('12-13 Teamsheets'!$H$2:$R$126,$A106,'12-13 Teamsheets'!$C$2:$C$126,AZ$1)+GOALS('13-14 Teamsheets'!$H$2:$R$132,$A106,'13-14 Teamsheets'!$C$2:$C$132,AZ$1)+GOALS('14-15 Teamsheets'!$H$2:$R$136,$A106,'14-15 Teamsheets'!$C$2:$C$136,AZ$1)) &amp; "(" &amp; (GOALS('07-08 Teamsheets'!$S$2:$Z$88,$A106,'07-08 Teamsheets'!$C$2:$C$88,AZ$1)+GOALS('11-12 Teamsheets'!$S$2:$Z$119,$A106,'11-12 Teamsheets'!$C$2:$C$119,AZ$1)+GOALS('12-13 Teamsheets'!$S$2:$Z$126,$A106,'12-13 Teamsheets'!$C$2:$C$126,AZ$1)+GOALS('13-14 Teamsheets'!$S$2:$Z$132,$A106,'13-14 Teamsheets'!$C$2:$C$132,AZ$1)+GOALS('14-15 Teamsheets'!$S$2:$Z$136,$A106,'14-15 Teamsheets'!$C$2:$C$136,AZ$1)) &amp; ")"</f>
        <v>0(0)</v>
      </c>
      <c r="BB106" s="27">
        <f>Clean_sheet('07-08 Teamsheets'!$C$2:$H$92,$A106,AZ$1)+Clean_sheet('11-12 Teamsheets'!$C$2:$H$119,$A106,AZ$1)+Clean_sheet('12-13 Teamsheets'!$C$2:$H$126,$A106,AZ$1)+Clean_sheet('13-14 Teamsheets'!$C$2:$H$132,$A106,AZ$1)+Clean_sheet('14-15 Teamsheets'!$C$2:$H$136,$A106,AZ$1)</f>
        <v>0</v>
      </c>
      <c r="BC106" s="27" t="str">
        <f>(CARDS('07-08 Teamsheets'!$H$2:$Z$88,$A106,$CX$2,'07-08 Teamsheets'!$C$2:$C$88,AZ$1)+CARDS('11-12 Teamsheets'!$H$2:$Z$119,$A106,$CX$2,'11-12 Teamsheets'!$C$2:$C$119,AZ$1)+CARDS('12-13 Teamsheets'!$H$2:$Z$126,$A106,$CX$2,'12-13 Teamsheets'!$C$2:$C$126,AZ$1)+CARDS('13-14 Teamsheets'!$H$2:$Z$132,$A106,$CX$2,'13-14 Teamsheets'!$C$2:$C$132,AZ$1)+CARDS('14-15 Teamsheets'!$H$2:$Z$136,$A106,$CX$2,'14-15 Teamsheets'!$C$2:$C$136,AZ$1)) &amp; "(" &amp; (CARDS('07-08 Teamsheets'!$H$2:$Z$88,$A106,$CX$3,'07-08 Teamsheets'!$C$2:$C$88,AZ$1)+CARDS('11-12 Teamsheets'!$H$2:$Z$119,$A106,$CX$3,'11-12 Teamsheets'!$C$2:$C$119,AZ$1)+CARDS('12-13 Teamsheets'!$H$2:$Z$126,$A106,$CX$3,'12-13 Teamsheets'!$C$2:$C$126,AZ$1)+CARDS('13-14 Teamsheets'!$H$2:$Z$132,$A106,$CX$3,'13-14 Teamsheets'!$C$2:$C$132,AZ$1)+CARDS('14-15 Teamsheets'!$H$2:$Z$136,$A106,$CX$3,'14-15 Teamsheets'!$C$2:$C$136,AZ$1)) &amp; ")"</f>
        <v>1(0)</v>
      </c>
      <c r="BD106" s="82">
        <f>MINS_PLAYED('07-08 Teamsheets'!$H$2:$R$88,$A106,'07-08 Teamsheets'!$C$2:$C$88,AZ$1)+MINS_PLAYED('11-12 Teamsheets'!$H$2:$R$119,$A106,'11-12 Teamsheets'!$C$2:$C$119,AZ$1)+MINS_PLAYED('12-13 Teamsheets'!$H$2:$R$126,$A106,'12-13 Teamsheets'!$C$2:$C$126,AZ$1)+MINS_PLAYED('13-14 Teamsheets'!$H$2:$R$132,$A106,'13-14 Teamsheets'!$C$2:$C$132,AZ$1)+MINS_PLAYED('14-15 Teamsheets'!$H$2:$R$136,$A106,'14-15 Teamsheets'!$C$2:$C$136,AZ$1)+MINS_AS_SUB('07-08 Teamsheets'!$S$2:$Z$88,$A106,'07-08 Teamsheets'!$C$2:$C$88,AZ$1)+MINS_AS_SUB('11-12 Teamsheets'!$S$2:$Z$119,$A106,'11-12 Teamsheets'!$C$2:$C$119,AZ$1)+MINS_AS_SUB('12-13 Teamsheets'!$S$2:$Z$126,$A106,'12-13 Teamsheets'!$C$2:$C$126,AZ$1)+MINS_AS_SUB('13-14 Teamsheets'!$S$2:$Z$132,$A106,'13-14 Teamsheets'!$C$2:$C$132,AZ$1)+MINS_AS_SUB('14-15 Teamsheets'!$S$2:$Z$136,$A106,'14-15 Teamsheets'!$C$2:$C$136,AZ$1)</f>
        <v>25</v>
      </c>
      <c r="BE106" s="27" t="str">
        <f>(APPS('08-09 Teamsheets'!$H$2:$R$92,$A106,'08-09 Teamsheets'!$C$2:$C$92,BE$1)+APPS('09-10 Teamsheets'!$H$2:$R$98,$A106,'09-10 Teamsheets'!$C$2:$C$98,BE$1)+APPS('10-11 Teamsheets'!$H$2:$R$107,$A106,'10-11 Teamsheets'!$C$2:$C$107,BE$1)+APPS('11-12 Teamsheets'!$H$2:$R$119,$A106,'11-12 Teamsheets'!$C$2:$C$119,BE$1)+APPS('12-13 Teamsheets'!$H$2:$R$126,$A106,'12-13 Teamsheets'!$C$2:$C$126,BE$1)+APPS('13-14 Teamsheets'!$H$2:$R$132,$A106,'13-14 Teamsheets'!$C$2:$C$132,BE$1)+APPS('14-15 Teamsheets'!$H$2:$R$136,$A106,'14-15 Teamsheets'!$C$2:$C$136,BE$1)) &amp; "(" &amp; (SUBS('08-09 Teamsheets'!$S$2:$Z$92,$A106,'08-09 Teamsheets'!$C$2:$C$92,BE$1)+SUBS('09-10 Teamsheets'!$S$2:$Z$98,$A106,'09-10 Teamsheets'!$C$2:$C$98,BE$1)+SUBS('10-11 Teamsheets'!$S$2:$Z$107,$A106,'10-11 Teamsheets'!$C$2:$C$107,BE$1)+SUBS('11-12 Teamsheets'!$S$2:$Z$119,$A106,'11-12 Teamsheets'!$C$2:$C$119,BE$1)+SUBS('12-13 Teamsheets'!$S$2:$Z$126,$A106,'12-13 Teamsheets'!$C$2:$C$126,BE$1)+SUBS('13-14 Teamsheets'!$S$2:$Z$132,$A106,'13-14 Teamsheets'!$C$2:$C$132,BE$1)+SUBS('14-15 Teamsheets'!$S$2:$Z$136,$A106,'14-15 Teamsheets'!$C$2:$C$136,BE$1)) &amp; ")"</f>
        <v>4(0)</v>
      </c>
      <c r="BF106" s="27" t="str">
        <f>(GOALS('08-09 Teamsheets'!$H$2:$R$92,$A106,'08-09 Teamsheets'!$C$2:$C$92,BE$1)+GOALS('09-10 Teamsheets'!$H$2:$R$98,$A106,'09-10 Teamsheets'!$C$2:$C$98,BE$1)+GOALS('10-11 Teamsheets'!$H$2:$R$107,$A106,'10-11 Teamsheets'!$C$2:$C$107,BE$1)+GOALS('11-12 Teamsheets'!$H$2:$R$119,$A106,'11-12 Teamsheets'!$C$2:$C$119,BE$1)+GOALS('12-13 Teamsheets'!$H$2:$R$126,$A106,'12-13 Teamsheets'!$C$2:$C$126,BE$1)+GOALS('13-14 Teamsheets'!$H$2:$R$132,$A106,'13-14 Teamsheets'!$C$2:$C$132,BE$1)+GOALS('14-15 Teamsheets'!$H$2:$R$136,$A106,'14-15 Teamsheets'!$C$2:$C$136,BE$1)) &amp; "(" &amp; (GOALS('08-09 Teamsheets'!$S$2:$Z$92,$A106,'08-09 Teamsheets'!$C$2:$C$92,BE$1)+GOALS('09-10 Teamsheets'!$S$2:$Z$98,$A106,'09-10 Teamsheets'!$C$2:$C$98,BE$1)+GOALS('10-11 Teamsheets'!$S$2:$Z$107,$A106,'10-11 Teamsheets'!$C$2:$C$107,BE$1)+GOALS('11-12 Teamsheets'!$S$2:$Z$119,$A106,'11-12 Teamsheets'!$C$2:$C$119,BE$1)+GOALS('12-13 Teamsheets'!$S$2:$Z$126,$A106,'12-13 Teamsheets'!$C$2:$C$126,BE$1)+GOALS('13-14 Teamsheets'!$S$2:$Z$132,$A106,'13-14 Teamsheets'!$C$2:$C$132,BE$1)+GOALS('14-15 Teamsheets'!$S$2:$Z$136,$A106,'14-15 Teamsheets'!$C$2:$C$136,BE$1)) &amp; ")"</f>
        <v>0(0)</v>
      </c>
      <c r="BG106" s="27">
        <f>Clean_sheet('08-09 Teamsheets'!$C$2:$H$92,$A106,BE$1)+Clean_sheet('09-10 Teamsheets'!$C$2:$H$98,$A106,BE$1)+Clean_sheet('10-11 Teamsheets'!$C$2:$H$107,$A106,BE$1)+Clean_sheet('11-12 Teamsheets'!$C$2:$H$119,$A106,BE$1)+Clean_sheet('12-13 Teamsheets'!$C$2:$H$126,$A106,BE$1)+Clean_sheet('13-14 Teamsheets'!$C$2:$H$132,$A106,BE$1)+Clean_sheet('14-15 Teamsheets'!$C$2:$H$136,$A106,BE$1)</f>
        <v>0</v>
      </c>
      <c r="BH106" s="27" t="str">
        <f>(CARDS('08-09 Teamsheets'!$H$2:$Z$92,$A106,$CX$2,'08-09 Teamsheets'!$C$2:$C$92,BE$1)+CARDS('09-10 Teamsheets'!$H$2:$Z$98,$A106,$CX$2,'09-10 Teamsheets'!$C$2:$C$98,BE$1)+CARDS('10-11 Teamsheets'!$H$2:$Z$107,$A106,$CX$2,'10-11 Teamsheets'!$C$2:$C$107,BE$1)+CARDS('11-12 Teamsheets'!$H$2:$Z$119,$A106,$CX$2,'11-12 Teamsheets'!$C$2:$C$119,BE$1)+CARDS('12-13 Teamsheets'!$H$2:$Z$126,$A106,$CX$2,'12-13 Teamsheets'!$C$2:$C$126,BE$1)+CARDS('13-14 Teamsheets'!$H$2:$Z$132,$A106,$CX$2,'13-14 Teamsheets'!$C$2:$C$132,BE$1)+CARDS('14-15 Teamsheets'!$H$2:$Z$136,$A106,$CX$2,'14-15 Teamsheets'!$C$2:$C$136,BE$1)) &amp; "(" &amp; (CARDS('08-09 Teamsheets'!$H$2:$Z$92,$A106,$CX$3,'08-09 Teamsheets'!$C$2:$C$92,BE$1)+CARDS('09-10 Teamsheets'!$H$2:$Z$98,$A106,$CX$3,'09-10 Teamsheets'!$C$2:$C$98,BE$1)+CARDS('10-11 Teamsheets'!$H$2:$Z$107,$A106,$CX$3,'10-11 Teamsheets'!$C$2:$C$107,BE$1)+CARDS('11-12 Teamsheets'!$H$2:$Z$119,$A106,$CX$3,'11-12 Teamsheets'!$C$2:$C$119,BE$1)+CARDS('12-13 Teamsheets'!$H$2:$Z$126,$A106,$CX$3,'12-13 Teamsheets'!$C$2:$C$126,BE$1)+CARDS('13-14 Teamsheets'!$H$2:$Z$132,$A106,$CX$3,'13-14 Teamsheets'!$C$2:$C$132,BE$1)+CARDS('14-15 Teamsheets'!$H$2:$Z$136,$A106,$CX$3,'14-15 Teamsheets'!$C$2:$C$136,BE$1)) &amp; ")"</f>
        <v>0(0)</v>
      </c>
      <c r="BI106" s="82">
        <f>MINS_PLAYED('08-09 Teamsheets'!$H$2:$R$92,$A106,'08-09 Teamsheets'!$C$2:$C$92,BE$1)+MINS_PLAYED('09-10 Teamsheets'!$H$2:$R$98,$A106,'09-10 Teamsheets'!$C$2:$C$98,BE$1)+ MINS_AS_SUB('08-09 Teamsheets'!$S$2:$Z$92,$A106,'08-09 Teamsheets'!$C$2:$C$92,BE$1)+ MINS_AS_SUB('09-10 Teamsheets'!$S$2:$Z$98,$A106,'09-10 Teamsheets'!$C$2:$C$98,BE$1)+MINS_PLAYED('10-11 Teamsheets'!$H$2:$R$107,$A106,'10-11 Teamsheets'!$C$2:$C$107,BE$1)+MINS_AS_SUB('10-11 Teamsheets'!$S$2:$Z$107,$A106,'10-11 Teamsheets'!$C$2:$C$107,BE$1)+MINS_PLAYED('11-12 Teamsheets'!$H$2:$R$119,$A106,'11-12 Teamsheets'!$C$2:$C$119,BE$1)+MINS_AS_SUB('11-12 Teamsheets'!$S$2:$Z$119,$A106,'11-12 Teamsheets'!$C$2:$C$119,BE$1)+MINS_PLAYED('12-13 Teamsheets'!$H$2:$R$126,$A106,'12-13 Teamsheets'!$C$2:$C$126,BE$1)+MINS_AS_SUB('12-13 Teamsheets'!$S$2:$Z$126,$A106,'12-13 Teamsheets'!$C$2:$C$126,BE$1)+MINS_PLAYED('13-14 Teamsheets'!$H$2:$R$132,$A106,'13-14 Teamsheets'!$C$2:$C$132,BE$1)+MINS_AS_SUB('13-14 Teamsheets'!$S$2:$Z$132,$A106,'13-14 Teamsheets'!$C$2:$C$132,BE$1)+MINS_PLAYED('14-15 Teamsheets'!$H$2:$R$136,$A106,'14-15 Teamsheets'!$C$2:$C$136,BE$1)+MINS_AS_SUB('14-15 Teamsheets'!$S$2:$Z$136,$A106,'14-15 Teamsheets'!$C$2:$C$136,BE$1)</f>
        <v>344</v>
      </c>
      <c r="BJ106" s="27" t="str">
        <f>(APPS('07-08 Teamsheets'!$H$2:$R$88,$A106,'07-08 Teamsheets'!$C$2:$C$88,BJ$1)+APPS('08-09 Teamsheets'!$H$2:$R$92,$A106,'08-09 Teamsheets'!$C$2:$C$92,BJ$1)+APPS('09-10 Teamsheets'!$H$2:$R$98,$A106,'09-10 Teamsheets'!$C$2:$C$98,BJ$1)+APPS('10-11 Teamsheets'!$H$2:$R$106,$A106,'10-11 Teamsheets'!$C$2:$C$106,BJ$1)+APPS('11-12 Teamsheets'!$H$2:$R$119,$A106,'11-12 Teamsheets'!$C$2:$C$119,BJ$1)+APPS('12-13 Teamsheets'!$H$2:$R$126,$A106,'12-13 Teamsheets'!$C$2:$C$126,BJ$1)+APPS('13-14 Teamsheets'!$H$2:$R$132,$A106,'13-14 Teamsheets'!$C$2:$C$132,BJ$1)+APPS('14-15 Teamsheets'!$H$2:$R$136,$A106,'14-15 Teamsheets'!$C$2:$C$136,BJ$1)) &amp; "(" &amp; (SUBS('07-08 Teamsheets'!$S$2:$Z$88,$A106,'07-08 Teamsheets'!$C$2:$C$88,BJ$1)+SUBS('08-09 Teamsheets'!$S$2:$Z$92,$A106,'08-09 Teamsheets'!$C$2:$C$92,BJ$1)+SUBS('09-10 Teamsheets'!$S$2:$Z$98,$A106,'09-10 Teamsheets'!$C$2:$C$98,BJ$1)+SUBS('10-11 Teamsheets'!$S$2:$Z$106,$A106,'10-11 Teamsheets'!$C$2:$C$106,BJ$1)+SUBS('11-12 Teamsheets'!$S$2:$Z$119,$A106,'11-12 Teamsheets'!$C$2:$C$119,BJ$1)+SUBS('12-13 Teamsheets'!$S$2:$Z$126,$A106,'12-13 Teamsheets'!$C$2:$C$126,BJ$1)+SUBS('13-14 Teamsheets'!$S$2:$Z$132,$A106,'13-14 Teamsheets'!$C$2:$C$132,BJ$1)+SUBS('14-15 Teamsheets'!$S$2:$Z$136,$A106,'14-15 Teamsheets'!$C$2:$C$136,BJ$1)) &amp; ")"</f>
        <v>3(0)</v>
      </c>
      <c r="BK106" s="27" t="str">
        <f>(GOALS('07-08 Teamsheets'!$H$2:$R$88,$A106,'07-08 Teamsheets'!$C$2:$C$88,BJ$1)+GOALS('08-09 Teamsheets'!$H$2:$R$92,$A106,'08-09 Teamsheets'!$C$2:$C$92,BJ$1)+GOALS('09-10 Teamsheets'!$H$2:$R$98,$A106,'09-10 Teamsheets'!$C$2:$C$98,BJ$1)+GOALS('10-11 Teamsheets'!$H$2:$R$106,$A106,'10-11 Teamsheets'!$C$2:$C$106,BJ$1)+GOALS('11-12 Teamsheets'!$H$2:$R$119,$A106,'11-12 Teamsheets'!$C$2:$C$119,BJ$1)+GOALS('12-13 Teamsheets'!$H$2:$R$126,$A106,'12-13 Teamsheets'!$C$2:$C$126,BJ$1)+GOALS('13-14 Teamsheets'!$H$2:$R$132,$A106,'13-14 Teamsheets'!$C$2:$C$132,BJ$1)+GOALS('14-15 Teamsheets'!$H$2:$R$136,$A106,'14-15 Teamsheets'!$C$2:$C$136,BJ$1)) &amp; "(" &amp; (GOALS('07-08 Teamsheets'!$S$2:$Z$88,$A106,'07-08 Teamsheets'!$C$2:$C$88,BJ$1)+GOALS('08-09 Teamsheets'!$S$2:$Z$92,$A106,'08-09 Teamsheets'!$C$2:$C$92,BJ$1)+GOALS('09-10 Teamsheets'!$S$2:$Z$98,$A106,'09-10 Teamsheets'!$C$2:$C$98,BJ$1)+GOALS('10-11 Teamsheets'!$S$2:$Z$106,$A106,'10-11 Teamsheets'!$C$2:$C$106,BJ$1)+GOALS('11-12 Teamsheets'!$S$2:$Z$119,$A106,'11-12 Teamsheets'!$C$2:$C$119,BJ$1)+GOALS('12-13 Teamsheets'!$S$2:$Z$126,$A106,'12-13 Teamsheets'!$C$2:$C$126,BJ$1)+GOALS('13-14 Teamsheets'!$S$2:$Z$132,$A106,'13-14 Teamsheets'!$C$2:$C$132,BJ$1)+GOALS('14-15 Teamsheets'!$S$2:$Z$136,$A106,'14-15 Teamsheets'!$C$2:$C$136,BJ$1)) &amp; ")"</f>
        <v>0(0)</v>
      </c>
      <c r="BL106" s="27">
        <f>Clean_sheet('07-08 Teamsheets'!$C$2:$H$92,$A106,BJ$1)+Clean_sheet('08-09 Teamsheets'!$C$2:$H$92,$A106,BJ$1)+Clean_sheet('09-10 Teamsheets'!$C$2:$H$98,$A106,BJ$1)+Clean_sheet('10-11 Teamsheets'!$C$2:$H$106,$A106,BJ$1)+Clean_sheet('11-12 Teamsheets'!$C$2:$H$119,$A106,BJ$1)+Clean_sheet('12-13 Teamsheets'!$C$2:$H$126,$A106,BJ$1)+Clean_sheet('13-14 Teamsheets'!$C$2:$H$132,$A106,BJ$1)+Clean_sheet('14-15 Teamsheets'!$C$2:$H$136,$A106,BJ$1)</f>
        <v>0</v>
      </c>
      <c r="BM106" s="27" t="str">
        <f>(CARDS('07-08 Teamsheets'!$H$2:$Z$88,$A106,$CX$2,'07-08 Teamsheets'!$C$2:$C$88,BJ$1)+CARDS('08-09 Teamsheets'!$H$2:$Z$92,$A106,$CX$2,'08-09 Teamsheets'!$C$2:$C$92,BJ$1)+CARDS('09-10 Teamsheets'!$H$2:$Z$98,$A106,$CX$2,'09-10 Teamsheets'!$C$2:$C$98,BJ$1)+CARDS('10-11 Teamsheets'!$H$2:$Z$106,$A106,$CX$2,'10-11 Teamsheets'!$C$2:$C$106,BJ$1)+CARDS('11-12 Teamsheets'!$H$2:$Z$119,$A106,$CX$2,'11-12 Teamsheets'!$C$2:$C$119,BJ$1)+CARDS('12-13 Teamsheets'!$H$2:$Z$126,$A106,$CX$2,'12-13 Teamsheets'!$C$2:$C$126,BJ$1)+CARDS('13-14 Teamsheets'!$H$2:$Z$132,$A106,$CX$2,'13-14 Teamsheets'!$C$2:$C$132,BJ$1)+CARDS('14-15 Teamsheets'!$H$2:$Z$136,$A106,$CX$2,'14-15 Teamsheets'!$C$2:$C$136,BJ$1)) &amp; "(" &amp; (CARDS('07-08 Teamsheets'!$H$2:$Z$88,$A106,$CX$3,'07-08 Teamsheets'!$C$2:$C$88,BJ$1)+CARDS('08-09 Teamsheets'!$H$2:$Z$92,$A106,$CX$3,'08-09 Teamsheets'!$C$2:$C$92,BJ$1)+CARDS('09-10 Teamsheets'!$H$2:$Z$98,$A106,$CX$3,'09-10 Teamsheets'!$C$2:$C$98,BJ$1)+CARDS('10-11 Teamsheets'!$H$2:$Z$106,$A106,$CX$3,'10-11 Teamsheets'!$C$2:$C$106,BJ$1)+CARDS('11-12 Teamsheets'!$H$2:$Z$119,$A106,$CX$3,'11-12 Teamsheets'!$C$2:$C$119,BJ$1)+CARDS('12-13 Teamsheets'!$H$2:$Z$126,$A106,$CX$3,'12-13 Teamsheets'!$C$2:$C$126,BJ$1)+CARDS('13-14 Teamsheets'!$H$2:$Z$132,$A106,$CX$3,'13-14 Teamsheets'!$C$2:$C$132,BJ$1)+CARDS('14-15 Teamsheets'!$H$2:$Z$136,$A106,$CX$3,'14-15 Teamsheets'!$C$2:$C$136,BJ$1)) &amp; ")"</f>
        <v>1(0)</v>
      </c>
      <c r="BN106" s="82">
        <f>MINS_PLAYED('07-08 Teamsheets'!$H$2:$R$88,$A106,'07-08 Teamsheets'!$C$2:$C$88,BJ$1)+MINS_PLAYED('08-09 Teamsheets'!$H$2:$R$92,$A106,'08-09 Teamsheets'!$C$2:$C$92,BJ$1)+MINS_PLAYED('09-10 Teamsheets'!$H$2:$R$98,$A106,'09-10 Teamsheets'!$C$2:$C$98,BJ$1)+MINS_PLAYED('10-11 Teamsheets'!$H$2:$R$106,$A106,'10-11 Teamsheets'!$C$2:$C$106,BJ$1)+MINS_PLAYED('11-12 Teamsheets'!$H$2:$R$119,$A106,'11-12 Teamsheets'!$C$2:$C$119,BJ$1)+MINS_PLAYED('12-13 Teamsheets'!$H$2:$R$126,$A106,'12-13 Teamsheets'!$C$2:$C$126,BJ$1)+MINS_PLAYED('13-14 Teamsheets'!$H$2:$R$132,$A106,'13-14 Teamsheets'!$C$2:$C$132,BJ$1)+MINS_PLAYED('14-15 Teamsheets'!$H$2:$R$136,$A106,'14-15 Teamsheets'!$C$2:$C$136,BJ$1)+MINS_AS_SUB('07-08 Teamsheets'!$S$2:$Z$88,$A106,'07-08 Teamsheets'!$C$2:$C$88,BJ$1)+MINS_AS_SUB('08-09 Teamsheets'!$S$2:$Z$92,$A106,'08-09 Teamsheets'!$C$2:$C$92,BJ$1)+MINS_AS_SUB('09-10 Teamsheets'!$S$2:$Z$98,$A106,'09-10 Teamsheets'!$C$2:$C$98,BJ$1)+MINS_AS_SUB('10-11 Teamsheets'!$S$2:$Z$106,$A106,'10-11 Teamsheets'!$C$2:$C$106,BJ$1)+MINS_AS_SUB('11-12 Teamsheets'!$S$2:$Z$119,$A106,'11-12 Teamsheets'!$C$2:$C$119,BJ$1)+MINS_AS_SUB('12-13 Teamsheets'!$S$2:$Z$126,$A106,'12-13 Teamsheets'!$C$2:$C$126,BJ$1)+MINS_AS_SUB('13-14 Teamsheets'!$S$2:$Z$132,$A106,'13-14 Teamsheets'!$C$2:$C$132,BJ$1)+MINS_AS_SUB('14-15 Teamsheets'!$S$2:$Z$136,$A106,'14-15 Teamsheets'!$C$2:$C$136,BJ$1)</f>
        <v>270</v>
      </c>
      <c r="BO106" s="27" t="str">
        <f>(APPS('07-08 Teamsheets'!$H$2:$R$88,$A106,'07-08 Teamsheets'!$C$2:$C$88,BO$1)+APPS('08-09 Teamsheets'!$H$2:$R$92,$A106,'08-09 Teamsheets'!$C$2:$C$92,BO$1)+APPS('09-10 Teamsheets'!$H$2:$R$98,$A106,'09-10 Teamsheets'!$C$2:$C$98,BO$1)+APPS('10-11 Teamsheets'!$H$2:$R$106,$A106,'10-11 Teamsheets'!$C$2:$C$106,BO$1)+APPS('11-12 Teamsheets'!$H$2:$R$119,$A106,'11-12 Teamsheets'!$C$2:$C$119,BO$1)+APPS('12-13 Teamsheets'!$H$2:$R$126,$A106,'12-13 Teamsheets'!$C$2:$C$126,BO$1)+APPS('13-14 Teamsheets'!$H$2:$R$132,$A106,'13-14 Teamsheets'!$C$2:$C$132,BO$1)+APPS('14-15 Teamsheets'!$H$2:$R$136,$A106,'14-15 Teamsheets'!$C$2:$C$136,BO$1)) &amp; "(" &amp; (SUBS('07-08 Teamsheets'!$S$2:$Z$88,$A106,'07-08 Teamsheets'!$C$2:$C$88,BO$1)+SUBS('08-09 Teamsheets'!$S$2:$Z$92,$A106,'08-09 Teamsheets'!$C$2:$C$92,BO$1)+SUBS('09-10 Teamsheets'!$S$2:$Z$98,$A106,'09-10 Teamsheets'!$C$2:$C$98,BO$1)+SUBS('10-11 Teamsheets'!$S$2:$Z$106,$A106,'10-11 Teamsheets'!$C$2:$C$106,BO$1)+SUBS('11-12 Teamsheets'!$S$2:$Z$119,$A106,'11-12 Teamsheets'!$C$2:$C$119,BO$1)+SUBS('12-13 Teamsheets'!$S$2:$Z$126,$A106,'12-13 Teamsheets'!$C$2:$C$126,BO$1)+SUBS('13-14 Teamsheets'!$S$2:$Z$132,$A106,'13-14 Teamsheets'!$C$2:$C$132,BO$1)+SUBS('14-15 Teamsheets'!$S$2:$Z$136,$A106,'14-15 Teamsheets'!$C$2:$C$136,BO$1)) &amp; ")"</f>
        <v>0(0)</v>
      </c>
      <c r="BP106" s="27" t="str">
        <f>(GOALS('07-08 Teamsheets'!$H$2:$R$88,$A106,'07-08 Teamsheets'!$C$2:$C$88,BO$1)+GOALS('08-09 Teamsheets'!$H$2:$R$92,$A106,'08-09 Teamsheets'!$C$2:$C$92,BO$1)+GOALS('09-10 Teamsheets'!$H$2:$R$98,$A106,'09-10 Teamsheets'!$C$2:$C$98,BO$1)+GOALS('10-11 Teamsheets'!$H$2:$R$106,$A106,'10-11 Teamsheets'!$C$2:$C$106,BO$1)+GOALS('11-12 Teamsheets'!$H$2:$R$119,$A106,'11-12 Teamsheets'!$C$2:$C$119,BO$1)+GOALS('12-13 Teamsheets'!$H$2:$R$126,$A106,'12-13 Teamsheets'!$C$2:$C$126,BO$1)+GOALS('13-14 Teamsheets'!$H$2:$R$132,$A106,'13-14 Teamsheets'!$C$2:$C$132,BO$1)+GOALS('14-15 Teamsheets'!$H$2:$R$136,$A106,'14-15 Teamsheets'!$C$2:$C$136,BO$1)) &amp; "(" &amp; (GOALS('07-08 Teamsheets'!$S$2:$Z$88,$A106,'07-08 Teamsheets'!$C$2:$C$88,BO$1)+GOALS('08-09 Teamsheets'!$S$2:$Z$92,$A106,'08-09 Teamsheets'!$C$2:$C$92,BO$1)+GOALS('09-10 Teamsheets'!$S$2:$Z$98,$A106,'09-10 Teamsheets'!$C$2:$C$98,BO$1)+GOALS('10-11 Teamsheets'!$S$2:$Z$106,$A106,'10-11 Teamsheets'!$C$2:$C$106,BO$1)+GOALS('11-12 Teamsheets'!$S$2:$Z$119,$A106,'11-12 Teamsheets'!$C$2:$C$119,BO$1)+GOALS('12-13 Teamsheets'!$S$2:$Z$126,$A106,'12-13 Teamsheets'!$C$2:$C$126,BO$1)+GOALS('13-14 Teamsheets'!$S$2:$Z$132,$A106,'13-14 Teamsheets'!$C$2:$C$132,BO$1)+GOALS('14-15 Teamsheets'!$S$2:$Z$136,$A106,'14-15 Teamsheets'!$C$2:$C$136,BO$1)) &amp; ")"</f>
        <v>0(0)</v>
      </c>
      <c r="BQ106" s="27">
        <f>Clean_sheet('07-08 Teamsheets'!$C$2:$H$92,$A106,BO$1)+Clean_sheet('08-09 Teamsheets'!$C$2:$H$92,$A106,BO$1)+Clean_sheet('09-10 Teamsheets'!$C$2:$H$98,$A106,BO$1)+Clean_sheet('10-11 Teamsheets'!$C$2:$H$106,$A106,BO$1)+Clean_sheet('11-12 Teamsheets'!$C$2:$H$119,$A106,BO$1)+Clean_sheet('12-13 Teamsheets'!$C$2:$H$126,$A106,BO$1)+Clean_sheet('13-14 Teamsheets'!$C$2:$H$132,$A106,BO$1)+Clean_sheet('14-15 Teamsheets'!$C$2:$H$136,$A106,BO$1)</f>
        <v>0</v>
      </c>
      <c r="BR106" s="27" t="str">
        <f>(CARDS('07-08 Teamsheets'!$H$2:$Z$88,$A106,$CX$2,'07-08 Teamsheets'!$C$2:$C$88,BO$1)+CARDS('08-09 Teamsheets'!$H$2:$Z$92,$A106,$CX$2,'08-09 Teamsheets'!$C$2:$C$92,BO$1)+CARDS('09-10 Teamsheets'!$H$2:$Z$98,$A106,$CX$2,'09-10 Teamsheets'!$C$2:$C$98,BO$1)+CARDS('10-11 Teamsheets'!$H$2:$Z$106,$A106,$CX$2,'10-11 Teamsheets'!$C$2:$C$106,BO$1)+CARDS('11-12 Teamsheets'!$H$2:$Z$119,$A106,$CX$2,'11-12 Teamsheets'!$C$2:$C$119,BO$1)+CARDS('12-13 Teamsheets'!$H$2:$Z$126,$A106,$CX$2,'12-13 Teamsheets'!$C$2:$C$126,BO$1)+CARDS('13-14 Teamsheets'!$H$2:$Z$132,$A106,$CX$2,'13-14 Teamsheets'!$C$2:$C$132,BO$1)+CARDS('14-15 Teamsheets'!$H$2:$Z$136,$A106,$CX$2,'14-15 Teamsheets'!$C$2:$C$136,BO$1)) &amp; "(" &amp; (CARDS('07-08 Teamsheets'!$H$2:$Z$88,$A106,$CX$3,'07-08 Teamsheets'!$C$2:$C$88,BO$1)+CARDS('08-09 Teamsheets'!$H$2:$Z$92,$A106,$CX$3,'08-09 Teamsheets'!$C$2:$C$92,BO$1)+CARDS('09-10 Teamsheets'!$H$2:$Z$98,$A106,$CX$3,'09-10 Teamsheets'!$C$2:$C$98,BO$1)+CARDS('10-11 Teamsheets'!$H$2:$Z$106,$A106,$CX$3,'10-11 Teamsheets'!$C$2:$C$106,BO$1)+CARDS('11-12 Teamsheets'!$H$2:$Z$119,$A106,$CX$3,'11-12 Teamsheets'!$C$2:$C$119,BO$1)+CARDS('12-13 Teamsheets'!$H$2:$Z$126,$A106,$CX$3,'12-13 Teamsheets'!$C$2:$C$126,BO$1)+CARDS('13-14 Teamsheets'!$H$2:$Z$132,$A106,$CX$3,'13-14 Teamsheets'!$C$2:$C$132,BO$1)+CARDS('14-15 Teamsheets'!$H$2:$Z$136,$A106,$CX$3,'14-15 Teamsheets'!$C$2:$C$136,BO$1)) &amp; ")"</f>
        <v>0(0)</v>
      </c>
      <c r="BS106" s="82">
        <f>MINS_PLAYED('07-08 Teamsheets'!$H$2:$R$88,$A106,'07-08 Teamsheets'!$C$2:$C$88,BO$1)+MINS_PLAYED('08-09 Teamsheets'!$H$2:$R$92,$A106,'08-09 Teamsheets'!$C$2:$C$92,BO$1)+MINS_PLAYED('09-10 Teamsheets'!$H$2:$R$98,$A106,'09-10 Teamsheets'!$C$2:$C$98,BO$1)+MINS_PLAYED('10-11 Teamsheets'!$H$2:$R$106,$A106,'10-11 Teamsheets'!$C$2:$C$106,BO$1)+MINS_PLAYED('11-12 Teamsheets'!$H$2:$R$119,$A106,'11-12 Teamsheets'!$C$2:$C$119,BO$1)+MINS_PLAYED('12-13 Teamsheets'!$H$2:$R$126,$A106,'12-13 Teamsheets'!$C$2:$C$126,BO$1)+MINS_PLAYED('13-14 Teamsheets'!$H$2:$R$132,$A106,'13-14 Teamsheets'!$C$2:$C$132,BO$1)+MINS_PLAYED('14-15 Teamsheets'!$H$2:$R$136,$A106,'14-15 Teamsheets'!$C$2:$C$136,BO$1)+MINS_AS_SUB('07-08 Teamsheets'!$S$2:$Z$88,$A106,'07-08 Teamsheets'!$C$2:$C$88,BO$1)+MINS_AS_SUB('08-09 Teamsheets'!$S$2:$Z$92,$A106,'08-09 Teamsheets'!$C$2:$C$92,BO$1)+MINS_AS_SUB('09-10 Teamsheets'!$S$2:$Z$98,$A106,'09-10 Teamsheets'!$C$2:$C$98,BO$1)+MINS_AS_SUB('10-11 Teamsheets'!$S$2:$Z$106,$A106,'10-11 Teamsheets'!$C$2:$C$106,BO$1)+MINS_AS_SUB('11-12 Teamsheets'!$S$2:$Z$119,$A106,'11-12 Teamsheets'!$C$2:$C$119,BO$1)+MINS_AS_SUB('12-13 Teamsheets'!$S$2:$Z$126,$A106,'12-13 Teamsheets'!$C$2:$C$126,BO$1)+MINS_AS_SUB('13-14 Teamsheets'!$S$2:$Z$132,$A106,'13-14 Teamsheets'!$C$2:$C$132,BO$1)+MINS_AS_SUB('14-15 Teamsheets'!$S$2:$Z$136,$A106,'14-15 Teamsheets'!$C$2:$C$136,BO$1)</f>
        <v>0</v>
      </c>
      <c r="BT106" s="71">
        <f>APPS('05-06 Teamsheets'!$H$2:$R$71,$A106,'05-06 Teamsheets'!$C$2:$C$71,B$1)+SUBS('05-06 Teamsheets'!$S$2:$W$71,$A106,'05-06 Teamsheets'!$C$2:$C$71,B$1)+APPS('06-07 Teamsheets'!$H$2:$R$83,$A106,'06-07 Teamsheets'!$C$2:$C$83,G$1)+SUBS('06-07 Teamsheets'!$S$2:$Z$83,$A106,'06-07 Teamsheets'!$C$2:$C$83,G$1)+APPS('07-08 Teamsheets'!$H$2:$R$88,$A106,'07-08 Teamsheets'!$C$2:$C$88,L$1)+SUBS('07-08 Teamsheets'!$S$2:$Z$88,$A106,'07-08 Teamsheets'!$C$2:$C$88,L$1)+APPS('08-09 Teamsheets'!$H$2:$R$92,$A106,'08-09 Teamsheets'!$C$2:$C$92,Q$1)+SUBS('08-09 Teamsheets'!$S$2:$Z$92,$A106,'08-09 Teamsheets'!$C$2:$C$92,Q$1)+APPS('09-10 Teamsheets'!$H$2:$R$98,$A106,'09-10 Teamsheets'!$C$2:$C$98,Q$1)+SUBS('09-10 Teamsheets'!$S$2:$Z$98,$A106,'09-10 Teamsheets'!$C$2:$C$98,Q$1)+APPS('10-11 Teamsheets'!$H$2:$R$107,$A106,'10-11 Teamsheets'!$C$2:$C$107,Q$1)+SUBS('10-11 Teamsheets'!$S$2:$Z$107,$A106,'10-11 Teamsheets'!$C$2:$C$107,Q$1)+APPS('11-12 Teamsheets'!$H$2:$R$119,$A106,'11-12 Teamsheets'!$C$2:$C$119,Q$1)+SUBS('11-12 Teamsheets'!$S$2:$Z$119,$A106,'11-12 Teamsheets'!$C$2:$C$119,Q$1)+APPS('12-13 Teamsheets'!$H$2:$R$126,$A106,'12-13 Teamsheets'!$C$2:$C$126,Q$1)+SUBS('12-13 Teamsheets'!$S$2:$Z$126,$A106,'12-13 Teamsheets'!$C$2:$C$126,Q$1)+APPS('13-14 Teamsheets'!$H$2:$R$132,$A106,'13-14 Teamsheets'!$C$2:$C$132,Q$1)+SUBS('13-14 Teamsheets'!$S$2:$Z$132,$A106,'13-14 Teamsheets'!$C$2:$C$132,Q$1)+APPS('14-15 Teamsheets'!$H$2:$R$136,$A106,'14-15 Teamsheets'!$C$2:$C$136,Q$1)+SUBS('14-15 Teamsheets'!$S$2:$Z$136,$A106,'14-15 Teamsheets'!$C$2:$C$136,Q$1)</f>
        <v>23</v>
      </c>
      <c r="BU106" s="27">
        <v>0</v>
      </c>
      <c r="BV106" s="27">
        <f>APPS('07-08 Teamsheets'!$H$2:$R$88,$A106,'07-08 Teamsheets'!$C$2:$C$88,AZ$1)+SUBS('07-08 Teamsheets'!$S$2:$Z$88,$A106,'07-08 Teamsheets'!$C$2:$C$88,AZ$1)+APPS('11-12 Teamsheets'!$H$2:$R$119,$A106,'11-12 Teamsheets'!$C$2:$C$119,AZ$1)+SUBS('11-12 Teamsheets'!$S$2:$Z$119,$A106,'11-12 Teamsheets'!$C$2:$C$119,AZ$1)+APPS('12-13 Teamsheets'!$H$2:$R$126,$A106,'12-13 Teamsheets'!$C$2:$C$126,AZ$1)+SUBS('12-13 Teamsheets'!$S$2:$Z$126,$A106,'12-13 Teamsheets'!$C$2:$C$126,AZ$1)+APPS('13-14 Teamsheets'!$H$2:$R$132,$A106,'13-14 Teamsheets'!$C$2:$C$132,AZ$1)+SUBS('13-14 Teamsheets'!$S$2:$Z$132,$A106,'13-14 Teamsheets'!$C$2:$C$132,AZ$1)+APPS('14-15 Teamsheets'!$H$2:$R$136,$A106,'14-15 Teamsheets'!$C$2:$C$136,AZ$1)+SUBS('14-15 Teamsheets'!$S$2:$Z$136,$A106,'14-15 Teamsheets'!$C$2:$C$136,AZ$1)+APPS('08-09 Teamsheets'!$H$2:$R$92,$A106,'08-09 Teamsheets'!$C$2:$C$92,BE$1)+APPS('09-10 Teamsheets'!$H$2:$R$98,$A106,'09-10 Teamsheets'!$C$2:$C$98,BE$1)+SUBS('08-09 Teamsheets'!$S$2:$Z$92,$A106,'08-09 Teamsheets'!$C$2:$C$92,BE$1)+SUBS('09-10 Teamsheets'!$S$2:$Z$98,$A106,'09-10 Teamsheets'!$C$2:$C$98,BE$1)+APPS('10-11 Teamsheets'!$H$2:$R$107,$A106,'10-11 Teamsheets'!$C$2:$C$107,BE$1)+SUBS('10-11 Teamsheets'!$S$2:$Z$107,$A106,'10-11 Teamsheets'!$C$2:$C$107,BE$1)+APPS('11-12 Teamsheets'!$H$2:$R$119,$A106,'11-12 Teamsheets'!$C$2:$C$119,BE$1)+SUBS('11-12 Teamsheets'!$S$2:$Z$119,$A106,'11-12 Teamsheets'!$C$2:$C$119,BE$1)+APPS('12-13 Teamsheets'!$H$2:$R$126,$A106,'12-13 Teamsheets'!$C$2:$C$126,BE$1)+SUBS('12-13 Teamsheets'!$S$2:$Z$126,$A106,'12-13 Teamsheets'!$C$2:$C$126,BE$1)+APPS('13-14 Teamsheets'!$H$2:$R$132,$A106,'13-14 Teamsheets'!$C$2:$C$132,BE$1)+SUBS('13-14 Teamsheets'!$S$2:$Z$132,$A106,'13-14 Teamsheets'!$C$2:$C$132,BE$1)+APPS('14-15 Teamsheets'!$H$2:$R$136,$A106,'14-15 Teamsheets'!$C$2:$C$136,BE$1)+SUBS('14-15 Teamsheets'!$S$2:$Z$136,$A106,'14-15 Teamsheets'!$C$2:$C$136,BE$1)</f>
        <v>5</v>
      </c>
      <c r="BW106" s="27">
        <f>APPS('07-08 Teamsheets'!$H$2:$R$88,$A106,'07-08 Teamsheets'!$C$2:$C$88,BJ$1)+APPS('08-09 Teamsheets'!$H$2:$R$92,$A106,'08-09 Teamsheets'!$C$2:$C$92,BJ$1)+APPS('09-10 Teamsheets'!$H$2:$R$98,$A106,'09-10 Teamsheets'!$C$2:$C$98,BJ$1)+SUBS('07-08 Teamsheets'!$S$2:$Z$88,$A106,'07-08 Teamsheets'!$C$2:$C$88,BJ$1)+SUBS('08-09 Teamsheets'!$S$2:$Z$92,$A106,'08-09 Teamsheets'!$C$2:$C$92,BJ$1)+SUBS('09-10 Teamsheets'!$S$2:$Z$98,$A106,'09-10 Teamsheets'!$C$2:$C$98,BJ$1)+APPS('10-11 Teamsheets'!$H$2:$R$107,$A106,'10-11 Teamsheets'!$C$2:$C$107,BJ$1)+SUBS('10-11 Teamsheets'!$S$2:$Z$107,$A106,'10-11 Teamsheets'!$C$2:$C$107,BJ$1)+APPS('11-12 Teamsheets'!$H$2:$R$119,$A106,'11-12 Teamsheets'!$C$2:$C$119,BJ$1)+SUBS('11-12 Teamsheets'!$S$2:$Z$111,$A106,'11-12 Teamsheets'!$C$2:$C$119,BJ$1)+APPS('12-13 Teamsheets'!$H$2:$R$126,$A106,'12-13 Teamsheets'!$C$2:$C$126,BJ$1)+SUBS('12-13 Teamsheets'!$S$2:$Z$118,$A106,'12-13 Teamsheets'!$C$2:$C$126,BJ$1)+APPS('13-14 Teamsheets'!$H$2:$R$132,$A106,'13-14 Teamsheets'!$C$2:$C$132,BJ$1)+SUBS('13-14 Teamsheets'!$S$2:$Z$124,$A106,'13-14 Teamsheets'!$C$2:$C$132,BJ$1)+APPS('14-15 Teamsheets'!$H$2:$R$136,$A106,'14-15 Teamsheets'!$C$2:$C$136,BJ$1)+SUBS('14-15 Teamsheets'!$S$2:$Z$128,$A106,'14-15 Teamsheets'!$C$2:$C$136,BJ$1)</f>
        <v>3</v>
      </c>
      <c r="BX106" s="27">
        <f>APPS('07-08 Teamsheets'!$H$2:$R$88,$A106,'07-08 Teamsheets'!$C$2:$C$88,BO$1)+APPS('08-09 Teamsheets'!$H$2:$R$92,$A106,'08-09 Teamsheets'!$C$2:$C$92,BO$1)+APPS('09-10 Teamsheets'!$H$2:$R$98,$A106,'09-10 Teamsheets'!$C$2:$C$98,BO$1)+SUBS('07-08 Teamsheets'!$S$2:$Z$88,$A106,'07-08 Teamsheets'!$C$2:$C$88,BO$1)+SUBS('08-09 Teamsheets'!$S$2:$Z$92,$A106,'08-09 Teamsheets'!$C$2:$C$92,BO$1)+SUBS('09-10 Teamsheets'!$S$2:$Z$98,$A106,'09-10 Teamsheets'!$C$2:$C$98,BO$1)+APPS('10-11 Teamsheets'!$H$2:$R$107,$A106,'10-11 Teamsheets'!$C$2:$C$107,BO$1)+SUBS('10-11 Teamsheets'!$S$2:$Z$107,$A106,'10-11 Teamsheets'!$C$2:$C$107,BO$1)+APPS('11-12 Teamsheets'!$H$2:$R$119,$A106,'11-12 Teamsheets'!$C$2:$C$119,BO$1)+SUBS('11-12 Teamsheets'!$S$2:$Z$119,$A106,'11-12 Teamsheets'!$C$2:$C$119,BO$1)+APPS('12-13 Teamsheets'!$H$2:$R$126,$A106,'12-13 Teamsheets'!$C$2:$C$126,BO$1)+SUBS('12-13 Teamsheets'!$S$2:$Z$126,$A106,'12-13 Teamsheets'!$C$2:$C$126,BO$1)+APPS('13-14 Teamsheets'!$H$2:$R$132,$A106,'13-14 Teamsheets'!$C$2:$C$132,BO$1)+SUBS('13-14 Teamsheets'!$S$2:$Z$132,$A106,'13-14 Teamsheets'!$C$2:$C$132,BO$1)+APPS('14-15 Teamsheets'!$H$2:$R$136,$A106,'14-15 Teamsheets'!$C$2:$C$136,BO$1)+SUBS('14-15 Teamsheets'!$S$2:$Z$136,$A106,'14-15 Teamsheets'!$C$2:$C$136,BO$1)</f>
        <v>0</v>
      </c>
      <c r="BY106" s="28">
        <f t="shared" si="31"/>
        <v>8</v>
      </c>
      <c r="BZ106" s="27" t="str">
        <f>(APPS('05-06 Teamsheets'!$H$2:$R$71,$A106) + APPS('06-07 Teamsheets'!$H$2:$R$83,$A106) +APPS('07-08 Teamsheets'!$H$2:$R$88,$A106) + APPS('08-09 Teamsheets'!$H$2:$R$92,$A106)+APPS('09-10 Teamsheets'!$H$2:$R$98,$A106)+APPS('10-11 Teamsheets'!$H$2:$R$107,$A106)+APPS('11-12 Teamsheets'!$H$2:$R$119,$A106)+APPS('12-13 Teamsheets'!$H$2:$R$126,$A106)+APPS('13-14 Teamsheets'!$H$2:$R$132,$A106)+APPS('14-15 Teamsheets'!$H$2:$R$136,$A106)) &amp; "(" &amp; (SUBS('05-06 Teamsheets'!$S$2:$W$71,$A106)+SUBS('06-07 Teamsheets'!$S$2:$Z$83,$A106)+SUBS('07-08 Teamsheets'!$S$2:$Z$88,$A106) +SUBS('08-09 Teamsheets'!$S$2:$Z$92,$A106)+SUBS('09-10 Teamsheets'!$S$2:$Z$98,$A106)+SUBS('10-11 Teamsheets'!$S$2:$Z$107,$A106)+SUBS('11-12 Teamsheets'!$S$2:$Z$119,$A106)+SUBS('12-13 Teamsheets'!$S$2:$Z$126,$A106)+SUBS('13-14 Teamsheets'!$S$2:$Z$132,$A106)+SUBS('14-15 Teamsheets'!$S$2:$Z$136,$A106)) &amp; ")"</f>
        <v>25(6)</v>
      </c>
      <c r="CA106" s="28">
        <f t="shared" si="32"/>
        <v>31</v>
      </c>
      <c r="CB106" s="71">
        <f>GOALS('05-06 Teamsheets'!$H$2:$W$71,$A106,'05-06 Teamsheets'!$C$2:$C$71,B$1)+GOALS('06-07 Teamsheets'!$H$2:$Z$83,$A106,'06-07 Teamsheets'!$C$2:$C$83,G$1)+GOALS('07-08 Teamsheets'!$H$2:$Z$88,$A106,'07-08 Teamsheets'!$C$2:$C$88,L$1)+GOALS('08-09 Teamsheets'!$H$2:$Z$92,$A106,'08-09 Teamsheets'!$C$2:$C$92,Q$1)+GOALS('09-10 Teamsheets'!$H$2:$Z$98,$A106,'09-10 Teamsheets'!$C$2:$C$98,Q$1)+GOALS('10-11 Teamsheets'!$H$2:$Z$107,$A106,'10-11 Teamsheets'!$C$2:$C$107,Q$1)+GOALS('11-12 Teamsheets'!$H$2:$Z$119,$A106,'11-12 Teamsheets'!$C$2:$C$119,Q$1)+GOALS('12-13 Teamsheets'!$H$2:$Z$126,$A106,'12-13 Teamsheets'!$C$2:$C$126,Q$1)+GOALS('13-14 Teamsheets'!$H$2:$Z$132,$A106,'13-14 Teamsheets'!$C$2:$C$132,Q$1)+GOALS('14-15 Teamsheets'!$H$2:$Z$136,$A106,'14-15 Teamsheets'!$C$2:$C$136,Q$1)</f>
        <v>0</v>
      </c>
      <c r="CC106" s="27">
        <f>GOALS('05-06 Teamsheets'!$H$2:$W$71,$A106,'05-06 Teamsheets'!$C$2:$C$71,V$1)+GOALS('05-06 Teamsheets'!$H$2:$W$71,$A106,'05-06 Teamsheets'!$C$2:$C$71,AA$1)+GOALS('06-07 Teamsheets'!$H$2:$Z$83,$A106,'06-07 Teamsheets'!$C$2:$C$83,AF$1)+GOALS('06-07 Teamsheets'!$H$2:$Z$83,$A106,'06-07 Teamsheets'!$C$2:$C$83,AK$1)+GOALS('07-08 Teamsheets'!$H$2:$Z$88,$A106,'07-08 Teamsheets'!$C$2:$C$88,AP$1)+GOALS('07-08 Teamsheets'!$H$2:$Z$88,$A106,'07-08 Teamsheets'!$C$2:$C$88,AU$1)+GOALS('07-08 Teamsheets'!$H$2:$Z$88,$A106,'07-08 Teamsheets'!$C$2:$C$88,AZ$1)+GOALS('11-12 Teamsheets'!$H$2:$Z$119,$A106,'11-12 Teamsheets'!$C$2:$C$119,AZ$1)+GOALS('12-13 Teamsheets'!$H$2:$Z$120,$A106,'12-13 Teamsheets'!$C$2:$C$120,AZ$1)+GOALS('13-14 Teamsheets'!$H$2:$Z$126,$A106,'13-14 Teamsheets'!$C$2:$C$126,AZ$1)+GOALS('14-15 Teamsheets'!$H$2:$Z$130,$A106,'14-15 Teamsheets'!$C$2:$C$130,AZ$1)+GOALS('08-09 Teamsheets'!$H$2:$Z$92,$A106,'08-09 Teamsheets'!$C$2:$C$92,BE$1)+GOALS('09-10 Teamsheets'!$H$2:$Z$98,$A106,'09-10 Teamsheets'!$C$2:$C$98,BE$1)+GOALS('10-11 Teamsheets'!$H$2:$Z$107,$A106,'10-11 Teamsheets'!$C$2:$C$107,BE$1)+GOALS('11-12 Teamsheets'!$H$2:$Z$119,$A106,'11-12 Teamsheets'!$C$2:$C$119,BE$1)+GOALS('12-13 Teamsheets'!$H$2:$Z$126,$A106,'12-13 Teamsheets'!$C$2:$C$126,BE$1)+GOALS('13-14 Teamsheets'!$H$2:$Z$132,$A106,'13-14 Teamsheets'!$C$2:$C$132,BE$1)+GOALS('14-15 Teamsheets'!$H$2:$Z$136,$A106,'14-15 Teamsheets'!$C$2:$C$136,BE$1)</f>
        <v>0</v>
      </c>
      <c r="CD106" s="27">
        <f>GOALS('07-08 Teamsheets'!$H$2:$Z$88,$A106,'07-08 Teamsheets'!$C$2:$C$88,BJ$1)
+GOALS('08-09 Teamsheets'!$H$2:$Z$92,$A106,'08-09 Teamsheets'!$C$2:$C$92,BJ$1)
+GOALS('09-10 Teamsheets'!$H$2:$Z$98,$A106,'09-10 Teamsheets'!$C$2:$C$98,BJ$1)
+GOALS('10-11 Teamsheets'!$H$2:$Z$107,$A106,'10-11 Teamsheets'!$C$2:$C$107,BJ$1)
+GOALS('11-12 Teamsheets'!$H$2:$Z$119,$A106,'11-12 Teamsheets'!$C$2:$C$119,BJ$1)
+GOALS('12-13 Teamsheets'!$H$2:$Z$124,$A106,'12-13 Teamsheets'!$C$2:$C$124,BJ$1)+GOALS('13-14 Teamsheets'!$H$2:$Z$130,$A106,'13-14 Teamsheets'!$C$2:$C$130,BJ$1)+GOALS('14-15 Teamsheets'!$H$2:$Z$134,$A106,'14-15 Teamsheets'!$C$2:$C$134,BJ$1)
+GOALS('07-08 Teamsheets'!$H$2:$Z$88,$A106,'07-08 Teamsheets'!$C$2:$C$88,BO$1)
+GOALS('08-09 Teamsheets'!$H$2:$Z$92,$A106,'08-09 Teamsheets'!$C$2:$C$92,BO$1)
+GOALS('09-10 Teamsheets'!$H$2:$Z$98,$A106,'09-10 Teamsheets'!$C$2:$C$98,BO$1)
+GOALS('10-11 Teamsheets'!$H$2:$Z$107,$A106,'10-11 Teamsheets'!$C$2:$C$107,BO$1)
+GOALS('11-12 Teamsheets'!$H$2:$Z$119,$A106,'11-12 Teamsheets'!$C$2:$C$119,BO$1)
+GOALS('12-13 Teamsheets'!$H$2:$Z$126,$A106,'12-13 Teamsheets'!$C$2:$C$126,BO$1)+GOALS('13-14 Teamsheets'!$H$2:$Z$132,$A106,'13-14 Teamsheets'!$C$2:$C$132,BO$1)+GOALS('14-15 Teamsheets'!$H$2:$Z$136,$A106,'14-15 Teamsheets'!$C$2:$C$136,BO$1)</f>
        <v>0</v>
      </c>
      <c r="CE106" s="28">
        <f t="shared" si="33"/>
        <v>0</v>
      </c>
      <c r="CF106" s="27" t="str">
        <f>(GOALS('05-06 Teamsheets'!$H$2:$R$71,$A106) +GOALS('06-07 Teamsheets'!$H$2:$R$83,$A106) +  GOALS('07-08 Teamsheets'!$H$2:$R$88,$A106) + GOALS('08-09 Teamsheets'!$H$2:$R$92,$A106)+GOALS('09-10 Teamsheets'!$H$2:$R$98,$A106)+GOALS('10-11 Teamsheets'!$H$2:$R$107,$A106)+GOALS('11-12 Teamsheets'!$H$2:$R$119,$A106)+GOALS('12-13 Teamsheets'!$H$2:$R$126,$A106)+GOALS('13-14 Teamsheets'!$H$2:$R$132,$A106)+GOALS('14-15 Teamsheets'!$H$2:$R$136,$A106)) &amp; "(" &amp; (GOALS('05-06 Teamsheets'!$S$2:$W$71,$A106)+GOALS('06-07 Teamsheets'!$S$2:$Z$83,$A106)+GOALS('07-08 Teamsheets'!$S$2:$Z$88,$A106)+GOALS('08-09 Teamsheets'!$S$2:$Z$92,$A106)+GOALS('09-10 Teamsheets'!$S$2:$Z$98,$A106)+GOALS('10-11 Teamsheets'!$S$2:$Z$107,$A106)+GOALS('11-12 Teamsheets'!$S$2:$Z$119,$A106)+GOALS('12-13 Teamsheets'!$S$2:$Z$126,$A106)+GOALS('13-14 Teamsheets'!$S$2:$Z$132,$A106)+GOALS('14-15 Teamsheets'!$S$2:$Z$136,$A106)) &amp; ")"</f>
        <v>0(0)</v>
      </c>
      <c r="CG106" s="28">
        <f t="shared" si="34"/>
        <v>0</v>
      </c>
      <c r="CH106" s="71">
        <f>SUM(D106,I106,N106,S106)</f>
        <v>0</v>
      </c>
      <c r="CI106" s="83">
        <f>SUM(X106,AC106,AH106,AM106,AR106,BG106,AW106,BL106,BQ106,BB106)</f>
        <v>0</v>
      </c>
      <c r="CJ106" s="77">
        <f>SUM(CH106:CI106)</f>
        <v>0</v>
      </c>
      <c r="CK106" s="74" t="str">
        <f>(CARDS('05-06 Teamsheets'!$H$2:$W$71,$A106,$CX$2)+CARDS('06-07 Teamsheets'!$H$2:$Z$83,$A106,$CX$2)+CARDS('07-08 Teamsheets'!$H$2:$Z$88,$A106,$CX$2)+CARDS('08-09 Teamsheets'!$H$2:$Z$92,$A106,$CX$2)+CARDS('09-10 Teamsheets'!$H$2:$Z$98,$A106,$CX$2)+CARDS('10-11 Teamsheets'!$H$2:$Z$107,$A106,$CX$2)+CARDS('11-12 Teamsheets'!$H$2:$Z$119,$A106,$CX$2)+CARDS('12-13 Teamsheets'!$H$2:$Z$126,$A106,$CX$2)+CARDS('13-14 Teamsheets'!$H$2:$Z$130,$A106,$CX$2)) &amp; "(" &amp; (CARDS('05-06 Teamsheets'!$H$2:$W$71,$A106,$CX$3)+CARDS('06-07 Teamsheets'!$H$2:$Z$83,$A106,$CX$3)+CARDS('07-08 Teamsheets'!$H$2:$Z$88,$A106,$CX$3)+CARDS('08-09 Teamsheets'!$H$2:$Z$92,$A106,$CX$3)+CARDS('09-10 Teamsheets'!$H$2:$Z$98,$A106,$CX$3)+CARDS('10-11 Teamsheets'!$H$2:$Z$107,$A106,$CX$3)+CARDS('11-12 Teamsheets'!$H$2:$Z$119,$A106,$CX$3)+CARDS('13-14 Teamsheets'!$H$2:$Z$130,$A106,$CX$3)) &amp; ")"</f>
        <v>0(0)</v>
      </c>
      <c r="CL106" s="28">
        <f>SUM(F106,K106,P106,U106)</f>
        <v>1638</v>
      </c>
      <c r="CM106" s="28">
        <f>SUM(Z106,AE106,AJ106,AO106,AT106,BI106,AY106,BN106,BS106,BD106)</f>
        <v>639</v>
      </c>
      <c r="CN106" s="77">
        <f>SUM(CL106:CM106)</f>
        <v>2277</v>
      </c>
      <c r="CO106" s="28">
        <f>IF(AND(CN106&lt;&gt;0, CA106&lt;&gt;0),CN106/CA106,0)</f>
        <v>73.451612903225808</v>
      </c>
      <c r="CP106" s="28">
        <f>IF(CG106&lt;&gt;0,CG106/CA106,0)</f>
        <v>0</v>
      </c>
      <c r="CQ106" s="77">
        <f>IF(CG106&lt;&gt;0,CN106/CG106,0)</f>
        <v>0</v>
      </c>
      <c r="CS106" s="71">
        <f t="shared" si="26"/>
        <v>65</v>
      </c>
      <c r="CT106" s="83">
        <f t="shared" si="27"/>
        <v>58</v>
      </c>
      <c r="CU106" s="77">
        <f t="shared" si="28"/>
        <v>101</v>
      </c>
      <c r="CW106"/>
      <c r="CX106" s="30"/>
    </row>
    <row r="107" spans="1:102" x14ac:dyDescent="0.2">
      <c r="A107" s="112" t="s">
        <v>3797</v>
      </c>
      <c r="B107" s="27" t="s">
        <v>1635</v>
      </c>
      <c r="C107" s="27" t="s">
        <v>1635</v>
      </c>
      <c r="D107" s="27">
        <v>0</v>
      </c>
      <c r="E107" s="27" t="s">
        <v>1635</v>
      </c>
      <c r="F107" s="82">
        <v>0</v>
      </c>
      <c r="G107" s="27" t="s">
        <v>1635</v>
      </c>
      <c r="H107" s="27" t="s">
        <v>1635</v>
      </c>
      <c r="I107" s="27">
        <v>0</v>
      </c>
      <c r="J107" s="27" t="s">
        <v>1635</v>
      </c>
      <c r="K107" s="82">
        <v>0</v>
      </c>
      <c r="L107" s="27" t="s">
        <v>1635</v>
      </c>
      <c r="M107" s="27" t="s">
        <v>1635</v>
      </c>
      <c r="N107" s="27">
        <v>0</v>
      </c>
      <c r="O107" s="27" t="s">
        <v>1635</v>
      </c>
      <c r="P107" s="82">
        <v>0</v>
      </c>
      <c r="Q107" s="27" t="str">
        <f>(APPS('08-09 Teamsheets'!$H$2:$R$92,$A107,'08-09 Teamsheets'!$C$2:$C$92,Q$1)+APPS('09-10 Teamsheets'!$H$2:$R$98,$A107,'09-10 Teamsheets'!$C$2:$C$98,Q$1)+APPS('10-11 Teamsheets'!$H$2:$R$107,$A107,'10-11 Teamsheets'!$C$2:$C$107,Q$1)+APPS('11-12 Teamsheets'!$H$2:$R$119,$A107,'11-12 Teamsheets'!$C$2:$C$119,Q$1)+APPS('12-13 Teamsheets'!$H$2:$R$126,$A107,'12-13 Teamsheets'!$C$2:$C$126,Q$1)+APPS('13-14 Teamsheets'!$H$2:$R$132,$A107,'13-14 Teamsheets'!$C$2:$C$132,Q$1)+APPS('14-15 Teamsheets'!$H$2:$R$136,$A107,'14-15 Teamsheets'!$C$2:$C$136,Q$1)) &amp; "(" &amp; (SUBS('08-09 Teamsheets'!$S$2:$Z$92,$A107,'08-09 Teamsheets'!$C$2:$C$92,Q$1)+SUBS('09-10 Teamsheets'!$S$2:$Z$98,$A107,'09-10 Teamsheets'!$C$2:$C$98,Q$1)+SUBS('10-11 Teamsheets'!$S$2:$Z$107,$A107,'10-11 Teamsheets'!$C$2:$C$107,Q$1)+SUBS('11-12 Teamsheets'!$S$2:$Z$119,$A107,'11-12 Teamsheets'!$C$2:$C$119,Q$1)+SUBS('12-13 Teamsheets'!$S$2:$Z$126,$A107,'12-13 Teamsheets'!$C$2:$C$126,Q$1)+SUBS('13-14 Teamsheets'!$S$2:$Z$132,$A107,'13-14 Teamsheets'!$C$2:$C$132,Q$1)+SUBS('14-15 Teamsheets'!$S$2:$Z$136,$A107,'14-15 Teamsheets'!$C$2:$C$136,Q$1)) &amp; ")"</f>
        <v>8(0)</v>
      </c>
      <c r="R107" s="27" t="str">
        <f>(GOALS('08-09 Teamsheets'!$H$2:$R$92,$A107,'08-09 Teamsheets'!$C$2:$C$92,Q$1)+GOALS('09-10 Teamsheets'!$H$2:$R$98,$A107,'09-10 Teamsheets'!$C$2:$C$98,Q$1)+GOALS('10-11 Teamsheets'!$H$2:$R$107,$A107,'10-11 Teamsheets'!$C$2:$C$107,Q$1)+GOALS('11-12 Teamsheets'!$H$2:$R$119,$A107,'11-12 Teamsheets'!$C$2:$C$119,Q$1)+GOALS('12-13 Teamsheets'!$H$2:$R$126,$A107,'12-13 Teamsheets'!$C$2:$C$126,Q$1)+GOALS('13-14 Teamsheets'!$H$2:$R$132,$A107,'13-14 Teamsheets'!$C$2:$C$132,Q$1)+GOALS('14-15 Teamsheets'!$H$2:$R$136,$A107,'14-15 Teamsheets'!$C$2:$C$136,Q$1)) &amp; "(" &amp; (GOALS('08-09 Teamsheets'!$S$2:$Z$92,$A107,'08-09 Teamsheets'!$C$2:$C$92,Q$1)+GOALS('09-10 Teamsheets'!$S$2:$Z$98,$A107,'09-10 Teamsheets'!$C$2:$C$98,Q$1)+GOALS('10-11 Teamsheets'!$S$2:$Z$107,$A107,'10-11 Teamsheets'!$C$2:$C$107,Q$1)+GOALS('11-12 Teamsheets'!$S$2:$Z$119,$A107,'11-12 Teamsheets'!$C$2:$C$119,Q$1)+GOALS('12-13 Teamsheets'!$S$2:$Z$126,$A107,'12-13 Teamsheets'!$C$2:$C$126,Q$1)+GOALS('13-14 Teamsheets'!$S$2:$Z$132,$A107,'13-14 Teamsheets'!$C$2:$C$132,Q$1)+GOALS('14-15 Teamsheets'!$S$2:$Z$136,$A107,'14-15 Teamsheets'!$C$2:$C$136,Q$1)) &amp; ")"</f>
        <v>1(0)</v>
      </c>
      <c r="S107" s="27">
        <f>Clean_sheet('08-09 Teamsheets'!$C$2:$H$92,$A107,Q$1)+Clean_sheet('09-10 Teamsheets'!$C$2:$H$98,$A107,Q$1)+Clean_sheet('10-11 Teamsheets'!$C$2:$H$107,$A107,Q$1)+Clean_sheet('11-12 Teamsheets'!$C$2:$H$119,$A107,Q$1)+Clean_sheet('12-13 Teamsheets'!$C$2:$H$126,$A107,Q$1)+Clean_sheet('13-14 Teamsheets'!$C$2:$H$132,$A107,Q$1)+Clean_sheet('14-15 Teamsheets'!$C$2:$H$136,$A107,Q$1)</f>
        <v>0</v>
      </c>
      <c r="T107" s="27" t="str">
        <f>(CARDS('08-09 Teamsheets'!$H$2:$Z$92,$A107,$CX$2,'08-09 Teamsheets'!$C$2:$C$92,Q$1)+CARDS('09-10 Teamsheets'!$H$2:$Z$98,$A107,$CX$2,'09-10 Teamsheets'!$C$2:$C$98,Q$1)+CARDS('10-11 Teamsheets'!$H$2:$Z$107,$A107,$CX$2,'10-11 Teamsheets'!$C$2:$C$107,Q$1)+CARDS('11-12 Teamsheets'!$H$2:$Z$119,$A107,$CX$2,'11-12 Teamsheets'!$C$2:$C$119,Q$1)+CARDS('12-13 Teamsheets'!$H$2:$Z$126,$A107,$CX$2,'12-13 Teamsheets'!$C$2:$C$126,Q$1)+CARDS('13-14 Teamsheets'!$H$2:$Z$132,$A107,$CX$2,'13-14 Teamsheets'!$C$2:$C$132,Q$1)+CARDS('14-15 Teamsheets'!$H$2:$Z$136,$A107,$CX$2,'14-15 Teamsheets'!$C$2:$C$136,Q$1)) &amp; "(" &amp; (CARDS('08-09 Teamsheets'!$H$2:$Z$92,$A107,$CX$3,'08-09 Teamsheets'!$C$2:$C$92,Q$1)+CARDS('09-10 Teamsheets'!$H$2:$Z$98,$A107,$CX$3,'09-10 Teamsheets'!$C$2:$C$98,Q$1)+CARDS('10-11 Teamsheets'!$H$2:$Z$107,$A107,$CX$3,'10-11 Teamsheets'!$C$2:$C$107,Q$1)+CARDS('11-12 Teamsheets'!$H$2:$Z$119,$A107,$CX$3,'11-12 Teamsheets'!$C$2:$C$119,Q$1)+CARDS('12-13 Teamsheets'!$H$2:$Z$126,$A107,$CX$3,'12-13 Teamsheets'!$C$2:$C$126,Q$1)+CARDS('13-14 Teamsheets'!$H$2:$Z$132,$A107,$CX$3,'13-14 Teamsheets'!$C$2:$C$132,Q$1)+CARDS('14-15 Teamsheets'!$H$2:$Z$136,$A107,$CX$3,'14-15 Teamsheets'!$C$2:$C$136,Q$1)) &amp; ")"</f>
        <v>2(1)</v>
      </c>
      <c r="U107" s="82">
        <f>MINS_PLAYED('08-09 Teamsheets'!$H$2:$R$92,$A107,'08-09 Teamsheets'!$C$2:$C$92,Q$1)+MINS_PLAYED('09-10 Teamsheets'!$H$2:$R$98,$A107,'09-10 Teamsheets'!$C$2:$C$98,Q$1)+ MINS_AS_SUB('08-09 Teamsheets'!$S$2:$Z$92,$A107,'08-09 Teamsheets'!$C$2:$C$92,Q$1)+ MINS_AS_SUB('09-10 Teamsheets'!$S$2:$Z$98,$A107,'09-10 Teamsheets'!$C$2:$C$98,Q$1)+MINS_PLAYED('10-11 Teamsheets'!$H$2:$R$107,$A107,'10-11 Teamsheets'!$C$2:$C$107,Q$1)+MINS_AS_SUB('10-11 Teamsheets'!$S$2:$Z$107,$A107,'10-11 Teamsheets'!$C$2:$C$107,Q$1)+MINS_PLAYED('11-12 Teamsheets'!$H$2:$R$119,$A107,'11-12 Teamsheets'!$C$2:$C$119,Q$1)+MINS_AS_SUB('11-12 Teamsheets'!$S$2:$Z$119,$A107,'11-12 Teamsheets'!$C$2:$C$119,Q$1)+MINS_PLAYED('12-13 Teamsheets'!$H$2:$R$126,$A107,'12-13 Teamsheets'!$C$2:$C$126,Q$1)+MINS_AS_SUB('12-13 Teamsheets'!$S$2:$Z$126,$A107,'12-13 Teamsheets'!$C$2:$C$126,Q$1)+MINS_PLAYED('13-14 Teamsheets'!$H$2:$R$132,$A107,'13-14 Teamsheets'!$C$2:$C$132,Q$1)+MINS_AS_SUB('13-14 Teamsheets'!$S$2:$Z$132,$A107,'13-14 Teamsheets'!$C$2:$C$132,Q$1)+MINS_PLAYED('14-15 Teamsheets'!$H$2:$R$136,$A107,'14-15 Teamsheets'!$C$2:$C$136,Q$1)+MINS_AS_SUB('14-15 Teamsheets'!$S$2:$Z$136,$A107,'14-15 Teamsheets'!$C$2:$C$136,Q$1)</f>
        <v>669</v>
      </c>
      <c r="V107" s="27" t="s">
        <v>1635</v>
      </c>
      <c r="W107" s="27" t="s">
        <v>1635</v>
      </c>
      <c r="X107" s="27">
        <v>0</v>
      </c>
      <c r="Y107" s="27" t="s">
        <v>1635</v>
      </c>
      <c r="Z107" s="82">
        <v>0</v>
      </c>
      <c r="AA107" s="27" t="s">
        <v>1635</v>
      </c>
      <c r="AB107" s="27" t="s">
        <v>1635</v>
      </c>
      <c r="AC107" s="27">
        <v>0</v>
      </c>
      <c r="AD107" s="27" t="s">
        <v>1635</v>
      </c>
      <c r="AE107" s="82">
        <v>0</v>
      </c>
      <c r="AF107" s="27" t="s">
        <v>1635</v>
      </c>
      <c r="AG107" s="27" t="s">
        <v>1635</v>
      </c>
      <c r="AH107" s="27">
        <v>0</v>
      </c>
      <c r="AI107" s="27" t="s">
        <v>1635</v>
      </c>
      <c r="AJ107" s="82">
        <v>0</v>
      </c>
      <c r="AK107" s="27" t="s">
        <v>1635</v>
      </c>
      <c r="AL107" s="27" t="s">
        <v>1635</v>
      </c>
      <c r="AM107" s="27">
        <v>0</v>
      </c>
      <c r="AN107" s="27" t="s">
        <v>1635</v>
      </c>
      <c r="AO107" s="82">
        <v>0</v>
      </c>
      <c r="AP107" s="27" t="s">
        <v>1635</v>
      </c>
      <c r="AQ107" s="27" t="s">
        <v>1635</v>
      </c>
      <c r="AR107" s="27">
        <v>0</v>
      </c>
      <c r="AS107" s="27" t="s">
        <v>1635</v>
      </c>
      <c r="AT107" s="82">
        <v>0</v>
      </c>
      <c r="AU107" s="27" t="s">
        <v>1635</v>
      </c>
      <c r="AV107" s="27" t="s">
        <v>1635</v>
      </c>
      <c r="AW107" s="27">
        <v>0</v>
      </c>
      <c r="AX107" s="27" t="s">
        <v>1635</v>
      </c>
      <c r="AY107" s="82">
        <v>0</v>
      </c>
      <c r="AZ107" s="27" t="str">
        <f>(APPS('07-08 Teamsheets'!$H$2:$R$88,$A107,'07-08 Teamsheets'!$C$2:$C$88,AZ$1)+APPS('11-12 Teamsheets'!$H$2:$R$119,$A107,'11-12 Teamsheets'!$C$2:$C$119,AZ$1)+APPS('12-13 Teamsheets'!$H$2:$R$126,$A107,'12-13 Teamsheets'!$C$2:$C$126,AZ$1)+APPS('13-14 Teamsheets'!$H$2:$R$132,$A107,'13-14 Teamsheets'!$C$2:$C$132,AZ$1)+APPS('14-15 Teamsheets'!$H$2:$R$136,$A107,'14-15 Teamsheets'!$C$2:$C$136,AZ$1)) &amp; "(" &amp; (SUBS('07-08 Teamsheets'!$S$2:$Z$88,$A107,'07-08 Teamsheets'!$C$2:$C$88,AZ$1)+SUBS('11-12 Teamsheets'!$S$2:$Z$119,$A107,'11-12 Teamsheets'!$C$2:$C$119,AZ$1)+SUBS('12-13 Teamsheets'!$S$2:$Z$126,$A107,'12-13 Teamsheets'!$C$2:$C$126,AZ$1)+SUBS('13-14 Teamsheets'!$S$2:$Z$132,$A107,'13-14 Teamsheets'!$C$2:$C$132,AZ$1)+SUBS('14-15 Teamsheets'!$S$2:$Z$136,$A107,'14-15 Teamsheets'!$C$2:$C$136,AZ$1)) &amp; ")"</f>
        <v>0(0)</v>
      </c>
      <c r="BA107" s="27" t="str">
        <f>(GOALS('07-08 Teamsheets'!$H$2:$R$88,$A107,'07-08 Teamsheets'!$C$2:$C$88,AZ$1)+GOALS('11-12 Teamsheets'!$H$2:$R$119,$A107,'11-12 Teamsheets'!$C$2:$C$119,AZ$1)+GOALS('12-13 Teamsheets'!$H$2:$R$126,$A107,'12-13 Teamsheets'!$C$2:$C$126,AZ$1)+GOALS('13-14 Teamsheets'!$H$2:$R$132,$A107,'13-14 Teamsheets'!$C$2:$C$132,AZ$1)+GOALS('14-15 Teamsheets'!$H$2:$R$136,$A107,'14-15 Teamsheets'!$C$2:$C$136,AZ$1)) &amp; "(" &amp; (GOALS('07-08 Teamsheets'!$S$2:$Z$88,$A107,'07-08 Teamsheets'!$C$2:$C$88,AZ$1)+GOALS('11-12 Teamsheets'!$S$2:$Z$119,$A107,'11-12 Teamsheets'!$C$2:$C$119,AZ$1)+GOALS('12-13 Teamsheets'!$S$2:$Z$126,$A107,'12-13 Teamsheets'!$C$2:$C$126,AZ$1)+GOALS('13-14 Teamsheets'!$S$2:$Z$132,$A107,'13-14 Teamsheets'!$C$2:$C$132,AZ$1)+GOALS('14-15 Teamsheets'!$S$2:$Z$136,$A107,'14-15 Teamsheets'!$C$2:$C$136,AZ$1)) &amp; ")"</f>
        <v>0(0)</v>
      </c>
      <c r="BB107" s="27">
        <f>Clean_sheet('07-08 Teamsheets'!$C$2:$H$92,$A107,AZ$1)+Clean_sheet('11-12 Teamsheets'!$C$2:$H$119,$A107,AZ$1)+Clean_sheet('12-13 Teamsheets'!$C$2:$H$126,$A107,AZ$1)+Clean_sheet('13-14 Teamsheets'!$C$2:$H$132,$A107,AZ$1)+Clean_sheet('14-15 Teamsheets'!$C$2:$H$136,$A107,AZ$1)</f>
        <v>0</v>
      </c>
      <c r="BC107" s="27" t="str">
        <f>(CARDS('07-08 Teamsheets'!$H$2:$Z$88,$A107,$CX$2,'07-08 Teamsheets'!$C$2:$C$88,AZ$1)+CARDS('11-12 Teamsheets'!$H$2:$Z$119,$A107,$CX$2,'11-12 Teamsheets'!$C$2:$C$119,AZ$1)+CARDS('12-13 Teamsheets'!$H$2:$Z$126,$A107,$CX$2,'12-13 Teamsheets'!$C$2:$C$126,AZ$1)+CARDS('13-14 Teamsheets'!$H$2:$Z$132,$A107,$CX$2,'13-14 Teamsheets'!$C$2:$C$132,AZ$1)+CARDS('14-15 Teamsheets'!$H$2:$Z$136,$A107,$CX$2,'14-15 Teamsheets'!$C$2:$C$136,AZ$1)) &amp; "(" &amp; (CARDS('07-08 Teamsheets'!$H$2:$Z$88,$A107,$CX$3,'07-08 Teamsheets'!$C$2:$C$88,AZ$1)+CARDS('11-12 Teamsheets'!$H$2:$Z$119,$A107,$CX$3,'11-12 Teamsheets'!$C$2:$C$119,AZ$1)+CARDS('12-13 Teamsheets'!$H$2:$Z$126,$A107,$CX$3,'12-13 Teamsheets'!$C$2:$C$126,AZ$1)+CARDS('13-14 Teamsheets'!$H$2:$Z$132,$A107,$CX$3,'13-14 Teamsheets'!$C$2:$C$132,AZ$1)+CARDS('14-15 Teamsheets'!$H$2:$Z$136,$A107,$CX$3,'14-15 Teamsheets'!$C$2:$C$136,AZ$1)) &amp; ")"</f>
        <v>0(0)</v>
      </c>
      <c r="BD107" s="82">
        <f>MINS_PLAYED('07-08 Teamsheets'!$H$2:$R$88,$A107,'07-08 Teamsheets'!$C$2:$C$88,AZ$1)+MINS_PLAYED('11-12 Teamsheets'!$H$2:$R$119,$A107,'11-12 Teamsheets'!$C$2:$C$119,AZ$1)+MINS_PLAYED('12-13 Teamsheets'!$H$2:$R$126,$A107,'12-13 Teamsheets'!$C$2:$C$126,AZ$1)+MINS_PLAYED('13-14 Teamsheets'!$H$2:$R$132,$A107,'13-14 Teamsheets'!$C$2:$C$132,AZ$1)+MINS_PLAYED('14-15 Teamsheets'!$H$2:$R$136,$A107,'14-15 Teamsheets'!$C$2:$C$136,AZ$1)+MINS_AS_SUB('07-08 Teamsheets'!$S$2:$Z$88,$A107,'07-08 Teamsheets'!$C$2:$C$88,AZ$1)+MINS_AS_SUB('11-12 Teamsheets'!$S$2:$Z$119,$A107,'11-12 Teamsheets'!$C$2:$C$119,AZ$1)+MINS_AS_SUB('12-13 Teamsheets'!$S$2:$Z$126,$A107,'12-13 Teamsheets'!$C$2:$C$126,AZ$1)+MINS_AS_SUB('13-14 Teamsheets'!$S$2:$Z$132,$A107,'13-14 Teamsheets'!$C$2:$C$132,AZ$1)+MINS_AS_SUB('14-15 Teamsheets'!$S$2:$Z$136,$A107,'14-15 Teamsheets'!$C$2:$C$136,AZ$1)</f>
        <v>0</v>
      </c>
      <c r="BE107" s="27" t="str">
        <f>(APPS('08-09 Teamsheets'!$H$2:$R$92,$A107,'08-09 Teamsheets'!$C$2:$C$92,BE$1)+APPS('09-10 Teamsheets'!$H$2:$R$98,$A107,'09-10 Teamsheets'!$C$2:$C$98,BE$1)+APPS('10-11 Teamsheets'!$H$2:$R$107,$A107,'10-11 Teamsheets'!$C$2:$C$107,BE$1)+APPS('11-12 Teamsheets'!$H$2:$R$119,$A107,'11-12 Teamsheets'!$C$2:$C$119,BE$1)+APPS('12-13 Teamsheets'!$H$2:$R$126,$A107,'12-13 Teamsheets'!$C$2:$C$126,BE$1)+APPS('13-14 Teamsheets'!$H$2:$R$132,$A107,'13-14 Teamsheets'!$C$2:$C$132,BE$1)+APPS('14-15 Teamsheets'!$H$2:$R$136,$A107,'14-15 Teamsheets'!$C$2:$C$136,BE$1)) &amp; "(" &amp; (SUBS('08-09 Teamsheets'!$S$2:$Z$92,$A107,'08-09 Teamsheets'!$C$2:$C$92,BE$1)+SUBS('09-10 Teamsheets'!$S$2:$Z$98,$A107,'09-10 Teamsheets'!$C$2:$C$98,BE$1)+SUBS('10-11 Teamsheets'!$S$2:$Z$107,$A107,'10-11 Teamsheets'!$C$2:$C$107,BE$1)+SUBS('11-12 Teamsheets'!$S$2:$Z$119,$A107,'11-12 Teamsheets'!$C$2:$C$119,BE$1)+SUBS('12-13 Teamsheets'!$S$2:$Z$126,$A107,'12-13 Teamsheets'!$C$2:$C$126,BE$1)+SUBS('13-14 Teamsheets'!$S$2:$Z$132,$A107,'13-14 Teamsheets'!$C$2:$C$132,BE$1)+SUBS('14-15 Teamsheets'!$S$2:$Z$136,$A107,'14-15 Teamsheets'!$C$2:$C$136,BE$1)) &amp; ")"</f>
        <v>0(0)</v>
      </c>
      <c r="BF107" s="27" t="str">
        <f>(GOALS('08-09 Teamsheets'!$H$2:$R$92,$A107,'08-09 Teamsheets'!$C$2:$C$92,BE$1)+GOALS('09-10 Teamsheets'!$H$2:$R$98,$A107,'09-10 Teamsheets'!$C$2:$C$98,BE$1)+GOALS('10-11 Teamsheets'!$H$2:$R$107,$A107,'10-11 Teamsheets'!$C$2:$C$107,BE$1)+GOALS('11-12 Teamsheets'!$H$2:$R$119,$A107,'11-12 Teamsheets'!$C$2:$C$119,BE$1)+GOALS('12-13 Teamsheets'!$H$2:$R$126,$A107,'12-13 Teamsheets'!$C$2:$C$126,BE$1)+GOALS('13-14 Teamsheets'!$H$2:$R$132,$A107,'13-14 Teamsheets'!$C$2:$C$132,BE$1)+GOALS('14-15 Teamsheets'!$H$2:$R$136,$A107,'14-15 Teamsheets'!$C$2:$C$136,BE$1)) &amp; "(" &amp; (GOALS('08-09 Teamsheets'!$S$2:$Z$92,$A107,'08-09 Teamsheets'!$C$2:$C$92,BE$1)+GOALS('09-10 Teamsheets'!$S$2:$Z$98,$A107,'09-10 Teamsheets'!$C$2:$C$98,BE$1)+GOALS('10-11 Teamsheets'!$S$2:$Z$107,$A107,'10-11 Teamsheets'!$C$2:$C$107,BE$1)+GOALS('11-12 Teamsheets'!$S$2:$Z$119,$A107,'11-12 Teamsheets'!$C$2:$C$119,BE$1)+GOALS('12-13 Teamsheets'!$S$2:$Z$126,$A107,'12-13 Teamsheets'!$C$2:$C$126,BE$1)+GOALS('13-14 Teamsheets'!$S$2:$Z$132,$A107,'13-14 Teamsheets'!$C$2:$C$132,BE$1)+GOALS('14-15 Teamsheets'!$S$2:$Z$136,$A107,'14-15 Teamsheets'!$C$2:$C$136,BE$1)) &amp; ")"</f>
        <v>0(0)</v>
      </c>
      <c r="BG107" s="27">
        <f>Clean_sheet('08-09 Teamsheets'!$C$2:$H$92,$A107,BE$1)+Clean_sheet('09-10 Teamsheets'!$C$2:$H$98,$A107,BE$1)+Clean_sheet('10-11 Teamsheets'!$C$2:$H$107,$A107,BE$1)+Clean_sheet('11-12 Teamsheets'!$C$2:$H$119,$A107,BE$1)+Clean_sheet('12-13 Teamsheets'!$C$2:$H$126,$A107,BE$1)+Clean_sheet('13-14 Teamsheets'!$C$2:$H$132,$A107,BE$1)+Clean_sheet('14-15 Teamsheets'!$C$2:$H$136,$A107,BE$1)</f>
        <v>0</v>
      </c>
      <c r="BH107" s="27" t="str">
        <f>(CARDS('08-09 Teamsheets'!$H$2:$Z$92,$A107,$CX$2,'08-09 Teamsheets'!$C$2:$C$92,BE$1)+CARDS('09-10 Teamsheets'!$H$2:$Z$98,$A107,$CX$2,'09-10 Teamsheets'!$C$2:$C$98,BE$1)+CARDS('10-11 Teamsheets'!$H$2:$Z$107,$A107,$CX$2,'10-11 Teamsheets'!$C$2:$C$107,BE$1)+CARDS('11-12 Teamsheets'!$H$2:$Z$119,$A107,$CX$2,'11-12 Teamsheets'!$C$2:$C$119,BE$1)+CARDS('12-13 Teamsheets'!$H$2:$Z$126,$A107,$CX$2,'12-13 Teamsheets'!$C$2:$C$126,BE$1)+CARDS('13-14 Teamsheets'!$H$2:$Z$132,$A107,$CX$2,'13-14 Teamsheets'!$C$2:$C$132,BE$1)+CARDS('14-15 Teamsheets'!$H$2:$Z$136,$A107,$CX$2,'14-15 Teamsheets'!$C$2:$C$136,BE$1)) &amp; "(" &amp; (CARDS('08-09 Teamsheets'!$H$2:$Z$92,$A107,$CX$3,'08-09 Teamsheets'!$C$2:$C$92,BE$1)+CARDS('09-10 Teamsheets'!$H$2:$Z$98,$A107,$CX$3,'09-10 Teamsheets'!$C$2:$C$98,BE$1)+CARDS('10-11 Teamsheets'!$H$2:$Z$107,$A107,$CX$3,'10-11 Teamsheets'!$C$2:$C$107,BE$1)+CARDS('11-12 Teamsheets'!$H$2:$Z$119,$A107,$CX$3,'11-12 Teamsheets'!$C$2:$C$119,BE$1)+CARDS('12-13 Teamsheets'!$H$2:$Z$126,$A107,$CX$3,'12-13 Teamsheets'!$C$2:$C$126,BE$1)+CARDS('13-14 Teamsheets'!$H$2:$Z$132,$A107,$CX$3,'13-14 Teamsheets'!$C$2:$C$132,BE$1)+CARDS('14-15 Teamsheets'!$H$2:$Z$136,$A107,$CX$3,'14-15 Teamsheets'!$C$2:$C$136,BE$1)) &amp; ")"</f>
        <v>0(0)</v>
      </c>
      <c r="BI107" s="82">
        <f>MINS_PLAYED('08-09 Teamsheets'!$H$2:$R$92,$A107,'08-09 Teamsheets'!$C$2:$C$92,BE$1)+MINS_PLAYED('09-10 Teamsheets'!$H$2:$R$98,$A107,'09-10 Teamsheets'!$C$2:$C$98,BE$1)+ MINS_AS_SUB('08-09 Teamsheets'!$S$2:$Z$92,$A107,'08-09 Teamsheets'!$C$2:$C$92,BE$1)+ MINS_AS_SUB('09-10 Teamsheets'!$S$2:$Z$98,$A107,'09-10 Teamsheets'!$C$2:$C$98,BE$1)+MINS_PLAYED('10-11 Teamsheets'!$H$2:$R$107,$A107,'10-11 Teamsheets'!$C$2:$C$107,BE$1)+MINS_AS_SUB('10-11 Teamsheets'!$S$2:$Z$107,$A107,'10-11 Teamsheets'!$C$2:$C$107,BE$1)+MINS_PLAYED('11-12 Teamsheets'!$H$2:$R$119,$A107,'11-12 Teamsheets'!$C$2:$C$119,BE$1)+MINS_AS_SUB('11-12 Teamsheets'!$S$2:$Z$119,$A107,'11-12 Teamsheets'!$C$2:$C$119,BE$1)+MINS_PLAYED('12-13 Teamsheets'!$H$2:$R$126,$A107,'12-13 Teamsheets'!$C$2:$C$126,BE$1)+MINS_AS_SUB('12-13 Teamsheets'!$S$2:$Z$126,$A107,'12-13 Teamsheets'!$C$2:$C$126,BE$1)+MINS_PLAYED('13-14 Teamsheets'!$H$2:$R$132,$A107,'13-14 Teamsheets'!$C$2:$C$132,BE$1)+MINS_AS_SUB('13-14 Teamsheets'!$S$2:$Z$132,$A107,'13-14 Teamsheets'!$C$2:$C$132,BE$1)+MINS_PLAYED('14-15 Teamsheets'!$H$2:$R$136,$A107,'14-15 Teamsheets'!$C$2:$C$136,BE$1)+MINS_AS_SUB('14-15 Teamsheets'!$S$2:$Z$136,$A107,'14-15 Teamsheets'!$C$2:$C$136,BE$1)</f>
        <v>0</v>
      </c>
      <c r="BJ107" s="27" t="str">
        <f>(APPS('07-08 Teamsheets'!$H$2:$R$88,$A107,'07-08 Teamsheets'!$C$2:$C$88,BJ$1)+APPS('08-09 Teamsheets'!$H$2:$R$92,$A107,'08-09 Teamsheets'!$C$2:$C$92,BJ$1)+APPS('09-10 Teamsheets'!$H$2:$R$98,$A107,'09-10 Teamsheets'!$C$2:$C$98,BJ$1)+APPS('10-11 Teamsheets'!$H$2:$R$106,$A107,'10-11 Teamsheets'!$C$2:$C$106,BJ$1)+APPS('11-12 Teamsheets'!$H$2:$R$119,$A107,'11-12 Teamsheets'!$C$2:$C$119,BJ$1)+APPS('12-13 Teamsheets'!$H$2:$R$126,$A107,'12-13 Teamsheets'!$C$2:$C$126,BJ$1)+APPS('13-14 Teamsheets'!$H$2:$R$132,$A107,'13-14 Teamsheets'!$C$2:$C$132,BJ$1)+APPS('14-15 Teamsheets'!$H$2:$R$136,$A107,'14-15 Teamsheets'!$C$2:$C$136,BJ$1)) &amp; "(" &amp; (SUBS('07-08 Teamsheets'!$S$2:$Z$88,$A107,'07-08 Teamsheets'!$C$2:$C$88,BJ$1)+SUBS('08-09 Teamsheets'!$S$2:$Z$92,$A107,'08-09 Teamsheets'!$C$2:$C$92,BJ$1)+SUBS('09-10 Teamsheets'!$S$2:$Z$98,$A107,'09-10 Teamsheets'!$C$2:$C$98,BJ$1)+SUBS('10-11 Teamsheets'!$S$2:$Z$106,$A107,'10-11 Teamsheets'!$C$2:$C$106,BJ$1)+SUBS('11-12 Teamsheets'!$S$2:$Z$119,$A107,'11-12 Teamsheets'!$C$2:$C$119,BJ$1)+SUBS('12-13 Teamsheets'!$S$2:$Z$126,$A107,'12-13 Teamsheets'!$C$2:$C$126,BJ$1)+SUBS('13-14 Teamsheets'!$S$2:$Z$132,$A107,'13-14 Teamsheets'!$C$2:$C$132,BJ$1)+SUBS('14-15 Teamsheets'!$S$2:$Z$136,$A107,'14-15 Teamsheets'!$C$2:$C$136,BJ$1)) &amp; ")"</f>
        <v>4(0)</v>
      </c>
      <c r="BK107" s="27" t="str">
        <f>(GOALS('07-08 Teamsheets'!$H$2:$R$88,$A107,'07-08 Teamsheets'!$C$2:$C$88,BJ$1)+GOALS('08-09 Teamsheets'!$H$2:$R$92,$A107,'08-09 Teamsheets'!$C$2:$C$92,BJ$1)+GOALS('09-10 Teamsheets'!$H$2:$R$98,$A107,'09-10 Teamsheets'!$C$2:$C$98,BJ$1)+GOALS('10-11 Teamsheets'!$H$2:$R$106,$A107,'10-11 Teamsheets'!$C$2:$C$106,BJ$1)+GOALS('11-12 Teamsheets'!$H$2:$R$119,$A107,'11-12 Teamsheets'!$C$2:$C$119,BJ$1)+GOALS('12-13 Teamsheets'!$H$2:$R$126,$A107,'12-13 Teamsheets'!$C$2:$C$126,BJ$1)+GOALS('13-14 Teamsheets'!$H$2:$R$132,$A107,'13-14 Teamsheets'!$C$2:$C$132,BJ$1)+GOALS('14-15 Teamsheets'!$H$2:$R$136,$A107,'14-15 Teamsheets'!$C$2:$C$136,BJ$1)) &amp; "(" &amp; (GOALS('07-08 Teamsheets'!$S$2:$Z$88,$A107,'07-08 Teamsheets'!$C$2:$C$88,BJ$1)+GOALS('08-09 Teamsheets'!$S$2:$Z$92,$A107,'08-09 Teamsheets'!$C$2:$C$92,BJ$1)+GOALS('09-10 Teamsheets'!$S$2:$Z$98,$A107,'09-10 Teamsheets'!$C$2:$C$98,BJ$1)+GOALS('10-11 Teamsheets'!$S$2:$Z$106,$A107,'10-11 Teamsheets'!$C$2:$C$106,BJ$1)+GOALS('11-12 Teamsheets'!$S$2:$Z$119,$A107,'11-12 Teamsheets'!$C$2:$C$119,BJ$1)+GOALS('12-13 Teamsheets'!$S$2:$Z$126,$A107,'12-13 Teamsheets'!$C$2:$C$126,BJ$1)+GOALS('13-14 Teamsheets'!$S$2:$Z$132,$A107,'13-14 Teamsheets'!$C$2:$C$132,BJ$1)+GOALS('14-15 Teamsheets'!$S$2:$Z$136,$A107,'14-15 Teamsheets'!$C$2:$C$136,BJ$1)) &amp; ")"</f>
        <v>0(0)</v>
      </c>
      <c r="BL107" s="27">
        <f>Clean_sheet('07-08 Teamsheets'!$C$2:$H$92,$A107,BJ$1)+Clean_sheet('08-09 Teamsheets'!$C$2:$H$92,$A107,BJ$1)+Clean_sheet('09-10 Teamsheets'!$C$2:$H$98,$A107,BJ$1)+Clean_sheet('10-11 Teamsheets'!$C$2:$H$106,$A107,BJ$1)+Clean_sheet('11-12 Teamsheets'!$C$2:$H$119,$A107,BJ$1)+Clean_sheet('12-13 Teamsheets'!$C$2:$H$126,$A107,BJ$1)+Clean_sheet('13-14 Teamsheets'!$C$2:$H$132,$A107,BJ$1)+Clean_sheet('14-15 Teamsheets'!$C$2:$H$136,$A107,BJ$1)</f>
        <v>0</v>
      </c>
      <c r="BM107" s="27" t="str">
        <f>(CARDS('07-08 Teamsheets'!$H$2:$Z$88,$A107,$CX$2,'07-08 Teamsheets'!$C$2:$C$88,BJ$1)+CARDS('08-09 Teamsheets'!$H$2:$Z$92,$A107,$CX$2,'08-09 Teamsheets'!$C$2:$C$92,BJ$1)+CARDS('09-10 Teamsheets'!$H$2:$Z$98,$A107,$CX$2,'09-10 Teamsheets'!$C$2:$C$98,BJ$1)+CARDS('10-11 Teamsheets'!$H$2:$Z$106,$A107,$CX$2,'10-11 Teamsheets'!$C$2:$C$106,BJ$1)+CARDS('11-12 Teamsheets'!$H$2:$Z$119,$A107,$CX$2,'11-12 Teamsheets'!$C$2:$C$119,BJ$1)+CARDS('12-13 Teamsheets'!$H$2:$Z$126,$A107,$CX$2,'12-13 Teamsheets'!$C$2:$C$126,BJ$1)+CARDS('13-14 Teamsheets'!$H$2:$Z$132,$A107,$CX$2,'13-14 Teamsheets'!$C$2:$C$132,BJ$1)+CARDS('14-15 Teamsheets'!$H$2:$Z$136,$A107,$CX$2,'14-15 Teamsheets'!$C$2:$C$136,BJ$1)) &amp; "(" &amp; (CARDS('07-08 Teamsheets'!$H$2:$Z$88,$A107,$CX$3,'07-08 Teamsheets'!$C$2:$C$88,BJ$1)+CARDS('08-09 Teamsheets'!$H$2:$Z$92,$A107,$CX$3,'08-09 Teamsheets'!$C$2:$C$92,BJ$1)+CARDS('09-10 Teamsheets'!$H$2:$Z$98,$A107,$CX$3,'09-10 Teamsheets'!$C$2:$C$98,BJ$1)+CARDS('10-11 Teamsheets'!$H$2:$Z$106,$A107,$CX$3,'10-11 Teamsheets'!$C$2:$C$106,BJ$1)+CARDS('11-12 Teamsheets'!$H$2:$Z$119,$A107,$CX$3,'11-12 Teamsheets'!$C$2:$C$119,BJ$1)+CARDS('12-13 Teamsheets'!$H$2:$Z$126,$A107,$CX$3,'12-13 Teamsheets'!$C$2:$C$126,BJ$1)+CARDS('13-14 Teamsheets'!$H$2:$Z$132,$A107,$CX$3,'13-14 Teamsheets'!$C$2:$C$132,BJ$1)+CARDS('14-15 Teamsheets'!$H$2:$Z$136,$A107,$CX$3,'14-15 Teamsheets'!$C$2:$C$136,BJ$1)) &amp; ")"</f>
        <v>0(0)</v>
      </c>
      <c r="BN107" s="82">
        <f>MINS_PLAYED('07-08 Teamsheets'!$H$2:$R$88,$A107,'07-08 Teamsheets'!$C$2:$C$88,BJ$1)+MINS_PLAYED('08-09 Teamsheets'!$H$2:$R$92,$A107,'08-09 Teamsheets'!$C$2:$C$92,BJ$1)+MINS_PLAYED('09-10 Teamsheets'!$H$2:$R$98,$A107,'09-10 Teamsheets'!$C$2:$C$98,BJ$1)+MINS_PLAYED('10-11 Teamsheets'!$H$2:$R$106,$A107,'10-11 Teamsheets'!$C$2:$C$106,BJ$1)+MINS_PLAYED('11-12 Teamsheets'!$H$2:$R$119,$A107,'11-12 Teamsheets'!$C$2:$C$119,BJ$1)+MINS_PLAYED('12-13 Teamsheets'!$H$2:$R$126,$A107,'12-13 Teamsheets'!$C$2:$C$126,BJ$1)+MINS_PLAYED('13-14 Teamsheets'!$H$2:$R$132,$A107,'13-14 Teamsheets'!$C$2:$C$132,BJ$1)+MINS_PLAYED('14-15 Teamsheets'!$H$2:$R$136,$A107,'14-15 Teamsheets'!$C$2:$C$136,BJ$1)+MINS_AS_SUB('07-08 Teamsheets'!$S$2:$Z$88,$A107,'07-08 Teamsheets'!$C$2:$C$88,BJ$1)+MINS_AS_SUB('08-09 Teamsheets'!$S$2:$Z$92,$A107,'08-09 Teamsheets'!$C$2:$C$92,BJ$1)+MINS_AS_SUB('09-10 Teamsheets'!$S$2:$Z$98,$A107,'09-10 Teamsheets'!$C$2:$C$98,BJ$1)+MINS_AS_SUB('10-11 Teamsheets'!$S$2:$Z$106,$A107,'10-11 Teamsheets'!$C$2:$C$106,BJ$1)+MINS_AS_SUB('11-12 Teamsheets'!$S$2:$Z$119,$A107,'11-12 Teamsheets'!$C$2:$C$119,BJ$1)+MINS_AS_SUB('12-13 Teamsheets'!$S$2:$Z$126,$A107,'12-13 Teamsheets'!$C$2:$C$126,BJ$1)+MINS_AS_SUB('13-14 Teamsheets'!$S$2:$Z$132,$A107,'13-14 Teamsheets'!$C$2:$C$132,BJ$1)+MINS_AS_SUB('14-15 Teamsheets'!$S$2:$Z$136,$A107,'14-15 Teamsheets'!$C$2:$C$136,BJ$1)</f>
        <v>358</v>
      </c>
      <c r="BO107" s="27" t="str">
        <f>(APPS('07-08 Teamsheets'!$H$2:$R$88,$A107,'07-08 Teamsheets'!$C$2:$C$88,BO$1)+APPS('08-09 Teamsheets'!$H$2:$R$92,$A107,'08-09 Teamsheets'!$C$2:$C$92,BO$1)+APPS('09-10 Teamsheets'!$H$2:$R$98,$A107,'09-10 Teamsheets'!$C$2:$C$98,BO$1)+APPS('10-11 Teamsheets'!$H$2:$R$106,$A107,'10-11 Teamsheets'!$C$2:$C$106,BO$1)+APPS('11-12 Teamsheets'!$H$2:$R$119,$A107,'11-12 Teamsheets'!$C$2:$C$119,BO$1)+APPS('12-13 Teamsheets'!$H$2:$R$126,$A107,'12-13 Teamsheets'!$C$2:$C$126,BO$1)+APPS('13-14 Teamsheets'!$H$2:$R$132,$A107,'13-14 Teamsheets'!$C$2:$C$132,BO$1)+APPS('14-15 Teamsheets'!$H$2:$R$136,$A107,'14-15 Teamsheets'!$C$2:$C$136,BO$1)) &amp; "(" &amp; (SUBS('07-08 Teamsheets'!$S$2:$Z$88,$A107,'07-08 Teamsheets'!$C$2:$C$88,BO$1)+SUBS('08-09 Teamsheets'!$S$2:$Z$92,$A107,'08-09 Teamsheets'!$C$2:$C$92,BO$1)+SUBS('09-10 Teamsheets'!$S$2:$Z$98,$A107,'09-10 Teamsheets'!$C$2:$C$98,BO$1)+SUBS('10-11 Teamsheets'!$S$2:$Z$106,$A107,'10-11 Teamsheets'!$C$2:$C$106,BO$1)+SUBS('11-12 Teamsheets'!$S$2:$Z$119,$A107,'11-12 Teamsheets'!$C$2:$C$119,BO$1)+SUBS('12-13 Teamsheets'!$S$2:$Z$126,$A107,'12-13 Teamsheets'!$C$2:$C$126,BO$1)+SUBS('13-14 Teamsheets'!$S$2:$Z$132,$A107,'13-14 Teamsheets'!$C$2:$C$132,BO$1)+SUBS('14-15 Teamsheets'!$S$2:$Z$136,$A107,'14-15 Teamsheets'!$C$2:$C$136,BO$1)) &amp; ")"</f>
        <v>0(0)</v>
      </c>
      <c r="BP107" s="27" t="str">
        <f>(GOALS('07-08 Teamsheets'!$H$2:$R$88,$A107,'07-08 Teamsheets'!$C$2:$C$88,BO$1)+GOALS('08-09 Teamsheets'!$H$2:$R$92,$A107,'08-09 Teamsheets'!$C$2:$C$92,BO$1)+GOALS('09-10 Teamsheets'!$H$2:$R$98,$A107,'09-10 Teamsheets'!$C$2:$C$98,BO$1)+GOALS('10-11 Teamsheets'!$H$2:$R$106,$A107,'10-11 Teamsheets'!$C$2:$C$106,BO$1)+GOALS('11-12 Teamsheets'!$H$2:$R$119,$A107,'11-12 Teamsheets'!$C$2:$C$119,BO$1)+GOALS('12-13 Teamsheets'!$H$2:$R$126,$A107,'12-13 Teamsheets'!$C$2:$C$126,BO$1)+GOALS('13-14 Teamsheets'!$H$2:$R$132,$A107,'13-14 Teamsheets'!$C$2:$C$132,BO$1)+GOALS('14-15 Teamsheets'!$H$2:$R$136,$A107,'14-15 Teamsheets'!$C$2:$C$136,BO$1)) &amp; "(" &amp; (GOALS('07-08 Teamsheets'!$S$2:$Z$88,$A107,'07-08 Teamsheets'!$C$2:$C$88,BO$1)+GOALS('08-09 Teamsheets'!$S$2:$Z$92,$A107,'08-09 Teamsheets'!$C$2:$C$92,BO$1)+GOALS('09-10 Teamsheets'!$S$2:$Z$98,$A107,'09-10 Teamsheets'!$C$2:$C$98,BO$1)+GOALS('10-11 Teamsheets'!$S$2:$Z$106,$A107,'10-11 Teamsheets'!$C$2:$C$106,BO$1)+GOALS('11-12 Teamsheets'!$S$2:$Z$119,$A107,'11-12 Teamsheets'!$C$2:$C$119,BO$1)+GOALS('12-13 Teamsheets'!$S$2:$Z$126,$A107,'12-13 Teamsheets'!$C$2:$C$126,BO$1)+GOALS('13-14 Teamsheets'!$S$2:$Z$132,$A107,'13-14 Teamsheets'!$C$2:$C$132,BO$1)+GOALS('14-15 Teamsheets'!$S$2:$Z$136,$A107,'14-15 Teamsheets'!$C$2:$C$136,BO$1)) &amp; ")"</f>
        <v>0(0)</v>
      </c>
      <c r="BQ107" s="27">
        <f>Clean_sheet('07-08 Teamsheets'!$C$2:$H$92,$A107,BO$1)+Clean_sheet('08-09 Teamsheets'!$C$2:$H$92,$A107,BO$1)+Clean_sheet('09-10 Teamsheets'!$C$2:$H$98,$A107,BO$1)+Clean_sheet('10-11 Teamsheets'!$C$2:$H$106,$A107,BO$1)+Clean_sheet('11-12 Teamsheets'!$C$2:$H$119,$A107,BO$1)+Clean_sheet('12-13 Teamsheets'!$C$2:$H$126,$A107,BO$1)+Clean_sheet('13-14 Teamsheets'!$C$2:$H$132,$A107,BO$1)+Clean_sheet('14-15 Teamsheets'!$C$2:$H$136,$A107,BO$1)</f>
        <v>0</v>
      </c>
      <c r="BR107" s="27" t="str">
        <f>(CARDS('07-08 Teamsheets'!$H$2:$Z$88,$A107,$CX$2,'07-08 Teamsheets'!$C$2:$C$88,BO$1)+CARDS('08-09 Teamsheets'!$H$2:$Z$92,$A107,$CX$2,'08-09 Teamsheets'!$C$2:$C$92,BO$1)+CARDS('09-10 Teamsheets'!$H$2:$Z$98,$A107,$CX$2,'09-10 Teamsheets'!$C$2:$C$98,BO$1)+CARDS('10-11 Teamsheets'!$H$2:$Z$106,$A107,$CX$2,'10-11 Teamsheets'!$C$2:$C$106,BO$1)+CARDS('11-12 Teamsheets'!$H$2:$Z$119,$A107,$CX$2,'11-12 Teamsheets'!$C$2:$C$119,BO$1)+CARDS('12-13 Teamsheets'!$H$2:$Z$126,$A107,$CX$2,'12-13 Teamsheets'!$C$2:$C$126,BO$1)+CARDS('13-14 Teamsheets'!$H$2:$Z$132,$A107,$CX$2,'13-14 Teamsheets'!$C$2:$C$132,BO$1)+CARDS('14-15 Teamsheets'!$H$2:$Z$136,$A107,$CX$2,'14-15 Teamsheets'!$C$2:$C$136,BO$1)) &amp; "(" &amp; (CARDS('07-08 Teamsheets'!$H$2:$Z$88,$A107,$CX$3,'07-08 Teamsheets'!$C$2:$C$88,BO$1)+CARDS('08-09 Teamsheets'!$H$2:$Z$92,$A107,$CX$3,'08-09 Teamsheets'!$C$2:$C$92,BO$1)+CARDS('09-10 Teamsheets'!$H$2:$Z$98,$A107,$CX$3,'09-10 Teamsheets'!$C$2:$C$98,BO$1)+CARDS('10-11 Teamsheets'!$H$2:$Z$106,$A107,$CX$3,'10-11 Teamsheets'!$C$2:$C$106,BO$1)+CARDS('11-12 Teamsheets'!$H$2:$Z$119,$A107,$CX$3,'11-12 Teamsheets'!$C$2:$C$119,BO$1)+CARDS('12-13 Teamsheets'!$H$2:$Z$126,$A107,$CX$3,'12-13 Teamsheets'!$C$2:$C$126,BO$1)+CARDS('13-14 Teamsheets'!$H$2:$Z$132,$A107,$CX$3,'13-14 Teamsheets'!$C$2:$C$132,BO$1)+CARDS('14-15 Teamsheets'!$H$2:$Z$136,$A107,$CX$3,'14-15 Teamsheets'!$C$2:$C$136,BO$1)) &amp; ")"</f>
        <v>0(0)</v>
      </c>
      <c r="BS107" s="82">
        <f>MINS_PLAYED('07-08 Teamsheets'!$H$2:$R$88,$A107,'07-08 Teamsheets'!$C$2:$C$88,BO$1)+MINS_PLAYED('08-09 Teamsheets'!$H$2:$R$92,$A107,'08-09 Teamsheets'!$C$2:$C$92,BO$1)+MINS_PLAYED('09-10 Teamsheets'!$H$2:$R$98,$A107,'09-10 Teamsheets'!$C$2:$C$98,BO$1)+MINS_PLAYED('10-11 Teamsheets'!$H$2:$R$106,$A107,'10-11 Teamsheets'!$C$2:$C$106,BO$1)+MINS_PLAYED('11-12 Teamsheets'!$H$2:$R$119,$A107,'11-12 Teamsheets'!$C$2:$C$119,BO$1)+MINS_PLAYED('12-13 Teamsheets'!$H$2:$R$126,$A107,'12-13 Teamsheets'!$C$2:$C$126,BO$1)+MINS_PLAYED('13-14 Teamsheets'!$H$2:$R$132,$A107,'13-14 Teamsheets'!$C$2:$C$132,BO$1)+MINS_PLAYED('14-15 Teamsheets'!$H$2:$R$136,$A107,'14-15 Teamsheets'!$C$2:$C$136,BO$1)+MINS_AS_SUB('07-08 Teamsheets'!$S$2:$Z$88,$A107,'07-08 Teamsheets'!$C$2:$C$88,BO$1)+MINS_AS_SUB('08-09 Teamsheets'!$S$2:$Z$92,$A107,'08-09 Teamsheets'!$C$2:$C$92,BO$1)+MINS_AS_SUB('09-10 Teamsheets'!$S$2:$Z$98,$A107,'09-10 Teamsheets'!$C$2:$C$98,BO$1)+MINS_AS_SUB('10-11 Teamsheets'!$S$2:$Z$106,$A107,'10-11 Teamsheets'!$C$2:$C$106,BO$1)+MINS_AS_SUB('11-12 Teamsheets'!$S$2:$Z$119,$A107,'11-12 Teamsheets'!$C$2:$C$119,BO$1)+MINS_AS_SUB('12-13 Teamsheets'!$S$2:$Z$126,$A107,'12-13 Teamsheets'!$C$2:$C$126,BO$1)+MINS_AS_SUB('13-14 Teamsheets'!$S$2:$Z$132,$A107,'13-14 Teamsheets'!$C$2:$C$132,BO$1)+MINS_AS_SUB('14-15 Teamsheets'!$S$2:$Z$136,$A107,'14-15 Teamsheets'!$C$2:$C$136,BO$1)</f>
        <v>0</v>
      </c>
      <c r="BT107" s="71">
        <f>APPS('05-06 Teamsheets'!$H$2:$R$71,$A107,'05-06 Teamsheets'!$C$2:$C$71,B$1)+SUBS('05-06 Teamsheets'!$S$2:$W$71,$A107,'05-06 Teamsheets'!$C$2:$C$71,B$1)+APPS('06-07 Teamsheets'!$H$2:$R$83,$A107,'06-07 Teamsheets'!$C$2:$C$83,G$1)+SUBS('06-07 Teamsheets'!$S$2:$Z$83,$A107,'06-07 Teamsheets'!$C$2:$C$83,G$1)+APPS('07-08 Teamsheets'!$H$2:$R$88,$A107,'07-08 Teamsheets'!$C$2:$C$88,L$1)+SUBS('07-08 Teamsheets'!$S$2:$Z$88,$A107,'07-08 Teamsheets'!$C$2:$C$88,L$1)+APPS('08-09 Teamsheets'!$H$2:$R$92,$A107,'08-09 Teamsheets'!$C$2:$C$92,Q$1)+SUBS('08-09 Teamsheets'!$S$2:$Z$92,$A107,'08-09 Teamsheets'!$C$2:$C$92,Q$1)+APPS('09-10 Teamsheets'!$H$2:$R$98,$A107,'09-10 Teamsheets'!$C$2:$C$98,Q$1)+SUBS('09-10 Teamsheets'!$S$2:$Z$98,$A107,'09-10 Teamsheets'!$C$2:$C$98,Q$1)+APPS('10-11 Teamsheets'!$H$2:$R$107,$A107,'10-11 Teamsheets'!$C$2:$C$107,Q$1)+SUBS('10-11 Teamsheets'!$S$2:$Z$107,$A107,'10-11 Teamsheets'!$C$2:$C$107,Q$1)+APPS('11-12 Teamsheets'!$H$2:$R$119,$A107,'11-12 Teamsheets'!$C$2:$C$119,Q$1)+SUBS('11-12 Teamsheets'!$S$2:$Z$119,$A107,'11-12 Teamsheets'!$C$2:$C$119,Q$1)+APPS('12-13 Teamsheets'!$H$2:$R$126,$A107,'12-13 Teamsheets'!$C$2:$C$126,Q$1)+SUBS('12-13 Teamsheets'!$S$2:$Z$126,$A107,'12-13 Teamsheets'!$C$2:$C$126,Q$1)+APPS('13-14 Teamsheets'!$H$2:$R$132,$A107,'13-14 Teamsheets'!$C$2:$C$132,Q$1)+SUBS('13-14 Teamsheets'!$S$2:$Z$132,$A107,'13-14 Teamsheets'!$C$2:$C$132,Q$1)+APPS('14-15 Teamsheets'!$H$2:$R$136,$A107,'14-15 Teamsheets'!$C$2:$C$136,Q$1)+SUBS('14-15 Teamsheets'!$S$2:$Z$136,$A107,'14-15 Teamsheets'!$C$2:$C$136,Q$1)</f>
        <v>8</v>
      </c>
      <c r="BU107" s="27">
        <v>0</v>
      </c>
      <c r="BV107" s="27">
        <f>APPS('07-08 Teamsheets'!$H$2:$R$88,$A107,'07-08 Teamsheets'!$C$2:$C$88,AZ$1)+SUBS('07-08 Teamsheets'!$S$2:$Z$88,$A107,'07-08 Teamsheets'!$C$2:$C$88,AZ$1)+APPS('11-12 Teamsheets'!$H$2:$R$119,$A107,'11-12 Teamsheets'!$C$2:$C$119,AZ$1)+SUBS('11-12 Teamsheets'!$S$2:$Z$119,$A107,'11-12 Teamsheets'!$C$2:$C$119,AZ$1)+APPS('12-13 Teamsheets'!$H$2:$R$126,$A107,'12-13 Teamsheets'!$C$2:$C$126,AZ$1)+SUBS('12-13 Teamsheets'!$S$2:$Z$126,$A107,'12-13 Teamsheets'!$C$2:$C$126,AZ$1)+APPS('13-14 Teamsheets'!$H$2:$R$132,$A107,'13-14 Teamsheets'!$C$2:$C$132,AZ$1)+SUBS('13-14 Teamsheets'!$S$2:$Z$132,$A107,'13-14 Teamsheets'!$C$2:$C$132,AZ$1)+APPS('14-15 Teamsheets'!$H$2:$R$136,$A107,'14-15 Teamsheets'!$C$2:$C$136,AZ$1)+SUBS('14-15 Teamsheets'!$S$2:$Z$136,$A107,'14-15 Teamsheets'!$C$2:$C$136,AZ$1)+APPS('08-09 Teamsheets'!$H$2:$R$92,$A107,'08-09 Teamsheets'!$C$2:$C$92,BE$1)+APPS('09-10 Teamsheets'!$H$2:$R$98,$A107,'09-10 Teamsheets'!$C$2:$C$98,BE$1)+SUBS('08-09 Teamsheets'!$S$2:$Z$92,$A107,'08-09 Teamsheets'!$C$2:$C$92,BE$1)+SUBS('09-10 Teamsheets'!$S$2:$Z$98,$A107,'09-10 Teamsheets'!$C$2:$C$98,BE$1)+APPS('10-11 Teamsheets'!$H$2:$R$107,$A107,'10-11 Teamsheets'!$C$2:$C$107,BE$1)+SUBS('10-11 Teamsheets'!$S$2:$Z$107,$A107,'10-11 Teamsheets'!$C$2:$C$107,BE$1)+APPS('11-12 Teamsheets'!$H$2:$R$119,$A107,'11-12 Teamsheets'!$C$2:$C$119,BE$1)+SUBS('11-12 Teamsheets'!$S$2:$Z$119,$A107,'11-12 Teamsheets'!$C$2:$C$119,BE$1)+APPS('12-13 Teamsheets'!$H$2:$R$126,$A107,'12-13 Teamsheets'!$C$2:$C$126,BE$1)+SUBS('12-13 Teamsheets'!$S$2:$Z$126,$A107,'12-13 Teamsheets'!$C$2:$C$126,BE$1)+APPS('13-14 Teamsheets'!$H$2:$R$132,$A107,'13-14 Teamsheets'!$C$2:$C$132,BE$1)+SUBS('13-14 Teamsheets'!$S$2:$Z$132,$A107,'13-14 Teamsheets'!$C$2:$C$132,BE$1)+APPS('14-15 Teamsheets'!$H$2:$R$136,$A107,'14-15 Teamsheets'!$C$2:$C$136,BE$1)+SUBS('14-15 Teamsheets'!$S$2:$Z$136,$A107,'14-15 Teamsheets'!$C$2:$C$136,BE$1)</f>
        <v>0</v>
      </c>
      <c r="BW107" s="27">
        <f>APPS('07-08 Teamsheets'!$H$2:$R$88,$A107,'07-08 Teamsheets'!$C$2:$C$88,BJ$1)+APPS('08-09 Teamsheets'!$H$2:$R$92,$A107,'08-09 Teamsheets'!$C$2:$C$92,BJ$1)+APPS('09-10 Teamsheets'!$H$2:$R$98,$A107,'09-10 Teamsheets'!$C$2:$C$98,BJ$1)+SUBS('07-08 Teamsheets'!$S$2:$Z$88,$A107,'07-08 Teamsheets'!$C$2:$C$88,BJ$1)+SUBS('08-09 Teamsheets'!$S$2:$Z$92,$A107,'08-09 Teamsheets'!$C$2:$C$92,BJ$1)+SUBS('09-10 Teamsheets'!$S$2:$Z$98,$A107,'09-10 Teamsheets'!$C$2:$C$98,BJ$1)+APPS('10-11 Teamsheets'!$H$2:$R$107,$A107,'10-11 Teamsheets'!$C$2:$C$107,BJ$1)+SUBS('10-11 Teamsheets'!$S$2:$Z$107,$A107,'10-11 Teamsheets'!$C$2:$C$107,BJ$1)+APPS('11-12 Teamsheets'!$H$2:$R$119,$A107,'11-12 Teamsheets'!$C$2:$C$119,BJ$1)+SUBS('11-12 Teamsheets'!$S$2:$Z$111,$A107,'11-12 Teamsheets'!$C$2:$C$119,BJ$1)+APPS('12-13 Teamsheets'!$H$2:$R$126,$A107,'12-13 Teamsheets'!$C$2:$C$126,BJ$1)+SUBS('12-13 Teamsheets'!$S$2:$Z$118,$A107,'12-13 Teamsheets'!$C$2:$C$126,BJ$1)+APPS('13-14 Teamsheets'!$H$2:$R$132,$A107,'13-14 Teamsheets'!$C$2:$C$132,BJ$1)+SUBS('13-14 Teamsheets'!$S$2:$Z$124,$A107,'13-14 Teamsheets'!$C$2:$C$132,BJ$1)+APPS('14-15 Teamsheets'!$H$2:$R$136,$A107,'14-15 Teamsheets'!$C$2:$C$136,BJ$1)+SUBS('14-15 Teamsheets'!$S$2:$Z$128,$A107,'14-15 Teamsheets'!$C$2:$C$136,BJ$1)</f>
        <v>4</v>
      </c>
      <c r="BX107" s="27">
        <f>APPS('07-08 Teamsheets'!$H$2:$R$88,$A107,'07-08 Teamsheets'!$C$2:$C$88,BO$1)+APPS('08-09 Teamsheets'!$H$2:$R$92,$A107,'08-09 Teamsheets'!$C$2:$C$92,BO$1)+APPS('09-10 Teamsheets'!$H$2:$R$98,$A107,'09-10 Teamsheets'!$C$2:$C$98,BO$1)+SUBS('07-08 Teamsheets'!$S$2:$Z$88,$A107,'07-08 Teamsheets'!$C$2:$C$88,BO$1)+SUBS('08-09 Teamsheets'!$S$2:$Z$92,$A107,'08-09 Teamsheets'!$C$2:$C$92,BO$1)+SUBS('09-10 Teamsheets'!$S$2:$Z$98,$A107,'09-10 Teamsheets'!$C$2:$C$98,BO$1)+APPS('10-11 Teamsheets'!$H$2:$R$107,$A107,'10-11 Teamsheets'!$C$2:$C$107,BO$1)+SUBS('10-11 Teamsheets'!$S$2:$Z$107,$A107,'10-11 Teamsheets'!$C$2:$C$107,BO$1)+APPS('11-12 Teamsheets'!$H$2:$R$119,$A107,'11-12 Teamsheets'!$C$2:$C$119,BO$1)+SUBS('11-12 Teamsheets'!$S$2:$Z$119,$A107,'11-12 Teamsheets'!$C$2:$C$119,BO$1)+APPS('12-13 Teamsheets'!$H$2:$R$126,$A107,'12-13 Teamsheets'!$C$2:$C$126,BO$1)+SUBS('12-13 Teamsheets'!$S$2:$Z$126,$A107,'12-13 Teamsheets'!$C$2:$C$126,BO$1)+APPS('13-14 Teamsheets'!$H$2:$R$132,$A107,'13-14 Teamsheets'!$C$2:$C$132,BO$1)+SUBS('13-14 Teamsheets'!$S$2:$Z$132,$A107,'13-14 Teamsheets'!$C$2:$C$132,BO$1)+APPS('14-15 Teamsheets'!$H$2:$R$136,$A107,'14-15 Teamsheets'!$C$2:$C$136,BO$1)+SUBS('14-15 Teamsheets'!$S$2:$Z$136,$A107,'14-15 Teamsheets'!$C$2:$C$136,BO$1)</f>
        <v>0</v>
      </c>
      <c r="BY107" s="28">
        <f t="shared" ref="BY107" si="43">SUM(BU107:BX107)</f>
        <v>4</v>
      </c>
      <c r="BZ107" s="27" t="str">
        <f>(APPS('05-06 Teamsheets'!$H$2:$R$71,$A107) + APPS('06-07 Teamsheets'!$H$2:$R$83,$A107) +APPS('07-08 Teamsheets'!$H$2:$R$88,$A107) + APPS('08-09 Teamsheets'!$H$2:$R$92,$A107)+APPS('09-10 Teamsheets'!$H$2:$R$98,$A107)+APPS('10-11 Teamsheets'!$H$2:$R$107,$A107)+APPS('11-12 Teamsheets'!$H$2:$R$119,$A107)+APPS('12-13 Teamsheets'!$H$2:$R$126,$A107)+APPS('13-14 Teamsheets'!$H$2:$R$132,$A107)+APPS('14-15 Teamsheets'!$H$2:$R$136,$A107)) &amp; "(" &amp; (SUBS('05-06 Teamsheets'!$S$2:$W$71,$A107)+SUBS('06-07 Teamsheets'!$S$2:$Z$83,$A107)+SUBS('07-08 Teamsheets'!$S$2:$Z$88,$A107) +SUBS('08-09 Teamsheets'!$S$2:$Z$92,$A107)+SUBS('09-10 Teamsheets'!$S$2:$Z$98,$A107)+SUBS('10-11 Teamsheets'!$S$2:$Z$107,$A107)+SUBS('11-12 Teamsheets'!$S$2:$Z$119,$A107)+SUBS('12-13 Teamsheets'!$S$2:$Z$126,$A107)+SUBS('13-14 Teamsheets'!$S$2:$Z$132,$A107)+SUBS('14-15 Teamsheets'!$S$2:$Z$136,$A107)) &amp; ")"</f>
        <v>12(0)</v>
      </c>
      <c r="CA107" s="28">
        <f t="shared" ref="CA107" si="44">SUM(BT107,BY107)</f>
        <v>12</v>
      </c>
      <c r="CB107" s="71">
        <f>GOALS('05-06 Teamsheets'!$H$2:$W$71,$A107,'05-06 Teamsheets'!$C$2:$C$71,B$1)+GOALS('06-07 Teamsheets'!$H$2:$Z$83,$A107,'06-07 Teamsheets'!$C$2:$C$83,G$1)+GOALS('07-08 Teamsheets'!$H$2:$Z$88,$A107,'07-08 Teamsheets'!$C$2:$C$88,L$1)+GOALS('08-09 Teamsheets'!$H$2:$Z$92,$A107,'08-09 Teamsheets'!$C$2:$C$92,Q$1)+GOALS('09-10 Teamsheets'!$H$2:$Z$98,$A107,'09-10 Teamsheets'!$C$2:$C$98,Q$1)+GOALS('10-11 Teamsheets'!$H$2:$Z$107,$A107,'10-11 Teamsheets'!$C$2:$C$107,Q$1)+GOALS('11-12 Teamsheets'!$H$2:$Z$119,$A107,'11-12 Teamsheets'!$C$2:$C$119,Q$1)+GOALS('12-13 Teamsheets'!$H$2:$Z$126,$A107,'12-13 Teamsheets'!$C$2:$C$126,Q$1)+GOALS('13-14 Teamsheets'!$H$2:$Z$132,$A107,'13-14 Teamsheets'!$C$2:$C$132,Q$1)+GOALS('14-15 Teamsheets'!$H$2:$Z$136,$A107,'14-15 Teamsheets'!$C$2:$C$136,Q$1)</f>
        <v>1</v>
      </c>
      <c r="CC107" s="27">
        <f>GOALS('05-06 Teamsheets'!$H$2:$W$71,$A107,'05-06 Teamsheets'!$C$2:$C$71,V$1)+GOALS('05-06 Teamsheets'!$H$2:$W$71,$A107,'05-06 Teamsheets'!$C$2:$C$71,AA$1)+GOALS('06-07 Teamsheets'!$H$2:$Z$83,$A107,'06-07 Teamsheets'!$C$2:$C$83,AF$1)+GOALS('06-07 Teamsheets'!$H$2:$Z$83,$A107,'06-07 Teamsheets'!$C$2:$C$83,AK$1)+GOALS('07-08 Teamsheets'!$H$2:$Z$88,$A107,'07-08 Teamsheets'!$C$2:$C$88,AP$1)+GOALS('07-08 Teamsheets'!$H$2:$Z$88,$A107,'07-08 Teamsheets'!$C$2:$C$88,AU$1)+GOALS('07-08 Teamsheets'!$H$2:$Z$88,$A107,'07-08 Teamsheets'!$C$2:$C$88,AZ$1)+GOALS('11-12 Teamsheets'!$H$2:$Z$119,$A107,'11-12 Teamsheets'!$C$2:$C$119,AZ$1)+GOALS('12-13 Teamsheets'!$H$2:$Z$120,$A107,'12-13 Teamsheets'!$C$2:$C$120,AZ$1)+GOALS('13-14 Teamsheets'!$H$2:$Z$126,$A107,'13-14 Teamsheets'!$C$2:$C$126,AZ$1)+GOALS('14-15 Teamsheets'!$H$2:$Z$130,$A107,'14-15 Teamsheets'!$C$2:$C$130,AZ$1)+GOALS('08-09 Teamsheets'!$H$2:$Z$92,$A107,'08-09 Teamsheets'!$C$2:$C$92,BE$1)+GOALS('09-10 Teamsheets'!$H$2:$Z$98,$A107,'09-10 Teamsheets'!$C$2:$C$98,BE$1)+GOALS('10-11 Teamsheets'!$H$2:$Z$107,$A107,'10-11 Teamsheets'!$C$2:$C$107,BE$1)+GOALS('11-12 Teamsheets'!$H$2:$Z$119,$A107,'11-12 Teamsheets'!$C$2:$C$119,BE$1)+GOALS('12-13 Teamsheets'!$H$2:$Z$126,$A107,'12-13 Teamsheets'!$C$2:$C$126,BE$1)+GOALS('13-14 Teamsheets'!$H$2:$Z$132,$A107,'13-14 Teamsheets'!$C$2:$C$132,BE$1)+GOALS('14-15 Teamsheets'!$H$2:$Z$136,$A107,'14-15 Teamsheets'!$C$2:$C$136,BE$1)</f>
        <v>0</v>
      </c>
      <c r="CD107" s="27">
        <f>GOALS('07-08 Teamsheets'!$H$2:$Z$88,$A107,'07-08 Teamsheets'!$C$2:$C$88,BJ$1)
+GOALS('08-09 Teamsheets'!$H$2:$Z$92,$A107,'08-09 Teamsheets'!$C$2:$C$92,BJ$1)
+GOALS('09-10 Teamsheets'!$H$2:$Z$98,$A107,'09-10 Teamsheets'!$C$2:$C$98,BJ$1)
+GOALS('10-11 Teamsheets'!$H$2:$Z$107,$A107,'10-11 Teamsheets'!$C$2:$C$107,BJ$1)
+GOALS('11-12 Teamsheets'!$H$2:$Z$119,$A107,'11-12 Teamsheets'!$C$2:$C$119,BJ$1)
+GOALS('12-13 Teamsheets'!$H$2:$Z$124,$A107,'12-13 Teamsheets'!$C$2:$C$124,BJ$1)+GOALS('13-14 Teamsheets'!$H$2:$Z$130,$A107,'13-14 Teamsheets'!$C$2:$C$130,BJ$1)+GOALS('14-15 Teamsheets'!$H$2:$Z$134,$A107,'14-15 Teamsheets'!$C$2:$C$134,BJ$1)
+GOALS('07-08 Teamsheets'!$H$2:$Z$88,$A107,'07-08 Teamsheets'!$C$2:$C$88,BO$1)
+GOALS('08-09 Teamsheets'!$H$2:$Z$92,$A107,'08-09 Teamsheets'!$C$2:$C$92,BO$1)
+GOALS('09-10 Teamsheets'!$H$2:$Z$98,$A107,'09-10 Teamsheets'!$C$2:$C$98,BO$1)
+GOALS('10-11 Teamsheets'!$H$2:$Z$107,$A107,'10-11 Teamsheets'!$C$2:$C$107,BO$1)
+GOALS('11-12 Teamsheets'!$H$2:$Z$119,$A107,'11-12 Teamsheets'!$C$2:$C$119,BO$1)
+GOALS('12-13 Teamsheets'!$H$2:$Z$126,$A107,'12-13 Teamsheets'!$C$2:$C$126,BO$1)+GOALS('13-14 Teamsheets'!$H$2:$Z$132,$A107,'13-14 Teamsheets'!$C$2:$C$132,BO$1)+GOALS('14-15 Teamsheets'!$H$2:$Z$136,$A107,'14-15 Teamsheets'!$C$2:$C$136,BO$1)</f>
        <v>0</v>
      </c>
      <c r="CE107" s="28">
        <f t="shared" ref="CE107" si="45">SUM(CC107:CD107)</f>
        <v>0</v>
      </c>
      <c r="CF107" s="27" t="str">
        <f>(GOALS('05-06 Teamsheets'!$H$2:$R$71,$A107) +GOALS('06-07 Teamsheets'!$H$2:$R$83,$A107) +  GOALS('07-08 Teamsheets'!$H$2:$R$88,$A107) + GOALS('08-09 Teamsheets'!$H$2:$R$92,$A107)+GOALS('09-10 Teamsheets'!$H$2:$R$98,$A107)+GOALS('10-11 Teamsheets'!$H$2:$R$107,$A107)+GOALS('11-12 Teamsheets'!$H$2:$R$119,$A107)+GOALS('12-13 Teamsheets'!$H$2:$R$126,$A107)+GOALS('13-14 Teamsheets'!$H$2:$R$132,$A107)+GOALS('14-15 Teamsheets'!$H$2:$R$136,$A107)) &amp; "(" &amp; (GOALS('05-06 Teamsheets'!$S$2:$W$71,$A107)+GOALS('06-07 Teamsheets'!$S$2:$Z$83,$A107)+GOALS('07-08 Teamsheets'!$S$2:$Z$88,$A107)+GOALS('08-09 Teamsheets'!$S$2:$Z$92,$A107)+GOALS('09-10 Teamsheets'!$S$2:$Z$98,$A107)+GOALS('10-11 Teamsheets'!$S$2:$Z$107,$A107)+GOALS('11-12 Teamsheets'!$S$2:$Z$119,$A107)+GOALS('12-13 Teamsheets'!$S$2:$Z$126,$A107)+GOALS('13-14 Teamsheets'!$S$2:$Z$132,$A107)+GOALS('14-15 Teamsheets'!$S$2:$Z$136,$A107)) &amp; ")"</f>
        <v>1(0)</v>
      </c>
      <c r="CG107" s="28">
        <f t="shared" ref="CG107" si="46">SUM(CB107,CE107)</f>
        <v>1</v>
      </c>
      <c r="CH107" s="71">
        <f>SUM(D107,I107,N107,S107)</f>
        <v>0</v>
      </c>
      <c r="CI107" s="83">
        <f>SUM(X107,AC107,AH107,AM107,AR107,BG107,AW107,BL107,BQ107,BB107)</f>
        <v>0</v>
      </c>
      <c r="CJ107" s="77">
        <f>SUM(CH107:CI107)</f>
        <v>0</v>
      </c>
      <c r="CK107" s="74" t="str">
        <f>(CARDS('05-06 Teamsheets'!$H$2:$W$71,$A107,$CX$2)+CARDS('06-07 Teamsheets'!$H$2:$Z$83,$A107,$CX$2)+CARDS('07-08 Teamsheets'!$H$2:$Z$88,$A107,$CX$2)+CARDS('08-09 Teamsheets'!$H$2:$Z$92,$A107,$CX$2)+CARDS('09-10 Teamsheets'!$H$2:$Z$98,$A107,$CX$2)+CARDS('10-11 Teamsheets'!$H$2:$Z$107,$A107,$CX$2)+CARDS('11-12 Teamsheets'!$H$2:$Z$119,$A107,$CX$2)+CARDS('12-13 Teamsheets'!$H$2:$Z$126,$A107,$CX$2)+CARDS('13-14 Teamsheets'!$H$2:$Z$130,$A107,$CX$2)) &amp; "(" &amp; (CARDS('05-06 Teamsheets'!$H$2:$W$71,$A107,$CX$3)+CARDS('06-07 Teamsheets'!$H$2:$Z$83,$A107,$CX$3)+CARDS('07-08 Teamsheets'!$H$2:$Z$88,$A107,$CX$3)+CARDS('08-09 Teamsheets'!$H$2:$Z$92,$A107,$CX$3)+CARDS('09-10 Teamsheets'!$H$2:$Z$98,$A107,$CX$3)+CARDS('10-11 Teamsheets'!$H$2:$Z$107,$A107,$CX$3)+CARDS('11-12 Teamsheets'!$H$2:$Z$119,$A107,$CX$3)+CARDS('13-14 Teamsheets'!$H$2:$Z$130,$A107,$CX$3)) &amp; ")"</f>
        <v>0(0)</v>
      </c>
      <c r="CL107" s="28">
        <f>SUM(F107,K107,P107,U107)</f>
        <v>669</v>
      </c>
      <c r="CM107" s="28">
        <f>SUM(Z107,AE107,AJ107,AO107,AT107,BI107,AY107,BN107,BS107,BD107)</f>
        <v>358</v>
      </c>
      <c r="CN107" s="77">
        <f>SUM(CL107:CM107)</f>
        <v>1027</v>
      </c>
      <c r="CO107" s="28">
        <f>IF(AND(CN107&lt;&gt;0, CA107&lt;&gt;0),CN107/CA107,0)</f>
        <v>85.583333333333329</v>
      </c>
      <c r="CP107" s="28">
        <f>IF(CG107&lt;&gt;0,CG107/CA107,0)</f>
        <v>8.3333333333333329E-2</v>
      </c>
      <c r="CQ107" s="77">
        <f>IF(CG107&lt;&gt;0,CN107/CG107,0)</f>
        <v>1027</v>
      </c>
      <c r="CS107" s="71">
        <f t="shared" si="26"/>
        <v>97</v>
      </c>
      <c r="CT107" s="83">
        <f t="shared" si="27"/>
        <v>86</v>
      </c>
      <c r="CU107" s="77">
        <f t="shared" si="28"/>
        <v>74</v>
      </c>
      <c r="CW107"/>
      <c r="CX107" s="30"/>
    </row>
    <row r="108" spans="1:102" x14ac:dyDescent="0.2">
      <c r="A108" s="25" t="s">
        <v>50</v>
      </c>
      <c r="B108" s="27" t="s">
        <v>1635</v>
      </c>
      <c r="C108" s="27" t="s">
        <v>1635</v>
      </c>
      <c r="D108" s="27">
        <v>0</v>
      </c>
      <c r="E108" s="27" t="s">
        <v>1635</v>
      </c>
      <c r="F108" s="82">
        <v>0</v>
      </c>
      <c r="G108" s="27" t="s">
        <v>1635</v>
      </c>
      <c r="H108" s="27" t="s">
        <v>1635</v>
      </c>
      <c r="I108" s="27">
        <v>0</v>
      </c>
      <c r="J108" s="27" t="s">
        <v>1635</v>
      </c>
      <c r="K108" s="82">
        <v>0</v>
      </c>
      <c r="L108" s="27" t="s">
        <v>1635</v>
      </c>
      <c r="M108" s="27" t="s">
        <v>1635</v>
      </c>
      <c r="N108" s="27">
        <v>0</v>
      </c>
      <c r="O108" s="27" t="s">
        <v>1635</v>
      </c>
      <c r="P108" s="82">
        <v>0</v>
      </c>
      <c r="Q108" s="27" t="str">
        <f>(APPS('08-09 Teamsheets'!$H$2:$R$92,$A108,'08-09 Teamsheets'!$C$2:$C$92,Q$1)+APPS('09-10 Teamsheets'!$H$2:$R$98,$A108,'09-10 Teamsheets'!$C$2:$C$98,Q$1)+APPS('10-11 Teamsheets'!$H$2:$R$107,$A108,'10-11 Teamsheets'!$C$2:$C$107,Q$1)+APPS('11-12 Teamsheets'!$H$2:$R$119,$A108,'11-12 Teamsheets'!$C$2:$C$119,Q$1)+APPS('12-13 Teamsheets'!$H$2:$R$126,$A108,'12-13 Teamsheets'!$C$2:$C$126,Q$1)+APPS('13-14 Teamsheets'!$H$2:$R$132,$A108,'13-14 Teamsheets'!$C$2:$C$132,Q$1)+APPS('14-15 Teamsheets'!$H$2:$R$136,$A108,'14-15 Teamsheets'!$C$2:$C$136,Q$1)) &amp; "(" &amp; (SUBS('08-09 Teamsheets'!$S$2:$Z$92,$A108,'08-09 Teamsheets'!$C$2:$C$92,Q$1)+SUBS('09-10 Teamsheets'!$S$2:$Z$98,$A108,'09-10 Teamsheets'!$C$2:$C$98,Q$1)+SUBS('10-11 Teamsheets'!$S$2:$Z$107,$A108,'10-11 Teamsheets'!$C$2:$C$107,Q$1)+SUBS('11-12 Teamsheets'!$S$2:$Z$119,$A108,'11-12 Teamsheets'!$C$2:$C$119,Q$1)+SUBS('12-13 Teamsheets'!$S$2:$Z$126,$A108,'12-13 Teamsheets'!$C$2:$C$126,Q$1)+SUBS('13-14 Teamsheets'!$S$2:$Z$132,$A108,'13-14 Teamsheets'!$C$2:$C$132,Q$1)+SUBS('14-15 Teamsheets'!$S$2:$Z$136,$A108,'14-15 Teamsheets'!$C$2:$C$136,Q$1)) &amp; ")"</f>
        <v>1(2)</v>
      </c>
      <c r="R108" s="27" t="str">
        <f>(GOALS('08-09 Teamsheets'!$H$2:$R$92,$A108,'08-09 Teamsheets'!$C$2:$C$92,Q$1)+GOALS('09-10 Teamsheets'!$H$2:$R$98,$A108,'09-10 Teamsheets'!$C$2:$C$98,Q$1)+GOALS('10-11 Teamsheets'!$H$2:$R$107,$A108,'10-11 Teamsheets'!$C$2:$C$107,Q$1)+GOALS('11-12 Teamsheets'!$H$2:$R$119,$A108,'11-12 Teamsheets'!$C$2:$C$119,Q$1)+GOALS('12-13 Teamsheets'!$H$2:$R$126,$A108,'12-13 Teamsheets'!$C$2:$C$126,Q$1)+GOALS('13-14 Teamsheets'!$H$2:$R$132,$A108,'13-14 Teamsheets'!$C$2:$C$132,Q$1)+GOALS('14-15 Teamsheets'!$H$2:$R$136,$A108,'14-15 Teamsheets'!$C$2:$C$136,Q$1)) &amp; "(" &amp; (GOALS('08-09 Teamsheets'!$S$2:$Z$92,$A108,'08-09 Teamsheets'!$C$2:$C$92,Q$1)+GOALS('09-10 Teamsheets'!$S$2:$Z$98,$A108,'09-10 Teamsheets'!$C$2:$C$98,Q$1)+GOALS('10-11 Teamsheets'!$S$2:$Z$107,$A108,'10-11 Teamsheets'!$C$2:$C$107,Q$1)+GOALS('11-12 Teamsheets'!$S$2:$Z$119,$A108,'11-12 Teamsheets'!$C$2:$C$119,Q$1)+GOALS('12-13 Teamsheets'!$S$2:$Z$126,$A108,'12-13 Teamsheets'!$C$2:$C$126,Q$1)+GOALS('13-14 Teamsheets'!$S$2:$Z$132,$A108,'13-14 Teamsheets'!$C$2:$C$132,Q$1)+GOALS('14-15 Teamsheets'!$S$2:$Z$136,$A108,'14-15 Teamsheets'!$C$2:$C$136,Q$1)) &amp; ")"</f>
        <v>0(2)</v>
      </c>
      <c r="S108" s="27">
        <f>Clean_sheet('08-09 Teamsheets'!$C$2:$H$92,$A108,Q$1)+Clean_sheet('09-10 Teamsheets'!$C$2:$H$98,$A108,Q$1)+Clean_sheet('10-11 Teamsheets'!$C$2:$H$107,$A108,Q$1)+Clean_sheet('11-12 Teamsheets'!$C$2:$H$119,$A108,Q$1)+Clean_sheet('12-13 Teamsheets'!$C$2:$H$126,$A108,Q$1)+Clean_sheet('13-14 Teamsheets'!$C$2:$H$132,$A108,Q$1)+Clean_sheet('14-15 Teamsheets'!$C$2:$H$136,$A108,Q$1)</f>
        <v>0</v>
      </c>
      <c r="T108" s="27" t="str">
        <f>(CARDS('08-09 Teamsheets'!$H$2:$Z$92,$A108,$CX$2,'08-09 Teamsheets'!$C$2:$C$92,Q$1)+CARDS('09-10 Teamsheets'!$H$2:$Z$98,$A108,$CX$2,'09-10 Teamsheets'!$C$2:$C$98,Q$1)+CARDS('10-11 Teamsheets'!$H$2:$Z$107,$A108,$CX$2,'10-11 Teamsheets'!$C$2:$C$107,Q$1)+CARDS('11-12 Teamsheets'!$H$2:$Z$119,$A108,$CX$2,'11-12 Teamsheets'!$C$2:$C$119,Q$1)+CARDS('12-13 Teamsheets'!$H$2:$Z$126,$A108,$CX$2,'12-13 Teamsheets'!$C$2:$C$126,Q$1)+CARDS('13-14 Teamsheets'!$H$2:$Z$132,$A108,$CX$2,'13-14 Teamsheets'!$C$2:$C$132,Q$1)+CARDS('14-15 Teamsheets'!$H$2:$Z$136,$A108,$CX$2,'14-15 Teamsheets'!$C$2:$C$136,Q$1)) &amp; "(" &amp; (CARDS('08-09 Teamsheets'!$H$2:$Z$92,$A108,$CX$3,'08-09 Teamsheets'!$C$2:$C$92,Q$1)+CARDS('09-10 Teamsheets'!$H$2:$Z$98,$A108,$CX$3,'09-10 Teamsheets'!$C$2:$C$98,Q$1)+CARDS('10-11 Teamsheets'!$H$2:$Z$107,$A108,$CX$3,'10-11 Teamsheets'!$C$2:$C$107,Q$1)+CARDS('11-12 Teamsheets'!$H$2:$Z$119,$A108,$CX$3,'11-12 Teamsheets'!$C$2:$C$119,Q$1)+CARDS('12-13 Teamsheets'!$H$2:$Z$126,$A108,$CX$3,'12-13 Teamsheets'!$C$2:$C$126,Q$1)+CARDS('13-14 Teamsheets'!$H$2:$Z$132,$A108,$CX$3,'13-14 Teamsheets'!$C$2:$C$132,Q$1)+CARDS('14-15 Teamsheets'!$H$2:$Z$136,$A108,$CX$3,'14-15 Teamsheets'!$C$2:$C$136,Q$1)) &amp; ")"</f>
        <v>0(0)</v>
      </c>
      <c r="U108" s="82">
        <f>MINS_PLAYED('08-09 Teamsheets'!$H$2:$R$92,$A108,'08-09 Teamsheets'!$C$2:$C$92,Q$1)+MINS_PLAYED('09-10 Teamsheets'!$H$2:$R$98,$A108,'09-10 Teamsheets'!$C$2:$C$98,Q$1)+ MINS_AS_SUB('08-09 Teamsheets'!$S$2:$Z$92,$A108,'08-09 Teamsheets'!$C$2:$C$92,Q$1)+ MINS_AS_SUB('09-10 Teamsheets'!$S$2:$Z$98,$A108,'09-10 Teamsheets'!$C$2:$C$98,Q$1)+MINS_PLAYED('10-11 Teamsheets'!$H$2:$R$107,$A108,'10-11 Teamsheets'!$C$2:$C$107,Q$1)+MINS_AS_SUB('10-11 Teamsheets'!$S$2:$Z$107,$A108,'10-11 Teamsheets'!$C$2:$C$107,Q$1)+MINS_PLAYED('11-12 Teamsheets'!$H$2:$R$119,$A108,'11-12 Teamsheets'!$C$2:$C$119,Q$1)+MINS_AS_SUB('11-12 Teamsheets'!$S$2:$Z$119,$A108,'11-12 Teamsheets'!$C$2:$C$119,Q$1)+MINS_PLAYED('12-13 Teamsheets'!$H$2:$R$126,$A108,'12-13 Teamsheets'!$C$2:$C$126,Q$1)+MINS_AS_SUB('12-13 Teamsheets'!$S$2:$Z$126,$A108,'12-13 Teamsheets'!$C$2:$C$126,Q$1)+MINS_PLAYED('13-14 Teamsheets'!$H$2:$R$132,$A108,'13-14 Teamsheets'!$C$2:$C$132,Q$1)+MINS_AS_SUB('13-14 Teamsheets'!$S$2:$Z$132,$A108,'13-14 Teamsheets'!$C$2:$C$132,Q$1)+MINS_PLAYED('14-15 Teamsheets'!$H$2:$R$136,$A108,'14-15 Teamsheets'!$C$2:$C$136,Q$1)+MINS_AS_SUB('14-15 Teamsheets'!$S$2:$Z$136,$A108,'14-15 Teamsheets'!$C$2:$C$136,Q$1)</f>
        <v>126</v>
      </c>
      <c r="V108" s="27" t="s">
        <v>1635</v>
      </c>
      <c r="W108" s="27" t="s">
        <v>1635</v>
      </c>
      <c r="X108" s="27">
        <v>0</v>
      </c>
      <c r="Y108" s="27" t="s">
        <v>1635</v>
      </c>
      <c r="Z108" s="82">
        <v>0</v>
      </c>
      <c r="AA108" s="27" t="s">
        <v>1635</v>
      </c>
      <c r="AB108" s="27" t="s">
        <v>1635</v>
      </c>
      <c r="AC108" s="27">
        <v>0</v>
      </c>
      <c r="AD108" s="27" t="s">
        <v>1635</v>
      </c>
      <c r="AE108" s="82">
        <v>0</v>
      </c>
      <c r="AF108" s="27" t="s">
        <v>1635</v>
      </c>
      <c r="AG108" s="27" t="s">
        <v>1635</v>
      </c>
      <c r="AH108" s="27">
        <v>0</v>
      </c>
      <c r="AI108" s="27" t="s">
        <v>1635</v>
      </c>
      <c r="AJ108" s="82">
        <v>0</v>
      </c>
      <c r="AK108" s="27" t="s">
        <v>1635</v>
      </c>
      <c r="AL108" s="27" t="s">
        <v>1635</v>
      </c>
      <c r="AM108" s="27">
        <v>0</v>
      </c>
      <c r="AN108" s="27" t="s">
        <v>1635</v>
      </c>
      <c r="AO108" s="82">
        <v>0</v>
      </c>
      <c r="AP108" s="27" t="s">
        <v>1635</v>
      </c>
      <c r="AQ108" s="27" t="s">
        <v>1635</v>
      </c>
      <c r="AR108" s="27">
        <v>0</v>
      </c>
      <c r="AS108" s="27" t="s">
        <v>1635</v>
      </c>
      <c r="AT108" s="82">
        <v>0</v>
      </c>
      <c r="AU108" s="27" t="s">
        <v>1635</v>
      </c>
      <c r="AV108" s="27" t="s">
        <v>1635</v>
      </c>
      <c r="AW108" s="27">
        <v>0</v>
      </c>
      <c r="AX108" s="27" t="s">
        <v>1635</v>
      </c>
      <c r="AY108" s="82">
        <v>0</v>
      </c>
      <c r="AZ108" s="27" t="str">
        <f>(APPS('07-08 Teamsheets'!$H$2:$R$88,$A108,'07-08 Teamsheets'!$C$2:$C$88,AZ$1)+APPS('11-12 Teamsheets'!$H$2:$R$119,$A108,'11-12 Teamsheets'!$C$2:$C$119,AZ$1)+APPS('12-13 Teamsheets'!$H$2:$R$126,$A108,'12-13 Teamsheets'!$C$2:$C$126,AZ$1)+APPS('13-14 Teamsheets'!$H$2:$R$132,$A108,'13-14 Teamsheets'!$C$2:$C$132,AZ$1)+APPS('14-15 Teamsheets'!$H$2:$R$136,$A108,'14-15 Teamsheets'!$C$2:$C$136,AZ$1)) &amp; "(" &amp; (SUBS('07-08 Teamsheets'!$S$2:$Z$88,$A108,'07-08 Teamsheets'!$C$2:$C$88,AZ$1)+SUBS('11-12 Teamsheets'!$S$2:$Z$119,$A108,'11-12 Teamsheets'!$C$2:$C$119,AZ$1)+SUBS('12-13 Teamsheets'!$S$2:$Z$126,$A108,'12-13 Teamsheets'!$C$2:$C$126,AZ$1)+SUBS('13-14 Teamsheets'!$S$2:$Z$132,$A108,'13-14 Teamsheets'!$C$2:$C$132,AZ$1)+SUBS('14-15 Teamsheets'!$S$2:$Z$136,$A108,'14-15 Teamsheets'!$C$2:$C$136,AZ$1)) &amp; ")"</f>
        <v>0(0)</v>
      </c>
      <c r="BA108" s="27" t="str">
        <f>(GOALS('07-08 Teamsheets'!$H$2:$R$88,$A108,'07-08 Teamsheets'!$C$2:$C$88,AZ$1)+GOALS('11-12 Teamsheets'!$H$2:$R$119,$A108,'11-12 Teamsheets'!$C$2:$C$119,AZ$1)+GOALS('12-13 Teamsheets'!$H$2:$R$126,$A108,'12-13 Teamsheets'!$C$2:$C$126,AZ$1)+GOALS('13-14 Teamsheets'!$H$2:$R$132,$A108,'13-14 Teamsheets'!$C$2:$C$132,AZ$1)+GOALS('14-15 Teamsheets'!$H$2:$R$136,$A108,'14-15 Teamsheets'!$C$2:$C$136,AZ$1)) &amp; "(" &amp; (GOALS('07-08 Teamsheets'!$S$2:$Z$88,$A108,'07-08 Teamsheets'!$C$2:$C$88,AZ$1)+GOALS('11-12 Teamsheets'!$S$2:$Z$119,$A108,'11-12 Teamsheets'!$C$2:$C$119,AZ$1)+GOALS('12-13 Teamsheets'!$S$2:$Z$126,$A108,'12-13 Teamsheets'!$C$2:$C$126,AZ$1)+GOALS('13-14 Teamsheets'!$S$2:$Z$132,$A108,'13-14 Teamsheets'!$C$2:$C$132,AZ$1)+GOALS('14-15 Teamsheets'!$S$2:$Z$136,$A108,'14-15 Teamsheets'!$C$2:$C$136,AZ$1)) &amp; ")"</f>
        <v>0(0)</v>
      </c>
      <c r="BB108" s="27">
        <f>Clean_sheet('07-08 Teamsheets'!$C$2:$H$92,$A108,AZ$1)+Clean_sheet('11-12 Teamsheets'!$C$2:$H$119,$A108,AZ$1)+Clean_sheet('12-13 Teamsheets'!$C$2:$H$126,$A108,AZ$1)+Clean_sheet('13-14 Teamsheets'!$C$2:$H$132,$A108,AZ$1)+Clean_sheet('14-15 Teamsheets'!$C$2:$H$136,$A108,AZ$1)</f>
        <v>0</v>
      </c>
      <c r="BC108" s="27" t="str">
        <f>(CARDS('07-08 Teamsheets'!$H$2:$Z$88,$A108,$CX$2,'07-08 Teamsheets'!$C$2:$C$88,AZ$1)+CARDS('11-12 Teamsheets'!$H$2:$Z$119,$A108,$CX$2,'11-12 Teamsheets'!$C$2:$C$119,AZ$1)+CARDS('12-13 Teamsheets'!$H$2:$Z$126,$A108,$CX$2,'12-13 Teamsheets'!$C$2:$C$126,AZ$1)+CARDS('13-14 Teamsheets'!$H$2:$Z$132,$A108,$CX$2,'13-14 Teamsheets'!$C$2:$C$132,AZ$1)+CARDS('14-15 Teamsheets'!$H$2:$Z$136,$A108,$CX$2,'14-15 Teamsheets'!$C$2:$C$136,AZ$1)) &amp; "(" &amp; (CARDS('07-08 Teamsheets'!$H$2:$Z$88,$A108,$CX$3,'07-08 Teamsheets'!$C$2:$C$88,AZ$1)+CARDS('11-12 Teamsheets'!$H$2:$Z$119,$A108,$CX$3,'11-12 Teamsheets'!$C$2:$C$119,AZ$1)+CARDS('12-13 Teamsheets'!$H$2:$Z$126,$A108,$CX$3,'12-13 Teamsheets'!$C$2:$C$126,AZ$1)+CARDS('13-14 Teamsheets'!$H$2:$Z$132,$A108,$CX$3,'13-14 Teamsheets'!$C$2:$C$132,AZ$1)+CARDS('14-15 Teamsheets'!$H$2:$Z$136,$A108,$CX$3,'14-15 Teamsheets'!$C$2:$C$136,AZ$1)) &amp; ")"</f>
        <v>0(0)</v>
      </c>
      <c r="BD108" s="82">
        <f>MINS_PLAYED('07-08 Teamsheets'!$H$2:$R$88,$A108,'07-08 Teamsheets'!$C$2:$C$88,AZ$1)+MINS_PLAYED('11-12 Teamsheets'!$H$2:$R$119,$A108,'11-12 Teamsheets'!$C$2:$C$119,AZ$1)+MINS_PLAYED('12-13 Teamsheets'!$H$2:$R$126,$A108,'12-13 Teamsheets'!$C$2:$C$126,AZ$1)+MINS_PLAYED('13-14 Teamsheets'!$H$2:$R$132,$A108,'13-14 Teamsheets'!$C$2:$C$132,AZ$1)+MINS_PLAYED('14-15 Teamsheets'!$H$2:$R$136,$A108,'14-15 Teamsheets'!$C$2:$C$136,AZ$1)+MINS_AS_SUB('07-08 Teamsheets'!$S$2:$Z$88,$A108,'07-08 Teamsheets'!$C$2:$C$88,AZ$1)+MINS_AS_SUB('11-12 Teamsheets'!$S$2:$Z$119,$A108,'11-12 Teamsheets'!$C$2:$C$119,AZ$1)+MINS_AS_SUB('12-13 Teamsheets'!$S$2:$Z$126,$A108,'12-13 Teamsheets'!$C$2:$C$126,AZ$1)+MINS_AS_SUB('13-14 Teamsheets'!$S$2:$Z$132,$A108,'13-14 Teamsheets'!$C$2:$C$132,AZ$1)+MINS_AS_SUB('14-15 Teamsheets'!$S$2:$Z$136,$A108,'14-15 Teamsheets'!$C$2:$C$136,AZ$1)</f>
        <v>0</v>
      </c>
      <c r="BE108" s="27" t="str">
        <f>(APPS('08-09 Teamsheets'!$H$2:$R$92,$A108,'08-09 Teamsheets'!$C$2:$C$92,BE$1)+APPS('09-10 Teamsheets'!$H$2:$R$98,$A108,'09-10 Teamsheets'!$C$2:$C$98,BE$1)+APPS('10-11 Teamsheets'!$H$2:$R$107,$A108,'10-11 Teamsheets'!$C$2:$C$107,BE$1)+APPS('11-12 Teamsheets'!$H$2:$R$119,$A108,'11-12 Teamsheets'!$C$2:$C$119,BE$1)+APPS('12-13 Teamsheets'!$H$2:$R$126,$A108,'12-13 Teamsheets'!$C$2:$C$126,BE$1)+APPS('13-14 Teamsheets'!$H$2:$R$132,$A108,'13-14 Teamsheets'!$C$2:$C$132,BE$1)+APPS('14-15 Teamsheets'!$H$2:$R$136,$A108,'14-15 Teamsheets'!$C$2:$C$136,BE$1)) &amp; "(" &amp; (SUBS('08-09 Teamsheets'!$S$2:$Z$92,$A108,'08-09 Teamsheets'!$C$2:$C$92,BE$1)+SUBS('09-10 Teamsheets'!$S$2:$Z$98,$A108,'09-10 Teamsheets'!$C$2:$C$98,BE$1)+SUBS('10-11 Teamsheets'!$S$2:$Z$107,$A108,'10-11 Teamsheets'!$C$2:$C$107,BE$1)+SUBS('11-12 Teamsheets'!$S$2:$Z$119,$A108,'11-12 Teamsheets'!$C$2:$C$119,BE$1)+SUBS('12-13 Teamsheets'!$S$2:$Z$126,$A108,'12-13 Teamsheets'!$C$2:$C$126,BE$1)+SUBS('13-14 Teamsheets'!$S$2:$Z$132,$A108,'13-14 Teamsheets'!$C$2:$C$132,BE$1)+SUBS('14-15 Teamsheets'!$S$2:$Z$136,$A108,'14-15 Teamsheets'!$C$2:$C$136,BE$1)) &amp; ")"</f>
        <v>0(0)</v>
      </c>
      <c r="BF108" s="27" t="str">
        <f>(GOALS('08-09 Teamsheets'!$H$2:$R$92,$A108,'08-09 Teamsheets'!$C$2:$C$92,BE$1)+GOALS('09-10 Teamsheets'!$H$2:$R$98,$A108,'09-10 Teamsheets'!$C$2:$C$98,BE$1)+GOALS('10-11 Teamsheets'!$H$2:$R$107,$A108,'10-11 Teamsheets'!$C$2:$C$107,BE$1)+GOALS('11-12 Teamsheets'!$H$2:$R$119,$A108,'11-12 Teamsheets'!$C$2:$C$119,BE$1)+GOALS('12-13 Teamsheets'!$H$2:$R$126,$A108,'12-13 Teamsheets'!$C$2:$C$126,BE$1)+GOALS('13-14 Teamsheets'!$H$2:$R$132,$A108,'13-14 Teamsheets'!$C$2:$C$132,BE$1)+GOALS('14-15 Teamsheets'!$H$2:$R$136,$A108,'14-15 Teamsheets'!$C$2:$C$136,BE$1)) &amp; "(" &amp; (GOALS('08-09 Teamsheets'!$S$2:$Z$92,$A108,'08-09 Teamsheets'!$C$2:$C$92,BE$1)+GOALS('09-10 Teamsheets'!$S$2:$Z$98,$A108,'09-10 Teamsheets'!$C$2:$C$98,BE$1)+GOALS('10-11 Teamsheets'!$S$2:$Z$107,$A108,'10-11 Teamsheets'!$C$2:$C$107,BE$1)+GOALS('11-12 Teamsheets'!$S$2:$Z$119,$A108,'11-12 Teamsheets'!$C$2:$C$119,BE$1)+GOALS('12-13 Teamsheets'!$S$2:$Z$126,$A108,'12-13 Teamsheets'!$C$2:$C$126,BE$1)+GOALS('13-14 Teamsheets'!$S$2:$Z$132,$A108,'13-14 Teamsheets'!$C$2:$C$132,BE$1)+GOALS('14-15 Teamsheets'!$S$2:$Z$136,$A108,'14-15 Teamsheets'!$C$2:$C$136,BE$1)) &amp; ")"</f>
        <v>0(0)</v>
      </c>
      <c r="BG108" s="27">
        <f>Clean_sheet('08-09 Teamsheets'!$C$2:$H$92,$A108,BE$1)+Clean_sheet('09-10 Teamsheets'!$C$2:$H$98,$A108,BE$1)+Clean_sheet('10-11 Teamsheets'!$C$2:$H$107,$A108,BE$1)+Clean_sheet('11-12 Teamsheets'!$C$2:$H$119,$A108,BE$1)+Clean_sheet('12-13 Teamsheets'!$C$2:$H$126,$A108,BE$1)+Clean_sheet('13-14 Teamsheets'!$C$2:$H$132,$A108,BE$1)+Clean_sheet('14-15 Teamsheets'!$C$2:$H$136,$A108,BE$1)</f>
        <v>0</v>
      </c>
      <c r="BH108" s="27" t="str">
        <f>(CARDS('08-09 Teamsheets'!$H$2:$Z$92,$A108,$CX$2,'08-09 Teamsheets'!$C$2:$C$92,BE$1)+CARDS('09-10 Teamsheets'!$H$2:$Z$98,$A108,$CX$2,'09-10 Teamsheets'!$C$2:$C$98,BE$1)+CARDS('10-11 Teamsheets'!$H$2:$Z$107,$A108,$CX$2,'10-11 Teamsheets'!$C$2:$C$107,BE$1)+CARDS('11-12 Teamsheets'!$H$2:$Z$119,$A108,$CX$2,'11-12 Teamsheets'!$C$2:$C$119,BE$1)+CARDS('12-13 Teamsheets'!$H$2:$Z$126,$A108,$CX$2,'12-13 Teamsheets'!$C$2:$C$126,BE$1)+CARDS('13-14 Teamsheets'!$H$2:$Z$132,$A108,$CX$2,'13-14 Teamsheets'!$C$2:$C$132,BE$1)+CARDS('14-15 Teamsheets'!$H$2:$Z$136,$A108,$CX$2,'14-15 Teamsheets'!$C$2:$C$136,BE$1)) &amp; "(" &amp; (CARDS('08-09 Teamsheets'!$H$2:$Z$92,$A108,$CX$3,'08-09 Teamsheets'!$C$2:$C$92,BE$1)+CARDS('09-10 Teamsheets'!$H$2:$Z$98,$A108,$CX$3,'09-10 Teamsheets'!$C$2:$C$98,BE$1)+CARDS('10-11 Teamsheets'!$H$2:$Z$107,$A108,$CX$3,'10-11 Teamsheets'!$C$2:$C$107,BE$1)+CARDS('11-12 Teamsheets'!$H$2:$Z$119,$A108,$CX$3,'11-12 Teamsheets'!$C$2:$C$119,BE$1)+CARDS('12-13 Teamsheets'!$H$2:$Z$126,$A108,$CX$3,'12-13 Teamsheets'!$C$2:$C$126,BE$1)+CARDS('13-14 Teamsheets'!$H$2:$Z$132,$A108,$CX$3,'13-14 Teamsheets'!$C$2:$C$132,BE$1)+CARDS('14-15 Teamsheets'!$H$2:$Z$136,$A108,$CX$3,'14-15 Teamsheets'!$C$2:$C$136,BE$1)) &amp; ")"</f>
        <v>0(0)</v>
      </c>
      <c r="BI108" s="82">
        <f>MINS_PLAYED('08-09 Teamsheets'!$H$2:$R$92,$A108,'08-09 Teamsheets'!$C$2:$C$92,BE$1)+MINS_PLAYED('09-10 Teamsheets'!$H$2:$R$98,$A108,'09-10 Teamsheets'!$C$2:$C$98,BE$1)+ MINS_AS_SUB('08-09 Teamsheets'!$S$2:$Z$92,$A108,'08-09 Teamsheets'!$C$2:$C$92,BE$1)+ MINS_AS_SUB('09-10 Teamsheets'!$S$2:$Z$98,$A108,'09-10 Teamsheets'!$C$2:$C$98,BE$1)+MINS_PLAYED('10-11 Teamsheets'!$H$2:$R$107,$A108,'10-11 Teamsheets'!$C$2:$C$107,BE$1)+MINS_AS_SUB('10-11 Teamsheets'!$S$2:$Z$107,$A108,'10-11 Teamsheets'!$C$2:$C$107,BE$1)+MINS_PLAYED('11-12 Teamsheets'!$H$2:$R$119,$A108,'11-12 Teamsheets'!$C$2:$C$119,BE$1)+MINS_AS_SUB('11-12 Teamsheets'!$S$2:$Z$119,$A108,'11-12 Teamsheets'!$C$2:$C$119,BE$1)+MINS_PLAYED('12-13 Teamsheets'!$H$2:$R$126,$A108,'12-13 Teamsheets'!$C$2:$C$126,BE$1)+MINS_AS_SUB('12-13 Teamsheets'!$S$2:$Z$126,$A108,'12-13 Teamsheets'!$C$2:$C$126,BE$1)+MINS_PLAYED('13-14 Teamsheets'!$H$2:$R$132,$A108,'13-14 Teamsheets'!$C$2:$C$132,BE$1)+MINS_AS_SUB('13-14 Teamsheets'!$S$2:$Z$132,$A108,'13-14 Teamsheets'!$C$2:$C$132,BE$1)+MINS_PLAYED('14-15 Teamsheets'!$H$2:$R$136,$A108,'14-15 Teamsheets'!$C$2:$C$136,BE$1)+MINS_AS_SUB('14-15 Teamsheets'!$S$2:$Z$136,$A108,'14-15 Teamsheets'!$C$2:$C$136,BE$1)</f>
        <v>0</v>
      </c>
      <c r="BJ108" s="27" t="str">
        <f>(APPS('07-08 Teamsheets'!$H$2:$R$88,$A108,'07-08 Teamsheets'!$C$2:$C$88,BJ$1)+APPS('08-09 Teamsheets'!$H$2:$R$92,$A108,'08-09 Teamsheets'!$C$2:$C$92,BJ$1)+APPS('09-10 Teamsheets'!$H$2:$R$98,$A108,'09-10 Teamsheets'!$C$2:$C$98,BJ$1)+APPS('10-11 Teamsheets'!$H$2:$R$106,$A108,'10-11 Teamsheets'!$C$2:$C$106,BJ$1)+APPS('11-12 Teamsheets'!$H$2:$R$119,$A108,'11-12 Teamsheets'!$C$2:$C$119,BJ$1)+APPS('12-13 Teamsheets'!$H$2:$R$126,$A108,'12-13 Teamsheets'!$C$2:$C$126,BJ$1)+APPS('13-14 Teamsheets'!$H$2:$R$132,$A108,'13-14 Teamsheets'!$C$2:$C$132,BJ$1)+APPS('14-15 Teamsheets'!$H$2:$R$136,$A108,'14-15 Teamsheets'!$C$2:$C$136,BJ$1)) &amp; "(" &amp; (SUBS('07-08 Teamsheets'!$S$2:$Z$88,$A108,'07-08 Teamsheets'!$C$2:$C$88,BJ$1)+SUBS('08-09 Teamsheets'!$S$2:$Z$92,$A108,'08-09 Teamsheets'!$C$2:$C$92,BJ$1)+SUBS('09-10 Teamsheets'!$S$2:$Z$98,$A108,'09-10 Teamsheets'!$C$2:$C$98,BJ$1)+SUBS('10-11 Teamsheets'!$S$2:$Z$106,$A108,'10-11 Teamsheets'!$C$2:$C$106,BJ$1)+SUBS('11-12 Teamsheets'!$S$2:$Z$119,$A108,'11-12 Teamsheets'!$C$2:$C$119,BJ$1)+SUBS('12-13 Teamsheets'!$S$2:$Z$126,$A108,'12-13 Teamsheets'!$C$2:$C$126,BJ$1)+SUBS('13-14 Teamsheets'!$S$2:$Z$132,$A108,'13-14 Teamsheets'!$C$2:$C$132,BJ$1)+SUBS('14-15 Teamsheets'!$S$2:$Z$136,$A108,'14-15 Teamsheets'!$C$2:$C$136,BJ$1)) &amp; ")"</f>
        <v>0(0)</v>
      </c>
      <c r="BK108" s="27" t="str">
        <f>(GOALS('07-08 Teamsheets'!$H$2:$R$88,$A108,'07-08 Teamsheets'!$C$2:$C$88,BJ$1)+GOALS('08-09 Teamsheets'!$H$2:$R$92,$A108,'08-09 Teamsheets'!$C$2:$C$92,BJ$1)+GOALS('09-10 Teamsheets'!$H$2:$R$98,$A108,'09-10 Teamsheets'!$C$2:$C$98,BJ$1)+GOALS('10-11 Teamsheets'!$H$2:$R$106,$A108,'10-11 Teamsheets'!$C$2:$C$106,BJ$1)+GOALS('11-12 Teamsheets'!$H$2:$R$119,$A108,'11-12 Teamsheets'!$C$2:$C$119,BJ$1)+GOALS('12-13 Teamsheets'!$H$2:$R$126,$A108,'12-13 Teamsheets'!$C$2:$C$126,BJ$1)+GOALS('13-14 Teamsheets'!$H$2:$R$132,$A108,'13-14 Teamsheets'!$C$2:$C$132,BJ$1)+GOALS('14-15 Teamsheets'!$H$2:$R$136,$A108,'14-15 Teamsheets'!$C$2:$C$136,BJ$1)) &amp; "(" &amp; (GOALS('07-08 Teamsheets'!$S$2:$Z$88,$A108,'07-08 Teamsheets'!$C$2:$C$88,BJ$1)+GOALS('08-09 Teamsheets'!$S$2:$Z$92,$A108,'08-09 Teamsheets'!$C$2:$C$92,BJ$1)+GOALS('09-10 Teamsheets'!$S$2:$Z$98,$A108,'09-10 Teamsheets'!$C$2:$C$98,BJ$1)+GOALS('10-11 Teamsheets'!$S$2:$Z$106,$A108,'10-11 Teamsheets'!$C$2:$C$106,BJ$1)+GOALS('11-12 Teamsheets'!$S$2:$Z$119,$A108,'11-12 Teamsheets'!$C$2:$C$119,BJ$1)+GOALS('12-13 Teamsheets'!$S$2:$Z$126,$A108,'12-13 Teamsheets'!$C$2:$C$126,BJ$1)+GOALS('13-14 Teamsheets'!$S$2:$Z$132,$A108,'13-14 Teamsheets'!$C$2:$C$132,BJ$1)+GOALS('14-15 Teamsheets'!$S$2:$Z$136,$A108,'14-15 Teamsheets'!$C$2:$C$136,BJ$1)) &amp; ")"</f>
        <v>0(0)</v>
      </c>
      <c r="BL108" s="27">
        <f>Clean_sheet('07-08 Teamsheets'!$C$2:$H$92,$A108,BJ$1)+Clean_sheet('08-09 Teamsheets'!$C$2:$H$92,$A108,BJ$1)+Clean_sheet('09-10 Teamsheets'!$C$2:$H$98,$A108,BJ$1)+Clean_sheet('10-11 Teamsheets'!$C$2:$H$106,$A108,BJ$1)+Clean_sheet('11-12 Teamsheets'!$C$2:$H$119,$A108,BJ$1)+Clean_sheet('12-13 Teamsheets'!$C$2:$H$126,$A108,BJ$1)+Clean_sheet('13-14 Teamsheets'!$C$2:$H$132,$A108,BJ$1)+Clean_sheet('14-15 Teamsheets'!$C$2:$H$136,$A108,BJ$1)</f>
        <v>0</v>
      </c>
      <c r="BM108" s="27" t="str">
        <f>(CARDS('07-08 Teamsheets'!$H$2:$Z$88,$A108,$CX$2,'07-08 Teamsheets'!$C$2:$C$88,BJ$1)+CARDS('08-09 Teamsheets'!$H$2:$Z$92,$A108,$CX$2,'08-09 Teamsheets'!$C$2:$C$92,BJ$1)+CARDS('09-10 Teamsheets'!$H$2:$Z$98,$A108,$CX$2,'09-10 Teamsheets'!$C$2:$C$98,BJ$1)+CARDS('10-11 Teamsheets'!$H$2:$Z$106,$A108,$CX$2,'10-11 Teamsheets'!$C$2:$C$106,BJ$1)+CARDS('11-12 Teamsheets'!$H$2:$Z$119,$A108,$CX$2,'11-12 Teamsheets'!$C$2:$C$119,BJ$1)+CARDS('12-13 Teamsheets'!$H$2:$Z$126,$A108,$CX$2,'12-13 Teamsheets'!$C$2:$C$126,BJ$1)+CARDS('13-14 Teamsheets'!$H$2:$Z$132,$A108,$CX$2,'13-14 Teamsheets'!$C$2:$C$132,BJ$1)+CARDS('14-15 Teamsheets'!$H$2:$Z$136,$A108,$CX$2,'14-15 Teamsheets'!$C$2:$C$136,BJ$1)) &amp; "(" &amp; (CARDS('07-08 Teamsheets'!$H$2:$Z$88,$A108,$CX$3,'07-08 Teamsheets'!$C$2:$C$88,BJ$1)+CARDS('08-09 Teamsheets'!$H$2:$Z$92,$A108,$CX$3,'08-09 Teamsheets'!$C$2:$C$92,BJ$1)+CARDS('09-10 Teamsheets'!$H$2:$Z$98,$A108,$CX$3,'09-10 Teamsheets'!$C$2:$C$98,BJ$1)+CARDS('10-11 Teamsheets'!$H$2:$Z$106,$A108,$CX$3,'10-11 Teamsheets'!$C$2:$C$106,BJ$1)+CARDS('11-12 Teamsheets'!$H$2:$Z$119,$A108,$CX$3,'11-12 Teamsheets'!$C$2:$C$119,BJ$1)+CARDS('12-13 Teamsheets'!$H$2:$Z$126,$A108,$CX$3,'12-13 Teamsheets'!$C$2:$C$126,BJ$1)+CARDS('13-14 Teamsheets'!$H$2:$Z$132,$A108,$CX$3,'13-14 Teamsheets'!$C$2:$C$132,BJ$1)+CARDS('14-15 Teamsheets'!$H$2:$Z$136,$A108,$CX$3,'14-15 Teamsheets'!$C$2:$C$136,BJ$1)) &amp; ")"</f>
        <v>0(0)</v>
      </c>
      <c r="BN108" s="82">
        <f>MINS_PLAYED('07-08 Teamsheets'!$H$2:$R$88,$A108,'07-08 Teamsheets'!$C$2:$C$88,BJ$1)+MINS_PLAYED('08-09 Teamsheets'!$H$2:$R$92,$A108,'08-09 Teamsheets'!$C$2:$C$92,BJ$1)+MINS_PLAYED('09-10 Teamsheets'!$H$2:$R$98,$A108,'09-10 Teamsheets'!$C$2:$C$98,BJ$1)+MINS_PLAYED('10-11 Teamsheets'!$H$2:$R$106,$A108,'10-11 Teamsheets'!$C$2:$C$106,BJ$1)+MINS_PLAYED('11-12 Teamsheets'!$H$2:$R$119,$A108,'11-12 Teamsheets'!$C$2:$C$119,BJ$1)+MINS_PLAYED('12-13 Teamsheets'!$H$2:$R$126,$A108,'12-13 Teamsheets'!$C$2:$C$126,BJ$1)+MINS_PLAYED('13-14 Teamsheets'!$H$2:$R$132,$A108,'13-14 Teamsheets'!$C$2:$C$132,BJ$1)+MINS_PLAYED('14-15 Teamsheets'!$H$2:$R$136,$A108,'14-15 Teamsheets'!$C$2:$C$136,BJ$1)+MINS_AS_SUB('07-08 Teamsheets'!$S$2:$Z$88,$A108,'07-08 Teamsheets'!$C$2:$C$88,BJ$1)+MINS_AS_SUB('08-09 Teamsheets'!$S$2:$Z$92,$A108,'08-09 Teamsheets'!$C$2:$C$92,BJ$1)+MINS_AS_SUB('09-10 Teamsheets'!$S$2:$Z$98,$A108,'09-10 Teamsheets'!$C$2:$C$98,BJ$1)+MINS_AS_SUB('10-11 Teamsheets'!$S$2:$Z$106,$A108,'10-11 Teamsheets'!$C$2:$C$106,BJ$1)+MINS_AS_SUB('11-12 Teamsheets'!$S$2:$Z$119,$A108,'11-12 Teamsheets'!$C$2:$C$119,BJ$1)+MINS_AS_SUB('12-13 Teamsheets'!$S$2:$Z$126,$A108,'12-13 Teamsheets'!$C$2:$C$126,BJ$1)+MINS_AS_SUB('13-14 Teamsheets'!$S$2:$Z$132,$A108,'13-14 Teamsheets'!$C$2:$C$132,BJ$1)+MINS_AS_SUB('14-15 Teamsheets'!$S$2:$Z$136,$A108,'14-15 Teamsheets'!$C$2:$C$136,BJ$1)</f>
        <v>0</v>
      </c>
      <c r="BO108" s="27" t="str">
        <f>(APPS('07-08 Teamsheets'!$H$2:$R$88,$A108,'07-08 Teamsheets'!$C$2:$C$88,BO$1)+APPS('08-09 Teamsheets'!$H$2:$R$92,$A108,'08-09 Teamsheets'!$C$2:$C$92,BO$1)+APPS('09-10 Teamsheets'!$H$2:$R$98,$A108,'09-10 Teamsheets'!$C$2:$C$98,BO$1)+APPS('10-11 Teamsheets'!$H$2:$R$106,$A108,'10-11 Teamsheets'!$C$2:$C$106,BO$1)+APPS('11-12 Teamsheets'!$H$2:$R$119,$A108,'11-12 Teamsheets'!$C$2:$C$119,BO$1)+APPS('12-13 Teamsheets'!$H$2:$R$126,$A108,'12-13 Teamsheets'!$C$2:$C$126,BO$1)+APPS('13-14 Teamsheets'!$H$2:$R$132,$A108,'13-14 Teamsheets'!$C$2:$C$132,BO$1)+APPS('14-15 Teamsheets'!$H$2:$R$136,$A108,'14-15 Teamsheets'!$C$2:$C$136,BO$1)) &amp; "(" &amp; (SUBS('07-08 Teamsheets'!$S$2:$Z$88,$A108,'07-08 Teamsheets'!$C$2:$C$88,BO$1)+SUBS('08-09 Teamsheets'!$S$2:$Z$92,$A108,'08-09 Teamsheets'!$C$2:$C$92,BO$1)+SUBS('09-10 Teamsheets'!$S$2:$Z$98,$A108,'09-10 Teamsheets'!$C$2:$C$98,BO$1)+SUBS('10-11 Teamsheets'!$S$2:$Z$106,$A108,'10-11 Teamsheets'!$C$2:$C$106,BO$1)+SUBS('11-12 Teamsheets'!$S$2:$Z$119,$A108,'11-12 Teamsheets'!$C$2:$C$119,BO$1)+SUBS('12-13 Teamsheets'!$S$2:$Z$126,$A108,'12-13 Teamsheets'!$C$2:$C$126,BO$1)+SUBS('13-14 Teamsheets'!$S$2:$Z$132,$A108,'13-14 Teamsheets'!$C$2:$C$132,BO$1)+SUBS('14-15 Teamsheets'!$S$2:$Z$136,$A108,'14-15 Teamsheets'!$C$2:$C$136,BO$1)) &amp; ")"</f>
        <v>0(0)</v>
      </c>
      <c r="BP108" s="27" t="str">
        <f>(GOALS('07-08 Teamsheets'!$H$2:$R$88,$A108,'07-08 Teamsheets'!$C$2:$C$88,BO$1)+GOALS('08-09 Teamsheets'!$H$2:$R$92,$A108,'08-09 Teamsheets'!$C$2:$C$92,BO$1)+GOALS('09-10 Teamsheets'!$H$2:$R$98,$A108,'09-10 Teamsheets'!$C$2:$C$98,BO$1)+GOALS('10-11 Teamsheets'!$H$2:$R$106,$A108,'10-11 Teamsheets'!$C$2:$C$106,BO$1)+GOALS('11-12 Teamsheets'!$H$2:$R$119,$A108,'11-12 Teamsheets'!$C$2:$C$119,BO$1)+GOALS('12-13 Teamsheets'!$H$2:$R$126,$A108,'12-13 Teamsheets'!$C$2:$C$126,BO$1)+GOALS('13-14 Teamsheets'!$H$2:$R$132,$A108,'13-14 Teamsheets'!$C$2:$C$132,BO$1)+GOALS('14-15 Teamsheets'!$H$2:$R$136,$A108,'14-15 Teamsheets'!$C$2:$C$136,BO$1)) &amp; "(" &amp; (GOALS('07-08 Teamsheets'!$S$2:$Z$88,$A108,'07-08 Teamsheets'!$C$2:$C$88,BO$1)+GOALS('08-09 Teamsheets'!$S$2:$Z$92,$A108,'08-09 Teamsheets'!$C$2:$C$92,BO$1)+GOALS('09-10 Teamsheets'!$S$2:$Z$98,$A108,'09-10 Teamsheets'!$C$2:$C$98,BO$1)+GOALS('10-11 Teamsheets'!$S$2:$Z$106,$A108,'10-11 Teamsheets'!$C$2:$C$106,BO$1)+GOALS('11-12 Teamsheets'!$S$2:$Z$119,$A108,'11-12 Teamsheets'!$C$2:$C$119,BO$1)+GOALS('12-13 Teamsheets'!$S$2:$Z$126,$A108,'12-13 Teamsheets'!$C$2:$C$126,BO$1)+GOALS('13-14 Teamsheets'!$S$2:$Z$132,$A108,'13-14 Teamsheets'!$C$2:$C$132,BO$1)+GOALS('14-15 Teamsheets'!$S$2:$Z$136,$A108,'14-15 Teamsheets'!$C$2:$C$136,BO$1)) &amp; ")"</f>
        <v>0(0)</v>
      </c>
      <c r="BQ108" s="27">
        <f>Clean_sheet('07-08 Teamsheets'!$C$2:$H$92,$A108,BO$1)+Clean_sheet('08-09 Teamsheets'!$C$2:$H$92,$A108,BO$1)+Clean_sheet('09-10 Teamsheets'!$C$2:$H$98,$A108,BO$1)+Clean_sheet('10-11 Teamsheets'!$C$2:$H$106,$A108,BO$1)+Clean_sheet('11-12 Teamsheets'!$C$2:$H$119,$A108,BO$1)+Clean_sheet('12-13 Teamsheets'!$C$2:$H$126,$A108,BO$1)+Clean_sheet('13-14 Teamsheets'!$C$2:$H$132,$A108,BO$1)+Clean_sheet('14-15 Teamsheets'!$C$2:$H$136,$A108,BO$1)</f>
        <v>0</v>
      </c>
      <c r="BR108" s="27" t="str">
        <f>(CARDS('07-08 Teamsheets'!$H$2:$Z$88,$A108,$CX$2,'07-08 Teamsheets'!$C$2:$C$88,BO$1)+CARDS('08-09 Teamsheets'!$H$2:$Z$92,$A108,$CX$2,'08-09 Teamsheets'!$C$2:$C$92,BO$1)+CARDS('09-10 Teamsheets'!$H$2:$Z$98,$A108,$CX$2,'09-10 Teamsheets'!$C$2:$C$98,BO$1)+CARDS('10-11 Teamsheets'!$H$2:$Z$106,$A108,$CX$2,'10-11 Teamsheets'!$C$2:$C$106,BO$1)+CARDS('11-12 Teamsheets'!$H$2:$Z$119,$A108,$CX$2,'11-12 Teamsheets'!$C$2:$C$119,BO$1)+CARDS('12-13 Teamsheets'!$H$2:$Z$126,$A108,$CX$2,'12-13 Teamsheets'!$C$2:$C$126,BO$1)+CARDS('13-14 Teamsheets'!$H$2:$Z$132,$A108,$CX$2,'13-14 Teamsheets'!$C$2:$C$132,BO$1)+CARDS('14-15 Teamsheets'!$H$2:$Z$136,$A108,$CX$2,'14-15 Teamsheets'!$C$2:$C$136,BO$1)) &amp; "(" &amp; (CARDS('07-08 Teamsheets'!$H$2:$Z$88,$A108,$CX$3,'07-08 Teamsheets'!$C$2:$C$88,BO$1)+CARDS('08-09 Teamsheets'!$H$2:$Z$92,$A108,$CX$3,'08-09 Teamsheets'!$C$2:$C$92,BO$1)+CARDS('09-10 Teamsheets'!$H$2:$Z$98,$A108,$CX$3,'09-10 Teamsheets'!$C$2:$C$98,BO$1)+CARDS('10-11 Teamsheets'!$H$2:$Z$106,$A108,$CX$3,'10-11 Teamsheets'!$C$2:$C$106,BO$1)+CARDS('11-12 Teamsheets'!$H$2:$Z$119,$A108,$CX$3,'11-12 Teamsheets'!$C$2:$C$119,BO$1)+CARDS('12-13 Teamsheets'!$H$2:$Z$126,$A108,$CX$3,'12-13 Teamsheets'!$C$2:$C$126,BO$1)+CARDS('13-14 Teamsheets'!$H$2:$Z$132,$A108,$CX$3,'13-14 Teamsheets'!$C$2:$C$132,BO$1)+CARDS('14-15 Teamsheets'!$H$2:$Z$136,$A108,$CX$3,'14-15 Teamsheets'!$C$2:$C$136,BO$1)) &amp; ")"</f>
        <v>0(0)</v>
      </c>
      <c r="BS108" s="82">
        <f>MINS_PLAYED('07-08 Teamsheets'!$H$2:$R$88,$A108,'07-08 Teamsheets'!$C$2:$C$88,BO$1)+MINS_PLAYED('08-09 Teamsheets'!$H$2:$R$92,$A108,'08-09 Teamsheets'!$C$2:$C$92,BO$1)+MINS_PLAYED('09-10 Teamsheets'!$H$2:$R$98,$A108,'09-10 Teamsheets'!$C$2:$C$98,BO$1)+MINS_PLAYED('10-11 Teamsheets'!$H$2:$R$106,$A108,'10-11 Teamsheets'!$C$2:$C$106,BO$1)+MINS_PLAYED('11-12 Teamsheets'!$H$2:$R$119,$A108,'11-12 Teamsheets'!$C$2:$C$119,BO$1)+MINS_PLAYED('12-13 Teamsheets'!$H$2:$R$126,$A108,'12-13 Teamsheets'!$C$2:$C$126,BO$1)+MINS_PLAYED('13-14 Teamsheets'!$H$2:$R$132,$A108,'13-14 Teamsheets'!$C$2:$C$132,BO$1)+MINS_PLAYED('14-15 Teamsheets'!$H$2:$R$136,$A108,'14-15 Teamsheets'!$C$2:$C$136,BO$1)+MINS_AS_SUB('07-08 Teamsheets'!$S$2:$Z$88,$A108,'07-08 Teamsheets'!$C$2:$C$88,BO$1)+MINS_AS_SUB('08-09 Teamsheets'!$S$2:$Z$92,$A108,'08-09 Teamsheets'!$C$2:$C$92,BO$1)+MINS_AS_SUB('09-10 Teamsheets'!$S$2:$Z$98,$A108,'09-10 Teamsheets'!$C$2:$C$98,BO$1)+MINS_AS_SUB('10-11 Teamsheets'!$S$2:$Z$106,$A108,'10-11 Teamsheets'!$C$2:$C$106,BO$1)+MINS_AS_SUB('11-12 Teamsheets'!$S$2:$Z$119,$A108,'11-12 Teamsheets'!$C$2:$C$119,BO$1)+MINS_AS_SUB('12-13 Teamsheets'!$S$2:$Z$126,$A108,'12-13 Teamsheets'!$C$2:$C$126,BO$1)+MINS_AS_SUB('13-14 Teamsheets'!$S$2:$Z$132,$A108,'13-14 Teamsheets'!$C$2:$C$132,BO$1)+MINS_AS_SUB('14-15 Teamsheets'!$S$2:$Z$136,$A108,'14-15 Teamsheets'!$C$2:$C$136,BO$1)</f>
        <v>0</v>
      </c>
      <c r="BT108" s="71">
        <f>APPS('05-06 Teamsheets'!$H$2:$R$71,$A108,'05-06 Teamsheets'!$C$2:$C$71,B$1)+SUBS('05-06 Teamsheets'!$S$2:$W$71,$A108,'05-06 Teamsheets'!$C$2:$C$71,B$1)+APPS('06-07 Teamsheets'!$H$2:$R$83,$A108,'06-07 Teamsheets'!$C$2:$C$83,G$1)+SUBS('06-07 Teamsheets'!$S$2:$Z$83,$A108,'06-07 Teamsheets'!$C$2:$C$83,G$1)+APPS('07-08 Teamsheets'!$H$2:$R$88,$A108,'07-08 Teamsheets'!$C$2:$C$88,L$1)+SUBS('07-08 Teamsheets'!$S$2:$Z$88,$A108,'07-08 Teamsheets'!$C$2:$C$88,L$1)+APPS('08-09 Teamsheets'!$H$2:$R$92,$A108,'08-09 Teamsheets'!$C$2:$C$92,Q$1)+SUBS('08-09 Teamsheets'!$S$2:$Z$92,$A108,'08-09 Teamsheets'!$C$2:$C$92,Q$1)+APPS('09-10 Teamsheets'!$H$2:$R$98,$A108,'09-10 Teamsheets'!$C$2:$C$98,Q$1)+SUBS('09-10 Teamsheets'!$S$2:$Z$98,$A108,'09-10 Teamsheets'!$C$2:$C$98,Q$1)+APPS('10-11 Teamsheets'!$H$2:$R$107,$A108,'10-11 Teamsheets'!$C$2:$C$107,Q$1)+SUBS('10-11 Teamsheets'!$S$2:$Z$107,$A108,'10-11 Teamsheets'!$C$2:$C$107,Q$1)+APPS('11-12 Teamsheets'!$H$2:$R$119,$A108,'11-12 Teamsheets'!$C$2:$C$119,Q$1)+SUBS('11-12 Teamsheets'!$S$2:$Z$119,$A108,'11-12 Teamsheets'!$C$2:$C$119,Q$1)+APPS('12-13 Teamsheets'!$H$2:$R$126,$A108,'12-13 Teamsheets'!$C$2:$C$126,Q$1)+SUBS('12-13 Teamsheets'!$S$2:$Z$126,$A108,'12-13 Teamsheets'!$C$2:$C$126,Q$1)+APPS('13-14 Teamsheets'!$H$2:$R$132,$A108,'13-14 Teamsheets'!$C$2:$C$132,Q$1)+SUBS('13-14 Teamsheets'!$S$2:$Z$132,$A108,'13-14 Teamsheets'!$C$2:$C$132,Q$1)+APPS('14-15 Teamsheets'!$H$2:$R$136,$A108,'14-15 Teamsheets'!$C$2:$C$136,Q$1)+SUBS('14-15 Teamsheets'!$S$2:$Z$136,$A108,'14-15 Teamsheets'!$C$2:$C$136,Q$1)</f>
        <v>3</v>
      </c>
      <c r="BU108" s="27">
        <v>0</v>
      </c>
      <c r="BV108" s="27">
        <f>APPS('07-08 Teamsheets'!$H$2:$R$88,$A108,'07-08 Teamsheets'!$C$2:$C$88,AZ$1)+SUBS('07-08 Teamsheets'!$S$2:$Z$88,$A108,'07-08 Teamsheets'!$C$2:$C$88,AZ$1)+APPS('11-12 Teamsheets'!$H$2:$R$119,$A108,'11-12 Teamsheets'!$C$2:$C$119,AZ$1)+SUBS('11-12 Teamsheets'!$S$2:$Z$119,$A108,'11-12 Teamsheets'!$C$2:$C$119,AZ$1)+APPS('12-13 Teamsheets'!$H$2:$R$126,$A108,'12-13 Teamsheets'!$C$2:$C$126,AZ$1)+SUBS('12-13 Teamsheets'!$S$2:$Z$126,$A108,'12-13 Teamsheets'!$C$2:$C$126,AZ$1)+APPS('13-14 Teamsheets'!$H$2:$R$132,$A108,'13-14 Teamsheets'!$C$2:$C$132,AZ$1)+SUBS('13-14 Teamsheets'!$S$2:$Z$132,$A108,'13-14 Teamsheets'!$C$2:$C$132,AZ$1)+APPS('14-15 Teamsheets'!$H$2:$R$136,$A108,'14-15 Teamsheets'!$C$2:$C$136,AZ$1)+SUBS('14-15 Teamsheets'!$S$2:$Z$136,$A108,'14-15 Teamsheets'!$C$2:$C$136,AZ$1)+APPS('08-09 Teamsheets'!$H$2:$R$92,$A108,'08-09 Teamsheets'!$C$2:$C$92,BE$1)+APPS('09-10 Teamsheets'!$H$2:$R$98,$A108,'09-10 Teamsheets'!$C$2:$C$98,BE$1)+SUBS('08-09 Teamsheets'!$S$2:$Z$92,$A108,'08-09 Teamsheets'!$C$2:$C$92,BE$1)+SUBS('09-10 Teamsheets'!$S$2:$Z$98,$A108,'09-10 Teamsheets'!$C$2:$C$98,BE$1)+APPS('10-11 Teamsheets'!$H$2:$R$107,$A108,'10-11 Teamsheets'!$C$2:$C$107,BE$1)+SUBS('10-11 Teamsheets'!$S$2:$Z$107,$A108,'10-11 Teamsheets'!$C$2:$C$107,BE$1)+APPS('11-12 Teamsheets'!$H$2:$R$119,$A108,'11-12 Teamsheets'!$C$2:$C$119,BE$1)+SUBS('11-12 Teamsheets'!$S$2:$Z$119,$A108,'11-12 Teamsheets'!$C$2:$C$119,BE$1)+APPS('12-13 Teamsheets'!$H$2:$R$126,$A108,'12-13 Teamsheets'!$C$2:$C$126,BE$1)+SUBS('12-13 Teamsheets'!$S$2:$Z$126,$A108,'12-13 Teamsheets'!$C$2:$C$126,BE$1)+APPS('13-14 Teamsheets'!$H$2:$R$132,$A108,'13-14 Teamsheets'!$C$2:$C$132,BE$1)+SUBS('13-14 Teamsheets'!$S$2:$Z$132,$A108,'13-14 Teamsheets'!$C$2:$C$132,BE$1)+APPS('14-15 Teamsheets'!$H$2:$R$136,$A108,'14-15 Teamsheets'!$C$2:$C$136,BE$1)+SUBS('14-15 Teamsheets'!$S$2:$Z$136,$A108,'14-15 Teamsheets'!$C$2:$C$136,BE$1)</f>
        <v>0</v>
      </c>
      <c r="BW108" s="27">
        <f>APPS('07-08 Teamsheets'!$H$2:$R$88,$A108,'07-08 Teamsheets'!$C$2:$C$88,BJ$1)+APPS('08-09 Teamsheets'!$H$2:$R$92,$A108,'08-09 Teamsheets'!$C$2:$C$92,BJ$1)+APPS('09-10 Teamsheets'!$H$2:$R$98,$A108,'09-10 Teamsheets'!$C$2:$C$98,BJ$1)+SUBS('07-08 Teamsheets'!$S$2:$Z$88,$A108,'07-08 Teamsheets'!$C$2:$C$88,BJ$1)+SUBS('08-09 Teamsheets'!$S$2:$Z$92,$A108,'08-09 Teamsheets'!$C$2:$C$92,BJ$1)+SUBS('09-10 Teamsheets'!$S$2:$Z$98,$A108,'09-10 Teamsheets'!$C$2:$C$98,BJ$1)+APPS('10-11 Teamsheets'!$H$2:$R$107,$A108,'10-11 Teamsheets'!$C$2:$C$107,BJ$1)+SUBS('10-11 Teamsheets'!$S$2:$Z$107,$A108,'10-11 Teamsheets'!$C$2:$C$107,BJ$1)+APPS('11-12 Teamsheets'!$H$2:$R$119,$A108,'11-12 Teamsheets'!$C$2:$C$119,BJ$1)+SUBS('11-12 Teamsheets'!$S$2:$Z$111,$A108,'11-12 Teamsheets'!$C$2:$C$119,BJ$1)+APPS('12-13 Teamsheets'!$H$2:$R$126,$A108,'12-13 Teamsheets'!$C$2:$C$126,BJ$1)+SUBS('12-13 Teamsheets'!$S$2:$Z$118,$A108,'12-13 Teamsheets'!$C$2:$C$126,BJ$1)+APPS('13-14 Teamsheets'!$H$2:$R$132,$A108,'13-14 Teamsheets'!$C$2:$C$132,BJ$1)+SUBS('13-14 Teamsheets'!$S$2:$Z$124,$A108,'13-14 Teamsheets'!$C$2:$C$132,BJ$1)+APPS('14-15 Teamsheets'!$H$2:$R$136,$A108,'14-15 Teamsheets'!$C$2:$C$136,BJ$1)+SUBS('14-15 Teamsheets'!$S$2:$Z$128,$A108,'14-15 Teamsheets'!$C$2:$C$136,BJ$1)</f>
        <v>0</v>
      </c>
      <c r="BX108" s="27">
        <f>APPS('07-08 Teamsheets'!$H$2:$R$88,$A108,'07-08 Teamsheets'!$C$2:$C$88,BO$1)+APPS('08-09 Teamsheets'!$H$2:$R$92,$A108,'08-09 Teamsheets'!$C$2:$C$92,BO$1)+APPS('09-10 Teamsheets'!$H$2:$R$98,$A108,'09-10 Teamsheets'!$C$2:$C$98,BO$1)+SUBS('07-08 Teamsheets'!$S$2:$Z$88,$A108,'07-08 Teamsheets'!$C$2:$C$88,BO$1)+SUBS('08-09 Teamsheets'!$S$2:$Z$92,$A108,'08-09 Teamsheets'!$C$2:$C$92,BO$1)+SUBS('09-10 Teamsheets'!$S$2:$Z$98,$A108,'09-10 Teamsheets'!$C$2:$C$98,BO$1)+APPS('10-11 Teamsheets'!$H$2:$R$107,$A108,'10-11 Teamsheets'!$C$2:$C$107,BO$1)+SUBS('10-11 Teamsheets'!$S$2:$Z$107,$A108,'10-11 Teamsheets'!$C$2:$C$107,BO$1)+APPS('11-12 Teamsheets'!$H$2:$R$119,$A108,'11-12 Teamsheets'!$C$2:$C$119,BO$1)+SUBS('11-12 Teamsheets'!$S$2:$Z$119,$A108,'11-12 Teamsheets'!$C$2:$C$119,BO$1)+APPS('12-13 Teamsheets'!$H$2:$R$126,$A108,'12-13 Teamsheets'!$C$2:$C$126,BO$1)+SUBS('12-13 Teamsheets'!$S$2:$Z$126,$A108,'12-13 Teamsheets'!$C$2:$C$126,BO$1)+APPS('13-14 Teamsheets'!$H$2:$R$132,$A108,'13-14 Teamsheets'!$C$2:$C$132,BO$1)+SUBS('13-14 Teamsheets'!$S$2:$Z$132,$A108,'13-14 Teamsheets'!$C$2:$C$132,BO$1)+APPS('14-15 Teamsheets'!$H$2:$R$136,$A108,'14-15 Teamsheets'!$C$2:$C$136,BO$1)+SUBS('14-15 Teamsheets'!$S$2:$Z$136,$A108,'14-15 Teamsheets'!$C$2:$C$136,BO$1)</f>
        <v>0</v>
      </c>
      <c r="BY108" s="28">
        <f t="shared" si="31"/>
        <v>0</v>
      </c>
      <c r="BZ108" s="27" t="str">
        <f>(APPS('05-06 Teamsheets'!$H$2:$R$71,$A108) + APPS('06-07 Teamsheets'!$H$2:$R$83,$A108) +APPS('07-08 Teamsheets'!$H$2:$R$88,$A108) + APPS('08-09 Teamsheets'!$H$2:$R$92,$A108)+APPS('09-10 Teamsheets'!$H$2:$R$98,$A108)+APPS('10-11 Teamsheets'!$H$2:$R$107,$A108)+APPS('11-12 Teamsheets'!$H$2:$R$119,$A108)+APPS('12-13 Teamsheets'!$H$2:$R$126,$A108)+APPS('13-14 Teamsheets'!$H$2:$R$132,$A108)+APPS('14-15 Teamsheets'!$H$2:$R$136,$A108)) &amp; "(" &amp; (SUBS('05-06 Teamsheets'!$S$2:$W$71,$A108)+SUBS('06-07 Teamsheets'!$S$2:$Z$83,$A108)+SUBS('07-08 Teamsheets'!$S$2:$Z$88,$A108) +SUBS('08-09 Teamsheets'!$S$2:$Z$92,$A108)+SUBS('09-10 Teamsheets'!$S$2:$Z$98,$A108)+SUBS('10-11 Teamsheets'!$S$2:$Z$107,$A108)+SUBS('11-12 Teamsheets'!$S$2:$Z$119,$A108)+SUBS('12-13 Teamsheets'!$S$2:$Z$126,$A108)+SUBS('13-14 Teamsheets'!$S$2:$Z$132,$A108)+SUBS('14-15 Teamsheets'!$S$2:$Z$136,$A108)) &amp; ")"</f>
        <v>1(2)</v>
      </c>
      <c r="CA108" s="28">
        <f t="shared" si="32"/>
        <v>3</v>
      </c>
      <c r="CB108" s="71">
        <f>GOALS('05-06 Teamsheets'!$H$2:$W$71,$A108,'05-06 Teamsheets'!$C$2:$C$71,B$1)+GOALS('06-07 Teamsheets'!$H$2:$Z$83,$A108,'06-07 Teamsheets'!$C$2:$C$83,G$1)+GOALS('07-08 Teamsheets'!$H$2:$Z$88,$A108,'07-08 Teamsheets'!$C$2:$C$88,L$1)+GOALS('08-09 Teamsheets'!$H$2:$Z$92,$A108,'08-09 Teamsheets'!$C$2:$C$92,Q$1)+GOALS('09-10 Teamsheets'!$H$2:$Z$98,$A108,'09-10 Teamsheets'!$C$2:$C$98,Q$1)+GOALS('10-11 Teamsheets'!$H$2:$Z$107,$A108,'10-11 Teamsheets'!$C$2:$C$107,Q$1)+GOALS('11-12 Teamsheets'!$H$2:$Z$119,$A108,'11-12 Teamsheets'!$C$2:$C$119,Q$1)+GOALS('12-13 Teamsheets'!$H$2:$Z$126,$A108,'12-13 Teamsheets'!$C$2:$C$126,Q$1)+GOALS('13-14 Teamsheets'!$H$2:$Z$132,$A108,'13-14 Teamsheets'!$C$2:$C$132,Q$1)+GOALS('14-15 Teamsheets'!$H$2:$Z$136,$A108,'14-15 Teamsheets'!$C$2:$C$136,Q$1)</f>
        <v>2</v>
      </c>
      <c r="CC108" s="27">
        <f>GOALS('05-06 Teamsheets'!$H$2:$W$71,$A108,'05-06 Teamsheets'!$C$2:$C$71,V$1)+GOALS('05-06 Teamsheets'!$H$2:$W$71,$A108,'05-06 Teamsheets'!$C$2:$C$71,AA$1)+GOALS('06-07 Teamsheets'!$H$2:$Z$83,$A108,'06-07 Teamsheets'!$C$2:$C$83,AF$1)+GOALS('06-07 Teamsheets'!$H$2:$Z$83,$A108,'06-07 Teamsheets'!$C$2:$C$83,AK$1)+GOALS('07-08 Teamsheets'!$H$2:$Z$88,$A108,'07-08 Teamsheets'!$C$2:$C$88,AP$1)+GOALS('07-08 Teamsheets'!$H$2:$Z$88,$A108,'07-08 Teamsheets'!$C$2:$C$88,AU$1)+GOALS('07-08 Teamsheets'!$H$2:$Z$88,$A108,'07-08 Teamsheets'!$C$2:$C$88,AZ$1)+GOALS('11-12 Teamsheets'!$H$2:$Z$119,$A108,'11-12 Teamsheets'!$C$2:$C$119,AZ$1)+GOALS('12-13 Teamsheets'!$H$2:$Z$120,$A108,'12-13 Teamsheets'!$C$2:$C$120,AZ$1)+GOALS('13-14 Teamsheets'!$H$2:$Z$126,$A108,'13-14 Teamsheets'!$C$2:$C$126,AZ$1)+GOALS('14-15 Teamsheets'!$H$2:$Z$130,$A108,'14-15 Teamsheets'!$C$2:$C$130,AZ$1)+GOALS('08-09 Teamsheets'!$H$2:$Z$92,$A108,'08-09 Teamsheets'!$C$2:$C$92,BE$1)+GOALS('09-10 Teamsheets'!$H$2:$Z$98,$A108,'09-10 Teamsheets'!$C$2:$C$98,BE$1)+GOALS('10-11 Teamsheets'!$H$2:$Z$107,$A108,'10-11 Teamsheets'!$C$2:$C$107,BE$1)+GOALS('11-12 Teamsheets'!$H$2:$Z$119,$A108,'11-12 Teamsheets'!$C$2:$C$119,BE$1)+GOALS('12-13 Teamsheets'!$H$2:$Z$126,$A108,'12-13 Teamsheets'!$C$2:$C$126,BE$1)+GOALS('13-14 Teamsheets'!$H$2:$Z$132,$A108,'13-14 Teamsheets'!$C$2:$C$132,BE$1)+GOALS('14-15 Teamsheets'!$H$2:$Z$136,$A108,'14-15 Teamsheets'!$C$2:$C$136,BE$1)</f>
        <v>0</v>
      </c>
      <c r="CD108" s="27">
        <f>GOALS('07-08 Teamsheets'!$H$2:$Z$88,$A108,'07-08 Teamsheets'!$C$2:$C$88,BJ$1)
+GOALS('08-09 Teamsheets'!$H$2:$Z$92,$A108,'08-09 Teamsheets'!$C$2:$C$92,BJ$1)
+GOALS('09-10 Teamsheets'!$H$2:$Z$98,$A108,'09-10 Teamsheets'!$C$2:$C$98,BJ$1)
+GOALS('10-11 Teamsheets'!$H$2:$Z$107,$A108,'10-11 Teamsheets'!$C$2:$C$107,BJ$1)
+GOALS('11-12 Teamsheets'!$H$2:$Z$119,$A108,'11-12 Teamsheets'!$C$2:$C$119,BJ$1)
+GOALS('12-13 Teamsheets'!$H$2:$Z$124,$A108,'12-13 Teamsheets'!$C$2:$C$124,BJ$1)+GOALS('13-14 Teamsheets'!$H$2:$Z$130,$A108,'13-14 Teamsheets'!$C$2:$C$130,BJ$1)+GOALS('14-15 Teamsheets'!$H$2:$Z$134,$A108,'14-15 Teamsheets'!$C$2:$C$134,BJ$1)
+GOALS('07-08 Teamsheets'!$H$2:$Z$88,$A108,'07-08 Teamsheets'!$C$2:$C$88,BO$1)
+GOALS('08-09 Teamsheets'!$H$2:$Z$92,$A108,'08-09 Teamsheets'!$C$2:$C$92,BO$1)
+GOALS('09-10 Teamsheets'!$H$2:$Z$98,$A108,'09-10 Teamsheets'!$C$2:$C$98,BO$1)
+GOALS('10-11 Teamsheets'!$H$2:$Z$107,$A108,'10-11 Teamsheets'!$C$2:$C$107,BO$1)
+GOALS('11-12 Teamsheets'!$H$2:$Z$119,$A108,'11-12 Teamsheets'!$C$2:$C$119,BO$1)
+GOALS('12-13 Teamsheets'!$H$2:$Z$126,$A108,'12-13 Teamsheets'!$C$2:$C$126,BO$1)+GOALS('13-14 Teamsheets'!$H$2:$Z$132,$A108,'13-14 Teamsheets'!$C$2:$C$132,BO$1)+GOALS('14-15 Teamsheets'!$H$2:$Z$136,$A108,'14-15 Teamsheets'!$C$2:$C$136,BO$1)</f>
        <v>0</v>
      </c>
      <c r="CE108" s="28">
        <f t="shared" si="33"/>
        <v>0</v>
      </c>
      <c r="CF108" s="27" t="str">
        <f>(GOALS('05-06 Teamsheets'!$H$2:$R$71,$A108) +GOALS('06-07 Teamsheets'!$H$2:$R$83,$A108) +  GOALS('07-08 Teamsheets'!$H$2:$R$88,$A108) + GOALS('08-09 Teamsheets'!$H$2:$R$92,$A108)+GOALS('09-10 Teamsheets'!$H$2:$R$98,$A108)+GOALS('10-11 Teamsheets'!$H$2:$R$107,$A108)+GOALS('11-12 Teamsheets'!$H$2:$R$119,$A108)+GOALS('12-13 Teamsheets'!$H$2:$R$126,$A108)+GOALS('13-14 Teamsheets'!$H$2:$R$132,$A108)+GOALS('14-15 Teamsheets'!$H$2:$R$136,$A108)) &amp; "(" &amp; (GOALS('05-06 Teamsheets'!$S$2:$W$71,$A108)+GOALS('06-07 Teamsheets'!$S$2:$Z$83,$A108)+GOALS('07-08 Teamsheets'!$S$2:$Z$88,$A108)+GOALS('08-09 Teamsheets'!$S$2:$Z$92,$A108)+GOALS('09-10 Teamsheets'!$S$2:$Z$98,$A108)+GOALS('10-11 Teamsheets'!$S$2:$Z$107,$A108)+GOALS('11-12 Teamsheets'!$S$2:$Z$119,$A108)+GOALS('12-13 Teamsheets'!$S$2:$Z$126,$A108)+GOALS('13-14 Teamsheets'!$S$2:$Z$132,$A108)+GOALS('14-15 Teamsheets'!$S$2:$Z$136,$A108)) &amp; ")"</f>
        <v>0(2)</v>
      </c>
      <c r="CG108" s="28">
        <f t="shared" si="34"/>
        <v>2</v>
      </c>
      <c r="CH108" s="71">
        <f t="shared" si="35"/>
        <v>0</v>
      </c>
      <c r="CI108" s="83">
        <f t="shared" si="36"/>
        <v>0</v>
      </c>
      <c r="CJ108" s="77">
        <f t="shared" si="37"/>
        <v>0</v>
      </c>
      <c r="CK108" s="74" t="str">
        <f>(CARDS('05-06 Teamsheets'!$H$2:$W$71,$A108,$CX$2)+CARDS('06-07 Teamsheets'!$H$2:$Z$83,$A108,$CX$2)+CARDS('07-08 Teamsheets'!$H$2:$Z$88,$A108,$CX$2)+CARDS('08-09 Teamsheets'!$H$2:$Z$92,$A108,$CX$2)+CARDS('09-10 Teamsheets'!$H$2:$Z$98,$A108,$CX$2)+CARDS('10-11 Teamsheets'!$H$2:$Z$107,$A108,$CX$2)+CARDS('11-12 Teamsheets'!$H$2:$Z$119,$A108,$CX$2)+CARDS('12-13 Teamsheets'!$H$2:$Z$126,$A108,$CX$2)+CARDS('13-14 Teamsheets'!$H$2:$Z$130,$A108,$CX$2)) &amp; "(" &amp; (CARDS('05-06 Teamsheets'!$H$2:$W$71,$A108,$CX$3)+CARDS('06-07 Teamsheets'!$H$2:$Z$83,$A108,$CX$3)+CARDS('07-08 Teamsheets'!$H$2:$Z$88,$A108,$CX$3)+CARDS('08-09 Teamsheets'!$H$2:$Z$92,$A108,$CX$3)+CARDS('09-10 Teamsheets'!$H$2:$Z$98,$A108,$CX$3)+CARDS('10-11 Teamsheets'!$H$2:$Z$107,$A108,$CX$3)+CARDS('11-12 Teamsheets'!$H$2:$Z$119,$A108,$CX$3)+CARDS('13-14 Teamsheets'!$H$2:$Z$130,$A108,$CX$3)) &amp; ")"</f>
        <v>0(0)</v>
      </c>
      <c r="CL108" s="28">
        <f>SUM(F108,K108,P108,U108)</f>
        <v>126</v>
      </c>
      <c r="CM108" s="28">
        <f t="shared" si="25"/>
        <v>0</v>
      </c>
      <c r="CN108" s="77">
        <f>SUM(CL108:CM108)</f>
        <v>126</v>
      </c>
      <c r="CO108" s="28">
        <f>IF(AND(CN108&lt;&gt;0, CA108&lt;&gt;0),CN108/CA108,0)</f>
        <v>42</v>
      </c>
      <c r="CP108" s="28">
        <f>IF(CG108&lt;&gt;0,CG108/CA108,0)</f>
        <v>0.66666666666666663</v>
      </c>
      <c r="CQ108" s="77">
        <f>IF(CG108&lt;&gt;0,CN108/CG108,0)</f>
        <v>63</v>
      </c>
      <c r="CS108" s="71">
        <f t="shared" si="26"/>
        <v>148</v>
      </c>
      <c r="CT108" s="83">
        <f t="shared" si="27"/>
        <v>153</v>
      </c>
      <c r="CU108" s="77">
        <f t="shared" si="28"/>
        <v>55</v>
      </c>
    </row>
    <row r="109" spans="1:102" x14ac:dyDescent="0.2">
      <c r="A109" s="25" t="s">
        <v>1988</v>
      </c>
      <c r="B109" s="27" t="s">
        <v>1635</v>
      </c>
      <c r="C109" s="27" t="s">
        <v>1635</v>
      </c>
      <c r="D109" s="27">
        <v>0</v>
      </c>
      <c r="E109" s="27" t="s">
        <v>1635</v>
      </c>
      <c r="F109" s="82">
        <v>0</v>
      </c>
      <c r="G109" s="27" t="s">
        <v>1635</v>
      </c>
      <c r="H109" s="27" t="s">
        <v>1635</v>
      </c>
      <c r="I109" s="27">
        <v>0</v>
      </c>
      <c r="J109" s="27" t="s">
        <v>1635</v>
      </c>
      <c r="K109" s="82">
        <v>0</v>
      </c>
      <c r="L109" s="27" t="s">
        <v>1635</v>
      </c>
      <c r="M109" s="27" t="s">
        <v>1635</v>
      </c>
      <c r="N109" s="27">
        <v>0</v>
      </c>
      <c r="O109" s="27" t="s">
        <v>1635</v>
      </c>
      <c r="P109" s="82">
        <v>0</v>
      </c>
      <c r="Q109" s="27" t="str">
        <f>(APPS('08-09 Teamsheets'!$H$2:$R$92,$A109,'08-09 Teamsheets'!$C$2:$C$92,Q$1)+APPS('09-10 Teamsheets'!$H$2:$R$98,$A109,'09-10 Teamsheets'!$C$2:$C$98,Q$1)+APPS('10-11 Teamsheets'!$H$2:$R$107,$A109,'10-11 Teamsheets'!$C$2:$C$107,Q$1)+APPS('11-12 Teamsheets'!$H$2:$R$119,$A109,'11-12 Teamsheets'!$C$2:$C$119,Q$1)+APPS('12-13 Teamsheets'!$H$2:$R$126,$A109,'12-13 Teamsheets'!$C$2:$C$126,Q$1)+APPS('13-14 Teamsheets'!$H$2:$R$132,$A109,'13-14 Teamsheets'!$C$2:$C$132,Q$1)+APPS('14-15 Teamsheets'!$H$2:$R$136,$A109,'14-15 Teamsheets'!$C$2:$C$136,Q$1)) &amp; "(" &amp; (SUBS('08-09 Teamsheets'!$S$2:$Z$92,$A109,'08-09 Teamsheets'!$C$2:$C$92,Q$1)+SUBS('09-10 Teamsheets'!$S$2:$Z$98,$A109,'09-10 Teamsheets'!$C$2:$C$98,Q$1)+SUBS('10-11 Teamsheets'!$S$2:$Z$107,$A109,'10-11 Teamsheets'!$C$2:$C$107,Q$1)+SUBS('11-12 Teamsheets'!$S$2:$Z$119,$A109,'11-12 Teamsheets'!$C$2:$C$119,Q$1)+SUBS('12-13 Teamsheets'!$S$2:$Z$126,$A109,'12-13 Teamsheets'!$C$2:$C$126,Q$1)+SUBS('13-14 Teamsheets'!$S$2:$Z$132,$A109,'13-14 Teamsheets'!$C$2:$C$132,Q$1)+SUBS('14-15 Teamsheets'!$S$2:$Z$136,$A109,'14-15 Teamsheets'!$C$2:$C$136,Q$1)) &amp; ")"</f>
        <v>10(3)</v>
      </c>
      <c r="R109" s="27" t="str">
        <f>(GOALS('08-09 Teamsheets'!$H$2:$R$92,$A109,'08-09 Teamsheets'!$C$2:$C$92,Q$1)+GOALS('09-10 Teamsheets'!$H$2:$R$98,$A109,'09-10 Teamsheets'!$C$2:$C$98,Q$1)+GOALS('10-11 Teamsheets'!$H$2:$R$107,$A109,'10-11 Teamsheets'!$C$2:$C$107,Q$1)+GOALS('11-12 Teamsheets'!$H$2:$R$119,$A109,'11-12 Teamsheets'!$C$2:$C$119,Q$1)+GOALS('12-13 Teamsheets'!$H$2:$R$126,$A109,'12-13 Teamsheets'!$C$2:$C$126,Q$1)+GOALS('13-14 Teamsheets'!$H$2:$R$132,$A109,'13-14 Teamsheets'!$C$2:$C$132,Q$1)+GOALS('14-15 Teamsheets'!$H$2:$R$136,$A109,'14-15 Teamsheets'!$C$2:$C$136,Q$1)) &amp; "(" &amp; (GOALS('08-09 Teamsheets'!$S$2:$Z$92,$A109,'08-09 Teamsheets'!$C$2:$C$92,Q$1)+GOALS('09-10 Teamsheets'!$S$2:$Z$98,$A109,'09-10 Teamsheets'!$C$2:$C$98,Q$1)+GOALS('10-11 Teamsheets'!$S$2:$Z$107,$A109,'10-11 Teamsheets'!$C$2:$C$107,Q$1)+GOALS('11-12 Teamsheets'!$S$2:$Z$119,$A109,'11-12 Teamsheets'!$C$2:$C$119,Q$1)+GOALS('12-13 Teamsheets'!$S$2:$Z$126,$A109,'12-13 Teamsheets'!$C$2:$C$126,Q$1)+GOALS('13-14 Teamsheets'!$S$2:$Z$132,$A109,'13-14 Teamsheets'!$C$2:$C$132,Q$1)+GOALS('14-15 Teamsheets'!$S$2:$Z$136,$A109,'14-15 Teamsheets'!$C$2:$C$136,Q$1)) &amp; ")"</f>
        <v>4(0)</v>
      </c>
      <c r="S109" s="27">
        <f>Clean_sheet('08-09 Teamsheets'!$C$2:$H$92,$A109,Q$1)+Clean_sheet('09-10 Teamsheets'!$C$2:$H$98,$A109,Q$1)+Clean_sheet('10-11 Teamsheets'!$C$2:$H$107,$A109,Q$1)+Clean_sheet('11-12 Teamsheets'!$C$2:$H$119,$A109,Q$1)+Clean_sheet('12-13 Teamsheets'!$C$2:$H$126,$A109,Q$1)+Clean_sheet('13-14 Teamsheets'!$C$2:$H$132,$A109,Q$1)+Clean_sheet('14-15 Teamsheets'!$C$2:$H$136,$A109,Q$1)</f>
        <v>0</v>
      </c>
      <c r="T109" s="27" t="str">
        <f>(CARDS('08-09 Teamsheets'!$H$2:$Z$92,$A109,$CX$2,'08-09 Teamsheets'!$C$2:$C$92,Q$1)+CARDS('09-10 Teamsheets'!$H$2:$Z$98,$A109,$CX$2,'09-10 Teamsheets'!$C$2:$C$98,Q$1)+CARDS('10-11 Teamsheets'!$H$2:$Z$107,$A109,$CX$2,'10-11 Teamsheets'!$C$2:$C$107,Q$1)+CARDS('11-12 Teamsheets'!$H$2:$Z$119,$A109,$CX$2,'11-12 Teamsheets'!$C$2:$C$119,Q$1)+CARDS('12-13 Teamsheets'!$H$2:$Z$126,$A109,$CX$2,'12-13 Teamsheets'!$C$2:$C$126,Q$1)+CARDS('13-14 Teamsheets'!$H$2:$Z$132,$A109,$CX$2,'13-14 Teamsheets'!$C$2:$C$132,Q$1)+CARDS('14-15 Teamsheets'!$H$2:$Z$136,$A109,$CX$2,'14-15 Teamsheets'!$C$2:$C$136,Q$1)) &amp; "(" &amp; (CARDS('08-09 Teamsheets'!$H$2:$Z$92,$A109,$CX$3,'08-09 Teamsheets'!$C$2:$C$92,Q$1)+CARDS('09-10 Teamsheets'!$H$2:$Z$98,$A109,$CX$3,'09-10 Teamsheets'!$C$2:$C$98,Q$1)+CARDS('10-11 Teamsheets'!$H$2:$Z$107,$A109,$CX$3,'10-11 Teamsheets'!$C$2:$C$107,Q$1)+CARDS('11-12 Teamsheets'!$H$2:$Z$119,$A109,$CX$3,'11-12 Teamsheets'!$C$2:$C$119,Q$1)+CARDS('12-13 Teamsheets'!$H$2:$Z$126,$A109,$CX$3,'12-13 Teamsheets'!$C$2:$C$126,Q$1)+CARDS('13-14 Teamsheets'!$H$2:$Z$132,$A109,$CX$3,'13-14 Teamsheets'!$C$2:$C$132,Q$1)+CARDS('14-15 Teamsheets'!$H$2:$Z$136,$A109,$CX$3,'14-15 Teamsheets'!$C$2:$C$136,Q$1)) &amp; ")"</f>
        <v>0(1)</v>
      </c>
      <c r="U109" s="82">
        <f>MINS_PLAYED('08-09 Teamsheets'!$H$2:$R$92,$A109,'08-09 Teamsheets'!$C$2:$C$92,Q$1)+MINS_PLAYED('09-10 Teamsheets'!$H$2:$R$98,$A109,'09-10 Teamsheets'!$C$2:$C$98,Q$1)+ MINS_AS_SUB('08-09 Teamsheets'!$S$2:$Z$92,$A109,'08-09 Teamsheets'!$C$2:$C$92,Q$1)+ MINS_AS_SUB('09-10 Teamsheets'!$S$2:$Z$98,$A109,'09-10 Teamsheets'!$C$2:$C$98,Q$1)+MINS_PLAYED('10-11 Teamsheets'!$H$2:$R$107,$A109,'10-11 Teamsheets'!$C$2:$C$107,Q$1)+MINS_AS_SUB('10-11 Teamsheets'!$S$2:$Z$107,$A109,'10-11 Teamsheets'!$C$2:$C$107,Q$1)+MINS_PLAYED('11-12 Teamsheets'!$H$2:$R$119,$A109,'11-12 Teamsheets'!$C$2:$C$119,Q$1)+MINS_AS_SUB('11-12 Teamsheets'!$S$2:$Z$119,$A109,'11-12 Teamsheets'!$C$2:$C$119,Q$1)+MINS_PLAYED('12-13 Teamsheets'!$H$2:$R$126,$A109,'12-13 Teamsheets'!$C$2:$C$126,Q$1)+MINS_AS_SUB('12-13 Teamsheets'!$S$2:$Z$126,$A109,'12-13 Teamsheets'!$C$2:$C$126,Q$1)+MINS_PLAYED('13-14 Teamsheets'!$H$2:$R$132,$A109,'13-14 Teamsheets'!$C$2:$C$132,Q$1)+MINS_AS_SUB('13-14 Teamsheets'!$S$2:$Z$132,$A109,'13-14 Teamsheets'!$C$2:$C$132,Q$1)+MINS_PLAYED('14-15 Teamsheets'!$H$2:$R$136,$A109,'14-15 Teamsheets'!$C$2:$C$136,Q$1)+MINS_AS_SUB('14-15 Teamsheets'!$S$2:$Z$136,$A109,'14-15 Teamsheets'!$C$2:$C$136,Q$1)</f>
        <v>880</v>
      </c>
      <c r="V109" s="27" t="s">
        <v>1635</v>
      </c>
      <c r="W109" s="27" t="s">
        <v>1635</v>
      </c>
      <c r="X109" s="27">
        <v>0</v>
      </c>
      <c r="Y109" s="27" t="s">
        <v>1635</v>
      </c>
      <c r="Z109" s="82">
        <v>0</v>
      </c>
      <c r="AA109" s="27" t="s">
        <v>1635</v>
      </c>
      <c r="AB109" s="27" t="s">
        <v>1635</v>
      </c>
      <c r="AC109" s="27">
        <v>0</v>
      </c>
      <c r="AD109" s="27" t="s">
        <v>1635</v>
      </c>
      <c r="AE109" s="82">
        <v>0</v>
      </c>
      <c r="AF109" s="27" t="s">
        <v>1635</v>
      </c>
      <c r="AG109" s="27" t="s">
        <v>1635</v>
      </c>
      <c r="AH109" s="27">
        <v>0</v>
      </c>
      <c r="AI109" s="27" t="s">
        <v>1635</v>
      </c>
      <c r="AJ109" s="82">
        <v>0</v>
      </c>
      <c r="AK109" s="27" t="s">
        <v>1635</v>
      </c>
      <c r="AL109" s="27" t="s">
        <v>1635</v>
      </c>
      <c r="AM109" s="27">
        <v>0</v>
      </c>
      <c r="AN109" s="27" t="s">
        <v>1635</v>
      </c>
      <c r="AO109" s="82">
        <v>0</v>
      </c>
      <c r="AP109" s="27" t="s">
        <v>1635</v>
      </c>
      <c r="AQ109" s="27" t="s">
        <v>1635</v>
      </c>
      <c r="AR109" s="27">
        <v>0</v>
      </c>
      <c r="AS109" s="27" t="s">
        <v>1635</v>
      </c>
      <c r="AT109" s="82">
        <v>0</v>
      </c>
      <c r="AU109" s="27" t="s">
        <v>1635</v>
      </c>
      <c r="AV109" s="27" t="s">
        <v>1635</v>
      </c>
      <c r="AW109" s="27">
        <v>0</v>
      </c>
      <c r="AX109" s="27" t="s">
        <v>1635</v>
      </c>
      <c r="AY109" s="82">
        <v>0</v>
      </c>
      <c r="AZ109" s="27" t="str">
        <f>(APPS('07-08 Teamsheets'!$H$2:$R$88,$A109,'07-08 Teamsheets'!$C$2:$C$88,AZ$1)+APPS('11-12 Teamsheets'!$H$2:$R$119,$A109,'11-12 Teamsheets'!$C$2:$C$119,AZ$1)+APPS('12-13 Teamsheets'!$H$2:$R$126,$A109,'12-13 Teamsheets'!$C$2:$C$126,AZ$1)+APPS('13-14 Teamsheets'!$H$2:$R$132,$A109,'13-14 Teamsheets'!$C$2:$C$132,AZ$1)+APPS('14-15 Teamsheets'!$H$2:$R$136,$A109,'14-15 Teamsheets'!$C$2:$C$136,AZ$1)) &amp; "(" &amp; (SUBS('07-08 Teamsheets'!$S$2:$Z$88,$A109,'07-08 Teamsheets'!$C$2:$C$88,AZ$1)+SUBS('11-12 Teamsheets'!$S$2:$Z$119,$A109,'11-12 Teamsheets'!$C$2:$C$119,AZ$1)+SUBS('12-13 Teamsheets'!$S$2:$Z$126,$A109,'12-13 Teamsheets'!$C$2:$C$126,AZ$1)+SUBS('13-14 Teamsheets'!$S$2:$Z$132,$A109,'13-14 Teamsheets'!$C$2:$C$132,AZ$1)+SUBS('14-15 Teamsheets'!$S$2:$Z$136,$A109,'14-15 Teamsheets'!$C$2:$C$136,AZ$1)) &amp; ")"</f>
        <v>0(0)</v>
      </c>
      <c r="BA109" s="27" t="str">
        <f>(GOALS('07-08 Teamsheets'!$H$2:$R$88,$A109,'07-08 Teamsheets'!$C$2:$C$88,AZ$1)+GOALS('11-12 Teamsheets'!$H$2:$R$119,$A109,'11-12 Teamsheets'!$C$2:$C$119,AZ$1)+GOALS('12-13 Teamsheets'!$H$2:$R$126,$A109,'12-13 Teamsheets'!$C$2:$C$126,AZ$1)+GOALS('13-14 Teamsheets'!$H$2:$R$132,$A109,'13-14 Teamsheets'!$C$2:$C$132,AZ$1)+GOALS('14-15 Teamsheets'!$H$2:$R$136,$A109,'14-15 Teamsheets'!$C$2:$C$136,AZ$1)) &amp; "(" &amp; (GOALS('07-08 Teamsheets'!$S$2:$Z$88,$A109,'07-08 Teamsheets'!$C$2:$C$88,AZ$1)+GOALS('11-12 Teamsheets'!$S$2:$Z$119,$A109,'11-12 Teamsheets'!$C$2:$C$119,AZ$1)+GOALS('12-13 Teamsheets'!$S$2:$Z$126,$A109,'12-13 Teamsheets'!$C$2:$C$126,AZ$1)+GOALS('13-14 Teamsheets'!$S$2:$Z$132,$A109,'13-14 Teamsheets'!$C$2:$C$132,AZ$1)+GOALS('14-15 Teamsheets'!$S$2:$Z$136,$A109,'14-15 Teamsheets'!$C$2:$C$136,AZ$1)) &amp; ")"</f>
        <v>0(0)</v>
      </c>
      <c r="BB109" s="27">
        <f>Clean_sheet('07-08 Teamsheets'!$C$2:$H$92,$A109,AZ$1)+Clean_sheet('11-12 Teamsheets'!$C$2:$H$119,$A109,AZ$1)+Clean_sheet('12-13 Teamsheets'!$C$2:$H$126,$A109,AZ$1)+Clean_sheet('13-14 Teamsheets'!$C$2:$H$132,$A109,AZ$1)+Clean_sheet('14-15 Teamsheets'!$C$2:$H$136,$A109,AZ$1)</f>
        <v>0</v>
      </c>
      <c r="BC109" s="27" t="str">
        <f>(CARDS('07-08 Teamsheets'!$H$2:$Z$88,$A109,$CX$2,'07-08 Teamsheets'!$C$2:$C$88,AZ$1)+CARDS('11-12 Teamsheets'!$H$2:$Z$119,$A109,$CX$2,'11-12 Teamsheets'!$C$2:$C$119,AZ$1)+CARDS('12-13 Teamsheets'!$H$2:$Z$126,$A109,$CX$2,'12-13 Teamsheets'!$C$2:$C$126,AZ$1)+CARDS('13-14 Teamsheets'!$H$2:$Z$132,$A109,$CX$2,'13-14 Teamsheets'!$C$2:$C$132,AZ$1)+CARDS('14-15 Teamsheets'!$H$2:$Z$136,$A109,$CX$2,'14-15 Teamsheets'!$C$2:$C$136,AZ$1)) &amp; "(" &amp; (CARDS('07-08 Teamsheets'!$H$2:$Z$88,$A109,$CX$3,'07-08 Teamsheets'!$C$2:$C$88,AZ$1)+CARDS('11-12 Teamsheets'!$H$2:$Z$119,$A109,$CX$3,'11-12 Teamsheets'!$C$2:$C$119,AZ$1)+CARDS('12-13 Teamsheets'!$H$2:$Z$126,$A109,$CX$3,'12-13 Teamsheets'!$C$2:$C$126,AZ$1)+CARDS('13-14 Teamsheets'!$H$2:$Z$132,$A109,$CX$3,'13-14 Teamsheets'!$C$2:$C$132,AZ$1)+CARDS('14-15 Teamsheets'!$H$2:$Z$136,$A109,$CX$3,'14-15 Teamsheets'!$C$2:$C$136,AZ$1)) &amp; ")"</f>
        <v>0(0)</v>
      </c>
      <c r="BD109" s="82">
        <f>MINS_PLAYED('07-08 Teamsheets'!$H$2:$R$88,$A109,'07-08 Teamsheets'!$C$2:$C$88,AZ$1)+MINS_PLAYED('11-12 Teamsheets'!$H$2:$R$119,$A109,'11-12 Teamsheets'!$C$2:$C$119,AZ$1)+MINS_PLAYED('12-13 Teamsheets'!$H$2:$R$126,$A109,'12-13 Teamsheets'!$C$2:$C$126,AZ$1)+MINS_PLAYED('13-14 Teamsheets'!$H$2:$R$132,$A109,'13-14 Teamsheets'!$C$2:$C$132,AZ$1)+MINS_PLAYED('14-15 Teamsheets'!$H$2:$R$136,$A109,'14-15 Teamsheets'!$C$2:$C$136,AZ$1)+MINS_AS_SUB('07-08 Teamsheets'!$S$2:$Z$88,$A109,'07-08 Teamsheets'!$C$2:$C$88,AZ$1)+MINS_AS_SUB('11-12 Teamsheets'!$S$2:$Z$119,$A109,'11-12 Teamsheets'!$C$2:$C$119,AZ$1)+MINS_AS_SUB('12-13 Teamsheets'!$S$2:$Z$126,$A109,'12-13 Teamsheets'!$C$2:$C$126,AZ$1)+MINS_AS_SUB('13-14 Teamsheets'!$S$2:$Z$132,$A109,'13-14 Teamsheets'!$C$2:$C$132,AZ$1)+MINS_AS_SUB('14-15 Teamsheets'!$S$2:$Z$136,$A109,'14-15 Teamsheets'!$C$2:$C$136,AZ$1)</f>
        <v>0</v>
      </c>
      <c r="BE109" s="27" t="str">
        <f>(APPS('08-09 Teamsheets'!$H$2:$R$92,$A109,'08-09 Teamsheets'!$C$2:$C$92,BE$1)+APPS('09-10 Teamsheets'!$H$2:$R$98,$A109,'09-10 Teamsheets'!$C$2:$C$98,BE$1)+APPS('10-11 Teamsheets'!$H$2:$R$107,$A109,'10-11 Teamsheets'!$C$2:$C$107,BE$1)+APPS('11-12 Teamsheets'!$H$2:$R$119,$A109,'11-12 Teamsheets'!$C$2:$C$119,BE$1)+APPS('12-13 Teamsheets'!$H$2:$R$126,$A109,'12-13 Teamsheets'!$C$2:$C$126,BE$1)+APPS('13-14 Teamsheets'!$H$2:$R$132,$A109,'13-14 Teamsheets'!$C$2:$C$132,BE$1)+APPS('14-15 Teamsheets'!$H$2:$R$136,$A109,'14-15 Teamsheets'!$C$2:$C$136,BE$1)) &amp; "(" &amp; (SUBS('08-09 Teamsheets'!$S$2:$Z$92,$A109,'08-09 Teamsheets'!$C$2:$C$92,BE$1)+SUBS('09-10 Teamsheets'!$S$2:$Z$98,$A109,'09-10 Teamsheets'!$C$2:$C$98,BE$1)+SUBS('10-11 Teamsheets'!$S$2:$Z$107,$A109,'10-11 Teamsheets'!$C$2:$C$107,BE$1)+SUBS('11-12 Teamsheets'!$S$2:$Z$119,$A109,'11-12 Teamsheets'!$C$2:$C$119,BE$1)+SUBS('12-13 Teamsheets'!$S$2:$Z$126,$A109,'12-13 Teamsheets'!$C$2:$C$126,BE$1)+SUBS('13-14 Teamsheets'!$S$2:$Z$132,$A109,'13-14 Teamsheets'!$C$2:$C$132,BE$1)+SUBS('14-15 Teamsheets'!$S$2:$Z$136,$A109,'14-15 Teamsheets'!$C$2:$C$136,BE$1)) &amp; ")"</f>
        <v>0(0)</v>
      </c>
      <c r="BF109" s="27" t="str">
        <f>(GOALS('08-09 Teamsheets'!$H$2:$R$92,$A109,'08-09 Teamsheets'!$C$2:$C$92,BE$1)+GOALS('09-10 Teamsheets'!$H$2:$R$98,$A109,'09-10 Teamsheets'!$C$2:$C$98,BE$1)+GOALS('10-11 Teamsheets'!$H$2:$R$107,$A109,'10-11 Teamsheets'!$C$2:$C$107,BE$1)+GOALS('11-12 Teamsheets'!$H$2:$R$119,$A109,'11-12 Teamsheets'!$C$2:$C$119,BE$1)+GOALS('12-13 Teamsheets'!$H$2:$R$126,$A109,'12-13 Teamsheets'!$C$2:$C$126,BE$1)+GOALS('13-14 Teamsheets'!$H$2:$R$132,$A109,'13-14 Teamsheets'!$C$2:$C$132,BE$1)+GOALS('14-15 Teamsheets'!$H$2:$R$136,$A109,'14-15 Teamsheets'!$C$2:$C$136,BE$1)) &amp; "(" &amp; (GOALS('08-09 Teamsheets'!$S$2:$Z$92,$A109,'08-09 Teamsheets'!$C$2:$C$92,BE$1)+GOALS('09-10 Teamsheets'!$S$2:$Z$98,$A109,'09-10 Teamsheets'!$C$2:$C$98,BE$1)+GOALS('10-11 Teamsheets'!$S$2:$Z$107,$A109,'10-11 Teamsheets'!$C$2:$C$107,BE$1)+GOALS('11-12 Teamsheets'!$S$2:$Z$119,$A109,'11-12 Teamsheets'!$C$2:$C$119,BE$1)+GOALS('12-13 Teamsheets'!$S$2:$Z$126,$A109,'12-13 Teamsheets'!$C$2:$C$126,BE$1)+GOALS('13-14 Teamsheets'!$S$2:$Z$132,$A109,'13-14 Teamsheets'!$C$2:$C$132,BE$1)+GOALS('14-15 Teamsheets'!$S$2:$Z$136,$A109,'14-15 Teamsheets'!$C$2:$C$136,BE$1)) &amp; ")"</f>
        <v>0(0)</v>
      </c>
      <c r="BG109" s="27">
        <f>Clean_sheet('08-09 Teamsheets'!$C$2:$H$92,$A109,BE$1)+Clean_sheet('09-10 Teamsheets'!$C$2:$H$98,$A109,BE$1)+Clean_sheet('10-11 Teamsheets'!$C$2:$H$107,$A109,BE$1)+Clean_sheet('11-12 Teamsheets'!$C$2:$H$119,$A109,BE$1)+Clean_sheet('12-13 Teamsheets'!$C$2:$H$126,$A109,BE$1)+Clean_sheet('13-14 Teamsheets'!$C$2:$H$132,$A109,BE$1)+Clean_sheet('14-15 Teamsheets'!$C$2:$H$136,$A109,BE$1)</f>
        <v>0</v>
      </c>
      <c r="BH109" s="27" t="str">
        <f>(CARDS('08-09 Teamsheets'!$H$2:$Z$92,$A109,$CX$2,'08-09 Teamsheets'!$C$2:$C$92,BE$1)+CARDS('09-10 Teamsheets'!$H$2:$Z$98,$A109,$CX$2,'09-10 Teamsheets'!$C$2:$C$98,BE$1)+CARDS('10-11 Teamsheets'!$H$2:$Z$107,$A109,$CX$2,'10-11 Teamsheets'!$C$2:$C$107,BE$1)+CARDS('11-12 Teamsheets'!$H$2:$Z$119,$A109,$CX$2,'11-12 Teamsheets'!$C$2:$C$119,BE$1)+CARDS('12-13 Teamsheets'!$H$2:$Z$126,$A109,$CX$2,'12-13 Teamsheets'!$C$2:$C$126,BE$1)+CARDS('13-14 Teamsheets'!$H$2:$Z$132,$A109,$CX$2,'13-14 Teamsheets'!$C$2:$C$132,BE$1)+CARDS('14-15 Teamsheets'!$H$2:$Z$136,$A109,$CX$2,'14-15 Teamsheets'!$C$2:$C$136,BE$1)) &amp; "(" &amp; (CARDS('08-09 Teamsheets'!$H$2:$Z$92,$A109,$CX$3,'08-09 Teamsheets'!$C$2:$C$92,BE$1)+CARDS('09-10 Teamsheets'!$H$2:$Z$98,$A109,$CX$3,'09-10 Teamsheets'!$C$2:$C$98,BE$1)+CARDS('10-11 Teamsheets'!$H$2:$Z$107,$A109,$CX$3,'10-11 Teamsheets'!$C$2:$C$107,BE$1)+CARDS('11-12 Teamsheets'!$H$2:$Z$119,$A109,$CX$3,'11-12 Teamsheets'!$C$2:$C$119,BE$1)+CARDS('12-13 Teamsheets'!$H$2:$Z$126,$A109,$CX$3,'12-13 Teamsheets'!$C$2:$C$126,BE$1)+CARDS('13-14 Teamsheets'!$H$2:$Z$132,$A109,$CX$3,'13-14 Teamsheets'!$C$2:$C$132,BE$1)+CARDS('14-15 Teamsheets'!$H$2:$Z$136,$A109,$CX$3,'14-15 Teamsheets'!$C$2:$C$136,BE$1)) &amp; ")"</f>
        <v>0(0)</v>
      </c>
      <c r="BI109" s="82">
        <f>MINS_PLAYED('08-09 Teamsheets'!$H$2:$R$92,$A109,'08-09 Teamsheets'!$C$2:$C$92,BE$1)+MINS_PLAYED('09-10 Teamsheets'!$H$2:$R$98,$A109,'09-10 Teamsheets'!$C$2:$C$98,BE$1)+ MINS_AS_SUB('08-09 Teamsheets'!$S$2:$Z$92,$A109,'08-09 Teamsheets'!$C$2:$C$92,BE$1)+ MINS_AS_SUB('09-10 Teamsheets'!$S$2:$Z$98,$A109,'09-10 Teamsheets'!$C$2:$C$98,BE$1)+MINS_PLAYED('10-11 Teamsheets'!$H$2:$R$107,$A109,'10-11 Teamsheets'!$C$2:$C$107,BE$1)+MINS_AS_SUB('10-11 Teamsheets'!$S$2:$Z$107,$A109,'10-11 Teamsheets'!$C$2:$C$107,BE$1)+MINS_PLAYED('11-12 Teamsheets'!$H$2:$R$119,$A109,'11-12 Teamsheets'!$C$2:$C$119,BE$1)+MINS_AS_SUB('11-12 Teamsheets'!$S$2:$Z$119,$A109,'11-12 Teamsheets'!$C$2:$C$119,BE$1)+MINS_PLAYED('12-13 Teamsheets'!$H$2:$R$126,$A109,'12-13 Teamsheets'!$C$2:$C$126,BE$1)+MINS_AS_SUB('12-13 Teamsheets'!$S$2:$Z$126,$A109,'12-13 Teamsheets'!$C$2:$C$126,BE$1)+MINS_PLAYED('13-14 Teamsheets'!$H$2:$R$132,$A109,'13-14 Teamsheets'!$C$2:$C$132,BE$1)+MINS_AS_SUB('13-14 Teamsheets'!$S$2:$Z$132,$A109,'13-14 Teamsheets'!$C$2:$C$132,BE$1)+MINS_PLAYED('14-15 Teamsheets'!$H$2:$R$136,$A109,'14-15 Teamsheets'!$C$2:$C$136,BE$1)+MINS_AS_SUB('14-15 Teamsheets'!$S$2:$Z$136,$A109,'14-15 Teamsheets'!$C$2:$C$136,BE$1)</f>
        <v>0</v>
      </c>
      <c r="BJ109" s="27" t="str">
        <f>(APPS('07-08 Teamsheets'!$H$2:$R$88,$A109,'07-08 Teamsheets'!$C$2:$C$88,BJ$1)+APPS('08-09 Teamsheets'!$H$2:$R$92,$A109,'08-09 Teamsheets'!$C$2:$C$92,BJ$1)+APPS('09-10 Teamsheets'!$H$2:$R$98,$A109,'09-10 Teamsheets'!$C$2:$C$98,BJ$1)+APPS('10-11 Teamsheets'!$H$2:$R$106,$A109,'10-11 Teamsheets'!$C$2:$C$106,BJ$1)+APPS('11-12 Teamsheets'!$H$2:$R$119,$A109,'11-12 Teamsheets'!$C$2:$C$119,BJ$1)+APPS('12-13 Teamsheets'!$H$2:$R$126,$A109,'12-13 Teamsheets'!$C$2:$C$126,BJ$1)+APPS('13-14 Teamsheets'!$H$2:$R$132,$A109,'13-14 Teamsheets'!$C$2:$C$132,BJ$1)+APPS('14-15 Teamsheets'!$H$2:$R$136,$A109,'14-15 Teamsheets'!$C$2:$C$136,BJ$1)) &amp; "(" &amp; (SUBS('07-08 Teamsheets'!$S$2:$Z$88,$A109,'07-08 Teamsheets'!$C$2:$C$88,BJ$1)+SUBS('08-09 Teamsheets'!$S$2:$Z$92,$A109,'08-09 Teamsheets'!$C$2:$C$92,BJ$1)+SUBS('09-10 Teamsheets'!$S$2:$Z$98,$A109,'09-10 Teamsheets'!$C$2:$C$98,BJ$1)+SUBS('10-11 Teamsheets'!$S$2:$Z$106,$A109,'10-11 Teamsheets'!$C$2:$C$106,BJ$1)+SUBS('11-12 Teamsheets'!$S$2:$Z$119,$A109,'11-12 Teamsheets'!$C$2:$C$119,BJ$1)+SUBS('12-13 Teamsheets'!$S$2:$Z$126,$A109,'12-13 Teamsheets'!$C$2:$C$126,BJ$1)+SUBS('13-14 Teamsheets'!$S$2:$Z$132,$A109,'13-14 Teamsheets'!$C$2:$C$132,BJ$1)+SUBS('14-15 Teamsheets'!$S$2:$Z$136,$A109,'14-15 Teamsheets'!$C$2:$C$136,BJ$1)) &amp; ")"</f>
        <v>0(0)</v>
      </c>
      <c r="BK109" s="27" t="str">
        <f>(GOALS('07-08 Teamsheets'!$H$2:$R$88,$A109,'07-08 Teamsheets'!$C$2:$C$88,BJ$1)+GOALS('08-09 Teamsheets'!$H$2:$R$92,$A109,'08-09 Teamsheets'!$C$2:$C$92,BJ$1)+GOALS('09-10 Teamsheets'!$H$2:$R$98,$A109,'09-10 Teamsheets'!$C$2:$C$98,BJ$1)+GOALS('10-11 Teamsheets'!$H$2:$R$106,$A109,'10-11 Teamsheets'!$C$2:$C$106,BJ$1)+GOALS('11-12 Teamsheets'!$H$2:$R$119,$A109,'11-12 Teamsheets'!$C$2:$C$119,BJ$1)+GOALS('12-13 Teamsheets'!$H$2:$R$126,$A109,'12-13 Teamsheets'!$C$2:$C$126,BJ$1)+GOALS('13-14 Teamsheets'!$H$2:$R$132,$A109,'13-14 Teamsheets'!$C$2:$C$132,BJ$1)+GOALS('14-15 Teamsheets'!$H$2:$R$136,$A109,'14-15 Teamsheets'!$C$2:$C$136,BJ$1)) &amp; "(" &amp; (GOALS('07-08 Teamsheets'!$S$2:$Z$88,$A109,'07-08 Teamsheets'!$C$2:$C$88,BJ$1)+GOALS('08-09 Teamsheets'!$S$2:$Z$92,$A109,'08-09 Teamsheets'!$C$2:$C$92,BJ$1)+GOALS('09-10 Teamsheets'!$S$2:$Z$98,$A109,'09-10 Teamsheets'!$C$2:$C$98,BJ$1)+GOALS('10-11 Teamsheets'!$S$2:$Z$106,$A109,'10-11 Teamsheets'!$C$2:$C$106,BJ$1)+GOALS('11-12 Teamsheets'!$S$2:$Z$119,$A109,'11-12 Teamsheets'!$C$2:$C$119,BJ$1)+GOALS('12-13 Teamsheets'!$S$2:$Z$126,$A109,'12-13 Teamsheets'!$C$2:$C$126,BJ$1)+GOALS('13-14 Teamsheets'!$S$2:$Z$132,$A109,'13-14 Teamsheets'!$C$2:$C$132,BJ$1)+GOALS('14-15 Teamsheets'!$S$2:$Z$136,$A109,'14-15 Teamsheets'!$C$2:$C$136,BJ$1)) &amp; ")"</f>
        <v>0(0)</v>
      </c>
      <c r="BL109" s="27">
        <f>Clean_sheet('07-08 Teamsheets'!$C$2:$H$92,$A109,BJ$1)+Clean_sheet('08-09 Teamsheets'!$C$2:$H$92,$A109,BJ$1)+Clean_sheet('09-10 Teamsheets'!$C$2:$H$98,$A109,BJ$1)+Clean_sheet('10-11 Teamsheets'!$C$2:$H$106,$A109,BJ$1)+Clean_sheet('11-12 Teamsheets'!$C$2:$H$119,$A109,BJ$1)+Clean_sheet('12-13 Teamsheets'!$C$2:$H$126,$A109,BJ$1)+Clean_sheet('13-14 Teamsheets'!$C$2:$H$132,$A109,BJ$1)+Clean_sheet('14-15 Teamsheets'!$C$2:$H$136,$A109,BJ$1)</f>
        <v>0</v>
      </c>
      <c r="BM109" s="27" t="str">
        <f>(CARDS('07-08 Teamsheets'!$H$2:$Z$88,$A109,$CX$2,'07-08 Teamsheets'!$C$2:$C$88,BJ$1)+CARDS('08-09 Teamsheets'!$H$2:$Z$92,$A109,$CX$2,'08-09 Teamsheets'!$C$2:$C$92,BJ$1)+CARDS('09-10 Teamsheets'!$H$2:$Z$98,$A109,$CX$2,'09-10 Teamsheets'!$C$2:$C$98,BJ$1)+CARDS('10-11 Teamsheets'!$H$2:$Z$106,$A109,$CX$2,'10-11 Teamsheets'!$C$2:$C$106,BJ$1)+CARDS('11-12 Teamsheets'!$H$2:$Z$119,$A109,$CX$2,'11-12 Teamsheets'!$C$2:$C$119,BJ$1)+CARDS('12-13 Teamsheets'!$H$2:$Z$126,$A109,$CX$2,'12-13 Teamsheets'!$C$2:$C$126,BJ$1)+CARDS('13-14 Teamsheets'!$H$2:$Z$132,$A109,$CX$2,'13-14 Teamsheets'!$C$2:$C$132,BJ$1)+CARDS('14-15 Teamsheets'!$H$2:$Z$136,$A109,$CX$2,'14-15 Teamsheets'!$C$2:$C$136,BJ$1)) &amp; "(" &amp; (CARDS('07-08 Teamsheets'!$H$2:$Z$88,$A109,$CX$3,'07-08 Teamsheets'!$C$2:$C$88,BJ$1)+CARDS('08-09 Teamsheets'!$H$2:$Z$92,$A109,$CX$3,'08-09 Teamsheets'!$C$2:$C$92,BJ$1)+CARDS('09-10 Teamsheets'!$H$2:$Z$98,$A109,$CX$3,'09-10 Teamsheets'!$C$2:$C$98,BJ$1)+CARDS('10-11 Teamsheets'!$H$2:$Z$106,$A109,$CX$3,'10-11 Teamsheets'!$C$2:$C$106,BJ$1)+CARDS('11-12 Teamsheets'!$H$2:$Z$119,$A109,$CX$3,'11-12 Teamsheets'!$C$2:$C$119,BJ$1)+CARDS('12-13 Teamsheets'!$H$2:$Z$126,$A109,$CX$3,'12-13 Teamsheets'!$C$2:$C$126,BJ$1)+CARDS('13-14 Teamsheets'!$H$2:$Z$132,$A109,$CX$3,'13-14 Teamsheets'!$C$2:$C$132,BJ$1)+CARDS('14-15 Teamsheets'!$H$2:$Z$136,$A109,$CX$3,'14-15 Teamsheets'!$C$2:$C$136,BJ$1)) &amp; ")"</f>
        <v>0(0)</v>
      </c>
      <c r="BN109" s="82">
        <f>MINS_PLAYED('07-08 Teamsheets'!$H$2:$R$88,$A109,'07-08 Teamsheets'!$C$2:$C$88,BJ$1)+MINS_PLAYED('08-09 Teamsheets'!$H$2:$R$92,$A109,'08-09 Teamsheets'!$C$2:$C$92,BJ$1)+MINS_PLAYED('09-10 Teamsheets'!$H$2:$R$98,$A109,'09-10 Teamsheets'!$C$2:$C$98,BJ$1)+MINS_PLAYED('10-11 Teamsheets'!$H$2:$R$106,$A109,'10-11 Teamsheets'!$C$2:$C$106,BJ$1)+MINS_PLAYED('11-12 Teamsheets'!$H$2:$R$119,$A109,'11-12 Teamsheets'!$C$2:$C$119,BJ$1)+MINS_PLAYED('12-13 Teamsheets'!$H$2:$R$126,$A109,'12-13 Teamsheets'!$C$2:$C$126,BJ$1)+MINS_PLAYED('13-14 Teamsheets'!$H$2:$R$132,$A109,'13-14 Teamsheets'!$C$2:$C$132,BJ$1)+MINS_PLAYED('14-15 Teamsheets'!$H$2:$R$136,$A109,'14-15 Teamsheets'!$C$2:$C$136,BJ$1)+MINS_AS_SUB('07-08 Teamsheets'!$S$2:$Z$88,$A109,'07-08 Teamsheets'!$C$2:$C$88,BJ$1)+MINS_AS_SUB('08-09 Teamsheets'!$S$2:$Z$92,$A109,'08-09 Teamsheets'!$C$2:$C$92,BJ$1)+MINS_AS_SUB('09-10 Teamsheets'!$S$2:$Z$98,$A109,'09-10 Teamsheets'!$C$2:$C$98,BJ$1)+MINS_AS_SUB('10-11 Teamsheets'!$S$2:$Z$106,$A109,'10-11 Teamsheets'!$C$2:$C$106,BJ$1)+MINS_AS_SUB('11-12 Teamsheets'!$S$2:$Z$119,$A109,'11-12 Teamsheets'!$C$2:$C$119,BJ$1)+MINS_AS_SUB('12-13 Teamsheets'!$S$2:$Z$126,$A109,'12-13 Teamsheets'!$C$2:$C$126,BJ$1)+MINS_AS_SUB('13-14 Teamsheets'!$S$2:$Z$132,$A109,'13-14 Teamsheets'!$C$2:$C$132,BJ$1)+MINS_AS_SUB('14-15 Teamsheets'!$S$2:$Z$136,$A109,'14-15 Teamsheets'!$C$2:$C$136,BJ$1)</f>
        <v>0</v>
      </c>
      <c r="BO109" s="27" t="str">
        <f>(APPS('07-08 Teamsheets'!$H$2:$R$88,$A109,'07-08 Teamsheets'!$C$2:$C$88,BO$1)+APPS('08-09 Teamsheets'!$H$2:$R$92,$A109,'08-09 Teamsheets'!$C$2:$C$92,BO$1)+APPS('09-10 Teamsheets'!$H$2:$R$98,$A109,'09-10 Teamsheets'!$C$2:$C$98,BO$1)+APPS('10-11 Teamsheets'!$H$2:$R$106,$A109,'10-11 Teamsheets'!$C$2:$C$106,BO$1)+APPS('11-12 Teamsheets'!$H$2:$R$119,$A109,'11-12 Teamsheets'!$C$2:$C$119,BO$1)+APPS('12-13 Teamsheets'!$H$2:$R$126,$A109,'12-13 Teamsheets'!$C$2:$C$126,BO$1)+APPS('13-14 Teamsheets'!$H$2:$R$132,$A109,'13-14 Teamsheets'!$C$2:$C$132,BO$1)+APPS('14-15 Teamsheets'!$H$2:$R$136,$A109,'14-15 Teamsheets'!$C$2:$C$136,BO$1)) &amp; "(" &amp; (SUBS('07-08 Teamsheets'!$S$2:$Z$88,$A109,'07-08 Teamsheets'!$C$2:$C$88,BO$1)+SUBS('08-09 Teamsheets'!$S$2:$Z$92,$A109,'08-09 Teamsheets'!$C$2:$C$92,BO$1)+SUBS('09-10 Teamsheets'!$S$2:$Z$98,$A109,'09-10 Teamsheets'!$C$2:$C$98,BO$1)+SUBS('10-11 Teamsheets'!$S$2:$Z$106,$A109,'10-11 Teamsheets'!$C$2:$C$106,BO$1)+SUBS('11-12 Teamsheets'!$S$2:$Z$119,$A109,'11-12 Teamsheets'!$C$2:$C$119,BO$1)+SUBS('12-13 Teamsheets'!$S$2:$Z$126,$A109,'12-13 Teamsheets'!$C$2:$C$126,BO$1)+SUBS('13-14 Teamsheets'!$S$2:$Z$132,$A109,'13-14 Teamsheets'!$C$2:$C$132,BO$1)+SUBS('14-15 Teamsheets'!$S$2:$Z$136,$A109,'14-15 Teamsheets'!$C$2:$C$136,BO$1)) &amp; ")"</f>
        <v>0(0)</v>
      </c>
      <c r="BP109" s="27" t="str">
        <f>(GOALS('07-08 Teamsheets'!$H$2:$R$88,$A109,'07-08 Teamsheets'!$C$2:$C$88,BO$1)+GOALS('08-09 Teamsheets'!$H$2:$R$92,$A109,'08-09 Teamsheets'!$C$2:$C$92,BO$1)+GOALS('09-10 Teamsheets'!$H$2:$R$98,$A109,'09-10 Teamsheets'!$C$2:$C$98,BO$1)+GOALS('10-11 Teamsheets'!$H$2:$R$106,$A109,'10-11 Teamsheets'!$C$2:$C$106,BO$1)+GOALS('11-12 Teamsheets'!$H$2:$R$119,$A109,'11-12 Teamsheets'!$C$2:$C$119,BO$1)+GOALS('12-13 Teamsheets'!$H$2:$R$126,$A109,'12-13 Teamsheets'!$C$2:$C$126,BO$1)+GOALS('13-14 Teamsheets'!$H$2:$R$132,$A109,'13-14 Teamsheets'!$C$2:$C$132,BO$1)+GOALS('14-15 Teamsheets'!$H$2:$R$136,$A109,'14-15 Teamsheets'!$C$2:$C$136,BO$1)) &amp; "(" &amp; (GOALS('07-08 Teamsheets'!$S$2:$Z$88,$A109,'07-08 Teamsheets'!$C$2:$C$88,BO$1)+GOALS('08-09 Teamsheets'!$S$2:$Z$92,$A109,'08-09 Teamsheets'!$C$2:$C$92,BO$1)+GOALS('09-10 Teamsheets'!$S$2:$Z$98,$A109,'09-10 Teamsheets'!$C$2:$C$98,BO$1)+GOALS('10-11 Teamsheets'!$S$2:$Z$106,$A109,'10-11 Teamsheets'!$C$2:$C$106,BO$1)+GOALS('11-12 Teamsheets'!$S$2:$Z$119,$A109,'11-12 Teamsheets'!$C$2:$C$119,BO$1)+GOALS('12-13 Teamsheets'!$S$2:$Z$126,$A109,'12-13 Teamsheets'!$C$2:$C$126,BO$1)+GOALS('13-14 Teamsheets'!$S$2:$Z$132,$A109,'13-14 Teamsheets'!$C$2:$C$132,BO$1)+GOALS('14-15 Teamsheets'!$S$2:$Z$136,$A109,'14-15 Teamsheets'!$C$2:$C$136,BO$1)) &amp; ")"</f>
        <v>0(0)</v>
      </c>
      <c r="BQ109" s="27">
        <f>Clean_sheet('07-08 Teamsheets'!$C$2:$H$92,$A109,BO$1)+Clean_sheet('08-09 Teamsheets'!$C$2:$H$92,$A109,BO$1)+Clean_sheet('09-10 Teamsheets'!$C$2:$H$98,$A109,BO$1)+Clean_sheet('10-11 Teamsheets'!$C$2:$H$106,$A109,BO$1)+Clean_sheet('11-12 Teamsheets'!$C$2:$H$119,$A109,BO$1)+Clean_sheet('12-13 Teamsheets'!$C$2:$H$126,$A109,BO$1)+Clean_sheet('13-14 Teamsheets'!$C$2:$H$132,$A109,BO$1)+Clean_sheet('14-15 Teamsheets'!$C$2:$H$136,$A109,BO$1)</f>
        <v>0</v>
      </c>
      <c r="BR109" s="27" t="str">
        <f>(CARDS('07-08 Teamsheets'!$H$2:$Z$88,$A109,$CX$2,'07-08 Teamsheets'!$C$2:$C$88,BO$1)+CARDS('08-09 Teamsheets'!$H$2:$Z$92,$A109,$CX$2,'08-09 Teamsheets'!$C$2:$C$92,BO$1)+CARDS('09-10 Teamsheets'!$H$2:$Z$98,$A109,$CX$2,'09-10 Teamsheets'!$C$2:$C$98,BO$1)+CARDS('10-11 Teamsheets'!$H$2:$Z$106,$A109,$CX$2,'10-11 Teamsheets'!$C$2:$C$106,BO$1)+CARDS('11-12 Teamsheets'!$H$2:$Z$119,$A109,$CX$2,'11-12 Teamsheets'!$C$2:$C$119,BO$1)+CARDS('12-13 Teamsheets'!$H$2:$Z$126,$A109,$CX$2,'12-13 Teamsheets'!$C$2:$C$126,BO$1)+CARDS('13-14 Teamsheets'!$H$2:$Z$132,$A109,$CX$2,'13-14 Teamsheets'!$C$2:$C$132,BO$1)+CARDS('14-15 Teamsheets'!$H$2:$Z$136,$A109,$CX$2,'14-15 Teamsheets'!$C$2:$C$136,BO$1)) &amp; "(" &amp; (CARDS('07-08 Teamsheets'!$H$2:$Z$88,$A109,$CX$3,'07-08 Teamsheets'!$C$2:$C$88,BO$1)+CARDS('08-09 Teamsheets'!$H$2:$Z$92,$A109,$CX$3,'08-09 Teamsheets'!$C$2:$C$92,BO$1)+CARDS('09-10 Teamsheets'!$H$2:$Z$98,$A109,$CX$3,'09-10 Teamsheets'!$C$2:$C$98,BO$1)+CARDS('10-11 Teamsheets'!$H$2:$Z$106,$A109,$CX$3,'10-11 Teamsheets'!$C$2:$C$106,BO$1)+CARDS('11-12 Teamsheets'!$H$2:$Z$119,$A109,$CX$3,'11-12 Teamsheets'!$C$2:$C$119,BO$1)+CARDS('12-13 Teamsheets'!$H$2:$Z$126,$A109,$CX$3,'12-13 Teamsheets'!$C$2:$C$126,BO$1)+CARDS('13-14 Teamsheets'!$H$2:$Z$132,$A109,$CX$3,'13-14 Teamsheets'!$C$2:$C$132,BO$1)+CARDS('14-15 Teamsheets'!$H$2:$Z$136,$A109,$CX$3,'14-15 Teamsheets'!$C$2:$C$136,BO$1)) &amp; ")"</f>
        <v>0(0)</v>
      </c>
      <c r="BS109" s="82">
        <f>MINS_PLAYED('07-08 Teamsheets'!$H$2:$R$88,$A109,'07-08 Teamsheets'!$C$2:$C$88,BO$1)+MINS_PLAYED('08-09 Teamsheets'!$H$2:$R$92,$A109,'08-09 Teamsheets'!$C$2:$C$92,BO$1)+MINS_PLAYED('09-10 Teamsheets'!$H$2:$R$98,$A109,'09-10 Teamsheets'!$C$2:$C$98,BO$1)+MINS_PLAYED('10-11 Teamsheets'!$H$2:$R$106,$A109,'10-11 Teamsheets'!$C$2:$C$106,BO$1)+MINS_PLAYED('11-12 Teamsheets'!$H$2:$R$119,$A109,'11-12 Teamsheets'!$C$2:$C$119,BO$1)+MINS_PLAYED('12-13 Teamsheets'!$H$2:$R$126,$A109,'12-13 Teamsheets'!$C$2:$C$126,BO$1)+MINS_PLAYED('13-14 Teamsheets'!$H$2:$R$132,$A109,'13-14 Teamsheets'!$C$2:$C$132,BO$1)+MINS_PLAYED('14-15 Teamsheets'!$H$2:$R$136,$A109,'14-15 Teamsheets'!$C$2:$C$136,BO$1)+MINS_AS_SUB('07-08 Teamsheets'!$S$2:$Z$88,$A109,'07-08 Teamsheets'!$C$2:$C$88,BO$1)+MINS_AS_SUB('08-09 Teamsheets'!$S$2:$Z$92,$A109,'08-09 Teamsheets'!$C$2:$C$92,BO$1)+MINS_AS_SUB('09-10 Teamsheets'!$S$2:$Z$98,$A109,'09-10 Teamsheets'!$C$2:$C$98,BO$1)+MINS_AS_SUB('10-11 Teamsheets'!$S$2:$Z$106,$A109,'10-11 Teamsheets'!$C$2:$C$106,BO$1)+MINS_AS_SUB('11-12 Teamsheets'!$S$2:$Z$119,$A109,'11-12 Teamsheets'!$C$2:$C$119,BO$1)+MINS_AS_SUB('12-13 Teamsheets'!$S$2:$Z$126,$A109,'12-13 Teamsheets'!$C$2:$C$126,BO$1)+MINS_AS_SUB('13-14 Teamsheets'!$S$2:$Z$132,$A109,'13-14 Teamsheets'!$C$2:$C$132,BO$1)+MINS_AS_SUB('14-15 Teamsheets'!$S$2:$Z$136,$A109,'14-15 Teamsheets'!$C$2:$C$136,BO$1)</f>
        <v>0</v>
      </c>
      <c r="BT109" s="71">
        <f>APPS('05-06 Teamsheets'!$H$2:$R$71,$A109,'05-06 Teamsheets'!$C$2:$C$71,B$1)+SUBS('05-06 Teamsheets'!$S$2:$W$71,$A109,'05-06 Teamsheets'!$C$2:$C$71,B$1)+APPS('06-07 Teamsheets'!$H$2:$R$83,$A109,'06-07 Teamsheets'!$C$2:$C$83,G$1)+SUBS('06-07 Teamsheets'!$S$2:$Z$83,$A109,'06-07 Teamsheets'!$C$2:$C$83,G$1)+APPS('07-08 Teamsheets'!$H$2:$R$88,$A109,'07-08 Teamsheets'!$C$2:$C$88,L$1)+SUBS('07-08 Teamsheets'!$S$2:$Z$88,$A109,'07-08 Teamsheets'!$C$2:$C$88,L$1)+APPS('08-09 Teamsheets'!$H$2:$R$92,$A109,'08-09 Teamsheets'!$C$2:$C$92,Q$1)+SUBS('08-09 Teamsheets'!$S$2:$Z$92,$A109,'08-09 Teamsheets'!$C$2:$C$92,Q$1)+APPS('09-10 Teamsheets'!$H$2:$R$98,$A109,'09-10 Teamsheets'!$C$2:$C$98,Q$1)+SUBS('09-10 Teamsheets'!$S$2:$Z$98,$A109,'09-10 Teamsheets'!$C$2:$C$98,Q$1)+APPS('10-11 Teamsheets'!$H$2:$R$107,$A109,'10-11 Teamsheets'!$C$2:$C$107,Q$1)+SUBS('10-11 Teamsheets'!$S$2:$Z$107,$A109,'10-11 Teamsheets'!$C$2:$C$107,Q$1)+APPS('11-12 Teamsheets'!$H$2:$R$119,$A109,'11-12 Teamsheets'!$C$2:$C$119,Q$1)+SUBS('11-12 Teamsheets'!$S$2:$Z$119,$A109,'11-12 Teamsheets'!$C$2:$C$119,Q$1)+APPS('12-13 Teamsheets'!$H$2:$R$126,$A109,'12-13 Teamsheets'!$C$2:$C$126,Q$1)+SUBS('12-13 Teamsheets'!$S$2:$Z$126,$A109,'12-13 Teamsheets'!$C$2:$C$126,Q$1)+APPS('13-14 Teamsheets'!$H$2:$R$132,$A109,'13-14 Teamsheets'!$C$2:$C$132,Q$1)+SUBS('13-14 Teamsheets'!$S$2:$Z$132,$A109,'13-14 Teamsheets'!$C$2:$C$132,Q$1)+APPS('14-15 Teamsheets'!$H$2:$R$136,$A109,'14-15 Teamsheets'!$C$2:$C$136,Q$1)+SUBS('14-15 Teamsheets'!$S$2:$Z$136,$A109,'14-15 Teamsheets'!$C$2:$C$136,Q$1)</f>
        <v>13</v>
      </c>
      <c r="BU109" s="27">
        <v>0</v>
      </c>
      <c r="BV109" s="27">
        <f>APPS('07-08 Teamsheets'!$H$2:$R$88,$A109,'07-08 Teamsheets'!$C$2:$C$88,AZ$1)+SUBS('07-08 Teamsheets'!$S$2:$Z$88,$A109,'07-08 Teamsheets'!$C$2:$C$88,AZ$1)+APPS('11-12 Teamsheets'!$H$2:$R$119,$A109,'11-12 Teamsheets'!$C$2:$C$119,AZ$1)+SUBS('11-12 Teamsheets'!$S$2:$Z$119,$A109,'11-12 Teamsheets'!$C$2:$C$119,AZ$1)+APPS('12-13 Teamsheets'!$H$2:$R$126,$A109,'12-13 Teamsheets'!$C$2:$C$126,AZ$1)+SUBS('12-13 Teamsheets'!$S$2:$Z$126,$A109,'12-13 Teamsheets'!$C$2:$C$126,AZ$1)+APPS('13-14 Teamsheets'!$H$2:$R$132,$A109,'13-14 Teamsheets'!$C$2:$C$132,AZ$1)+SUBS('13-14 Teamsheets'!$S$2:$Z$132,$A109,'13-14 Teamsheets'!$C$2:$C$132,AZ$1)+APPS('14-15 Teamsheets'!$H$2:$R$136,$A109,'14-15 Teamsheets'!$C$2:$C$136,AZ$1)+SUBS('14-15 Teamsheets'!$S$2:$Z$136,$A109,'14-15 Teamsheets'!$C$2:$C$136,AZ$1)+APPS('08-09 Teamsheets'!$H$2:$R$92,$A109,'08-09 Teamsheets'!$C$2:$C$92,BE$1)+APPS('09-10 Teamsheets'!$H$2:$R$98,$A109,'09-10 Teamsheets'!$C$2:$C$98,BE$1)+SUBS('08-09 Teamsheets'!$S$2:$Z$92,$A109,'08-09 Teamsheets'!$C$2:$C$92,BE$1)+SUBS('09-10 Teamsheets'!$S$2:$Z$98,$A109,'09-10 Teamsheets'!$C$2:$C$98,BE$1)+APPS('10-11 Teamsheets'!$H$2:$R$107,$A109,'10-11 Teamsheets'!$C$2:$C$107,BE$1)+SUBS('10-11 Teamsheets'!$S$2:$Z$107,$A109,'10-11 Teamsheets'!$C$2:$C$107,BE$1)+APPS('11-12 Teamsheets'!$H$2:$R$119,$A109,'11-12 Teamsheets'!$C$2:$C$119,BE$1)+SUBS('11-12 Teamsheets'!$S$2:$Z$119,$A109,'11-12 Teamsheets'!$C$2:$C$119,BE$1)+APPS('12-13 Teamsheets'!$H$2:$R$126,$A109,'12-13 Teamsheets'!$C$2:$C$126,BE$1)+SUBS('12-13 Teamsheets'!$S$2:$Z$126,$A109,'12-13 Teamsheets'!$C$2:$C$126,BE$1)+APPS('13-14 Teamsheets'!$H$2:$R$132,$A109,'13-14 Teamsheets'!$C$2:$C$132,BE$1)+SUBS('13-14 Teamsheets'!$S$2:$Z$132,$A109,'13-14 Teamsheets'!$C$2:$C$132,BE$1)+APPS('14-15 Teamsheets'!$H$2:$R$136,$A109,'14-15 Teamsheets'!$C$2:$C$136,BE$1)+SUBS('14-15 Teamsheets'!$S$2:$Z$136,$A109,'14-15 Teamsheets'!$C$2:$C$136,BE$1)</f>
        <v>0</v>
      </c>
      <c r="BW109" s="27">
        <f>APPS('07-08 Teamsheets'!$H$2:$R$88,$A109,'07-08 Teamsheets'!$C$2:$C$88,BJ$1)+APPS('08-09 Teamsheets'!$H$2:$R$92,$A109,'08-09 Teamsheets'!$C$2:$C$92,BJ$1)+APPS('09-10 Teamsheets'!$H$2:$R$98,$A109,'09-10 Teamsheets'!$C$2:$C$98,BJ$1)+SUBS('07-08 Teamsheets'!$S$2:$Z$88,$A109,'07-08 Teamsheets'!$C$2:$C$88,BJ$1)+SUBS('08-09 Teamsheets'!$S$2:$Z$92,$A109,'08-09 Teamsheets'!$C$2:$C$92,BJ$1)+SUBS('09-10 Teamsheets'!$S$2:$Z$98,$A109,'09-10 Teamsheets'!$C$2:$C$98,BJ$1)+APPS('10-11 Teamsheets'!$H$2:$R$107,$A109,'10-11 Teamsheets'!$C$2:$C$107,BJ$1)+SUBS('10-11 Teamsheets'!$S$2:$Z$107,$A109,'10-11 Teamsheets'!$C$2:$C$107,BJ$1)+APPS('11-12 Teamsheets'!$H$2:$R$119,$A109,'11-12 Teamsheets'!$C$2:$C$119,BJ$1)+SUBS('11-12 Teamsheets'!$S$2:$Z$111,$A109,'11-12 Teamsheets'!$C$2:$C$119,BJ$1)+APPS('12-13 Teamsheets'!$H$2:$R$126,$A109,'12-13 Teamsheets'!$C$2:$C$126,BJ$1)+SUBS('12-13 Teamsheets'!$S$2:$Z$118,$A109,'12-13 Teamsheets'!$C$2:$C$126,BJ$1)+APPS('13-14 Teamsheets'!$H$2:$R$132,$A109,'13-14 Teamsheets'!$C$2:$C$132,BJ$1)+SUBS('13-14 Teamsheets'!$S$2:$Z$124,$A109,'13-14 Teamsheets'!$C$2:$C$132,BJ$1)+APPS('14-15 Teamsheets'!$H$2:$R$136,$A109,'14-15 Teamsheets'!$C$2:$C$136,BJ$1)+SUBS('14-15 Teamsheets'!$S$2:$Z$128,$A109,'14-15 Teamsheets'!$C$2:$C$136,BJ$1)</f>
        <v>0</v>
      </c>
      <c r="BX109" s="27">
        <f>APPS('07-08 Teamsheets'!$H$2:$R$88,$A109,'07-08 Teamsheets'!$C$2:$C$88,BO$1)+APPS('08-09 Teamsheets'!$H$2:$R$92,$A109,'08-09 Teamsheets'!$C$2:$C$92,BO$1)+APPS('09-10 Teamsheets'!$H$2:$R$98,$A109,'09-10 Teamsheets'!$C$2:$C$98,BO$1)+SUBS('07-08 Teamsheets'!$S$2:$Z$88,$A109,'07-08 Teamsheets'!$C$2:$C$88,BO$1)+SUBS('08-09 Teamsheets'!$S$2:$Z$92,$A109,'08-09 Teamsheets'!$C$2:$C$92,BO$1)+SUBS('09-10 Teamsheets'!$S$2:$Z$98,$A109,'09-10 Teamsheets'!$C$2:$C$98,BO$1)+APPS('10-11 Teamsheets'!$H$2:$R$107,$A109,'10-11 Teamsheets'!$C$2:$C$107,BO$1)+SUBS('10-11 Teamsheets'!$S$2:$Z$107,$A109,'10-11 Teamsheets'!$C$2:$C$107,BO$1)+APPS('11-12 Teamsheets'!$H$2:$R$119,$A109,'11-12 Teamsheets'!$C$2:$C$119,BO$1)+SUBS('11-12 Teamsheets'!$S$2:$Z$119,$A109,'11-12 Teamsheets'!$C$2:$C$119,BO$1)+APPS('12-13 Teamsheets'!$H$2:$R$126,$A109,'12-13 Teamsheets'!$C$2:$C$126,BO$1)+SUBS('12-13 Teamsheets'!$S$2:$Z$126,$A109,'12-13 Teamsheets'!$C$2:$C$126,BO$1)+APPS('13-14 Teamsheets'!$H$2:$R$132,$A109,'13-14 Teamsheets'!$C$2:$C$132,BO$1)+SUBS('13-14 Teamsheets'!$S$2:$Z$132,$A109,'13-14 Teamsheets'!$C$2:$C$132,BO$1)+APPS('14-15 Teamsheets'!$H$2:$R$136,$A109,'14-15 Teamsheets'!$C$2:$C$136,BO$1)+SUBS('14-15 Teamsheets'!$S$2:$Z$136,$A109,'14-15 Teamsheets'!$C$2:$C$136,BO$1)</f>
        <v>0</v>
      </c>
      <c r="BY109" s="28">
        <f t="shared" si="31"/>
        <v>0</v>
      </c>
      <c r="BZ109" s="27" t="str">
        <f>(APPS('05-06 Teamsheets'!$H$2:$R$71,$A109) + APPS('06-07 Teamsheets'!$H$2:$R$83,$A109) +APPS('07-08 Teamsheets'!$H$2:$R$88,$A109) + APPS('08-09 Teamsheets'!$H$2:$R$92,$A109)+APPS('09-10 Teamsheets'!$H$2:$R$98,$A109)+APPS('10-11 Teamsheets'!$H$2:$R$107,$A109)+APPS('11-12 Teamsheets'!$H$2:$R$119,$A109)+APPS('12-13 Teamsheets'!$H$2:$R$126,$A109)+APPS('13-14 Teamsheets'!$H$2:$R$132,$A109)+APPS('14-15 Teamsheets'!$H$2:$R$136,$A109)) &amp; "(" &amp; (SUBS('05-06 Teamsheets'!$S$2:$W$71,$A109)+SUBS('06-07 Teamsheets'!$S$2:$Z$83,$A109)+SUBS('07-08 Teamsheets'!$S$2:$Z$88,$A109) +SUBS('08-09 Teamsheets'!$S$2:$Z$92,$A109)+SUBS('09-10 Teamsheets'!$S$2:$Z$98,$A109)+SUBS('10-11 Teamsheets'!$S$2:$Z$107,$A109)+SUBS('11-12 Teamsheets'!$S$2:$Z$119,$A109)+SUBS('12-13 Teamsheets'!$S$2:$Z$126,$A109)+SUBS('13-14 Teamsheets'!$S$2:$Z$132,$A109)+SUBS('14-15 Teamsheets'!$S$2:$Z$136,$A109)) &amp; ")"</f>
        <v>10(3)</v>
      </c>
      <c r="CA109" s="28">
        <f t="shared" si="32"/>
        <v>13</v>
      </c>
      <c r="CB109" s="71">
        <f>GOALS('05-06 Teamsheets'!$H$2:$W$71,$A109,'05-06 Teamsheets'!$C$2:$C$71,B$1)+GOALS('06-07 Teamsheets'!$H$2:$Z$83,$A109,'06-07 Teamsheets'!$C$2:$C$83,G$1)+GOALS('07-08 Teamsheets'!$H$2:$Z$88,$A109,'07-08 Teamsheets'!$C$2:$C$88,L$1)+GOALS('08-09 Teamsheets'!$H$2:$Z$92,$A109,'08-09 Teamsheets'!$C$2:$C$92,Q$1)+GOALS('09-10 Teamsheets'!$H$2:$Z$98,$A109,'09-10 Teamsheets'!$C$2:$C$98,Q$1)+GOALS('10-11 Teamsheets'!$H$2:$Z$107,$A109,'10-11 Teamsheets'!$C$2:$C$107,Q$1)+GOALS('11-12 Teamsheets'!$H$2:$Z$119,$A109,'11-12 Teamsheets'!$C$2:$C$119,Q$1)+GOALS('12-13 Teamsheets'!$H$2:$Z$126,$A109,'12-13 Teamsheets'!$C$2:$C$126,Q$1)+GOALS('13-14 Teamsheets'!$H$2:$Z$132,$A109,'13-14 Teamsheets'!$C$2:$C$132,Q$1)+GOALS('14-15 Teamsheets'!$H$2:$Z$136,$A109,'14-15 Teamsheets'!$C$2:$C$136,Q$1)</f>
        <v>4</v>
      </c>
      <c r="CC109" s="27">
        <f>GOALS('05-06 Teamsheets'!$H$2:$W$71,$A109,'05-06 Teamsheets'!$C$2:$C$71,V$1)+GOALS('05-06 Teamsheets'!$H$2:$W$71,$A109,'05-06 Teamsheets'!$C$2:$C$71,AA$1)+GOALS('06-07 Teamsheets'!$H$2:$Z$83,$A109,'06-07 Teamsheets'!$C$2:$C$83,AF$1)+GOALS('06-07 Teamsheets'!$H$2:$Z$83,$A109,'06-07 Teamsheets'!$C$2:$C$83,AK$1)+GOALS('07-08 Teamsheets'!$H$2:$Z$88,$A109,'07-08 Teamsheets'!$C$2:$C$88,AP$1)+GOALS('07-08 Teamsheets'!$H$2:$Z$88,$A109,'07-08 Teamsheets'!$C$2:$C$88,AU$1)+GOALS('07-08 Teamsheets'!$H$2:$Z$88,$A109,'07-08 Teamsheets'!$C$2:$C$88,AZ$1)+GOALS('11-12 Teamsheets'!$H$2:$Z$119,$A109,'11-12 Teamsheets'!$C$2:$C$119,AZ$1)+GOALS('12-13 Teamsheets'!$H$2:$Z$120,$A109,'12-13 Teamsheets'!$C$2:$C$120,AZ$1)+GOALS('13-14 Teamsheets'!$H$2:$Z$126,$A109,'13-14 Teamsheets'!$C$2:$C$126,AZ$1)+GOALS('14-15 Teamsheets'!$H$2:$Z$130,$A109,'14-15 Teamsheets'!$C$2:$C$130,AZ$1)+GOALS('08-09 Teamsheets'!$H$2:$Z$92,$A109,'08-09 Teamsheets'!$C$2:$C$92,BE$1)+GOALS('09-10 Teamsheets'!$H$2:$Z$98,$A109,'09-10 Teamsheets'!$C$2:$C$98,BE$1)+GOALS('10-11 Teamsheets'!$H$2:$Z$107,$A109,'10-11 Teamsheets'!$C$2:$C$107,BE$1)+GOALS('11-12 Teamsheets'!$H$2:$Z$119,$A109,'11-12 Teamsheets'!$C$2:$C$119,BE$1)+GOALS('12-13 Teamsheets'!$H$2:$Z$126,$A109,'12-13 Teamsheets'!$C$2:$C$126,BE$1)+GOALS('13-14 Teamsheets'!$H$2:$Z$132,$A109,'13-14 Teamsheets'!$C$2:$C$132,BE$1)+GOALS('14-15 Teamsheets'!$H$2:$Z$136,$A109,'14-15 Teamsheets'!$C$2:$C$136,BE$1)</f>
        <v>0</v>
      </c>
      <c r="CD109" s="27">
        <f>GOALS('07-08 Teamsheets'!$H$2:$Z$88,$A109,'07-08 Teamsheets'!$C$2:$C$88,BJ$1)
+GOALS('08-09 Teamsheets'!$H$2:$Z$92,$A109,'08-09 Teamsheets'!$C$2:$C$92,BJ$1)
+GOALS('09-10 Teamsheets'!$H$2:$Z$98,$A109,'09-10 Teamsheets'!$C$2:$C$98,BJ$1)
+GOALS('10-11 Teamsheets'!$H$2:$Z$107,$A109,'10-11 Teamsheets'!$C$2:$C$107,BJ$1)
+GOALS('11-12 Teamsheets'!$H$2:$Z$119,$A109,'11-12 Teamsheets'!$C$2:$C$119,BJ$1)
+GOALS('12-13 Teamsheets'!$H$2:$Z$124,$A109,'12-13 Teamsheets'!$C$2:$C$124,BJ$1)+GOALS('13-14 Teamsheets'!$H$2:$Z$130,$A109,'13-14 Teamsheets'!$C$2:$C$130,BJ$1)+GOALS('14-15 Teamsheets'!$H$2:$Z$134,$A109,'14-15 Teamsheets'!$C$2:$C$134,BJ$1)
+GOALS('07-08 Teamsheets'!$H$2:$Z$88,$A109,'07-08 Teamsheets'!$C$2:$C$88,BO$1)
+GOALS('08-09 Teamsheets'!$H$2:$Z$92,$A109,'08-09 Teamsheets'!$C$2:$C$92,BO$1)
+GOALS('09-10 Teamsheets'!$H$2:$Z$98,$A109,'09-10 Teamsheets'!$C$2:$C$98,BO$1)
+GOALS('10-11 Teamsheets'!$H$2:$Z$107,$A109,'10-11 Teamsheets'!$C$2:$C$107,BO$1)
+GOALS('11-12 Teamsheets'!$H$2:$Z$119,$A109,'11-12 Teamsheets'!$C$2:$C$119,BO$1)
+GOALS('12-13 Teamsheets'!$H$2:$Z$126,$A109,'12-13 Teamsheets'!$C$2:$C$126,BO$1)+GOALS('13-14 Teamsheets'!$H$2:$Z$132,$A109,'13-14 Teamsheets'!$C$2:$C$132,BO$1)+GOALS('14-15 Teamsheets'!$H$2:$Z$136,$A109,'14-15 Teamsheets'!$C$2:$C$136,BO$1)</f>
        <v>0</v>
      </c>
      <c r="CE109" s="28">
        <f t="shared" si="33"/>
        <v>0</v>
      </c>
      <c r="CF109" s="27" t="str">
        <f>(GOALS('05-06 Teamsheets'!$H$2:$R$71,$A109) +GOALS('06-07 Teamsheets'!$H$2:$R$83,$A109) +  GOALS('07-08 Teamsheets'!$H$2:$R$88,$A109) + GOALS('08-09 Teamsheets'!$H$2:$R$92,$A109)+GOALS('09-10 Teamsheets'!$H$2:$R$98,$A109)+GOALS('10-11 Teamsheets'!$H$2:$R$107,$A109)+GOALS('11-12 Teamsheets'!$H$2:$R$119,$A109)+GOALS('12-13 Teamsheets'!$H$2:$R$126,$A109)+GOALS('13-14 Teamsheets'!$H$2:$R$132,$A109)+GOALS('14-15 Teamsheets'!$H$2:$R$136,$A109)) &amp; "(" &amp; (GOALS('05-06 Teamsheets'!$S$2:$W$71,$A109)+GOALS('06-07 Teamsheets'!$S$2:$Z$83,$A109)+GOALS('07-08 Teamsheets'!$S$2:$Z$88,$A109)+GOALS('08-09 Teamsheets'!$S$2:$Z$92,$A109)+GOALS('09-10 Teamsheets'!$S$2:$Z$98,$A109)+GOALS('10-11 Teamsheets'!$S$2:$Z$107,$A109)+GOALS('11-12 Teamsheets'!$S$2:$Z$119,$A109)+GOALS('12-13 Teamsheets'!$S$2:$Z$126,$A109)+GOALS('13-14 Teamsheets'!$S$2:$Z$132,$A109)+GOALS('14-15 Teamsheets'!$S$2:$Z$136,$A109)) &amp; ")"</f>
        <v>4(0)</v>
      </c>
      <c r="CG109" s="28">
        <f t="shared" si="34"/>
        <v>4</v>
      </c>
      <c r="CH109" s="71">
        <f t="shared" si="35"/>
        <v>0</v>
      </c>
      <c r="CI109" s="83">
        <f t="shared" si="36"/>
        <v>0</v>
      </c>
      <c r="CJ109" s="77">
        <f t="shared" si="37"/>
        <v>0</v>
      </c>
      <c r="CK109" s="74" t="str">
        <f>(CARDS('05-06 Teamsheets'!$H$2:$W$71,$A109,$CX$2)+CARDS('06-07 Teamsheets'!$H$2:$Z$83,$A109,$CX$2)+CARDS('07-08 Teamsheets'!$H$2:$Z$88,$A109,$CX$2)+CARDS('08-09 Teamsheets'!$H$2:$Z$92,$A109,$CX$2)+CARDS('09-10 Teamsheets'!$H$2:$Z$98,$A109,$CX$2)+CARDS('10-11 Teamsheets'!$H$2:$Z$107,$A109,$CX$2)+CARDS('11-12 Teamsheets'!$H$2:$Z$119,$A109,$CX$2)+CARDS('12-13 Teamsheets'!$H$2:$Z$126,$A109,$CX$2)+CARDS('13-14 Teamsheets'!$H$2:$Z$130,$A109,$CX$2)) &amp; "(" &amp; (CARDS('05-06 Teamsheets'!$H$2:$W$71,$A109,$CX$3)+CARDS('06-07 Teamsheets'!$H$2:$Z$83,$A109,$CX$3)+CARDS('07-08 Teamsheets'!$H$2:$Z$88,$A109,$CX$3)+CARDS('08-09 Teamsheets'!$H$2:$Z$92,$A109,$CX$3)+CARDS('09-10 Teamsheets'!$H$2:$Z$98,$A109,$CX$3)+CARDS('10-11 Teamsheets'!$H$2:$Z$107,$A109,$CX$3)+CARDS('11-12 Teamsheets'!$H$2:$Z$119,$A109,$CX$3)+CARDS('13-14 Teamsheets'!$H$2:$Z$130,$A109,$CX$3)) &amp; ")"</f>
        <v>0(1)</v>
      </c>
      <c r="CL109" s="28">
        <f t="shared" si="10"/>
        <v>880</v>
      </c>
      <c r="CM109" s="28">
        <f t="shared" si="25"/>
        <v>0</v>
      </c>
      <c r="CN109" s="77">
        <f t="shared" si="12"/>
        <v>880</v>
      </c>
      <c r="CO109" s="28">
        <f t="shared" si="29"/>
        <v>67.692307692307693</v>
      </c>
      <c r="CP109" s="28">
        <f t="shared" si="30"/>
        <v>0.30769230769230771</v>
      </c>
      <c r="CQ109" s="77">
        <f t="shared" si="24"/>
        <v>220</v>
      </c>
      <c r="CS109" s="71">
        <f t="shared" si="26"/>
        <v>95</v>
      </c>
      <c r="CT109" s="83">
        <f t="shared" si="27"/>
        <v>91</v>
      </c>
      <c r="CU109" s="77">
        <f t="shared" si="28"/>
        <v>40</v>
      </c>
    </row>
    <row r="110" spans="1:102" x14ac:dyDescent="0.2">
      <c r="A110" s="26" t="s">
        <v>278</v>
      </c>
      <c r="B110" s="27" t="s">
        <v>1635</v>
      </c>
      <c r="C110" s="27" t="s">
        <v>1635</v>
      </c>
      <c r="D110" s="27">
        <v>0</v>
      </c>
      <c r="E110" s="27" t="s">
        <v>1635</v>
      </c>
      <c r="F110" s="82">
        <v>0</v>
      </c>
      <c r="G110" s="27" t="s">
        <v>1647</v>
      </c>
      <c r="H110" s="27" t="s">
        <v>1635</v>
      </c>
      <c r="I110" s="27">
        <v>0</v>
      </c>
      <c r="J110" s="27" t="s">
        <v>1636</v>
      </c>
      <c r="K110" s="82">
        <v>235</v>
      </c>
      <c r="L110" s="27" t="s">
        <v>1635</v>
      </c>
      <c r="M110" s="27" t="s">
        <v>1635</v>
      </c>
      <c r="N110" s="27">
        <v>0</v>
      </c>
      <c r="O110" s="27" t="s">
        <v>1635</v>
      </c>
      <c r="P110" s="82">
        <v>0</v>
      </c>
      <c r="Q110" s="27" t="str">
        <f>(APPS('08-09 Teamsheets'!$H$2:$R$92,$A110,'08-09 Teamsheets'!$C$2:$C$92,Q$1)+APPS('09-10 Teamsheets'!$H$2:$R$98,$A110,'09-10 Teamsheets'!$C$2:$C$98,Q$1)+APPS('10-11 Teamsheets'!$H$2:$R$107,$A110,'10-11 Teamsheets'!$C$2:$C$107,Q$1)+APPS('11-12 Teamsheets'!$H$2:$R$119,$A110,'11-12 Teamsheets'!$C$2:$C$119,Q$1)+APPS('12-13 Teamsheets'!$H$2:$R$126,$A110,'12-13 Teamsheets'!$C$2:$C$126,Q$1)+APPS('13-14 Teamsheets'!$H$2:$R$132,$A110,'13-14 Teamsheets'!$C$2:$C$132,Q$1)+APPS('14-15 Teamsheets'!$H$2:$R$136,$A110,'14-15 Teamsheets'!$C$2:$C$136,Q$1)) &amp; "(" &amp; (SUBS('08-09 Teamsheets'!$S$2:$Z$92,$A110,'08-09 Teamsheets'!$C$2:$C$92,Q$1)+SUBS('09-10 Teamsheets'!$S$2:$Z$98,$A110,'09-10 Teamsheets'!$C$2:$C$98,Q$1)+SUBS('10-11 Teamsheets'!$S$2:$Z$107,$A110,'10-11 Teamsheets'!$C$2:$C$107,Q$1)+SUBS('11-12 Teamsheets'!$S$2:$Z$119,$A110,'11-12 Teamsheets'!$C$2:$C$119,Q$1)+SUBS('12-13 Teamsheets'!$S$2:$Z$126,$A110,'12-13 Teamsheets'!$C$2:$C$126,Q$1)+SUBS('13-14 Teamsheets'!$S$2:$Z$132,$A110,'13-14 Teamsheets'!$C$2:$C$132,Q$1)+SUBS('14-15 Teamsheets'!$S$2:$Z$136,$A110,'14-15 Teamsheets'!$C$2:$C$136,Q$1)) &amp; ")"</f>
        <v>0(0)</v>
      </c>
      <c r="R110" s="27" t="str">
        <f>(GOALS('08-09 Teamsheets'!$H$2:$R$92,$A110,'08-09 Teamsheets'!$C$2:$C$92,Q$1)+GOALS('09-10 Teamsheets'!$H$2:$R$98,$A110,'09-10 Teamsheets'!$C$2:$C$98,Q$1)+GOALS('10-11 Teamsheets'!$H$2:$R$107,$A110,'10-11 Teamsheets'!$C$2:$C$107,Q$1)+GOALS('11-12 Teamsheets'!$H$2:$R$119,$A110,'11-12 Teamsheets'!$C$2:$C$119,Q$1)+GOALS('12-13 Teamsheets'!$H$2:$R$126,$A110,'12-13 Teamsheets'!$C$2:$C$126,Q$1)+GOALS('13-14 Teamsheets'!$H$2:$R$132,$A110,'13-14 Teamsheets'!$C$2:$C$132,Q$1)+GOALS('14-15 Teamsheets'!$H$2:$R$136,$A110,'14-15 Teamsheets'!$C$2:$C$136,Q$1)) &amp; "(" &amp; (GOALS('08-09 Teamsheets'!$S$2:$Z$92,$A110,'08-09 Teamsheets'!$C$2:$C$92,Q$1)+GOALS('09-10 Teamsheets'!$S$2:$Z$98,$A110,'09-10 Teamsheets'!$C$2:$C$98,Q$1)+GOALS('10-11 Teamsheets'!$S$2:$Z$107,$A110,'10-11 Teamsheets'!$C$2:$C$107,Q$1)+GOALS('11-12 Teamsheets'!$S$2:$Z$119,$A110,'11-12 Teamsheets'!$C$2:$C$119,Q$1)+GOALS('12-13 Teamsheets'!$S$2:$Z$126,$A110,'12-13 Teamsheets'!$C$2:$C$126,Q$1)+GOALS('13-14 Teamsheets'!$S$2:$Z$132,$A110,'13-14 Teamsheets'!$C$2:$C$132,Q$1)+GOALS('14-15 Teamsheets'!$S$2:$Z$136,$A110,'14-15 Teamsheets'!$C$2:$C$136,Q$1)) &amp; ")"</f>
        <v>0(0)</v>
      </c>
      <c r="S110" s="27">
        <f>Clean_sheet('08-09 Teamsheets'!$C$2:$H$92,$A110,Q$1)+Clean_sheet('09-10 Teamsheets'!$C$2:$H$98,$A110,Q$1)+Clean_sheet('10-11 Teamsheets'!$C$2:$H$107,$A110,Q$1)+Clean_sheet('11-12 Teamsheets'!$C$2:$H$119,$A110,Q$1)+Clean_sheet('12-13 Teamsheets'!$C$2:$H$126,$A110,Q$1)+Clean_sheet('13-14 Teamsheets'!$C$2:$H$132,$A110,Q$1)+Clean_sheet('14-15 Teamsheets'!$C$2:$H$136,$A110,Q$1)</f>
        <v>0</v>
      </c>
      <c r="T110" s="27" t="str">
        <f>(CARDS('08-09 Teamsheets'!$H$2:$Z$92,$A110,$CX$2,'08-09 Teamsheets'!$C$2:$C$92,Q$1)+CARDS('09-10 Teamsheets'!$H$2:$Z$98,$A110,$CX$2,'09-10 Teamsheets'!$C$2:$C$98,Q$1)+CARDS('10-11 Teamsheets'!$H$2:$Z$107,$A110,$CX$2,'10-11 Teamsheets'!$C$2:$C$107,Q$1)+CARDS('11-12 Teamsheets'!$H$2:$Z$119,$A110,$CX$2,'11-12 Teamsheets'!$C$2:$C$119,Q$1)+CARDS('12-13 Teamsheets'!$H$2:$Z$126,$A110,$CX$2,'12-13 Teamsheets'!$C$2:$C$126,Q$1)+CARDS('13-14 Teamsheets'!$H$2:$Z$132,$A110,$CX$2,'13-14 Teamsheets'!$C$2:$C$132,Q$1)+CARDS('14-15 Teamsheets'!$H$2:$Z$136,$A110,$CX$2,'14-15 Teamsheets'!$C$2:$C$136,Q$1)) &amp; "(" &amp; (CARDS('08-09 Teamsheets'!$H$2:$Z$92,$A110,$CX$3,'08-09 Teamsheets'!$C$2:$C$92,Q$1)+CARDS('09-10 Teamsheets'!$H$2:$Z$98,$A110,$CX$3,'09-10 Teamsheets'!$C$2:$C$98,Q$1)+CARDS('10-11 Teamsheets'!$H$2:$Z$107,$A110,$CX$3,'10-11 Teamsheets'!$C$2:$C$107,Q$1)+CARDS('11-12 Teamsheets'!$H$2:$Z$119,$A110,$CX$3,'11-12 Teamsheets'!$C$2:$C$119,Q$1)+CARDS('12-13 Teamsheets'!$H$2:$Z$126,$A110,$CX$3,'12-13 Teamsheets'!$C$2:$C$126,Q$1)+CARDS('13-14 Teamsheets'!$H$2:$Z$132,$A110,$CX$3,'13-14 Teamsheets'!$C$2:$C$132,Q$1)+CARDS('14-15 Teamsheets'!$H$2:$Z$136,$A110,$CX$3,'14-15 Teamsheets'!$C$2:$C$136,Q$1)) &amp; ")"</f>
        <v>0(0)</v>
      </c>
      <c r="U110" s="82">
        <f>MINS_PLAYED('08-09 Teamsheets'!$H$2:$R$92,$A110,'08-09 Teamsheets'!$C$2:$C$92,Q$1)+MINS_PLAYED('09-10 Teamsheets'!$H$2:$R$98,$A110,'09-10 Teamsheets'!$C$2:$C$98,Q$1)+ MINS_AS_SUB('08-09 Teamsheets'!$S$2:$Z$92,$A110,'08-09 Teamsheets'!$C$2:$C$92,Q$1)+ MINS_AS_SUB('09-10 Teamsheets'!$S$2:$Z$98,$A110,'09-10 Teamsheets'!$C$2:$C$98,Q$1)+MINS_PLAYED('10-11 Teamsheets'!$H$2:$R$107,$A110,'10-11 Teamsheets'!$C$2:$C$107,Q$1)+MINS_AS_SUB('10-11 Teamsheets'!$S$2:$Z$107,$A110,'10-11 Teamsheets'!$C$2:$C$107,Q$1)+MINS_PLAYED('11-12 Teamsheets'!$H$2:$R$119,$A110,'11-12 Teamsheets'!$C$2:$C$119,Q$1)+MINS_AS_SUB('11-12 Teamsheets'!$S$2:$Z$119,$A110,'11-12 Teamsheets'!$C$2:$C$119,Q$1)+MINS_PLAYED('12-13 Teamsheets'!$H$2:$R$126,$A110,'12-13 Teamsheets'!$C$2:$C$126,Q$1)+MINS_AS_SUB('12-13 Teamsheets'!$S$2:$Z$126,$A110,'12-13 Teamsheets'!$C$2:$C$126,Q$1)+MINS_PLAYED('13-14 Teamsheets'!$H$2:$R$132,$A110,'13-14 Teamsheets'!$C$2:$C$132,Q$1)+MINS_AS_SUB('13-14 Teamsheets'!$S$2:$Z$132,$A110,'13-14 Teamsheets'!$C$2:$C$132,Q$1)+MINS_PLAYED('14-15 Teamsheets'!$H$2:$R$136,$A110,'14-15 Teamsheets'!$C$2:$C$136,Q$1)+MINS_AS_SUB('14-15 Teamsheets'!$S$2:$Z$136,$A110,'14-15 Teamsheets'!$C$2:$C$136,Q$1)</f>
        <v>0</v>
      </c>
      <c r="V110" s="27" t="s">
        <v>1635</v>
      </c>
      <c r="W110" s="27" t="s">
        <v>1635</v>
      </c>
      <c r="X110" s="27">
        <v>0</v>
      </c>
      <c r="Y110" s="27" t="s">
        <v>1635</v>
      </c>
      <c r="Z110" s="82">
        <v>0</v>
      </c>
      <c r="AA110" s="27" t="s">
        <v>1635</v>
      </c>
      <c r="AB110" s="27" t="s">
        <v>1635</v>
      </c>
      <c r="AC110" s="27">
        <v>0</v>
      </c>
      <c r="AD110" s="27" t="s">
        <v>1635</v>
      </c>
      <c r="AE110" s="82">
        <v>0</v>
      </c>
      <c r="AF110" s="27" t="s">
        <v>1691</v>
      </c>
      <c r="AG110" s="27" t="s">
        <v>1635</v>
      </c>
      <c r="AH110" s="27">
        <v>0</v>
      </c>
      <c r="AI110" s="27" t="s">
        <v>1635</v>
      </c>
      <c r="AJ110" s="82">
        <v>11</v>
      </c>
      <c r="AK110" s="27" t="s">
        <v>1691</v>
      </c>
      <c r="AL110" s="27" t="s">
        <v>1635</v>
      </c>
      <c r="AM110" s="27">
        <v>0</v>
      </c>
      <c r="AN110" s="27" t="s">
        <v>1635</v>
      </c>
      <c r="AO110" s="82">
        <v>5</v>
      </c>
      <c r="AP110" s="27" t="s">
        <v>1635</v>
      </c>
      <c r="AQ110" s="27" t="s">
        <v>1635</v>
      </c>
      <c r="AR110" s="27">
        <v>0</v>
      </c>
      <c r="AS110" s="27" t="s">
        <v>1635</v>
      </c>
      <c r="AT110" s="82">
        <v>0</v>
      </c>
      <c r="AU110" s="27" t="s">
        <v>1635</v>
      </c>
      <c r="AV110" s="27" t="s">
        <v>1635</v>
      </c>
      <c r="AW110" s="27">
        <v>0</v>
      </c>
      <c r="AX110" s="27" t="s">
        <v>1635</v>
      </c>
      <c r="AY110" s="82">
        <v>0</v>
      </c>
      <c r="AZ110" s="27" t="str">
        <f>(APPS('07-08 Teamsheets'!$H$2:$R$88,$A110,'07-08 Teamsheets'!$C$2:$C$88,AZ$1)+APPS('11-12 Teamsheets'!$H$2:$R$119,$A110,'11-12 Teamsheets'!$C$2:$C$119,AZ$1)+APPS('12-13 Teamsheets'!$H$2:$R$126,$A110,'12-13 Teamsheets'!$C$2:$C$126,AZ$1)+APPS('13-14 Teamsheets'!$H$2:$R$132,$A110,'13-14 Teamsheets'!$C$2:$C$132,AZ$1)+APPS('14-15 Teamsheets'!$H$2:$R$136,$A110,'14-15 Teamsheets'!$C$2:$C$136,AZ$1)) &amp; "(" &amp; (SUBS('07-08 Teamsheets'!$S$2:$Z$88,$A110,'07-08 Teamsheets'!$C$2:$C$88,AZ$1)+SUBS('11-12 Teamsheets'!$S$2:$Z$119,$A110,'11-12 Teamsheets'!$C$2:$C$119,AZ$1)+SUBS('12-13 Teamsheets'!$S$2:$Z$126,$A110,'12-13 Teamsheets'!$C$2:$C$126,AZ$1)+SUBS('13-14 Teamsheets'!$S$2:$Z$132,$A110,'13-14 Teamsheets'!$C$2:$C$132,AZ$1)+SUBS('14-15 Teamsheets'!$S$2:$Z$136,$A110,'14-15 Teamsheets'!$C$2:$C$136,AZ$1)) &amp; ")"</f>
        <v>0(0)</v>
      </c>
      <c r="BA110" s="27" t="str">
        <f>(GOALS('07-08 Teamsheets'!$H$2:$R$88,$A110,'07-08 Teamsheets'!$C$2:$C$88,AZ$1)+GOALS('11-12 Teamsheets'!$H$2:$R$119,$A110,'11-12 Teamsheets'!$C$2:$C$119,AZ$1)+GOALS('12-13 Teamsheets'!$H$2:$R$126,$A110,'12-13 Teamsheets'!$C$2:$C$126,AZ$1)+GOALS('13-14 Teamsheets'!$H$2:$R$132,$A110,'13-14 Teamsheets'!$C$2:$C$132,AZ$1)+GOALS('14-15 Teamsheets'!$H$2:$R$136,$A110,'14-15 Teamsheets'!$C$2:$C$136,AZ$1)) &amp; "(" &amp; (GOALS('07-08 Teamsheets'!$S$2:$Z$88,$A110,'07-08 Teamsheets'!$C$2:$C$88,AZ$1)+GOALS('11-12 Teamsheets'!$S$2:$Z$119,$A110,'11-12 Teamsheets'!$C$2:$C$119,AZ$1)+GOALS('12-13 Teamsheets'!$S$2:$Z$126,$A110,'12-13 Teamsheets'!$C$2:$C$126,AZ$1)+GOALS('13-14 Teamsheets'!$S$2:$Z$132,$A110,'13-14 Teamsheets'!$C$2:$C$132,AZ$1)+GOALS('14-15 Teamsheets'!$S$2:$Z$136,$A110,'14-15 Teamsheets'!$C$2:$C$136,AZ$1)) &amp; ")"</f>
        <v>0(0)</v>
      </c>
      <c r="BB110" s="27">
        <f>Clean_sheet('07-08 Teamsheets'!$C$2:$H$92,$A110,AZ$1)+Clean_sheet('11-12 Teamsheets'!$C$2:$H$119,$A110,AZ$1)+Clean_sheet('12-13 Teamsheets'!$C$2:$H$126,$A110,AZ$1)+Clean_sheet('13-14 Teamsheets'!$C$2:$H$132,$A110,AZ$1)+Clean_sheet('14-15 Teamsheets'!$C$2:$H$136,$A110,AZ$1)</f>
        <v>0</v>
      </c>
      <c r="BC110" s="27" t="str">
        <f>(CARDS('07-08 Teamsheets'!$H$2:$Z$88,$A110,$CX$2,'07-08 Teamsheets'!$C$2:$C$88,AZ$1)+CARDS('11-12 Teamsheets'!$H$2:$Z$119,$A110,$CX$2,'11-12 Teamsheets'!$C$2:$C$119,AZ$1)+CARDS('12-13 Teamsheets'!$H$2:$Z$126,$A110,$CX$2,'12-13 Teamsheets'!$C$2:$C$126,AZ$1)+CARDS('13-14 Teamsheets'!$H$2:$Z$132,$A110,$CX$2,'13-14 Teamsheets'!$C$2:$C$132,AZ$1)+CARDS('14-15 Teamsheets'!$H$2:$Z$136,$A110,$CX$2,'14-15 Teamsheets'!$C$2:$C$136,AZ$1)) &amp; "(" &amp; (CARDS('07-08 Teamsheets'!$H$2:$Z$88,$A110,$CX$3,'07-08 Teamsheets'!$C$2:$C$88,AZ$1)+CARDS('11-12 Teamsheets'!$H$2:$Z$119,$A110,$CX$3,'11-12 Teamsheets'!$C$2:$C$119,AZ$1)+CARDS('12-13 Teamsheets'!$H$2:$Z$126,$A110,$CX$3,'12-13 Teamsheets'!$C$2:$C$126,AZ$1)+CARDS('13-14 Teamsheets'!$H$2:$Z$132,$A110,$CX$3,'13-14 Teamsheets'!$C$2:$C$132,AZ$1)+CARDS('14-15 Teamsheets'!$H$2:$Z$136,$A110,$CX$3,'14-15 Teamsheets'!$C$2:$C$136,AZ$1)) &amp; ")"</f>
        <v>0(0)</v>
      </c>
      <c r="BD110" s="82">
        <f>MINS_PLAYED('07-08 Teamsheets'!$H$2:$R$88,$A110,'07-08 Teamsheets'!$C$2:$C$88,AZ$1)+MINS_PLAYED('11-12 Teamsheets'!$H$2:$R$119,$A110,'11-12 Teamsheets'!$C$2:$C$119,AZ$1)+MINS_PLAYED('12-13 Teamsheets'!$H$2:$R$126,$A110,'12-13 Teamsheets'!$C$2:$C$126,AZ$1)+MINS_PLAYED('13-14 Teamsheets'!$H$2:$R$132,$A110,'13-14 Teamsheets'!$C$2:$C$132,AZ$1)+MINS_PLAYED('14-15 Teamsheets'!$H$2:$R$136,$A110,'14-15 Teamsheets'!$C$2:$C$136,AZ$1)+MINS_AS_SUB('07-08 Teamsheets'!$S$2:$Z$88,$A110,'07-08 Teamsheets'!$C$2:$C$88,AZ$1)+MINS_AS_SUB('11-12 Teamsheets'!$S$2:$Z$119,$A110,'11-12 Teamsheets'!$C$2:$C$119,AZ$1)+MINS_AS_SUB('12-13 Teamsheets'!$S$2:$Z$126,$A110,'12-13 Teamsheets'!$C$2:$C$126,AZ$1)+MINS_AS_SUB('13-14 Teamsheets'!$S$2:$Z$132,$A110,'13-14 Teamsheets'!$C$2:$C$132,AZ$1)+MINS_AS_SUB('14-15 Teamsheets'!$S$2:$Z$136,$A110,'14-15 Teamsheets'!$C$2:$C$136,AZ$1)</f>
        <v>0</v>
      </c>
      <c r="BE110" s="27" t="str">
        <f>(APPS('08-09 Teamsheets'!$H$2:$R$92,$A110,'08-09 Teamsheets'!$C$2:$C$92,BE$1)+APPS('09-10 Teamsheets'!$H$2:$R$98,$A110,'09-10 Teamsheets'!$C$2:$C$98,BE$1)+APPS('10-11 Teamsheets'!$H$2:$R$107,$A110,'10-11 Teamsheets'!$C$2:$C$107,BE$1)+APPS('11-12 Teamsheets'!$H$2:$R$119,$A110,'11-12 Teamsheets'!$C$2:$C$119,BE$1)+APPS('12-13 Teamsheets'!$H$2:$R$126,$A110,'12-13 Teamsheets'!$C$2:$C$126,BE$1)+APPS('13-14 Teamsheets'!$H$2:$R$132,$A110,'13-14 Teamsheets'!$C$2:$C$132,BE$1)+APPS('14-15 Teamsheets'!$H$2:$R$136,$A110,'14-15 Teamsheets'!$C$2:$C$136,BE$1)) &amp; "(" &amp; (SUBS('08-09 Teamsheets'!$S$2:$Z$92,$A110,'08-09 Teamsheets'!$C$2:$C$92,BE$1)+SUBS('09-10 Teamsheets'!$S$2:$Z$98,$A110,'09-10 Teamsheets'!$C$2:$C$98,BE$1)+SUBS('10-11 Teamsheets'!$S$2:$Z$107,$A110,'10-11 Teamsheets'!$C$2:$C$107,BE$1)+SUBS('11-12 Teamsheets'!$S$2:$Z$119,$A110,'11-12 Teamsheets'!$C$2:$C$119,BE$1)+SUBS('12-13 Teamsheets'!$S$2:$Z$126,$A110,'12-13 Teamsheets'!$C$2:$C$126,BE$1)+SUBS('13-14 Teamsheets'!$S$2:$Z$132,$A110,'13-14 Teamsheets'!$C$2:$C$132,BE$1)+SUBS('14-15 Teamsheets'!$S$2:$Z$136,$A110,'14-15 Teamsheets'!$C$2:$C$136,BE$1)) &amp; ")"</f>
        <v>0(0)</v>
      </c>
      <c r="BF110" s="27" t="str">
        <f>(GOALS('08-09 Teamsheets'!$H$2:$R$92,$A110,'08-09 Teamsheets'!$C$2:$C$92,BE$1)+GOALS('09-10 Teamsheets'!$H$2:$R$98,$A110,'09-10 Teamsheets'!$C$2:$C$98,BE$1)+GOALS('10-11 Teamsheets'!$H$2:$R$107,$A110,'10-11 Teamsheets'!$C$2:$C$107,BE$1)+GOALS('11-12 Teamsheets'!$H$2:$R$119,$A110,'11-12 Teamsheets'!$C$2:$C$119,BE$1)+GOALS('12-13 Teamsheets'!$H$2:$R$126,$A110,'12-13 Teamsheets'!$C$2:$C$126,BE$1)+GOALS('13-14 Teamsheets'!$H$2:$R$132,$A110,'13-14 Teamsheets'!$C$2:$C$132,BE$1)+GOALS('14-15 Teamsheets'!$H$2:$R$136,$A110,'14-15 Teamsheets'!$C$2:$C$136,BE$1)) &amp; "(" &amp; (GOALS('08-09 Teamsheets'!$S$2:$Z$92,$A110,'08-09 Teamsheets'!$C$2:$C$92,BE$1)+GOALS('09-10 Teamsheets'!$S$2:$Z$98,$A110,'09-10 Teamsheets'!$C$2:$C$98,BE$1)+GOALS('10-11 Teamsheets'!$S$2:$Z$107,$A110,'10-11 Teamsheets'!$C$2:$C$107,BE$1)+GOALS('11-12 Teamsheets'!$S$2:$Z$119,$A110,'11-12 Teamsheets'!$C$2:$C$119,BE$1)+GOALS('12-13 Teamsheets'!$S$2:$Z$126,$A110,'12-13 Teamsheets'!$C$2:$C$126,BE$1)+GOALS('13-14 Teamsheets'!$S$2:$Z$132,$A110,'13-14 Teamsheets'!$C$2:$C$132,BE$1)+GOALS('14-15 Teamsheets'!$S$2:$Z$136,$A110,'14-15 Teamsheets'!$C$2:$C$136,BE$1)) &amp; ")"</f>
        <v>0(0)</v>
      </c>
      <c r="BG110" s="27">
        <f>Clean_sheet('08-09 Teamsheets'!$C$2:$H$92,$A110,BE$1)+Clean_sheet('09-10 Teamsheets'!$C$2:$H$98,$A110,BE$1)+Clean_sheet('10-11 Teamsheets'!$C$2:$H$107,$A110,BE$1)+Clean_sheet('11-12 Teamsheets'!$C$2:$H$119,$A110,BE$1)+Clean_sheet('12-13 Teamsheets'!$C$2:$H$126,$A110,BE$1)+Clean_sheet('13-14 Teamsheets'!$C$2:$H$132,$A110,BE$1)+Clean_sheet('14-15 Teamsheets'!$C$2:$H$136,$A110,BE$1)</f>
        <v>0</v>
      </c>
      <c r="BH110" s="27" t="str">
        <f>(CARDS('08-09 Teamsheets'!$H$2:$Z$92,$A110,$CX$2,'08-09 Teamsheets'!$C$2:$C$92,BE$1)+CARDS('09-10 Teamsheets'!$H$2:$Z$98,$A110,$CX$2,'09-10 Teamsheets'!$C$2:$C$98,BE$1)+CARDS('10-11 Teamsheets'!$H$2:$Z$107,$A110,$CX$2,'10-11 Teamsheets'!$C$2:$C$107,BE$1)+CARDS('11-12 Teamsheets'!$H$2:$Z$119,$A110,$CX$2,'11-12 Teamsheets'!$C$2:$C$119,BE$1)+CARDS('12-13 Teamsheets'!$H$2:$Z$126,$A110,$CX$2,'12-13 Teamsheets'!$C$2:$C$126,BE$1)+CARDS('13-14 Teamsheets'!$H$2:$Z$132,$A110,$CX$2,'13-14 Teamsheets'!$C$2:$C$132,BE$1)+CARDS('14-15 Teamsheets'!$H$2:$Z$136,$A110,$CX$2,'14-15 Teamsheets'!$C$2:$C$136,BE$1)) &amp; "(" &amp; (CARDS('08-09 Teamsheets'!$H$2:$Z$92,$A110,$CX$3,'08-09 Teamsheets'!$C$2:$C$92,BE$1)+CARDS('09-10 Teamsheets'!$H$2:$Z$98,$A110,$CX$3,'09-10 Teamsheets'!$C$2:$C$98,BE$1)+CARDS('10-11 Teamsheets'!$H$2:$Z$107,$A110,$CX$3,'10-11 Teamsheets'!$C$2:$C$107,BE$1)+CARDS('11-12 Teamsheets'!$H$2:$Z$119,$A110,$CX$3,'11-12 Teamsheets'!$C$2:$C$119,BE$1)+CARDS('12-13 Teamsheets'!$H$2:$Z$126,$A110,$CX$3,'12-13 Teamsheets'!$C$2:$C$126,BE$1)+CARDS('13-14 Teamsheets'!$H$2:$Z$132,$A110,$CX$3,'13-14 Teamsheets'!$C$2:$C$132,BE$1)+CARDS('14-15 Teamsheets'!$H$2:$Z$136,$A110,$CX$3,'14-15 Teamsheets'!$C$2:$C$136,BE$1)) &amp; ")"</f>
        <v>0(0)</v>
      </c>
      <c r="BI110" s="82">
        <f>MINS_PLAYED('08-09 Teamsheets'!$H$2:$R$92,$A110,'08-09 Teamsheets'!$C$2:$C$92,BE$1)+MINS_PLAYED('09-10 Teamsheets'!$H$2:$R$98,$A110,'09-10 Teamsheets'!$C$2:$C$98,BE$1)+ MINS_AS_SUB('08-09 Teamsheets'!$S$2:$Z$92,$A110,'08-09 Teamsheets'!$C$2:$C$92,BE$1)+ MINS_AS_SUB('09-10 Teamsheets'!$S$2:$Z$98,$A110,'09-10 Teamsheets'!$C$2:$C$98,BE$1)+MINS_PLAYED('10-11 Teamsheets'!$H$2:$R$107,$A110,'10-11 Teamsheets'!$C$2:$C$107,BE$1)+MINS_AS_SUB('10-11 Teamsheets'!$S$2:$Z$107,$A110,'10-11 Teamsheets'!$C$2:$C$107,BE$1)+MINS_PLAYED('11-12 Teamsheets'!$H$2:$R$119,$A110,'11-12 Teamsheets'!$C$2:$C$119,BE$1)+MINS_AS_SUB('11-12 Teamsheets'!$S$2:$Z$119,$A110,'11-12 Teamsheets'!$C$2:$C$119,BE$1)+MINS_PLAYED('12-13 Teamsheets'!$H$2:$R$126,$A110,'12-13 Teamsheets'!$C$2:$C$126,BE$1)+MINS_AS_SUB('12-13 Teamsheets'!$S$2:$Z$126,$A110,'12-13 Teamsheets'!$C$2:$C$126,BE$1)+MINS_PLAYED('13-14 Teamsheets'!$H$2:$R$132,$A110,'13-14 Teamsheets'!$C$2:$C$132,BE$1)+MINS_AS_SUB('13-14 Teamsheets'!$S$2:$Z$132,$A110,'13-14 Teamsheets'!$C$2:$C$132,BE$1)+MINS_PLAYED('14-15 Teamsheets'!$H$2:$R$136,$A110,'14-15 Teamsheets'!$C$2:$C$136,BE$1)+MINS_AS_SUB('14-15 Teamsheets'!$S$2:$Z$136,$A110,'14-15 Teamsheets'!$C$2:$C$136,BE$1)</f>
        <v>0</v>
      </c>
      <c r="BJ110" s="27" t="str">
        <f>(APPS('07-08 Teamsheets'!$H$2:$R$88,$A110,'07-08 Teamsheets'!$C$2:$C$88,BJ$1)+APPS('08-09 Teamsheets'!$H$2:$R$92,$A110,'08-09 Teamsheets'!$C$2:$C$92,BJ$1)+APPS('09-10 Teamsheets'!$H$2:$R$98,$A110,'09-10 Teamsheets'!$C$2:$C$98,BJ$1)+APPS('10-11 Teamsheets'!$H$2:$R$106,$A110,'10-11 Teamsheets'!$C$2:$C$106,BJ$1)+APPS('11-12 Teamsheets'!$H$2:$R$119,$A110,'11-12 Teamsheets'!$C$2:$C$119,BJ$1)+APPS('12-13 Teamsheets'!$H$2:$R$126,$A110,'12-13 Teamsheets'!$C$2:$C$126,BJ$1)+APPS('13-14 Teamsheets'!$H$2:$R$132,$A110,'13-14 Teamsheets'!$C$2:$C$132,BJ$1)+APPS('14-15 Teamsheets'!$H$2:$R$136,$A110,'14-15 Teamsheets'!$C$2:$C$136,BJ$1)) &amp; "(" &amp; (SUBS('07-08 Teamsheets'!$S$2:$Z$88,$A110,'07-08 Teamsheets'!$C$2:$C$88,BJ$1)+SUBS('08-09 Teamsheets'!$S$2:$Z$92,$A110,'08-09 Teamsheets'!$C$2:$C$92,BJ$1)+SUBS('09-10 Teamsheets'!$S$2:$Z$98,$A110,'09-10 Teamsheets'!$C$2:$C$98,BJ$1)+SUBS('10-11 Teamsheets'!$S$2:$Z$106,$A110,'10-11 Teamsheets'!$C$2:$C$106,BJ$1)+SUBS('11-12 Teamsheets'!$S$2:$Z$119,$A110,'11-12 Teamsheets'!$C$2:$C$119,BJ$1)+SUBS('12-13 Teamsheets'!$S$2:$Z$126,$A110,'12-13 Teamsheets'!$C$2:$C$126,BJ$1)+SUBS('13-14 Teamsheets'!$S$2:$Z$132,$A110,'13-14 Teamsheets'!$C$2:$C$132,BJ$1)+SUBS('14-15 Teamsheets'!$S$2:$Z$136,$A110,'14-15 Teamsheets'!$C$2:$C$136,BJ$1)) &amp; ")"</f>
        <v>0(0)</v>
      </c>
      <c r="BK110" s="27" t="str">
        <f>(GOALS('07-08 Teamsheets'!$H$2:$R$88,$A110,'07-08 Teamsheets'!$C$2:$C$88,BJ$1)+GOALS('08-09 Teamsheets'!$H$2:$R$92,$A110,'08-09 Teamsheets'!$C$2:$C$92,BJ$1)+GOALS('09-10 Teamsheets'!$H$2:$R$98,$A110,'09-10 Teamsheets'!$C$2:$C$98,BJ$1)+GOALS('10-11 Teamsheets'!$H$2:$R$106,$A110,'10-11 Teamsheets'!$C$2:$C$106,BJ$1)+GOALS('11-12 Teamsheets'!$H$2:$R$119,$A110,'11-12 Teamsheets'!$C$2:$C$119,BJ$1)+GOALS('12-13 Teamsheets'!$H$2:$R$126,$A110,'12-13 Teamsheets'!$C$2:$C$126,BJ$1)+GOALS('13-14 Teamsheets'!$H$2:$R$132,$A110,'13-14 Teamsheets'!$C$2:$C$132,BJ$1)+GOALS('14-15 Teamsheets'!$H$2:$R$136,$A110,'14-15 Teamsheets'!$C$2:$C$136,BJ$1)) &amp; "(" &amp; (GOALS('07-08 Teamsheets'!$S$2:$Z$88,$A110,'07-08 Teamsheets'!$C$2:$C$88,BJ$1)+GOALS('08-09 Teamsheets'!$S$2:$Z$92,$A110,'08-09 Teamsheets'!$C$2:$C$92,BJ$1)+GOALS('09-10 Teamsheets'!$S$2:$Z$98,$A110,'09-10 Teamsheets'!$C$2:$C$98,BJ$1)+GOALS('10-11 Teamsheets'!$S$2:$Z$106,$A110,'10-11 Teamsheets'!$C$2:$C$106,BJ$1)+GOALS('11-12 Teamsheets'!$S$2:$Z$119,$A110,'11-12 Teamsheets'!$C$2:$C$119,BJ$1)+GOALS('12-13 Teamsheets'!$S$2:$Z$126,$A110,'12-13 Teamsheets'!$C$2:$C$126,BJ$1)+GOALS('13-14 Teamsheets'!$S$2:$Z$132,$A110,'13-14 Teamsheets'!$C$2:$C$132,BJ$1)+GOALS('14-15 Teamsheets'!$S$2:$Z$136,$A110,'14-15 Teamsheets'!$C$2:$C$136,BJ$1)) &amp; ")"</f>
        <v>0(0)</v>
      </c>
      <c r="BL110" s="27">
        <f>Clean_sheet('07-08 Teamsheets'!$C$2:$H$92,$A110,BJ$1)+Clean_sheet('08-09 Teamsheets'!$C$2:$H$92,$A110,BJ$1)+Clean_sheet('09-10 Teamsheets'!$C$2:$H$98,$A110,BJ$1)+Clean_sheet('10-11 Teamsheets'!$C$2:$H$106,$A110,BJ$1)+Clean_sheet('11-12 Teamsheets'!$C$2:$H$119,$A110,BJ$1)+Clean_sheet('12-13 Teamsheets'!$C$2:$H$126,$A110,BJ$1)+Clean_sheet('13-14 Teamsheets'!$C$2:$H$132,$A110,BJ$1)+Clean_sheet('14-15 Teamsheets'!$C$2:$H$136,$A110,BJ$1)</f>
        <v>0</v>
      </c>
      <c r="BM110" s="27" t="str">
        <f>(CARDS('07-08 Teamsheets'!$H$2:$Z$88,$A110,$CX$2,'07-08 Teamsheets'!$C$2:$C$88,BJ$1)+CARDS('08-09 Teamsheets'!$H$2:$Z$92,$A110,$CX$2,'08-09 Teamsheets'!$C$2:$C$92,BJ$1)+CARDS('09-10 Teamsheets'!$H$2:$Z$98,$A110,$CX$2,'09-10 Teamsheets'!$C$2:$C$98,BJ$1)+CARDS('10-11 Teamsheets'!$H$2:$Z$106,$A110,$CX$2,'10-11 Teamsheets'!$C$2:$C$106,BJ$1)+CARDS('11-12 Teamsheets'!$H$2:$Z$119,$A110,$CX$2,'11-12 Teamsheets'!$C$2:$C$119,BJ$1)+CARDS('12-13 Teamsheets'!$H$2:$Z$126,$A110,$CX$2,'12-13 Teamsheets'!$C$2:$C$126,BJ$1)+CARDS('13-14 Teamsheets'!$H$2:$Z$132,$A110,$CX$2,'13-14 Teamsheets'!$C$2:$C$132,BJ$1)+CARDS('14-15 Teamsheets'!$H$2:$Z$136,$A110,$CX$2,'14-15 Teamsheets'!$C$2:$C$136,BJ$1)) &amp; "(" &amp; (CARDS('07-08 Teamsheets'!$H$2:$Z$88,$A110,$CX$3,'07-08 Teamsheets'!$C$2:$C$88,BJ$1)+CARDS('08-09 Teamsheets'!$H$2:$Z$92,$A110,$CX$3,'08-09 Teamsheets'!$C$2:$C$92,BJ$1)+CARDS('09-10 Teamsheets'!$H$2:$Z$98,$A110,$CX$3,'09-10 Teamsheets'!$C$2:$C$98,BJ$1)+CARDS('10-11 Teamsheets'!$H$2:$Z$106,$A110,$CX$3,'10-11 Teamsheets'!$C$2:$C$106,BJ$1)+CARDS('11-12 Teamsheets'!$H$2:$Z$119,$A110,$CX$3,'11-12 Teamsheets'!$C$2:$C$119,BJ$1)+CARDS('12-13 Teamsheets'!$H$2:$Z$126,$A110,$CX$3,'12-13 Teamsheets'!$C$2:$C$126,BJ$1)+CARDS('13-14 Teamsheets'!$H$2:$Z$132,$A110,$CX$3,'13-14 Teamsheets'!$C$2:$C$132,BJ$1)+CARDS('14-15 Teamsheets'!$H$2:$Z$136,$A110,$CX$3,'14-15 Teamsheets'!$C$2:$C$136,BJ$1)) &amp; ")"</f>
        <v>0(0)</v>
      </c>
      <c r="BN110" s="82">
        <f>MINS_PLAYED('07-08 Teamsheets'!$H$2:$R$88,$A110,'07-08 Teamsheets'!$C$2:$C$88,BJ$1)+MINS_PLAYED('08-09 Teamsheets'!$H$2:$R$92,$A110,'08-09 Teamsheets'!$C$2:$C$92,BJ$1)+MINS_PLAYED('09-10 Teamsheets'!$H$2:$R$98,$A110,'09-10 Teamsheets'!$C$2:$C$98,BJ$1)+MINS_PLAYED('10-11 Teamsheets'!$H$2:$R$106,$A110,'10-11 Teamsheets'!$C$2:$C$106,BJ$1)+MINS_PLAYED('11-12 Teamsheets'!$H$2:$R$119,$A110,'11-12 Teamsheets'!$C$2:$C$119,BJ$1)+MINS_PLAYED('12-13 Teamsheets'!$H$2:$R$126,$A110,'12-13 Teamsheets'!$C$2:$C$126,BJ$1)+MINS_PLAYED('13-14 Teamsheets'!$H$2:$R$132,$A110,'13-14 Teamsheets'!$C$2:$C$132,BJ$1)+MINS_PLAYED('14-15 Teamsheets'!$H$2:$R$136,$A110,'14-15 Teamsheets'!$C$2:$C$136,BJ$1)+MINS_AS_SUB('07-08 Teamsheets'!$S$2:$Z$88,$A110,'07-08 Teamsheets'!$C$2:$C$88,BJ$1)+MINS_AS_SUB('08-09 Teamsheets'!$S$2:$Z$92,$A110,'08-09 Teamsheets'!$C$2:$C$92,BJ$1)+MINS_AS_SUB('09-10 Teamsheets'!$S$2:$Z$98,$A110,'09-10 Teamsheets'!$C$2:$C$98,BJ$1)+MINS_AS_SUB('10-11 Teamsheets'!$S$2:$Z$106,$A110,'10-11 Teamsheets'!$C$2:$C$106,BJ$1)+MINS_AS_SUB('11-12 Teamsheets'!$S$2:$Z$119,$A110,'11-12 Teamsheets'!$C$2:$C$119,BJ$1)+MINS_AS_SUB('12-13 Teamsheets'!$S$2:$Z$126,$A110,'12-13 Teamsheets'!$C$2:$C$126,BJ$1)+MINS_AS_SUB('13-14 Teamsheets'!$S$2:$Z$132,$A110,'13-14 Teamsheets'!$C$2:$C$132,BJ$1)+MINS_AS_SUB('14-15 Teamsheets'!$S$2:$Z$136,$A110,'14-15 Teamsheets'!$C$2:$C$136,BJ$1)</f>
        <v>0</v>
      </c>
      <c r="BO110" s="27" t="str">
        <f>(APPS('07-08 Teamsheets'!$H$2:$R$88,$A110,'07-08 Teamsheets'!$C$2:$C$88,BO$1)+APPS('08-09 Teamsheets'!$H$2:$R$92,$A110,'08-09 Teamsheets'!$C$2:$C$92,BO$1)+APPS('09-10 Teamsheets'!$H$2:$R$98,$A110,'09-10 Teamsheets'!$C$2:$C$98,BO$1)+APPS('10-11 Teamsheets'!$H$2:$R$106,$A110,'10-11 Teamsheets'!$C$2:$C$106,BO$1)+APPS('11-12 Teamsheets'!$H$2:$R$119,$A110,'11-12 Teamsheets'!$C$2:$C$119,BO$1)+APPS('12-13 Teamsheets'!$H$2:$R$126,$A110,'12-13 Teamsheets'!$C$2:$C$126,BO$1)+APPS('13-14 Teamsheets'!$H$2:$R$132,$A110,'13-14 Teamsheets'!$C$2:$C$132,BO$1)+APPS('14-15 Teamsheets'!$H$2:$R$136,$A110,'14-15 Teamsheets'!$C$2:$C$136,BO$1)) &amp; "(" &amp; (SUBS('07-08 Teamsheets'!$S$2:$Z$88,$A110,'07-08 Teamsheets'!$C$2:$C$88,BO$1)+SUBS('08-09 Teamsheets'!$S$2:$Z$92,$A110,'08-09 Teamsheets'!$C$2:$C$92,BO$1)+SUBS('09-10 Teamsheets'!$S$2:$Z$98,$A110,'09-10 Teamsheets'!$C$2:$C$98,BO$1)+SUBS('10-11 Teamsheets'!$S$2:$Z$106,$A110,'10-11 Teamsheets'!$C$2:$C$106,BO$1)+SUBS('11-12 Teamsheets'!$S$2:$Z$119,$A110,'11-12 Teamsheets'!$C$2:$C$119,BO$1)+SUBS('12-13 Teamsheets'!$S$2:$Z$126,$A110,'12-13 Teamsheets'!$C$2:$C$126,BO$1)+SUBS('13-14 Teamsheets'!$S$2:$Z$132,$A110,'13-14 Teamsheets'!$C$2:$C$132,BO$1)+SUBS('14-15 Teamsheets'!$S$2:$Z$136,$A110,'14-15 Teamsheets'!$C$2:$C$136,BO$1)) &amp; ")"</f>
        <v>0(0)</v>
      </c>
      <c r="BP110" s="27" t="str">
        <f>(GOALS('07-08 Teamsheets'!$H$2:$R$88,$A110,'07-08 Teamsheets'!$C$2:$C$88,BO$1)+GOALS('08-09 Teamsheets'!$H$2:$R$92,$A110,'08-09 Teamsheets'!$C$2:$C$92,BO$1)+GOALS('09-10 Teamsheets'!$H$2:$R$98,$A110,'09-10 Teamsheets'!$C$2:$C$98,BO$1)+GOALS('10-11 Teamsheets'!$H$2:$R$106,$A110,'10-11 Teamsheets'!$C$2:$C$106,BO$1)+GOALS('11-12 Teamsheets'!$H$2:$R$119,$A110,'11-12 Teamsheets'!$C$2:$C$119,BO$1)+GOALS('12-13 Teamsheets'!$H$2:$R$126,$A110,'12-13 Teamsheets'!$C$2:$C$126,BO$1)+GOALS('13-14 Teamsheets'!$H$2:$R$132,$A110,'13-14 Teamsheets'!$C$2:$C$132,BO$1)+GOALS('14-15 Teamsheets'!$H$2:$R$136,$A110,'14-15 Teamsheets'!$C$2:$C$136,BO$1)) &amp; "(" &amp; (GOALS('07-08 Teamsheets'!$S$2:$Z$88,$A110,'07-08 Teamsheets'!$C$2:$C$88,BO$1)+GOALS('08-09 Teamsheets'!$S$2:$Z$92,$A110,'08-09 Teamsheets'!$C$2:$C$92,BO$1)+GOALS('09-10 Teamsheets'!$S$2:$Z$98,$A110,'09-10 Teamsheets'!$C$2:$C$98,BO$1)+GOALS('10-11 Teamsheets'!$S$2:$Z$106,$A110,'10-11 Teamsheets'!$C$2:$C$106,BO$1)+GOALS('11-12 Teamsheets'!$S$2:$Z$119,$A110,'11-12 Teamsheets'!$C$2:$C$119,BO$1)+GOALS('12-13 Teamsheets'!$S$2:$Z$126,$A110,'12-13 Teamsheets'!$C$2:$C$126,BO$1)+GOALS('13-14 Teamsheets'!$S$2:$Z$132,$A110,'13-14 Teamsheets'!$C$2:$C$132,BO$1)+GOALS('14-15 Teamsheets'!$S$2:$Z$136,$A110,'14-15 Teamsheets'!$C$2:$C$136,BO$1)) &amp; ")"</f>
        <v>0(0)</v>
      </c>
      <c r="BQ110" s="27">
        <f>Clean_sheet('07-08 Teamsheets'!$C$2:$H$92,$A110,BO$1)+Clean_sheet('08-09 Teamsheets'!$C$2:$H$92,$A110,BO$1)+Clean_sheet('09-10 Teamsheets'!$C$2:$H$98,$A110,BO$1)+Clean_sheet('10-11 Teamsheets'!$C$2:$H$106,$A110,BO$1)+Clean_sheet('11-12 Teamsheets'!$C$2:$H$119,$A110,BO$1)+Clean_sheet('12-13 Teamsheets'!$C$2:$H$126,$A110,BO$1)+Clean_sheet('13-14 Teamsheets'!$C$2:$H$132,$A110,BO$1)+Clean_sheet('14-15 Teamsheets'!$C$2:$H$136,$A110,BO$1)</f>
        <v>0</v>
      </c>
      <c r="BR110" s="27" t="str">
        <f>(CARDS('07-08 Teamsheets'!$H$2:$Z$88,$A110,$CX$2,'07-08 Teamsheets'!$C$2:$C$88,BO$1)+CARDS('08-09 Teamsheets'!$H$2:$Z$92,$A110,$CX$2,'08-09 Teamsheets'!$C$2:$C$92,BO$1)+CARDS('09-10 Teamsheets'!$H$2:$Z$98,$A110,$CX$2,'09-10 Teamsheets'!$C$2:$C$98,BO$1)+CARDS('10-11 Teamsheets'!$H$2:$Z$106,$A110,$CX$2,'10-11 Teamsheets'!$C$2:$C$106,BO$1)+CARDS('11-12 Teamsheets'!$H$2:$Z$119,$A110,$CX$2,'11-12 Teamsheets'!$C$2:$C$119,BO$1)+CARDS('12-13 Teamsheets'!$H$2:$Z$126,$A110,$CX$2,'12-13 Teamsheets'!$C$2:$C$126,BO$1)+CARDS('13-14 Teamsheets'!$H$2:$Z$132,$A110,$CX$2,'13-14 Teamsheets'!$C$2:$C$132,BO$1)+CARDS('14-15 Teamsheets'!$H$2:$Z$136,$A110,$CX$2,'14-15 Teamsheets'!$C$2:$C$136,BO$1)) &amp; "(" &amp; (CARDS('07-08 Teamsheets'!$H$2:$Z$88,$A110,$CX$3,'07-08 Teamsheets'!$C$2:$C$88,BO$1)+CARDS('08-09 Teamsheets'!$H$2:$Z$92,$A110,$CX$3,'08-09 Teamsheets'!$C$2:$C$92,BO$1)+CARDS('09-10 Teamsheets'!$H$2:$Z$98,$A110,$CX$3,'09-10 Teamsheets'!$C$2:$C$98,BO$1)+CARDS('10-11 Teamsheets'!$H$2:$Z$106,$A110,$CX$3,'10-11 Teamsheets'!$C$2:$C$106,BO$1)+CARDS('11-12 Teamsheets'!$H$2:$Z$119,$A110,$CX$3,'11-12 Teamsheets'!$C$2:$C$119,BO$1)+CARDS('12-13 Teamsheets'!$H$2:$Z$126,$A110,$CX$3,'12-13 Teamsheets'!$C$2:$C$126,BO$1)+CARDS('13-14 Teamsheets'!$H$2:$Z$132,$A110,$CX$3,'13-14 Teamsheets'!$C$2:$C$132,BO$1)+CARDS('14-15 Teamsheets'!$H$2:$Z$136,$A110,$CX$3,'14-15 Teamsheets'!$C$2:$C$136,BO$1)) &amp; ")"</f>
        <v>0(0)</v>
      </c>
      <c r="BS110" s="82">
        <f>MINS_PLAYED('07-08 Teamsheets'!$H$2:$R$88,$A110,'07-08 Teamsheets'!$C$2:$C$88,BO$1)+MINS_PLAYED('08-09 Teamsheets'!$H$2:$R$92,$A110,'08-09 Teamsheets'!$C$2:$C$92,BO$1)+MINS_PLAYED('09-10 Teamsheets'!$H$2:$R$98,$A110,'09-10 Teamsheets'!$C$2:$C$98,BO$1)+MINS_PLAYED('10-11 Teamsheets'!$H$2:$R$106,$A110,'10-11 Teamsheets'!$C$2:$C$106,BO$1)+MINS_PLAYED('11-12 Teamsheets'!$H$2:$R$119,$A110,'11-12 Teamsheets'!$C$2:$C$119,BO$1)+MINS_PLAYED('12-13 Teamsheets'!$H$2:$R$126,$A110,'12-13 Teamsheets'!$C$2:$C$126,BO$1)+MINS_PLAYED('13-14 Teamsheets'!$H$2:$R$132,$A110,'13-14 Teamsheets'!$C$2:$C$132,BO$1)+MINS_PLAYED('14-15 Teamsheets'!$H$2:$R$136,$A110,'14-15 Teamsheets'!$C$2:$C$136,BO$1)+MINS_AS_SUB('07-08 Teamsheets'!$S$2:$Z$88,$A110,'07-08 Teamsheets'!$C$2:$C$88,BO$1)+MINS_AS_SUB('08-09 Teamsheets'!$S$2:$Z$92,$A110,'08-09 Teamsheets'!$C$2:$C$92,BO$1)+MINS_AS_SUB('09-10 Teamsheets'!$S$2:$Z$98,$A110,'09-10 Teamsheets'!$C$2:$C$98,BO$1)+MINS_AS_SUB('10-11 Teamsheets'!$S$2:$Z$106,$A110,'10-11 Teamsheets'!$C$2:$C$106,BO$1)+MINS_AS_SUB('11-12 Teamsheets'!$S$2:$Z$119,$A110,'11-12 Teamsheets'!$C$2:$C$119,BO$1)+MINS_AS_SUB('12-13 Teamsheets'!$S$2:$Z$126,$A110,'12-13 Teamsheets'!$C$2:$C$126,BO$1)+MINS_AS_SUB('13-14 Teamsheets'!$S$2:$Z$132,$A110,'13-14 Teamsheets'!$C$2:$C$132,BO$1)+MINS_AS_SUB('14-15 Teamsheets'!$S$2:$Z$136,$A110,'14-15 Teamsheets'!$C$2:$C$136,BO$1)</f>
        <v>0</v>
      </c>
      <c r="BT110" s="71">
        <f>APPS('05-06 Teamsheets'!$H$2:$R$71,$A110,'05-06 Teamsheets'!$C$2:$C$71,B$1)+SUBS('05-06 Teamsheets'!$S$2:$W$71,$A110,'05-06 Teamsheets'!$C$2:$C$71,B$1)+APPS('06-07 Teamsheets'!$H$2:$R$83,$A110,'06-07 Teamsheets'!$C$2:$C$83,G$1)+SUBS('06-07 Teamsheets'!$S$2:$Z$83,$A110,'06-07 Teamsheets'!$C$2:$C$83,G$1)+APPS('07-08 Teamsheets'!$H$2:$R$88,$A110,'07-08 Teamsheets'!$C$2:$C$88,L$1)+SUBS('07-08 Teamsheets'!$S$2:$Z$88,$A110,'07-08 Teamsheets'!$C$2:$C$88,L$1)+APPS('08-09 Teamsheets'!$H$2:$R$92,$A110,'08-09 Teamsheets'!$C$2:$C$92,Q$1)+SUBS('08-09 Teamsheets'!$S$2:$Z$92,$A110,'08-09 Teamsheets'!$C$2:$C$92,Q$1)+APPS('09-10 Teamsheets'!$H$2:$R$98,$A110,'09-10 Teamsheets'!$C$2:$C$98,Q$1)+SUBS('09-10 Teamsheets'!$S$2:$Z$98,$A110,'09-10 Teamsheets'!$C$2:$C$98,Q$1)+APPS('10-11 Teamsheets'!$H$2:$R$107,$A110,'10-11 Teamsheets'!$C$2:$C$107,Q$1)+SUBS('10-11 Teamsheets'!$S$2:$Z$107,$A110,'10-11 Teamsheets'!$C$2:$C$107,Q$1)+APPS('11-12 Teamsheets'!$H$2:$R$119,$A110,'11-12 Teamsheets'!$C$2:$C$119,Q$1)+SUBS('11-12 Teamsheets'!$S$2:$Z$119,$A110,'11-12 Teamsheets'!$C$2:$C$119,Q$1)+APPS('12-13 Teamsheets'!$H$2:$R$126,$A110,'12-13 Teamsheets'!$C$2:$C$126,Q$1)+SUBS('12-13 Teamsheets'!$S$2:$Z$126,$A110,'12-13 Teamsheets'!$C$2:$C$126,Q$1)+APPS('13-14 Teamsheets'!$H$2:$R$132,$A110,'13-14 Teamsheets'!$C$2:$C$132,Q$1)+SUBS('13-14 Teamsheets'!$S$2:$Z$132,$A110,'13-14 Teamsheets'!$C$2:$C$132,Q$1)+APPS('14-15 Teamsheets'!$H$2:$R$136,$A110,'14-15 Teamsheets'!$C$2:$C$136,Q$1)+SUBS('14-15 Teamsheets'!$S$2:$Z$136,$A110,'14-15 Teamsheets'!$C$2:$C$136,Q$1)</f>
        <v>3</v>
      </c>
      <c r="BU110" s="27">
        <v>2</v>
      </c>
      <c r="BV110" s="27">
        <f>APPS('07-08 Teamsheets'!$H$2:$R$88,$A110,'07-08 Teamsheets'!$C$2:$C$88,AZ$1)+SUBS('07-08 Teamsheets'!$S$2:$Z$88,$A110,'07-08 Teamsheets'!$C$2:$C$88,AZ$1)+APPS('11-12 Teamsheets'!$H$2:$R$119,$A110,'11-12 Teamsheets'!$C$2:$C$119,AZ$1)+SUBS('11-12 Teamsheets'!$S$2:$Z$119,$A110,'11-12 Teamsheets'!$C$2:$C$119,AZ$1)+APPS('12-13 Teamsheets'!$H$2:$R$126,$A110,'12-13 Teamsheets'!$C$2:$C$126,AZ$1)+SUBS('12-13 Teamsheets'!$S$2:$Z$126,$A110,'12-13 Teamsheets'!$C$2:$C$126,AZ$1)+APPS('13-14 Teamsheets'!$H$2:$R$132,$A110,'13-14 Teamsheets'!$C$2:$C$132,AZ$1)+SUBS('13-14 Teamsheets'!$S$2:$Z$132,$A110,'13-14 Teamsheets'!$C$2:$C$132,AZ$1)+APPS('14-15 Teamsheets'!$H$2:$R$136,$A110,'14-15 Teamsheets'!$C$2:$C$136,AZ$1)+SUBS('14-15 Teamsheets'!$S$2:$Z$136,$A110,'14-15 Teamsheets'!$C$2:$C$136,AZ$1)+APPS('08-09 Teamsheets'!$H$2:$R$92,$A110,'08-09 Teamsheets'!$C$2:$C$92,BE$1)+APPS('09-10 Teamsheets'!$H$2:$R$98,$A110,'09-10 Teamsheets'!$C$2:$C$98,BE$1)+SUBS('08-09 Teamsheets'!$S$2:$Z$92,$A110,'08-09 Teamsheets'!$C$2:$C$92,BE$1)+SUBS('09-10 Teamsheets'!$S$2:$Z$98,$A110,'09-10 Teamsheets'!$C$2:$C$98,BE$1)+APPS('10-11 Teamsheets'!$H$2:$R$107,$A110,'10-11 Teamsheets'!$C$2:$C$107,BE$1)+SUBS('10-11 Teamsheets'!$S$2:$Z$107,$A110,'10-11 Teamsheets'!$C$2:$C$107,BE$1)+APPS('11-12 Teamsheets'!$H$2:$R$119,$A110,'11-12 Teamsheets'!$C$2:$C$119,BE$1)+SUBS('11-12 Teamsheets'!$S$2:$Z$119,$A110,'11-12 Teamsheets'!$C$2:$C$119,BE$1)+APPS('12-13 Teamsheets'!$H$2:$R$126,$A110,'12-13 Teamsheets'!$C$2:$C$126,BE$1)+SUBS('12-13 Teamsheets'!$S$2:$Z$126,$A110,'12-13 Teamsheets'!$C$2:$C$126,BE$1)+APPS('13-14 Teamsheets'!$H$2:$R$132,$A110,'13-14 Teamsheets'!$C$2:$C$132,BE$1)+SUBS('13-14 Teamsheets'!$S$2:$Z$132,$A110,'13-14 Teamsheets'!$C$2:$C$132,BE$1)+APPS('14-15 Teamsheets'!$H$2:$R$136,$A110,'14-15 Teamsheets'!$C$2:$C$136,BE$1)+SUBS('14-15 Teamsheets'!$S$2:$Z$136,$A110,'14-15 Teamsheets'!$C$2:$C$136,BE$1)</f>
        <v>0</v>
      </c>
      <c r="BW110" s="27">
        <f>APPS('07-08 Teamsheets'!$H$2:$R$88,$A110,'07-08 Teamsheets'!$C$2:$C$88,BJ$1)+APPS('08-09 Teamsheets'!$H$2:$R$92,$A110,'08-09 Teamsheets'!$C$2:$C$92,BJ$1)+APPS('09-10 Teamsheets'!$H$2:$R$98,$A110,'09-10 Teamsheets'!$C$2:$C$98,BJ$1)+SUBS('07-08 Teamsheets'!$S$2:$Z$88,$A110,'07-08 Teamsheets'!$C$2:$C$88,BJ$1)+SUBS('08-09 Teamsheets'!$S$2:$Z$92,$A110,'08-09 Teamsheets'!$C$2:$C$92,BJ$1)+SUBS('09-10 Teamsheets'!$S$2:$Z$98,$A110,'09-10 Teamsheets'!$C$2:$C$98,BJ$1)+APPS('10-11 Teamsheets'!$H$2:$R$107,$A110,'10-11 Teamsheets'!$C$2:$C$107,BJ$1)+SUBS('10-11 Teamsheets'!$S$2:$Z$107,$A110,'10-11 Teamsheets'!$C$2:$C$107,BJ$1)+APPS('11-12 Teamsheets'!$H$2:$R$119,$A110,'11-12 Teamsheets'!$C$2:$C$119,BJ$1)+SUBS('11-12 Teamsheets'!$S$2:$Z$111,$A110,'11-12 Teamsheets'!$C$2:$C$119,BJ$1)+APPS('12-13 Teamsheets'!$H$2:$R$126,$A110,'12-13 Teamsheets'!$C$2:$C$126,BJ$1)+SUBS('12-13 Teamsheets'!$S$2:$Z$118,$A110,'12-13 Teamsheets'!$C$2:$C$126,BJ$1)+APPS('13-14 Teamsheets'!$H$2:$R$132,$A110,'13-14 Teamsheets'!$C$2:$C$132,BJ$1)+SUBS('13-14 Teamsheets'!$S$2:$Z$124,$A110,'13-14 Teamsheets'!$C$2:$C$132,BJ$1)+APPS('14-15 Teamsheets'!$H$2:$R$136,$A110,'14-15 Teamsheets'!$C$2:$C$136,BJ$1)+SUBS('14-15 Teamsheets'!$S$2:$Z$128,$A110,'14-15 Teamsheets'!$C$2:$C$136,BJ$1)</f>
        <v>0</v>
      </c>
      <c r="BX110" s="27">
        <f>APPS('07-08 Teamsheets'!$H$2:$R$88,$A110,'07-08 Teamsheets'!$C$2:$C$88,BO$1)+APPS('08-09 Teamsheets'!$H$2:$R$92,$A110,'08-09 Teamsheets'!$C$2:$C$92,BO$1)+APPS('09-10 Teamsheets'!$H$2:$R$98,$A110,'09-10 Teamsheets'!$C$2:$C$98,BO$1)+SUBS('07-08 Teamsheets'!$S$2:$Z$88,$A110,'07-08 Teamsheets'!$C$2:$C$88,BO$1)+SUBS('08-09 Teamsheets'!$S$2:$Z$92,$A110,'08-09 Teamsheets'!$C$2:$C$92,BO$1)+SUBS('09-10 Teamsheets'!$S$2:$Z$98,$A110,'09-10 Teamsheets'!$C$2:$C$98,BO$1)+APPS('10-11 Teamsheets'!$H$2:$R$107,$A110,'10-11 Teamsheets'!$C$2:$C$107,BO$1)+SUBS('10-11 Teamsheets'!$S$2:$Z$107,$A110,'10-11 Teamsheets'!$C$2:$C$107,BO$1)+APPS('11-12 Teamsheets'!$H$2:$R$119,$A110,'11-12 Teamsheets'!$C$2:$C$119,BO$1)+SUBS('11-12 Teamsheets'!$S$2:$Z$119,$A110,'11-12 Teamsheets'!$C$2:$C$119,BO$1)+APPS('12-13 Teamsheets'!$H$2:$R$126,$A110,'12-13 Teamsheets'!$C$2:$C$126,BO$1)+SUBS('12-13 Teamsheets'!$S$2:$Z$126,$A110,'12-13 Teamsheets'!$C$2:$C$126,BO$1)+APPS('13-14 Teamsheets'!$H$2:$R$132,$A110,'13-14 Teamsheets'!$C$2:$C$132,BO$1)+SUBS('13-14 Teamsheets'!$S$2:$Z$132,$A110,'13-14 Teamsheets'!$C$2:$C$132,BO$1)+APPS('14-15 Teamsheets'!$H$2:$R$136,$A110,'14-15 Teamsheets'!$C$2:$C$136,BO$1)+SUBS('14-15 Teamsheets'!$S$2:$Z$136,$A110,'14-15 Teamsheets'!$C$2:$C$136,BO$1)</f>
        <v>0</v>
      </c>
      <c r="BY110" s="28">
        <f t="shared" si="31"/>
        <v>2</v>
      </c>
      <c r="BZ110" s="27" t="str">
        <f>(APPS('05-06 Teamsheets'!$H$2:$R$71,$A110) + APPS('06-07 Teamsheets'!$H$2:$R$83,$A110) +APPS('07-08 Teamsheets'!$H$2:$R$88,$A110) + APPS('08-09 Teamsheets'!$H$2:$R$92,$A110)+APPS('09-10 Teamsheets'!$H$2:$R$98,$A110)+APPS('10-11 Teamsheets'!$H$2:$R$107,$A110)+APPS('11-12 Teamsheets'!$H$2:$R$119,$A110)+APPS('12-13 Teamsheets'!$H$2:$R$126,$A110)+APPS('13-14 Teamsheets'!$H$2:$R$132,$A110)+APPS('14-15 Teamsheets'!$H$2:$R$136,$A110)) &amp; "(" &amp; (SUBS('05-06 Teamsheets'!$S$2:$W$71,$A110)+SUBS('06-07 Teamsheets'!$S$2:$Z$83,$A110)+SUBS('07-08 Teamsheets'!$S$2:$Z$88,$A110) +SUBS('08-09 Teamsheets'!$S$2:$Z$92,$A110)+SUBS('09-10 Teamsheets'!$S$2:$Z$98,$A110)+SUBS('10-11 Teamsheets'!$S$2:$Z$107,$A110)+SUBS('11-12 Teamsheets'!$S$2:$Z$119,$A110)+SUBS('12-13 Teamsheets'!$S$2:$Z$126,$A110)+SUBS('13-14 Teamsheets'!$S$2:$Z$132,$A110)+SUBS('14-15 Teamsheets'!$S$2:$Z$136,$A110)) &amp; ")"</f>
        <v>3(2)</v>
      </c>
      <c r="CA110" s="28">
        <f t="shared" si="32"/>
        <v>5</v>
      </c>
      <c r="CB110" s="71">
        <f>GOALS('05-06 Teamsheets'!$H$2:$W$71,$A110,'05-06 Teamsheets'!$C$2:$C$71,B$1)+GOALS('06-07 Teamsheets'!$H$2:$Z$83,$A110,'06-07 Teamsheets'!$C$2:$C$83,G$1)+GOALS('07-08 Teamsheets'!$H$2:$Z$88,$A110,'07-08 Teamsheets'!$C$2:$C$88,L$1)+GOALS('08-09 Teamsheets'!$H$2:$Z$92,$A110,'08-09 Teamsheets'!$C$2:$C$92,Q$1)+GOALS('09-10 Teamsheets'!$H$2:$Z$98,$A110,'09-10 Teamsheets'!$C$2:$C$98,Q$1)+GOALS('10-11 Teamsheets'!$H$2:$Z$107,$A110,'10-11 Teamsheets'!$C$2:$C$107,Q$1)+GOALS('11-12 Teamsheets'!$H$2:$Z$119,$A110,'11-12 Teamsheets'!$C$2:$C$119,Q$1)+GOALS('12-13 Teamsheets'!$H$2:$Z$126,$A110,'12-13 Teamsheets'!$C$2:$C$126,Q$1)+GOALS('13-14 Teamsheets'!$H$2:$Z$132,$A110,'13-14 Teamsheets'!$C$2:$C$132,Q$1)+GOALS('14-15 Teamsheets'!$H$2:$Z$136,$A110,'14-15 Teamsheets'!$C$2:$C$136,Q$1)</f>
        <v>0</v>
      </c>
      <c r="CC110" s="27">
        <f>GOALS('05-06 Teamsheets'!$H$2:$W$71,$A110,'05-06 Teamsheets'!$C$2:$C$71,V$1)+GOALS('05-06 Teamsheets'!$H$2:$W$71,$A110,'05-06 Teamsheets'!$C$2:$C$71,AA$1)+GOALS('06-07 Teamsheets'!$H$2:$Z$83,$A110,'06-07 Teamsheets'!$C$2:$C$83,AF$1)+GOALS('06-07 Teamsheets'!$H$2:$Z$83,$A110,'06-07 Teamsheets'!$C$2:$C$83,AK$1)+GOALS('07-08 Teamsheets'!$H$2:$Z$88,$A110,'07-08 Teamsheets'!$C$2:$C$88,AP$1)+GOALS('07-08 Teamsheets'!$H$2:$Z$88,$A110,'07-08 Teamsheets'!$C$2:$C$88,AU$1)+GOALS('07-08 Teamsheets'!$H$2:$Z$88,$A110,'07-08 Teamsheets'!$C$2:$C$88,AZ$1)+GOALS('11-12 Teamsheets'!$H$2:$Z$119,$A110,'11-12 Teamsheets'!$C$2:$C$119,AZ$1)+GOALS('12-13 Teamsheets'!$H$2:$Z$120,$A110,'12-13 Teamsheets'!$C$2:$C$120,AZ$1)+GOALS('13-14 Teamsheets'!$H$2:$Z$126,$A110,'13-14 Teamsheets'!$C$2:$C$126,AZ$1)+GOALS('14-15 Teamsheets'!$H$2:$Z$130,$A110,'14-15 Teamsheets'!$C$2:$C$130,AZ$1)+GOALS('08-09 Teamsheets'!$H$2:$Z$92,$A110,'08-09 Teamsheets'!$C$2:$C$92,BE$1)+GOALS('09-10 Teamsheets'!$H$2:$Z$98,$A110,'09-10 Teamsheets'!$C$2:$C$98,BE$1)+GOALS('10-11 Teamsheets'!$H$2:$Z$107,$A110,'10-11 Teamsheets'!$C$2:$C$107,BE$1)+GOALS('11-12 Teamsheets'!$H$2:$Z$119,$A110,'11-12 Teamsheets'!$C$2:$C$119,BE$1)+GOALS('12-13 Teamsheets'!$H$2:$Z$126,$A110,'12-13 Teamsheets'!$C$2:$C$126,BE$1)+GOALS('13-14 Teamsheets'!$H$2:$Z$132,$A110,'13-14 Teamsheets'!$C$2:$C$132,BE$1)+GOALS('14-15 Teamsheets'!$H$2:$Z$136,$A110,'14-15 Teamsheets'!$C$2:$C$136,BE$1)</f>
        <v>0</v>
      </c>
      <c r="CD110" s="27">
        <f>GOALS('07-08 Teamsheets'!$H$2:$Z$88,$A110,'07-08 Teamsheets'!$C$2:$C$88,BJ$1)
+GOALS('08-09 Teamsheets'!$H$2:$Z$92,$A110,'08-09 Teamsheets'!$C$2:$C$92,BJ$1)
+GOALS('09-10 Teamsheets'!$H$2:$Z$98,$A110,'09-10 Teamsheets'!$C$2:$C$98,BJ$1)
+GOALS('10-11 Teamsheets'!$H$2:$Z$107,$A110,'10-11 Teamsheets'!$C$2:$C$107,BJ$1)
+GOALS('11-12 Teamsheets'!$H$2:$Z$119,$A110,'11-12 Teamsheets'!$C$2:$C$119,BJ$1)
+GOALS('12-13 Teamsheets'!$H$2:$Z$124,$A110,'12-13 Teamsheets'!$C$2:$C$124,BJ$1)+GOALS('13-14 Teamsheets'!$H$2:$Z$130,$A110,'13-14 Teamsheets'!$C$2:$C$130,BJ$1)+GOALS('14-15 Teamsheets'!$H$2:$Z$134,$A110,'14-15 Teamsheets'!$C$2:$C$134,BJ$1)
+GOALS('07-08 Teamsheets'!$H$2:$Z$88,$A110,'07-08 Teamsheets'!$C$2:$C$88,BO$1)
+GOALS('08-09 Teamsheets'!$H$2:$Z$92,$A110,'08-09 Teamsheets'!$C$2:$C$92,BO$1)
+GOALS('09-10 Teamsheets'!$H$2:$Z$98,$A110,'09-10 Teamsheets'!$C$2:$C$98,BO$1)
+GOALS('10-11 Teamsheets'!$H$2:$Z$107,$A110,'10-11 Teamsheets'!$C$2:$C$107,BO$1)
+GOALS('11-12 Teamsheets'!$H$2:$Z$119,$A110,'11-12 Teamsheets'!$C$2:$C$119,BO$1)
+GOALS('12-13 Teamsheets'!$H$2:$Z$126,$A110,'12-13 Teamsheets'!$C$2:$C$126,BO$1)+GOALS('13-14 Teamsheets'!$H$2:$Z$132,$A110,'13-14 Teamsheets'!$C$2:$C$132,BO$1)+GOALS('14-15 Teamsheets'!$H$2:$Z$136,$A110,'14-15 Teamsheets'!$C$2:$C$136,BO$1)</f>
        <v>0</v>
      </c>
      <c r="CE110" s="28">
        <f t="shared" si="33"/>
        <v>0</v>
      </c>
      <c r="CF110" s="27" t="str">
        <f>(GOALS('05-06 Teamsheets'!$H$2:$R$71,$A110) +GOALS('06-07 Teamsheets'!$H$2:$R$83,$A110) +  GOALS('07-08 Teamsheets'!$H$2:$R$88,$A110) + GOALS('08-09 Teamsheets'!$H$2:$R$92,$A110)+GOALS('09-10 Teamsheets'!$H$2:$R$98,$A110)+GOALS('10-11 Teamsheets'!$H$2:$R$107,$A110)+GOALS('11-12 Teamsheets'!$H$2:$R$119,$A110)+GOALS('12-13 Teamsheets'!$H$2:$R$126,$A110)+GOALS('13-14 Teamsheets'!$H$2:$R$132,$A110)+GOALS('14-15 Teamsheets'!$H$2:$R$136,$A110)) &amp; "(" &amp; (GOALS('05-06 Teamsheets'!$S$2:$W$71,$A110)+GOALS('06-07 Teamsheets'!$S$2:$Z$83,$A110)+GOALS('07-08 Teamsheets'!$S$2:$Z$88,$A110)+GOALS('08-09 Teamsheets'!$S$2:$Z$92,$A110)+GOALS('09-10 Teamsheets'!$S$2:$Z$98,$A110)+GOALS('10-11 Teamsheets'!$S$2:$Z$107,$A110)+GOALS('11-12 Teamsheets'!$S$2:$Z$119,$A110)+GOALS('12-13 Teamsheets'!$S$2:$Z$126,$A110)+GOALS('13-14 Teamsheets'!$S$2:$Z$132,$A110)+GOALS('14-15 Teamsheets'!$S$2:$Z$136,$A110)) &amp; ")"</f>
        <v>0(0)</v>
      </c>
      <c r="CG110" s="28">
        <f t="shared" si="34"/>
        <v>0</v>
      </c>
      <c r="CH110" s="71">
        <f t="shared" si="35"/>
        <v>0</v>
      </c>
      <c r="CI110" s="83">
        <f t="shared" si="36"/>
        <v>0</v>
      </c>
      <c r="CJ110" s="77">
        <f t="shared" si="37"/>
        <v>0</v>
      </c>
      <c r="CK110" s="74" t="str">
        <f>(CARDS('05-06 Teamsheets'!$H$2:$W$71,$A110,$CX$2)+CARDS('06-07 Teamsheets'!$H$2:$Z$83,$A110,$CX$2)+CARDS('07-08 Teamsheets'!$H$2:$Z$88,$A110,$CX$2)+CARDS('08-09 Teamsheets'!$H$2:$Z$92,$A110,$CX$2)+CARDS('09-10 Teamsheets'!$H$2:$Z$98,$A110,$CX$2)+CARDS('10-11 Teamsheets'!$H$2:$Z$107,$A110,$CX$2)+CARDS('11-12 Teamsheets'!$H$2:$Z$119,$A110,$CX$2)+CARDS('12-13 Teamsheets'!$H$2:$Z$126,$A110,$CX$2)+CARDS('13-14 Teamsheets'!$H$2:$Z$130,$A110,$CX$2)) &amp; "(" &amp; (CARDS('05-06 Teamsheets'!$H$2:$W$71,$A110,$CX$3)+CARDS('06-07 Teamsheets'!$H$2:$Z$83,$A110,$CX$3)+CARDS('07-08 Teamsheets'!$H$2:$Z$88,$A110,$CX$3)+CARDS('08-09 Teamsheets'!$H$2:$Z$92,$A110,$CX$3)+CARDS('09-10 Teamsheets'!$H$2:$Z$98,$A110,$CX$3)+CARDS('10-11 Teamsheets'!$H$2:$Z$107,$A110,$CX$3)+CARDS('11-12 Teamsheets'!$H$2:$Z$119,$A110,$CX$3)+CARDS('13-14 Teamsheets'!$H$2:$Z$130,$A110,$CX$3)) &amp; ")"</f>
        <v>1(0)</v>
      </c>
      <c r="CL110" s="28">
        <f t="shared" si="10"/>
        <v>235</v>
      </c>
      <c r="CM110" s="28">
        <f t="shared" si="25"/>
        <v>16</v>
      </c>
      <c r="CN110" s="77">
        <f t="shared" si="12"/>
        <v>251</v>
      </c>
      <c r="CO110" s="28">
        <f t="shared" si="29"/>
        <v>50.2</v>
      </c>
      <c r="CP110" s="28">
        <f t="shared" si="30"/>
        <v>0</v>
      </c>
      <c r="CQ110" s="77">
        <f t="shared" si="24"/>
        <v>0</v>
      </c>
      <c r="CS110" s="71">
        <f t="shared" si="26"/>
        <v>135</v>
      </c>
      <c r="CT110" s="83">
        <f t="shared" si="27"/>
        <v>132</v>
      </c>
      <c r="CU110" s="77">
        <f t="shared" si="28"/>
        <v>101</v>
      </c>
    </row>
    <row r="111" spans="1:102" x14ac:dyDescent="0.2">
      <c r="A111" s="112" t="s">
        <v>3814</v>
      </c>
      <c r="B111" s="27" t="s">
        <v>1635</v>
      </c>
      <c r="C111" s="27" t="s">
        <v>1635</v>
      </c>
      <c r="D111" s="27">
        <v>0</v>
      </c>
      <c r="E111" s="27" t="s">
        <v>1635</v>
      </c>
      <c r="F111" s="82">
        <v>0</v>
      </c>
      <c r="G111" s="27" t="s">
        <v>1635</v>
      </c>
      <c r="H111" s="27" t="s">
        <v>1635</v>
      </c>
      <c r="I111" s="27">
        <v>0</v>
      </c>
      <c r="J111" s="27" t="s">
        <v>1635</v>
      </c>
      <c r="K111" s="82">
        <v>0</v>
      </c>
      <c r="L111" s="27" t="s">
        <v>1635</v>
      </c>
      <c r="M111" s="27" t="s">
        <v>1635</v>
      </c>
      <c r="N111" s="27">
        <v>0</v>
      </c>
      <c r="O111" s="27" t="s">
        <v>1635</v>
      </c>
      <c r="P111" s="82">
        <v>0</v>
      </c>
      <c r="Q111" s="27" t="str">
        <f>(APPS('08-09 Teamsheets'!$H$2:$R$92,$A111,'08-09 Teamsheets'!$C$2:$C$92,Q$1)+APPS('09-10 Teamsheets'!$H$2:$R$98,$A111,'09-10 Teamsheets'!$C$2:$C$98,Q$1)+APPS('10-11 Teamsheets'!$H$2:$R$107,$A111,'10-11 Teamsheets'!$C$2:$C$107,Q$1)+APPS('11-12 Teamsheets'!$H$2:$R$119,$A111,'11-12 Teamsheets'!$C$2:$C$119,Q$1)+APPS('12-13 Teamsheets'!$H$2:$R$126,$A111,'12-13 Teamsheets'!$C$2:$C$126,Q$1)+APPS('13-14 Teamsheets'!$H$2:$R$132,$A111,'13-14 Teamsheets'!$C$2:$C$132,Q$1)+APPS('14-15 Teamsheets'!$H$2:$R$136,$A111,'14-15 Teamsheets'!$C$2:$C$136,Q$1)) &amp; "(" &amp; (SUBS('08-09 Teamsheets'!$S$2:$Z$92,$A111,'08-09 Teamsheets'!$C$2:$C$92,Q$1)+SUBS('09-10 Teamsheets'!$S$2:$Z$98,$A111,'09-10 Teamsheets'!$C$2:$C$98,Q$1)+SUBS('10-11 Teamsheets'!$S$2:$Z$107,$A111,'10-11 Teamsheets'!$C$2:$C$107,Q$1)+SUBS('11-12 Teamsheets'!$S$2:$Z$119,$A111,'11-12 Teamsheets'!$C$2:$C$119,Q$1)+SUBS('12-13 Teamsheets'!$S$2:$Z$126,$A111,'12-13 Teamsheets'!$C$2:$C$126,Q$1)+SUBS('13-14 Teamsheets'!$S$2:$Z$132,$A111,'13-14 Teamsheets'!$C$2:$C$132,Q$1)+SUBS('14-15 Teamsheets'!$S$2:$Z$136,$A111,'14-15 Teamsheets'!$C$2:$C$136,Q$1)) &amp; ")"</f>
        <v>12(1)</v>
      </c>
      <c r="R111" s="27" t="str">
        <f>(GOALS('08-09 Teamsheets'!$H$2:$R$92,$A111,'08-09 Teamsheets'!$C$2:$C$92,Q$1)+GOALS('09-10 Teamsheets'!$H$2:$R$98,$A111,'09-10 Teamsheets'!$C$2:$C$98,Q$1)+GOALS('10-11 Teamsheets'!$H$2:$R$107,$A111,'10-11 Teamsheets'!$C$2:$C$107,Q$1)+GOALS('11-12 Teamsheets'!$H$2:$R$119,$A111,'11-12 Teamsheets'!$C$2:$C$119,Q$1)+GOALS('12-13 Teamsheets'!$H$2:$R$126,$A111,'12-13 Teamsheets'!$C$2:$C$126,Q$1)+GOALS('13-14 Teamsheets'!$H$2:$R$132,$A111,'13-14 Teamsheets'!$C$2:$C$132,Q$1)+GOALS('14-15 Teamsheets'!$H$2:$R$136,$A111,'14-15 Teamsheets'!$C$2:$C$136,Q$1)) &amp; "(" &amp; (GOALS('08-09 Teamsheets'!$S$2:$Z$92,$A111,'08-09 Teamsheets'!$C$2:$C$92,Q$1)+GOALS('09-10 Teamsheets'!$S$2:$Z$98,$A111,'09-10 Teamsheets'!$C$2:$C$98,Q$1)+GOALS('10-11 Teamsheets'!$S$2:$Z$107,$A111,'10-11 Teamsheets'!$C$2:$C$107,Q$1)+GOALS('11-12 Teamsheets'!$S$2:$Z$119,$A111,'11-12 Teamsheets'!$C$2:$C$119,Q$1)+GOALS('12-13 Teamsheets'!$S$2:$Z$126,$A111,'12-13 Teamsheets'!$C$2:$C$126,Q$1)+GOALS('13-14 Teamsheets'!$S$2:$Z$132,$A111,'13-14 Teamsheets'!$C$2:$C$132,Q$1)+GOALS('14-15 Teamsheets'!$S$2:$Z$136,$A111,'14-15 Teamsheets'!$C$2:$C$136,Q$1)) &amp; ")"</f>
        <v>1(0)</v>
      </c>
      <c r="S111" s="27">
        <f>Clean_sheet('08-09 Teamsheets'!$C$2:$H$92,$A111,Q$1)+Clean_sheet('09-10 Teamsheets'!$C$2:$H$98,$A111,Q$1)+Clean_sheet('10-11 Teamsheets'!$C$2:$H$107,$A111,Q$1)+Clean_sheet('11-12 Teamsheets'!$C$2:$H$119,$A111,Q$1)+Clean_sheet('12-13 Teamsheets'!$C$2:$H$126,$A111,Q$1)+Clean_sheet('13-14 Teamsheets'!$C$2:$H$132,$A111,Q$1)+Clean_sheet('14-15 Teamsheets'!$C$2:$H$136,$A111,Q$1)</f>
        <v>0</v>
      </c>
      <c r="T111" s="27" t="str">
        <f>(CARDS('08-09 Teamsheets'!$H$2:$Z$92,$A111,$CX$2,'08-09 Teamsheets'!$C$2:$C$92,Q$1)+CARDS('09-10 Teamsheets'!$H$2:$Z$98,$A111,$CX$2,'09-10 Teamsheets'!$C$2:$C$98,Q$1)+CARDS('10-11 Teamsheets'!$H$2:$Z$107,$A111,$CX$2,'10-11 Teamsheets'!$C$2:$C$107,Q$1)+CARDS('11-12 Teamsheets'!$H$2:$Z$119,$A111,$CX$2,'11-12 Teamsheets'!$C$2:$C$119,Q$1)+CARDS('12-13 Teamsheets'!$H$2:$Z$126,$A111,$CX$2,'12-13 Teamsheets'!$C$2:$C$126,Q$1)+CARDS('13-14 Teamsheets'!$H$2:$Z$132,$A111,$CX$2,'13-14 Teamsheets'!$C$2:$C$132,Q$1)+CARDS('14-15 Teamsheets'!$H$2:$Z$136,$A111,$CX$2,'14-15 Teamsheets'!$C$2:$C$136,Q$1)) &amp; "(" &amp; (CARDS('08-09 Teamsheets'!$H$2:$Z$92,$A111,$CX$3,'08-09 Teamsheets'!$C$2:$C$92,Q$1)+CARDS('09-10 Teamsheets'!$H$2:$Z$98,$A111,$CX$3,'09-10 Teamsheets'!$C$2:$C$98,Q$1)+CARDS('10-11 Teamsheets'!$H$2:$Z$107,$A111,$CX$3,'10-11 Teamsheets'!$C$2:$C$107,Q$1)+CARDS('11-12 Teamsheets'!$H$2:$Z$119,$A111,$CX$3,'11-12 Teamsheets'!$C$2:$C$119,Q$1)+CARDS('12-13 Teamsheets'!$H$2:$Z$126,$A111,$CX$3,'12-13 Teamsheets'!$C$2:$C$126,Q$1)+CARDS('13-14 Teamsheets'!$H$2:$Z$132,$A111,$CX$3,'13-14 Teamsheets'!$C$2:$C$132,Q$1)+CARDS('14-15 Teamsheets'!$H$2:$Z$136,$A111,$CX$3,'14-15 Teamsheets'!$C$2:$C$136,Q$1)) &amp; ")"</f>
        <v>3(0)</v>
      </c>
      <c r="U111" s="82">
        <f>MINS_PLAYED('08-09 Teamsheets'!$H$2:$R$92,$A111,'08-09 Teamsheets'!$C$2:$C$92,Q$1)+MINS_PLAYED('09-10 Teamsheets'!$H$2:$R$98,$A111,'09-10 Teamsheets'!$C$2:$C$98,Q$1)+ MINS_AS_SUB('08-09 Teamsheets'!$S$2:$Z$92,$A111,'08-09 Teamsheets'!$C$2:$C$92,Q$1)+ MINS_AS_SUB('09-10 Teamsheets'!$S$2:$Z$98,$A111,'09-10 Teamsheets'!$C$2:$C$98,Q$1)+MINS_PLAYED('10-11 Teamsheets'!$H$2:$R$107,$A111,'10-11 Teamsheets'!$C$2:$C$107,Q$1)+MINS_AS_SUB('10-11 Teamsheets'!$S$2:$Z$107,$A111,'10-11 Teamsheets'!$C$2:$C$107,Q$1)+MINS_PLAYED('11-12 Teamsheets'!$H$2:$R$119,$A111,'11-12 Teamsheets'!$C$2:$C$119,Q$1)+MINS_AS_SUB('11-12 Teamsheets'!$S$2:$Z$119,$A111,'11-12 Teamsheets'!$C$2:$C$119,Q$1)+MINS_PLAYED('12-13 Teamsheets'!$H$2:$R$126,$A111,'12-13 Teamsheets'!$C$2:$C$126,Q$1)+MINS_AS_SUB('12-13 Teamsheets'!$S$2:$Z$126,$A111,'12-13 Teamsheets'!$C$2:$C$126,Q$1)+MINS_PLAYED('13-14 Teamsheets'!$H$2:$R$132,$A111,'13-14 Teamsheets'!$C$2:$C$132,Q$1)+MINS_AS_SUB('13-14 Teamsheets'!$S$2:$Z$132,$A111,'13-14 Teamsheets'!$C$2:$C$132,Q$1)+MINS_PLAYED('14-15 Teamsheets'!$H$2:$R$136,$A111,'14-15 Teamsheets'!$C$2:$C$136,Q$1)+MINS_AS_SUB('14-15 Teamsheets'!$S$2:$Z$136,$A111,'14-15 Teamsheets'!$C$2:$C$136,Q$1)</f>
        <v>1108</v>
      </c>
      <c r="V111" s="27" t="s">
        <v>1635</v>
      </c>
      <c r="W111" s="27" t="s">
        <v>1635</v>
      </c>
      <c r="X111" s="27">
        <v>0</v>
      </c>
      <c r="Y111" s="27" t="s">
        <v>1635</v>
      </c>
      <c r="Z111" s="82">
        <v>0</v>
      </c>
      <c r="AA111" s="27" t="s">
        <v>1635</v>
      </c>
      <c r="AB111" s="27" t="s">
        <v>1635</v>
      </c>
      <c r="AC111" s="27">
        <v>0</v>
      </c>
      <c r="AD111" s="27" t="s">
        <v>1635</v>
      </c>
      <c r="AE111" s="82">
        <v>0</v>
      </c>
      <c r="AF111" s="27" t="s">
        <v>1635</v>
      </c>
      <c r="AG111" s="27" t="s">
        <v>1635</v>
      </c>
      <c r="AH111" s="27">
        <v>0</v>
      </c>
      <c r="AI111" s="27" t="s">
        <v>1635</v>
      </c>
      <c r="AJ111" s="82">
        <v>0</v>
      </c>
      <c r="AK111" s="27" t="s">
        <v>1635</v>
      </c>
      <c r="AL111" s="27" t="s">
        <v>1635</v>
      </c>
      <c r="AM111" s="27">
        <v>0</v>
      </c>
      <c r="AN111" s="27" t="s">
        <v>1635</v>
      </c>
      <c r="AO111" s="82">
        <v>0</v>
      </c>
      <c r="AP111" s="27" t="s">
        <v>1635</v>
      </c>
      <c r="AQ111" s="27" t="s">
        <v>1635</v>
      </c>
      <c r="AR111" s="27">
        <v>0</v>
      </c>
      <c r="AS111" s="27" t="s">
        <v>1635</v>
      </c>
      <c r="AT111" s="82">
        <v>0</v>
      </c>
      <c r="AU111" s="27" t="s">
        <v>1635</v>
      </c>
      <c r="AV111" s="27" t="s">
        <v>1635</v>
      </c>
      <c r="AW111" s="27">
        <v>0</v>
      </c>
      <c r="AX111" s="27" t="s">
        <v>1635</v>
      </c>
      <c r="AY111" s="82">
        <v>0</v>
      </c>
      <c r="AZ111" s="27" t="str">
        <f>(APPS('07-08 Teamsheets'!$H$2:$R$88,$A111,'07-08 Teamsheets'!$C$2:$C$88,AZ$1)+APPS('11-12 Teamsheets'!$H$2:$R$119,$A111,'11-12 Teamsheets'!$C$2:$C$119,AZ$1)+APPS('12-13 Teamsheets'!$H$2:$R$126,$A111,'12-13 Teamsheets'!$C$2:$C$126,AZ$1)+APPS('13-14 Teamsheets'!$H$2:$R$132,$A111,'13-14 Teamsheets'!$C$2:$C$132,AZ$1)+APPS('14-15 Teamsheets'!$H$2:$R$136,$A111,'14-15 Teamsheets'!$C$2:$C$136,AZ$1)) &amp; "(" &amp; (SUBS('07-08 Teamsheets'!$S$2:$Z$88,$A111,'07-08 Teamsheets'!$C$2:$C$88,AZ$1)+SUBS('11-12 Teamsheets'!$S$2:$Z$119,$A111,'11-12 Teamsheets'!$C$2:$C$119,AZ$1)+SUBS('12-13 Teamsheets'!$S$2:$Z$126,$A111,'12-13 Teamsheets'!$C$2:$C$126,AZ$1)+SUBS('13-14 Teamsheets'!$S$2:$Z$132,$A111,'13-14 Teamsheets'!$C$2:$C$132,AZ$1)+SUBS('14-15 Teamsheets'!$S$2:$Z$136,$A111,'14-15 Teamsheets'!$C$2:$C$136,AZ$1)) &amp; ")"</f>
        <v>1(0)</v>
      </c>
      <c r="BA111" s="27" t="str">
        <f>(GOALS('07-08 Teamsheets'!$H$2:$R$88,$A111,'07-08 Teamsheets'!$C$2:$C$88,AZ$1)+GOALS('11-12 Teamsheets'!$H$2:$R$119,$A111,'11-12 Teamsheets'!$C$2:$C$119,AZ$1)+GOALS('12-13 Teamsheets'!$H$2:$R$126,$A111,'12-13 Teamsheets'!$C$2:$C$126,AZ$1)+GOALS('13-14 Teamsheets'!$H$2:$R$132,$A111,'13-14 Teamsheets'!$C$2:$C$132,AZ$1)+GOALS('14-15 Teamsheets'!$H$2:$R$136,$A111,'14-15 Teamsheets'!$C$2:$C$136,AZ$1)) &amp; "(" &amp; (GOALS('07-08 Teamsheets'!$S$2:$Z$88,$A111,'07-08 Teamsheets'!$C$2:$C$88,AZ$1)+GOALS('11-12 Teamsheets'!$S$2:$Z$119,$A111,'11-12 Teamsheets'!$C$2:$C$119,AZ$1)+GOALS('12-13 Teamsheets'!$S$2:$Z$126,$A111,'12-13 Teamsheets'!$C$2:$C$126,AZ$1)+GOALS('13-14 Teamsheets'!$S$2:$Z$132,$A111,'13-14 Teamsheets'!$C$2:$C$132,AZ$1)+GOALS('14-15 Teamsheets'!$S$2:$Z$136,$A111,'14-15 Teamsheets'!$C$2:$C$136,AZ$1)) &amp; ")"</f>
        <v>0(0)</v>
      </c>
      <c r="BB111" s="27">
        <f>Clean_sheet('07-08 Teamsheets'!$C$2:$H$92,$A111,AZ$1)+Clean_sheet('11-12 Teamsheets'!$C$2:$H$119,$A111,AZ$1)+Clean_sheet('12-13 Teamsheets'!$C$2:$H$126,$A111,AZ$1)+Clean_sheet('13-14 Teamsheets'!$C$2:$H$132,$A111,AZ$1)+Clean_sheet('14-15 Teamsheets'!$C$2:$H$136,$A111,AZ$1)</f>
        <v>0</v>
      </c>
      <c r="BC111" s="27" t="str">
        <f>(CARDS('07-08 Teamsheets'!$H$2:$Z$88,$A111,$CX$2,'07-08 Teamsheets'!$C$2:$C$88,AZ$1)+CARDS('11-12 Teamsheets'!$H$2:$Z$119,$A111,$CX$2,'11-12 Teamsheets'!$C$2:$C$119,AZ$1)+CARDS('12-13 Teamsheets'!$H$2:$Z$126,$A111,$CX$2,'12-13 Teamsheets'!$C$2:$C$126,AZ$1)+CARDS('13-14 Teamsheets'!$H$2:$Z$132,$A111,$CX$2,'13-14 Teamsheets'!$C$2:$C$132,AZ$1)+CARDS('14-15 Teamsheets'!$H$2:$Z$136,$A111,$CX$2,'14-15 Teamsheets'!$C$2:$C$136,AZ$1)) &amp; "(" &amp; (CARDS('07-08 Teamsheets'!$H$2:$Z$88,$A111,$CX$3,'07-08 Teamsheets'!$C$2:$C$88,AZ$1)+CARDS('11-12 Teamsheets'!$H$2:$Z$119,$A111,$CX$3,'11-12 Teamsheets'!$C$2:$C$119,AZ$1)+CARDS('12-13 Teamsheets'!$H$2:$Z$126,$A111,$CX$3,'12-13 Teamsheets'!$C$2:$C$126,AZ$1)+CARDS('13-14 Teamsheets'!$H$2:$Z$132,$A111,$CX$3,'13-14 Teamsheets'!$C$2:$C$132,AZ$1)+CARDS('14-15 Teamsheets'!$H$2:$Z$136,$A111,$CX$3,'14-15 Teamsheets'!$C$2:$C$136,AZ$1)) &amp; ")"</f>
        <v>0(0)</v>
      </c>
      <c r="BD111" s="82">
        <f>MINS_PLAYED('07-08 Teamsheets'!$H$2:$R$88,$A111,'07-08 Teamsheets'!$C$2:$C$88,AZ$1)+MINS_PLAYED('11-12 Teamsheets'!$H$2:$R$119,$A111,'11-12 Teamsheets'!$C$2:$C$119,AZ$1)+MINS_PLAYED('12-13 Teamsheets'!$H$2:$R$126,$A111,'12-13 Teamsheets'!$C$2:$C$126,AZ$1)+MINS_PLAYED('13-14 Teamsheets'!$H$2:$R$132,$A111,'13-14 Teamsheets'!$C$2:$C$132,AZ$1)+MINS_PLAYED('14-15 Teamsheets'!$H$2:$R$136,$A111,'14-15 Teamsheets'!$C$2:$C$136,AZ$1)+MINS_AS_SUB('07-08 Teamsheets'!$S$2:$Z$88,$A111,'07-08 Teamsheets'!$C$2:$C$88,AZ$1)+MINS_AS_SUB('11-12 Teamsheets'!$S$2:$Z$119,$A111,'11-12 Teamsheets'!$C$2:$C$119,AZ$1)+MINS_AS_SUB('12-13 Teamsheets'!$S$2:$Z$126,$A111,'12-13 Teamsheets'!$C$2:$C$126,AZ$1)+MINS_AS_SUB('13-14 Teamsheets'!$S$2:$Z$132,$A111,'13-14 Teamsheets'!$C$2:$C$132,AZ$1)+MINS_AS_SUB('14-15 Teamsheets'!$S$2:$Z$136,$A111,'14-15 Teamsheets'!$C$2:$C$136,AZ$1)</f>
        <v>90</v>
      </c>
      <c r="BE111" s="27" t="str">
        <f>(APPS('08-09 Teamsheets'!$H$2:$R$92,$A111,'08-09 Teamsheets'!$C$2:$C$92,BE$1)+APPS('09-10 Teamsheets'!$H$2:$R$98,$A111,'09-10 Teamsheets'!$C$2:$C$98,BE$1)+APPS('10-11 Teamsheets'!$H$2:$R$107,$A111,'10-11 Teamsheets'!$C$2:$C$107,BE$1)+APPS('11-12 Teamsheets'!$H$2:$R$119,$A111,'11-12 Teamsheets'!$C$2:$C$119,BE$1)+APPS('12-13 Teamsheets'!$H$2:$R$126,$A111,'12-13 Teamsheets'!$C$2:$C$126,BE$1)+APPS('13-14 Teamsheets'!$H$2:$R$132,$A111,'13-14 Teamsheets'!$C$2:$C$132,BE$1)+APPS('14-15 Teamsheets'!$H$2:$R$136,$A111,'14-15 Teamsheets'!$C$2:$C$136,BE$1)) &amp; "(" &amp; (SUBS('08-09 Teamsheets'!$S$2:$Z$92,$A111,'08-09 Teamsheets'!$C$2:$C$92,BE$1)+SUBS('09-10 Teamsheets'!$S$2:$Z$98,$A111,'09-10 Teamsheets'!$C$2:$C$98,BE$1)+SUBS('10-11 Teamsheets'!$S$2:$Z$107,$A111,'10-11 Teamsheets'!$C$2:$C$107,BE$1)+SUBS('11-12 Teamsheets'!$S$2:$Z$119,$A111,'11-12 Teamsheets'!$C$2:$C$119,BE$1)+SUBS('12-13 Teamsheets'!$S$2:$Z$126,$A111,'12-13 Teamsheets'!$C$2:$C$126,BE$1)+SUBS('13-14 Teamsheets'!$S$2:$Z$132,$A111,'13-14 Teamsheets'!$C$2:$C$132,BE$1)+SUBS('14-15 Teamsheets'!$S$2:$Z$136,$A111,'14-15 Teamsheets'!$C$2:$C$136,BE$1)) &amp; ")"</f>
        <v>1(0)</v>
      </c>
      <c r="BF111" s="27" t="str">
        <f>(GOALS('08-09 Teamsheets'!$H$2:$R$92,$A111,'08-09 Teamsheets'!$C$2:$C$92,BE$1)+GOALS('09-10 Teamsheets'!$H$2:$R$98,$A111,'09-10 Teamsheets'!$C$2:$C$98,BE$1)+GOALS('10-11 Teamsheets'!$H$2:$R$107,$A111,'10-11 Teamsheets'!$C$2:$C$107,BE$1)+GOALS('11-12 Teamsheets'!$H$2:$R$119,$A111,'11-12 Teamsheets'!$C$2:$C$119,BE$1)+GOALS('12-13 Teamsheets'!$H$2:$R$126,$A111,'12-13 Teamsheets'!$C$2:$C$126,BE$1)+GOALS('13-14 Teamsheets'!$H$2:$R$132,$A111,'13-14 Teamsheets'!$C$2:$C$132,BE$1)+GOALS('14-15 Teamsheets'!$H$2:$R$136,$A111,'14-15 Teamsheets'!$C$2:$C$136,BE$1)) &amp; "(" &amp; (GOALS('08-09 Teamsheets'!$S$2:$Z$92,$A111,'08-09 Teamsheets'!$C$2:$C$92,BE$1)+GOALS('09-10 Teamsheets'!$S$2:$Z$98,$A111,'09-10 Teamsheets'!$C$2:$C$98,BE$1)+GOALS('10-11 Teamsheets'!$S$2:$Z$107,$A111,'10-11 Teamsheets'!$C$2:$C$107,BE$1)+GOALS('11-12 Teamsheets'!$S$2:$Z$119,$A111,'11-12 Teamsheets'!$C$2:$C$119,BE$1)+GOALS('12-13 Teamsheets'!$S$2:$Z$126,$A111,'12-13 Teamsheets'!$C$2:$C$126,BE$1)+GOALS('13-14 Teamsheets'!$S$2:$Z$132,$A111,'13-14 Teamsheets'!$C$2:$C$132,BE$1)+GOALS('14-15 Teamsheets'!$S$2:$Z$136,$A111,'14-15 Teamsheets'!$C$2:$C$136,BE$1)) &amp; ")"</f>
        <v>0(0)</v>
      </c>
      <c r="BG111" s="27">
        <f>Clean_sheet('08-09 Teamsheets'!$C$2:$H$92,$A111,BE$1)+Clean_sheet('09-10 Teamsheets'!$C$2:$H$98,$A111,BE$1)+Clean_sheet('10-11 Teamsheets'!$C$2:$H$107,$A111,BE$1)+Clean_sheet('11-12 Teamsheets'!$C$2:$H$119,$A111,BE$1)+Clean_sheet('12-13 Teamsheets'!$C$2:$H$126,$A111,BE$1)+Clean_sheet('13-14 Teamsheets'!$C$2:$H$132,$A111,BE$1)+Clean_sheet('14-15 Teamsheets'!$C$2:$H$136,$A111,BE$1)</f>
        <v>0</v>
      </c>
      <c r="BH111" s="27" t="str">
        <f>(CARDS('08-09 Teamsheets'!$H$2:$Z$92,$A111,$CX$2,'08-09 Teamsheets'!$C$2:$C$92,BE$1)+CARDS('09-10 Teamsheets'!$H$2:$Z$98,$A111,$CX$2,'09-10 Teamsheets'!$C$2:$C$98,BE$1)+CARDS('10-11 Teamsheets'!$H$2:$Z$107,$A111,$CX$2,'10-11 Teamsheets'!$C$2:$C$107,BE$1)+CARDS('11-12 Teamsheets'!$H$2:$Z$119,$A111,$CX$2,'11-12 Teamsheets'!$C$2:$C$119,BE$1)+CARDS('12-13 Teamsheets'!$H$2:$Z$126,$A111,$CX$2,'12-13 Teamsheets'!$C$2:$C$126,BE$1)+CARDS('13-14 Teamsheets'!$H$2:$Z$132,$A111,$CX$2,'13-14 Teamsheets'!$C$2:$C$132,BE$1)+CARDS('14-15 Teamsheets'!$H$2:$Z$136,$A111,$CX$2,'14-15 Teamsheets'!$C$2:$C$136,BE$1)) &amp; "(" &amp; (CARDS('08-09 Teamsheets'!$H$2:$Z$92,$A111,$CX$3,'08-09 Teamsheets'!$C$2:$C$92,BE$1)+CARDS('09-10 Teamsheets'!$H$2:$Z$98,$A111,$CX$3,'09-10 Teamsheets'!$C$2:$C$98,BE$1)+CARDS('10-11 Teamsheets'!$H$2:$Z$107,$A111,$CX$3,'10-11 Teamsheets'!$C$2:$C$107,BE$1)+CARDS('11-12 Teamsheets'!$H$2:$Z$119,$A111,$CX$3,'11-12 Teamsheets'!$C$2:$C$119,BE$1)+CARDS('12-13 Teamsheets'!$H$2:$Z$126,$A111,$CX$3,'12-13 Teamsheets'!$C$2:$C$126,BE$1)+CARDS('13-14 Teamsheets'!$H$2:$Z$132,$A111,$CX$3,'13-14 Teamsheets'!$C$2:$C$132,BE$1)+CARDS('14-15 Teamsheets'!$H$2:$Z$136,$A111,$CX$3,'14-15 Teamsheets'!$C$2:$C$136,BE$1)) &amp; ")"</f>
        <v>0(0)</v>
      </c>
      <c r="BI111" s="82">
        <f>MINS_PLAYED('08-09 Teamsheets'!$H$2:$R$92,$A111,'08-09 Teamsheets'!$C$2:$C$92,BE$1)+MINS_PLAYED('09-10 Teamsheets'!$H$2:$R$98,$A111,'09-10 Teamsheets'!$C$2:$C$98,BE$1)+ MINS_AS_SUB('08-09 Teamsheets'!$S$2:$Z$92,$A111,'08-09 Teamsheets'!$C$2:$C$92,BE$1)+ MINS_AS_SUB('09-10 Teamsheets'!$S$2:$Z$98,$A111,'09-10 Teamsheets'!$C$2:$C$98,BE$1)+MINS_PLAYED('10-11 Teamsheets'!$H$2:$R$107,$A111,'10-11 Teamsheets'!$C$2:$C$107,BE$1)+MINS_AS_SUB('10-11 Teamsheets'!$S$2:$Z$107,$A111,'10-11 Teamsheets'!$C$2:$C$107,BE$1)+MINS_PLAYED('11-12 Teamsheets'!$H$2:$R$119,$A111,'11-12 Teamsheets'!$C$2:$C$119,BE$1)+MINS_AS_SUB('11-12 Teamsheets'!$S$2:$Z$119,$A111,'11-12 Teamsheets'!$C$2:$C$119,BE$1)+MINS_PLAYED('12-13 Teamsheets'!$H$2:$R$126,$A111,'12-13 Teamsheets'!$C$2:$C$126,BE$1)+MINS_AS_SUB('12-13 Teamsheets'!$S$2:$Z$126,$A111,'12-13 Teamsheets'!$C$2:$C$126,BE$1)+MINS_PLAYED('13-14 Teamsheets'!$H$2:$R$132,$A111,'13-14 Teamsheets'!$C$2:$C$132,BE$1)+MINS_AS_SUB('13-14 Teamsheets'!$S$2:$Z$132,$A111,'13-14 Teamsheets'!$C$2:$C$132,BE$1)+MINS_PLAYED('14-15 Teamsheets'!$H$2:$R$136,$A111,'14-15 Teamsheets'!$C$2:$C$136,BE$1)+MINS_AS_SUB('14-15 Teamsheets'!$S$2:$Z$136,$A111,'14-15 Teamsheets'!$C$2:$C$136,BE$1)</f>
        <v>90</v>
      </c>
      <c r="BJ111" s="27" t="str">
        <f>(APPS('07-08 Teamsheets'!$H$2:$R$88,$A111,'07-08 Teamsheets'!$C$2:$C$88,BJ$1)+APPS('08-09 Teamsheets'!$H$2:$R$92,$A111,'08-09 Teamsheets'!$C$2:$C$92,BJ$1)+APPS('09-10 Teamsheets'!$H$2:$R$98,$A111,'09-10 Teamsheets'!$C$2:$C$98,BJ$1)+APPS('10-11 Teamsheets'!$H$2:$R$106,$A111,'10-11 Teamsheets'!$C$2:$C$106,BJ$1)+APPS('11-12 Teamsheets'!$H$2:$R$119,$A111,'11-12 Teamsheets'!$C$2:$C$119,BJ$1)+APPS('12-13 Teamsheets'!$H$2:$R$126,$A111,'12-13 Teamsheets'!$C$2:$C$126,BJ$1)+APPS('13-14 Teamsheets'!$H$2:$R$132,$A111,'13-14 Teamsheets'!$C$2:$C$132,BJ$1)+APPS('14-15 Teamsheets'!$H$2:$R$136,$A111,'14-15 Teamsheets'!$C$2:$C$136,BJ$1)) &amp; "(" &amp; (SUBS('07-08 Teamsheets'!$S$2:$Z$88,$A111,'07-08 Teamsheets'!$C$2:$C$88,BJ$1)+SUBS('08-09 Teamsheets'!$S$2:$Z$92,$A111,'08-09 Teamsheets'!$C$2:$C$92,BJ$1)+SUBS('09-10 Teamsheets'!$S$2:$Z$98,$A111,'09-10 Teamsheets'!$C$2:$C$98,BJ$1)+SUBS('10-11 Teamsheets'!$S$2:$Z$106,$A111,'10-11 Teamsheets'!$C$2:$C$106,BJ$1)+SUBS('11-12 Teamsheets'!$S$2:$Z$119,$A111,'11-12 Teamsheets'!$C$2:$C$119,BJ$1)+SUBS('12-13 Teamsheets'!$S$2:$Z$126,$A111,'12-13 Teamsheets'!$C$2:$C$126,BJ$1)+SUBS('13-14 Teamsheets'!$S$2:$Z$132,$A111,'13-14 Teamsheets'!$C$2:$C$132,BJ$1)+SUBS('14-15 Teamsheets'!$S$2:$Z$136,$A111,'14-15 Teamsheets'!$C$2:$C$136,BJ$1)) &amp; ")"</f>
        <v>2(0)</v>
      </c>
      <c r="BK111" s="27" t="str">
        <f>(GOALS('07-08 Teamsheets'!$H$2:$R$88,$A111,'07-08 Teamsheets'!$C$2:$C$88,BJ$1)+GOALS('08-09 Teamsheets'!$H$2:$R$92,$A111,'08-09 Teamsheets'!$C$2:$C$92,BJ$1)+GOALS('09-10 Teamsheets'!$H$2:$R$98,$A111,'09-10 Teamsheets'!$C$2:$C$98,BJ$1)+GOALS('10-11 Teamsheets'!$H$2:$R$106,$A111,'10-11 Teamsheets'!$C$2:$C$106,BJ$1)+GOALS('11-12 Teamsheets'!$H$2:$R$119,$A111,'11-12 Teamsheets'!$C$2:$C$119,BJ$1)+GOALS('12-13 Teamsheets'!$H$2:$R$126,$A111,'12-13 Teamsheets'!$C$2:$C$126,BJ$1)+GOALS('13-14 Teamsheets'!$H$2:$R$132,$A111,'13-14 Teamsheets'!$C$2:$C$132,BJ$1)+GOALS('14-15 Teamsheets'!$H$2:$R$136,$A111,'14-15 Teamsheets'!$C$2:$C$136,BJ$1)) &amp; "(" &amp; (GOALS('07-08 Teamsheets'!$S$2:$Z$88,$A111,'07-08 Teamsheets'!$C$2:$C$88,BJ$1)+GOALS('08-09 Teamsheets'!$S$2:$Z$92,$A111,'08-09 Teamsheets'!$C$2:$C$92,BJ$1)+GOALS('09-10 Teamsheets'!$S$2:$Z$98,$A111,'09-10 Teamsheets'!$C$2:$C$98,BJ$1)+GOALS('10-11 Teamsheets'!$S$2:$Z$106,$A111,'10-11 Teamsheets'!$C$2:$C$106,BJ$1)+GOALS('11-12 Teamsheets'!$S$2:$Z$119,$A111,'11-12 Teamsheets'!$C$2:$C$119,BJ$1)+GOALS('12-13 Teamsheets'!$S$2:$Z$126,$A111,'12-13 Teamsheets'!$C$2:$C$126,BJ$1)+GOALS('13-14 Teamsheets'!$S$2:$Z$132,$A111,'13-14 Teamsheets'!$C$2:$C$132,BJ$1)+GOALS('14-15 Teamsheets'!$S$2:$Z$136,$A111,'14-15 Teamsheets'!$C$2:$C$136,BJ$1)) &amp; ")"</f>
        <v>0(0)</v>
      </c>
      <c r="BL111" s="27">
        <f>Clean_sheet('07-08 Teamsheets'!$C$2:$H$92,$A111,BJ$1)+Clean_sheet('08-09 Teamsheets'!$C$2:$H$92,$A111,BJ$1)+Clean_sheet('09-10 Teamsheets'!$C$2:$H$98,$A111,BJ$1)+Clean_sheet('10-11 Teamsheets'!$C$2:$H$106,$A111,BJ$1)+Clean_sheet('11-12 Teamsheets'!$C$2:$H$119,$A111,BJ$1)+Clean_sheet('12-13 Teamsheets'!$C$2:$H$126,$A111,BJ$1)+Clean_sheet('13-14 Teamsheets'!$C$2:$H$132,$A111,BJ$1)+Clean_sheet('14-15 Teamsheets'!$C$2:$H$136,$A111,BJ$1)</f>
        <v>0</v>
      </c>
      <c r="BM111" s="27" t="str">
        <f>(CARDS('07-08 Teamsheets'!$H$2:$Z$88,$A111,$CX$2,'07-08 Teamsheets'!$C$2:$C$88,BJ$1)+CARDS('08-09 Teamsheets'!$H$2:$Z$92,$A111,$CX$2,'08-09 Teamsheets'!$C$2:$C$92,BJ$1)+CARDS('09-10 Teamsheets'!$H$2:$Z$98,$A111,$CX$2,'09-10 Teamsheets'!$C$2:$C$98,BJ$1)+CARDS('10-11 Teamsheets'!$H$2:$Z$106,$A111,$CX$2,'10-11 Teamsheets'!$C$2:$C$106,BJ$1)+CARDS('11-12 Teamsheets'!$H$2:$Z$119,$A111,$CX$2,'11-12 Teamsheets'!$C$2:$C$119,BJ$1)+CARDS('12-13 Teamsheets'!$H$2:$Z$126,$A111,$CX$2,'12-13 Teamsheets'!$C$2:$C$126,BJ$1)+CARDS('13-14 Teamsheets'!$H$2:$Z$132,$A111,$CX$2,'13-14 Teamsheets'!$C$2:$C$132,BJ$1)+CARDS('14-15 Teamsheets'!$H$2:$Z$136,$A111,$CX$2,'14-15 Teamsheets'!$C$2:$C$136,BJ$1)) &amp; "(" &amp; (CARDS('07-08 Teamsheets'!$H$2:$Z$88,$A111,$CX$3,'07-08 Teamsheets'!$C$2:$C$88,BJ$1)+CARDS('08-09 Teamsheets'!$H$2:$Z$92,$A111,$CX$3,'08-09 Teamsheets'!$C$2:$C$92,BJ$1)+CARDS('09-10 Teamsheets'!$H$2:$Z$98,$A111,$CX$3,'09-10 Teamsheets'!$C$2:$C$98,BJ$1)+CARDS('10-11 Teamsheets'!$H$2:$Z$106,$A111,$CX$3,'10-11 Teamsheets'!$C$2:$C$106,BJ$1)+CARDS('11-12 Teamsheets'!$H$2:$Z$119,$A111,$CX$3,'11-12 Teamsheets'!$C$2:$C$119,BJ$1)+CARDS('12-13 Teamsheets'!$H$2:$Z$126,$A111,$CX$3,'12-13 Teamsheets'!$C$2:$C$126,BJ$1)+CARDS('13-14 Teamsheets'!$H$2:$Z$132,$A111,$CX$3,'13-14 Teamsheets'!$C$2:$C$132,BJ$1)+CARDS('14-15 Teamsheets'!$H$2:$Z$136,$A111,$CX$3,'14-15 Teamsheets'!$C$2:$C$136,BJ$1)) &amp; ")"</f>
        <v>0(1)</v>
      </c>
      <c r="BN111" s="82">
        <f>MINS_PLAYED('07-08 Teamsheets'!$H$2:$R$88,$A111,'07-08 Teamsheets'!$C$2:$C$88,BJ$1)+MINS_PLAYED('08-09 Teamsheets'!$H$2:$R$92,$A111,'08-09 Teamsheets'!$C$2:$C$92,BJ$1)+MINS_PLAYED('09-10 Teamsheets'!$H$2:$R$98,$A111,'09-10 Teamsheets'!$C$2:$C$98,BJ$1)+MINS_PLAYED('10-11 Teamsheets'!$H$2:$R$106,$A111,'10-11 Teamsheets'!$C$2:$C$106,BJ$1)+MINS_PLAYED('11-12 Teamsheets'!$H$2:$R$119,$A111,'11-12 Teamsheets'!$C$2:$C$119,BJ$1)+MINS_PLAYED('12-13 Teamsheets'!$H$2:$R$126,$A111,'12-13 Teamsheets'!$C$2:$C$126,BJ$1)+MINS_PLAYED('13-14 Teamsheets'!$H$2:$R$132,$A111,'13-14 Teamsheets'!$C$2:$C$132,BJ$1)+MINS_PLAYED('14-15 Teamsheets'!$H$2:$R$136,$A111,'14-15 Teamsheets'!$C$2:$C$136,BJ$1)+MINS_AS_SUB('07-08 Teamsheets'!$S$2:$Z$88,$A111,'07-08 Teamsheets'!$C$2:$C$88,BJ$1)+MINS_AS_SUB('08-09 Teamsheets'!$S$2:$Z$92,$A111,'08-09 Teamsheets'!$C$2:$C$92,BJ$1)+MINS_AS_SUB('09-10 Teamsheets'!$S$2:$Z$98,$A111,'09-10 Teamsheets'!$C$2:$C$98,BJ$1)+MINS_AS_SUB('10-11 Teamsheets'!$S$2:$Z$106,$A111,'10-11 Teamsheets'!$C$2:$C$106,BJ$1)+MINS_AS_SUB('11-12 Teamsheets'!$S$2:$Z$119,$A111,'11-12 Teamsheets'!$C$2:$C$119,BJ$1)+MINS_AS_SUB('12-13 Teamsheets'!$S$2:$Z$126,$A111,'12-13 Teamsheets'!$C$2:$C$126,BJ$1)+MINS_AS_SUB('13-14 Teamsheets'!$S$2:$Z$132,$A111,'13-14 Teamsheets'!$C$2:$C$132,BJ$1)+MINS_AS_SUB('14-15 Teamsheets'!$S$2:$Z$136,$A111,'14-15 Teamsheets'!$C$2:$C$136,BJ$1)</f>
        <v>113</v>
      </c>
      <c r="BO111" s="27" t="str">
        <f>(APPS('07-08 Teamsheets'!$H$2:$R$88,$A111,'07-08 Teamsheets'!$C$2:$C$88,BO$1)+APPS('08-09 Teamsheets'!$H$2:$R$92,$A111,'08-09 Teamsheets'!$C$2:$C$92,BO$1)+APPS('09-10 Teamsheets'!$H$2:$R$98,$A111,'09-10 Teamsheets'!$C$2:$C$98,BO$1)+APPS('10-11 Teamsheets'!$H$2:$R$106,$A111,'10-11 Teamsheets'!$C$2:$C$106,BO$1)+APPS('11-12 Teamsheets'!$H$2:$R$119,$A111,'11-12 Teamsheets'!$C$2:$C$119,BO$1)+APPS('12-13 Teamsheets'!$H$2:$R$126,$A111,'12-13 Teamsheets'!$C$2:$C$126,BO$1)+APPS('13-14 Teamsheets'!$H$2:$R$132,$A111,'13-14 Teamsheets'!$C$2:$C$132,BO$1)+APPS('14-15 Teamsheets'!$H$2:$R$136,$A111,'14-15 Teamsheets'!$C$2:$C$136,BO$1)) &amp; "(" &amp; (SUBS('07-08 Teamsheets'!$S$2:$Z$88,$A111,'07-08 Teamsheets'!$C$2:$C$88,BO$1)+SUBS('08-09 Teamsheets'!$S$2:$Z$92,$A111,'08-09 Teamsheets'!$C$2:$C$92,BO$1)+SUBS('09-10 Teamsheets'!$S$2:$Z$98,$A111,'09-10 Teamsheets'!$C$2:$C$98,BO$1)+SUBS('10-11 Teamsheets'!$S$2:$Z$106,$A111,'10-11 Teamsheets'!$C$2:$C$106,BO$1)+SUBS('11-12 Teamsheets'!$S$2:$Z$119,$A111,'11-12 Teamsheets'!$C$2:$C$119,BO$1)+SUBS('12-13 Teamsheets'!$S$2:$Z$126,$A111,'12-13 Teamsheets'!$C$2:$C$126,BO$1)+SUBS('13-14 Teamsheets'!$S$2:$Z$132,$A111,'13-14 Teamsheets'!$C$2:$C$132,BO$1)+SUBS('14-15 Teamsheets'!$S$2:$Z$136,$A111,'14-15 Teamsheets'!$C$2:$C$136,BO$1)) &amp; ")"</f>
        <v>2(0)</v>
      </c>
      <c r="BP111" s="27" t="str">
        <f>(GOALS('07-08 Teamsheets'!$H$2:$R$88,$A111,'07-08 Teamsheets'!$C$2:$C$88,BO$1)+GOALS('08-09 Teamsheets'!$H$2:$R$92,$A111,'08-09 Teamsheets'!$C$2:$C$92,BO$1)+GOALS('09-10 Teamsheets'!$H$2:$R$98,$A111,'09-10 Teamsheets'!$C$2:$C$98,BO$1)+GOALS('10-11 Teamsheets'!$H$2:$R$106,$A111,'10-11 Teamsheets'!$C$2:$C$106,BO$1)+GOALS('11-12 Teamsheets'!$H$2:$R$119,$A111,'11-12 Teamsheets'!$C$2:$C$119,BO$1)+GOALS('12-13 Teamsheets'!$H$2:$R$126,$A111,'12-13 Teamsheets'!$C$2:$C$126,BO$1)+GOALS('13-14 Teamsheets'!$H$2:$R$132,$A111,'13-14 Teamsheets'!$C$2:$C$132,BO$1)+GOALS('14-15 Teamsheets'!$H$2:$R$136,$A111,'14-15 Teamsheets'!$C$2:$C$136,BO$1)) &amp; "(" &amp; (GOALS('07-08 Teamsheets'!$S$2:$Z$88,$A111,'07-08 Teamsheets'!$C$2:$C$88,BO$1)+GOALS('08-09 Teamsheets'!$S$2:$Z$92,$A111,'08-09 Teamsheets'!$C$2:$C$92,BO$1)+GOALS('09-10 Teamsheets'!$S$2:$Z$98,$A111,'09-10 Teamsheets'!$C$2:$C$98,BO$1)+GOALS('10-11 Teamsheets'!$S$2:$Z$106,$A111,'10-11 Teamsheets'!$C$2:$C$106,BO$1)+GOALS('11-12 Teamsheets'!$S$2:$Z$119,$A111,'11-12 Teamsheets'!$C$2:$C$119,BO$1)+GOALS('12-13 Teamsheets'!$S$2:$Z$126,$A111,'12-13 Teamsheets'!$C$2:$C$126,BO$1)+GOALS('13-14 Teamsheets'!$S$2:$Z$132,$A111,'13-14 Teamsheets'!$C$2:$C$132,BO$1)+GOALS('14-15 Teamsheets'!$S$2:$Z$136,$A111,'14-15 Teamsheets'!$C$2:$C$136,BO$1)) &amp; ")"</f>
        <v>1(0)</v>
      </c>
      <c r="BQ111" s="27">
        <f>Clean_sheet('07-08 Teamsheets'!$C$2:$H$92,$A111,BO$1)+Clean_sheet('08-09 Teamsheets'!$C$2:$H$92,$A111,BO$1)+Clean_sheet('09-10 Teamsheets'!$C$2:$H$98,$A111,BO$1)+Clean_sheet('10-11 Teamsheets'!$C$2:$H$106,$A111,BO$1)+Clean_sheet('11-12 Teamsheets'!$C$2:$H$119,$A111,BO$1)+Clean_sheet('12-13 Teamsheets'!$C$2:$H$126,$A111,BO$1)+Clean_sheet('13-14 Teamsheets'!$C$2:$H$132,$A111,BO$1)+Clean_sheet('14-15 Teamsheets'!$C$2:$H$136,$A111,BO$1)</f>
        <v>0</v>
      </c>
      <c r="BR111" s="27" t="str">
        <f>(CARDS('07-08 Teamsheets'!$H$2:$Z$88,$A111,$CX$2,'07-08 Teamsheets'!$C$2:$C$88,BO$1)+CARDS('08-09 Teamsheets'!$H$2:$Z$92,$A111,$CX$2,'08-09 Teamsheets'!$C$2:$C$92,BO$1)+CARDS('09-10 Teamsheets'!$H$2:$Z$98,$A111,$CX$2,'09-10 Teamsheets'!$C$2:$C$98,BO$1)+CARDS('10-11 Teamsheets'!$H$2:$Z$106,$A111,$CX$2,'10-11 Teamsheets'!$C$2:$C$106,BO$1)+CARDS('11-12 Teamsheets'!$H$2:$Z$119,$A111,$CX$2,'11-12 Teamsheets'!$C$2:$C$119,BO$1)+CARDS('12-13 Teamsheets'!$H$2:$Z$126,$A111,$CX$2,'12-13 Teamsheets'!$C$2:$C$126,BO$1)+CARDS('13-14 Teamsheets'!$H$2:$Z$132,$A111,$CX$2,'13-14 Teamsheets'!$C$2:$C$132,BO$1)+CARDS('14-15 Teamsheets'!$H$2:$Z$136,$A111,$CX$2,'14-15 Teamsheets'!$C$2:$C$136,BO$1)) &amp; "(" &amp; (CARDS('07-08 Teamsheets'!$H$2:$Z$88,$A111,$CX$3,'07-08 Teamsheets'!$C$2:$C$88,BO$1)+CARDS('08-09 Teamsheets'!$H$2:$Z$92,$A111,$CX$3,'08-09 Teamsheets'!$C$2:$C$92,BO$1)+CARDS('09-10 Teamsheets'!$H$2:$Z$98,$A111,$CX$3,'09-10 Teamsheets'!$C$2:$C$98,BO$1)+CARDS('10-11 Teamsheets'!$H$2:$Z$106,$A111,$CX$3,'10-11 Teamsheets'!$C$2:$C$106,BO$1)+CARDS('11-12 Teamsheets'!$H$2:$Z$119,$A111,$CX$3,'11-12 Teamsheets'!$C$2:$C$119,BO$1)+CARDS('12-13 Teamsheets'!$H$2:$Z$126,$A111,$CX$3,'12-13 Teamsheets'!$C$2:$C$126,BO$1)+CARDS('13-14 Teamsheets'!$H$2:$Z$132,$A111,$CX$3,'13-14 Teamsheets'!$C$2:$C$132,BO$1)+CARDS('14-15 Teamsheets'!$H$2:$Z$136,$A111,$CX$3,'14-15 Teamsheets'!$C$2:$C$136,BO$1)) &amp; ")"</f>
        <v>0(0)</v>
      </c>
      <c r="BS111" s="82">
        <f>MINS_PLAYED('07-08 Teamsheets'!$H$2:$R$88,$A111,'07-08 Teamsheets'!$C$2:$C$88,BO$1)+MINS_PLAYED('08-09 Teamsheets'!$H$2:$R$92,$A111,'08-09 Teamsheets'!$C$2:$C$92,BO$1)+MINS_PLAYED('09-10 Teamsheets'!$H$2:$R$98,$A111,'09-10 Teamsheets'!$C$2:$C$98,BO$1)+MINS_PLAYED('10-11 Teamsheets'!$H$2:$R$106,$A111,'10-11 Teamsheets'!$C$2:$C$106,BO$1)+MINS_PLAYED('11-12 Teamsheets'!$H$2:$R$119,$A111,'11-12 Teamsheets'!$C$2:$C$119,BO$1)+MINS_PLAYED('12-13 Teamsheets'!$H$2:$R$126,$A111,'12-13 Teamsheets'!$C$2:$C$126,BO$1)+MINS_PLAYED('13-14 Teamsheets'!$H$2:$R$132,$A111,'13-14 Teamsheets'!$C$2:$C$132,BO$1)+MINS_PLAYED('14-15 Teamsheets'!$H$2:$R$136,$A111,'14-15 Teamsheets'!$C$2:$C$136,BO$1)+MINS_AS_SUB('07-08 Teamsheets'!$S$2:$Z$88,$A111,'07-08 Teamsheets'!$C$2:$C$88,BO$1)+MINS_AS_SUB('08-09 Teamsheets'!$S$2:$Z$92,$A111,'08-09 Teamsheets'!$C$2:$C$92,BO$1)+MINS_AS_SUB('09-10 Teamsheets'!$S$2:$Z$98,$A111,'09-10 Teamsheets'!$C$2:$C$98,BO$1)+MINS_AS_SUB('10-11 Teamsheets'!$S$2:$Z$106,$A111,'10-11 Teamsheets'!$C$2:$C$106,BO$1)+MINS_AS_SUB('11-12 Teamsheets'!$S$2:$Z$119,$A111,'11-12 Teamsheets'!$C$2:$C$119,BO$1)+MINS_AS_SUB('12-13 Teamsheets'!$S$2:$Z$126,$A111,'12-13 Teamsheets'!$C$2:$C$126,BO$1)+MINS_AS_SUB('13-14 Teamsheets'!$S$2:$Z$132,$A111,'13-14 Teamsheets'!$C$2:$C$132,BO$1)+MINS_AS_SUB('14-15 Teamsheets'!$S$2:$Z$136,$A111,'14-15 Teamsheets'!$C$2:$C$136,BO$1)</f>
        <v>145</v>
      </c>
      <c r="BT111" s="71">
        <f>APPS('05-06 Teamsheets'!$H$2:$R$71,$A111,'05-06 Teamsheets'!$C$2:$C$71,B$1)+SUBS('05-06 Teamsheets'!$S$2:$W$71,$A111,'05-06 Teamsheets'!$C$2:$C$71,B$1)+APPS('06-07 Teamsheets'!$H$2:$R$83,$A111,'06-07 Teamsheets'!$C$2:$C$83,G$1)+SUBS('06-07 Teamsheets'!$S$2:$Z$83,$A111,'06-07 Teamsheets'!$C$2:$C$83,G$1)+APPS('07-08 Teamsheets'!$H$2:$R$88,$A111,'07-08 Teamsheets'!$C$2:$C$88,L$1)+SUBS('07-08 Teamsheets'!$S$2:$Z$88,$A111,'07-08 Teamsheets'!$C$2:$C$88,L$1)+APPS('08-09 Teamsheets'!$H$2:$R$92,$A111,'08-09 Teamsheets'!$C$2:$C$92,Q$1)+SUBS('08-09 Teamsheets'!$S$2:$Z$92,$A111,'08-09 Teamsheets'!$C$2:$C$92,Q$1)+APPS('09-10 Teamsheets'!$H$2:$R$98,$A111,'09-10 Teamsheets'!$C$2:$C$98,Q$1)+SUBS('09-10 Teamsheets'!$S$2:$Z$98,$A111,'09-10 Teamsheets'!$C$2:$C$98,Q$1)+APPS('10-11 Teamsheets'!$H$2:$R$107,$A111,'10-11 Teamsheets'!$C$2:$C$107,Q$1)+SUBS('10-11 Teamsheets'!$S$2:$Z$107,$A111,'10-11 Teamsheets'!$C$2:$C$107,Q$1)+APPS('11-12 Teamsheets'!$H$2:$R$119,$A111,'11-12 Teamsheets'!$C$2:$C$119,Q$1)+SUBS('11-12 Teamsheets'!$S$2:$Z$119,$A111,'11-12 Teamsheets'!$C$2:$C$119,Q$1)+APPS('12-13 Teamsheets'!$H$2:$R$126,$A111,'12-13 Teamsheets'!$C$2:$C$126,Q$1)+SUBS('12-13 Teamsheets'!$S$2:$Z$126,$A111,'12-13 Teamsheets'!$C$2:$C$126,Q$1)+APPS('13-14 Teamsheets'!$H$2:$R$132,$A111,'13-14 Teamsheets'!$C$2:$C$132,Q$1)+SUBS('13-14 Teamsheets'!$S$2:$Z$132,$A111,'13-14 Teamsheets'!$C$2:$C$132,Q$1)+APPS('14-15 Teamsheets'!$H$2:$R$136,$A111,'14-15 Teamsheets'!$C$2:$C$136,Q$1)+SUBS('14-15 Teamsheets'!$S$2:$Z$136,$A111,'14-15 Teamsheets'!$C$2:$C$136,Q$1)</f>
        <v>13</v>
      </c>
      <c r="BU111" s="27">
        <v>0</v>
      </c>
      <c r="BV111" s="27">
        <f>APPS('07-08 Teamsheets'!$H$2:$R$88,$A111,'07-08 Teamsheets'!$C$2:$C$88,AZ$1)+SUBS('07-08 Teamsheets'!$S$2:$Z$88,$A111,'07-08 Teamsheets'!$C$2:$C$88,AZ$1)+APPS('11-12 Teamsheets'!$H$2:$R$119,$A111,'11-12 Teamsheets'!$C$2:$C$119,AZ$1)+SUBS('11-12 Teamsheets'!$S$2:$Z$119,$A111,'11-12 Teamsheets'!$C$2:$C$119,AZ$1)+APPS('12-13 Teamsheets'!$H$2:$R$126,$A111,'12-13 Teamsheets'!$C$2:$C$126,AZ$1)+SUBS('12-13 Teamsheets'!$S$2:$Z$126,$A111,'12-13 Teamsheets'!$C$2:$C$126,AZ$1)+APPS('13-14 Teamsheets'!$H$2:$R$132,$A111,'13-14 Teamsheets'!$C$2:$C$132,AZ$1)+SUBS('13-14 Teamsheets'!$S$2:$Z$132,$A111,'13-14 Teamsheets'!$C$2:$C$132,AZ$1)+APPS('14-15 Teamsheets'!$H$2:$R$136,$A111,'14-15 Teamsheets'!$C$2:$C$136,AZ$1)+SUBS('14-15 Teamsheets'!$S$2:$Z$136,$A111,'14-15 Teamsheets'!$C$2:$C$136,AZ$1)+APPS('08-09 Teamsheets'!$H$2:$R$92,$A111,'08-09 Teamsheets'!$C$2:$C$92,BE$1)+APPS('09-10 Teamsheets'!$H$2:$R$98,$A111,'09-10 Teamsheets'!$C$2:$C$98,BE$1)+SUBS('08-09 Teamsheets'!$S$2:$Z$92,$A111,'08-09 Teamsheets'!$C$2:$C$92,BE$1)+SUBS('09-10 Teamsheets'!$S$2:$Z$98,$A111,'09-10 Teamsheets'!$C$2:$C$98,BE$1)+APPS('10-11 Teamsheets'!$H$2:$R$107,$A111,'10-11 Teamsheets'!$C$2:$C$107,BE$1)+SUBS('10-11 Teamsheets'!$S$2:$Z$107,$A111,'10-11 Teamsheets'!$C$2:$C$107,BE$1)+APPS('11-12 Teamsheets'!$H$2:$R$119,$A111,'11-12 Teamsheets'!$C$2:$C$119,BE$1)+SUBS('11-12 Teamsheets'!$S$2:$Z$119,$A111,'11-12 Teamsheets'!$C$2:$C$119,BE$1)+APPS('12-13 Teamsheets'!$H$2:$R$126,$A111,'12-13 Teamsheets'!$C$2:$C$126,BE$1)+SUBS('12-13 Teamsheets'!$S$2:$Z$126,$A111,'12-13 Teamsheets'!$C$2:$C$126,BE$1)+APPS('13-14 Teamsheets'!$H$2:$R$132,$A111,'13-14 Teamsheets'!$C$2:$C$132,BE$1)+SUBS('13-14 Teamsheets'!$S$2:$Z$132,$A111,'13-14 Teamsheets'!$C$2:$C$132,BE$1)+APPS('14-15 Teamsheets'!$H$2:$R$136,$A111,'14-15 Teamsheets'!$C$2:$C$136,BE$1)+SUBS('14-15 Teamsheets'!$S$2:$Z$136,$A111,'14-15 Teamsheets'!$C$2:$C$136,BE$1)</f>
        <v>2</v>
      </c>
      <c r="BW111" s="27">
        <f>APPS('07-08 Teamsheets'!$H$2:$R$88,$A111,'07-08 Teamsheets'!$C$2:$C$88,BJ$1)+APPS('08-09 Teamsheets'!$H$2:$R$92,$A111,'08-09 Teamsheets'!$C$2:$C$92,BJ$1)+APPS('09-10 Teamsheets'!$H$2:$R$98,$A111,'09-10 Teamsheets'!$C$2:$C$98,BJ$1)+SUBS('07-08 Teamsheets'!$S$2:$Z$88,$A111,'07-08 Teamsheets'!$C$2:$C$88,BJ$1)+SUBS('08-09 Teamsheets'!$S$2:$Z$92,$A111,'08-09 Teamsheets'!$C$2:$C$92,BJ$1)+SUBS('09-10 Teamsheets'!$S$2:$Z$98,$A111,'09-10 Teamsheets'!$C$2:$C$98,BJ$1)+APPS('10-11 Teamsheets'!$H$2:$R$107,$A111,'10-11 Teamsheets'!$C$2:$C$107,BJ$1)+SUBS('10-11 Teamsheets'!$S$2:$Z$107,$A111,'10-11 Teamsheets'!$C$2:$C$107,BJ$1)+APPS('11-12 Teamsheets'!$H$2:$R$119,$A111,'11-12 Teamsheets'!$C$2:$C$119,BJ$1)+SUBS('11-12 Teamsheets'!$S$2:$Z$111,$A111,'11-12 Teamsheets'!$C$2:$C$119,BJ$1)+APPS('12-13 Teamsheets'!$H$2:$R$126,$A111,'12-13 Teamsheets'!$C$2:$C$126,BJ$1)+SUBS('12-13 Teamsheets'!$S$2:$Z$118,$A111,'12-13 Teamsheets'!$C$2:$C$126,BJ$1)+APPS('13-14 Teamsheets'!$H$2:$R$132,$A111,'13-14 Teamsheets'!$C$2:$C$132,BJ$1)+SUBS('13-14 Teamsheets'!$S$2:$Z$124,$A111,'13-14 Teamsheets'!$C$2:$C$132,BJ$1)+APPS('14-15 Teamsheets'!$H$2:$R$136,$A111,'14-15 Teamsheets'!$C$2:$C$136,BJ$1)+SUBS('14-15 Teamsheets'!$S$2:$Z$128,$A111,'14-15 Teamsheets'!$C$2:$C$136,BJ$1)</f>
        <v>2</v>
      </c>
      <c r="BX111" s="27">
        <f>APPS('07-08 Teamsheets'!$H$2:$R$88,$A111,'07-08 Teamsheets'!$C$2:$C$88,BO$1)+APPS('08-09 Teamsheets'!$H$2:$R$92,$A111,'08-09 Teamsheets'!$C$2:$C$92,BO$1)+APPS('09-10 Teamsheets'!$H$2:$R$98,$A111,'09-10 Teamsheets'!$C$2:$C$98,BO$1)+SUBS('07-08 Teamsheets'!$S$2:$Z$88,$A111,'07-08 Teamsheets'!$C$2:$C$88,BO$1)+SUBS('08-09 Teamsheets'!$S$2:$Z$92,$A111,'08-09 Teamsheets'!$C$2:$C$92,BO$1)+SUBS('09-10 Teamsheets'!$S$2:$Z$98,$A111,'09-10 Teamsheets'!$C$2:$C$98,BO$1)+APPS('10-11 Teamsheets'!$H$2:$R$107,$A111,'10-11 Teamsheets'!$C$2:$C$107,BO$1)+SUBS('10-11 Teamsheets'!$S$2:$Z$107,$A111,'10-11 Teamsheets'!$C$2:$C$107,BO$1)+APPS('11-12 Teamsheets'!$H$2:$R$119,$A111,'11-12 Teamsheets'!$C$2:$C$119,BO$1)+SUBS('11-12 Teamsheets'!$S$2:$Z$119,$A111,'11-12 Teamsheets'!$C$2:$C$119,BO$1)+APPS('12-13 Teamsheets'!$H$2:$R$126,$A111,'12-13 Teamsheets'!$C$2:$C$126,BO$1)+SUBS('12-13 Teamsheets'!$S$2:$Z$126,$A111,'12-13 Teamsheets'!$C$2:$C$126,BO$1)+APPS('13-14 Teamsheets'!$H$2:$R$132,$A111,'13-14 Teamsheets'!$C$2:$C$132,BO$1)+SUBS('13-14 Teamsheets'!$S$2:$Z$132,$A111,'13-14 Teamsheets'!$C$2:$C$132,BO$1)+APPS('14-15 Teamsheets'!$H$2:$R$136,$A111,'14-15 Teamsheets'!$C$2:$C$136,BO$1)+SUBS('14-15 Teamsheets'!$S$2:$Z$136,$A111,'14-15 Teamsheets'!$C$2:$C$136,BO$1)</f>
        <v>2</v>
      </c>
      <c r="BY111" s="28">
        <f t="shared" si="31"/>
        <v>6</v>
      </c>
      <c r="BZ111" s="27" t="str">
        <f>(APPS('05-06 Teamsheets'!$H$2:$R$71,$A111) + APPS('06-07 Teamsheets'!$H$2:$R$83,$A111) +APPS('07-08 Teamsheets'!$H$2:$R$88,$A111) + APPS('08-09 Teamsheets'!$H$2:$R$92,$A111)+APPS('09-10 Teamsheets'!$H$2:$R$98,$A111)+APPS('10-11 Teamsheets'!$H$2:$R$107,$A111)+APPS('11-12 Teamsheets'!$H$2:$R$119,$A111)+APPS('12-13 Teamsheets'!$H$2:$R$126,$A111)+APPS('13-14 Teamsheets'!$H$2:$R$132,$A111)+APPS('14-15 Teamsheets'!$H$2:$R$136,$A111)) &amp; "(" &amp; (SUBS('05-06 Teamsheets'!$S$2:$W$71,$A111)+SUBS('06-07 Teamsheets'!$S$2:$Z$83,$A111)+SUBS('07-08 Teamsheets'!$S$2:$Z$88,$A111) +SUBS('08-09 Teamsheets'!$S$2:$Z$92,$A111)+SUBS('09-10 Teamsheets'!$S$2:$Z$98,$A111)+SUBS('10-11 Teamsheets'!$S$2:$Z$107,$A111)+SUBS('11-12 Teamsheets'!$S$2:$Z$119,$A111)+SUBS('12-13 Teamsheets'!$S$2:$Z$126,$A111)+SUBS('13-14 Teamsheets'!$S$2:$Z$132,$A111)+SUBS('14-15 Teamsheets'!$S$2:$Z$136,$A111)) &amp; ")"</f>
        <v>18(1)</v>
      </c>
      <c r="CA111" s="28">
        <f t="shared" si="32"/>
        <v>19</v>
      </c>
      <c r="CB111" s="71">
        <f>GOALS('05-06 Teamsheets'!$H$2:$W$71,$A111,'05-06 Teamsheets'!$C$2:$C$71,B$1)+GOALS('06-07 Teamsheets'!$H$2:$Z$83,$A111,'06-07 Teamsheets'!$C$2:$C$83,G$1)+GOALS('07-08 Teamsheets'!$H$2:$Z$88,$A111,'07-08 Teamsheets'!$C$2:$C$88,L$1)+GOALS('08-09 Teamsheets'!$H$2:$Z$92,$A111,'08-09 Teamsheets'!$C$2:$C$92,Q$1)+GOALS('09-10 Teamsheets'!$H$2:$Z$98,$A111,'09-10 Teamsheets'!$C$2:$C$98,Q$1)+GOALS('10-11 Teamsheets'!$H$2:$Z$107,$A111,'10-11 Teamsheets'!$C$2:$C$107,Q$1)+GOALS('11-12 Teamsheets'!$H$2:$Z$119,$A111,'11-12 Teamsheets'!$C$2:$C$119,Q$1)+GOALS('12-13 Teamsheets'!$H$2:$Z$126,$A111,'12-13 Teamsheets'!$C$2:$C$126,Q$1)+GOALS('13-14 Teamsheets'!$H$2:$Z$132,$A111,'13-14 Teamsheets'!$C$2:$C$132,Q$1)+GOALS('14-15 Teamsheets'!$H$2:$Z$136,$A111,'14-15 Teamsheets'!$C$2:$C$136,Q$1)</f>
        <v>1</v>
      </c>
      <c r="CC111" s="27">
        <f>GOALS('05-06 Teamsheets'!$H$2:$W$71,$A111,'05-06 Teamsheets'!$C$2:$C$71,V$1)+GOALS('05-06 Teamsheets'!$H$2:$W$71,$A111,'05-06 Teamsheets'!$C$2:$C$71,AA$1)+GOALS('06-07 Teamsheets'!$H$2:$Z$83,$A111,'06-07 Teamsheets'!$C$2:$C$83,AF$1)+GOALS('06-07 Teamsheets'!$H$2:$Z$83,$A111,'06-07 Teamsheets'!$C$2:$C$83,AK$1)+GOALS('07-08 Teamsheets'!$H$2:$Z$88,$A111,'07-08 Teamsheets'!$C$2:$C$88,AP$1)+GOALS('07-08 Teamsheets'!$H$2:$Z$88,$A111,'07-08 Teamsheets'!$C$2:$C$88,AU$1)+GOALS('07-08 Teamsheets'!$H$2:$Z$88,$A111,'07-08 Teamsheets'!$C$2:$C$88,AZ$1)+GOALS('11-12 Teamsheets'!$H$2:$Z$119,$A111,'11-12 Teamsheets'!$C$2:$C$119,AZ$1)+GOALS('12-13 Teamsheets'!$H$2:$Z$120,$A111,'12-13 Teamsheets'!$C$2:$C$120,AZ$1)+GOALS('13-14 Teamsheets'!$H$2:$Z$126,$A111,'13-14 Teamsheets'!$C$2:$C$126,AZ$1)+GOALS('14-15 Teamsheets'!$H$2:$Z$130,$A111,'14-15 Teamsheets'!$C$2:$C$130,AZ$1)+GOALS('08-09 Teamsheets'!$H$2:$Z$92,$A111,'08-09 Teamsheets'!$C$2:$C$92,BE$1)+GOALS('09-10 Teamsheets'!$H$2:$Z$98,$A111,'09-10 Teamsheets'!$C$2:$C$98,BE$1)+GOALS('10-11 Teamsheets'!$H$2:$Z$107,$A111,'10-11 Teamsheets'!$C$2:$C$107,BE$1)+GOALS('11-12 Teamsheets'!$H$2:$Z$119,$A111,'11-12 Teamsheets'!$C$2:$C$119,BE$1)+GOALS('12-13 Teamsheets'!$H$2:$Z$126,$A111,'12-13 Teamsheets'!$C$2:$C$126,BE$1)+GOALS('13-14 Teamsheets'!$H$2:$Z$132,$A111,'13-14 Teamsheets'!$C$2:$C$132,BE$1)+GOALS('14-15 Teamsheets'!$H$2:$Z$136,$A111,'14-15 Teamsheets'!$C$2:$C$136,BE$1)</f>
        <v>0</v>
      </c>
      <c r="CD111" s="27">
        <f>GOALS('07-08 Teamsheets'!$H$2:$Z$88,$A111,'07-08 Teamsheets'!$C$2:$C$88,BJ$1)
+GOALS('08-09 Teamsheets'!$H$2:$Z$92,$A111,'08-09 Teamsheets'!$C$2:$C$92,BJ$1)
+GOALS('09-10 Teamsheets'!$H$2:$Z$98,$A111,'09-10 Teamsheets'!$C$2:$C$98,BJ$1)
+GOALS('10-11 Teamsheets'!$H$2:$Z$107,$A111,'10-11 Teamsheets'!$C$2:$C$107,BJ$1)
+GOALS('11-12 Teamsheets'!$H$2:$Z$119,$A111,'11-12 Teamsheets'!$C$2:$C$119,BJ$1)
+GOALS('12-13 Teamsheets'!$H$2:$Z$124,$A111,'12-13 Teamsheets'!$C$2:$C$124,BJ$1)+GOALS('13-14 Teamsheets'!$H$2:$Z$130,$A111,'13-14 Teamsheets'!$C$2:$C$130,BJ$1)+GOALS('14-15 Teamsheets'!$H$2:$Z$134,$A111,'14-15 Teamsheets'!$C$2:$C$134,BJ$1)
+GOALS('07-08 Teamsheets'!$H$2:$Z$88,$A111,'07-08 Teamsheets'!$C$2:$C$88,BO$1)
+GOALS('08-09 Teamsheets'!$H$2:$Z$92,$A111,'08-09 Teamsheets'!$C$2:$C$92,BO$1)
+GOALS('09-10 Teamsheets'!$H$2:$Z$98,$A111,'09-10 Teamsheets'!$C$2:$C$98,BO$1)
+GOALS('10-11 Teamsheets'!$H$2:$Z$107,$A111,'10-11 Teamsheets'!$C$2:$C$107,BO$1)
+GOALS('11-12 Teamsheets'!$H$2:$Z$119,$A111,'11-12 Teamsheets'!$C$2:$C$119,BO$1)
+GOALS('12-13 Teamsheets'!$H$2:$Z$126,$A111,'12-13 Teamsheets'!$C$2:$C$126,BO$1)+GOALS('13-14 Teamsheets'!$H$2:$Z$132,$A111,'13-14 Teamsheets'!$C$2:$C$132,BO$1)+GOALS('14-15 Teamsheets'!$H$2:$Z$136,$A111,'14-15 Teamsheets'!$C$2:$C$136,BO$1)</f>
        <v>1</v>
      </c>
      <c r="CE111" s="28">
        <f t="shared" si="33"/>
        <v>1</v>
      </c>
      <c r="CF111" s="27" t="str">
        <f>(GOALS('05-06 Teamsheets'!$H$2:$R$71,$A111) +GOALS('06-07 Teamsheets'!$H$2:$R$83,$A111) +  GOALS('07-08 Teamsheets'!$H$2:$R$88,$A111) + GOALS('08-09 Teamsheets'!$H$2:$R$92,$A111)+GOALS('09-10 Teamsheets'!$H$2:$R$98,$A111)+GOALS('10-11 Teamsheets'!$H$2:$R$107,$A111)+GOALS('11-12 Teamsheets'!$H$2:$R$119,$A111)+GOALS('12-13 Teamsheets'!$H$2:$R$126,$A111)+GOALS('13-14 Teamsheets'!$H$2:$R$132,$A111)+GOALS('14-15 Teamsheets'!$H$2:$R$136,$A111)) &amp; "(" &amp; (GOALS('05-06 Teamsheets'!$S$2:$W$71,$A111)+GOALS('06-07 Teamsheets'!$S$2:$Z$83,$A111)+GOALS('07-08 Teamsheets'!$S$2:$Z$88,$A111)+GOALS('08-09 Teamsheets'!$S$2:$Z$92,$A111)+GOALS('09-10 Teamsheets'!$S$2:$Z$98,$A111)+GOALS('10-11 Teamsheets'!$S$2:$Z$107,$A111)+GOALS('11-12 Teamsheets'!$S$2:$Z$119,$A111)+GOALS('12-13 Teamsheets'!$S$2:$Z$126,$A111)+GOALS('13-14 Teamsheets'!$S$2:$Z$132,$A111)+GOALS('14-15 Teamsheets'!$S$2:$Z$136,$A111)) &amp; ")"</f>
        <v>2(0)</v>
      </c>
      <c r="CG111" s="28">
        <f t="shared" si="34"/>
        <v>2</v>
      </c>
      <c r="CH111" s="71">
        <f>SUM(D111,I111,N111,S111)</f>
        <v>0</v>
      </c>
      <c r="CI111" s="83">
        <f>SUM(X111,AC111,AH111,AM111,AR111,BG111,AW111,BL111,BQ111,BB111)</f>
        <v>0</v>
      </c>
      <c r="CJ111" s="77">
        <f>SUM(CH111:CI111)</f>
        <v>0</v>
      </c>
      <c r="CK111" s="74" t="str">
        <f>(CARDS('05-06 Teamsheets'!$H$2:$W$71,$A111,$CX$2)+CARDS('06-07 Teamsheets'!$H$2:$Z$83,$A111,$CX$2)+CARDS('07-08 Teamsheets'!$H$2:$Z$88,$A111,$CX$2)+CARDS('08-09 Teamsheets'!$H$2:$Z$92,$A111,$CX$2)+CARDS('09-10 Teamsheets'!$H$2:$Z$98,$A111,$CX$2)+CARDS('10-11 Teamsheets'!$H$2:$Z$107,$A111,$CX$2)+CARDS('11-12 Teamsheets'!$H$2:$Z$119,$A111,$CX$2)+CARDS('12-13 Teamsheets'!$H$2:$Z$126,$A111,$CX$2)+CARDS('13-14 Teamsheets'!$H$2:$Z$130,$A111,$CX$2)) &amp; "(" &amp; (CARDS('05-06 Teamsheets'!$H$2:$W$71,$A111,$CX$3)+CARDS('06-07 Teamsheets'!$H$2:$Z$83,$A111,$CX$3)+CARDS('07-08 Teamsheets'!$H$2:$Z$88,$A111,$CX$3)+CARDS('08-09 Teamsheets'!$H$2:$Z$92,$A111,$CX$3)+CARDS('09-10 Teamsheets'!$H$2:$Z$98,$A111,$CX$3)+CARDS('10-11 Teamsheets'!$H$2:$Z$107,$A111,$CX$3)+CARDS('11-12 Teamsheets'!$H$2:$Z$119,$A111,$CX$3)+CARDS('13-14 Teamsheets'!$H$2:$Z$130,$A111,$CX$3)) &amp; ")"</f>
        <v>0(0)</v>
      </c>
      <c r="CL111" s="28">
        <f>SUM(F111,K111,P111,U111)</f>
        <v>1108</v>
      </c>
      <c r="CM111" s="28">
        <f>SUM(Z111,AE111,AJ111,AO111,AT111,BI111,AY111,BN111,BS111,BD111)</f>
        <v>438</v>
      </c>
      <c r="CN111" s="77">
        <f>SUM(CL111:CM111)</f>
        <v>1546</v>
      </c>
      <c r="CO111" s="28">
        <f>IF(AND(CN111&lt;&gt;0, CA111&lt;&gt;0),CN111/CA111,0)</f>
        <v>81.368421052631575</v>
      </c>
      <c r="CP111" s="28">
        <f>IF(CG111&lt;&gt;0,CG111/CA111,0)</f>
        <v>0.10526315789473684</v>
      </c>
      <c r="CQ111" s="77">
        <f>IF(CG111&lt;&gt;0,CN111/CG111,0)</f>
        <v>773</v>
      </c>
      <c r="CS111" s="71">
        <f t="shared" si="26"/>
        <v>81</v>
      </c>
      <c r="CT111" s="83">
        <f t="shared" si="27"/>
        <v>69</v>
      </c>
      <c r="CU111" s="77">
        <f t="shared" si="28"/>
        <v>55</v>
      </c>
      <c r="CW111"/>
      <c r="CX111" s="30"/>
    </row>
    <row r="112" spans="1:102" x14ac:dyDescent="0.2">
      <c r="A112" s="26" t="s">
        <v>2386</v>
      </c>
      <c r="B112" s="27" t="s">
        <v>1665</v>
      </c>
      <c r="C112" s="27" t="s">
        <v>1634</v>
      </c>
      <c r="D112" s="27">
        <v>0</v>
      </c>
      <c r="E112" s="27" t="s">
        <v>1635</v>
      </c>
      <c r="F112" s="82">
        <v>549</v>
      </c>
      <c r="G112" s="27" t="s">
        <v>1661</v>
      </c>
      <c r="H112" s="27" t="s">
        <v>1635</v>
      </c>
      <c r="I112" s="27">
        <v>0</v>
      </c>
      <c r="J112" s="27" t="s">
        <v>1635</v>
      </c>
      <c r="K112" s="82">
        <v>177</v>
      </c>
      <c r="L112" s="27" t="s">
        <v>1635</v>
      </c>
      <c r="M112" s="27" t="s">
        <v>1635</v>
      </c>
      <c r="N112" s="27">
        <v>0</v>
      </c>
      <c r="O112" s="27" t="s">
        <v>1635</v>
      </c>
      <c r="P112" s="82">
        <v>0</v>
      </c>
      <c r="Q112" s="27" t="str">
        <f>(APPS('08-09 Teamsheets'!$H$2:$R$92,$A112,'08-09 Teamsheets'!$C$2:$C$92,Q$1)+APPS('09-10 Teamsheets'!$H$2:$R$98,$A112,'09-10 Teamsheets'!$C$2:$C$98,Q$1)+APPS('10-11 Teamsheets'!$H$2:$R$107,$A112,'10-11 Teamsheets'!$C$2:$C$107,Q$1)+APPS('11-12 Teamsheets'!$H$2:$R$119,$A112,'11-12 Teamsheets'!$C$2:$C$119,Q$1)+APPS('12-13 Teamsheets'!$H$2:$R$126,$A112,'12-13 Teamsheets'!$C$2:$C$126,Q$1)+APPS('13-14 Teamsheets'!$H$2:$R$132,$A112,'13-14 Teamsheets'!$C$2:$C$132,Q$1)+APPS('14-15 Teamsheets'!$H$2:$R$136,$A112,'14-15 Teamsheets'!$C$2:$C$136,Q$1)) &amp; "(" &amp; (SUBS('08-09 Teamsheets'!$S$2:$Z$92,$A112,'08-09 Teamsheets'!$C$2:$C$92,Q$1)+SUBS('09-10 Teamsheets'!$S$2:$Z$98,$A112,'09-10 Teamsheets'!$C$2:$C$98,Q$1)+SUBS('10-11 Teamsheets'!$S$2:$Z$107,$A112,'10-11 Teamsheets'!$C$2:$C$107,Q$1)+SUBS('11-12 Teamsheets'!$S$2:$Z$119,$A112,'11-12 Teamsheets'!$C$2:$C$119,Q$1)+SUBS('12-13 Teamsheets'!$S$2:$Z$126,$A112,'12-13 Teamsheets'!$C$2:$C$126,Q$1)+SUBS('13-14 Teamsheets'!$S$2:$Z$132,$A112,'13-14 Teamsheets'!$C$2:$C$132,Q$1)+SUBS('14-15 Teamsheets'!$S$2:$Z$136,$A112,'14-15 Teamsheets'!$C$2:$C$136,Q$1)) &amp; ")"</f>
        <v>0(0)</v>
      </c>
      <c r="R112" s="27" t="str">
        <f>(GOALS('08-09 Teamsheets'!$H$2:$R$92,$A112,'08-09 Teamsheets'!$C$2:$C$92,Q$1)+GOALS('09-10 Teamsheets'!$H$2:$R$98,$A112,'09-10 Teamsheets'!$C$2:$C$98,Q$1)+GOALS('10-11 Teamsheets'!$H$2:$R$107,$A112,'10-11 Teamsheets'!$C$2:$C$107,Q$1)+GOALS('11-12 Teamsheets'!$H$2:$R$119,$A112,'11-12 Teamsheets'!$C$2:$C$119,Q$1)+GOALS('12-13 Teamsheets'!$H$2:$R$126,$A112,'12-13 Teamsheets'!$C$2:$C$126,Q$1)+GOALS('13-14 Teamsheets'!$H$2:$R$132,$A112,'13-14 Teamsheets'!$C$2:$C$132,Q$1)+GOALS('14-15 Teamsheets'!$H$2:$R$136,$A112,'14-15 Teamsheets'!$C$2:$C$136,Q$1)) &amp; "(" &amp; (GOALS('08-09 Teamsheets'!$S$2:$Z$92,$A112,'08-09 Teamsheets'!$C$2:$C$92,Q$1)+GOALS('09-10 Teamsheets'!$S$2:$Z$98,$A112,'09-10 Teamsheets'!$C$2:$C$98,Q$1)+GOALS('10-11 Teamsheets'!$S$2:$Z$107,$A112,'10-11 Teamsheets'!$C$2:$C$107,Q$1)+GOALS('11-12 Teamsheets'!$S$2:$Z$119,$A112,'11-12 Teamsheets'!$C$2:$C$119,Q$1)+GOALS('12-13 Teamsheets'!$S$2:$Z$126,$A112,'12-13 Teamsheets'!$C$2:$C$126,Q$1)+GOALS('13-14 Teamsheets'!$S$2:$Z$132,$A112,'13-14 Teamsheets'!$C$2:$C$132,Q$1)+GOALS('14-15 Teamsheets'!$S$2:$Z$136,$A112,'14-15 Teamsheets'!$C$2:$C$136,Q$1)) &amp; ")"</f>
        <v>0(0)</v>
      </c>
      <c r="S112" s="27">
        <f>Clean_sheet('08-09 Teamsheets'!$C$2:$H$92,$A112,Q$1)+Clean_sheet('09-10 Teamsheets'!$C$2:$H$98,$A112,Q$1)+Clean_sheet('10-11 Teamsheets'!$C$2:$H$107,$A112,Q$1)+Clean_sheet('11-12 Teamsheets'!$C$2:$H$119,$A112,Q$1)+Clean_sheet('12-13 Teamsheets'!$C$2:$H$126,$A112,Q$1)+Clean_sheet('13-14 Teamsheets'!$C$2:$H$132,$A112,Q$1)+Clean_sheet('14-15 Teamsheets'!$C$2:$H$136,$A112,Q$1)</f>
        <v>0</v>
      </c>
      <c r="T112" s="27" t="str">
        <f>(CARDS('08-09 Teamsheets'!$H$2:$Z$92,$A112,$CX$2,'08-09 Teamsheets'!$C$2:$C$92,Q$1)+CARDS('09-10 Teamsheets'!$H$2:$Z$98,$A112,$CX$2,'09-10 Teamsheets'!$C$2:$C$98,Q$1)+CARDS('10-11 Teamsheets'!$H$2:$Z$107,$A112,$CX$2,'10-11 Teamsheets'!$C$2:$C$107,Q$1)+CARDS('11-12 Teamsheets'!$H$2:$Z$119,$A112,$CX$2,'11-12 Teamsheets'!$C$2:$C$119,Q$1)+CARDS('12-13 Teamsheets'!$H$2:$Z$126,$A112,$CX$2,'12-13 Teamsheets'!$C$2:$C$126,Q$1)+CARDS('13-14 Teamsheets'!$H$2:$Z$132,$A112,$CX$2,'13-14 Teamsheets'!$C$2:$C$132,Q$1)+CARDS('14-15 Teamsheets'!$H$2:$Z$136,$A112,$CX$2,'14-15 Teamsheets'!$C$2:$C$136,Q$1)) &amp; "(" &amp; (CARDS('08-09 Teamsheets'!$H$2:$Z$92,$A112,$CX$3,'08-09 Teamsheets'!$C$2:$C$92,Q$1)+CARDS('09-10 Teamsheets'!$H$2:$Z$98,$A112,$CX$3,'09-10 Teamsheets'!$C$2:$C$98,Q$1)+CARDS('10-11 Teamsheets'!$H$2:$Z$107,$A112,$CX$3,'10-11 Teamsheets'!$C$2:$C$107,Q$1)+CARDS('11-12 Teamsheets'!$H$2:$Z$119,$A112,$CX$3,'11-12 Teamsheets'!$C$2:$C$119,Q$1)+CARDS('12-13 Teamsheets'!$H$2:$Z$126,$A112,$CX$3,'12-13 Teamsheets'!$C$2:$C$126,Q$1)+CARDS('13-14 Teamsheets'!$H$2:$Z$132,$A112,$CX$3,'13-14 Teamsheets'!$C$2:$C$132,Q$1)+CARDS('14-15 Teamsheets'!$H$2:$Z$136,$A112,$CX$3,'14-15 Teamsheets'!$C$2:$C$136,Q$1)) &amp; ")"</f>
        <v>0(0)</v>
      </c>
      <c r="U112" s="82">
        <f>MINS_PLAYED('08-09 Teamsheets'!$H$2:$R$92,$A112,'08-09 Teamsheets'!$C$2:$C$92,Q$1)+MINS_PLAYED('09-10 Teamsheets'!$H$2:$R$98,$A112,'09-10 Teamsheets'!$C$2:$C$98,Q$1)+ MINS_AS_SUB('08-09 Teamsheets'!$S$2:$Z$92,$A112,'08-09 Teamsheets'!$C$2:$C$92,Q$1)+ MINS_AS_SUB('09-10 Teamsheets'!$S$2:$Z$98,$A112,'09-10 Teamsheets'!$C$2:$C$98,Q$1)+MINS_PLAYED('10-11 Teamsheets'!$H$2:$R$107,$A112,'10-11 Teamsheets'!$C$2:$C$107,Q$1)+MINS_AS_SUB('10-11 Teamsheets'!$S$2:$Z$107,$A112,'10-11 Teamsheets'!$C$2:$C$107,Q$1)+MINS_PLAYED('11-12 Teamsheets'!$H$2:$R$119,$A112,'11-12 Teamsheets'!$C$2:$C$119,Q$1)+MINS_AS_SUB('11-12 Teamsheets'!$S$2:$Z$119,$A112,'11-12 Teamsheets'!$C$2:$C$119,Q$1)+MINS_PLAYED('12-13 Teamsheets'!$H$2:$R$126,$A112,'12-13 Teamsheets'!$C$2:$C$126,Q$1)+MINS_AS_SUB('12-13 Teamsheets'!$S$2:$Z$126,$A112,'12-13 Teamsheets'!$C$2:$C$126,Q$1)+MINS_PLAYED('13-14 Teamsheets'!$H$2:$R$132,$A112,'13-14 Teamsheets'!$C$2:$C$132,Q$1)+MINS_AS_SUB('13-14 Teamsheets'!$S$2:$Z$132,$A112,'13-14 Teamsheets'!$C$2:$C$132,Q$1)+MINS_PLAYED('14-15 Teamsheets'!$H$2:$R$136,$A112,'14-15 Teamsheets'!$C$2:$C$136,Q$1)+MINS_AS_SUB('14-15 Teamsheets'!$S$2:$Z$136,$A112,'14-15 Teamsheets'!$C$2:$C$136,Q$1)</f>
        <v>0</v>
      </c>
      <c r="V112" s="27" t="s">
        <v>1635</v>
      </c>
      <c r="W112" s="27" t="s">
        <v>1635</v>
      </c>
      <c r="X112" s="27">
        <v>0</v>
      </c>
      <c r="Y112" s="27" t="s">
        <v>1635</v>
      </c>
      <c r="Z112" s="82">
        <v>0</v>
      </c>
      <c r="AA112" s="27" t="s">
        <v>1652</v>
      </c>
      <c r="AB112" s="27" t="s">
        <v>1635</v>
      </c>
      <c r="AC112" s="27">
        <v>0</v>
      </c>
      <c r="AD112" s="27" t="s">
        <v>1635</v>
      </c>
      <c r="AE112" s="82">
        <v>79</v>
      </c>
      <c r="AF112" s="27" t="s">
        <v>1691</v>
      </c>
      <c r="AG112" s="27" t="s">
        <v>1635</v>
      </c>
      <c r="AH112" s="27">
        <v>0</v>
      </c>
      <c r="AI112" s="27" t="s">
        <v>1635</v>
      </c>
      <c r="AJ112" s="82">
        <v>4</v>
      </c>
      <c r="AK112" s="27" t="s">
        <v>1635</v>
      </c>
      <c r="AL112" s="27" t="s">
        <v>1635</v>
      </c>
      <c r="AM112" s="27">
        <v>0</v>
      </c>
      <c r="AN112" s="27" t="s">
        <v>1635</v>
      </c>
      <c r="AO112" s="82">
        <v>0</v>
      </c>
      <c r="AP112" s="27" t="s">
        <v>1635</v>
      </c>
      <c r="AQ112" s="27" t="s">
        <v>1635</v>
      </c>
      <c r="AR112" s="27">
        <v>0</v>
      </c>
      <c r="AS112" s="27" t="s">
        <v>1635</v>
      </c>
      <c r="AT112" s="82">
        <v>0</v>
      </c>
      <c r="AU112" s="27" t="s">
        <v>1635</v>
      </c>
      <c r="AV112" s="27" t="s">
        <v>1635</v>
      </c>
      <c r="AW112" s="27">
        <v>0</v>
      </c>
      <c r="AX112" s="27" t="s">
        <v>1635</v>
      </c>
      <c r="AY112" s="82">
        <v>0</v>
      </c>
      <c r="AZ112" s="27" t="str">
        <f>(APPS('07-08 Teamsheets'!$H$2:$R$88,$A112,'07-08 Teamsheets'!$C$2:$C$88,AZ$1)+APPS('11-12 Teamsheets'!$H$2:$R$119,$A112,'11-12 Teamsheets'!$C$2:$C$119,AZ$1)+APPS('12-13 Teamsheets'!$H$2:$R$126,$A112,'12-13 Teamsheets'!$C$2:$C$126,AZ$1)+APPS('13-14 Teamsheets'!$H$2:$R$132,$A112,'13-14 Teamsheets'!$C$2:$C$132,AZ$1)+APPS('14-15 Teamsheets'!$H$2:$R$136,$A112,'14-15 Teamsheets'!$C$2:$C$136,AZ$1)) &amp; "(" &amp; (SUBS('07-08 Teamsheets'!$S$2:$Z$88,$A112,'07-08 Teamsheets'!$C$2:$C$88,AZ$1)+SUBS('11-12 Teamsheets'!$S$2:$Z$119,$A112,'11-12 Teamsheets'!$C$2:$C$119,AZ$1)+SUBS('12-13 Teamsheets'!$S$2:$Z$126,$A112,'12-13 Teamsheets'!$C$2:$C$126,AZ$1)+SUBS('13-14 Teamsheets'!$S$2:$Z$132,$A112,'13-14 Teamsheets'!$C$2:$C$132,AZ$1)+SUBS('14-15 Teamsheets'!$S$2:$Z$136,$A112,'14-15 Teamsheets'!$C$2:$C$136,AZ$1)) &amp; ")"</f>
        <v>0(0)</v>
      </c>
      <c r="BA112" s="27" t="str">
        <f>(GOALS('07-08 Teamsheets'!$H$2:$R$88,$A112,'07-08 Teamsheets'!$C$2:$C$88,AZ$1)+GOALS('11-12 Teamsheets'!$H$2:$R$119,$A112,'11-12 Teamsheets'!$C$2:$C$119,AZ$1)+GOALS('12-13 Teamsheets'!$H$2:$R$126,$A112,'12-13 Teamsheets'!$C$2:$C$126,AZ$1)+GOALS('13-14 Teamsheets'!$H$2:$R$132,$A112,'13-14 Teamsheets'!$C$2:$C$132,AZ$1)+GOALS('14-15 Teamsheets'!$H$2:$R$136,$A112,'14-15 Teamsheets'!$C$2:$C$136,AZ$1)) &amp; "(" &amp; (GOALS('07-08 Teamsheets'!$S$2:$Z$88,$A112,'07-08 Teamsheets'!$C$2:$C$88,AZ$1)+GOALS('11-12 Teamsheets'!$S$2:$Z$119,$A112,'11-12 Teamsheets'!$C$2:$C$119,AZ$1)+GOALS('12-13 Teamsheets'!$S$2:$Z$126,$A112,'12-13 Teamsheets'!$C$2:$C$126,AZ$1)+GOALS('13-14 Teamsheets'!$S$2:$Z$132,$A112,'13-14 Teamsheets'!$C$2:$C$132,AZ$1)+GOALS('14-15 Teamsheets'!$S$2:$Z$136,$A112,'14-15 Teamsheets'!$C$2:$C$136,AZ$1)) &amp; ")"</f>
        <v>0(0)</v>
      </c>
      <c r="BB112" s="27">
        <f>Clean_sheet('07-08 Teamsheets'!$C$2:$H$92,$A112,AZ$1)+Clean_sheet('11-12 Teamsheets'!$C$2:$H$119,$A112,AZ$1)+Clean_sheet('12-13 Teamsheets'!$C$2:$H$126,$A112,AZ$1)+Clean_sheet('13-14 Teamsheets'!$C$2:$H$132,$A112,AZ$1)+Clean_sheet('14-15 Teamsheets'!$C$2:$H$136,$A112,AZ$1)</f>
        <v>0</v>
      </c>
      <c r="BC112" s="27" t="str">
        <f>(CARDS('07-08 Teamsheets'!$H$2:$Z$88,$A112,$CX$2,'07-08 Teamsheets'!$C$2:$C$88,AZ$1)+CARDS('11-12 Teamsheets'!$H$2:$Z$119,$A112,$CX$2,'11-12 Teamsheets'!$C$2:$C$119,AZ$1)+CARDS('12-13 Teamsheets'!$H$2:$Z$126,$A112,$CX$2,'12-13 Teamsheets'!$C$2:$C$126,AZ$1)+CARDS('13-14 Teamsheets'!$H$2:$Z$132,$A112,$CX$2,'13-14 Teamsheets'!$C$2:$C$132,AZ$1)+CARDS('14-15 Teamsheets'!$H$2:$Z$136,$A112,$CX$2,'14-15 Teamsheets'!$C$2:$C$136,AZ$1)) &amp; "(" &amp; (CARDS('07-08 Teamsheets'!$H$2:$Z$88,$A112,$CX$3,'07-08 Teamsheets'!$C$2:$C$88,AZ$1)+CARDS('11-12 Teamsheets'!$H$2:$Z$119,$A112,$CX$3,'11-12 Teamsheets'!$C$2:$C$119,AZ$1)+CARDS('12-13 Teamsheets'!$H$2:$Z$126,$A112,$CX$3,'12-13 Teamsheets'!$C$2:$C$126,AZ$1)+CARDS('13-14 Teamsheets'!$H$2:$Z$132,$A112,$CX$3,'13-14 Teamsheets'!$C$2:$C$132,AZ$1)+CARDS('14-15 Teamsheets'!$H$2:$Z$136,$A112,$CX$3,'14-15 Teamsheets'!$C$2:$C$136,AZ$1)) &amp; ")"</f>
        <v>0(0)</v>
      </c>
      <c r="BD112" s="82">
        <f>MINS_PLAYED('07-08 Teamsheets'!$H$2:$R$88,$A112,'07-08 Teamsheets'!$C$2:$C$88,AZ$1)+MINS_PLAYED('11-12 Teamsheets'!$H$2:$R$119,$A112,'11-12 Teamsheets'!$C$2:$C$119,AZ$1)+MINS_PLAYED('12-13 Teamsheets'!$H$2:$R$126,$A112,'12-13 Teamsheets'!$C$2:$C$126,AZ$1)+MINS_PLAYED('13-14 Teamsheets'!$H$2:$R$132,$A112,'13-14 Teamsheets'!$C$2:$C$132,AZ$1)+MINS_PLAYED('14-15 Teamsheets'!$H$2:$R$136,$A112,'14-15 Teamsheets'!$C$2:$C$136,AZ$1)+MINS_AS_SUB('07-08 Teamsheets'!$S$2:$Z$88,$A112,'07-08 Teamsheets'!$C$2:$C$88,AZ$1)+MINS_AS_SUB('11-12 Teamsheets'!$S$2:$Z$119,$A112,'11-12 Teamsheets'!$C$2:$C$119,AZ$1)+MINS_AS_SUB('12-13 Teamsheets'!$S$2:$Z$126,$A112,'12-13 Teamsheets'!$C$2:$C$126,AZ$1)+MINS_AS_SUB('13-14 Teamsheets'!$S$2:$Z$132,$A112,'13-14 Teamsheets'!$C$2:$C$132,AZ$1)+MINS_AS_SUB('14-15 Teamsheets'!$S$2:$Z$136,$A112,'14-15 Teamsheets'!$C$2:$C$136,AZ$1)</f>
        <v>0</v>
      </c>
      <c r="BE112" s="27" t="str">
        <f>(APPS('08-09 Teamsheets'!$H$2:$R$92,$A112,'08-09 Teamsheets'!$C$2:$C$92,BE$1)+APPS('09-10 Teamsheets'!$H$2:$R$98,$A112,'09-10 Teamsheets'!$C$2:$C$98,BE$1)+APPS('10-11 Teamsheets'!$H$2:$R$107,$A112,'10-11 Teamsheets'!$C$2:$C$107,BE$1)+APPS('11-12 Teamsheets'!$H$2:$R$119,$A112,'11-12 Teamsheets'!$C$2:$C$119,BE$1)+APPS('12-13 Teamsheets'!$H$2:$R$126,$A112,'12-13 Teamsheets'!$C$2:$C$126,BE$1)+APPS('13-14 Teamsheets'!$H$2:$R$132,$A112,'13-14 Teamsheets'!$C$2:$C$132,BE$1)+APPS('14-15 Teamsheets'!$H$2:$R$136,$A112,'14-15 Teamsheets'!$C$2:$C$136,BE$1)) &amp; "(" &amp; (SUBS('08-09 Teamsheets'!$S$2:$Z$92,$A112,'08-09 Teamsheets'!$C$2:$C$92,BE$1)+SUBS('09-10 Teamsheets'!$S$2:$Z$98,$A112,'09-10 Teamsheets'!$C$2:$C$98,BE$1)+SUBS('10-11 Teamsheets'!$S$2:$Z$107,$A112,'10-11 Teamsheets'!$C$2:$C$107,BE$1)+SUBS('11-12 Teamsheets'!$S$2:$Z$119,$A112,'11-12 Teamsheets'!$C$2:$C$119,BE$1)+SUBS('12-13 Teamsheets'!$S$2:$Z$126,$A112,'12-13 Teamsheets'!$C$2:$C$126,BE$1)+SUBS('13-14 Teamsheets'!$S$2:$Z$132,$A112,'13-14 Teamsheets'!$C$2:$C$132,BE$1)+SUBS('14-15 Teamsheets'!$S$2:$Z$136,$A112,'14-15 Teamsheets'!$C$2:$C$136,BE$1)) &amp; ")"</f>
        <v>1(0)</v>
      </c>
      <c r="BF112" s="27" t="str">
        <f>(GOALS('08-09 Teamsheets'!$H$2:$R$92,$A112,'08-09 Teamsheets'!$C$2:$C$92,BE$1)+GOALS('09-10 Teamsheets'!$H$2:$R$98,$A112,'09-10 Teamsheets'!$C$2:$C$98,BE$1)+GOALS('10-11 Teamsheets'!$H$2:$R$107,$A112,'10-11 Teamsheets'!$C$2:$C$107,BE$1)+GOALS('11-12 Teamsheets'!$H$2:$R$119,$A112,'11-12 Teamsheets'!$C$2:$C$119,BE$1)+GOALS('12-13 Teamsheets'!$H$2:$R$126,$A112,'12-13 Teamsheets'!$C$2:$C$126,BE$1)+GOALS('13-14 Teamsheets'!$H$2:$R$132,$A112,'13-14 Teamsheets'!$C$2:$C$132,BE$1)+GOALS('14-15 Teamsheets'!$H$2:$R$136,$A112,'14-15 Teamsheets'!$C$2:$C$136,BE$1)) &amp; "(" &amp; (GOALS('08-09 Teamsheets'!$S$2:$Z$92,$A112,'08-09 Teamsheets'!$C$2:$C$92,BE$1)+GOALS('09-10 Teamsheets'!$S$2:$Z$98,$A112,'09-10 Teamsheets'!$C$2:$C$98,BE$1)+GOALS('10-11 Teamsheets'!$S$2:$Z$107,$A112,'10-11 Teamsheets'!$C$2:$C$107,BE$1)+GOALS('11-12 Teamsheets'!$S$2:$Z$119,$A112,'11-12 Teamsheets'!$C$2:$C$119,BE$1)+GOALS('12-13 Teamsheets'!$S$2:$Z$126,$A112,'12-13 Teamsheets'!$C$2:$C$126,BE$1)+GOALS('13-14 Teamsheets'!$S$2:$Z$132,$A112,'13-14 Teamsheets'!$C$2:$C$132,BE$1)+GOALS('14-15 Teamsheets'!$S$2:$Z$136,$A112,'14-15 Teamsheets'!$C$2:$C$136,BE$1)) &amp; ")"</f>
        <v>0(0)</v>
      </c>
      <c r="BG112" s="27">
        <f>Clean_sheet('08-09 Teamsheets'!$C$2:$H$92,$A112,BE$1)+Clean_sheet('09-10 Teamsheets'!$C$2:$H$98,$A112,BE$1)+Clean_sheet('10-11 Teamsheets'!$C$2:$H$107,$A112,BE$1)+Clean_sheet('11-12 Teamsheets'!$C$2:$H$119,$A112,BE$1)+Clean_sheet('12-13 Teamsheets'!$C$2:$H$126,$A112,BE$1)+Clean_sheet('13-14 Teamsheets'!$C$2:$H$132,$A112,BE$1)+Clean_sheet('14-15 Teamsheets'!$C$2:$H$136,$A112,BE$1)</f>
        <v>0</v>
      </c>
      <c r="BH112" s="27" t="str">
        <f>(CARDS('08-09 Teamsheets'!$H$2:$Z$92,$A112,$CX$2,'08-09 Teamsheets'!$C$2:$C$92,BE$1)+CARDS('09-10 Teamsheets'!$H$2:$Z$98,$A112,$CX$2,'09-10 Teamsheets'!$C$2:$C$98,BE$1)+CARDS('10-11 Teamsheets'!$H$2:$Z$107,$A112,$CX$2,'10-11 Teamsheets'!$C$2:$C$107,BE$1)+CARDS('11-12 Teamsheets'!$H$2:$Z$119,$A112,$CX$2,'11-12 Teamsheets'!$C$2:$C$119,BE$1)+CARDS('12-13 Teamsheets'!$H$2:$Z$126,$A112,$CX$2,'12-13 Teamsheets'!$C$2:$C$126,BE$1)+CARDS('13-14 Teamsheets'!$H$2:$Z$132,$A112,$CX$2,'13-14 Teamsheets'!$C$2:$C$132,BE$1)+CARDS('14-15 Teamsheets'!$H$2:$Z$136,$A112,$CX$2,'14-15 Teamsheets'!$C$2:$C$136,BE$1)) &amp; "(" &amp; (CARDS('08-09 Teamsheets'!$H$2:$Z$92,$A112,$CX$3,'08-09 Teamsheets'!$C$2:$C$92,BE$1)+CARDS('09-10 Teamsheets'!$H$2:$Z$98,$A112,$CX$3,'09-10 Teamsheets'!$C$2:$C$98,BE$1)+CARDS('10-11 Teamsheets'!$H$2:$Z$107,$A112,$CX$3,'10-11 Teamsheets'!$C$2:$C$107,BE$1)+CARDS('11-12 Teamsheets'!$H$2:$Z$119,$A112,$CX$3,'11-12 Teamsheets'!$C$2:$C$119,BE$1)+CARDS('12-13 Teamsheets'!$H$2:$Z$126,$A112,$CX$3,'12-13 Teamsheets'!$C$2:$C$126,BE$1)+CARDS('13-14 Teamsheets'!$H$2:$Z$132,$A112,$CX$3,'13-14 Teamsheets'!$C$2:$C$132,BE$1)+CARDS('14-15 Teamsheets'!$H$2:$Z$136,$A112,$CX$3,'14-15 Teamsheets'!$C$2:$C$136,BE$1)) &amp; ")"</f>
        <v>0(0)</v>
      </c>
      <c r="BI112" s="82">
        <f>MINS_PLAYED('08-09 Teamsheets'!$H$2:$R$92,$A112,'08-09 Teamsheets'!$C$2:$C$92,BE$1)+MINS_PLAYED('09-10 Teamsheets'!$H$2:$R$98,$A112,'09-10 Teamsheets'!$C$2:$C$98,BE$1)+ MINS_AS_SUB('08-09 Teamsheets'!$S$2:$Z$92,$A112,'08-09 Teamsheets'!$C$2:$C$92,BE$1)+ MINS_AS_SUB('09-10 Teamsheets'!$S$2:$Z$98,$A112,'09-10 Teamsheets'!$C$2:$C$98,BE$1)+MINS_PLAYED('10-11 Teamsheets'!$H$2:$R$107,$A112,'10-11 Teamsheets'!$C$2:$C$107,BE$1)+MINS_AS_SUB('10-11 Teamsheets'!$S$2:$Z$107,$A112,'10-11 Teamsheets'!$C$2:$C$107,BE$1)+MINS_PLAYED('11-12 Teamsheets'!$H$2:$R$119,$A112,'11-12 Teamsheets'!$C$2:$C$119,BE$1)+MINS_AS_SUB('11-12 Teamsheets'!$S$2:$Z$119,$A112,'11-12 Teamsheets'!$C$2:$C$119,BE$1)+MINS_PLAYED('12-13 Teamsheets'!$H$2:$R$126,$A112,'12-13 Teamsheets'!$C$2:$C$126,BE$1)+MINS_AS_SUB('12-13 Teamsheets'!$S$2:$Z$126,$A112,'12-13 Teamsheets'!$C$2:$C$126,BE$1)+MINS_PLAYED('13-14 Teamsheets'!$H$2:$R$132,$A112,'13-14 Teamsheets'!$C$2:$C$132,BE$1)+MINS_AS_SUB('13-14 Teamsheets'!$S$2:$Z$132,$A112,'13-14 Teamsheets'!$C$2:$C$132,BE$1)+MINS_PLAYED('14-15 Teamsheets'!$H$2:$R$136,$A112,'14-15 Teamsheets'!$C$2:$C$136,BE$1)+MINS_AS_SUB('14-15 Teamsheets'!$S$2:$Z$136,$A112,'14-15 Teamsheets'!$C$2:$C$136,BE$1)</f>
        <v>90</v>
      </c>
      <c r="BJ112" s="27" t="str">
        <f>(APPS('07-08 Teamsheets'!$H$2:$R$88,$A112,'07-08 Teamsheets'!$C$2:$C$88,BJ$1)+APPS('08-09 Teamsheets'!$H$2:$R$92,$A112,'08-09 Teamsheets'!$C$2:$C$92,BJ$1)+APPS('09-10 Teamsheets'!$H$2:$R$98,$A112,'09-10 Teamsheets'!$C$2:$C$98,BJ$1)+APPS('10-11 Teamsheets'!$H$2:$R$106,$A112,'10-11 Teamsheets'!$C$2:$C$106,BJ$1)+APPS('11-12 Teamsheets'!$H$2:$R$119,$A112,'11-12 Teamsheets'!$C$2:$C$119,BJ$1)+APPS('12-13 Teamsheets'!$H$2:$R$126,$A112,'12-13 Teamsheets'!$C$2:$C$126,BJ$1)+APPS('13-14 Teamsheets'!$H$2:$R$132,$A112,'13-14 Teamsheets'!$C$2:$C$132,BJ$1)+APPS('14-15 Teamsheets'!$H$2:$R$136,$A112,'14-15 Teamsheets'!$C$2:$C$136,BJ$1)) &amp; "(" &amp; (SUBS('07-08 Teamsheets'!$S$2:$Z$88,$A112,'07-08 Teamsheets'!$C$2:$C$88,BJ$1)+SUBS('08-09 Teamsheets'!$S$2:$Z$92,$A112,'08-09 Teamsheets'!$C$2:$C$92,BJ$1)+SUBS('09-10 Teamsheets'!$S$2:$Z$98,$A112,'09-10 Teamsheets'!$C$2:$C$98,BJ$1)+SUBS('10-11 Teamsheets'!$S$2:$Z$106,$A112,'10-11 Teamsheets'!$C$2:$C$106,BJ$1)+SUBS('11-12 Teamsheets'!$S$2:$Z$119,$A112,'11-12 Teamsheets'!$C$2:$C$119,BJ$1)+SUBS('12-13 Teamsheets'!$S$2:$Z$126,$A112,'12-13 Teamsheets'!$C$2:$C$126,BJ$1)+SUBS('13-14 Teamsheets'!$S$2:$Z$132,$A112,'13-14 Teamsheets'!$C$2:$C$132,BJ$1)+SUBS('14-15 Teamsheets'!$S$2:$Z$136,$A112,'14-15 Teamsheets'!$C$2:$C$136,BJ$1)) &amp; ")"</f>
        <v>0(0)</v>
      </c>
      <c r="BK112" s="27" t="str">
        <f>(GOALS('07-08 Teamsheets'!$H$2:$R$88,$A112,'07-08 Teamsheets'!$C$2:$C$88,BJ$1)+GOALS('08-09 Teamsheets'!$H$2:$R$92,$A112,'08-09 Teamsheets'!$C$2:$C$92,BJ$1)+GOALS('09-10 Teamsheets'!$H$2:$R$98,$A112,'09-10 Teamsheets'!$C$2:$C$98,BJ$1)+GOALS('10-11 Teamsheets'!$H$2:$R$106,$A112,'10-11 Teamsheets'!$C$2:$C$106,BJ$1)+GOALS('11-12 Teamsheets'!$H$2:$R$119,$A112,'11-12 Teamsheets'!$C$2:$C$119,BJ$1)+GOALS('12-13 Teamsheets'!$H$2:$R$126,$A112,'12-13 Teamsheets'!$C$2:$C$126,BJ$1)+GOALS('13-14 Teamsheets'!$H$2:$R$132,$A112,'13-14 Teamsheets'!$C$2:$C$132,BJ$1)+GOALS('14-15 Teamsheets'!$H$2:$R$136,$A112,'14-15 Teamsheets'!$C$2:$C$136,BJ$1)) &amp; "(" &amp; (GOALS('07-08 Teamsheets'!$S$2:$Z$88,$A112,'07-08 Teamsheets'!$C$2:$C$88,BJ$1)+GOALS('08-09 Teamsheets'!$S$2:$Z$92,$A112,'08-09 Teamsheets'!$C$2:$C$92,BJ$1)+GOALS('09-10 Teamsheets'!$S$2:$Z$98,$A112,'09-10 Teamsheets'!$C$2:$C$98,BJ$1)+GOALS('10-11 Teamsheets'!$S$2:$Z$106,$A112,'10-11 Teamsheets'!$C$2:$C$106,BJ$1)+GOALS('11-12 Teamsheets'!$S$2:$Z$119,$A112,'11-12 Teamsheets'!$C$2:$C$119,BJ$1)+GOALS('12-13 Teamsheets'!$S$2:$Z$126,$A112,'12-13 Teamsheets'!$C$2:$C$126,BJ$1)+GOALS('13-14 Teamsheets'!$S$2:$Z$132,$A112,'13-14 Teamsheets'!$C$2:$C$132,BJ$1)+GOALS('14-15 Teamsheets'!$S$2:$Z$136,$A112,'14-15 Teamsheets'!$C$2:$C$136,BJ$1)) &amp; ")"</f>
        <v>0(0)</v>
      </c>
      <c r="BL112" s="27">
        <f>Clean_sheet('07-08 Teamsheets'!$C$2:$H$92,$A112,BJ$1)+Clean_sheet('08-09 Teamsheets'!$C$2:$H$92,$A112,BJ$1)+Clean_sheet('09-10 Teamsheets'!$C$2:$H$98,$A112,BJ$1)+Clean_sheet('10-11 Teamsheets'!$C$2:$H$106,$A112,BJ$1)+Clean_sheet('11-12 Teamsheets'!$C$2:$H$119,$A112,BJ$1)+Clean_sheet('12-13 Teamsheets'!$C$2:$H$126,$A112,BJ$1)+Clean_sheet('13-14 Teamsheets'!$C$2:$H$132,$A112,BJ$1)+Clean_sheet('14-15 Teamsheets'!$C$2:$H$136,$A112,BJ$1)</f>
        <v>0</v>
      </c>
      <c r="BM112" s="27" t="str">
        <f>(CARDS('07-08 Teamsheets'!$H$2:$Z$88,$A112,$CX$2,'07-08 Teamsheets'!$C$2:$C$88,BJ$1)+CARDS('08-09 Teamsheets'!$H$2:$Z$92,$A112,$CX$2,'08-09 Teamsheets'!$C$2:$C$92,BJ$1)+CARDS('09-10 Teamsheets'!$H$2:$Z$98,$A112,$CX$2,'09-10 Teamsheets'!$C$2:$C$98,BJ$1)+CARDS('10-11 Teamsheets'!$H$2:$Z$106,$A112,$CX$2,'10-11 Teamsheets'!$C$2:$C$106,BJ$1)+CARDS('11-12 Teamsheets'!$H$2:$Z$119,$A112,$CX$2,'11-12 Teamsheets'!$C$2:$C$119,BJ$1)+CARDS('12-13 Teamsheets'!$H$2:$Z$126,$A112,$CX$2,'12-13 Teamsheets'!$C$2:$C$126,BJ$1)+CARDS('13-14 Teamsheets'!$H$2:$Z$132,$A112,$CX$2,'13-14 Teamsheets'!$C$2:$C$132,BJ$1)+CARDS('14-15 Teamsheets'!$H$2:$Z$136,$A112,$CX$2,'14-15 Teamsheets'!$C$2:$C$136,BJ$1)) &amp; "(" &amp; (CARDS('07-08 Teamsheets'!$H$2:$Z$88,$A112,$CX$3,'07-08 Teamsheets'!$C$2:$C$88,BJ$1)+CARDS('08-09 Teamsheets'!$H$2:$Z$92,$A112,$CX$3,'08-09 Teamsheets'!$C$2:$C$92,BJ$1)+CARDS('09-10 Teamsheets'!$H$2:$Z$98,$A112,$CX$3,'09-10 Teamsheets'!$C$2:$C$98,BJ$1)+CARDS('10-11 Teamsheets'!$H$2:$Z$106,$A112,$CX$3,'10-11 Teamsheets'!$C$2:$C$106,BJ$1)+CARDS('11-12 Teamsheets'!$H$2:$Z$119,$A112,$CX$3,'11-12 Teamsheets'!$C$2:$C$119,BJ$1)+CARDS('12-13 Teamsheets'!$H$2:$Z$126,$A112,$CX$3,'12-13 Teamsheets'!$C$2:$C$126,BJ$1)+CARDS('13-14 Teamsheets'!$H$2:$Z$132,$A112,$CX$3,'13-14 Teamsheets'!$C$2:$C$132,BJ$1)+CARDS('14-15 Teamsheets'!$H$2:$Z$136,$A112,$CX$3,'14-15 Teamsheets'!$C$2:$C$136,BJ$1)) &amp; ")"</f>
        <v>0(0)</v>
      </c>
      <c r="BN112" s="82">
        <f>MINS_PLAYED('07-08 Teamsheets'!$H$2:$R$88,$A112,'07-08 Teamsheets'!$C$2:$C$88,BJ$1)+MINS_PLAYED('08-09 Teamsheets'!$H$2:$R$92,$A112,'08-09 Teamsheets'!$C$2:$C$92,BJ$1)+MINS_PLAYED('09-10 Teamsheets'!$H$2:$R$98,$A112,'09-10 Teamsheets'!$C$2:$C$98,BJ$1)+MINS_PLAYED('10-11 Teamsheets'!$H$2:$R$106,$A112,'10-11 Teamsheets'!$C$2:$C$106,BJ$1)+MINS_PLAYED('11-12 Teamsheets'!$H$2:$R$119,$A112,'11-12 Teamsheets'!$C$2:$C$119,BJ$1)+MINS_PLAYED('12-13 Teamsheets'!$H$2:$R$126,$A112,'12-13 Teamsheets'!$C$2:$C$126,BJ$1)+MINS_PLAYED('13-14 Teamsheets'!$H$2:$R$132,$A112,'13-14 Teamsheets'!$C$2:$C$132,BJ$1)+MINS_PLAYED('14-15 Teamsheets'!$H$2:$R$136,$A112,'14-15 Teamsheets'!$C$2:$C$136,BJ$1)+MINS_AS_SUB('07-08 Teamsheets'!$S$2:$Z$88,$A112,'07-08 Teamsheets'!$C$2:$C$88,BJ$1)+MINS_AS_SUB('08-09 Teamsheets'!$S$2:$Z$92,$A112,'08-09 Teamsheets'!$C$2:$C$92,BJ$1)+MINS_AS_SUB('09-10 Teamsheets'!$S$2:$Z$98,$A112,'09-10 Teamsheets'!$C$2:$C$98,BJ$1)+MINS_AS_SUB('10-11 Teamsheets'!$S$2:$Z$106,$A112,'10-11 Teamsheets'!$C$2:$C$106,BJ$1)+MINS_AS_SUB('11-12 Teamsheets'!$S$2:$Z$119,$A112,'11-12 Teamsheets'!$C$2:$C$119,BJ$1)+MINS_AS_SUB('12-13 Teamsheets'!$S$2:$Z$126,$A112,'12-13 Teamsheets'!$C$2:$C$126,BJ$1)+MINS_AS_SUB('13-14 Teamsheets'!$S$2:$Z$132,$A112,'13-14 Teamsheets'!$C$2:$C$132,BJ$1)+MINS_AS_SUB('14-15 Teamsheets'!$S$2:$Z$136,$A112,'14-15 Teamsheets'!$C$2:$C$136,BJ$1)</f>
        <v>0</v>
      </c>
      <c r="BO112" s="27" t="str">
        <f>(APPS('07-08 Teamsheets'!$H$2:$R$88,$A112,'07-08 Teamsheets'!$C$2:$C$88,BO$1)+APPS('08-09 Teamsheets'!$H$2:$R$92,$A112,'08-09 Teamsheets'!$C$2:$C$92,BO$1)+APPS('09-10 Teamsheets'!$H$2:$R$98,$A112,'09-10 Teamsheets'!$C$2:$C$98,BO$1)+APPS('10-11 Teamsheets'!$H$2:$R$106,$A112,'10-11 Teamsheets'!$C$2:$C$106,BO$1)+APPS('11-12 Teamsheets'!$H$2:$R$119,$A112,'11-12 Teamsheets'!$C$2:$C$119,BO$1)+APPS('12-13 Teamsheets'!$H$2:$R$126,$A112,'12-13 Teamsheets'!$C$2:$C$126,BO$1)+APPS('13-14 Teamsheets'!$H$2:$R$132,$A112,'13-14 Teamsheets'!$C$2:$C$132,BO$1)+APPS('14-15 Teamsheets'!$H$2:$R$136,$A112,'14-15 Teamsheets'!$C$2:$C$136,BO$1)) &amp; "(" &amp; (SUBS('07-08 Teamsheets'!$S$2:$Z$88,$A112,'07-08 Teamsheets'!$C$2:$C$88,BO$1)+SUBS('08-09 Teamsheets'!$S$2:$Z$92,$A112,'08-09 Teamsheets'!$C$2:$C$92,BO$1)+SUBS('09-10 Teamsheets'!$S$2:$Z$98,$A112,'09-10 Teamsheets'!$C$2:$C$98,BO$1)+SUBS('10-11 Teamsheets'!$S$2:$Z$106,$A112,'10-11 Teamsheets'!$C$2:$C$106,BO$1)+SUBS('11-12 Teamsheets'!$S$2:$Z$119,$A112,'11-12 Teamsheets'!$C$2:$C$119,BO$1)+SUBS('12-13 Teamsheets'!$S$2:$Z$126,$A112,'12-13 Teamsheets'!$C$2:$C$126,BO$1)+SUBS('13-14 Teamsheets'!$S$2:$Z$132,$A112,'13-14 Teamsheets'!$C$2:$C$132,BO$1)+SUBS('14-15 Teamsheets'!$S$2:$Z$136,$A112,'14-15 Teamsheets'!$C$2:$C$136,BO$1)) &amp; ")"</f>
        <v>0(0)</v>
      </c>
      <c r="BP112" s="27" t="str">
        <f>(GOALS('07-08 Teamsheets'!$H$2:$R$88,$A112,'07-08 Teamsheets'!$C$2:$C$88,BO$1)+GOALS('08-09 Teamsheets'!$H$2:$R$92,$A112,'08-09 Teamsheets'!$C$2:$C$92,BO$1)+GOALS('09-10 Teamsheets'!$H$2:$R$98,$A112,'09-10 Teamsheets'!$C$2:$C$98,BO$1)+GOALS('10-11 Teamsheets'!$H$2:$R$106,$A112,'10-11 Teamsheets'!$C$2:$C$106,BO$1)+GOALS('11-12 Teamsheets'!$H$2:$R$119,$A112,'11-12 Teamsheets'!$C$2:$C$119,BO$1)+GOALS('12-13 Teamsheets'!$H$2:$R$126,$A112,'12-13 Teamsheets'!$C$2:$C$126,BO$1)+GOALS('13-14 Teamsheets'!$H$2:$R$132,$A112,'13-14 Teamsheets'!$C$2:$C$132,BO$1)+GOALS('14-15 Teamsheets'!$H$2:$R$136,$A112,'14-15 Teamsheets'!$C$2:$C$136,BO$1)) &amp; "(" &amp; (GOALS('07-08 Teamsheets'!$S$2:$Z$88,$A112,'07-08 Teamsheets'!$C$2:$C$88,BO$1)+GOALS('08-09 Teamsheets'!$S$2:$Z$92,$A112,'08-09 Teamsheets'!$C$2:$C$92,BO$1)+GOALS('09-10 Teamsheets'!$S$2:$Z$98,$A112,'09-10 Teamsheets'!$C$2:$C$98,BO$1)+GOALS('10-11 Teamsheets'!$S$2:$Z$106,$A112,'10-11 Teamsheets'!$C$2:$C$106,BO$1)+GOALS('11-12 Teamsheets'!$S$2:$Z$119,$A112,'11-12 Teamsheets'!$C$2:$C$119,BO$1)+GOALS('12-13 Teamsheets'!$S$2:$Z$126,$A112,'12-13 Teamsheets'!$C$2:$C$126,BO$1)+GOALS('13-14 Teamsheets'!$S$2:$Z$132,$A112,'13-14 Teamsheets'!$C$2:$C$132,BO$1)+GOALS('14-15 Teamsheets'!$S$2:$Z$136,$A112,'14-15 Teamsheets'!$C$2:$C$136,BO$1)) &amp; ")"</f>
        <v>0(0)</v>
      </c>
      <c r="BQ112" s="27">
        <f>Clean_sheet('07-08 Teamsheets'!$C$2:$H$92,$A112,BO$1)+Clean_sheet('08-09 Teamsheets'!$C$2:$H$92,$A112,BO$1)+Clean_sheet('09-10 Teamsheets'!$C$2:$H$98,$A112,BO$1)+Clean_sheet('10-11 Teamsheets'!$C$2:$H$106,$A112,BO$1)+Clean_sheet('11-12 Teamsheets'!$C$2:$H$119,$A112,BO$1)+Clean_sheet('12-13 Teamsheets'!$C$2:$H$126,$A112,BO$1)+Clean_sheet('13-14 Teamsheets'!$C$2:$H$132,$A112,BO$1)+Clean_sheet('14-15 Teamsheets'!$C$2:$H$136,$A112,BO$1)</f>
        <v>0</v>
      </c>
      <c r="BR112" s="27" t="str">
        <f>(CARDS('07-08 Teamsheets'!$H$2:$Z$88,$A112,$CX$2,'07-08 Teamsheets'!$C$2:$C$88,BO$1)+CARDS('08-09 Teamsheets'!$H$2:$Z$92,$A112,$CX$2,'08-09 Teamsheets'!$C$2:$C$92,BO$1)+CARDS('09-10 Teamsheets'!$H$2:$Z$98,$A112,$CX$2,'09-10 Teamsheets'!$C$2:$C$98,BO$1)+CARDS('10-11 Teamsheets'!$H$2:$Z$106,$A112,$CX$2,'10-11 Teamsheets'!$C$2:$C$106,BO$1)+CARDS('11-12 Teamsheets'!$H$2:$Z$119,$A112,$CX$2,'11-12 Teamsheets'!$C$2:$C$119,BO$1)+CARDS('12-13 Teamsheets'!$H$2:$Z$126,$A112,$CX$2,'12-13 Teamsheets'!$C$2:$C$126,BO$1)+CARDS('13-14 Teamsheets'!$H$2:$Z$132,$A112,$CX$2,'13-14 Teamsheets'!$C$2:$C$132,BO$1)+CARDS('14-15 Teamsheets'!$H$2:$Z$136,$A112,$CX$2,'14-15 Teamsheets'!$C$2:$C$136,BO$1)) &amp; "(" &amp; (CARDS('07-08 Teamsheets'!$H$2:$Z$88,$A112,$CX$3,'07-08 Teamsheets'!$C$2:$C$88,BO$1)+CARDS('08-09 Teamsheets'!$H$2:$Z$92,$A112,$CX$3,'08-09 Teamsheets'!$C$2:$C$92,BO$1)+CARDS('09-10 Teamsheets'!$H$2:$Z$98,$A112,$CX$3,'09-10 Teamsheets'!$C$2:$C$98,BO$1)+CARDS('10-11 Teamsheets'!$H$2:$Z$106,$A112,$CX$3,'10-11 Teamsheets'!$C$2:$C$106,BO$1)+CARDS('11-12 Teamsheets'!$H$2:$Z$119,$A112,$CX$3,'11-12 Teamsheets'!$C$2:$C$119,BO$1)+CARDS('12-13 Teamsheets'!$H$2:$Z$126,$A112,$CX$3,'12-13 Teamsheets'!$C$2:$C$126,BO$1)+CARDS('13-14 Teamsheets'!$H$2:$Z$132,$A112,$CX$3,'13-14 Teamsheets'!$C$2:$C$132,BO$1)+CARDS('14-15 Teamsheets'!$H$2:$Z$136,$A112,$CX$3,'14-15 Teamsheets'!$C$2:$C$136,BO$1)) &amp; ")"</f>
        <v>0(0)</v>
      </c>
      <c r="BS112" s="82">
        <f>MINS_PLAYED('07-08 Teamsheets'!$H$2:$R$88,$A112,'07-08 Teamsheets'!$C$2:$C$88,BO$1)+MINS_PLAYED('08-09 Teamsheets'!$H$2:$R$92,$A112,'08-09 Teamsheets'!$C$2:$C$92,BO$1)+MINS_PLAYED('09-10 Teamsheets'!$H$2:$R$98,$A112,'09-10 Teamsheets'!$C$2:$C$98,BO$1)+MINS_PLAYED('10-11 Teamsheets'!$H$2:$R$106,$A112,'10-11 Teamsheets'!$C$2:$C$106,BO$1)+MINS_PLAYED('11-12 Teamsheets'!$H$2:$R$119,$A112,'11-12 Teamsheets'!$C$2:$C$119,BO$1)+MINS_PLAYED('12-13 Teamsheets'!$H$2:$R$126,$A112,'12-13 Teamsheets'!$C$2:$C$126,BO$1)+MINS_PLAYED('13-14 Teamsheets'!$H$2:$R$132,$A112,'13-14 Teamsheets'!$C$2:$C$132,BO$1)+MINS_PLAYED('14-15 Teamsheets'!$H$2:$R$136,$A112,'14-15 Teamsheets'!$C$2:$C$136,BO$1)+MINS_AS_SUB('07-08 Teamsheets'!$S$2:$Z$88,$A112,'07-08 Teamsheets'!$C$2:$C$88,BO$1)+MINS_AS_SUB('08-09 Teamsheets'!$S$2:$Z$92,$A112,'08-09 Teamsheets'!$C$2:$C$92,BO$1)+MINS_AS_SUB('09-10 Teamsheets'!$S$2:$Z$98,$A112,'09-10 Teamsheets'!$C$2:$C$98,BO$1)+MINS_AS_SUB('10-11 Teamsheets'!$S$2:$Z$106,$A112,'10-11 Teamsheets'!$C$2:$C$106,BO$1)+MINS_AS_SUB('11-12 Teamsheets'!$S$2:$Z$119,$A112,'11-12 Teamsheets'!$C$2:$C$119,BO$1)+MINS_AS_SUB('12-13 Teamsheets'!$S$2:$Z$126,$A112,'12-13 Teamsheets'!$C$2:$C$126,BO$1)+MINS_AS_SUB('13-14 Teamsheets'!$S$2:$Z$132,$A112,'13-14 Teamsheets'!$C$2:$C$132,BO$1)+MINS_AS_SUB('14-15 Teamsheets'!$S$2:$Z$136,$A112,'14-15 Teamsheets'!$C$2:$C$136,BO$1)</f>
        <v>0</v>
      </c>
      <c r="BT112" s="71">
        <f>APPS('05-06 Teamsheets'!$H$2:$R$71,$A112,'05-06 Teamsheets'!$C$2:$C$71,B$1)+SUBS('05-06 Teamsheets'!$S$2:$W$71,$A112,'05-06 Teamsheets'!$C$2:$C$71,B$1)+APPS('06-07 Teamsheets'!$H$2:$R$83,$A112,'06-07 Teamsheets'!$C$2:$C$83,G$1)+SUBS('06-07 Teamsheets'!$S$2:$Z$83,$A112,'06-07 Teamsheets'!$C$2:$C$83,G$1)+APPS('07-08 Teamsheets'!$H$2:$R$88,$A112,'07-08 Teamsheets'!$C$2:$C$88,L$1)+SUBS('07-08 Teamsheets'!$S$2:$Z$88,$A112,'07-08 Teamsheets'!$C$2:$C$88,L$1)+APPS('08-09 Teamsheets'!$H$2:$R$92,$A112,'08-09 Teamsheets'!$C$2:$C$92,Q$1)+SUBS('08-09 Teamsheets'!$S$2:$Z$92,$A112,'08-09 Teamsheets'!$C$2:$C$92,Q$1)+APPS('09-10 Teamsheets'!$H$2:$R$98,$A112,'09-10 Teamsheets'!$C$2:$C$98,Q$1)+SUBS('09-10 Teamsheets'!$S$2:$Z$98,$A112,'09-10 Teamsheets'!$C$2:$C$98,Q$1)+APPS('10-11 Teamsheets'!$H$2:$R$107,$A112,'10-11 Teamsheets'!$C$2:$C$107,Q$1)+SUBS('10-11 Teamsheets'!$S$2:$Z$107,$A112,'10-11 Teamsheets'!$C$2:$C$107,Q$1)+APPS('11-12 Teamsheets'!$H$2:$R$119,$A112,'11-12 Teamsheets'!$C$2:$C$119,Q$1)+SUBS('11-12 Teamsheets'!$S$2:$Z$119,$A112,'11-12 Teamsheets'!$C$2:$C$119,Q$1)+APPS('12-13 Teamsheets'!$H$2:$R$126,$A112,'12-13 Teamsheets'!$C$2:$C$126,Q$1)+SUBS('12-13 Teamsheets'!$S$2:$Z$126,$A112,'12-13 Teamsheets'!$C$2:$C$126,Q$1)+APPS('13-14 Teamsheets'!$H$2:$R$132,$A112,'13-14 Teamsheets'!$C$2:$C$132,Q$1)+SUBS('13-14 Teamsheets'!$S$2:$Z$132,$A112,'13-14 Teamsheets'!$C$2:$C$132,Q$1)+APPS('14-15 Teamsheets'!$H$2:$R$136,$A112,'14-15 Teamsheets'!$C$2:$C$136,Q$1)+SUBS('14-15 Teamsheets'!$S$2:$Z$136,$A112,'14-15 Teamsheets'!$C$2:$C$136,Q$1)</f>
        <v>17</v>
      </c>
      <c r="BU112" s="132">
        <v>3</v>
      </c>
      <c r="BV112" s="27">
        <f>APPS('07-08 Teamsheets'!$H$2:$R$88,$A112,'07-08 Teamsheets'!$C$2:$C$88,AZ$1)+SUBS('07-08 Teamsheets'!$S$2:$Z$88,$A112,'07-08 Teamsheets'!$C$2:$C$88,AZ$1)+APPS('11-12 Teamsheets'!$H$2:$R$119,$A112,'11-12 Teamsheets'!$C$2:$C$119,AZ$1)+SUBS('11-12 Teamsheets'!$S$2:$Z$119,$A112,'11-12 Teamsheets'!$C$2:$C$119,AZ$1)+APPS('12-13 Teamsheets'!$H$2:$R$126,$A112,'12-13 Teamsheets'!$C$2:$C$126,AZ$1)+SUBS('12-13 Teamsheets'!$S$2:$Z$126,$A112,'12-13 Teamsheets'!$C$2:$C$126,AZ$1)+APPS('13-14 Teamsheets'!$H$2:$R$132,$A112,'13-14 Teamsheets'!$C$2:$C$132,AZ$1)+SUBS('13-14 Teamsheets'!$S$2:$Z$132,$A112,'13-14 Teamsheets'!$C$2:$C$132,AZ$1)+APPS('14-15 Teamsheets'!$H$2:$R$136,$A112,'14-15 Teamsheets'!$C$2:$C$136,AZ$1)+SUBS('14-15 Teamsheets'!$S$2:$Z$136,$A112,'14-15 Teamsheets'!$C$2:$C$136,AZ$1)+APPS('08-09 Teamsheets'!$H$2:$R$92,$A112,'08-09 Teamsheets'!$C$2:$C$92,BE$1)+APPS('09-10 Teamsheets'!$H$2:$R$98,$A112,'09-10 Teamsheets'!$C$2:$C$98,BE$1)+SUBS('08-09 Teamsheets'!$S$2:$Z$92,$A112,'08-09 Teamsheets'!$C$2:$C$92,BE$1)+SUBS('09-10 Teamsheets'!$S$2:$Z$98,$A112,'09-10 Teamsheets'!$C$2:$C$98,BE$1)+APPS('10-11 Teamsheets'!$H$2:$R$107,$A112,'10-11 Teamsheets'!$C$2:$C$107,BE$1)+SUBS('10-11 Teamsheets'!$S$2:$Z$107,$A112,'10-11 Teamsheets'!$C$2:$C$107,BE$1)+APPS('11-12 Teamsheets'!$H$2:$R$119,$A112,'11-12 Teamsheets'!$C$2:$C$119,BE$1)+SUBS('11-12 Teamsheets'!$S$2:$Z$119,$A112,'11-12 Teamsheets'!$C$2:$C$119,BE$1)+APPS('12-13 Teamsheets'!$H$2:$R$126,$A112,'12-13 Teamsheets'!$C$2:$C$126,BE$1)+SUBS('12-13 Teamsheets'!$S$2:$Z$126,$A112,'12-13 Teamsheets'!$C$2:$C$126,BE$1)+APPS('13-14 Teamsheets'!$H$2:$R$132,$A112,'13-14 Teamsheets'!$C$2:$C$132,BE$1)+SUBS('13-14 Teamsheets'!$S$2:$Z$132,$A112,'13-14 Teamsheets'!$C$2:$C$132,BE$1)+APPS('14-15 Teamsheets'!$H$2:$R$136,$A112,'14-15 Teamsheets'!$C$2:$C$136,BE$1)+SUBS('14-15 Teamsheets'!$S$2:$Z$136,$A112,'14-15 Teamsheets'!$C$2:$C$136,BE$1)</f>
        <v>1</v>
      </c>
      <c r="BW112" s="27">
        <f>APPS('07-08 Teamsheets'!$H$2:$R$88,$A112,'07-08 Teamsheets'!$C$2:$C$88,BJ$1)+APPS('08-09 Teamsheets'!$H$2:$R$92,$A112,'08-09 Teamsheets'!$C$2:$C$92,BJ$1)+APPS('09-10 Teamsheets'!$H$2:$R$98,$A112,'09-10 Teamsheets'!$C$2:$C$98,BJ$1)+SUBS('07-08 Teamsheets'!$S$2:$Z$88,$A112,'07-08 Teamsheets'!$C$2:$C$88,BJ$1)+SUBS('08-09 Teamsheets'!$S$2:$Z$92,$A112,'08-09 Teamsheets'!$C$2:$C$92,BJ$1)+SUBS('09-10 Teamsheets'!$S$2:$Z$98,$A112,'09-10 Teamsheets'!$C$2:$C$98,BJ$1)+APPS('10-11 Teamsheets'!$H$2:$R$107,$A112,'10-11 Teamsheets'!$C$2:$C$107,BJ$1)+SUBS('10-11 Teamsheets'!$S$2:$Z$107,$A112,'10-11 Teamsheets'!$C$2:$C$107,BJ$1)+APPS('11-12 Teamsheets'!$H$2:$R$119,$A112,'11-12 Teamsheets'!$C$2:$C$119,BJ$1)+SUBS('11-12 Teamsheets'!$S$2:$Z$111,$A112,'11-12 Teamsheets'!$C$2:$C$119,BJ$1)+APPS('12-13 Teamsheets'!$H$2:$R$126,$A112,'12-13 Teamsheets'!$C$2:$C$126,BJ$1)+SUBS('12-13 Teamsheets'!$S$2:$Z$118,$A112,'12-13 Teamsheets'!$C$2:$C$126,BJ$1)+APPS('13-14 Teamsheets'!$H$2:$R$132,$A112,'13-14 Teamsheets'!$C$2:$C$132,BJ$1)+SUBS('13-14 Teamsheets'!$S$2:$Z$124,$A112,'13-14 Teamsheets'!$C$2:$C$132,BJ$1)+APPS('14-15 Teamsheets'!$H$2:$R$136,$A112,'14-15 Teamsheets'!$C$2:$C$136,BJ$1)+SUBS('14-15 Teamsheets'!$S$2:$Z$128,$A112,'14-15 Teamsheets'!$C$2:$C$136,BJ$1)</f>
        <v>0</v>
      </c>
      <c r="BX112" s="27">
        <f>APPS('07-08 Teamsheets'!$H$2:$R$88,$A112,'07-08 Teamsheets'!$C$2:$C$88,BO$1)+APPS('08-09 Teamsheets'!$H$2:$R$92,$A112,'08-09 Teamsheets'!$C$2:$C$92,BO$1)+APPS('09-10 Teamsheets'!$H$2:$R$98,$A112,'09-10 Teamsheets'!$C$2:$C$98,BO$1)+SUBS('07-08 Teamsheets'!$S$2:$Z$88,$A112,'07-08 Teamsheets'!$C$2:$C$88,BO$1)+SUBS('08-09 Teamsheets'!$S$2:$Z$92,$A112,'08-09 Teamsheets'!$C$2:$C$92,BO$1)+SUBS('09-10 Teamsheets'!$S$2:$Z$98,$A112,'09-10 Teamsheets'!$C$2:$C$98,BO$1)+APPS('10-11 Teamsheets'!$H$2:$R$107,$A112,'10-11 Teamsheets'!$C$2:$C$107,BO$1)+SUBS('10-11 Teamsheets'!$S$2:$Z$107,$A112,'10-11 Teamsheets'!$C$2:$C$107,BO$1)+APPS('11-12 Teamsheets'!$H$2:$R$119,$A112,'11-12 Teamsheets'!$C$2:$C$119,BO$1)+SUBS('11-12 Teamsheets'!$S$2:$Z$119,$A112,'11-12 Teamsheets'!$C$2:$C$119,BO$1)+APPS('12-13 Teamsheets'!$H$2:$R$126,$A112,'12-13 Teamsheets'!$C$2:$C$126,BO$1)+SUBS('12-13 Teamsheets'!$S$2:$Z$126,$A112,'12-13 Teamsheets'!$C$2:$C$126,BO$1)+APPS('13-14 Teamsheets'!$H$2:$R$132,$A112,'13-14 Teamsheets'!$C$2:$C$132,BO$1)+SUBS('13-14 Teamsheets'!$S$2:$Z$132,$A112,'13-14 Teamsheets'!$C$2:$C$132,BO$1)+APPS('14-15 Teamsheets'!$H$2:$R$136,$A112,'14-15 Teamsheets'!$C$2:$C$136,BO$1)+SUBS('14-15 Teamsheets'!$S$2:$Z$136,$A112,'14-15 Teamsheets'!$C$2:$C$136,BO$1)</f>
        <v>0</v>
      </c>
      <c r="BY112" s="28">
        <f t="shared" si="31"/>
        <v>4</v>
      </c>
      <c r="BZ112" s="27" t="str">
        <f>(APPS('05-06 Teamsheets'!$H$2:$R$71,$A112) + APPS('06-07 Teamsheets'!$H$2:$R$83,$A112) +APPS('07-08 Teamsheets'!$H$2:$R$88,$A112) + APPS('08-09 Teamsheets'!$H$2:$R$92,$A112)+APPS('09-10 Teamsheets'!$H$2:$R$98,$A112)+APPS('10-11 Teamsheets'!$H$2:$R$107,$A112)+APPS('11-12 Teamsheets'!$H$2:$R$119,$A112)+APPS('12-13 Teamsheets'!$H$2:$R$126,$A112)+APPS('13-14 Teamsheets'!$H$2:$R$132,$A112)+APPS('14-15 Teamsheets'!$H$2:$R$136,$A112)) &amp; "(" &amp; (SUBS('05-06 Teamsheets'!$S$2:$W$71,$A112)+SUBS('06-07 Teamsheets'!$S$2:$Z$83,$A112)+SUBS('07-08 Teamsheets'!$S$2:$Z$88,$A112) +SUBS('08-09 Teamsheets'!$S$2:$Z$92,$A112)+SUBS('09-10 Teamsheets'!$S$2:$Z$98,$A112)+SUBS('10-11 Teamsheets'!$S$2:$Z$107,$A112)+SUBS('11-12 Teamsheets'!$S$2:$Z$119,$A112)+SUBS('12-13 Teamsheets'!$S$2:$Z$126,$A112)+SUBS('13-14 Teamsheets'!$S$2:$Z$132,$A112)+SUBS('14-15 Teamsheets'!$S$2:$Z$136,$A112)) &amp; ")"</f>
        <v>8(13)</v>
      </c>
      <c r="CA112" s="28">
        <f t="shared" si="32"/>
        <v>21</v>
      </c>
      <c r="CB112" s="71">
        <f>GOALS('05-06 Teamsheets'!$H$2:$W$71,$A112,'05-06 Teamsheets'!$C$2:$C$71,B$1)+GOALS('06-07 Teamsheets'!$H$2:$Z$83,$A112,'06-07 Teamsheets'!$C$2:$C$83,G$1)+GOALS('07-08 Teamsheets'!$H$2:$Z$88,$A112,'07-08 Teamsheets'!$C$2:$C$88,L$1)+GOALS('08-09 Teamsheets'!$H$2:$Z$92,$A112,'08-09 Teamsheets'!$C$2:$C$92,Q$1)+GOALS('09-10 Teamsheets'!$H$2:$Z$98,$A112,'09-10 Teamsheets'!$C$2:$C$98,Q$1)+GOALS('10-11 Teamsheets'!$H$2:$Z$107,$A112,'10-11 Teamsheets'!$C$2:$C$107,Q$1)+GOALS('11-12 Teamsheets'!$H$2:$Z$119,$A112,'11-12 Teamsheets'!$C$2:$C$119,Q$1)+GOALS('12-13 Teamsheets'!$H$2:$Z$126,$A112,'12-13 Teamsheets'!$C$2:$C$126,Q$1)+GOALS('13-14 Teamsheets'!$H$2:$Z$132,$A112,'13-14 Teamsheets'!$C$2:$C$132,Q$1)+GOALS('14-15 Teamsheets'!$H$2:$Z$136,$A112,'14-15 Teamsheets'!$C$2:$C$136,Q$1)</f>
        <v>3</v>
      </c>
      <c r="CC112" s="27">
        <f>GOALS('05-06 Teamsheets'!$H$2:$W$71,$A112,'05-06 Teamsheets'!$C$2:$C$71,V$1)+GOALS('05-06 Teamsheets'!$H$2:$W$71,$A112,'05-06 Teamsheets'!$C$2:$C$71,AA$1)+GOALS('06-07 Teamsheets'!$H$2:$Z$83,$A112,'06-07 Teamsheets'!$C$2:$C$83,AF$1)+GOALS('06-07 Teamsheets'!$H$2:$Z$83,$A112,'06-07 Teamsheets'!$C$2:$C$83,AK$1)+GOALS('07-08 Teamsheets'!$H$2:$Z$88,$A112,'07-08 Teamsheets'!$C$2:$C$88,AP$1)+GOALS('07-08 Teamsheets'!$H$2:$Z$88,$A112,'07-08 Teamsheets'!$C$2:$C$88,AU$1)+GOALS('07-08 Teamsheets'!$H$2:$Z$88,$A112,'07-08 Teamsheets'!$C$2:$C$88,AZ$1)+GOALS('11-12 Teamsheets'!$H$2:$Z$119,$A112,'11-12 Teamsheets'!$C$2:$C$119,AZ$1)+GOALS('12-13 Teamsheets'!$H$2:$Z$120,$A112,'12-13 Teamsheets'!$C$2:$C$120,AZ$1)+GOALS('13-14 Teamsheets'!$H$2:$Z$126,$A112,'13-14 Teamsheets'!$C$2:$C$126,AZ$1)+GOALS('14-15 Teamsheets'!$H$2:$Z$130,$A112,'14-15 Teamsheets'!$C$2:$C$130,AZ$1)+GOALS('08-09 Teamsheets'!$H$2:$Z$92,$A112,'08-09 Teamsheets'!$C$2:$C$92,BE$1)+GOALS('09-10 Teamsheets'!$H$2:$Z$98,$A112,'09-10 Teamsheets'!$C$2:$C$98,BE$1)+GOALS('10-11 Teamsheets'!$H$2:$Z$107,$A112,'10-11 Teamsheets'!$C$2:$C$107,BE$1)+GOALS('11-12 Teamsheets'!$H$2:$Z$119,$A112,'11-12 Teamsheets'!$C$2:$C$119,BE$1)+GOALS('12-13 Teamsheets'!$H$2:$Z$126,$A112,'12-13 Teamsheets'!$C$2:$C$126,BE$1)+GOALS('13-14 Teamsheets'!$H$2:$Z$132,$A112,'13-14 Teamsheets'!$C$2:$C$132,BE$1)+GOALS('14-15 Teamsheets'!$H$2:$Z$136,$A112,'14-15 Teamsheets'!$C$2:$C$136,BE$1)</f>
        <v>0</v>
      </c>
      <c r="CD112" s="27">
        <f>GOALS('07-08 Teamsheets'!$H$2:$Z$88,$A112,'07-08 Teamsheets'!$C$2:$C$88,BJ$1)
+GOALS('08-09 Teamsheets'!$H$2:$Z$92,$A112,'08-09 Teamsheets'!$C$2:$C$92,BJ$1)
+GOALS('09-10 Teamsheets'!$H$2:$Z$98,$A112,'09-10 Teamsheets'!$C$2:$C$98,BJ$1)
+GOALS('10-11 Teamsheets'!$H$2:$Z$107,$A112,'10-11 Teamsheets'!$C$2:$C$107,BJ$1)
+GOALS('11-12 Teamsheets'!$H$2:$Z$119,$A112,'11-12 Teamsheets'!$C$2:$C$119,BJ$1)
+GOALS('12-13 Teamsheets'!$H$2:$Z$124,$A112,'12-13 Teamsheets'!$C$2:$C$124,BJ$1)+GOALS('13-14 Teamsheets'!$H$2:$Z$130,$A112,'13-14 Teamsheets'!$C$2:$C$130,BJ$1)+GOALS('14-15 Teamsheets'!$H$2:$Z$134,$A112,'14-15 Teamsheets'!$C$2:$C$134,BJ$1)
+GOALS('07-08 Teamsheets'!$H$2:$Z$88,$A112,'07-08 Teamsheets'!$C$2:$C$88,BO$1)
+GOALS('08-09 Teamsheets'!$H$2:$Z$92,$A112,'08-09 Teamsheets'!$C$2:$C$92,BO$1)
+GOALS('09-10 Teamsheets'!$H$2:$Z$98,$A112,'09-10 Teamsheets'!$C$2:$C$98,BO$1)
+GOALS('10-11 Teamsheets'!$H$2:$Z$107,$A112,'10-11 Teamsheets'!$C$2:$C$107,BO$1)
+GOALS('11-12 Teamsheets'!$H$2:$Z$119,$A112,'11-12 Teamsheets'!$C$2:$C$119,BO$1)
+GOALS('12-13 Teamsheets'!$H$2:$Z$126,$A112,'12-13 Teamsheets'!$C$2:$C$126,BO$1)+GOALS('13-14 Teamsheets'!$H$2:$Z$132,$A112,'13-14 Teamsheets'!$C$2:$C$132,BO$1)+GOALS('14-15 Teamsheets'!$H$2:$Z$136,$A112,'14-15 Teamsheets'!$C$2:$C$136,BO$1)</f>
        <v>0</v>
      </c>
      <c r="CE112" s="28">
        <f t="shared" si="33"/>
        <v>0</v>
      </c>
      <c r="CF112" s="27" t="str">
        <f>(GOALS('05-06 Teamsheets'!$H$2:$R$71,$A112) +GOALS('06-07 Teamsheets'!$H$2:$R$83,$A112) +  GOALS('07-08 Teamsheets'!$H$2:$R$88,$A112) + GOALS('08-09 Teamsheets'!$H$2:$R$92,$A112)+GOALS('09-10 Teamsheets'!$H$2:$R$98,$A112)+GOALS('10-11 Teamsheets'!$H$2:$R$107,$A112)+GOALS('11-12 Teamsheets'!$H$2:$R$119,$A112)+GOALS('12-13 Teamsheets'!$H$2:$R$126,$A112)+GOALS('13-14 Teamsheets'!$H$2:$R$132,$A112)+GOALS('14-15 Teamsheets'!$H$2:$R$136,$A112)) &amp; "(" &amp; (GOALS('05-06 Teamsheets'!$S$2:$W$71,$A112)+GOALS('06-07 Teamsheets'!$S$2:$Z$83,$A112)+GOALS('07-08 Teamsheets'!$S$2:$Z$88,$A112)+GOALS('08-09 Teamsheets'!$S$2:$Z$92,$A112)+GOALS('09-10 Teamsheets'!$S$2:$Z$98,$A112)+GOALS('10-11 Teamsheets'!$S$2:$Z$107,$A112)+GOALS('11-12 Teamsheets'!$S$2:$Z$119,$A112)+GOALS('12-13 Teamsheets'!$S$2:$Z$126,$A112)+GOALS('13-14 Teamsheets'!$S$2:$Z$132,$A112)+GOALS('14-15 Teamsheets'!$S$2:$Z$136,$A112)) &amp; ")"</f>
        <v>2(1)</v>
      </c>
      <c r="CG112" s="28">
        <f t="shared" si="34"/>
        <v>3</v>
      </c>
      <c r="CH112" s="71">
        <f t="shared" si="35"/>
        <v>0</v>
      </c>
      <c r="CI112" s="83">
        <f t="shared" si="36"/>
        <v>0</v>
      </c>
      <c r="CJ112" s="77">
        <f t="shared" si="37"/>
        <v>0</v>
      </c>
      <c r="CK112" s="74" t="str">
        <f>(CARDS('05-06 Teamsheets'!$H$2:$W$71,$A112,$CX$2)+CARDS('06-07 Teamsheets'!$H$2:$Z$83,$A112,$CX$2)+CARDS('07-08 Teamsheets'!$H$2:$Z$88,$A112,$CX$2)+CARDS('08-09 Teamsheets'!$H$2:$Z$92,$A112,$CX$2)+CARDS('09-10 Teamsheets'!$H$2:$Z$98,$A112,$CX$2)+CARDS('10-11 Teamsheets'!$H$2:$Z$107,$A112,$CX$2)+CARDS('11-12 Teamsheets'!$H$2:$Z$119,$A112,$CX$2)+CARDS('12-13 Teamsheets'!$H$2:$Z$126,$A112,$CX$2)+CARDS('13-14 Teamsheets'!$H$2:$Z$130,$A112,$CX$2)) &amp; "(" &amp; (CARDS('05-06 Teamsheets'!$H$2:$W$71,$A112,$CX$3)+CARDS('06-07 Teamsheets'!$H$2:$Z$83,$A112,$CX$3)+CARDS('07-08 Teamsheets'!$H$2:$Z$88,$A112,$CX$3)+CARDS('08-09 Teamsheets'!$H$2:$Z$92,$A112,$CX$3)+CARDS('09-10 Teamsheets'!$H$2:$Z$98,$A112,$CX$3)+CARDS('10-11 Teamsheets'!$H$2:$Z$107,$A112,$CX$3)+CARDS('11-12 Teamsheets'!$H$2:$Z$119,$A112,$CX$3)+CARDS('13-14 Teamsheets'!$H$2:$Z$130,$A112,$CX$3)) &amp; ")"</f>
        <v>0(0)</v>
      </c>
      <c r="CL112" s="28">
        <f t="shared" si="10"/>
        <v>726</v>
      </c>
      <c r="CM112" s="28">
        <f t="shared" si="25"/>
        <v>173</v>
      </c>
      <c r="CN112" s="77">
        <f t="shared" si="12"/>
        <v>899</v>
      </c>
      <c r="CO112" s="28">
        <f t="shared" si="29"/>
        <v>42.80952380952381</v>
      </c>
      <c r="CP112" s="28">
        <f t="shared" si="30"/>
        <v>0.14285714285714285</v>
      </c>
      <c r="CQ112" s="77">
        <f t="shared" si="24"/>
        <v>299.66666666666669</v>
      </c>
      <c r="CS112" s="71">
        <f t="shared" si="26"/>
        <v>80</v>
      </c>
      <c r="CT112" s="83">
        <f t="shared" si="27"/>
        <v>90</v>
      </c>
      <c r="CU112" s="77">
        <f t="shared" si="28"/>
        <v>44</v>
      </c>
    </row>
    <row r="113" spans="1:102" x14ac:dyDescent="0.2">
      <c r="A113" s="25" t="s">
        <v>2077</v>
      </c>
      <c r="B113" s="27" t="s">
        <v>1635</v>
      </c>
      <c r="C113" s="27" t="s">
        <v>1635</v>
      </c>
      <c r="D113" s="27">
        <v>0</v>
      </c>
      <c r="E113" s="27" t="s">
        <v>1635</v>
      </c>
      <c r="F113" s="82">
        <v>0</v>
      </c>
      <c r="G113" s="27" t="s">
        <v>1635</v>
      </c>
      <c r="H113" s="27" t="s">
        <v>1635</v>
      </c>
      <c r="I113" s="27">
        <v>0</v>
      </c>
      <c r="J113" s="27" t="s">
        <v>1635</v>
      </c>
      <c r="K113" s="82">
        <v>0</v>
      </c>
      <c r="L113" s="27" t="s">
        <v>1635</v>
      </c>
      <c r="M113" s="27" t="s">
        <v>1635</v>
      </c>
      <c r="N113" s="27">
        <v>0</v>
      </c>
      <c r="O113" s="27" t="s">
        <v>1635</v>
      </c>
      <c r="P113" s="82">
        <v>0</v>
      </c>
      <c r="Q113" s="27" t="str">
        <f>(APPS('08-09 Teamsheets'!$H$2:$R$92,$A113,'08-09 Teamsheets'!$C$2:$C$92,Q$1)+APPS('09-10 Teamsheets'!$H$2:$R$98,$A113,'09-10 Teamsheets'!$C$2:$C$98,Q$1)+APPS('10-11 Teamsheets'!$H$2:$R$107,$A113,'10-11 Teamsheets'!$C$2:$C$107,Q$1)+APPS('11-12 Teamsheets'!$H$2:$R$119,$A113,'11-12 Teamsheets'!$C$2:$C$119,Q$1)+APPS('12-13 Teamsheets'!$H$2:$R$126,$A113,'12-13 Teamsheets'!$C$2:$C$126,Q$1)+APPS('13-14 Teamsheets'!$H$2:$R$132,$A113,'13-14 Teamsheets'!$C$2:$C$132,Q$1)+APPS('14-15 Teamsheets'!$H$2:$R$136,$A113,'14-15 Teamsheets'!$C$2:$C$136,Q$1)) &amp; "(" &amp; (SUBS('08-09 Teamsheets'!$S$2:$Z$92,$A113,'08-09 Teamsheets'!$C$2:$C$92,Q$1)+SUBS('09-10 Teamsheets'!$S$2:$Z$98,$A113,'09-10 Teamsheets'!$C$2:$C$98,Q$1)+SUBS('10-11 Teamsheets'!$S$2:$Z$107,$A113,'10-11 Teamsheets'!$C$2:$C$107,Q$1)+SUBS('11-12 Teamsheets'!$S$2:$Z$119,$A113,'11-12 Teamsheets'!$C$2:$C$119,Q$1)+SUBS('12-13 Teamsheets'!$S$2:$Z$126,$A113,'12-13 Teamsheets'!$C$2:$C$126,Q$1)+SUBS('13-14 Teamsheets'!$S$2:$Z$132,$A113,'13-14 Teamsheets'!$C$2:$C$132,Q$1)+SUBS('14-15 Teamsheets'!$S$2:$Z$136,$A113,'14-15 Teamsheets'!$C$2:$C$136,Q$1)) &amp; ")"</f>
        <v>1(7)</v>
      </c>
      <c r="R113" s="27" t="str">
        <f>(GOALS('08-09 Teamsheets'!$H$2:$R$92,$A113,'08-09 Teamsheets'!$C$2:$C$92,Q$1)+GOALS('09-10 Teamsheets'!$H$2:$R$98,$A113,'09-10 Teamsheets'!$C$2:$C$98,Q$1)+GOALS('10-11 Teamsheets'!$H$2:$R$107,$A113,'10-11 Teamsheets'!$C$2:$C$107,Q$1)+GOALS('11-12 Teamsheets'!$H$2:$R$119,$A113,'11-12 Teamsheets'!$C$2:$C$119,Q$1)+GOALS('12-13 Teamsheets'!$H$2:$R$126,$A113,'12-13 Teamsheets'!$C$2:$C$126,Q$1)+GOALS('13-14 Teamsheets'!$H$2:$R$132,$A113,'13-14 Teamsheets'!$C$2:$C$132,Q$1)+GOALS('14-15 Teamsheets'!$H$2:$R$136,$A113,'14-15 Teamsheets'!$C$2:$C$136,Q$1)) &amp; "(" &amp; (GOALS('08-09 Teamsheets'!$S$2:$Z$92,$A113,'08-09 Teamsheets'!$C$2:$C$92,Q$1)+GOALS('09-10 Teamsheets'!$S$2:$Z$98,$A113,'09-10 Teamsheets'!$C$2:$C$98,Q$1)+GOALS('10-11 Teamsheets'!$S$2:$Z$107,$A113,'10-11 Teamsheets'!$C$2:$C$107,Q$1)+GOALS('11-12 Teamsheets'!$S$2:$Z$119,$A113,'11-12 Teamsheets'!$C$2:$C$119,Q$1)+GOALS('12-13 Teamsheets'!$S$2:$Z$126,$A113,'12-13 Teamsheets'!$C$2:$C$126,Q$1)+GOALS('13-14 Teamsheets'!$S$2:$Z$132,$A113,'13-14 Teamsheets'!$C$2:$C$132,Q$1)+GOALS('14-15 Teamsheets'!$S$2:$Z$136,$A113,'14-15 Teamsheets'!$C$2:$C$136,Q$1)) &amp; ")"</f>
        <v>0(3)</v>
      </c>
      <c r="S113" s="27">
        <f>Clean_sheet('08-09 Teamsheets'!$C$2:$H$92,$A113,Q$1)+Clean_sheet('09-10 Teamsheets'!$C$2:$H$98,$A113,Q$1)+Clean_sheet('10-11 Teamsheets'!$C$2:$H$107,$A113,Q$1)+Clean_sheet('11-12 Teamsheets'!$C$2:$H$119,$A113,Q$1)+Clean_sheet('12-13 Teamsheets'!$C$2:$H$126,$A113,Q$1)+Clean_sheet('13-14 Teamsheets'!$C$2:$H$132,$A113,Q$1)+Clean_sheet('14-15 Teamsheets'!$C$2:$H$136,$A113,Q$1)</f>
        <v>0</v>
      </c>
      <c r="T113" s="27" t="str">
        <f>(CARDS('08-09 Teamsheets'!$H$2:$Z$92,$A113,$CX$2,'08-09 Teamsheets'!$C$2:$C$92,Q$1)+CARDS('09-10 Teamsheets'!$H$2:$Z$98,$A113,$CX$2,'09-10 Teamsheets'!$C$2:$C$98,Q$1)+CARDS('10-11 Teamsheets'!$H$2:$Z$107,$A113,$CX$2,'10-11 Teamsheets'!$C$2:$C$107,Q$1)+CARDS('11-12 Teamsheets'!$H$2:$Z$119,$A113,$CX$2,'11-12 Teamsheets'!$C$2:$C$119,Q$1)+CARDS('12-13 Teamsheets'!$H$2:$Z$126,$A113,$CX$2,'12-13 Teamsheets'!$C$2:$C$126,Q$1)+CARDS('13-14 Teamsheets'!$H$2:$Z$132,$A113,$CX$2,'13-14 Teamsheets'!$C$2:$C$132,Q$1)+CARDS('14-15 Teamsheets'!$H$2:$Z$136,$A113,$CX$2,'14-15 Teamsheets'!$C$2:$C$136,Q$1)) &amp; "(" &amp; (CARDS('08-09 Teamsheets'!$H$2:$Z$92,$A113,$CX$3,'08-09 Teamsheets'!$C$2:$C$92,Q$1)+CARDS('09-10 Teamsheets'!$H$2:$Z$98,$A113,$CX$3,'09-10 Teamsheets'!$C$2:$C$98,Q$1)+CARDS('10-11 Teamsheets'!$H$2:$Z$107,$A113,$CX$3,'10-11 Teamsheets'!$C$2:$C$107,Q$1)+CARDS('11-12 Teamsheets'!$H$2:$Z$119,$A113,$CX$3,'11-12 Teamsheets'!$C$2:$C$119,Q$1)+CARDS('12-13 Teamsheets'!$H$2:$Z$126,$A113,$CX$3,'12-13 Teamsheets'!$C$2:$C$126,Q$1)+CARDS('13-14 Teamsheets'!$H$2:$Z$132,$A113,$CX$3,'13-14 Teamsheets'!$C$2:$C$132,Q$1)+CARDS('14-15 Teamsheets'!$H$2:$Z$136,$A113,$CX$3,'14-15 Teamsheets'!$C$2:$C$136,Q$1)) &amp; ")"</f>
        <v>0(0)</v>
      </c>
      <c r="U113" s="82">
        <f>MINS_PLAYED('08-09 Teamsheets'!$H$2:$R$92,$A113,'08-09 Teamsheets'!$C$2:$C$92,Q$1)+MINS_PLAYED('09-10 Teamsheets'!$H$2:$R$98,$A113,'09-10 Teamsheets'!$C$2:$C$98,Q$1)+ MINS_AS_SUB('08-09 Teamsheets'!$S$2:$Z$92,$A113,'08-09 Teamsheets'!$C$2:$C$92,Q$1)+ MINS_AS_SUB('09-10 Teamsheets'!$S$2:$Z$98,$A113,'09-10 Teamsheets'!$C$2:$C$98,Q$1)+MINS_PLAYED('10-11 Teamsheets'!$H$2:$R$107,$A113,'10-11 Teamsheets'!$C$2:$C$107,Q$1)+MINS_AS_SUB('10-11 Teamsheets'!$S$2:$Z$107,$A113,'10-11 Teamsheets'!$C$2:$C$107,Q$1)+MINS_PLAYED('11-12 Teamsheets'!$H$2:$R$119,$A113,'11-12 Teamsheets'!$C$2:$C$119,Q$1)+MINS_AS_SUB('11-12 Teamsheets'!$S$2:$Z$119,$A113,'11-12 Teamsheets'!$C$2:$C$119,Q$1)+MINS_PLAYED('12-13 Teamsheets'!$H$2:$R$126,$A113,'12-13 Teamsheets'!$C$2:$C$126,Q$1)+MINS_AS_SUB('12-13 Teamsheets'!$S$2:$Z$126,$A113,'12-13 Teamsheets'!$C$2:$C$126,Q$1)+MINS_PLAYED('13-14 Teamsheets'!$H$2:$R$132,$A113,'13-14 Teamsheets'!$C$2:$C$132,Q$1)+MINS_AS_SUB('13-14 Teamsheets'!$S$2:$Z$132,$A113,'13-14 Teamsheets'!$C$2:$C$132,Q$1)+MINS_PLAYED('14-15 Teamsheets'!$H$2:$R$136,$A113,'14-15 Teamsheets'!$C$2:$C$136,Q$1)+MINS_AS_SUB('14-15 Teamsheets'!$S$2:$Z$136,$A113,'14-15 Teamsheets'!$C$2:$C$136,Q$1)</f>
        <v>157</v>
      </c>
      <c r="V113" s="27" t="s">
        <v>1635</v>
      </c>
      <c r="W113" s="27" t="s">
        <v>1635</v>
      </c>
      <c r="X113" s="27">
        <v>0</v>
      </c>
      <c r="Y113" s="27" t="s">
        <v>1635</v>
      </c>
      <c r="Z113" s="82">
        <v>0</v>
      </c>
      <c r="AA113" s="27" t="s">
        <v>1635</v>
      </c>
      <c r="AB113" s="27" t="s">
        <v>1635</v>
      </c>
      <c r="AC113" s="27">
        <v>0</v>
      </c>
      <c r="AD113" s="27" t="s">
        <v>1635</v>
      </c>
      <c r="AE113" s="82">
        <v>0</v>
      </c>
      <c r="AF113" s="27" t="s">
        <v>1635</v>
      </c>
      <c r="AG113" s="27" t="s">
        <v>1635</v>
      </c>
      <c r="AH113" s="27">
        <v>0</v>
      </c>
      <c r="AI113" s="27" t="s">
        <v>1635</v>
      </c>
      <c r="AJ113" s="82">
        <v>0</v>
      </c>
      <c r="AK113" s="27" t="s">
        <v>1635</v>
      </c>
      <c r="AL113" s="27" t="s">
        <v>1635</v>
      </c>
      <c r="AM113" s="27">
        <v>0</v>
      </c>
      <c r="AN113" s="27" t="s">
        <v>1635</v>
      </c>
      <c r="AO113" s="82">
        <v>0</v>
      </c>
      <c r="AP113" s="27" t="s">
        <v>1635</v>
      </c>
      <c r="AQ113" s="27" t="s">
        <v>1635</v>
      </c>
      <c r="AR113" s="27">
        <v>0</v>
      </c>
      <c r="AS113" s="27" t="s">
        <v>1635</v>
      </c>
      <c r="AT113" s="82">
        <v>0</v>
      </c>
      <c r="AU113" s="27" t="s">
        <v>1635</v>
      </c>
      <c r="AV113" s="27" t="s">
        <v>1635</v>
      </c>
      <c r="AW113" s="27">
        <v>0</v>
      </c>
      <c r="AX113" s="27" t="s">
        <v>1635</v>
      </c>
      <c r="AY113" s="82">
        <v>0</v>
      </c>
      <c r="AZ113" s="27" t="str">
        <f>(APPS('07-08 Teamsheets'!$H$2:$R$88,$A113,'07-08 Teamsheets'!$C$2:$C$88,AZ$1)+APPS('11-12 Teamsheets'!$H$2:$R$119,$A113,'11-12 Teamsheets'!$C$2:$C$119,AZ$1)+APPS('12-13 Teamsheets'!$H$2:$R$126,$A113,'12-13 Teamsheets'!$C$2:$C$126,AZ$1)+APPS('13-14 Teamsheets'!$H$2:$R$132,$A113,'13-14 Teamsheets'!$C$2:$C$132,AZ$1)+APPS('14-15 Teamsheets'!$H$2:$R$136,$A113,'14-15 Teamsheets'!$C$2:$C$136,AZ$1)) &amp; "(" &amp; (SUBS('07-08 Teamsheets'!$S$2:$Z$88,$A113,'07-08 Teamsheets'!$C$2:$C$88,AZ$1)+SUBS('11-12 Teamsheets'!$S$2:$Z$119,$A113,'11-12 Teamsheets'!$C$2:$C$119,AZ$1)+SUBS('12-13 Teamsheets'!$S$2:$Z$126,$A113,'12-13 Teamsheets'!$C$2:$C$126,AZ$1)+SUBS('13-14 Teamsheets'!$S$2:$Z$132,$A113,'13-14 Teamsheets'!$C$2:$C$132,AZ$1)+SUBS('14-15 Teamsheets'!$S$2:$Z$136,$A113,'14-15 Teamsheets'!$C$2:$C$136,AZ$1)) &amp; ")"</f>
        <v>0(0)</v>
      </c>
      <c r="BA113" s="27" t="str">
        <f>(GOALS('07-08 Teamsheets'!$H$2:$R$88,$A113,'07-08 Teamsheets'!$C$2:$C$88,AZ$1)+GOALS('11-12 Teamsheets'!$H$2:$R$119,$A113,'11-12 Teamsheets'!$C$2:$C$119,AZ$1)+GOALS('12-13 Teamsheets'!$H$2:$R$126,$A113,'12-13 Teamsheets'!$C$2:$C$126,AZ$1)+GOALS('13-14 Teamsheets'!$H$2:$R$132,$A113,'13-14 Teamsheets'!$C$2:$C$132,AZ$1)+GOALS('14-15 Teamsheets'!$H$2:$R$136,$A113,'14-15 Teamsheets'!$C$2:$C$136,AZ$1)) &amp; "(" &amp; (GOALS('07-08 Teamsheets'!$S$2:$Z$88,$A113,'07-08 Teamsheets'!$C$2:$C$88,AZ$1)+GOALS('11-12 Teamsheets'!$S$2:$Z$119,$A113,'11-12 Teamsheets'!$C$2:$C$119,AZ$1)+GOALS('12-13 Teamsheets'!$S$2:$Z$126,$A113,'12-13 Teamsheets'!$C$2:$C$126,AZ$1)+GOALS('13-14 Teamsheets'!$S$2:$Z$132,$A113,'13-14 Teamsheets'!$C$2:$C$132,AZ$1)+GOALS('14-15 Teamsheets'!$S$2:$Z$136,$A113,'14-15 Teamsheets'!$C$2:$C$136,AZ$1)) &amp; ")"</f>
        <v>0(0)</v>
      </c>
      <c r="BB113" s="27">
        <f>Clean_sheet('07-08 Teamsheets'!$C$2:$H$92,$A113,AZ$1)+Clean_sheet('11-12 Teamsheets'!$C$2:$H$119,$A113,AZ$1)+Clean_sheet('12-13 Teamsheets'!$C$2:$H$126,$A113,AZ$1)+Clean_sheet('13-14 Teamsheets'!$C$2:$H$132,$A113,AZ$1)+Clean_sheet('14-15 Teamsheets'!$C$2:$H$136,$A113,AZ$1)</f>
        <v>0</v>
      </c>
      <c r="BC113" s="27" t="str">
        <f>(CARDS('07-08 Teamsheets'!$H$2:$Z$88,$A113,$CX$2,'07-08 Teamsheets'!$C$2:$C$88,AZ$1)+CARDS('11-12 Teamsheets'!$H$2:$Z$119,$A113,$CX$2,'11-12 Teamsheets'!$C$2:$C$119,AZ$1)+CARDS('12-13 Teamsheets'!$H$2:$Z$126,$A113,$CX$2,'12-13 Teamsheets'!$C$2:$C$126,AZ$1)+CARDS('13-14 Teamsheets'!$H$2:$Z$132,$A113,$CX$2,'13-14 Teamsheets'!$C$2:$C$132,AZ$1)+CARDS('14-15 Teamsheets'!$H$2:$Z$136,$A113,$CX$2,'14-15 Teamsheets'!$C$2:$C$136,AZ$1)) &amp; "(" &amp; (CARDS('07-08 Teamsheets'!$H$2:$Z$88,$A113,$CX$3,'07-08 Teamsheets'!$C$2:$C$88,AZ$1)+CARDS('11-12 Teamsheets'!$H$2:$Z$119,$A113,$CX$3,'11-12 Teamsheets'!$C$2:$C$119,AZ$1)+CARDS('12-13 Teamsheets'!$H$2:$Z$126,$A113,$CX$3,'12-13 Teamsheets'!$C$2:$C$126,AZ$1)+CARDS('13-14 Teamsheets'!$H$2:$Z$132,$A113,$CX$3,'13-14 Teamsheets'!$C$2:$C$132,AZ$1)+CARDS('14-15 Teamsheets'!$H$2:$Z$136,$A113,$CX$3,'14-15 Teamsheets'!$C$2:$C$136,AZ$1)) &amp; ")"</f>
        <v>0(0)</v>
      </c>
      <c r="BD113" s="82">
        <f>MINS_PLAYED('07-08 Teamsheets'!$H$2:$R$88,$A113,'07-08 Teamsheets'!$C$2:$C$88,AZ$1)+MINS_PLAYED('11-12 Teamsheets'!$H$2:$R$119,$A113,'11-12 Teamsheets'!$C$2:$C$119,AZ$1)+MINS_PLAYED('12-13 Teamsheets'!$H$2:$R$126,$A113,'12-13 Teamsheets'!$C$2:$C$126,AZ$1)+MINS_PLAYED('13-14 Teamsheets'!$H$2:$R$132,$A113,'13-14 Teamsheets'!$C$2:$C$132,AZ$1)+MINS_PLAYED('14-15 Teamsheets'!$H$2:$R$136,$A113,'14-15 Teamsheets'!$C$2:$C$136,AZ$1)+MINS_AS_SUB('07-08 Teamsheets'!$S$2:$Z$88,$A113,'07-08 Teamsheets'!$C$2:$C$88,AZ$1)+MINS_AS_SUB('11-12 Teamsheets'!$S$2:$Z$119,$A113,'11-12 Teamsheets'!$C$2:$C$119,AZ$1)+MINS_AS_SUB('12-13 Teamsheets'!$S$2:$Z$126,$A113,'12-13 Teamsheets'!$C$2:$C$126,AZ$1)+MINS_AS_SUB('13-14 Teamsheets'!$S$2:$Z$132,$A113,'13-14 Teamsheets'!$C$2:$C$132,AZ$1)+MINS_AS_SUB('14-15 Teamsheets'!$S$2:$Z$136,$A113,'14-15 Teamsheets'!$C$2:$C$136,AZ$1)</f>
        <v>0</v>
      </c>
      <c r="BE113" s="27" t="str">
        <f>(APPS('08-09 Teamsheets'!$H$2:$R$92,$A113,'08-09 Teamsheets'!$C$2:$C$92,BE$1)+APPS('09-10 Teamsheets'!$H$2:$R$98,$A113,'09-10 Teamsheets'!$C$2:$C$98,BE$1)+APPS('10-11 Teamsheets'!$H$2:$R$107,$A113,'10-11 Teamsheets'!$C$2:$C$107,BE$1)+APPS('11-12 Teamsheets'!$H$2:$R$119,$A113,'11-12 Teamsheets'!$C$2:$C$119,BE$1)+APPS('12-13 Teamsheets'!$H$2:$R$126,$A113,'12-13 Teamsheets'!$C$2:$C$126,BE$1)+APPS('13-14 Teamsheets'!$H$2:$R$132,$A113,'13-14 Teamsheets'!$C$2:$C$132,BE$1)+APPS('14-15 Teamsheets'!$H$2:$R$136,$A113,'14-15 Teamsheets'!$C$2:$C$136,BE$1)) &amp; "(" &amp; (SUBS('08-09 Teamsheets'!$S$2:$Z$92,$A113,'08-09 Teamsheets'!$C$2:$C$92,BE$1)+SUBS('09-10 Teamsheets'!$S$2:$Z$98,$A113,'09-10 Teamsheets'!$C$2:$C$98,BE$1)+SUBS('10-11 Teamsheets'!$S$2:$Z$107,$A113,'10-11 Teamsheets'!$C$2:$C$107,BE$1)+SUBS('11-12 Teamsheets'!$S$2:$Z$119,$A113,'11-12 Teamsheets'!$C$2:$C$119,BE$1)+SUBS('12-13 Teamsheets'!$S$2:$Z$126,$A113,'12-13 Teamsheets'!$C$2:$C$126,BE$1)+SUBS('13-14 Teamsheets'!$S$2:$Z$132,$A113,'13-14 Teamsheets'!$C$2:$C$132,BE$1)+SUBS('14-15 Teamsheets'!$S$2:$Z$136,$A113,'14-15 Teamsheets'!$C$2:$C$136,BE$1)) &amp; ")"</f>
        <v>0(1)</v>
      </c>
      <c r="BF113" s="27" t="str">
        <f>(GOALS('08-09 Teamsheets'!$H$2:$R$92,$A113,'08-09 Teamsheets'!$C$2:$C$92,BE$1)+GOALS('09-10 Teamsheets'!$H$2:$R$98,$A113,'09-10 Teamsheets'!$C$2:$C$98,BE$1)+GOALS('10-11 Teamsheets'!$H$2:$R$107,$A113,'10-11 Teamsheets'!$C$2:$C$107,BE$1)+GOALS('11-12 Teamsheets'!$H$2:$R$119,$A113,'11-12 Teamsheets'!$C$2:$C$119,BE$1)+GOALS('12-13 Teamsheets'!$H$2:$R$126,$A113,'12-13 Teamsheets'!$C$2:$C$126,BE$1)+GOALS('13-14 Teamsheets'!$H$2:$R$132,$A113,'13-14 Teamsheets'!$C$2:$C$132,BE$1)+GOALS('14-15 Teamsheets'!$H$2:$R$136,$A113,'14-15 Teamsheets'!$C$2:$C$136,BE$1)) &amp; "(" &amp; (GOALS('08-09 Teamsheets'!$S$2:$Z$92,$A113,'08-09 Teamsheets'!$C$2:$C$92,BE$1)+GOALS('09-10 Teamsheets'!$S$2:$Z$98,$A113,'09-10 Teamsheets'!$C$2:$C$98,BE$1)+GOALS('10-11 Teamsheets'!$S$2:$Z$107,$A113,'10-11 Teamsheets'!$C$2:$C$107,BE$1)+GOALS('11-12 Teamsheets'!$S$2:$Z$119,$A113,'11-12 Teamsheets'!$C$2:$C$119,BE$1)+GOALS('12-13 Teamsheets'!$S$2:$Z$126,$A113,'12-13 Teamsheets'!$C$2:$C$126,BE$1)+GOALS('13-14 Teamsheets'!$S$2:$Z$132,$A113,'13-14 Teamsheets'!$C$2:$C$132,BE$1)+GOALS('14-15 Teamsheets'!$S$2:$Z$136,$A113,'14-15 Teamsheets'!$C$2:$C$136,BE$1)) &amp; ")"</f>
        <v>0(0)</v>
      </c>
      <c r="BG113" s="27">
        <f>Clean_sheet('08-09 Teamsheets'!$C$2:$H$92,$A113,BE$1)+Clean_sheet('09-10 Teamsheets'!$C$2:$H$98,$A113,BE$1)+Clean_sheet('10-11 Teamsheets'!$C$2:$H$107,$A113,BE$1)+Clean_sheet('11-12 Teamsheets'!$C$2:$H$119,$A113,BE$1)+Clean_sheet('12-13 Teamsheets'!$C$2:$H$126,$A113,BE$1)+Clean_sheet('13-14 Teamsheets'!$C$2:$H$132,$A113,BE$1)+Clean_sheet('14-15 Teamsheets'!$C$2:$H$136,$A113,BE$1)</f>
        <v>0</v>
      </c>
      <c r="BH113" s="27" t="str">
        <f>(CARDS('08-09 Teamsheets'!$H$2:$Z$92,$A113,$CX$2,'08-09 Teamsheets'!$C$2:$C$92,BE$1)+CARDS('09-10 Teamsheets'!$H$2:$Z$98,$A113,$CX$2,'09-10 Teamsheets'!$C$2:$C$98,BE$1)+CARDS('10-11 Teamsheets'!$H$2:$Z$107,$A113,$CX$2,'10-11 Teamsheets'!$C$2:$C$107,BE$1)+CARDS('11-12 Teamsheets'!$H$2:$Z$119,$A113,$CX$2,'11-12 Teamsheets'!$C$2:$C$119,BE$1)+CARDS('12-13 Teamsheets'!$H$2:$Z$126,$A113,$CX$2,'12-13 Teamsheets'!$C$2:$C$126,BE$1)+CARDS('13-14 Teamsheets'!$H$2:$Z$132,$A113,$CX$2,'13-14 Teamsheets'!$C$2:$C$132,BE$1)+CARDS('14-15 Teamsheets'!$H$2:$Z$136,$A113,$CX$2,'14-15 Teamsheets'!$C$2:$C$136,BE$1)) &amp; "(" &amp; (CARDS('08-09 Teamsheets'!$H$2:$Z$92,$A113,$CX$3,'08-09 Teamsheets'!$C$2:$C$92,BE$1)+CARDS('09-10 Teamsheets'!$H$2:$Z$98,$A113,$CX$3,'09-10 Teamsheets'!$C$2:$C$98,BE$1)+CARDS('10-11 Teamsheets'!$H$2:$Z$107,$A113,$CX$3,'10-11 Teamsheets'!$C$2:$C$107,BE$1)+CARDS('11-12 Teamsheets'!$H$2:$Z$119,$A113,$CX$3,'11-12 Teamsheets'!$C$2:$C$119,BE$1)+CARDS('12-13 Teamsheets'!$H$2:$Z$126,$A113,$CX$3,'12-13 Teamsheets'!$C$2:$C$126,BE$1)+CARDS('13-14 Teamsheets'!$H$2:$Z$132,$A113,$CX$3,'13-14 Teamsheets'!$C$2:$C$132,BE$1)+CARDS('14-15 Teamsheets'!$H$2:$Z$136,$A113,$CX$3,'14-15 Teamsheets'!$C$2:$C$136,BE$1)) &amp; ")"</f>
        <v>0(0)</v>
      </c>
      <c r="BI113" s="82">
        <f>MINS_PLAYED('08-09 Teamsheets'!$H$2:$R$92,$A113,'08-09 Teamsheets'!$C$2:$C$92,BE$1)+MINS_PLAYED('09-10 Teamsheets'!$H$2:$R$98,$A113,'09-10 Teamsheets'!$C$2:$C$98,BE$1)+ MINS_AS_SUB('08-09 Teamsheets'!$S$2:$Z$92,$A113,'08-09 Teamsheets'!$C$2:$C$92,BE$1)+ MINS_AS_SUB('09-10 Teamsheets'!$S$2:$Z$98,$A113,'09-10 Teamsheets'!$C$2:$C$98,BE$1)+MINS_PLAYED('10-11 Teamsheets'!$H$2:$R$107,$A113,'10-11 Teamsheets'!$C$2:$C$107,BE$1)+MINS_AS_SUB('10-11 Teamsheets'!$S$2:$Z$107,$A113,'10-11 Teamsheets'!$C$2:$C$107,BE$1)+MINS_PLAYED('11-12 Teamsheets'!$H$2:$R$119,$A113,'11-12 Teamsheets'!$C$2:$C$119,BE$1)+MINS_AS_SUB('11-12 Teamsheets'!$S$2:$Z$119,$A113,'11-12 Teamsheets'!$C$2:$C$119,BE$1)+MINS_PLAYED('12-13 Teamsheets'!$H$2:$R$126,$A113,'12-13 Teamsheets'!$C$2:$C$126,BE$1)+MINS_AS_SUB('12-13 Teamsheets'!$S$2:$Z$126,$A113,'12-13 Teamsheets'!$C$2:$C$126,BE$1)+MINS_PLAYED('13-14 Teamsheets'!$H$2:$R$132,$A113,'13-14 Teamsheets'!$C$2:$C$132,BE$1)+MINS_AS_SUB('13-14 Teamsheets'!$S$2:$Z$132,$A113,'13-14 Teamsheets'!$C$2:$C$132,BE$1)+MINS_PLAYED('14-15 Teamsheets'!$H$2:$R$136,$A113,'14-15 Teamsheets'!$C$2:$C$136,BE$1)+MINS_AS_SUB('14-15 Teamsheets'!$S$2:$Z$136,$A113,'14-15 Teamsheets'!$C$2:$C$136,BE$1)</f>
        <v>32</v>
      </c>
      <c r="BJ113" s="27" t="str">
        <f>(APPS('07-08 Teamsheets'!$H$2:$R$88,$A113,'07-08 Teamsheets'!$C$2:$C$88,BJ$1)+APPS('08-09 Teamsheets'!$H$2:$R$92,$A113,'08-09 Teamsheets'!$C$2:$C$92,BJ$1)+APPS('09-10 Teamsheets'!$H$2:$R$98,$A113,'09-10 Teamsheets'!$C$2:$C$98,BJ$1)+APPS('10-11 Teamsheets'!$H$2:$R$106,$A113,'10-11 Teamsheets'!$C$2:$C$106,BJ$1)+APPS('11-12 Teamsheets'!$H$2:$R$119,$A113,'11-12 Teamsheets'!$C$2:$C$119,BJ$1)+APPS('12-13 Teamsheets'!$H$2:$R$126,$A113,'12-13 Teamsheets'!$C$2:$C$126,BJ$1)+APPS('13-14 Teamsheets'!$H$2:$R$132,$A113,'13-14 Teamsheets'!$C$2:$C$132,BJ$1)+APPS('14-15 Teamsheets'!$H$2:$R$136,$A113,'14-15 Teamsheets'!$C$2:$C$136,BJ$1)) &amp; "(" &amp; (SUBS('07-08 Teamsheets'!$S$2:$Z$88,$A113,'07-08 Teamsheets'!$C$2:$C$88,BJ$1)+SUBS('08-09 Teamsheets'!$S$2:$Z$92,$A113,'08-09 Teamsheets'!$C$2:$C$92,BJ$1)+SUBS('09-10 Teamsheets'!$S$2:$Z$98,$A113,'09-10 Teamsheets'!$C$2:$C$98,BJ$1)+SUBS('10-11 Teamsheets'!$S$2:$Z$106,$A113,'10-11 Teamsheets'!$C$2:$C$106,BJ$1)+SUBS('11-12 Teamsheets'!$S$2:$Z$119,$A113,'11-12 Teamsheets'!$C$2:$C$119,BJ$1)+SUBS('12-13 Teamsheets'!$S$2:$Z$126,$A113,'12-13 Teamsheets'!$C$2:$C$126,BJ$1)+SUBS('13-14 Teamsheets'!$S$2:$Z$132,$A113,'13-14 Teamsheets'!$C$2:$C$132,BJ$1)+SUBS('14-15 Teamsheets'!$S$2:$Z$136,$A113,'14-15 Teamsheets'!$C$2:$C$136,BJ$1)) &amp; ")"</f>
        <v>0(2)</v>
      </c>
      <c r="BK113" s="27" t="str">
        <f>(GOALS('07-08 Teamsheets'!$H$2:$R$88,$A113,'07-08 Teamsheets'!$C$2:$C$88,BJ$1)+GOALS('08-09 Teamsheets'!$H$2:$R$92,$A113,'08-09 Teamsheets'!$C$2:$C$92,BJ$1)+GOALS('09-10 Teamsheets'!$H$2:$R$98,$A113,'09-10 Teamsheets'!$C$2:$C$98,BJ$1)+GOALS('10-11 Teamsheets'!$H$2:$R$106,$A113,'10-11 Teamsheets'!$C$2:$C$106,BJ$1)+GOALS('11-12 Teamsheets'!$H$2:$R$119,$A113,'11-12 Teamsheets'!$C$2:$C$119,BJ$1)+GOALS('12-13 Teamsheets'!$H$2:$R$126,$A113,'12-13 Teamsheets'!$C$2:$C$126,BJ$1)+GOALS('13-14 Teamsheets'!$H$2:$R$132,$A113,'13-14 Teamsheets'!$C$2:$C$132,BJ$1)+GOALS('14-15 Teamsheets'!$H$2:$R$136,$A113,'14-15 Teamsheets'!$C$2:$C$136,BJ$1)) &amp; "(" &amp; (GOALS('07-08 Teamsheets'!$S$2:$Z$88,$A113,'07-08 Teamsheets'!$C$2:$C$88,BJ$1)+GOALS('08-09 Teamsheets'!$S$2:$Z$92,$A113,'08-09 Teamsheets'!$C$2:$C$92,BJ$1)+GOALS('09-10 Teamsheets'!$S$2:$Z$98,$A113,'09-10 Teamsheets'!$C$2:$C$98,BJ$1)+GOALS('10-11 Teamsheets'!$S$2:$Z$106,$A113,'10-11 Teamsheets'!$C$2:$C$106,BJ$1)+GOALS('11-12 Teamsheets'!$S$2:$Z$119,$A113,'11-12 Teamsheets'!$C$2:$C$119,BJ$1)+GOALS('12-13 Teamsheets'!$S$2:$Z$126,$A113,'12-13 Teamsheets'!$C$2:$C$126,BJ$1)+GOALS('13-14 Teamsheets'!$S$2:$Z$132,$A113,'13-14 Teamsheets'!$C$2:$C$132,BJ$1)+GOALS('14-15 Teamsheets'!$S$2:$Z$136,$A113,'14-15 Teamsheets'!$C$2:$C$136,BJ$1)) &amp; ")"</f>
        <v>0(0)</v>
      </c>
      <c r="BL113" s="27">
        <f>Clean_sheet('07-08 Teamsheets'!$C$2:$H$92,$A113,BJ$1)+Clean_sheet('08-09 Teamsheets'!$C$2:$H$92,$A113,BJ$1)+Clean_sheet('09-10 Teamsheets'!$C$2:$H$98,$A113,BJ$1)+Clean_sheet('10-11 Teamsheets'!$C$2:$H$106,$A113,BJ$1)+Clean_sheet('11-12 Teamsheets'!$C$2:$H$119,$A113,BJ$1)+Clean_sheet('12-13 Teamsheets'!$C$2:$H$126,$A113,BJ$1)+Clean_sheet('13-14 Teamsheets'!$C$2:$H$132,$A113,BJ$1)+Clean_sheet('14-15 Teamsheets'!$C$2:$H$136,$A113,BJ$1)</f>
        <v>0</v>
      </c>
      <c r="BM113" s="27" t="str">
        <f>(CARDS('07-08 Teamsheets'!$H$2:$Z$88,$A113,$CX$2,'07-08 Teamsheets'!$C$2:$C$88,BJ$1)+CARDS('08-09 Teamsheets'!$H$2:$Z$92,$A113,$CX$2,'08-09 Teamsheets'!$C$2:$C$92,BJ$1)+CARDS('09-10 Teamsheets'!$H$2:$Z$98,$A113,$CX$2,'09-10 Teamsheets'!$C$2:$C$98,BJ$1)+CARDS('10-11 Teamsheets'!$H$2:$Z$106,$A113,$CX$2,'10-11 Teamsheets'!$C$2:$C$106,BJ$1)+CARDS('11-12 Teamsheets'!$H$2:$Z$119,$A113,$CX$2,'11-12 Teamsheets'!$C$2:$C$119,BJ$1)+CARDS('12-13 Teamsheets'!$H$2:$Z$126,$A113,$CX$2,'12-13 Teamsheets'!$C$2:$C$126,BJ$1)+CARDS('13-14 Teamsheets'!$H$2:$Z$132,$A113,$CX$2,'13-14 Teamsheets'!$C$2:$C$132,BJ$1)+CARDS('14-15 Teamsheets'!$H$2:$Z$136,$A113,$CX$2,'14-15 Teamsheets'!$C$2:$C$136,BJ$1)) &amp; "(" &amp; (CARDS('07-08 Teamsheets'!$H$2:$Z$88,$A113,$CX$3,'07-08 Teamsheets'!$C$2:$C$88,BJ$1)+CARDS('08-09 Teamsheets'!$H$2:$Z$92,$A113,$CX$3,'08-09 Teamsheets'!$C$2:$C$92,BJ$1)+CARDS('09-10 Teamsheets'!$H$2:$Z$98,$A113,$CX$3,'09-10 Teamsheets'!$C$2:$C$98,BJ$1)+CARDS('10-11 Teamsheets'!$H$2:$Z$106,$A113,$CX$3,'10-11 Teamsheets'!$C$2:$C$106,BJ$1)+CARDS('11-12 Teamsheets'!$H$2:$Z$119,$A113,$CX$3,'11-12 Teamsheets'!$C$2:$C$119,BJ$1)+CARDS('12-13 Teamsheets'!$H$2:$Z$126,$A113,$CX$3,'12-13 Teamsheets'!$C$2:$C$126,BJ$1)+CARDS('13-14 Teamsheets'!$H$2:$Z$132,$A113,$CX$3,'13-14 Teamsheets'!$C$2:$C$132,BJ$1)+CARDS('14-15 Teamsheets'!$H$2:$Z$136,$A113,$CX$3,'14-15 Teamsheets'!$C$2:$C$136,BJ$1)) &amp; ")"</f>
        <v>1(0)</v>
      </c>
      <c r="BN113" s="82">
        <f>MINS_PLAYED('07-08 Teamsheets'!$H$2:$R$88,$A113,'07-08 Teamsheets'!$C$2:$C$88,BJ$1)+MINS_PLAYED('08-09 Teamsheets'!$H$2:$R$92,$A113,'08-09 Teamsheets'!$C$2:$C$92,BJ$1)+MINS_PLAYED('09-10 Teamsheets'!$H$2:$R$98,$A113,'09-10 Teamsheets'!$C$2:$C$98,BJ$1)+MINS_PLAYED('10-11 Teamsheets'!$H$2:$R$106,$A113,'10-11 Teamsheets'!$C$2:$C$106,BJ$1)+MINS_PLAYED('11-12 Teamsheets'!$H$2:$R$119,$A113,'11-12 Teamsheets'!$C$2:$C$119,BJ$1)+MINS_PLAYED('12-13 Teamsheets'!$H$2:$R$126,$A113,'12-13 Teamsheets'!$C$2:$C$126,BJ$1)+MINS_PLAYED('13-14 Teamsheets'!$H$2:$R$132,$A113,'13-14 Teamsheets'!$C$2:$C$132,BJ$1)+MINS_PLAYED('14-15 Teamsheets'!$H$2:$R$136,$A113,'14-15 Teamsheets'!$C$2:$C$136,BJ$1)+MINS_AS_SUB('07-08 Teamsheets'!$S$2:$Z$88,$A113,'07-08 Teamsheets'!$C$2:$C$88,BJ$1)+MINS_AS_SUB('08-09 Teamsheets'!$S$2:$Z$92,$A113,'08-09 Teamsheets'!$C$2:$C$92,BJ$1)+MINS_AS_SUB('09-10 Teamsheets'!$S$2:$Z$98,$A113,'09-10 Teamsheets'!$C$2:$C$98,BJ$1)+MINS_AS_SUB('10-11 Teamsheets'!$S$2:$Z$106,$A113,'10-11 Teamsheets'!$C$2:$C$106,BJ$1)+MINS_AS_SUB('11-12 Teamsheets'!$S$2:$Z$119,$A113,'11-12 Teamsheets'!$C$2:$C$119,BJ$1)+MINS_AS_SUB('12-13 Teamsheets'!$S$2:$Z$126,$A113,'12-13 Teamsheets'!$C$2:$C$126,BJ$1)+MINS_AS_SUB('13-14 Teamsheets'!$S$2:$Z$132,$A113,'13-14 Teamsheets'!$C$2:$C$132,BJ$1)+MINS_AS_SUB('14-15 Teamsheets'!$S$2:$Z$136,$A113,'14-15 Teamsheets'!$C$2:$C$136,BJ$1)</f>
        <v>27</v>
      </c>
      <c r="BO113" s="27" t="str">
        <f>(APPS('07-08 Teamsheets'!$H$2:$R$88,$A113,'07-08 Teamsheets'!$C$2:$C$88,BO$1)+APPS('08-09 Teamsheets'!$H$2:$R$92,$A113,'08-09 Teamsheets'!$C$2:$C$92,BO$1)+APPS('09-10 Teamsheets'!$H$2:$R$98,$A113,'09-10 Teamsheets'!$C$2:$C$98,BO$1)+APPS('10-11 Teamsheets'!$H$2:$R$106,$A113,'10-11 Teamsheets'!$C$2:$C$106,BO$1)+APPS('11-12 Teamsheets'!$H$2:$R$119,$A113,'11-12 Teamsheets'!$C$2:$C$119,BO$1)+APPS('12-13 Teamsheets'!$H$2:$R$126,$A113,'12-13 Teamsheets'!$C$2:$C$126,BO$1)+APPS('13-14 Teamsheets'!$H$2:$R$132,$A113,'13-14 Teamsheets'!$C$2:$C$132,BO$1)+APPS('14-15 Teamsheets'!$H$2:$R$136,$A113,'14-15 Teamsheets'!$C$2:$C$136,BO$1)) &amp; "(" &amp; (SUBS('07-08 Teamsheets'!$S$2:$Z$88,$A113,'07-08 Teamsheets'!$C$2:$C$88,BO$1)+SUBS('08-09 Teamsheets'!$S$2:$Z$92,$A113,'08-09 Teamsheets'!$C$2:$C$92,BO$1)+SUBS('09-10 Teamsheets'!$S$2:$Z$98,$A113,'09-10 Teamsheets'!$C$2:$C$98,BO$1)+SUBS('10-11 Teamsheets'!$S$2:$Z$106,$A113,'10-11 Teamsheets'!$C$2:$C$106,BO$1)+SUBS('11-12 Teamsheets'!$S$2:$Z$119,$A113,'11-12 Teamsheets'!$C$2:$C$119,BO$1)+SUBS('12-13 Teamsheets'!$S$2:$Z$126,$A113,'12-13 Teamsheets'!$C$2:$C$126,BO$1)+SUBS('13-14 Teamsheets'!$S$2:$Z$132,$A113,'13-14 Teamsheets'!$C$2:$C$132,BO$1)+SUBS('14-15 Teamsheets'!$S$2:$Z$136,$A113,'14-15 Teamsheets'!$C$2:$C$136,BO$1)) &amp; ")"</f>
        <v>0(1)</v>
      </c>
      <c r="BP113" s="27" t="str">
        <f>(GOALS('07-08 Teamsheets'!$H$2:$R$88,$A113,'07-08 Teamsheets'!$C$2:$C$88,BO$1)+GOALS('08-09 Teamsheets'!$H$2:$R$92,$A113,'08-09 Teamsheets'!$C$2:$C$92,BO$1)+GOALS('09-10 Teamsheets'!$H$2:$R$98,$A113,'09-10 Teamsheets'!$C$2:$C$98,BO$1)+GOALS('10-11 Teamsheets'!$H$2:$R$106,$A113,'10-11 Teamsheets'!$C$2:$C$106,BO$1)+GOALS('11-12 Teamsheets'!$H$2:$R$119,$A113,'11-12 Teamsheets'!$C$2:$C$119,BO$1)+GOALS('12-13 Teamsheets'!$H$2:$R$126,$A113,'12-13 Teamsheets'!$C$2:$C$126,BO$1)+GOALS('13-14 Teamsheets'!$H$2:$R$132,$A113,'13-14 Teamsheets'!$C$2:$C$132,BO$1)+GOALS('14-15 Teamsheets'!$H$2:$R$136,$A113,'14-15 Teamsheets'!$C$2:$C$136,BO$1)) &amp; "(" &amp; (GOALS('07-08 Teamsheets'!$S$2:$Z$88,$A113,'07-08 Teamsheets'!$C$2:$C$88,BO$1)+GOALS('08-09 Teamsheets'!$S$2:$Z$92,$A113,'08-09 Teamsheets'!$C$2:$C$92,BO$1)+GOALS('09-10 Teamsheets'!$S$2:$Z$98,$A113,'09-10 Teamsheets'!$C$2:$C$98,BO$1)+GOALS('10-11 Teamsheets'!$S$2:$Z$106,$A113,'10-11 Teamsheets'!$C$2:$C$106,BO$1)+GOALS('11-12 Teamsheets'!$S$2:$Z$119,$A113,'11-12 Teamsheets'!$C$2:$C$119,BO$1)+GOALS('12-13 Teamsheets'!$S$2:$Z$126,$A113,'12-13 Teamsheets'!$C$2:$C$126,BO$1)+GOALS('13-14 Teamsheets'!$S$2:$Z$132,$A113,'13-14 Teamsheets'!$C$2:$C$132,BO$1)+GOALS('14-15 Teamsheets'!$S$2:$Z$136,$A113,'14-15 Teamsheets'!$C$2:$C$136,BO$1)) &amp; ")"</f>
        <v>0(0)</v>
      </c>
      <c r="BQ113" s="27">
        <f>Clean_sheet('07-08 Teamsheets'!$C$2:$H$92,$A113,BO$1)+Clean_sheet('08-09 Teamsheets'!$C$2:$H$92,$A113,BO$1)+Clean_sheet('09-10 Teamsheets'!$C$2:$H$98,$A113,BO$1)+Clean_sheet('10-11 Teamsheets'!$C$2:$H$106,$A113,BO$1)+Clean_sheet('11-12 Teamsheets'!$C$2:$H$119,$A113,BO$1)+Clean_sheet('12-13 Teamsheets'!$C$2:$H$126,$A113,BO$1)+Clean_sheet('13-14 Teamsheets'!$C$2:$H$132,$A113,BO$1)+Clean_sheet('14-15 Teamsheets'!$C$2:$H$136,$A113,BO$1)</f>
        <v>0</v>
      </c>
      <c r="BR113" s="27" t="str">
        <f>(CARDS('07-08 Teamsheets'!$H$2:$Z$88,$A113,$CX$2,'07-08 Teamsheets'!$C$2:$C$88,BO$1)+CARDS('08-09 Teamsheets'!$H$2:$Z$92,$A113,$CX$2,'08-09 Teamsheets'!$C$2:$C$92,BO$1)+CARDS('09-10 Teamsheets'!$H$2:$Z$98,$A113,$CX$2,'09-10 Teamsheets'!$C$2:$C$98,BO$1)+CARDS('10-11 Teamsheets'!$H$2:$Z$106,$A113,$CX$2,'10-11 Teamsheets'!$C$2:$C$106,BO$1)+CARDS('11-12 Teamsheets'!$H$2:$Z$119,$A113,$CX$2,'11-12 Teamsheets'!$C$2:$C$119,BO$1)+CARDS('12-13 Teamsheets'!$H$2:$Z$126,$A113,$CX$2,'12-13 Teamsheets'!$C$2:$C$126,BO$1)+CARDS('13-14 Teamsheets'!$H$2:$Z$132,$A113,$CX$2,'13-14 Teamsheets'!$C$2:$C$132,BO$1)+CARDS('14-15 Teamsheets'!$H$2:$Z$136,$A113,$CX$2,'14-15 Teamsheets'!$C$2:$C$136,BO$1)) &amp; "(" &amp; (CARDS('07-08 Teamsheets'!$H$2:$Z$88,$A113,$CX$3,'07-08 Teamsheets'!$C$2:$C$88,BO$1)+CARDS('08-09 Teamsheets'!$H$2:$Z$92,$A113,$CX$3,'08-09 Teamsheets'!$C$2:$C$92,BO$1)+CARDS('09-10 Teamsheets'!$H$2:$Z$98,$A113,$CX$3,'09-10 Teamsheets'!$C$2:$C$98,BO$1)+CARDS('10-11 Teamsheets'!$H$2:$Z$106,$A113,$CX$3,'10-11 Teamsheets'!$C$2:$C$106,BO$1)+CARDS('11-12 Teamsheets'!$H$2:$Z$119,$A113,$CX$3,'11-12 Teamsheets'!$C$2:$C$119,BO$1)+CARDS('12-13 Teamsheets'!$H$2:$Z$126,$A113,$CX$3,'12-13 Teamsheets'!$C$2:$C$126,BO$1)+CARDS('13-14 Teamsheets'!$H$2:$Z$132,$A113,$CX$3,'13-14 Teamsheets'!$C$2:$C$132,BO$1)+CARDS('14-15 Teamsheets'!$H$2:$Z$136,$A113,$CX$3,'14-15 Teamsheets'!$C$2:$C$136,BO$1)) &amp; ")"</f>
        <v>0(0)</v>
      </c>
      <c r="BS113" s="82">
        <f>MINS_PLAYED('07-08 Teamsheets'!$H$2:$R$88,$A113,'07-08 Teamsheets'!$C$2:$C$88,BO$1)+MINS_PLAYED('08-09 Teamsheets'!$H$2:$R$92,$A113,'08-09 Teamsheets'!$C$2:$C$92,BO$1)+MINS_PLAYED('09-10 Teamsheets'!$H$2:$R$98,$A113,'09-10 Teamsheets'!$C$2:$C$98,BO$1)+MINS_PLAYED('10-11 Teamsheets'!$H$2:$R$106,$A113,'10-11 Teamsheets'!$C$2:$C$106,BO$1)+MINS_PLAYED('11-12 Teamsheets'!$H$2:$R$119,$A113,'11-12 Teamsheets'!$C$2:$C$119,BO$1)+MINS_PLAYED('12-13 Teamsheets'!$H$2:$R$126,$A113,'12-13 Teamsheets'!$C$2:$C$126,BO$1)+MINS_PLAYED('13-14 Teamsheets'!$H$2:$R$132,$A113,'13-14 Teamsheets'!$C$2:$C$132,BO$1)+MINS_PLAYED('14-15 Teamsheets'!$H$2:$R$136,$A113,'14-15 Teamsheets'!$C$2:$C$136,BO$1)+MINS_AS_SUB('07-08 Teamsheets'!$S$2:$Z$88,$A113,'07-08 Teamsheets'!$C$2:$C$88,BO$1)+MINS_AS_SUB('08-09 Teamsheets'!$S$2:$Z$92,$A113,'08-09 Teamsheets'!$C$2:$C$92,BO$1)+MINS_AS_SUB('09-10 Teamsheets'!$S$2:$Z$98,$A113,'09-10 Teamsheets'!$C$2:$C$98,BO$1)+MINS_AS_SUB('10-11 Teamsheets'!$S$2:$Z$106,$A113,'10-11 Teamsheets'!$C$2:$C$106,BO$1)+MINS_AS_SUB('11-12 Teamsheets'!$S$2:$Z$119,$A113,'11-12 Teamsheets'!$C$2:$C$119,BO$1)+MINS_AS_SUB('12-13 Teamsheets'!$S$2:$Z$126,$A113,'12-13 Teamsheets'!$C$2:$C$126,BO$1)+MINS_AS_SUB('13-14 Teamsheets'!$S$2:$Z$132,$A113,'13-14 Teamsheets'!$C$2:$C$132,BO$1)+MINS_AS_SUB('14-15 Teamsheets'!$S$2:$Z$136,$A113,'14-15 Teamsheets'!$C$2:$C$136,BO$1)</f>
        <v>0</v>
      </c>
      <c r="BT113" s="71">
        <f>APPS('05-06 Teamsheets'!$H$2:$R$71,$A113,'05-06 Teamsheets'!$C$2:$C$71,B$1)+SUBS('05-06 Teamsheets'!$S$2:$W$71,$A113,'05-06 Teamsheets'!$C$2:$C$71,B$1)+APPS('06-07 Teamsheets'!$H$2:$R$83,$A113,'06-07 Teamsheets'!$C$2:$C$83,G$1)+SUBS('06-07 Teamsheets'!$S$2:$Z$83,$A113,'06-07 Teamsheets'!$C$2:$C$83,G$1)+APPS('07-08 Teamsheets'!$H$2:$R$88,$A113,'07-08 Teamsheets'!$C$2:$C$88,L$1)+SUBS('07-08 Teamsheets'!$S$2:$Z$88,$A113,'07-08 Teamsheets'!$C$2:$C$88,L$1)+APPS('08-09 Teamsheets'!$H$2:$R$92,$A113,'08-09 Teamsheets'!$C$2:$C$92,Q$1)+SUBS('08-09 Teamsheets'!$S$2:$Z$92,$A113,'08-09 Teamsheets'!$C$2:$C$92,Q$1)+APPS('09-10 Teamsheets'!$H$2:$R$98,$A113,'09-10 Teamsheets'!$C$2:$C$98,Q$1)+SUBS('09-10 Teamsheets'!$S$2:$Z$98,$A113,'09-10 Teamsheets'!$C$2:$C$98,Q$1)+APPS('10-11 Teamsheets'!$H$2:$R$107,$A113,'10-11 Teamsheets'!$C$2:$C$107,Q$1)+SUBS('10-11 Teamsheets'!$S$2:$Z$107,$A113,'10-11 Teamsheets'!$C$2:$C$107,Q$1)+APPS('11-12 Teamsheets'!$H$2:$R$119,$A113,'11-12 Teamsheets'!$C$2:$C$119,Q$1)+SUBS('11-12 Teamsheets'!$S$2:$Z$119,$A113,'11-12 Teamsheets'!$C$2:$C$119,Q$1)+APPS('12-13 Teamsheets'!$H$2:$R$126,$A113,'12-13 Teamsheets'!$C$2:$C$126,Q$1)+SUBS('12-13 Teamsheets'!$S$2:$Z$126,$A113,'12-13 Teamsheets'!$C$2:$C$126,Q$1)+APPS('13-14 Teamsheets'!$H$2:$R$132,$A113,'13-14 Teamsheets'!$C$2:$C$132,Q$1)+SUBS('13-14 Teamsheets'!$S$2:$Z$132,$A113,'13-14 Teamsheets'!$C$2:$C$132,Q$1)+APPS('14-15 Teamsheets'!$H$2:$R$136,$A113,'14-15 Teamsheets'!$C$2:$C$136,Q$1)+SUBS('14-15 Teamsheets'!$S$2:$Z$136,$A113,'14-15 Teamsheets'!$C$2:$C$136,Q$1)</f>
        <v>8</v>
      </c>
      <c r="BU113" s="132">
        <v>0</v>
      </c>
      <c r="BV113" s="27">
        <f>APPS('07-08 Teamsheets'!$H$2:$R$88,$A113,'07-08 Teamsheets'!$C$2:$C$88,AZ$1)+SUBS('07-08 Teamsheets'!$S$2:$Z$88,$A113,'07-08 Teamsheets'!$C$2:$C$88,AZ$1)+APPS('11-12 Teamsheets'!$H$2:$R$119,$A113,'11-12 Teamsheets'!$C$2:$C$119,AZ$1)+SUBS('11-12 Teamsheets'!$S$2:$Z$119,$A113,'11-12 Teamsheets'!$C$2:$C$119,AZ$1)+APPS('12-13 Teamsheets'!$H$2:$R$126,$A113,'12-13 Teamsheets'!$C$2:$C$126,AZ$1)+SUBS('12-13 Teamsheets'!$S$2:$Z$126,$A113,'12-13 Teamsheets'!$C$2:$C$126,AZ$1)+APPS('13-14 Teamsheets'!$H$2:$R$132,$A113,'13-14 Teamsheets'!$C$2:$C$132,AZ$1)+SUBS('13-14 Teamsheets'!$S$2:$Z$132,$A113,'13-14 Teamsheets'!$C$2:$C$132,AZ$1)+APPS('14-15 Teamsheets'!$H$2:$R$136,$A113,'14-15 Teamsheets'!$C$2:$C$136,AZ$1)+SUBS('14-15 Teamsheets'!$S$2:$Z$136,$A113,'14-15 Teamsheets'!$C$2:$C$136,AZ$1)+APPS('08-09 Teamsheets'!$H$2:$R$92,$A113,'08-09 Teamsheets'!$C$2:$C$92,BE$1)+APPS('09-10 Teamsheets'!$H$2:$R$98,$A113,'09-10 Teamsheets'!$C$2:$C$98,BE$1)+SUBS('08-09 Teamsheets'!$S$2:$Z$92,$A113,'08-09 Teamsheets'!$C$2:$C$92,BE$1)+SUBS('09-10 Teamsheets'!$S$2:$Z$98,$A113,'09-10 Teamsheets'!$C$2:$C$98,BE$1)+APPS('10-11 Teamsheets'!$H$2:$R$107,$A113,'10-11 Teamsheets'!$C$2:$C$107,BE$1)+SUBS('10-11 Teamsheets'!$S$2:$Z$107,$A113,'10-11 Teamsheets'!$C$2:$C$107,BE$1)+APPS('11-12 Teamsheets'!$H$2:$R$119,$A113,'11-12 Teamsheets'!$C$2:$C$119,BE$1)+SUBS('11-12 Teamsheets'!$S$2:$Z$119,$A113,'11-12 Teamsheets'!$C$2:$C$119,BE$1)+APPS('12-13 Teamsheets'!$H$2:$R$126,$A113,'12-13 Teamsheets'!$C$2:$C$126,BE$1)+SUBS('12-13 Teamsheets'!$S$2:$Z$126,$A113,'12-13 Teamsheets'!$C$2:$C$126,BE$1)+APPS('13-14 Teamsheets'!$H$2:$R$132,$A113,'13-14 Teamsheets'!$C$2:$C$132,BE$1)+SUBS('13-14 Teamsheets'!$S$2:$Z$132,$A113,'13-14 Teamsheets'!$C$2:$C$132,BE$1)+APPS('14-15 Teamsheets'!$H$2:$R$136,$A113,'14-15 Teamsheets'!$C$2:$C$136,BE$1)+SUBS('14-15 Teamsheets'!$S$2:$Z$136,$A113,'14-15 Teamsheets'!$C$2:$C$136,BE$1)</f>
        <v>1</v>
      </c>
      <c r="BW113" s="27">
        <f>APPS('07-08 Teamsheets'!$H$2:$R$88,$A113,'07-08 Teamsheets'!$C$2:$C$88,BJ$1)+APPS('08-09 Teamsheets'!$H$2:$R$92,$A113,'08-09 Teamsheets'!$C$2:$C$92,BJ$1)+APPS('09-10 Teamsheets'!$H$2:$R$98,$A113,'09-10 Teamsheets'!$C$2:$C$98,BJ$1)+SUBS('07-08 Teamsheets'!$S$2:$Z$88,$A113,'07-08 Teamsheets'!$C$2:$C$88,BJ$1)+SUBS('08-09 Teamsheets'!$S$2:$Z$92,$A113,'08-09 Teamsheets'!$C$2:$C$92,BJ$1)+SUBS('09-10 Teamsheets'!$S$2:$Z$98,$A113,'09-10 Teamsheets'!$C$2:$C$98,BJ$1)+APPS('10-11 Teamsheets'!$H$2:$R$107,$A113,'10-11 Teamsheets'!$C$2:$C$107,BJ$1)+SUBS('10-11 Teamsheets'!$S$2:$Z$107,$A113,'10-11 Teamsheets'!$C$2:$C$107,BJ$1)+APPS('11-12 Teamsheets'!$H$2:$R$119,$A113,'11-12 Teamsheets'!$C$2:$C$119,BJ$1)+SUBS('11-12 Teamsheets'!$S$2:$Z$111,$A113,'11-12 Teamsheets'!$C$2:$C$119,BJ$1)+APPS('12-13 Teamsheets'!$H$2:$R$126,$A113,'12-13 Teamsheets'!$C$2:$C$126,BJ$1)+SUBS('12-13 Teamsheets'!$S$2:$Z$118,$A113,'12-13 Teamsheets'!$C$2:$C$126,BJ$1)+APPS('13-14 Teamsheets'!$H$2:$R$132,$A113,'13-14 Teamsheets'!$C$2:$C$132,BJ$1)+SUBS('13-14 Teamsheets'!$S$2:$Z$124,$A113,'13-14 Teamsheets'!$C$2:$C$132,BJ$1)+APPS('14-15 Teamsheets'!$H$2:$R$136,$A113,'14-15 Teamsheets'!$C$2:$C$136,BJ$1)+SUBS('14-15 Teamsheets'!$S$2:$Z$128,$A113,'14-15 Teamsheets'!$C$2:$C$136,BJ$1)</f>
        <v>2</v>
      </c>
      <c r="BX113" s="27">
        <f>APPS('07-08 Teamsheets'!$H$2:$R$88,$A113,'07-08 Teamsheets'!$C$2:$C$88,BO$1)+APPS('08-09 Teamsheets'!$H$2:$R$92,$A113,'08-09 Teamsheets'!$C$2:$C$92,BO$1)+APPS('09-10 Teamsheets'!$H$2:$R$98,$A113,'09-10 Teamsheets'!$C$2:$C$98,BO$1)+SUBS('07-08 Teamsheets'!$S$2:$Z$88,$A113,'07-08 Teamsheets'!$C$2:$C$88,BO$1)+SUBS('08-09 Teamsheets'!$S$2:$Z$92,$A113,'08-09 Teamsheets'!$C$2:$C$92,BO$1)+SUBS('09-10 Teamsheets'!$S$2:$Z$98,$A113,'09-10 Teamsheets'!$C$2:$C$98,BO$1)+APPS('10-11 Teamsheets'!$H$2:$R$107,$A113,'10-11 Teamsheets'!$C$2:$C$107,BO$1)+SUBS('10-11 Teamsheets'!$S$2:$Z$107,$A113,'10-11 Teamsheets'!$C$2:$C$107,BO$1)+APPS('11-12 Teamsheets'!$H$2:$R$119,$A113,'11-12 Teamsheets'!$C$2:$C$119,BO$1)+SUBS('11-12 Teamsheets'!$S$2:$Z$119,$A113,'11-12 Teamsheets'!$C$2:$C$119,BO$1)+APPS('12-13 Teamsheets'!$H$2:$R$126,$A113,'12-13 Teamsheets'!$C$2:$C$126,BO$1)+SUBS('12-13 Teamsheets'!$S$2:$Z$126,$A113,'12-13 Teamsheets'!$C$2:$C$126,BO$1)+APPS('13-14 Teamsheets'!$H$2:$R$132,$A113,'13-14 Teamsheets'!$C$2:$C$132,BO$1)+SUBS('13-14 Teamsheets'!$S$2:$Z$132,$A113,'13-14 Teamsheets'!$C$2:$C$132,BO$1)+APPS('14-15 Teamsheets'!$H$2:$R$136,$A113,'14-15 Teamsheets'!$C$2:$C$136,BO$1)+SUBS('14-15 Teamsheets'!$S$2:$Z$136,$A113,'14-15 Teamsheets'!$C$2:$C$136,BO$1)</f>
        <v>1</v>
      </c>
      <c r="BY113" s="28">
        <f t="shared" si="31"/>
        <v>4</v>
      </c>
      <c r="BZ113" s="27" t="str">
        <f>(APPS('05-06 Teamsheets'!$H$2:$R$71,$A113) + APPS('06-07 Teamsheets'!$H$2:$R$83,$A113) +APPS('07-08 Teamsheets'!$H$2:$R$88,$A113) + APPS('08-09 Teamsheets'!$H$2:$R$92,$A113)+APPS('09-10 Teamsheets'!$H$2:$R$98,$A113)+APPS('10-11 Teamsheets'!$H$2:$R$107,$A113)+APPS('11-12 Teamsheets'!$H$2:$R$119,$A113)+APPS('12-13 Teamsheets'!$H$2:$R$126,$A113)+APPS('13-14 Teamsheets'!$H$2:$R$132,$A113)+APPS('14-15 Teamsheets'!$H$2:$R$136,$A113)) &amp; "(" &amp; (SUBS('05-06 Teamsheets'!$S$2:$W$71,$A113)+SUBS('06-07 Teamsheets'!$S$2:$Z$83,$A113)+SUBS('07-08 Teamsheets'!$S$2:$Z$88,$A113) +SUBS('08-09 Teamsheets'!$S$2:$Z$92,$A113)+SUBS('09-10 Teamsheets'!$S$2:$Z$98,$A113)+SUBS('10-11 Teamsheets'!$S$2:$Z$107,$A113)+SUBS('11-12 Teamsheets'!$S$2:$Z$119,$A113)+SUBS('12-13 Teamsheets'!$S$2:$Z$126,$A113)+SUBS('13-14 Teamsheets'!$S$2:$Z$132,$A113)+SUBS('14-15 Teamsheets'!$S$2:$Z$136,$A113)) &amp; ")"</f>
        <v>1(11)</v>
      </c>
      <c r="CA113" s="28">
        <f t="shared" si="32"/>
        <v>12</v>
      </c>
      <c r="CB113" s="71">
        <f>GOALS('05-06 Teamsheets'!$H$2:$W$71,$A113,'05-06 Teamsheets'!$C$2:$C$71,B$1)+GOALS('06-07 Teamsheets'!$H$2:$Z$83,$A113,'06-07 Teamsheets'!$C$2:$C$83,G$1)+GOALS('07-08 Teamsheets'!$H$2:$Z$88,$A113,'07-08 Teamsheets'!$C$2:$C$88,L$1)+GOALS('08-09 Teamsheets'!$H$2:$Z$92,$A113,'08-09 Teamsheets'!$C$2:$C$92,Q$1)+GOALS('09-10 Teamsheets'!$H$2:$Z$98,$A113,'09-10 Teamsheets'!$C$2:$C$98,Q$1)+GOALS('10-11 Teamsheets'!$H$2:$Z$107,$A113,'10-11 Teamsheets'!$C$2:$C$107,Q$1)+GOALS('11-12 Teamsheets'!$H$2:$Z$119,$A113,'11-12 Teamsheets'!$C$2:$C$119,Q$1)+GOALS('12-13 Teamsheets'!$H$2:$Z$126,$A113,'12-13 Teamsheets'!$C$2:$C$126,Q$1)+GOALS('13-14 Teamsheets'!$H$2:$Z$132,$A113,'13-14 Teamsheets'!$C$2:$C$132,Q$1)+GOALS('14-15 Teamsheets'!$H$2:$Z$136,$A113,'14-15 Teamsheets'!$C$2:$C$136,Q$1)</f>
        <v>3</v>
      </c>
      <c r="CC113" s="27">
        <f>GOALS('05-06 Teamsheets'!$H$2:$W$71,$A113,'05-06 Teamsheets'!$C$2:$C$71,V$1)+GOALS('05-06 Teamsheets'!$H$2:$W$71,$A113,'05-06 Teamsheets'!$C$2:$C$71,AA$1)+GOALS('06-07 Teamsheets'!$H$2:$Z$83,$A113,'06-07 Teamsheets'!$C$2:$C$83,AF$1)+GOALS('06-07 Teamsheets'!$H$2:$Z$83,$A113,'06-07 Teamsheets'!$C$2:$C$83,AK$1)+GOALS('07-08 Teamsheets'!$H$2:$Z$88,$A113,'07-08 Teamsheets'!$C$2:$C$88,AP$1)+GOALS('07-08 Teamsheets'!$H$2:$Z$88,$A113,'07-08 Teamsheets'!$C$2:$C$88,AU$1)+GOALS('07-08 Teamsheets'!$H$2:$Z$88,$A113,'07-08 Teamsheets'!$C$2:$C$88,AZ$1)+GOALS('11-12 Teamsheets'!$H$2:$Z$119,$A113,'11-12 Teamsheets'!$C$2:$C$119,AZ$1)+GOALS('12-13 Teamsheets'!$H$2:$Z$120,$A113,'12-13 Teamsheets'!$C$2:$C$120,AZ$1)+GOALS('13-14 Teamsheets'!$H$2:$Z$126,$A113,'13-14 Teamsheets'!$C$2:$C$126,AZ$1)+GOALS('14-15 Teamsheets'!$H$2:$Z$130,$A113,'14-15 Teamsheets'!$C$2:$C$130,AZ$1)+GOALS('08-09 Teamsheets'!$H$2:$Z$92,$A113,'08-09 Teamsheets'!$C$2:$C$92,BE$1)+GOALS('09-10 Teamsheets'!$H$2:$Z$98,$A113,'09-10 Teamsheets'!$C$2:$C$98,BE$1)+GOALS('10-11 Teamsheets'!$H$2:$Z$107,$A113,'10-11 Teamsheets'!$C$2:$C$107,BE$1)+GOALS('11-12 Teamsheets'!$H$2:$Z$119,$A113,'11-12 Teamsheets'!$C$2:$C$119,BE$1)+GOALS('12-13 Teamsheets'!$H$2:$Z$126,$A113,'12-13 Teamsheets'!$C$2:$C$126,BE$1)+GOALS('13-14 Teamsheets'!$H$2:$Z$132,$A113,'13-14 Teamsheets'!$C$2:$C$132,BE$1)+GOALS('14-15 Teamsheets'!$H$2:$Z$136,$A113,'14-15 Teamsheets'!$C$2:$C$136,BE$1)</f>
        <v>0</v>
      </c>
      <c r="CD113" s="27">
        <f>GOALS('07-08 Teamsheets'!$H$2:$Z$88,$A113,'07-08 Teamsheets'!$C$2:$C$88,BJ$1)
+GOALS('08-09 Teamsheets'!$H$2:$Z$92,$A113,'08-09 Teamsheets'!$C$2:$C$92,BJ$1)
+GOALS('09-10 Teamsheets'!$H$2:$Z$98,$A113,'09-10 Teamsheets'!$C$2:$C$98,BJ$1)
+GOALS('10-11 Teamsheets'!$H$2:$Z$107,$A113,'10-11 Teamsheets'!$C$2:$C$107,BJ$1)
+GOALS('11-12 Teamsheets'!$H$2:$Z$119,$A113,'11-12 Teamsheets'!$C$2:$C$119,BJ$1)
+GOALS('12-13 Teamsheets'!$H$2:$Z$124,$A113,'12-13 Teamsheets'!$C$2:$C$124,BJ$1)+GOALS('13-14 Teamsheets'!$H$2:$Z$130,$A113,'13-14 Teamsheets'!$C$2:$C$130,BJ$1)+GOALS('14-15 Teamsheets'!$H$2:$Z$134,$A113,'14-15 Teamsheets'!$C$2:$C$134,BJ$1)
+GOALS('07-08 Teamsheets'!$H$2:$Z$88,$A113,'07-08 Teamsheets'!$C$2:$C$88,BO$1)
+GOALS('08-09 Teamsheets'!$H$2:$Z$92,$A113,'08-09 Teamsheets'!$C$2:$C$92,BO$1)
+GOALS('09-10 Teamsheets'!$H$2:$Z$98,$A113,'09-10 Teamsheets'!$C$2:$C$98,BO$1)
+GOALS('10-11 Teamsheets'!$H$2:$Z$107,$A113,'10-11 Teamsheets'!$C$2:$C$107,BO$1)
+GOALS('11-12 Teamsheets'!$H$2:$Z$119,$A113,'11-12 Teamsheets'!$C$2:$C$119,BO$1)
+GOALS('12-13 Teamsheets'!$H$2:$Z$126,$A113,'12-13 Teamsheets'!$C$2:$C$126,BO$1)+GOALS('13-14 Teamsheets'!$H$2:$Z$132,$A113,'13-14 Teamsheets'!$C$2:$C$132,BO$1)+GOALS('14-15 Teamsheets'!$H$2:$Z$136,$A113,'14-15 Teamsheets'!$C$2:$C$136,BO$1)</f>
        <v>0</v>
      </c>
      <c r="CE113" s="28">
        <f t="shared" si="33"/>
        <v>0</v>
      </c>
      <c r="CF113" s="27" t="str">
        <f>(GOALS('05-06 Teamsheets'!$H$2:$R$71,$A113) +GOALS('06-07 Teamsheets'!$H$2:$R$83,$A113) +  GOALS('07-08 Teamsheets'!$H$2:$R$88,$A113) + GOALS('08-09 Teamsheets'!$H$2:$R$92,$A113)+GOALS('09-10 Teamsheets'!$H$2:$R$98,$A113)+GOALS('10-11 Teamsheets'!$H$2:$R$107,$A113)+GOALS('11-12 Teamsheets'!$H$2:$R$119,$A113)+GOALS('12-13 Teamsheets'!$H$2:$R$126,$A113)+GOALS('13-14 Teamsheets'!$H$2:$R$132,$A113)+GOALS('14-15 Teamsheets'!$H$2:$R$136,$A113)) &amp; "(" &amp; (GOALS('05-06 Teamsheets'!$S$2:$W$71,$A113)+GOALS('06-07 Teamsheets'!$S$2:$Z$83,$A113)+GOALS('07-08 Teamsheets'!$S$2:$Z$88,$A113)+GOALS('08-09 Teamsheets'!$S$2:$Z$92,$A113)+GOALS('09-10 Teamsheets'!$S$2:$Z$98,$A113)+GOALS('10-11 Teamsheets'!$S$2:$Z$107,$A113)+GOALS('11-12 Teamsheets'!$S$2:$Z$119,$A113)+GOALS('12-13 Teamsheets'!$S$2:$Z$126,$A113)+GOALS('13-14 Teamsheets'!$S$2:$Z$132,$A113)+GOALS('14-15 Teamsheets'!$S$2:$Z$136,$A113)) &amp; ")"</f>
        <v>0(3)</v>
      </c>
      <c r="CG113" s="28">
        <f t="shared" si="34"/>
        <v>3</v>
      </c>
      <c r="CH113" s="71">
        <f t="shared" si="35"/>
        <v>0</v>
      </c>
      <c r="CI113" s="83">
        <f t="shared" si="36"/>
        <v>0</v>
      </c>
      <c r="CJ113" s="77">
        <f t="shared" si="37"/>
        <v>0</v>
      </c>
      <c r="CK113" s="74" t="str">
        <f>(CARDS('05-06 Teamsheets'!$H$2:$W$71,$A113,$CX$2)+CARDS('06-07 Teamsheets'!$H$2:$Z$83,$A113,$CX$2)+CARDS('07-08 Teamsheets'!$H$2:$Z$88,$A113,$CX$2)+CARDS('08-09 Teamsheets'!$H$2:$Z$92,$A113,$CX$2)+CARDS('09-10 Teamsheets'!$H$2:$Z$98,$A113,$CX$2)+CARDS('10-11 Teamsheets'!$H$2:$Z$107,$A113,$CX$2)+CARDS('11-12 Teamsheets'!$H$2:$Z$119,$A113,$CX$2)+CARDS('12-13 Teamsheets'!$H$2:$Z$126,$A113,$CX$2)+CARDS('13-14 Teamsheets'!$H$2:$Z$130,$A113,$CX$2)) &amp; "(" &amp; (CARDS('05-06 Teamsheets'!$H$2:$W$71,$A113,$CX$3)+CARDS('06-07 Teamsheets'!$H$2:$Z$83,$A113,$CX$3)+CARDS('07-08 Teamsheets'!$H$2:$Z$88,$A113,$CX$3)+CARDS('08-09 Teamsheets'!$H$2:$Z$92,$A113,$CX$3)+CARDS('09-10 Teamsheets'!$H$2:$Z$98,$A113,$CX$3)+CARDS('10-11 Teamsheets'!$H$2:$Z$107,$A113,$CX$3)+CARDS('11-12 Teamsheets'!$H$2:$Z$119,$A113,$CX$3)+CARDS('13-14 Teamsheets'!$H$2:$Z$130,$A113,$CX$3)) &amp; ")"</f>
        <v>1(0)</v>
      </c>
      <c r="CL113" s="28">
        <f t="shared" si="10"/>
        <v>157</v>
      </c>
      <c r="CM113" s="28">
        <f t="shared" si="25"/>
        <v>59</v>
      </c>
      <c r="CN113" s="77">
        <f t="shared" si="12"/>
        <v>216</v>
      </c>
      <c r="CO113" s="28">
        <f t="shared" si="29"/>
        <v>18</v>
      </c>
      <c r="CP113" s="28">
        <f t="shared" si="30"/>
        <v>0.25</v>
      </c>
      <c r="CQ113" s="77">
        <f t="shared" si="24"/>
        <v>72</v>
      </c>
      <c r="CS113" s="71">
        <f t="shared" si="26"/>
        <v>97</v>
      </c>
      <c r="CT113" s="83">
        <f t="shared" si="27"/>
        <v>137</v>
      </c>
      <c r="CU113" s="77">
        <f t="shared" si="28"/>
        <v>44</v>
      </c>
    </row>
    <row r="114" spans="1:102" x14ac:dyDescent="0.2">
      <c r="A114" s="26" t="s">
        <v>783</v>
      </c>
      <c r="B114" s="27" t="s">
        <v>1635</v>
      </c>
      <c r="C114" s="27" t="s">
        <v>1635</v>
      </c>
      <c r="D114" s="27">
        <v>0</v>
      </c>
      <c r="E114" s="27" t="s">
        <v>1635</v>
      </c>
      <c r="F114" s="82">
        <v>0</v>
      </c>
      <c r="G114" s="27" t="s">
        <v>1691</v>
      </c>
      <c r="H114" s="27" t="s">
        <v>1635</v>
      </c>
      <c r="I114" s="27">
        <v>0</v>
      </c>
      <c r="J114" s="27" t="s">
        <v>1635</v>
      </c>
      <c r="K114" s="82">
        <v>19</v>
      </c>
      <c r="L114" s="27" t="s">
        <v>1635</v>
      </c>
      <c r="M114" s="27" t="s">
        <v>1635</v>
      </c>
      <c r="N114" s="27">
        <v>0</v>
      </c>
      <c r="O114" s="27" t="s">
        <v>1635</v>
      </c>
      <c r="P114" s="82">
        <v>0</v>
      </c>
      <c r="Q114" s="27" t="str">
        <f>(APPS('08-09 Teamsheets'!$H$2:$R$92,$A114,'08-09 Teamsheets'!$C$2:$C$92,Q$1)+APPS('09-10 Teamsheets'!$H$2:$R$98,$A114,'09-10 Teamsheets'!$C$2:$C$98,Q$1)+APPS('10-11 Teamsheets'!$H$2:$R$107,$A114,'10-11 Teamsheets'!$C$2:$C$107,Q$1)+APPS('11-12 Teamsheets'!$H$2:$R$119,$A114,'11-12 Teamsheets'!$C$2:$C$119,Q$1)+APPS('12-13 Teamsheets'!$H$2:$R$126,$A114,'12-13 Teamsheets'!$C$2:$C$126,Q$1)+APPS('13-14 Teamsheets'!$H$2:$R$132,$A114,'13-14 Teamsheets'!$C$2:$C$132,Q$1)+APPS('14-15 Teamsheets'!$H$2:$R$136,$A114,'14-15 Teamsheets'!$C$2:$C$136,Q$1)) &amp; "(" &amp; (SUBS('08-09 Teamsheets'!$S$2:$Z$92,$A114,'08-09 Teamsheets'!$C$2:$C$92,Q$1)+SUBS('09-10 Teamsheets'!$S$2:$Z$98,$A114,'09-10 Teamsheets'!$C$2:$C$98,Q$1)+SUBS('10-11 Teamsheets'!$S$2:$Z$107,$A114,'10-11 Teamsheets'!$C$2:$C$107,Q$1)+SUBS('11-12 Teamsheets'!$S$2:$Z$119,$A114,'11-12 Teamsheets'!$C$2:$C$119,Q$1)+SUBS('12-13 Teamsheets'!$S$2:$Z$126,$A114,'12-13 Teamsheets'!$C$2:$C$126,Q$1)+SUBS('13-14 Teamsheets'!$S$2:$Z$132,$A114,'13-14 Teamsheets'!$C$2:$C$132,Q$1)+SUBS('14-15 Teamsheets'!$S$2:$Z$136,$A114,'14-15 Teamsheets'!$C$2:$C$136,Q$1)) &amp; ")"</f>
        <v>0(0)</v>
      </c>
      <c r="R114" s="27" t="str">
        <f>(GOALS('08-09 Teamsheets'!$H$2:$R$92,$A114,'08-09 Teamsheets'!$C$2:$C$92,Q$1)+GOALS('09-10 Teamsheets'!$H$2:$R$98,$A114,'09-10 Teamsheets'!$C$2:$C$98,Q$1)+GOALS('10-11 Teamsheets'!$H$2:$R$107,$A114,'10-11 Teamsheets'!$C$2:$C$107,Q$1)+GOALS('11-12 Teamsheets'!$H$2:$R$119,$A114,'11-12 Teamsheets'!$C$2:$C$119,Q$1)+GOALS('12-13 Teamsheets'!$H$2:$R$126,$A114,'12-13 Teamsheets'!$C$2:$C$126,Q$1)+GOALS('13-14 Teamsheets'!$H$2:$R$132,$A114,'13-14 Teamsheets'!$C$2:$C$132,Q$1)+GOALS('14-15 Teamsheets'!$H$2:$R$136,$A114,'14-15 Teamsheets'!$C$2:$C$136,Q$1)) &amp; "(" &amp; (GOALS('08-09 Teamsheets'!$S$2:$Z$92,$A114,'08-09 Teamsheets'!$C$2:$C$92,Q$1)+GOALS('09-10 Teamsheets'!$S$2:$Z$98,$A114,'09-10 Teamsheets'!$C$2:$C$98,Q$1)+GOALS('10-11 Teamsheets'!$S$2:$Z$107,$A114,'10-11 Teamsheets'!$C$2:$C$107,Q$1)+GOALS('11-12 Teamsheets'!$S$2:$Z$119,$A114,'11-12 Teamsheets'!$C$2:$C$119,Q$1)+GOALS('12-13 Teamsheets'!$S$2:$Z$126,$A114,'12-13 Teamsheets'!$C$2:$C$126,Q$1)+GOALS('13-14 Teamsheets'!$S$2:$Z$132,$A114,'13-14 Teamsheets'!$C$2:$C$132,Q$1)+GOALS('14-15 Teamsheets'!$S$2:$Z$136,$A114,'14-15 Teamsheets'!$C$2:$C$136,Q$1)) &amp; ")"</f>
        <v>0(0)</v>
      </c>
      <c r="S114" s="27">
        <f>Clean_sheet('08-09 Teamsheets'!$C$2:$H$92,$A114,Q$1)+Clean_sheet('09-10 Teamsheets'!$C$2:$H$98,$A114,Q$1)+Clean_sheet('10-11 Teamsheets'!$C$2:$H$107,$A114,Q$1)+Clean_sheet('11-12 Teamsheets'!$C$2:$H$119,$A114,Q$1)+Clean_sheet('12-13 Teamsheets'!$C$2:$H$126,$A114,Q$1)+Clean_sheet('13-14 Teamsheets'!$C$2:$H$132,$A114,Q$1)+Clean_sheet('14-15 Teamsheets'!$C$2:$H$136,$A114,Q$1)</f>
        <v>0</v>
      </c>
      <c r="T114" s="27" t="str">
        <f>(CARDS('08-09 Teamsheets'!$H$2:$Z$92,$A114,$CX$2,'08-09 Teamsheets'!$C$2:$C$92,Q$1)+CARDS('09-10 Teamsheets'!$H$2:$Z$98,$A114,$CX$2,'09-10 Teamsheets'!$C$2:$C$98,Q$1)+CARDS('10-11 Teamsheets'!$H$2:$Z$107,$A114,$CX$2,'10-11 Teamsheets'!$C$2:$C$107,Q$1)+CARDS('11-12 Teamsheets'!$H$2:$Z$119,$A114,$CX$2,'11-12 Teamsheets'!$C$2:$C$119,Q$1)+CARDS('12-13 Teamsheets'!$H$2:$Z$126,$A114,$CX$2,'12-13 Teamsheets'!$C$2:$C$126,Q$1)+CARDS('13-14 Teamsheets'!$H$2:$Z$132,$A114,$CX$2,'13-14 Teamsheets'!$C$2:$C$132,Q$1)+CARDS('14-15 Teamsheets'!$H$2:$Z$136,$A114,$CX$2,'14-15 Teamsheets'!$C$2:$C$136,Q$1)) &amp; "(" &amp; (CARDS('08-09 Teamsheets'!$H$2:$Z$92,$A114,$CX$3,'08-09 Teamsheets'!$C$2:$C$92,Q$1)+CARDS('09-10 Teamsheets'!$H$2:$Z$98,$A114,$CX$3,'09-10 Teamsheets'!$C$2:$C$98,Q$1)+CARDS('10-11 Teamsheets'!$H$2:$Z$107,$A114,$CX$3,'10-11 Teamsheets'!$C$2:$C$107,Q$1)+CARDS('11-12 Teamsheets'!$H$2:$Z$119,$A114,$CX$3,'11-12 Teamsheets'!$C$2:$C$119,Q$1)+CARDS('12-13 Teamsheets'!$H$2:$Z$126,$A114,$CX$3,'12-13 Teamsheets'!$C$2:$C$126,Q$1)+CARDS('13-14 Teamsheets'!$H$2:$Z$132,$A114,$CX$3,'13-14 Teamsheets'!$C$2:$C$132,Q$1)+CARDS('14-15 Teamsheets'!$H$2:$Z$136,$A114,$CX$3,'14-15 Teamsheets'!$C$2:$C$136,Q$1)) &amp; ")"</f>
        <v>0(0)</v>
      </c>
      <c r="U114" s="82">
        <f>MINS_PLAYED('08-09 Teamsheets'!$H$2:$R$92,$A114,'08-09 Teamsheets'!$C$2:$C$92,Q$1)+MINS_PLAYED('09-10 Teamsheets'!$H$2:$R$98,$A114,'09-10 Teamsheets'!$C$2:$C$98,Q$1)+ MINS_AS_SUB('08-09 Teamsheets'!$S$2:$Z$92,$A114,'08-09 Teamsheets'!$C$2:$C$92,Q$1)+ MINS_AS_SUB('09-10 Teamsheets'!$S$2:$Z$98,$A114,'09-10 Teamsheets'!$C$2:$C$98,Q$1)+MINS_PLAYED('10-11 Teamsheets'!$H$2:$R$107,$A114,'10-11 Teamsheets'!$C$2:$C$107,Q$1)+MINS_AS_SUB('10-11 Teamsheets'!$S$2:$Z$107,$A114,'10-11 Teamsheets'!$C$2:$C$107,Q$1)+MINS_PLAYED('11-12 Teamsheets'!$H$2:$R$119,$A114,'11-12 Teamsheets'!$C$2:$C$119,Q$1)+MINS_AS_SUB('11-12 Teamsheets'!$S$2:$Z$119,$A114,'11-12 Teamsheets'!$C$2:$C$119,Q$1)+MINS_PLAYED('12-13 Teamsheets'!$H$2:$R$126,$A114,'12-13 Teamsheets'!$C$2:$C$126,Q$1)+MINS_AS_SUB('12-13 Teamsheets'!$S$2:$Z$126,$A114,'12-13 Teamsheets'!$C$2:$C$126,Q$1)+MINS_PLAYED('13-14 Teamsheets'!$H$2:$R$132,$A114,'13-14 Teamsheets'!$C$2:$C$132,Q$1)+MINS_AS_SUB('13-14 Teamsheets'!$S$2:$Z$132,$A114,'13-14 Teamsheets'!$C$2:$C$132,Q$1)+MINS_PLAYED('14-15 Teamsheets'!$H$2:$R$136,$A114,'14-15 Teamsheets'!$C$2:$C$136,Q$1)+MINS_AS_SUB('14-15 Teamsheets'!$S$2:$Z$136,$A114,'14-15 Teamsheets'!$C$2:$C$136,Q$1)</f>
        <v>0</v>
      </c>
      <c r="V114" s="27" t="s">
        <v>1635</v>
      </c>
      <c r="W114" s="27" t="s">
        <v>1635</v>
      </c>
      <c r="X114" s="27">
        <v>0</v>
      </c>
      <c r="Y114" s="27" t="s">
        <v>1635</v>
      </c>
      <c r="Z114" s="82">
        <v>0</v>
      </c>
      <c r="AA114" s="27" t="s">
        <v>1635</v>
      </c>
      <c r="AB114" s="27" t="s">
        <v>1635</v>
      </c>
      <c r="AC114" s="27">
        <v>0</v>
      </c>
      <c r="AD114" s="27" t="s">
        <v>1635</v>
      </c>
      <c r="AE114" s="82">
        <v>0</v>
      </c>
      <c r="AF114" s="27" t="s">
        <v>1635</v>
      </c>
      <c r="AG114" s="27" t="s">
        <v>1635</v>
      </c>
      <c r="AH114" s="27">
        <v>0</v>
      </c>
      <c r="AI114" s="27" t="s">
        <v>1635</v>
      </c>
      <c r="AJ114" s="82">
        <v>0</v>
      </c>
      <c r="AK114" s="27" t="s">
        <v>1635</v>
      </c>
      <c r="AL114" s="27" t="s">
        <v>1635</v>
      </c>
      <c r="AM114" s="27">
        <v>0</v>
      </c>
      <c r="AN114" s="27" t="s">
        <v>1635</v>
      </c>
      <c r="AO114" s="82">
        <v>0</v>
      </c>
      <c r="AP114" s="27" t="s">
        <v>1635</v>
      </c>
      <c r="AQ114" s="27" t="s">
        <v>1635</v>
      </c>
      <c r="AR114" s="27">
        <v>0</v>
      </c>
      <c r="AS114" s="27" t="s">
        <v>1635</v>
      </c>
      <c r="AT114" s="82">
        <v>0</v>
      </c>
      <c r="AU114" s="27" t="s">
        <v>1635</v>
      </c>
      <c r="AV114" s="27" t="s">
        <v>1635</v>
      </c>
      <c r="AW114" s="27">
        <v>0</v>
      </c>
      <c r="AX114" s="27" t="s">
        <v>1635</v>
      </c>
      <c r="AY114" s="82">
        <v>0</v>
      </c>
      <c r="AZ114" s="27" t="str">
        <f>(APPS('07-08 Teamsheets'!$H$2:$R$88,$A114,'07-08 Teamsheets'!$C$2:$C$88,AZ$1)+APPS('11-12 Teamsheets'!$H$2:$R$119,$A114,'11-12 Teamsheets'!$C$2:$C$119,AZ$1)+APPS('12-13 Teamsheets'!$H$2:$R$126,$A114,'12-13 Teamsheets'!$C$2:$C$126,AZ$1)+APPS('13-14 Teamsheets'!$H$2:$R$132,$A114,'13-14 Teamsheets'!$C$2:$C$132,AZ$1)+APPS('14-15 Teamsheets'!$H$2:$R$136,$A114,'14-15 Teamsheets'!$C$2:$C$136,AZ$1)) &amp; "(" &amp; (SUBS('07-08 Teamsheets'!$S$2:$Z$88,$A114,'07-08 Teamsheets'!$C$2:$C$88,AZ$1)+SUBS('11-12 Teamsheets'!$S$2:$Z$119,$A114,'11-12 Teamsheets'!$C$2:$C$119,AZ$1)+SUBS('12-13 Teamsheets'!$S$2:$Z$126,$A114,'12-13 Teamsheets'!$C$2:$C$126,AZ$1)+SUBS('13-14 Teamsheets'!$S$2:$Z$132,$A114,'13-14 Teamsheets'!$C$2:$C$132,AZ$1)+SUBS('14-15 Teamsheets'!$S$2:$Z$136,$A114,'14-15 Teamsheets'!$C$2:$C$136,AZ$1)) &amp; ")"</f>
        <v>0(0)</v>
      </c>
      <c r="BA114" s="27" t="str">
        <f>(GOALS('07-08 Teamsheets'!$H$2:$R$88,$A114,'07-08 Teamsheets'!$C$2:$C$88,AZ$1)+GOALS('11-12 Teamsheets'!$H$2:$R$119,$A114,'11-12 Teamsheets'!$C$2:$C$119,AZ$1)+GOALS('12-13 Teamsheets'!$H$2:$R$126,$A114,'12-13 Teamsheets'!$C$2:$C$126,AZ$1)+GOALS('13-14 Teamsheets'!$H$2:$R$132,$A114,'13-14 Teamsheets'!$C$2:$C$132,AZ$1)+GOALS('14-15 Teamsheets'!$H$2:$R$136,$A114,'14-15 Teamsheets'!$C$2:$C$136,AZ$1)) &amp; "(" &amp; (GOALS('07-08 Teamsheets'!$S$2:$Z$88,$A114,'07-08 Teamsheets'!$C$2:$C$88,AZ$1)+GOALS('11-12 Teamsheets'!$S$2:$Z$119,$A114,'11-12 Teamsheets'!$C$2:$C$119,AZ$1)+GOALS('12-13 Teamsheets'!$S$2:$Z$126,$A114,'12-13 Teamsheets'!$C$2:$C$126,AZ$1)+GOALS('13-14 Teamsheets'!$S$2:$Z$132,$A114,'13-14 Teamsheets'!$C$2:$C$132,AZ$1)+GOALS('14-15 Teamsheets'!$S$2:$Z$136,$A114,'14-15 Teamsheets'!$C$2:$C$136,AZ$1)) &amp; ")"</f>
        <v>0(0)</v>
      </c>
      <c r="BB114" s="27">
        <f>Clean_sheet('07-08 Teamsheets'!$C$2:$H$92,$A114,AZ$1)+Clean_sheet('11-12 Teamsheets'!$C$2:$H$119,$A114,AZ$1)+Clean_sheet('12-13 Teamsheets'!$C$2:$H$126,$A114,AZ$1)+Clean_sheet('13-14 Teamsheets'!$C$2:$H$132,$A114,AZ$1)+Clean_sheet('14-15 Teamsheets'!$C$2:$H$136,$A114,AZ$1)</f>
        <v>0</v>
      </c>
      <c r="BC114" s="27" t="str">
        <f>(CARDS('07-08 Teamsheets'!$H$2:$Z$88,$A114,$CX$2,'07-08 Teamsheets'!$C$2:$C$88,AZ$1)+CARDS('11-12 Teamsheets'!$H$2:$Z$119,$A114,$CX$2,'11-12 Teamsheets'!$C$2:$C$119,AZ$1)+CARDS('12-13 Teamsheets'!$H$2:$Z$126,$A114,$CX$2,'12-13 Teamsheets'!$C$2:$C$126,AZ$1)+CARDS('13-14 Teamsheets'!$H$2:$Z$132,$A114,$CX$2,'13-14 Teamsheets'!$C$2:$C$132,AZ$1)+CARDS('14-15 Teamsheets'!$H$2:$Z$136,$A114,$CX$2,'14-15 Teamsheets'!$C$2:$C$136,AZ$1)) &amp; "(" &amp; (CARDS('07-08 Teamsheets'!$H$2:$Z$88,$A114,$CX$3,'07-08 Teamsheets'!$C$2:$C$88,AZ$1)+CARDS('11-12 Teamsheets'!$H$2:$Z$119,$A114,$CX$3,'11-12 Teamsheets'!$C$2:$C$119,AZ$1)+CARDS('12-13 Teamsheets'!$H$2:$Z$126,$A114,$CX$3,'12-13 Teamsheets'!$C$2:$C$126,AZ$1)+CARDS('13-14 Teamsheets'!$H$2:$Z$132,$A114,$CX$3,'13-14 Teamsheets'!$C$2:$C$132,AZ$1)+CARDS('14-15 Teamsheets'!$H$2:$Z$136,$A114,$CX$3,'14-15 Teamsheets'!$C$2:$C$136,AZ$1)) &amp; ")"</f>
        <v>0(0)</v>
      </c>
      <c r="BD114" s="82">
        <f>MINS_PLAYED('07-08 Teamsheets'!$H$2:$R$88,$A114,'07-08 Teamsheets'!$C$2:$C$88,AZ$1)+MINS_PLAYED('11-12 Teamsheets'!$H$2:$R$119,$A114,'11-12 Teamsheets'!$C$2:$C$119,AZ$1)+MINS_PLAYED('12-13 Teamsheets'!$H$2:$R$126,$A114,'12-13 Teamsheets'!$C$2:$C$126,AZ$1)+MINS_PLAYED('13-14 Teamsheets'!$H$2:$R$132,$A114,'13-14 Teamsheets'!$C$2:$C$132,AZ$1)+MINS_PLAYED('14-15 Teamsheets'!$H$2:$R$136,$A114,'14-15 Teamsheets'!$C$2:$C$136,AZ$1)+MINS_AS_SUB('07-08 Teamsheets'!$S$2:$Z$88,$A114,'07-08 Teamsheets'!$C$2:$C$88,AZ$1)+MINS_AS_SUB('11-12 Teamsheets'!$S$2:$Z$119,$A114,'11-12 Teamsheets'!$C$2:$C$119,AZ$1)+MINS_AS_SUB('12-13 Teamsheets'!$S$2:$Z$126,$A114,'12-13 Teamsheets'!$C$2:$C$126,AZ$1)+MINS_AS_SUB('13-14 Teamsheets'!$S$2:$Z$132,$A114,'13-14 Teamsheets'!$C$2:$C$132,AZ$1)+MINS_AS_SUB('14-15 Teamsheets'!$S$2:$Z$136,$A114,'14-15 Teamsheets'!$C$2:$C$136,AZ$1)</f>
        <v>0</v>
      </c>
      <c r="BE114" s="27" t="str">
        <f>(APPS('08-09 Teamsheets'!$H$2:$R$92,$A114,'08-09 Teamsheets'!$C$2:$C$92,BE$1)+APPS('09-10 Teamsheets'!$H$2:$R$98,$A114,'09-10 Teamsheets'!$C$2:$C$98,BE$1)+APPS('10-11 Teamsheets'!$H$2:$R$107,$A114,'10-11 Teamsheets'!$C$2:$C$107,BE$1)+APPS('11-12 Teamsheets'!$H$2:$R$119,$A114,'11-12 Teamsheets'!$C$2:$C$119,BE$1)+APPS('12-13 Teamsheets'!$H$2:$R$126,$A114,'12-13 Teamsheets'!$C$2:$C$126,BE$1)+APPS('13-14 Teamsheets'!$H$2:$R$132,$A114,'13-14 Teamsheets'!$C$2:$C$132,BE$1)+APPS('14-15 Teamsheets'!$H$2:$R$136,$A114,'14-15 Teamsheets'!$C$2:$C$136,BE$1)) &amp; "(" &amp; (SUBS('08-09 Teamsheets'!$S$2:$Z$92,$A114,'08-09 Teamsheets'!$C$2:$C$92,BE$1)+SUBS('09-10 Teamsheets'!$S$2:$Z$98,$A114,'09-10 Teamsheets'!$C$2:$C$98,BE$1)+SUBS('10-11 Teamsheets'!$S$2:$Z$107,$A114,'10-11 Teamsheets'!$C$2:$C$107,BE$1)+SUBS('11-12 Teamsheets'!$S$2:$Z$119,$A114,'11-12 Teamsheets'!$C$2:$C$119,BE$1)+SUBS('12-13 Teamsheets'!$S$2:$Z$126,$A114,'12-13 Teamsheets'!$C$2:$C$126,BE$1)+SUBS('13-14 Teamsheets'!$S$2:$Z$132,$A114,'13-14 Teamsheets'!$C$2:$C$132,BE$1)+SUBS('14-15 Teamsheets'!$S$2:$Z$136,$A114,'14-15 Teamsheets'!$C$2:$C$136,BE$1)) &amp; ")"</f>
        <v>0(0)</v>
      </c>
      <c r="BF114" s="27" t="str">
        <f>(GOALS('08-09 Teamsheets'!$H$2:$R$92,$A114,'08-09 Teamsheets'!$C$2:$C$92,BE$1)+GOALS('09-10 Teamsheets'!$H$2:$R$98,$A114,'09-10 Teamsheets'!$C$2:$C$98,BE$1)+GOALS('10-11 Teamsheets'!$H$2:$R$107,$A114,'10-11 Teamsheets'!$C$2:$C$107,BE$1)+GOALS('11-12 Teamsheets'!$H$2:$R$119,$A114,'11-12 Teamsheets'!$C$2:$C$119,BE$1)+GOALS('12-13 Teamsheets'!$H$2:$R$126,$A114,'12-13 Teamsheets'!$C$2:$C$126,BE$1)+GOALS('13-14 Teamsheets'!$H$2:$R$132,$A114,'13-14 Teamsheets'!$C$2:$C$132,BE$1)+GOALS('14-15 Teamsheets'!$H$2:$R$136,$A114,'14-15 Teamsheets'!$C$2:$C$136,BE$1)) &amp; "(" &amp; (GOALS('08-09 Teamsheets'!$S$2:$Z$92,$A114,'08-09 Teamsheets'!$C$2:$C$92,BE$1)+GOALS('09-10 Teamsheets'!$S$2:$Z$98,$A114,'09-10 Teamsheets'!$C$2:$C$98,BE$1)+GOALS('10-11 Teamsheets'!$S$2:$Z$107,$A114,'10-11 Teamsheets'!$C$2:$C$107,BE$1)+GOALS('11-12 Teamsheets'!$S$2:$Z$119,$A114,'11-12 Teamsheets'!$C$2:$C$119,BE$1)+GOALS('12-13 Teamsheets'!$S$2:$Z$126,$A114,'12-13 Teamsheets'!$C$2:$C$126,BE$1)+GOALS('13-14 Teamsheets'!$S$2:$Z$132,$A114,'13-14 Teamsheets'!$C$2:$C$132,BE$1)+GOALS('14-15 Teamsheets'!$S$2:$Z$136,$A114,'14-15 Teamsheets'!$C$2:$C$136,BE$1)) &amp; ")"</f>
        <v>0(0)</v>
      </c>
      <c r="BG114" s="27">
        <f>Clean_sheet('08-09 Teamsheets'!$C$2:$H$92,$A114,BE$1)+Clean_sheet('09-10 Teamsheets'!$C$2:$H$98,$A114,BE$1)+Clean_sheet('10-11 Teamsheets'!$C$2:$H$107,$A114,BE$1)+Clean_sheet('11-12 Teamsheets'!$C$2:$H$119,$A114,BE$1)+Clean_sheet('12-13 Teamsheets'!$C$2:$H$126,$A114,BE$1)+Clean_sheet('13-14 Teamsheets'!$C$2:$H$132,$A114,BE$1)+Clean_sheet('14-15 Teamsheets'!$C$2:$H$136,$A114,BE$1)</f>
        <v>0</v>
      </c>
      <c r="BH114" s="27" t="str">
        <f>(CARDS('08-09 Teamsheets'!$H$2:$Z$92,$A114,$CX$2,'08-09 Teamsheets'!$C$2:$C$92,BE$1)+CARDS('09-10 Teamsheets'!$H$2:$Z$98,$A114,$CX$2,'09-10 Teamsheets'!$C$2:$C$98,BE$1)+CARDS('10-11 Teamsheets'!$H$2:$Z$107,$A114,$CX$2,'10-11 Teamsheets'!$C$2:$C$107,BE$1)+CARDS('11-12 Teamsheets'!$H$2:$Z$119,$A114,$CX$2,'11-12 Teamsheets'!$C$2:$C$119,BE$1)+CARDS('12-13 Teamsheets'!$H$2:$Z$126,$A114,$CX$2,'12-13 Teamsheets'!$C$2:$C$126,BE$1)+CARDS('13-14 Teamsheets'!$H$2:$Z$132,$A114,$CX$2,'13-14 Teamsheets'!$C$2:$C$132,BE$1)+CARDS('14-15 Teamsheets'!$H$2:$Z$136,$A114,$CX$2,'14-15 Teamsheets'!$C$2:$C$136,BE$1)) &amp; "(" &amp; (CARDS('08-09 Teamsheets'!$H$2:$Z$92,$A114,$CX$3,'08-09 Teamsheets'!$C$2:$C$92,BE$1)+CARDS('09-10 Teamsheets'!$H$2:$Z$98,$A114,$CX$3,'09-10 Teamsheets'!$C$2:$C$98,BE$1)+CARDS('10-11 Teamsheets'!$H$2:$Z$107,$A114,$CX$3,'10-11 Teamsheets'!$C$2:$C$107,BE$1)+CARDS('11-12 Teamsheets'!$H$2:$Z$119,$A114,$CX$3,'11-12 Teamsheets'!$C$2:$C$119,BE$1)+CARDS('12-13 Teamsheets'!$H$2:$Z$126,$A114,$CX$3,'12-13 Teamsheets'!$C$2:$C$126,BE$1)+CARDS('13-14 Teamsheets'!$H$2:$Z$132,$A114,$CX$3,'13-14 Teamsheets'!$C$2:$C$132,BE$1)+CARDS('14-15 Teamsheets'!$H$2:$Z$136,$A114,$CX$3,'14-15 Teamsheets'!$C$2:$C$136,BE$1)) &amp; ")"</f>
        <v>0(0)</v>
      </c>
      <c r="BI114" s="82">
        <f>MINS_PLAYED('08-09 Teamsheets'!$H$2:$R$92,$A114,'08-09 Teamsheets'!$C$2:$C$92,BE$1)+MINS_PLAYED('09-10 Teamsheets'!$H$2:$R$98,$A114,'09-10 Teamsheets'!$C$2:$C$98,BE$1)+ MINS_AS_SUB('08-09 Teamsheets'!$S$2:$Z$92,$A114,'08-09 Teamsheets'!$C$2:$C$92,BE$1)+ MINS_AS_SUB('09-10 Teamsheets'!$S$2:$Z$98,$A114,'09-10 Teamsheets'!$C$2:$C$98,BE$1)+MINS_PLAYED('10-11 Teamsheets'!$H$2:$R$107,$A114,'10-11 Teamsheets'!$C$2:$C$107,BE$1)+MINS_AS_SUB('10-11 Teamsheets'!$S$2:$Z$107,$A114,'10-11 Teamsheets'!$C$2:$C$107,BE$1)+MINS_PLAYED('11-12 Teamsheets'!$H$2:$R$119,$A114,'11-12 Teamsheets'!$C$2:$C$119,BE$1)+MINS_AS_SUB('11-12 Teamsheets'!$S$2:$Z$119,$A114,'11-12 Teamsheets'!$C$2:$C$119,BE$1)+MINS_PLAYED('12-13 Teamsheets'!$H$2:$R$126,$A114,'12-13 Teamsheets'!$C$2:$C$126,BE$1)+MINS_AS_SUB('12-13 Teamsheets'!$S$2:$Z$126,$A114,'12-13 Teamsheets'!$C$2:$C$126,BE$1)+MINS_PLAYED('13-14 Teamsheets'!$H$2:$R$132,$A114,'13-14 Teamsheets'!$C$2:$C$132,BE$1)+MINS_AS_SUB('13-14 Teamsheets'!$S$2:$Z$132,$A114,'13-14 Teamsheets'!$C$2:$C$132,BE$1)+MINS_PLAYED('14-15 Teamsheets'!$H$2:$R$136,$A114,'14-15 Teamsheets'!$C$2:$C$136,BE$1)+MINS_AS_SUB('14-15 Teamsheets'!$S$2:$Z$136,$A114,'14-15 Teamsheets'!$C$2:$C$136,BE$1)</f>
        <v>0</v>
      </c>
      <c r="BJ114" s="27" t="str">
        <f>(APPS('07-08 Teamsheets'!$H$2:$R$88,$A114,'07-08 Teamsheets'!$C$2:$C$88,BJ$1)+APPS('08-09 Teamsheets'!$H$2:$R$92,$A114,'08-09 Teamsheets'!$C$2:$C$92,BJ$1)+APPS('09-10 Teamsheets'!$H$2:$R$98,$A114,'09-10 Teamsheets'!$C$2:$C$98,BJ$1)+APPS('10-11 Teamsheets'!$H$2:$R$106,$A114,'10-11 Teamsheets'!$C$2:$C$106,BJ$1)+APPS('11-12 Teamsheets'!$H$2:$R$119,$A114,'11-12 Teamsheets'!$C$2:$C$119,BJ$1)+APPS('12-13 Teamsheets'!$H$2:$R$126,$A114,'12-13 Teamsheets'!$C$2:$C$126,BJ$1)+APPS('13-14 Teamsheets'!$H$2:$R$132,$A114,'13-14 Teamsheets'!$C$2:$C$132,BJ$1)+APPS('14-15 Teamsheets'!$H$2:$R$136,$A114,'14-15 Teamsheets'!$C$2:$C$136,BJ$1)) &amp; "(" &amp; (SUBS('07-08 Teamsheets'!$S$2:$Z$88,$A114,'07-08 Teamsheets'!$C$2:$C$88,BJ$1)+SUBS('08-09 Teamsheets'!$S$2:$Z$92,$A114,'08-09 Teamsheets'!$C$2:$C$92,BJ$1)+SUBS('09-10 Teamsheets'!$S$2:$Z$98,$A114,'09-10 Teamsheets'!$C$2:$C$98,BJ$1)+SUBS('10-11 Teamsheets'!$S$2:$Z$106,$A114,'10-11 Teamsheets'!$C$2:$C$106,BJ$1)+SUBS('11-12 Teamsheets'!$S$2:$Z$119,$A114,'11-12 Teamsheets'!$C$2:$C$119,BJ$1)+SUBS('12-13 Teamsheets'!$S$2:$Z$126,$A114,'12-13 Teamsheets'!$C$2:$C$126,BJ$1)+SUBS('13-14 Teamsheets'!$S$2:$Z$132,$A114,'13-14 Teamsheets'!$C$2:$C$132,BJ$1)+SUBS('14-15 Teamsheets'!$S$2:$Z$136,$A114,'14-15 Teamsheets'!$C$2:$C$136,BJ$1)) &amp; ")"</f>
        <v>0(0)</v>
      </c>
      <c r="BK114" s="27" t="str">
        <f>(GOALS('07-08 Teamsheets'!$H$2:$R$88,$A114,'07-08 Teamsheets'!$C$2:$C$88,BJ$1)+GOALS('08-09 Teamsheets'!$H$2:$R$92,$A114,'08-09 Teamsheets'!$C$2:$C$92,BJ$1)+GOALS('09-10 Teamsheets'!$H$2:$R$98,$A114,'09-10 Teamsheets'!$C$2:$C$98,BJ$1)+GOALS('10-11 Teamsheets'!$H$2:$R$106,$A114,'10-11 Teamsheets'!$C$2:$C$106,BJ$1)+GOALS('11-12 Teamsheets'!$H$2:$R$119,$A114,'11-12 Teamsheets'!$C$2:$C$119,BJ$1)+GOALS('12-13 Teamsheets'!$H$2:$R$126,$A114,'12-13 Teamsheets'!$C$2:$C$126,BJ$1)+GOALS('13-14 Teamsheets'!$H$2:$R$132,$A114,'13-14 Teamsheets'!$C$2:$C$132,BJ$1)+GOALS('14-15 Teamsheets'!$H$2:$R$136,$A114,'14-15 Teamsheets'!$C$2:$C$136,BJ$1)) &amp; "(" &amp; (GOALS('07-08 Teamsheets'!$S$2:$Z$88,$A114,'07-08 Teamsheets'!$C$2:$C$88,BJ$1)+GOALS('08-09 Teamsheets'!$S$2:$Z$92,$A114,'08-09 Teamsheets'!$C$2:$C$92,BJ$1)+GOALS('09-10 Teamsheets'!$S$2:$Z$98,$A114,'09-10 Teamsheets'!$C$2:$C$98,BJ$1)+GOALS('10-11 Teamsheets'!$S$2:$Z$106,$A114,'10-11 Teamsheets'!$C$2:$C$106,BJ$1)+GOALS('11-12 Teamsheets'!$S$2:$Z$119,$A114,'11-12 Teamsheets'!$C$2:$C$119,BJ$1)+GOALS('12-13 Teamsheets'!$S$2:$Z$126,$A114,'12-13 Teamsheets'!$C$2:$C$126,BJ$1)+GOALS('13-14 Teamsheets'!$S$2:$Z$132,$A114,'13-14 Teamsheets'!$C$2:$C$132,BJ$1)+GOALS('14-15 Teamsheets'!$S$2:$Z$136,$A114,'14-15 Teamsheets'!$C$2:$C$136,BJ$1)) &amp; ")"</f>
        <v>0(0)</v>
      </c>
      <c r="BL114" s="27">
        <f>Clean_sheet('07-08 Teamsheets'!$C$2:$H$92,$A114,BJ$1)+Clean_sheet('08-09 Teamsheets'!$C$2:$H$92,$A114,BJ$1)+Clean_sheet('09-10 Teamsheets'!$C$2:$H$98,$A114,BJ$1)+Clean_sheet('10-11 Teamsheets'!$C$2:$H$106,$A114,BJ$1)+Clean_sheet('11-12 Teamsheets'!$C$2:$H$119,$A114,BJ$1)+Clean_sheet('12-13 Teamsheets'!$C$2:$H$126,$A114,BJ$1)+Clean_sheet('13-14 Teamsheets'!$C$2:$H$132,$A114,BJ$1)+Clean_sheet('14-15 Teamsheets'!$C$2:$H$136,$A114,BJ$1)</f>
        <v>0</v>
      </c>
      <c r="BM114" s="27" t="str">
        <f>(CARDS('07-08 Teamsheets'!$H$2:$Z$88,$A114,$CX$2,'07-08 Teamsheets'!$C$2:$C$88,BJ$1)+CARDS('08-09 Teamsheets'!$H$2:$Z$92,$A114,$CX$2,'08-09 Teamsheets'!$C$2:$C$92,BJ$1)+CARDS('09-10 Teamsheets'!$H$2:$Z$98,$A114,$CX$2,'09-10 Teamsheets'!$C$2:$C$98,BJ$1)+CARDS('10-11 Teamsheets'!$H$2:$Z$106,$A114,$CX$2,'10-11 Teamsheets'!$C$2:$C$106,BJ$1)+CARDS('11-12 Teamsheets'!$H$2:$Z$119,$A114,$CX$2,'11-12 Teamsheets'!$C$2:$C$119,BJ$1)+CARDS('12-13 Teamsheets'!$H$2:$Z$126,$A114,$CX$2,'12-13 Teamsheets'!$C$2:$C$126,BJ$1)+CARDS('13-14 Teamsheets'!$H$2:$Z$132,$A114,$CX$2,'13-14 Teamsheets'!$C$2:$C$132,BJ$1)+CARDS('14-15 Teamsheets'!$H$2:$Z$136,$A114,$CX$2,'14-15 Teamsheets'!$C$2:$C$136,BJ$1)) &amp; "(" &amp; (CARDS('07-08 Teamsheets'!$H$2:$Z$88,$A114,$CX$3,'07-08 Teamsheets'!$C$2:$C$88,BJ$1)+CARDS('08-09 Teamsheets'!$H$2:$Z$92,$A114,$CX$3,'08-09 Teamsheets'!$C$2:$C$92,BJ$1)+CARDS('09-10 Teamsheets'!$H$2:$Z$98,$A114,$CX$3,'09-10 Teamsheets'!$C$2:$C$98,BJ$1)+CARDS('10-11 Teamsheets'!$H$2:$Z$106,$A114,$CX$3,'10-11 Teamsheets'!$C$2:$C$106,BJ$1)+CARDS('11-12 Teamsheets'!$H$2:$Z$119,$A114,$CX$3,'11-12 Teamsheets'!$C$2:$C$119,BJ$1)+CARDS('12-13 Teamsheets'!$H$2:$Z$126,$A114,$CX$3,'12-13 Teamsheets'!$C$2:$C$126,BJ$1)+CARDS('13-14 Teamsheets'!$H$2:$Z$132,$A114,$CX$3,'13-14 Teamsheets'!$C$2:$C$132,BJ$1)+CARDS('14-15 Teamsheets'!$H$2:$Z$136,$A114,$CX$3,'14-15 Teamsheets'!$C$2:$C$136,BJ$1)) &amp; ")"</f>
        <v>0(0)</v>
      </c>
      <c r="BN114" s="82">
        <f>MINS_PLAYED('07-08 Teamsheets'!$H$2:$R$88,$A114,'07-08 Teamsheets'!$C$2:$C$88,BJ$1)+MINS_PLAYED('08-09 Teamsheets'!$H$2:$R$92,$A114,'08-09 Teamsheets'!$C$2:$C$92,BJ$1)+MINS_PLAYED('09-10 Teamsheets'!$H$2:$R$98,$A114,'09-10 Teamsheets'!$C$2:$C$98,BJ$1)+MINS_PLAYED('10-11 Teamsheets'!$H$2:$R$106,$A114,'10-11 Teamsheets'!$C$2:$C$106,BJ$1)+MINS_PLAYED('11-12 Teamsheets'!$H$2:$R$119,$A114,'11-12 Teamsheets'!$C$2:$C$119,BJ$1)+MINS_PLAYED('12-13 Teamsheets'!$H$2:$R$126,$A114,'12-13 Teamsheets'!$C$2:$C$126,BJ$1)+MINS_PLAYED('13-14 Teamsheets'!$H$2:$R$132,$A114,'13-14 Teamsheets'!$C$2:$C$132,BJ$1)+MINS_PLAYED('14-15 Teamsheets'!$H$2:$R$136,$A114,'14-15 Teamsheets'!$C$2:$C$136,BJ$1)+MINS_AS_SUB('07-08 Teamsheets'!$S$2:$Z$88,$A114,'07-08 Teamsheets'!$C$2:$C$88,BJ$1)+MINS_AS_SUB('08-09 Teamsheets'!$S$2:$Z$92,$A114,'08-09 Teamsheets'!$C$2:$C$92,BJ$1)+MINS_AS_SUB('09-10 Teamsheets'!$S$2:$Z$98,$A114,'09-10 Teamsheets'!$C$2:$C$98,BJ$1)+MINS_AS_SUB('10-11 Teamsheets'!$S$2:$Z$106,$A114,'10-11 Teamsheets'!$C$2:$C$106,BJ$1)+MINS_AS_SUB('11-12 Teamsheets'!$S$2:$Z$119,$A114,'11-12 Teamsheets'!$C$2:$C$119,BJ$1)+MINS_AS_SUB('12-13 Teamsheets'!$S$2:$Z$126,$A114,'12-13 Teamsheets'!$C$2:$C$126,BJ$1)+MINS_AS_SUB('13-14 Teamsheets'!$S$2:$Z$132,$A114,'13-14 Teamsheets'!$C$2:$C$132,BJ$1)+MINS_AS_SUB('14-15 Teamsheets'!$S$2:$Z$136,$A114,'14-15 Teamsheets'!$C$2:$C$136,BJ$1)</f>
        <v>0</v>
      </c>
      <c r="BO114" s="27" t="str">
        <f>(APPS('07-08 Teamsheets'!$H$2:$R$88,$A114,'07-08 Teamsheets'!$C$2:$C$88,BO$1)+APPS('08-09 Teamsheets'!$H$2:$R$92,$A114,'08-09 Teamsheets'!$C$2:$C$92,BO$1)+APPS('09-10 Teamsheets'!$H$2:$R$98,$A114,'09-10 Teamsheets'!$C$2:$C$98,BO$1)+APPS('10-11 Teamsheets'!$H$2:$R$106,$A114,'10-11 Teamsheets'!$C$2:$C$106,BO$1)+APPS('11-12 Teamsheets'!$H$2:$R$119,$A114,'11-12 Teamsheets'!$C$2:$C$119,BO$1)+APPS('12-13 Teamsheets'!$H$2:$R$126,$A114,'12-13 Teamsheets'!$C$2:$C$126,BO$1)+APPS('13-14 Teamsheets'!$H$2:$R$132,$A114,'13-14 Teamsheets'!$C$2:$C$132,BO$1)+APPS('14-15 Teamsheets'!$H$2:$R$136,$A114,'14-15 Teamsheets'!$C$2:$C$136,BO$1)) &amp; "(" &amp; (SUBS('07-08 Teamsheets'!$S$2:$Z$88,$A114,'07-08 Teamsheets'!$C$2:$C$88,BO$1)+SUBS('08-09 Teamsheets'!$S$2:$Z$92,$A114,'08-09 Teamsheets'!$C$2:$C$92,BO$1)+SUBS('09-10 Teamsheets'!$S$2:$Z$98,$A114,'09-10 Teamsheets'!$C$2:$C$98,BO$1)+SUBS('10-11 Teamsheets'!$S$2:$Z$106,$A114,'10-11 Teamsheets'!$C$2:$C$106,BO$1)+SUBS('11-12 Teamsheets'!$S$2:$Z$119,$A114,'11-12 Teamsheets'!$C$2:$C$119,BO$1)+SUBS('12-13 Teamsheets'!$S$2:$Z$126,$A114,'12-13 Teamsheets'!$C$2:$C$126,BO$1)+SUBS('13-14 Teamsheets'!$S$2:$Z$132,$A114,'13-14 Teamsheets'!$C$2:$C$132,BO$1)+SUBS('14-15 Teamsheets'!$S$2:$Z$136,$A114,'14-15 Teamsheets'!$C$2:$C$136,BO$1)) &amp; ")"</f>
        <v>0(0)</v>
      </c>
      <c r="BP114" s="27" t="str">
        <f>(GOALS('07-08 Teamsheets'!$H$2:$R$88,$A114,'07-08 Teamsheets'!$C$2:$C$88,BO$1)+GOALS('08-09 Teamsheets'!$H$2:$R$92,$A114,'08-09 Teamsheets'!$C$2:$C$92,BO$1)+GOALS('09-10 Teamsheets'!$H$2:$R$98,$A114,'09-10 Teamsheets'!$C$2:$C$98,BO$1)+GOALS('10-11 Teamsheets'!$H$2:$R$106,$A114,'10-11 Teamsheets'!$C$2:$C$106,BO$1)+GOALS('11-12 Teamsheets'!$H$2:$R$119,$A114,'11-12 Teamsheets'!$C$2:$C$119,BO$1)+GOALS('12-13 Teamsheets'!$H$2:$R$126,$A114,'12-13 Teamsheets'!$C$2:$C$126,BO$1)+GOALS('13-14 Teamsheets'!$H$2:$R$132,$A114,'13-14 Teamsheets'!$C$2:$C$132,BO$1)+GOALS('14-15 Teamsheets'!$H$2:$R$136,$A114,'14-15 Teamsheets'!$C$2:$C$136,BO$1)) &amp; "(" &amp; (GOALS('07-08 Teamsheets'!$S$2:$Z$88,$A114,'07-08 Teamsheets'!$C$2:$C$88,BO$1)+GOALS('08-09 Teamsheets'!$S$2:$Z$92,$A114,'08-09 Teamsheets'!$C$2:$C$92,BO$1)+GOALS('09-10 Teamsheets'!$S$2:$Z$98,$A114,'09-10 Teamsheets'!$C$2:$C$98,BO$1)+GOALS('10-11 Teamsheets'!$S$2:$Z$106,$A114,'10-11 Teamsheets'!$C$2:$C$106,BO$1)+GOALS('11-12 Teamsheets'!$S$2:$Z$119,$A114,'11-12 Teamsheets'!$C$2:$C$119,BO$1)+GOALS('12-13 Teamsheets'!$S$2:$Z$126,$A114,'12-13 Teamsheets'!$C$2:$C$126,BO$1)+GOALS('13-14 Teamsheets'!$S$2:$Z$132,$A114,'13-14 Teamsheets'!$C$2:$C$132,BO$1)+GOALS('14-15 Teamsheets'!$S$2:$Z$136,$A114,'14-15 Teamsheets'!$C$2:$C$136,BO$1)) &amp; ")"</f>
        <v>0(0)</v>
      </c>
      <c r="BQ114" s="27">
        <f>Clean_sheet('07-08 Teamsheets'!$C$2:$H$92,$A114,BO$1)+Clean_sheet('08-09 Teamsheets'!$C$2:$H$92,$A114,BO$1)+Clean_sheet('09-10 Teamsheets'!$C$2:$H$98,$A114,BO$1)+Clean_sheet('10-11 Teamsheets'!$C$2:$H$106,$A114,BO$1)+Clean_sheet('11-12 Teamsheets'!$C$2:$H$119,$A114,BO$1)+Clean_sheet('12-13 Teamsheets'!$C$2:$H$126,$A114,BO$1)+Clean_sheet('13-14 Teamsheets'!$C$2:$H$132,$A114,BO$1)+Clean_sheet('14-15 Teamsheets'!$C$2:$H$136,$A114,BO$1)</f>
        <v>0</v>
      </c>
      <c r="BR114" s="27" t="str">
        <f>(CARDS('07-08 Teamsheets'!$H$2:$Z$88,$A114,$CX$2,'07-08 Teamsheets'!$C$2:$C$88,BO$1)+CARDS('08-09 Teamsheets'!$H$2:$Z$92,$A114,$CX$2,'08-09 Teamsheets'!$C$2:$C$92,BO$1)+CARDS('09-10 Teamsheets'!$H$2:$Z$98,$A114,$CX$2,'09-10 Teamsheets'!$C$2:$C$98,BO$1)+CARDS('10-11 Teamsheets'!$H$2:$Z$106,$A114,$CX$2,'10-11 Teamsheets'!$C$2:$C$106,BO$1)+CARDS('11-12 Teamsheets'!$H$2:$Z$119,$A114,$CX$2,'11-12 Teamsheets'!$C$2:$C$119,BO$1)+CARDS('12-13 Teamsheets'!$H$2:$Z$126,$A114,$CX$2,'12-13 Teamsheets'!$C$2:$C$126,BO$1)+CARDS('13-14 Teamsheets'!$H$2:$Z$132,$A114,$CX$2,'13-14 Teamsheets'!$C$2:$C$132,BO$1)+CARDS('14-15 Teamsheets'!$H$2:$Z$136,$A114,$CX$2,'14-15 Teamsheets'!$C$2:$C$136,BO$1)) &amp; "(" &amp; (CARDS('07-08 Teamsheets'!$H$2:$Z$88,$A114,$CX$3,'07-08 Teamsheets'!$C$2:$C$88,BO$1)+CARDS('08-09 Teamsheets'!$H$2:$Z$92,$A114,$CX$3,'08-09 Teamsheets'!$C$2:$C$92,BO$1)+CARDS('09-10 Teamsheets'!$H$2:$Z$98,$A114,$CX$3,'09-10 Teamsheets'!$C$2:$C$98,BO$1)+CARDS('10-11 Teamsheets'!$H$2:$Z$106,$A114,$CX$3,'10-11 Teamsheets'!$C$2:$C$106,BO$1)+CARDS('11-12 Teamsheets'!$H$2:$Z$119,$A114,$CX$3,'11-12 Teamsheets'!$C$2:$C$119,BO$1)+CARDS('12-13 Teamsheets'!$H$2:$Z$126,$A114,$CX$3,'12-13 Teamsheets'!$C$2:$C$126,BO$1)+CARDS('13-14 Teamsheets'!$H$2:$Z$132,$A114,$CX$3,'13-14 Teamsheets'!$C$2:$C$132,BO$1)+CARDS('14-15 Teamsheets'!$H$2:$Z$136,$A114,$CX$3,'14-15 Teamsheets'!$C$2:$C$136,BO$1)) &amp; ")"</f>
        <v>0(0)</v>
      </c>
      <c r="BS114" s="82">
        <f>MINS_PLAYED('07-08 Teamsheets'!$H$2:$R$88,$A114,'07-08 Teamsheets'!$C$2:$C$88,BO$1)+MINS_PLAYED('08-09 Teamsheets'!$H$2:$R$92,$A114,'08-09 Teamsheets'!$C$2:$C$92,BO$1)+MINS_PLAYED('09-10 Teamsheets'!$H$2:$R$98,$A114,'09-10 Teamsheets'!$C$2:$C$98,BO$1)+MINS_PLAYED('10-11 Teamsheets'!$H$2:$R$106,$A114,'10-11 Teamsheets'!$C$2:$C$106,BO$1)+MINS_PLAYED('11-12 Teamsheets'!$H$2:$R$119,$A114,'11-12 Teamsheets'!$C$2:$C$119,BO$1)+MINS_PLAYED('12-13 Teamsheets'!$H$2:$R$126,$A114,'12-13 Teamsheets'!$C$2:$C$126,BO$1)+MINS_PLAYED('13-14 Teamsheets'!$H$2:$R$132,$A114,'13-14 Teamsheets'!$C$2:$C$132,BO$1)+MINS_PLAYED('14-15 Teamsheets'!$H$2:$R$136,$A114,'14-15 Teamsheets'!$C$2:$C$136,BO$1)+MINS_AS_SUB('07-08 Teamsheets'!$S$2:$Z$88,$A114,'07-08 Teamsheets'!$C$2:$C$88,BO$1)+MINS_AS_SUB('08-09 Teamsheets'!$S$2:$Z$92,$A114,'08-09 Teamsheets'!$C$2:$C$92,BO$1)+MINS_AS_SUB('09-10 Teamsheets'!$S$2:$Z$98,$A114,'09-10 Teamsheets'!$C$2:$C$98,BO$1)+MINS_AS_SUB('10-11 Teamsheets'!$S$2:$Z$106,$A114,'10-11 Teamsheets'!$C$2:$C$106,BO$1)+MINS_AS_SUB('11-12 Teamsheets'!$S$2:$Z$119,$A114,'11-12 Teamsheets'!$C$2:$C$119,BO$1)+MINS_AS_SUB('12-13 Teamsheets'!$S$2:$Z$126,$A114,'12-13 Teamsheets'!$C$2:$C$126,BO$1)+MINS_AS_SUB('13-14 Teamsheets'!$S$2:$Z$132,$A114,'13-14 Teamsheets'!$C$2:$C$132,BO$1)+MINS_AS_SUB('14-15 Teamsheets'!$S$2:$Z$136,$A114,'14-15 Teamsheets'!$C$2:$C$136,BO$1)</f>
        <v>0</v>
      </c>
      <c r="BT114" s="71">
        <f>APPS('05-06 Teamsheets'!$H$2:$R$71,$A114,'05-06 Teamsheets'!$C$2:$C$71,B$1)+SUBS('05-06 Teamsheets'!$S$2:$W$71,$A114,'05-06 Teamsheets'!$C$2:$C$71,B$1)+APPS('06-07 Teamsheets'!$H$2:$R$83,$A114,'06-07 Teamsheets'!$C$2:$C$83,G$1)+SUBS('06-07 Teamsheets'!$S$2:$Z$83,$A114,'06-07 Teamsheets'!$C$2:$C$83,G$1)+APPS('07-08 Teamsheets'!$H$2:$R$88,$A114,'07-08 Teamsheets'!$C$2:$C$88,L$1)+SUBS('07-08 Teamsheets'!$S$2:$Z$88,$A114,'07-08 Teamsheets'!$C$2:$C$88,L$1)+APPS('08-09 Teamsheets'!$H$2:$R$92,$A114,'08-09 Teamsheets'!$C$2:$C$92,Q$1)+SUBS('08-09 Teamsheets'!$S$2:$Z$92,$A114,'08-09 Teamsheets'!$C$2:$C$92,Q$1)+APPS('09-10 Teamsheets'!$H$2:$R$98,$A114,'09-10 Teamsheets'!$C$2:$C$98,Q$1)+SUBS('09-10 Teamsheets'!$S$2:$Z$98,$A114,'09-10 Teamsheets'!$C$2:$C$98,Q$1)+APPS('10-11 Teamsheets'!$H$2:$R$107,$A114,'10-11 Teamsheets'!$C$2:$C$107,Q$1)+SUBS('10-11 Teamsheets'!$S$2:$Z$107,$A114,'10-11 Teamsheets'!$C$2:$C$107,Q$1)+APPS('11-12 Teamsheets'!$H$2:$R$119,$A114,'11-12 Teamsheets'!$C$2:$C$119,Q$1)+SUBS('11-12 Teamsheets'!$S$2:$Z$119,$A114,'11-12 Teamsheets'!$C$2:$C$119,Q$1)+APPS('12-13 Teamsheets'!$H$2:$R$126,$A114,'12-13 Teamsheets'!$C$2:$C$126,Q$1)+SUBS('12-13 Teamsheets'!$S$2:$Z$126,$A114,'12-13 Teamsheets'!$C$2:$C$126,Q$1)+APPS('13-14 Teamsheets'!$H$2:$R$132,$A114,'13-14 Teamsheets'!$C$2:$C$132,Q$1)+SUBS('13-14 Teamsheets'!$S$2:$Z$132,$A114,'13-14 Teamsheets'!$C$2:$C$132,Q$1)+APPS('14-15 Teamsheets'!$H$2:$R$136,$A114,'14-15 Teamsheets'!$C$2:$C$136,Q$1)+SUBS('14-15 Teamsheets'!$S$2:$Z$136,$A114,'14-15 Teamsheets'!$C$2:$C$136,Q$1)</f>
        <v>1</v>
      </c>
      <c r="BU114" s="132">
        <v>0</v>
      </c>
      <c r="BV114" s="27">
        <f>APPS('07-08 Teamsheets'!$H$2:$R$88,$A114,'07-08 Teamsheets'!$C$2:$C$88,AZ$1)+SUBS('07-08 Teamsheets'!$S$2:$Z$88,$A114,'07-08 Teamsheets'!$C$2:$C$88,AZ$1)+APPS('11-12 Teamsheets'!$H$2:$R$119,$A114,'11-12 Teamsheets'!$C$2:$C$119,AZ$1)+SUBS('11-12 Teamsheets'!$S$2:$Z$119,$A114,'11-12 Teamsheets'!$C$2:$C$119,AZ$1)+APPS('12-13 Teamsheets'!$H$2:$R$126,$A114,'12-13 Teamsheets'!$C$2:$C$126,AZ$1)+SUBS('12-13 Teamsheets'!$S$2:$Z$126,$A114,'12-13 Teamsheets'!$C$2:$C$126,AZ$1)+APPS('13-14 Teamsheets'!$H$2:$R$132,$A114,'13-14 Teamsheets'!$C$2:$C$132,AZ$1)+SUBS('13-14 Teamsheets'!$S$2:$Z$132,$A114,'13-14 Teamsheets'!$C$2:$C$132,AZ$1)+APPS('14-15 Teamsheets'!$H$2:$R$136,$A114,'14-15 Teamsheets'!$C$2:$C$136,AZ$1)+SUBS('14-15 Teamsheets'!$S$2:$Z$136,$A114,'14-15 Teamsheets'!$C$2:$C$136,AZ$1)+APPS('08-09 Teamsheets'!$H$2:$R$92,$A114,'08-09 Teamsheets'!$C$2:$C$92,BE$1)+APPS('09-10 Teamsheets'!$H$2:$R$98,$A114,'09-10 Teamsheets'!$C$2:$C$98,BE$1)+SUBS('08-09 Teamsheets'!$S$2:$Z$92,$A114,'08-09 Teamsheets'!$C$2:$C$92,BE$1)+SUBS('09-10 Teamsheets'!$S$2:$Z$98,$A114,'09-10 Teamsheets'!$C$2:$C$98,BE$1)+APPS('10-11 Teamsheets'!$H$2:$R$107,$A114,'10-11 Teamsheets'!$C$2:$C$107,BE$1)+SUBS('10-11 Teamsheets'!$S$2:$Z$107,$A114,'10-11 Teamsheets'!$C$2:$C$107,BE$1)+APPS('11-12 Teamsheets'!$H$2:$R$119,$A114,'11-12 Teamsheets'!$C$2:$C$119,BE$1)+SUBS('11-12 Teamsheets'!$S$2:$Z$119,$A114,'11-12 Teamsheets'!$C$2:$C$119,BE$1)+APPS('12-13 Teamsheets'!$H$2:$R$126,$A114,'12-13 Teamsheets'!$C$2:$C$126,BE$1)+SUBS('12-13 Teamsheets'!$S$2:$Z$126,$A114,'12-13 Teamsheets'!$C$2:$C$126,BE$1)+APPS('13-14 Teamsheets'!$H$2:$R$132,$A114,'13-14 Teamsheets'!$C$2:$C$132,BE$1)+SUBS('13-14 Teamsheets'!$S$2:$Z$132,$A114,'13-14 Teamsheets'!$C$2:$C$132,BE$1)+APPS('14-15 Teamsheets'!$H$2:$R$136,$A114,'14-15 Teamsheets'!$C$2:$C$136,BE$1)+SUBS('14-15 Teamsheets'!$S$2:$Z$136,$A114,'14-15 Teamsheets'!$C$2:$C$136,BE$1)</f>
        <v>0</v>
      </c>
      <c r="BW114" s="27">
        <f>APPS('07-08 Teamsheets'!$H$2:$R$88,$A114,'07-08 Teamsheets'!$C$2:$C$88,BJ$1)+APPS('08-09 Teamsheets'!$H$2:$R$92,$A114,'08-09 Teamsheets'!$C$2:$C$92,BJ$1)+APPS('09-10 Teamsheets'!$H$2:$R$98,$A114,'09-10 Teamsheets'!$C$2:$C$98,BJ$1)+SUBS('07-08 Teamsheets'!$S$2:$Z$88,$A114,'07-08 Teamsheets'!$C$2:$C$88,BJ$1)+SUBS('08-09 Teamsheets'!$S$2:$Z$92,$A114,'08-09 Teamsheets'!$C$2:$C$92,BJ$1)+SUBS('09-10 Teamsheets'!$S$2:$Z$98,$A114,'09-10 Teamsheets'!$C$2:$C$98,BJ$1)+APPS('10-11 Teamsheets'!$H$2:$R$107,$A114,'10-11 Teamsheets'!$C$2:$C$107,BJ$1)+SUBS('10-11 Teamsheets'!$S$2:$Z$107,$A114,'10-11 Teamsheets'!$C$2:$C$107,BJ$1)+APPS('11-12 Teamsheets'!$H$2:$R$119,$A114,'11-12 Teamsheets'!$C$2:$C$119,BJ$1)+SUBS('11-12 Teamsheets'!$S$2:$Z$111,$A114,'11-12 Teamsheets'!$C$2:$C$119,BJ$1)+APPS('12-13 Teamsheets'!$H$2:$R$126,$A114,'12-13 Teamsheets'!$C$2:$C$126,BJ$1)+SUBS('12-13 Teamsheets'!$S$2:$Z$118,$A114,'12-13 Teamsheets'!$C$2:$C$126,BJ$1)+APPS('13-14 Teamsheets'!$H$2:$R$132,$A114,'13-14 Teamsheets'!$C$2:$C$132,BJ$1)+SUBS('13-14 Teamsheets'!$S$2:$Z$124,$A114,'13-14 Teamsheets'!$C$2:$C$132,BJ$1)+APPS('14-15 Teamsheets'!$H$2:$R$136,$A114,'14-15 Teamsheets'!$C$2:$C$136,BJ$1)+SUBS('14-15 Teamsheets'!$S$2:$Z$128,$A114,'14-15 Teamsheets'!$C$2:$C$136,BJ$1)</f>
        <v>0</v>
      </c>
      <c r="BX114" s="27">
        <f>APPS('07-08 Teamsheets'!$H$2:$R$88,$A114,'07-08 Teamsheets'!$C$2:$C$88,BO$1)+APPS('08-09 Teamsheets'!$H$2:$R$92,$A114,'08-09 Teamsheets'!$C$2:$C$92,BO$1)+APPS('09-10 Teamsheets'!$H$2:$R$98,$A114,'09-10 Teamsheets'!$C$2:$C$98,BO$1)+SUBS('07-08 Teamsheets'!$S$2:$Z$88,$A114,'07-08 Teamsheets'!$C$2:$C$88,BO$1)+SUBS('08-09 Teamsheets'!$S$2:$Z$92,$A114,'08-09 Teamsheets'!$C$2:$C$92,BO$1)+SUBS('09-10 Teamsheets'!$S$2:$Z$98,$A114,'09-10 Teamsheets'!$C$2:$C$98,BO$1)+APPS('10-11 Teamsheets'!$H$2:$R$107,$A114,'10-11 Teamsheets'!$C$2:$C$107,BO$1)+SUBS('10-11 Teamsheets'!$S$2:$Z$107,$A114,'10-11 Teamsheets'!$C$2:$C$107,BO$1)+APPS('11-12 Teamsheets'!$H$2:$R$119,$A114,'11-12 Teamsheets'!$C$2:$C$119,BO$1)+SUBS('11-12 Teamsheets'!$S$2:$Z$119,$A114,'11-12 Teamsheets'!$C$2:$C$119,BO$1)+APPS('12-13 Teamsheets'!$H$2:$R$126,$A114,'12-13 Teamsheets'!$C$2:$C$126,BO$1)+SUBS('12-13 Teamsheets'!$S$2:$Z$126,$A114,'12-13 Teamsheets'!$C$2:$C$126,BO$1)+APPS('13-14 Teamsheets'!$H$2:$R$132,$A114,'13-14 Teamsheets'!$C$2:$C$132,BO$1)+SUBS('13-14 Teamsheets'!$S$2:$Z$132,$A114,'13-14 Teamsheets'!$C$2:$C$132,BO$1)+APPS('14-15 Teamsheets'!$H$2:$R$136,$A114,'14-15 Teamsheets'!$C$2:$C$136,BO$1)+SUBS('14-15 Teamsheets'!$S$2:$Z$136,$A114,'14-15 Teamsheets'!$C$2:$C$136,BO$1)</f>
        <v>0</v>
      </c>
      <c r="BY114" s="28">
        <f t="shared" si="31"/>
        <v>0</v>
      </c>
      <c r="BZ114" s="27" t="str">
        <f>(APPS('05-06 Teamsheets'!$H$2:$R$71,$A114) + APPS('06-07 Teamsheets'!$H$2:$R$83,$A114) +APPS('07-08 Teamsheets'!$H$2:$R$88,$A114) + APPS('08-09 Teamsheets'!$H$2:$R$92,$A114)+APPS('09-10 Teamsheets'!$H$2:$R$98,$A114)+APPS('10-11 Teamsheets'!$H$2:$R$107,$A114)+APPS('11-12 Teamsheets'!$H$2:$R$119,$A114)+APPS('12-13 Teamsheets'!$H$2:$R$126,$A114)+APPS('13-14 Teamsheets'!$H$2:$R$132,$A114)+APPS('14-15 Teamsheets'!$H$2:$R$136,$A114)) &amp; "(" &amp; (SUBS('05-06 Teamsheets'!$S$2:$W$71,$A114)+SUBS('06-07 Teamsheets'!$S$2:$Z$83,$A114)+SUBS('07-08 Teamsheets'!$S$2:$Z$88,$A114) +SUBS('08-09 Teamsheets'!$S$2:$Z$92,$A114)+SUBS('09-10 Teamsheets'!$S$2:$Z$98,$A114)+SUBS('10-11 Teamsheets'!$S$2:$Z$107,$A114)+SUBS('11-12 Teamsheets'!$S$2:$Z$119,$A114)+SUBS('12-13 Teamsheets'!$S$2:$Z$126,$A114)+SUBS('13-14 Teamsheets'!$S$2:$Z$132,$A114)+SUBS('14-15 Teamsheets'!$S$2:$Z$136,$A114)) &amp; ")"</f>
        <v>0(1)</v>
      </c>
      <c r="CA114" s="28">
        <f t="shared" si="32"/>
        <v>1</v>
      </c>
      <c r="CB114" s="71">
        <f>GOALS('05-06 Teamsheets'!$H$2:$W$71,$A114,'05-06 Teamsheets'!$C$2:$C$71,B$1)+GOALS('06-07 Teamsheets'!$H$2:$Z$83,$A114,'06-07 Teamsheets'!$C$2:$C$83,G$1)+GOALS('07-08 Teamsheets'!$H$2:$Z$88,$A114,'07-08 Teamsheets'!$C$2:$C$88,L$1)+GOALS('08-09 Teamsheets'!$H$2:$Z$92,$A114,'08-09 Teamsheets'!$C$2:$C$92,Q$1)+GOALS('09-10 Teamsheets'!$H$2:$Z$98,$A114,'09-10 Teamsheets'!$C$2:$C$98,Q$1)+GOALS('10-11 Teamsheets'!$H$2:$Z$107,$A114,'10-11 Teamsheets'!$C$2:$C$107,Q$1)+GOALS('11-12 Teamsheets'!$H$2:$Z$119,$A114,'11-12 Teamsheets'!$C$2:$C$119,Q$1)+GOALS('12-13 Teamsheets'!$H$2:$Z$126,$A114,'12-13 Teamsheets'!$C$2:$C$126,Q$1)+GOALS('13-14 Teamsheets'!$H$2:$Z$132,$A114,'13-14 Teamsheets'!$C$2:$C$132,Q$1)+GOALS('14-15 Teamsheets'!$H$2:$Z$136,$A114,'14-15 Teamsheets'!$C$2:$C$136,Q$1)</f>
        <v>0</v>
      </c>
      <c r="CC114" s="27">
        <f>GOALS('05-06 Teamsheets'!$H$2:$W$71,$A114,'05-06 Teamsheets'!$C$2:$C$71,V$1)+GOALS('05-06 Teamsheets'!$H$2:$W$71,$A114,'05-06 Teamsheets'!$C$2:$C$71,AA$1)+GOALS('06-07 Teamsheets'!$H$2:$Z$83,$A114,'06-07 Teamsheets'!$C$2:$C$83,AF$1)+GOALS('06-07 Teamsheets'!$H$2:$Z$83,$A114,'06-07 Teamsheets'!$C$2:$C$83,AK$1)+GOALS('07-08 Teamsheets'!$H$2:$Z$88,$A114,'07-08 Teamsheets'!$C$2:$C$88,AP$1)+GOALS('07-08 Teamsheets'!$H$2:$Z$88,$A114,'07-08 Teamsheets'!$C$2:$C$88,AU$1)+GOALS('07-08 Teamsheets'!$H$2:$Z$88,$A114,'07-08 Teamsheets'!$C$2:$C$88,AZ$1)+GOALS('11-12 Teamsheets'!$H$2:$Z$119,$A114,'11-12 Teamsheets'!$C$2:$C$119,AZ$1)+GOALS('12-13 Teamsheets'!$H$2:$Z$120,$A114,'12-13 Teamsheets'!$C$2:$C$120,AZ$1)+GOALS('13-14 Teamsheets'!$H$2:$Z$126,$A114,'13-14 Teamsheets'!$C$2:$C$126,AZ$1)+GOALS('14-15 Teamsheets'!$H$2:$Z$130,$A114,'14-15 Teamsheets'!$C$2:$C$130,AZ$1)+GOALS('08-09 Teamsheets'!$H$2:$Z$92,$A114,'08-09 Teamsheets'!$C$2:$C$92,BE$1)+GOALS('09-10 Teamsheets'!$H$2:$Z$98,$A114,'09-10 Teamsheets'!$C$2:$C$98,BE$1)+GOALS('10-11 Teamsheets'!$H$2:$Z$107,$A114,'10-11 Teamsheets'!$C$2:$C$107,BE$1)+GOALS('11-12 Teamsheets'!$H$2:$Z$119,$A114,'11-12 Teamsheets'!$C$2:$C$119,BE$1)+GOALS('12-13 Teamsheets'!$H$2:$Z$126,$A114,'12-13 Teamsheets'!$C$2:$C$126,BE$1)+GOALS('13-14 Teamsheets'!$H$2:$Z$132,$A114,'13-14 Teamsheets'!$C$2:$C$132,BE$1)+GOALS('14-15 Teamsheets'!$H$2:$Z$136,$A114,'14-15 Teamsheets'!$C$2:$C$136,BE$1)</f>
        <v>0</v>
      </c>
      <c r="CD114" s="27">
        <f>GOALS('07-08 Teamsheets'!$H$2:$Z$88,$A114,'07-08 Teamsheets'!$C$2:$C$88,BJ$1)
+GOALS('08-09 Teamsheets'!$H$2:$Z$92,$A114,'08-09 Teamsheets'!$C$2:$C$92,BJ$1)
+GOALS('09-10 Teamsheets'!$H$2:$Z$98,$A114,'09-10 Teamsheets'!$C$2:$C$98,BJ$1)
+GOALS('10-11 Teamsheets'!$H$2:$Z$107,$A114,'10-11 Teamsheets'!$C$2:$C$107,BJ$1)
+GOALS('11-12 Teamsheets'!$H$2:$Z$119,$A114,'11-12 Teamsheets'!$C$2:$C$119,BJ$1)
+GOALS('12-13 Teamsheets'!$H$2:$Z$124,$A114,'12-13 Teamsheets'!$C$2:$C$124,BJ$1)+GOALS('13-14 Teamsheets'!$H$2:$Z$130,$A114,'13-14 Teamsheets'!$C$2:$C$130,BJ$1)+GOALS('14-15 Teamsheets'!$H$2:$Z$134,$A114,'14-15 Teamsheets'!$C$2:$C$134,BJ$1)
+GOALS('07-08 Teamsheets'!$H$2:$Z$88,$A114,'07-08 Teamsheets'!$C$2:$C$88,BO$1)
+GOALS('08-09 Teamsheets'!$H$2:$Z$92,$A114,'08-09 Teamsheets'!$C$2:$C$92,BO$1)
+GOALS('09-10 Teamsheets'!$H$2:$Z$98,$A114,'09-10 Teamsheets'!$C$2:$C$98,BO$1)
+GOALS('10-11 Teamsheets'!$H$2:$Z$107,$A114,'10-11 Teamsheets'!$C$2:$C$107,BO$1)
+GOALS('11-12 Teamsheets'!$H$2:$Z$119,$A114,'11-12 Teamsheets'!$C$2:$C$119,BO$1)
+GOALS('12-13 Teamsheets'!$H$2:$Z$126,$A114,'12-13 Teamsheets'!$C$2:$C$126,BO$1)+GOALS('13-14 Teamsheets'!$H$2:$Z$132,$A114,'13-14 Teamsheets'!$C$2:$C$132,BO$1)+GOALS('14-15 Teamsheets'!$H$2:$Z$136,$A114,'14-15 Teamsheets'!$C$2:$C$136,BO$1)</f>
        <v>0</v>
      </c>
      <c r="CE114" s="28">
        <f t="shared" si="33"/>
        <v>0</v>
      </c>
      <c r="CF114" s="27" t="str">
        <f>(GOALS('05-06 Teamsheets'!$H$2:$R$71,$A114) +GOALS('06-07 Teamsheets'!$H$2:$R$83,$A114) +  GOALS('07-08 Teamsheets'!$H$2:$R$88,$A114) + GOALS('08-09 Teamsheets'!$H$2:$R$92,$A114)+GOALS('09-10 Teamsheets'!$H$2:$R$98,$A114)+GOALS('10-11 Teamsheets'!$H$2:$R$107,$A114)+GOALS('11-12 Teamsheets'!$H$2:$R$119,$A114)+GOALS('12-13 Teamsheets'!$H$2:$R$126,$A114)+GOALS('13-14 Teamsheets'!$H$2:$R$132,$A114)+GOALS('14-15 Teamsheets'!$H$2:$R$136,$A114)) &amp; "(" &amp; (GOALS('05-06 Teamsheets'!$S$2:$W$71,$A114)+GOALS('06-07 Teamsheets'!$S$2:$Z$83,$A114)+GOALS('07-08 Teamsheets'!$S$2:$Z$88,$A114)+GOALS('08-09 Teamsheets'!$S$2:$Z$92,$A114)+GOALS('09-10 Teamsheets'!$S$2:$Z$98,$A114)+GOALS('10-11 Teamsheets'!$S$2:$Z$107,$A114)+GOALS('11-12 Teamsheets'!$S$2:$Z$119,$A114)+GOALS('12-13 Teamsheets'!$S$2:$Z$126,$A114)+GOALS('13-14 Teamsheets'!$S$2:$Z$132,$A114)+GOALS('14-15 Teamsheets'!$S$2:$Z$136,$A114)) &amp; ")"</f>
        <v>0(0)</v>
      </c>
      <c r="CG114" s="28">
        <f t="shared" si="34"/>
        <v>0</v>
      </c>
      <c r="CH114" s="71">
        <f t="shared" si="35"/>
        <v>0</v>
      </c>
      <c r="CI114" s="83">
        <f t="shared" si="36"/>
        <v>0</v>
      </c>
      <c r="CJ114" s="77">
        <f t="shared" si="37"/>
        <v>0</v>
      </c>
      <c r="CK114" s="74" t="str">
        <f>(CARDS('05-06 Teamsheets'!$H$2:$W$71,$A114,$CX$2)+CARDS('06-07 Teamsheets'!$H$2:$Z$83,$A114,$CX$2)+CARDS('07-08 Teamsheets'!$H$2:$Z$88,$A114,$CX$2)+CARDS('08-09 Teamsheets'!$H$2:$Z$92,$A114,$CX$2)+CARDS('09-10 Teamsheets'!$H$2:$Z$98,$A114,$CX$2)+CARDS('10-11 Teamsheets'!$H$2:$Z$107,$A114,$CX$2)+CARDS('11-12 Teamsheets'!$H$2:$Z$119,$A114,$CX$2)+CARDS('12-13 Teamsheets'!$H$2:$Z$126,$A114,$CX$2)+CARDS('13-14 Teamsheets'!$H$2:$Z$130,$A114,$CX$2)) &amp; "(" &amp; (CARDS('05-06 Teamsheets'!$H$2:$W$71,$A114,$CX$3)+CARDS('06-07 Teamsheets'!$H$2:$Z$83,$A114,$CX$3)+CARDS('07-08 Teamsheets'!$H$2:$Z$88,$A114,$CX$3)+CARDS('08-09 Teamsheets'!$H$2:$Z$92,$A114,$CX$3)+CARDS('09-10 Teamsheets'!$H$2:$Z$98,$A114,$CX$3)+CARDS('10-11 Teamsheets'!$H$2:$Z$107,$A114,$CX$3)+CARDS('11-12 Teamsheets'!$H$2:$Z$119,$A114,$CX$3)+CARDS('13-14 Teamsheets'!$H$2:$Z$130,$A114,$CX$3)) &amp; ")"</f>
        <v>0(0)</v>
      </c>
      <c r="CL114" s="28">
        <f t="shared" si="10"/>
        <v>19</v>
      </c>
      <c r="CM114" s="28">
        <f t="shared" si="25"/>
        <v>0</v>
      </c>
      <c r="CN114" s="77">
        <f t="shared" si="12"/>
        <v>19</v>
      </c>
      <c r="CO114" s="28">
        <f t="shared" si="29"/>
        <v>19</v>
      </c>
      <c r="CP114" s="28">
        <f t="shared" si="30"/>
        <v>0</v>
      </c>
      <c r="CQ114" s="77">
        <f t="shared" si="24"/>
        <v>0</v>
      </c>
      <c r="CS114" s="71">
        <f t="shared" si="26"/>
        <v>174</v>
      </c>
      <c r="CT114" s="83">
        <f t="shared" si="27"/>
        <v>192</v>
      </c>
      <c r="CU114" s="77">
        <f t="shared" si="28"/>
        <v>101</v>
      </c>
    </row>
    <row r="115" spans="1:102" x14ac:dyDescent="0.2">
      <c r="A115" s="64" t="s">
        <v>2028</v>
      </c>
      <c r="B115" s="27" t="s">
        <v>1635</v>
      </c>
      <c r="C115" s="27" t="s">
        <v>1635</v>
      </c>
      <c r="D115" s="27">
        <v>0</v>
      </c>
      <c r="E115" s="27" t="s">
        <v>1635</v>
      </c>
      <c r="F115" s="82">
        <v>0</v>
      </c>
      <c r="G115" s="27" t="s">
        <v>1635</v>
      </c>
      <c r="H115" s="27" t="s">
        <v>1635</v>
      </c>
      <c r="I115" s="27">
        <v>0</v>
      </c>
      <c r="J115" s="27" t="s">
        <v>1635</v>
      </c>
      <c r="K115" s="82">
        <v>0</v>
      </c>
      <c r="L115" s="27" t="s">
        <v>1635</v>
      </c>
      <c r="M115" s="27" t="s">
        <v>1635</v>
      </c>
      <c r="N115" s="27">
        <v>0</v>
      </c>
      <c r="O115" s="27" t="s">
        <v>1635</v>
      </c>
      <c r="P115" s="82">
        <v>0</v>
      </c>
      <c r="Q115" s="27" t="str">
        <f>(APPS('08-09 Teamsheets'!$H$2:$R$92,$A115,'08-09 Teamsheets'!$C$2:$C$92,Q$1)+APPS('09-10 Teamsheets'!$H$2:$R$98,$A115,'09-10 Teamsheets'!$C$2:$C$98,Q$1)+APPS('10-11 Teamsheets'!$H$2:$R$107,$A115,'10-11 Teamsheets'!$C$2:$C$107,Q$1)+APPS('11-12 Teamsheets'!$H$2:$R$119,$A115,'11-12 Teamsheets'!$C$2:$C$119,Q$1)+APPS('12-13 Teamsheets'!$H$2:$R$126,$A115,'12-13 Teamsheets'!$C$2:$C$126,Q$1)+APPS('13-14 Teamsheets'!$H$2:$R$132,$A115,'13-14 Teamsheets'!$C$2:$C$132,Q$1)+APPS('14-15 Teamsheets'!$H$2:$R$136,$A115,'14-15 Teamsheets'!$C$2:$C$136,Q$1)) &amp; "(" &amp; (SUBS('08-09 Teamsheets'!$S$2:$Z$92,$A115,'08-09 Teamsheets'!$C$2:$C$92,Q$1)+SUBS('09-10 Teamsheets'!$S$2:$Z$98,$A115,'09-10 Teamsheets'!$C$2:$C$98,Q$1)+SUBS('10-11 Teamsheets'!$S$2:$Z$107,$A115,'10-11 Teamsheets'!$C$2:$C$107,Q$1)+SUBS('11-12 Teamsheets'!$S$2:$Z$119,$A115,'11-12 Teamsheets'!$C$2:$C$119,Q$1)+SUBS('12-13 Teamsheets'!$S$2:$Z$126,$A115,'12-13 Teamsheets'!$C$2:$C$126,Q$1)+SUBS('13-14 Teamsheets'!$S$2:$Z$132,$A115,'13-14 Teamsheets'!$C$2:$C$132,Q$1)+SUBS('14-15 Teamsheets'!$S$2:$Z$136,$A115,'14-15 Teamsheets'!$C$2:$C$136,Q$1)) &amp; ")"</f>
        <v>37(6)</v>
      </c>
      <c r="R115" s="27" t="str">
        <f>(GOALS('08-09 Teamsheets'!$H$2:$R$92,$A115,'08-09 Teamsheets'!$C$2:$C$92,Q$1)+GOALS('09-10 Teamsheets'!$H$2:$R$98,$A115,'09-10 Teamsheets'!$C$2:$C$98,Q$1)+GOALS('10-11 Teamsheets'!$H$2:$R$107,$A115,'10-11 Teamsheets'!$C$2:$C$107,Q$1)+GOALS('11-12 Teamsheets'!$H$2:$R$119,$A115,'11-12 Teamsheets'!$C$2:$C$119,Q$1)+GOALS('12-13 Teamsheets'!$H$2:$R$126,$A115,'12-13 Teamsheets'!$C$2:$C$126,Q$1)+GOALS('13-14 Teamsheets'!$H$2:$R$132,$A115,'13-14 Teamsheets'!$C$2:$C$132,Q$1)+GOALS('14-15 Teamsheets'!$H$2:$R$136,$A115,'14-15 Teamsheets'!$C$2:$C$136,Q$1)) &amp; "(" &amp; (GOALS('08-09 Teamsheets'!$S$2:$Z$92,$A115,'08-09 Teamsheets'!$C$2:$C$92,Q$1)+GOALS('09-10 Teamsheets'!$S$2:$Z$98,$A115,'09-10 Teamsheets'!$C$2:$C$98,Q$1)+GOALS('10-11 Teamsheets'!$S$2:$Z$107,$A115,'10-11 Teamsheets'!$C$2:$C$107,Q$1)+GOALS('11-12 Teamsheets'!$S$2:$Z$119,$A115,'11-12 Teamsheets'!$C$2:$C$119,Q$1)+GOALS('12-13 Teamsheets'!$S$2:$Z$126,$A115,'12-13 Teamsheets'!$C$2:$C$126,Q$1)+GOALS('13-14 Teamsheets'!$S$2:$Z$132,$A115,'13-14 Teamsheets'!$C$2:$C$132,Q$1)+GOALS('14-15 Teamsheets'!$S$2:$Z$136,$A115,'14-15 Teamsheets'!$C$2:$C$136,Q$1)) &amp; ")"</f>
        <v>11(0)</v>
      </c>
      <c r="S115" s="27">
        <f>Clean_sheet('08-09 Teamsheets'!$C$2:$H$92,$A115,Q$1)+Clean_sheet('09-10 Teamsheets'!$C$2:$H$98,$A115,Q$1)+Clean_sheet('10-11 Teamsheets'!$C$2:$H$107,$A115,Q$1)+Clean_sheet('11-12 Teamsheets'!$C$2:$H$119,$A115,Q$1)+Clean_sheet('12-13 Teamsheets'!$C$2:$H$126,$A115,Q$1)+Clean_sheet('13-14 Teamsheets'!$C$2:$H$132,$A115,Q$1)+Clean_sheet('14-15 Teamsheets'!$C$2:$H$136,$A115,Q$1)</f>
        <v>0</v>
      </c>
      <c r="T115" s="27" t="str">
        <f>(CARDS('08-09 Teamsheets'!$H$2:$Z$92,$A115,$CX$2,'08-09 Teamsheets'!$C$2:$C$92,Q$1)+CARDS('09-10 Teamsheets'!$H$2:$Z$98,$A115,$CX$2,'09-10 Teamsheets'!$C$2:$C$98,Q$1)+CARDS('10-11 Teamsheets'!$H$2:$Z$107,$A115,$CX$2,'10-11 Teamsheets'!$C$2:$C$107,Q$1)+CARDS('11-12 Teamsheets'!$H$2:$Z$119,$A115,$CX$2,'11-12 Teamsheets'!$C$2:$C$119,Q$1)+CARDS('12-13 Teamsheets'!$H$2:$Z$126,$A115,$CX$2,'12-13 Teamsheets'!$C$2:$C$126,Q$1)+CARDS('13-14 Teamsheets'!$H$2:$Z$132,$A115,$CX$2,'13-14 Teamsheets'!$C$2:$C$132,Q$1)+CARDS('14-15 Teamsheets'!$H$2:$Z$136,$A115,$CX$2,'14-15 Teamsheets'!$C$2:$C$136,Q$1)) &amp; "(" &amp; (CARDS('08-09 Teamsheets'!$H$2:$Z$92,$A115,$CX$3,'08-09 Teamsheets'!$C$2:$C$92,Q$1)+CARDS('09-10 Teamsheets'!$H$2:$Z$98,$A115,$CX$3,'09-10 Teamsheets'!$C$2:$C$98,Q$1)+CARDS('10-11 Teamsheets'!$H$2:$Z$107,$A115,$CX$3,'10-11 Teamsheets'!$C$2:$C$107,Q$1)+CARDS('11-12 Teamsheets'!$H$2:$Z$119,$A115,$CX$3,'11-12 Teamsheets'!$C$2:$C$119,Q$1)+CARDS('12-13 Teamsheets'!$H$2:$Z$126,$A115,$CX$3,'12-13 Teamsheets'!$C$2:$C$126,Q$1)+CARDS('13-14 Teamsheets'!$H$2:$Z$132,$A115,$CX$3,'13-14 Teamsheets'!$C$2:$C$132,Q$1)+CARDS('14-15 Teamsheets'!$H$2:$Z$136,$A115,$CX$3,'14-15 Teamsheets'!$C$2:$C$136,Q$1)) &amp; ")"</f>
        <v>0(0)</v>
      </c>
      <c r="U115" s="82">
        <f>MINS_PLAYED('08-09 Teamsheets'!$H$2:$R$92,$A115,'08-09 Teamsheets'!$C$2:$C$92,Q$1)+MINS_PLAYED('09-10 Teamsheets'!$H$2:$R$98,$A115,'09-10 Teamsheets'!$C$2:$C$98,Q$1)+ MINS_AS_SUB('08-09 Teamsheets'!$S$2:$Z$92,$A115,'08-09 Teamsheets'!$C$2:$C$92,Q$1)+ MINS_AS_SUB('09-10 Teamsheets'!$S$2:$Z$98,$A115,'09-10 Teamsheets'!$C$2:$C$98,Q$1)+MINS_PLAYED('10-11 Teamsheets'!$H$2:$R$107,$A115,'10-11 Teamsheets'!$C$2:$C$107,Q$1)+MINS_AS_SUB('10-11 Teamsheets'!$S$2:$Z$107,$A115,'10-11 Teamsheets'!$C$2:$C$107,Q$1)+MINS_PLAYED('11-12 Teamsheets'!$H$2:$R$119,$A115,'11-12 Teamsheets'!$C$2:$C$119,Q$1)+MINS_AS_SUB('11-12 Teamsheets'!$S$2:$Z$119,$A115,'11-12 Teamsheets'!$C$2:$C$119,Q$1)+MINS_PLAYED('12-13 Teamsheets'!$H$2:$R$126,$A115,'12-13 Teamsheets'!$C$2:$C$126,Q$1)+MINS_AS_SUB('12-13 Teamsheets'!$S$2:$Z$126,$A115,'12-13 Teamsheets'!$C$2:$C$126,Q$1)+MINS_PLAYED('13-14 Teamsheets'!$H$2:$R$132,$A115,'13-14 Teamsheets'!$C$2:$C$132,Q$1)+MINS_AS_SUB('13-14 Teamsheets'!$S$2:$Z$132,$A115,'13-14 Teamsheets'!$C$2:$C$132,Q$1)+MINS_PLAYED('14-15 Teamsheets'!$H$2:$R$136,$A115,'14-15 Teamsheets'!$C$2:$C$136,Q$1)+MINS_AS_SUB('14-15 Teamsheets'!$S$2:$Z$136,$A115,'14-15 Teamsheets'!$C$2:$C$136,Q$1)</f>
        <v>3188</v>
      </c>
      <c r="V115" s="27" t="s">
        <v>1635</v>
      </c>
      <c r="W115" s="27" t="s">
        <v>1635</v>
      </c>
      <c r="X115" s="27">
        <v>0</v>
      </c>
      <c r="Y115" s="27" t="s">
        <v>1635</v>
      </c>
      <c r="Z115" s="82">
        <v>0</v>
      </c>
      <c r="AA115" s="27" t="s">
        <v>1635</v>
      </c>
      <c r="AB115" s="27" t="s">
        <v>1635</v>
      </c>
      <c r="AC115" s="27">
        <v>0</v>
      </c>
      <c r="AD115" s="27" t="s">
        <v>1635</v>
      </c>
      <c r="AE115" s="82">
        <v>0</v>
      </c>
      <c r="AF115" s="27" t="s">
        <v>1635</v>
      </c>
      <c r="AG115" s="27" t="s">
        <v>1635</v>
      </c>
      <c r="AH115" s="27">
        <v>0</v>
      </c>
      <c r="AI115" s="27" t="s">
        <v>1635</v>
      </c>
      <c r="AJ115" s="82">
        <v>0</v>
      </c>
      <c r="AK115" s="27" t="s">
        <v>1635</v>
      </c>
      <c r="AL115" s="27" t="s">
        <v>1635</v>
      </c>
      <c r="AM115" s="27">
        <v>0</v>
      </c>
      <c r="AN115" s="27" t="s">
        <v>1635</v>
      </c>
      <c r="AO115" s="82">
        <v>0</v>
      </c>
      <c r="AP115" s="27" t="s">
        <v>1635</v>
      </c>
      <c r="AQ115" s="27" t="s">
        <v>1635</v>
      </c>
      <c r="AR115" s="27">
        <v>0</v>
      </c>
      <c r="AS115" s="27" t="s">
        <v>1635</v>
      </c>
      <c r="AT115" s="82">
        <v>0</v>
      </c>
      <c r="AU115" s="27" t="s">
        <v>1635</v>
      </c>
      <c r="AV115" s="27" t="s">
        <v>1635</v>
      </c>
      <c r="AW115" s="27">
        <v>0</v>
      </c>
      <c r="AX115" s="27" t="s">
        <v>1635</v>
      </c>
      <c r="AY115" s="82">
        <v>0</v>
      </c>
      <c r="AZ115" s="27" t="str">
        <f>(APPS('07-08 Teamsheets'!$H$2:$R$88,$A115,'07-08 Teamsheets'!$C$2:$C$88,AZ$1)+APPS('11-12 Teamsheets'!$H$2:$R$119,$A115,'11-12 Teamsheets'!$C$2:$C$119,AZ$1)+APPS('12-13 Teamsheets'!$H$2:$R$126,$A115,'12-13 Teamsheets'!$C$2:$C$126,AZ$1)+APPS('13-14 Teamsheets'!$H$2:$R$132,$A115,'13-14 Teamsheets'!$C$2:$C$132,AZ$1)+APPS('14-15 Teamsheets'!$H$2:$R$136,$A115,'14-15 Teamsheets'!$C$2:$C$136,AZ$1)) &amp; "(" &amp; (SUBS('07-08 Teamsheets'!$S$2:$Z$88,$A115,'07-08 Teamsheets'!$C$2:$C$88,AZ$1)+SUBS('11-12 Teamsheets'!$S$2:$Z$119,$A115,'11-12 Teamsheets'!$C$2:$C$119,AZ$1)+SUBS('12-13 Teamsheets'!$S$2:$Z$126,$A115,'12-13 Teamsheets'!$C$2:$C$126,AZ$1)+SUBS('13-14 Teamsheets'!$S$2:$Z$132,$A115,'13-14 Teamsheets'!$C$2:$C$132,AZ$1)+SUBS('14-15 Teamsheets'!$S$2:$Z$136,$A115,'14-15 Teamsheets'!$C$2:$C$136,AZ$1)) &amp; ")"</f>
        <v>0(0)</v>
      </c>
      <c r="BA115" s="27" t="str">
        <f>(GOALS('07-08 Teamsheets'!$H$2:$R$88,$A115,'07-08 Teamsheets'!$C$2:$C$88,AZ$1)+GOALS('11-12 Teamsheets'!$H$2:$R$119,$A115,'11-12 Teamsheets'!$C$2:$C$119,AZ$1)+GOALS('12-13 Teamsheets'!$H$2:$R$126,$A115,'12-13 Teamsheets'!$C$2:$C$126,AZ$1)+GOALS('13-14 Teamsheets'!$H$2:$R$132,$A115,'13-14 Teamsheets'!$C$2:$C$132,AZ$1)+GOALS('14-15 Teamsheets'!$H$2:$R$136,$A115,'14-15 Teamsheets'!$C$2:$C$136,AZ$1)) &amp; "(" &amp; (GOALS('07-08 Teamsheets'!$S$2:$Z$88,$A115,'07-08 Teamsheets'!$C$2:$C$88,AZ$1)+GOALS('11-12 Teamsheets'!$S$2:$Z$119,$A115,'11-12 Teamsheets'!$C$2:$C$119,AZ$1)+GOALS('12-13 Teamsheets'!$S$2:$Z$126,$A115,'12-13 Teamsheets'!$C$2:$C$126,AZ$1)+GOALS('13-14 Teamsheets'!$S$2:$Z$132,$A115,'13-14 Teamsheets'!$C$2:$C$132,AZ$1)+GOALS('14-15 Teamsheets'!$S$2:$Z$136,$A115,'14-15 Teamsheets'!$C$2:$C$136,AZ$1)) &amp; ")"</f>
        <v>0(0)</v>
      </c>
      <c r="BB115" s="27">
        <f>Clean_sheet('07-08 Teamsheets'!$C$2:$H$92,$A115,AZ$1)+Clean_sheet('11-12 Teamsheets'!$C$2:$H$119,$A115,AZ$1)+Clean_sheet('12-13 Teamsheets'!$C$2:$H$126,$A115,AZ$1)+Clean_sheet('13-14 Teamsheets'!$C$2:$H$132,$A115,AZ$1)+Clean_sheet('14-15 Teamsheets'!$C$2:$H$136,$A115,AZ$1)</f>
        <v>0</v>
      </c>
      <c r="BC115" s="27" t="str">
        <f>(CARDS('07-08 Teamsheets'!$H$2:$Z$88,$A115,$CX$2,'07-08 Teamsheets'!$C$2:$C$88,AZ$1)+CARDS('11-12 Teamsheets'!$H$2:$Z$119,$A115,$CX$2,'11-12 Teamsheets'!$C$2:$C$119,AZ$1)+CARDS('12-13 Teamsheets'!$H$2:$Z$126,$A115,$CX$2,'12-13 Teamsheets'!$C$2:$C$126,AZ$1)+CARDS('13-14 Teamsheets'!$H$2:$Z$132,$A115,$CX$2,'13-14 Teamsheets'!$C$2:$C$132,AZ$1)+CARDS('14-15 Teamsheets'!$H$2:$Z$136,$A115,$CX$2,'14-15 Teamsheets'!$C$2:$C$136,AZ$1)) &amp; "(" &amp; (CARDS('07-08 Teamsheets'!$H$2:$Z$88,$A115,$CX$3,'07-08 Teamsheets'!$C$2:$C$88,AZ$1)+CARDS('11-12 Teamsheets'!$H$2:$Z$119,$A115,$CX$3,'11-12 Teamsheets'!$C$2:$C$119,AZ$1)+CARDS('12-13 Teamsheets'!$H$2:$Z$126,$A115,$CX$3,'12-13 Teamsheets'!$C$2:$C$126,AZ$1)+CARDS('13-14 Teamsheets'!$H$2:$Z$132,$A115,$CX$3,'13-14 Teamsheets'!$C$2:$C$132,AZ$1)+CARDS('14-15 Teamsheets'!$H$2:$Z$136,$A115,$CX$3,'14-15 Teamsheets'!$C$2:$C$136,AZ$1)) &amp; ")"</f>
        <v>0(0)</v>
      </c>
      <c r="BD115" s="82">
        <f>MINS_PLAYED('07-08 Teamsheets'!$H$2:$R$88,$A115,'07-08 Teamsheets'!$C$2:$C$88,AZ$1)+MINS_PLAYED('11-12 Teamsheets'!$H$2:$R$119,$A115,'11-12 Teamsheets'!$C$2:$C$119,AZ$1)+MINS_PLAYED('12-13 Teamsheets'!$H$2:$R$126,$A115,'12-13 Teamsheets'!$C$2:$C$126,AZ$1)+MINS_PLAYED('13-14 Teamsheets'!$H$2:$R$132,$A115,'13-14 Teamsheets'!$C$2:$C$132,AZ$1)+MINS_PLAYED('14-15 Teamsheets'!$H$2:$R$136,$A115,'14-15 Teamsheets'!$C$2:$C$136,AZ$1)+MINS_AS_SUB('07-08 Teamsheets'!$S$2:$Z$88,$A115,'07-08 Teamsheets'!$C$2:$C$88,AZ$1)+MINS_AS_SUB('11-12 Teamsheets'!$S$2:$Z$119,$A115,'11-12 Teamsheets'!$C$2:$C$119,AZ$1)+MINS_AS_SUB('12-13 Teamsheets'!$S$2:$Z$126,$A115,'12-13 Teamsheets'!$C$2:$C$126,AZ$1)+MINS_AS_SUB('13-14 Teamsheets'!$S$2:$Z$132,$A115,'13-14 Teamsheets'!$C$2:$C$132,AZ$1)+MINS_AS_SUB('14-15 Teamsheets'!$S$2:$Z$136,$A115,'14-15 Teamsheets'!$C$2:$C$136,AZ$1)</f>
        <v>0</v>
      </c>
      <c r="BE115" s="27" t="str">
        <f>(APPS('08-09 Teamsheets'!$H$2:$R$92,$A115,'08-09 Teamsheets'!$C$2:$C$92,BE$1)+APPS('09-10 Teamsheets'!$H$2:$R$98,$A115,'09-10 Teamsheets'!$C$2:$C$98,BE$1)+APPS('10-11 Teamsheets'!$H$2:$R$107,$A115,'10-11 Teamsheets'!$C$2:$C$107,BE$1)+APPS('11-12 Teamsheets'!$H$2:$R$119,$A115,'11-12 Teamsheets'!$C$2:$C$119,BE$1)+APPS('12-13 Teamsheets'!$H$2:$R$126,$A115,'12-13 Teamsheets'!$C$2:$C$126,BE$1)+APPS('13-14 Teamsheets'!$H$2:$R$132,$A115,'13-14 Teamsheets'!$C$2:$C$132,BE$1)+APPS('14-15 Teamsheets'!$H$2:$R$136,$A115,'14-15 Teamsheets'!$C$2:$C$136,BE$1)) &amp; "(" &amp; (SUBS('08-09 Teamsheets'!$S$2:$Z$92,$A115,'08-09 Teamsheets'!$C$2:$C$92,BE$1)+SUBS('09-10 Teamsheets'!$S$2:$Z$98,$A115,'09-10 Teamsheets'!$C$2:$C$98,BE$1)+SUBS('10-11 Teamsheets'!$S$2:$Z$107,$A115,'10-11 Teamsheets'!$C$2:$C$107,BE$1)+SUBS('11-12 Teamsheets'!$S$2:$Z$119,$A115,'11-12 Teamsheets'!$C$2:$C$119,BE$1)+SUBS('12-13 Teamsheets'!$S$2:$Z$126,$A115,'12-13 Teamsheets'!$C$2:$C$126,BE$1)+SUBS('13-14 Teamsheets'!$S$2:$Z$132,$A115,'13-14 Teamsheets'!$C$2:$C$132,BE$1)+SUBS('14-15 Teamsheets'!$S$2:$Z$136,$A115,'14-15 Teamsheets'!$C$2:$C$136,BE$1)) &amp; ")"</f>
        <v>1(0)</v>
      </c>
      <c r="BF115" s="27" t="str">
        <f>(GOALS('08-09 Teamsheets'!$H$2:$R$92,$A115,'08-09 Teamsheets'!$C$2:$C$92,BE$1)+GOALS('09-10 Teamsheets'!$H$2:$R$98,$A115,'09-10 Teamsheets'!$C$2:$C$98,BE$1)+GOALS('10-11 Teamsheets'!$H$2:$R$107,$A115,'10-11 Teamsheets'!$C$2:$C$107,BE$1)+GOALS('11-12 Teamsheets'!$H$2:$R$119,$A115,'11-12 Teamsheets'!$C$2:$C$119,BE$1)+GOALS('12-13 Teamsheets'!$H$2:$R$126,$A115,'12-13 Teamsheets'!$C$2:$C$126,BE$1)+GOALS('13-14 Teamsheets'!$H$2:$R$132,$A115,'13-14 Teamsheets'!$C$2:$C$132,BE$1)+GOALS('14-15 Teamsheets'!$H$2:$R$136,$A115,'14-15 Teamsheets'!$C$2:$C$136,BE$1)) &amp; "(" &amp; (GOALS('08-09 Teamsheets'!$S$2:$Z$92,$A115,'08-09 Teamsheets'!$C$2:$C$92,BE$1)+GOALS('09-10 Teamsheets'!$S$2:$Z$98,$A115,'09-10 Teamsheets'!$C$2:$C$98,BE$1)+GOALS('10-11 Teamsheets'!$S$2:$Z$107,$A115,'10-11 Teamsheets'!$C$2:$C$107,BE$1)+GOALS('11-12 Teamsheets'!$S$2:$Z$119,$A115,'11-12 Teamsheets'!$C$2:$C$119,BE$1)+GOALS('12-13 Teamsheets'!$S$2:$Z$126,$A115,'12-13 Teamsheets'!$C$2:$C$126,BE$1)+GOALS('13-14 Teamsheets'!$S$2:$Z$132,$A115,'13-14 Teamsheets'!$C$2:$C$132,BE$1)+GOALS('14-15 Teamsheets'!$S$2:$Z$136,$A115,'14-15 Teamsheets'!$C$2:$C$136,BE$1)) &amp; ")"</f>
        <v>0(0)</v>
      </c>
      <c r="BG115" s="27">
        <f>Clean_sheet('08-09 Teamsheets'!$C$2:$H$92,$A115,BE$1)+Clean_sheet('09-10 Teamsheets'!$C$2:$H$98,$A115,BE$1)+Clean_sheet('10-11 Teamsheets'!$C$2:$H$107,$A115,BE$1)+Clean_sheet('11-12 Teamsheets'!$C$2:$H$119,$A115,BE$1)+Clean_sheet('12-13 Teamsheets'!$C$2:$H$126,$A115,BE$1)+Clean_sheet('13-14 Teamsheets'!$C$2:$H$132,$A115,BE$1)+Clean_sheet('14-15 Teamsheets'!$C$2:$H$136,$A115,BE$1)</f>
        <v>0</v>
      </c>
      <c r="BH115" s="27" t="str">
        <f>(CARDS('08-09 Teamsheets'!$H$2:$Z$92,$A115,$CX$2,'08-09 Teamsheets'!$C$2:$C$92,BE$1)+CARDS('09-10 Teamsheets'!$H$2:$Z$98,$A115,$CX$2,'09-10 Teamsheets'!$C$2:$C$98,BE$1)+CARDS('10-11 Teamsheets'!$H$2:$Z$107,$A115,$CX$2,'10-11 Teamsheets'!$C$2:$C$107,BE$1)+CARDS('11-12 Teamsheets'!$H$2:$Z$119,$A115,$CX$2,'11-12 Teamsheets'!$C$2:$C$119,BE$1)+CARDS('12-13 Teamsheets'!$H$2:$Z$126,$A115,$CX$2,'12-13 Teamsheets'!$C$2:$C$126,BE$1)+CARDS('13-14 Teamsheets'!$H$2:$Z$132,$A115,$CX$2,'13-14 Teamsheets'!$C$2:$C$132,BE$1)+CARDS('14-15 Teamsheets'!$H$2:$Z$136,$A115,$CX$2,'14-15 Teamsheets'!$C$2:$C$136,BE$1)) &amp; "(" &amp; (CARDS('08-09 Teamsheets'!$H$2:$Z$92,$A115,$CX$3,'08-09 Teamsheets'!$C$2:$C$92,BE$1)+CARDS('09-10 Teamsheets'!$H$2:$Z$98,$A115,$CX$3,'09-10 Teamsheets'!$C$2:$C$98,BE$1)+CARDS('10-11 Teamsheets'!$H$2:$Z$107,$A115,$CX$3,'10-11 Teamsheets'!$C$2:$C$107,BE$1)+CARDS('11-12 Teamsheets'!$H$2:$Z$119,$A115,$CX$3,'11-12 Teamsheets'!$C$2:$C$119,BE$1)+CARDS('12-13 Teamsheets'!$H$2:$Z$126,$A115,$CX$3,'12-13 Teamsheets'!$C$2:$C$126,BE$1)+CARDS('13-14 Teamsheets'!$H$2:$Z$132,$A115,$CX$3,'13-14 Teamsheets'!$C$2:$C$132,BE$1)+CARDS('14-15 Teamsheets'!$H$2:$Z$136,$A115,$CX$3,'14-15 Teamsheets'!$C$2:$C$136,BE$1)) &amp; ")"</f>
        <v>0(0)</v>
      </c>
      <c r="BI115" s="82">
        <f>MINS_PLAYED('08-09 Teamsheets'!$H$2:$R$92,$A115,'08-09 Teamsheets'!$C$2:$C$92,BE$1)+MINS_PLAYED('09-10 Teamsheets'!$H$2:$R$98,$A115,'09-10 Teamsheets'!$C$2:$C$98,BE$1)+ MINS_AS_SUB('08-09 Teamsheets'!$S$2:$Z$92,$A115,'08-09 Teamsheets'!$C$2:$C$92,BE$1)+ MINS_AS_SUB('09-10 Teamsheets'!$S$2:$Z$98,$A115,'09-10 Teamsheets'!$C$2:$C$98,BE$1)+MINS_PLAYED('10-11 Teamsheets'!$H$2:$R$107,$A115,'10-11 Teamsheets'!$C$2:$C$107,BE$1)+MINS_AS_SUB('10-11 Teamsheets'!$S$2:$Z$107,$A115,'10-11 Teamsheets'!$C$2:$C$107,BE$1)+MINS_PLAYED('11-12 Teamsheets'!$H$2:$R$119,$A115,'11-12 Teamsheets'!$C$2:$C$119,BE$1)+MINS_AS_SUB('11-12 Teamsheets'!$S$2:$Z$119,$A115,'11-12 Teamsheets'!$C$2:$C$119,BE$1)+MINS_PLAYED('12-13 Teamsheets'!$H$2:$R$126,$A115,'12-13 Teamsheets'!$C$2:$C$126,BE$1)+MINS_AS_SUB('12-13 Teamsheets'!$S$2:$Z$126,$A115,'12-13 Teamsheets'!$C$2:$C$126,BE$1)+MINS_PLAYED('13-14 Teamsheets'!$H$2:$R$132,$A115,'13-14 Teamsheets'!$C$2:$C$132,BE$1)+MINS_AS_SUB('13-14 Teamsheets'!$S$2:$Z$132,$A115,'13-14 Teamsheets'!$C$2:$C$132,BE$1)+MINS_PLAYED('14-15 Teamsheets'!$H$2:$R$136,$A115,'14-15 Teamsheets'!$C$2:$C$136,BE$1)+MINS_AS_SUB('14-15 Teamsheets'!$S$2:$Z$136,$A115,'14-15 Teamsheets'!$C$2:$C$136,BE$1)</f>
        <v>60</v>
      </c>
      <c r="BJ115" s="27" t="str">
        <f>(APPS('07-08 Teamsheets'!$H$2:$R$88,$A115,'07-08 Teamsheets'!$C$2:$C$88,BJ$1)+APPS('08-09 Teamsheets'!$H$2:$R$92,$A115,'08-09 Teamsheets'!$C$2:$C$92,BJ$1)+APPS('09-10 Teamsheets'!$H$2:$R$98,$A115,'09-10 Teamsheets'!$C$2:$C$98,BJ$1)+APPS('10-11 Teamsheets'!$H$2:$R$106,$A115,'10-11 Teamsheets'!$C$2:$C$106,BJ$1)+APPS('11-12 Teamsheets'!$H$2:$R$119,$A115,'11-12 Teamsheets'!$C$2:$C$119,BJ$1)+APPS('12-13 Teamsheets'!$H$2:$R$126,$A115,'12-13 Teamsheets'!$C$2:$C$126,BJ$1)+APPS('13-14 Teamsheets'!$H$2:$R$132,$A115,'13-14 Teamsheets'!$C$2:$C$132,BJ$1)+APPS('14-15 Teamsheets'!$H$2:$R$136,$A115,'14-15 Teamsheets'!$C$2:$C$136,BJ$1)) &amp; "(" &amp; (SUBS('07-08 Teamsheets'!$S$2:$Z$88,$A115,'07-08 Teamsheets'!$C$2:$C$88,BJ$1)+SUBS('08-09 Teamsheets'!$S$2:$Z$92,$A115,'08-09 Teamsheets'!$C$2:$C$92,BJ$1)+SUBS('09-10 Teamsheets'!$S$2:$Z$98,$A115,'09-10 Teamsheets'!$C$2:$C$98,BJ$1)+SUBS('10-11 Teamsheets'!$S$2:$Z$106,$A115,'10-11 Teamsheets'!$C$2:$C$106,BJ$1)+SUBS('11-12 Teamsheets'!$S$2:$Z$119,$A115,'11-12 Teamsheets'!$C$2:$C$119,BJ$1)+SUBS('12-13 Teamsheets'!$S$2:$Z$126,$A115,'12-13 Teamsheets'!$C$2:$C$126,BJ$1)+SUBS('13-14 Teamsheets'!$S$2:$Z$132,$A115,'13-14 Teamsheets'!$C$2:$C$132,BJ$1)+SUBS('14-15 Teamsheets'!$S$2:$Z$136,$A115,'14-15 Teamsheets'!$C$2:$C$136,BJ$1)) &amp; ")"</f>
        <v>4(0)</v>
      </c>
      <c r="BK115" s="27" t="str">
        <f>(GOALS('07-08 Teamsheets'!$H$2:$R$88,$A115,'07-08 Teamsheets'!$C$2:$C$88,BJ$1)+GOALS('08-09 Teamsheets'!$H$2:$R$92,$A115,'08-09 Teamsheets'!$C$2:$C$92,BJ$1)+GOALS('09-10 Teamsheets'!$H$2:$R$98,$A115,'09-10 Teamsheets'!$C$2:$C$98,BJ$1)+GOALS('10-11 Teamsheets'!$H$2:$R$106,$A115,'10-11 Teamsheets'!$C$2:$C$106,BJ$1)+GOALS('11-12 Teamsheets'!$H$2:$R$119,$A115,'11-12 Teamsheets'!$C$2:$C$119,BJ$1)+GOALS('12-13 Teamsheets'!$H$2:$R$126,$A115,'12-13 Teamsheets'!$C$2:$C$126,BJ$1)+GOALS('13-14 Teamsheets'!$H$2:$R$132,$A115,'13-14 Teamsheets'!$C$2:$C$132,BJ$1)+GOALS('14-15 Teamsheets'!$H$2:$R$136,$A115,'14-15 Teamsheets'!$C$2:$C$136,BJ$1)) &amp; "(" &amp; (GOALS('07-08 Teamsheets'!$S$2:$Z$88,$A115,'07-08 Teamsheets'!$C$2:$C$88,BJ$1)+GOALS('08-09 Teamsheets'!$S$2:$Z$92,$A115,'08-09 Teamsheets'!$C$2:$C$92,BJ$1)+GOALS('09-10 Teamsheets'!$S$2:$Z$98,$A115,'09-10 Teamsheets'!$C$2:$C$98,BJ$1)+GOALS('10-11 Teamsheets'!$S$2:$Z$106,$A115,'10-11 Teamsheets'!$C$2:$C$106,BJ$1)+GOALS('11-12 Teamsheets'!$S$2:$Z$119,$A115,'11-12 Teamsheets'!$C$2:$C$119,BJ$1)+GOALS('12-13 Teamsheets'!$S$2:$Z$126,$A115,'12-13 Teamsheets'!$C$2:$C$126,BJ$1)+GOALS('13-14 Teamsheets'!$S$2:$Z$132,$A115,'13-14 Teamsheets'!$C$2:$C$132,BJ$1)+GOALS('14-15 Teamsheets'!$S$2:$Z$136,$A115,'14-15 Teamsheets'!$C$2:$C$136,BJ$1)) &amp; ")"</f>
        <v>1(0)</v>
      </c>
      <c r="BL115" s="27">
        <f>Clean_sheet('07-08 Teamsheets'!$C$2:$H$92,$A115,BJ$1)+Clean_sheet('08-09 Teamsheets'!$C$2:$H$92,$A115,BJ$1)+Clean_sheet('09-10 Teamsheets'!$C$2:$H$98,$A115,BJ$1)+Clean_sheet('10-11 Teamsheets'!$C$2:$H$106,$A115,BJ$1)+Clean_sheet('11-12 Teamsheets'!$C$2:$H$119,$A115,BJ$1)+Clean_sheet('12-13 Teamsheets'!$C$2:$H$126,$A115,BJ$1)+Clean_sheet('13-14 Teamsheets'!$C$2:$H$132,$A115,BJ$1)+Clean_sheet('14-15 Teamsheets'!$C$2:$H$136,$A115,BJ$1)</f>
        <v>0</v>
      </c>
      <c r="BM115" s="27" t="str">
        <f>(CARDS('07-08 Teamsheets'!$H$2:$Z$88,$A115,$CX$2,'07-08 Teamsheets'!$C$2:$C$88,BJ$1)+CARDS('08-09 Teamsheets'!$H$2:$Z$92,$A115,$CX$2,'08-09 Teamsheets'!$C$2:$C$92,BJ$1)+CARDS('09-10 Teamsheets'!$H$2:$Z$98,$A115,$CX$2,'09-10 Teamsheets'!$C$2:$C$98,BJ$1)+CARDS('10-11 Teamsheets'!$H$2:$Z$106,$A115,$CX$2,'10-11 Teamsheets'!$C$2:$C$106,BJ$1)+CARDS('11-12 Teamsheets'!$H$2:$Z$119,$A115,$CX$2,'11-12 Teamsheets'!$C$2:$C$119,BJ$1)+CARDS('12-13 Teamsheets'!$H$2:$Z$126,$A115,$CX$2,'12-13 Teamsheets'!$C$2:$C$126,BJ$1)+CARDS('13-14 Teamsheets'!$H$2:$Z$132,$A115,$CX$2,'13-14 Teamsheets'!$C$2:$C$132,BJ$1)+CARDS('14-15 Teamsheets'!$H$2:$Z$136,$A115,$CX$2,'14-15 Teamsheets'!$C$2:$C$136,BJ$1)) &amp; "(" &amp; (CARDS('07-08 Teamsheets'!$H$2:$Z$88,$A115,$CX$3,'07-08 Teamsheets'!$C$2:$C$88,BJ$1)+CARDS('08-09 Teamsheets'!$H$2:$Z$92,$A115,$CX$3,'08-09 Teamsheets'!$C$2:$C$92,BJ$1)+CARDS('09-10 Teamsheets'!$H$2:$Z$98,$A115,$CX$3,'09-10 Teamsheets'!$C$2:$C$98,BJ$1)+CARDS('10-11 Teamsheets'!$H$2:$Z$106,$A115,$CX$3,'10-11 Teamsheets'!$C$2:$C$106,BJ$1)+CARDS('11-12 Teamsheets'!$H$2:$Z$119,$A115,$CX$3,'11-12 Teamsheets'!$C$2:$C$119,BJ$1)+CARDS('12-13 Teamsheets'!$H$2:$Z$126,$A115,$CX$3,'12-13 Teamsheets'!$C$2:$C$126,BJ$1)+CARDS('13-14 Teamsheets'!$H$2:$Z$132,$A115,$CX$3,'13-14 Teamsheets'!$C$2:$C$132,BJ$1)+CARDS('14-15 Teamsheets'!$H$2:$Z$136,$A115,$CX$3,'14-15 Teamsheets'!$C$2:$C$136,BJ$1)) &amp; ")"</f>
        <v>0(0)</v>
      </c>
      <c r="BN115" s="82">
        <f>MINS_PLAYED('07-08 Teamsheets'!$H$2:$R$88,$A115,'07-08 Teamsheets'!$C$2:$C$88,BJ$1)+MINS_PLAYED('08-09 Teamsheets'!$H$2:$R$92,$A115,'08-09 Teamsheets'!$C$2:$C$92,BJ$1)+MINS_PLAYED('09-10 Teamsheets'!$H$2:$R$98,$A115,'09-10 Teamsheets'!$C$2:$C$98,BJ$1)+MINS_PLAYED('10-11 Teamsheets'!$H$2:$R$106,$A115,'10-11 Teamsheets'!$C$2:$C$106,BJ$1)+MINS_PLAYED('11-12 Teamsheets'!$H$2:$R$119,$A115,'11-12 Teamsheets'!$C$2:$C$119,BJ$1)+MINS_PLAYED('12-13 Teamsheets'!$H$2:$R$126,$A115,'12-13 Teamsheets'!$C$2:$C$126,BJ$1)+MINS_PLAYED('13-14 Teamsheets'!$H$2:$R$132,$A115,'13-14 Teamsheets'!$C$2:$C$132,BJ$1)+MINS_PLAYED('14-15 Teamsheets'!$H$2:$R$136,$A115,'14-15 Teamsheets'!$C$2:$C$136,BJ$1)+MINS_AS_SUB('07-08 Teamsheets'!$S$2:$Z$88,$A115,'07-08 Teamsheets'!$C$2:$C$88,BJ$1)+MINS_AS_SUB('08-09 Teamsheets'!$S$2:$Z$92,$A115,'08-09 Teamsheets'!$C$2:$C$92,BJ$1)+MINS_AS_SUB('09-10 Teamsheets'!$S$2:$Z$98,$A115,'09-10 Teamsheets'!$C$2:$C$98,BJ$1)+MINS_AS_SUB('10-11 Teamsheets'!$S$2:$Z$106,$A115,'10-11 Teamsheets'!$C$2:$C$106,BJ$1)+MINS_AS_SUB('11-12 Teamsheets'!$S$2:$Z$119,$A115,'11-12 Teamsheets'!$C$2:$C$119,BJ$1)+MINS_AS_SUB('12-13 Teamsheets'!$S$2:$Z$126,$A115,'12-13 Teamsheets'!$C$2:$C$126,BJ$1)+MINS_AS_SUB('13-14 Teamsheets'!$S$2:$Z$132,$A115,'13-14 Teamsheets'!$C$2:$C$132,BJ$1)+MINS_AS_SUB('14-15 Teamsheets'!$S$2:$Z$136,$A115,'14-15 Teamsheets'!$C$2:$C$136,BJ$1)</f>
        <v>280</v>
      </c>
      <c r="BO115" s="27" t="str">
        <f>(APPS('07-08 Teamsheets'!$H$2:$R$88,$A115,'07-08 Teamsheets'!$C$2:$C$88,BO$1)+APPS('08-09 Teamsheets'!$H$2:$R$92,$A115,'08-09 Teamsheets'!$C$2:$C$92,BO$1)+APPS('09-10 Teamsheets'!$H$2:$R$98,$A115,'09-10 Teamsheets'!$C$2:$C$98,BO$1)+APPS('10-11 Teamsheets'!$H$2:$R$106,$A115,'10-11 Teamsheets'!$C$2:$C$106,BO$1)+APPS('11-12 Teamsheets'!$H$2:$R$119,$A115,'11-12 Teamsheets'!$C$2:$C$119,BO$1)+APPS('12-13 Teamsheets'!$H$2:$R$126,$A115,'12-13 Teamsheets'!$C$2:$C$126,BO$1)+APPS('13-14 Teamsheets'!$H$2:$R$132,$A115,'13-14 Teamsheets'!$C$2:$C$132,BO$1)+APPS('14-15 Teamsheets'!$H$2:$R$136,$A115,'14-15 Teamsheets'!$C$2:$C$136,BO$1)) &amp; "(" &amp; (SUBS('07-08 Teamsheets'!$S$2:$Z$88,$A115,'07-08 Teamsheets'!$C$2:$C$88,BO$1)+SUBS('08-09 Teamsheets'!$S$2:$Z$92,$A115,'08-09 Teamsheets'!$C$2:$C$92,BO$1)+SUBS('09-10 Teamsheets'!$S$2:$Z$98,$A115,'09-10 Teamsheets'!$C$2:$C$98,BO$1)+SUBS('10-11 Teamsheets'!$S$2:$Z$106,$A115,'10-11 Teamsheets'!$C$2:$C$106,BO$1)+SUBS('11-12 Teamsheets'!$S$2:$Z$119,$A115,'11-12 Teamsheets'!$C$2:$C$119,BO$1)+SUBS('12-13 Teamsheets'!$S$2:$Z$126,$A115,'12-13 Teamsheets'!$C$2:$C$126,BO$1)+SUBS('13-14 Teamsheets'!$S$2:$Z$132,$A115,'13-14 Teamsheets'!$C$2:$C$132,BO$1)+SUBS('14-15 Teamsheets'!$S$2:$Z$136,$A115,'14-15 Teamsheets'!$C$2:$C$136,BO$1)) &amp; ")"</f>
        <v>3(2)</v>
      </c>
      <c r="BP115" s="27" t="str">
        <f>(GOALS('07-08 Teamsheets'!$H$2:$R$88,$A115,'07-08 Teamsheets'!$C$2:$C$88,BO$1)+GOALS('08-09 Teamsheets'!$H$2:$R$92,$A115,'08-09 Teamsheets'!$C$2:$C$92,BO$1)+GOALS('09-10 Teamsheets'!$H$2:$R$98,$A115,'09-10 Teamsheets'!$C$2:$C$98,BO$1)+GOALS('10-11 Teamsheets'!$H$2:$R$106,$A115,'10-11 Teamsheets'!$C$2:$C$106,BO$1)+GOALS('11-12 Teamsheets'!$H$2:$R$119,$A115,'11-12 Teamsheets'!$C$2:$C$119,BO$1)+GOALS('12-13 Teamsheets'!$H$2:$R$126,$A115,'12-13 Teamsheets'!$C$2:$C$126,BO$1)+GOALS('13-14 Teamsheets'!$H$2:$R$132,$A115,'13-14 Teamsheets'!$C$2:$C$132,BO$1)+GOALS('14-15 Teamsheets'!$H$2:$R$136,$A115,'14-15 Teamsheets'!$C$2:$C$136,BO$1)) &amp; "(" &amp; (GOALS('07-08 Teamsheets'!$S$2:$Z$88,$A115,'07-08 Teamsheets'!$C$2:$C$88,BO$1)+GOALS('08-09 Teamsheets'!$S$2:$Z$92,$A115,'08-09 Teamsheets'!$C$2:$C$92,BO$1)+GOALS('09-10 Teamsheets'!$S$2:$Z$98,$A115,'09-10 Teamsheets'!$C$2:$C$98,BO$1)+GOALS('10-11 Teamsheets'!$S$2:$Z$106,$A115,'10-11 Teamsheets'!$C$2:$C$106,BO$1)+GOALS('11-12 Teamsheets'!$S$2:$Z$119,$A115,'11-12 Teamsheets'!$C$2:$C$119,BO$1)+GOALS('12-13 Teamsheets'!$S$2:$Z$126,$A115,'12-13 Teamsheets'!$C$2:$C$126,BO$1)+GOALS('13-14 Teamsheets'!$S$2:$Z$132,$A115,'13-14 Teamsheets'!$C$2:$C$132,BO$1)+GOALS('14-15 Teamsheets'!$S$2:$Z$136,$A115,'14-15 Teamsheets'!$C$2:$C$136,BO$1)) &amp; ")"</f>
        <v>1(0)</v>
      </c>
      <c r="BQ115" s="27">
        <f>Clean_sheet('07-08 Teamsheets'!$C$2:$H$92,$A115,BO$1)+Clean_sheet('08-09 Teamsheets'!$C$2:$H$92,$A115,BO$1)+Clean_sheet('09-10 Teamsheets'!$C$2:$H$98,$A115,BO$1)+Clean_sheet('10-11 Teamsheets'!$C$2:$H$106,$A115,BO$1)+Clean_sheet('11-12 Teamsheets'!$C$2:$H$119,$A115,BO$1)+Clean_sheet('12-13 Teamsheets'!$C$2:$H$126,$A115,BO$1)+Clean_sheet('13-14 Teamsheets'!$C$2:$H$132,$A115,BO$1)+Clean_sheet('14-15 Teamsheets'!$C$2:$H$136,$A115,BO$1)</f>
        <v>0</v>
      </c>
      <c r="BR115" s="27" t="str">
        <f>(CARDS('07-08 Teamsheets'!$H$2:$Z$88,$A115,$CX$2,'07-08 Teamsheets'!$C$2:$C$88,BO$1)+CARDS('08-09 Teamsheets'!$H$2:$Z$92,$A115,$CX$2,'08-09 Teamsheets'!$C$2:$C$92,BO$1)+CARDS('09-10 Teamsheets'!$H$2:$Z$98,$A115,$CX$2,'09-10 Teamsheets'!$C$2:$C$98,BO$1)+CARDS('10-11 Teamsheets'!$H$2:$Z$106,$A115,$CX$2,'10-11 Teamsheets'!$C$2:$C$106,BO$1)+CARDS('11-12 Teamsheets'!$H$2:$Z$119,$A115,$CX$2,'11-12 Teamsheets'!$C$2:$C$119,BO$1)+CARDS('12-13 Teamsheets'!$H$2:$Z$126,$A115,$CX$2,'12-13 Teamsheets'!$C$2:$C$126,BO$1)+CARDS('13-14 Teamsheets'!$H$2:$Z$132,$A115,$CX$2,'13-14 Teamsheets'!$C$2:$C$132,BO$1)+CARDS('14-15 Teamsheets'!$H$2:$Z$136,$A115,$CX$2,'14-15 Teamsheets'!$C$2:$C$136,BO$1)) &amp; "(" &amp; (CARDS('07-08 Teamsheets'!$H$2:$Z$88,$A115,$CX$3,'07-08 Teamsheets'!$C$2:$C$88,BO$1)+CARDS('08-09 Teamsheets'!$H$2:$Z$92,$A115,$CX$3,'08-09 Teamsheets'!$C$2:$C$92,BO$1)+CARDS('09-10 Teamsheets'!$H$2:$Z$98,$A115,$CX$3,'09-10 Teamsheets'!$C$2:$C$98,BO$1)+CARDS('10-11 Teamsheets'!$H$2:$Z$106,$A115,$CX$3,'10-11 Teamsheets'!$C$2:$C$106,BO$1)+CARDS('11-12 Teamsheets'!$H$2:$Z$119,$A115,$CX$3,'11-12 Teamsheets'!$C$2:$C$119,BO$1)+CARDS('12-13 Teamsheets'!$H$2:$Z$126,$A115,$CX$3,'12-13 Teamsheets'!$C$2:$C$126,BO$1)+CARDS('13-14 Teamsheets'!$H$2:$Z$132,$A115,$CX$3,'13-14 Teamsheets'!$C$2:$C$132,BO$1)+CARDS('14-15 Teamsheets'!$H$2:$Z$136,$A115,$CX$3,'14-15 Teamsheets'!$C$2:$C$136,BO$1)) &amp; ")"</f>
        <v>0(0)</v>
      </c>
      <c r="BS115" s="82">
        <f>MINS_PLAYED('07-08 Teamsheets'!$H$2:$R$88,$A115,'07-08 Teamsheets'!$C$2:$C$88,BO$1)+MINS_PLAYED('08-09 Teamsheets'!$H$2:$R$92,$A115,'08-09 Teamsheets'!$C$2:$C$92,BO$1)+MINS_PLAYED('09-10 Teamsheets'!$H$2:$R$98,$A115,'09-10 Teamsheets'!$C$2:$C$98,BO$1)+MINS_PLAYED('10-11 Teamsheets'!$H$2:$R$106,$A115,'10-11 Teamsheets'!$C$2:$C$106,BO$1)+MINS_PLAYED('11-12 Teamsheets'!$H$2:$R$119,$A115,'11-12 Teamsheets'!$C$2:$C$119,BO$1)+MINS_PLAYED('12-13 Teamsheets'!$H$2:$R$126,$A115,'12-13 Teamsheets'!$C$2:$C$126,BO$1)+MINS_PLAYED('13-14 Teamsheets'!$H$2:$R$132,$A115,'13-14 Teamsheets'!$C$2:$C$132,BO$1)+MINS_PLAYED('14-15 Teamsheets'!$H$2:$R$136,$A115,'14-15 Teamsheets'!$C$2:$C$136,BO$1)+MINS_AS_SUB('07-08 Teamsheets'!$S$2:$Z$88,$A115,'07-08 Teamsheets'!$C$2:$C$88,BO$1)+MINS_AS_SUB('08-09 Teamsheets'!$S$2:$Z$92,$A115,'08-09 Teamsheets'!$C$2:$C$92,BO$1)+MINS_AS_SUB('09-10 Teamsheets'!$S$2:$Z$98,$A115,'09-10 Teamsheets'!$C$2:$C$98,BO$1)+MINS_AS_SUB('10-11 Teamsheets'!$S$2:$Z$106,$A115,'10-11 Teamsheets'!$C$2:$C$106,BO$1)+MINS_AS_SUB('11-12 Teamsheets'!$S$2:$Z$119,$A115,'11-12 Teamsheets'!$C$2:$C$119,BO$1)+MINS_AS_SUB('12-13 Teamsheets'!$S$2:$Z$126,$A115,'12-13 Teamsheets'!$C$2:$C$126,BO$1)+MINS_AS_SUB('13-14 Teamsheets'!$S$2:$Z$132,$A115,'13-14 Teamsheets'!$C$2:$C$132,BO$1)+MINS_AS_SUB('14-15 Teamsheets'!$S$2:$Z$136,$A115,'14-15 Teamsheets'!$C$2:$C$136,BO$1)</f>
        <v>293</v>
      </c>
      <c r="BT115" s="71">
        <f>APPS('05-06 Teamsheets'!$H$2:$R$71,$A115,'05-06 Teamsheets'!$C$2:$C$71,B$1)+SUBS('05-06 Teamsheets'!$S$2:$W$71,$A115,'05-06 Teamsheets'!$C$2:$C$71,B$1)+APPS('06-07 Teamsheets'!$H$2:$R$83,$A115,'06-07 Teamsheets'!$C$2:$C$83,G$1)+SUBS('06-07 Teamsheets'!$S$2:$Z$83,$A115,'06-07 Teamsheets'!$C$2:$C$83,G$1)+APPS('07-08 Teamsheets'!$H$2:$R$88,$A115,'07-08 Teamsheets'!$C$2:$C$88,L$1)+SUBS('07-08 Teamsheets'!$S$2:$Z$88,$A115,'07-08 Teamsheets'!$C$2:$C$88,L$1)+APPS('08-09 Teamsheets'!$H$2:$R$92,$A115,'08-09 Teamsheets'!$C$2:$C$92,Q$1)+SUBS('08-09 Teamsheets'!$S$2:$Z$92,$A115,'08-09 Teamsheets'!$C$2:$C$92,Q$1)+APPS('09-10 Teamsheets'!$H$2:$R$98,$A115,'09-10 Teamsheets'!$C$2:$C$98,Q$1)+SUBS('09-10 Teamsheets'!$S$2:$Z$98,$A115,'09-10 Teamsheets'!$C$2:$C$98,Q$1)+APPS('10-11 Teamsheets'!$H$2:$R$107,$A115,'10-11 Teamsheets'!$C$2:$C$107,Q$1)+SUBS('10-11 Teamsheets'!$S$2:$Z$107,$A115,'10-11 Teamsheets'!$C$2:$C$107,Q$1)+APPS('11-12 Teamsheets'!$H$2:$R$119,$A115,'11-12 Teamsheets'!$C$2:$C$119,Q$1)+SUBS('11-12 Teamsheets'!$S$2:$Z$119,$A115,'11-12 Teamsheets'!$C$2:$C$119,Q$1)+APPS('12-13 Teamsheets'!$H$2:$R$126,$A115,'12-13 Teamsheets'!$C$2:$C$126,Q$1)+SUBS('12-13 Teamsheets'!$S$2:$Z$126,$A115,'12-13 Teamsheets'!$C$2:$C$126,Q$1)+APPS('13-14 Teamsheets'!$H$2:$R$132,$A115,'13-14 Teamsheets'!$C$2:$C$132,Q$1)+SUBS('13-14 Teamsheets'!$S$2:$Z$132,$A115,'13-14 Teamsheets'!$C$2:$C$132,Q$1)+APPS('14-15 Teamsheets'!$H$2:$R$136,$A115,'14-15 Teamsheets'!$C$2:$C$136,Q$1)+SUBS('14-15 Teamsheets'!$S$2:$Z$136,$A115,'14-15 Teamsheets'!$C$2:$C$136,Q$1)</f>
        <v>43</v>
      </c>
      <c r="BU115" s="132">
        <v>0</v>
      </c>
      <c r="BV115" s="27">
        <f>APPS('07-08 Teamsheets'!$H$2:$R$88,$A115,'07-08 Teamsheets'!$C$2:$C$88,AZ$1)+SUBS('07-08 Teamsheets'!$S$2:$Z$88,$A115,'07-08 Teamsheets'!$C$2:$C$88,AZ$1)+APPS('11-12 Teamsheets'!$H$2:$R$119,$A115,'11-12 Teamsheets'!$C$2:$C$119,AZ$1)+SUBS('11-12 Teamsheets'!$S$2:$Z$119,$A115,'11-12 Teamsheets'!$C$2:$C$119,AZ$1)+APPS('12-13 Teamsheets'!$H$2:$R$126,$A115,'12-13 Teamsheets'!$C$2:$C$126,AZ$1)+SUBS('12-13 Teamsheets'!$S$2:$Z$126,$A115,'12-13 Teamsheets'!$C$2:$C$126,AZ$1)+APPS('13-14 Teamsheets'!$H$2:$R$132,$A115,'13-14 Teamsheets'!$C$2:$C$132,AZ$1)+SUBS('13-14 Teamsheets'!$S$2:$Z$132,$A115,'13-14 Teamsheets'!$C$2:$C$132,AZ$1)+APPS('14-15 Teamsheets'!$H$2:$R$136,$A115,'14-15 Teamsheets'!$C$2:$C$136,AZ$1)+SUBS('14-15 Teamsheets'!$S$2:$Z$136,$A115,'14-15 Teamsheets'!$C$2:$C$136,AZ$1)+APPS('08-09 Teamsheets'!$H$2:$R$92,$A115,'08-09 Teamsheets'!$C$2:$C$92,BE$1)+APPS('09-10 Teamsheets'!$H$2:$R$98,$A115,'09-10 Teamsheets'!$C$2:$C$98,BE$1)+SUBS('08-09 Teamsheets'!$S$2:$Z$92,$A115,'08-09 Teamsheets'!$C$2:$C$92,BE$1)+SUBS('09-10 Teamsheets'!$S$2:$Z$98,$A115,'09-10 Teamsheets'!$C$2:$C$98,BE$1)+APPS('10-11 Teamsheets'!$H$2:$R$107,$A115,'10-11 Teamsheets'!$C$2:$C$107,BE$1)+SUBS('10-11 Teamsheets'!$S$2:$Z$107,$A115,'10-11 Teamsheets'!$C$2:$C$107,BE$1)+APPS('11-12 Teamsheets'!$H$2:$R$119,$A115,'11-12 Teamsheets'!$C$2:$C$119,BE$1)+SUBS('11-12 Teamsheets'!$S$2:$Z$119,$A115,'11-12 Teamsheets'!$C$2:$C$119,BE$1)+APPS('12-13 Teamsheets'!$H$2:$R$126,$A115,'12-13 Teamsheets'!$C$2:$C$126,BE$1)+SUBS('12-13 Teamsheets'!$S$2:$Z$126,$A115,'12-13 Teamsheets'!$C$2:$C$126,BE$1)+APPS('13-14 Teamsheets'!$H$2:$R$132,$A115,'13-14 Teamsheets'!$C$2:$C$132,BE$1)+SUBS('13-14 Teamsheets'!$S$2:$Z$132,$A115,'13-14 Teamsheets'!$C$2:$C$132,BE$1)+APPS('14-15 Teamsheets'!$H$2:$R$136,$A115,'14-15 Teamsheets'!$C$2:$C$136,BE$1)+SUBS('14-15 Teamsheets'!$S$2:$Z$136,$A115,'14-15 Teamsheets'!$C$2:$C$136,BE$1)</f>
        <v>1</v>
      </c>
      <c r="BW115" s="27">
        <f>APPS('07-08 Teamsheets'!$H$2:$R$88,$A115,'07-08 Teamsheets'!$C$2:$C$88,BJ$1)+APPS('08-09 Teamsheets'!$H$2:$R$92,$A115,'08-09 Teamsheets'!$C$2:$C$92,BJ$1)+APPS('09-10 Teamsheets'!$H$2:$R$98,$A115,'09-10 Teamsheets'!$C$2:$C$98,BJ$1)+SUBS('07-08 Teamsheets'!$S$2:$Z$88,$A115,'07-08 Teamsheets'!$C$2:$C$88,BJ$1)+SUBS('08-09 Teamsheets'!$S$2:$Z$92,$A115,'08-09 Teamsheets'!$C$2:$C$92,BJ$1)+SUBS('09-10 Teamsheets'!$S$2:$Z$98,$A115,'09-10 Teamsheets'!$C$2:$C$98,BJ$1)+APPS('10-11 Teamsheets'!$H$2:$R$107,$A115,'10-11 Teamsheets'!$C$2:$C$107,BJ$1)+SUBS('10-11 Teamsheets'!$S$2:$Z$107,$A115,'10-11 Teamsheets'!$C$2:$C$107,BJ$1)+APPS('11-12 Teamsheets'!$H$2:$R$119,$A115,'11-12 Teamsheets'!$C$2:$C$119,BJ$1)+SUBS('11-12 Teamsheets'!$S$2:$Z$111,$A115,'11-12 Teamsheets'!$C$2:$C$119,BJ$1)+APPS('12-13 Teamsheets'!$H$2:$R$126,$A115,'12-13 Teamsheets'!$C$2:$C$126,BJ$1)+SUBS('12-13 Teamsheets'!$S$2:$Z$118,$A115,'12-13 Teamsheets'!$C$2:$C$126,BJ$1)+APPS('13-14 Teamsheets'!$H$2:$R$132,$A115,'13-14 Teamsheets'!$C$2:$C$132,BJ$1)+SUBS('13-14 Teamsheets'!$S$2:$Z$124,$A115,'13-14 Teamsheets'!$C$2:$C$132,BJ$1)+APPS('14-15 Teamsheets'!$H$2:$R$136,$A115,'14-15 Teamsheets'!$C$2:$C$136,BJ$1)+SUBS('14-15 Teamsheets'!$S$2:$Z$128,$A115,'14-15 Teamsheets'!$C$2:$C$136,BJ$1)</f>
        <v>4</v>
      </c>
      <c r="BX115" s="27">
        <f>APPS('07-08 Teamsheets'!$H$2:$R$88,$A115,'07-08 Teamsheets'!$C$2:$C$88,BO$1)+APPS('08-09 Teamsheets'!$H$2:$R$92,$A115,'08-09 Teamsheets'!$C$2:$C$92,BO$1)+APPS('09-10 Teamsheets'!$H$2:$R$98,$A115,'09-10 Teamsheets'!$C$2:$C$98,BO$1)+SUBS('07-08 Teamsheets'!$S$2:$Z$88,$A115,'07-08 Teamsheets'!$C$2:$C$88,BO$1)+SUBS('08-09 Teamsheets'!$S$2:$Z$92,$A115,'08-09 Teamsheets'!$C$2:$C$92,BO$1)+SUBS('09-10 Teamsheets'!$S$2:$Z$98,$A115,'09-10 Teamsheets'!$C$2:$C$98,BO$1)+APPS('10-11 Teamsheets'!$H$2:$R$107,$A115,'10-11 Teamsheets'!$C$2:$C$107,BO$1)+SUBS('10-11 Teamsheets'!$S$2:$Z$107,$A115,'10-11 Teamsheets'!$C$2:$C$107,BO$1)+APPS('11-12 Teamsheets'!$H$2:$R$119,$A115,'11-12 Teamsheets'!$C$2:$C$119,BO$1)+SUBS('11-12 Teamsheets'!$S$2:$Z$119,$A115,'11-12 Teamsheets'!$C$2:$C$119,BO$1)+APPS('12-13 Teamsheets'!$H$2:$R$126,$A115,'12-13 Teamsheets'!$C$2:$C$126,BO$1)+SUBS('12-13 Teamsheets'!$S$2:$Z$126,$A115,'12-13 Teamsheets'!$C$2:$C$126,BO$1)+APPS('13-14 Teamsheets'!$H$2:$R$132,$A115,'13-14 Teamsheets'!$C$2:$C$132,BO$1)+SUBS('13-14 Teamsheets'!$S$2:$Z$132,$A115,'13-14 Teamsheets'!$C$2:$C$132,BO$1)+APPS('14-15 Teamsheets'!$H$2:$R$136,$A115,'14-15 Teamsheets'!$C$2:$C$136,BO$1)+SUBS('14-15 Teamsheets'!$S$2:$Z$136,$A115,'14-15 Teamsheets'!$C$2:$C$136,BO$1)</f>
        <v>5</v>
      </c>
      <c r="BY115" s="28">
        <f t="shared" si="31"/>
        <v>10</v>
      </c>
      <c r="BZ115" s="27" t="str">
        <f>(APPS('05-06 Teamsheets'!$H$2:$R$71,$A115) + APPS('06-07 Teamsheets'!$H$2:$R$83,$A115) +APPS('07-08 Teamsheets'!$H$2:$R$88,$A115) + APPS('08-09 Teamsheets'!$H$2:$R$92,$A115)+APPS('09-10 Teamsheets'!$H$2:$R$98,$A115)+APPS('10-11 Teamsheets'!$H$2:$R$107,$A115)+APPS('11-12 Teamsheets'!$H$2:$R$119,$A115)+APPS('12-13 Teamsheets'!$H$2:$R$126,$A115)+APPS('13-14 Teamsheets'!$H$2:$R$132,$A115)+APPS('14-15 Teamsheets'!$H$2:$R$136,$A115)) &amp; "(" &amp; (SUBS('05-06 Teamsheets'!$S$2:$W$71,$A115)+SUBS('06-07 Teamsheets'!$S$2:$Z$83,$A115)+SUBS('07-08 Teamsheets'!$S$2:$Z$88,$A115) +SUBS('08-09 Teamsheets'!$S$2:$Z$92,$A115)+SUBS('09-10 Teamsheets'!$S$2:$Z$98,$A115)+SUBS('10-11 Teamsheets'!$S$2:$Z$107,$A115)+SUBS('11-12 Teamsheets'!$S$2:$Z$119,$A115)+SUBS('12-13 Teamsheets'!$S$2:$Z$126,$A115)+SUBS('13-14 Teamsheets'!$S$2:$Z$132,$A115)+SUBS('14-15 Teamsheets'!$S$2:$Z$136,$A115)) &amp; ")"</f>
        <v>45(8)</v>
      </c>
      <c r="CA115" s="28">
        <f t="shared" si="32"/>
        <v>53</v>
      </c>
      <c r="CB115" s="71">
        <f>GOALS('05-06 Teamsheets'!$H$2:$W$71,$A115,'05-06 Teamsheets'!$C$2:$C$71,B$1)+GOALS('06-07 Teamsheets'!$H$2:$Z$83,$A115,'06-07 Teamsheets'!$C$2:$C$83,G$1)+GOALS('07-08 Teamsheets'!$H$2:$Z$88,$A115,'07-08 Teamsheets'!$C$2:$C$88,L$1)+GOALS('08-09 Teamsheets'!$H$2:$Z$92,$A115,'08-09 Teamsheets'!$C$2:$C$92,Q$1)+GOALS('09-10 Teamsheets'!$H$2:$Z$98,$A115,'09-10 Teamsheets'!$C$2:$C$98,Q$1)+GOALS('10-11 Teamsheets'!$H$2:$Z$107,$A115,'10-11 Teamsheets'!$C$2:$C$107,Q$1)+GOALS('11-12 Teamsheets'!$H$2:$Z$119,$A115,'11-12 Teamsheets'!$C$2:$C$119,Q$1)+GOALS('12-13 Teamsheets'!$H$2:$Z$126,$A115,'12-13 Teamsheets'!$C$2:$C$126,Q$1)+GOALS('13-14 Teamsheets'!$H$2:$Z$132,$A115,'13-14 Teamsheets'!$C$2:$C$132,Q$1)+GOALS('14-15 Teamsheets'!$H$2:$Z$136,$A115,'14-15 Teamsheets'!$C$2:$C$136,Q$1)</f>
        <v>11</v>
      </c>
      <c r="CC115" s="27">
        <f>GOALS('05-06 Teamsheets'!$H$2:$W$71,$A115,'05-06 Teamsheets'!$C$2:$C$71,V$1)+GOALS('05-06 Teamsheets'!$H$2:$W$71,$A115,'05-06 Teamsheets'!$C$2:$C$71,AA$1)+GOALS('06-07 Teamsheets'!$H$2:$Z$83,$A115,'06-07 Teamsheets'!$C$2:$C$83,AF$1)+GOALS('06-07 Teamsheets'!$H$2:$Z$83,$A115,'06-07 Teamsheets'!$C$2:$C$83,AK$1)+GOALS('07-08 Teamsheets'!$H$2:$Z$88,$A115,'07-08 Teamsheets'!$C$2:$C$88,AP$1)+GOALS('07-08 Teamsheets'!$H$2:$Z$88,$A115,'07-08 Teamsheets'!$C$2:$C$88,AU$1)+GOALS('07-08 Teamsheets'!$H$2:$Z$88,$A115,'07-08 Teamsheets'!$C$2:$C$88,AZ$1)+GOALS('11-12 Teamsheets'!$H$2:$Z$119,$A115,'11-12 Teamsheets'!$C$2:$C$119,AZ$1)+GOALS('12-13 Teamsheets'!$H$2:$Z$120,$A115,'12-13 Teamsheets'!$C$2:$C$120,AZ$1)+GOALS('13-14 Teamsheets'!$H$2:$Z$126,$A115,'13-14 Teamsheets'!$C$2:$C$126,AZ$1)+GOALS('14-15 Teamsheets'!$H$2:$Z$130,$A115,'14-15 Teamsheets'!$C$2:$C$130,AZ$1)+GOALS('08-09 Teamsheets'!$H$2:$Z$92,$A115,'08-09 Teamsheets'!$C$2:$C$92,BE$1)+GOALS('09-10 Teamsheets'!$H$2:$Z$98,$A115,'09-10 Teamsheets'!$C$2:$C$98,BE$1)+GOALS('10-11 Teamsheets'!$H$2:$Z$107,$A115,'10-11 Teamsheets'!$C$2:$C$107,BE$1)+GOALS('11-12 Teamsheets'!$H$2:$Z$119,$A115,'11-12 Teamsheets'!$C$2:$C$119,BE$1)+GOALS('12-13 Teamsheets'!$H$2:$Z$126,$A115,'12-13 Teamsheets'!$C$2:$C$126,BE$1)+GOALS('13-14 Teamsheets'!$H$2:$Z$132,$A115,'13-14 Teamsheets'!$C$2:$C$132,BE$1)+GOALS('14-15 Teamsheets'!$H$2:$Z$136,$A115,'14-15 Teamsheets'!$C$2:$C$136,BE$1)</f>
        <v>0</v>
      </c>
      <c r="CD115" s="27">
        <f>GOALS('07-08 Teamsheets'!$H$2:$Z$88,$A115,'07-08 Teamsheets'!$C$2:$C$88,BJ$1)
+GOALS('08-09 Teamsheets'!$H$2:$Z$92,$A115,'08-09 Teamsheets'!$C$2:$C$92,BJ$1)
+GOALS('09-10 Teamsheets'!$H$2:$Z$98,$A115,'09-10 Teamsheets'!$C$2:$C$98,BJ$1)
+GOALS('10-11 Teamsheets'!$H$2:$Z$107,$A115,'10-11 Teamsheets'!$C$2:$C$107,BJ$1)
+GOALS('11-12 Teamsheets'!$H$2:$Z$119,$A115,'11-12 Teamsheets'!$C$2:$C$119,BJ$1)
+GOALS('12-13 Teamsheets'!$H$2:$Z$124,$A115,'12-13 Teamsheets'!$C$2:$C$124,BJ$1)+GOALS('13-14 Teamsheets'!$H$2:$Z$130,$A115,'13-14 Teamsheets'!$C$2:$C$130,BJ$1)+GOALS('14-15 Teamsheets'!$H$2:$Z$134,$A115,'14-15 Teamsheets'!$C$2:$C$134,BJ$1)
+GOALS('07-08 Teamsheets'!$H$2:$Z$88,$A115,'07-08 Teamsheets'!$C$2:$C$88,BO$1)
+GOALS('08-09 Teamsheets'!$H$2:$Z$92,$A115,'08-09 Teamsheets'!$C$2:$C$92,BO$1)
+GOALS('09-10 Teamsheets'!$H$2:$Z$98,$A115,'09-10 Teamsheets'!$C$2:$C$98,BO$1)
+GOALS('10-11 Teamsheets'!$H$2:$Z$107,$A115,'10-11 Teamsheets'!$C$2:$C$107,BO$1)
+GOALS('11-12 Teamsheets'!$H$2:$Z$119,$A115,'11-12 Teamsheets'!$C$2:$C$119,BO$1)
+GOALS('12-13 Teamsheets'!$H$2:$Z$126,$A115,'12-13 Teamsheets'!$C$2:$C$126,BO$1)+GOALS('13-14 Teamsheets'!$H$2:$Z$132,$A115,'13-14 Teamsheets'!$C$2:$C$132,BO$1)+GOALS('14-15 Teamsheets'!$H$2:$Z$136,$A115,'14-15 Teamsheets'!$C$2:$C$136,BO$1)</f>
        <v>2</v>
      </c>
      <c r="CE115" s="28">
        <f t="shared" si="33"/>
        <v>2</v>
      </c>
      <c r="CF115" s="27" t="str">
        <f>(GOALS('05-06 Teamsheets'!$H$2:$R$71,$A115) +GOALS('06-07 Teamsheets'!$H$2:$R$83,$A115) +  GOALS('07-08 Teamsheets'!$H$2:$R$88,$A115) + GOALS('08-09 Teamsheets'!$H$2:$R$92,$A115)+GOALS('09-10 Teamsheets'!$H$2:$R$98,$A115)+GOALS('10-11 Teamsheets'!$H$2:$R$107,$A115)+GOALS('11-12 Teamsheets'!$H$2:$R$119,$A115)+GOALS('12-13 Teamsheets'!$H$2:$R$126,$A115)+GOALS('13-14 Teamsheets'!$H$2:$R$132,$A115)+GOALS('14-15 Teamsheets'!$H$2:$R$136,$A115)) &amp; "(" &amp; (GOALS('05-06 Teamsheets'!$S$2:$W$71,$A115)+GOALS('06-07 Teamsheets'!$S$2:$Z$83,$A115)+GOALS('07-08 Teamsheets'!$S$2:$Z$88,$A115)+GOALS('08-09 Teamsheets'!$S$2:$Z$92,$A115)+GOALS('09-10 Teamsheets'!$S$2:$Z$98,$A115)+GOALS('10-11 Teamsheets'!$S$2:$Z$107,$A115)+GOALS('11-12 Teamsheets'!$S$2:$Z$119,$A115)+GOALS('12-13 Teamsheets'!$S$2:$Z$126,$A115)+GOALS('13-14 Teamsheets'!$S$2:$Z$132,$A115)+GOALS('14-15 Teamsheets'!$S$2:$Z$136,$A115)) &amp; ")"</f>
        <v>13(0)</v>
      </c>
      <c r="CG115" s="28">
        <f t="shared" si="34"/>
        <v>13</v>
      </c>
      <c r="CH115" s="71">
        <f t="shared" si="35"/>
        <v>0</v>
      </c>
      <c r="CI115" s="83">
        <f t="shared" si="36"/>
        <v>0</v>
      </c>
      <c r="CJ115" s="77">
        <f t="shared" si="37"/>
        <v>0</v>
      </c>
      <c r="CK115" s="74" t="str">
        <f>(CARDS('05-06 Teamsheets'!$H$2:$W$71,$A115,$CX$2)+CARDS('06-07 Teamsheets'!$H$2:$Z$83,$A115,$CX$2)+CARDS('07-08 Teamsheets'!$H$2:$Z$88,$A115,$CX$2)+CARDS('08-09 Teamsheets'!$H$2:$Z$92,$A115,$CX$2)+CARDS('09-10 Teamsheets'!$H$2:$Z$98,$A115,$CX$2)+CARDS('10-11 Teamsheets'!$H$2:$Z$107,$A115,$CX$2)+CARDS('11-12 Teamsheets'!$H$2:$Z$119,$A115,$CX$2)+CARDS('12-13 Teamsheets'!$H$2:$Z$126,$A115,$CX$2)+CARDS('13-14 Teamsheets'!$H$2:$Z$130,$A115,$CX$2)) &amp; "(" &amp; (CARDS('05-06 Teamsheets'!$H$2:$W$71,$A115,$CX$3)+CARDS('06-07 Teamsheets'!$H$2:$Z$83,$A115,$CX$3)+CARDS('07-08 Teamsheets'!$H$2:$Z$88,$A115,$CX$3)+CARDS('08-09 Teamsheets'!$H$2:$Z$92,$A115,$CX$3)+CARDS('09-10 Teamsheets'!$H$2:$Z$98,$A115,$CX$3)+CARDS('10-11 Teamsheets'!$H$2:$Z$107,$A115,$CX$3)+CARDS('11-12 Teamsheets'!$H$2:$Z$119,$A115,$CX$3)+CARDS('13-14 Teamsheets'!$H$2:$Z$130,$A115,$CX$3)) &amp; ")"</f>
        <v>0(0)</v>
      </c>
      <c r="CL115" s="28">
        <f t="shared" si="10"/>
        <v>3188</v>
      </c>
      <c r="CM115" s="28">
        <f t="shared" si="25"/>
        <v>633</v>
      </c>
      <c r="CN115" s="77">
        <f t="shared" si="12"/>
        <v>3821</v>
      </c>
      <c r="CO115" s="28">
        <f t="shared" si="29"/>
        <v>72.094339622641513</v>
      </c>
      <c r="CP115" s="28">
        <f t="shared" si="30"/>
        <v>0.24528301886792453</v>
      </c>
      <c r="CQ115" s="77">
        <f t="shared" si="24"/>
        <v>293.92307692307691</v>
      </c>
      <c r="CS115" s="71">
        <f t="shared" si="26"/>
        <v>37</v>
      </c>
      <c r="CT115" s="83">
        <f t="shared" si="27"/>
        <v>40</v>
      </c>
      <c r="CU115" s="77">
        <f t="shared" si="28"/>
        <v>22</v>
      </c>
    </row>
    <row r="116" spans="1:102" x14ac:dyDescent="0.2">
      <c r="A116" s="112" t="s">
        <v>3375</v>
      </c>
      <c r="B116" s="27" t="s">
        <v>1635</v>
      </c>
      <c r="C116" s="27" t="s">
        <v>1635</v>
      </c>
      <c r="D116" s="27">
        <v>0</v>
      </c>
      <c r="E116" s="27" t="s">
        <v>1635</v>
      </c>
      <c r="F116" s="82">
        <v>0</v>
      </c>
      <c r="G116" s="27" t="s">
        <v>1635</v>
      </c>
      <c r="H116" s="27" t="s">
        <v>1635</v>
      </c>
      <c r="I116" s="27">
        <v>0</v>
      </c>
      <c r="J116" s="27" t="s">
        <v>1635</v>
      </c>
      <c r="K116" s="82">
        <v>0</v>
      </c>
      <c r="L116" s="27" t="s">
        <v>1635</v>
      </c>
      <c r="M116" s="27" t="s">
        <v>1635</v>
      </c>
      <c r="N116" s="27">
        <v>0</v>
      </c>
      <c r="O116" s="27" t="s">
        <v>1635</v>
      </c>
      <c r="P116" s="82">
        <v>0</v>
      </c>
      <c r="Q116" s="27" t="str">
        <f>(APPS('08-09 Teamsheets'!$H$2:$R$92,$A116,'08-09 Teamsheets'!$C$2:$C$92,Q$1)+APPS('09-10 Teamsheets'!$H$2:$R$98,$A116,'09-10 Teamsheets'!$C$2:$C$98,Q$1)+APPS('10-11 Teamsheets'!$H$2:$R$107,$A116,'10-11 Teamsheets'!$C$2:$C$107,Q$1)+APPS('11-12 Teamsheets'!$H$2:$R$119,$A116,'11-12 Teamsheets'!$C$2:$C$119,Q$1)+APPS('12-13 Teamsheets'!$H$2:$R$126,$A116,'12-13 Teamsheets'!$C$2:$C$126,Q$1)+APPS('13-14 Teamsheets'!$H$2:$R$132,$A116,'13-14 Teamsheets'!$C$2:$C$132,Q$1)+APPS('14-15 Teamsheets'!$H$2:$R$136,$A116,'14-15 Teamsheets'!$C$2:$C$136,Q$1)) &amp; "(" &amp; (SUBS('08-09 Teamsheets'!$S$2:$Z$92,$A116,'08-09 Teamsheets'!$C$2:$C$92,Q$1)+SUBS('09-10 Teamsheets'!$S$2:$Z$98,$A116,'09-10 Teamsheets'!$C$2:$C$98,Q$1)+SUBS('10-11 Teamsheets'!$S$2:$Z$107,$A116,'10-11 Teamsheets'!$C$2:$C$107,Q$1)+SUBS('11-12 Teamsheets'!$S$2:$Z$119,$A116,'11-12 Teamsheets'!$C$2:$C$119,Q$1)+SUBS('12-13 Teamsheets'!$S$2:$Z$126,$A116,'12-13 Teamsheets'!$C$2:$C$126,Q$1)+SUBS('13-14 Teamsheets'!$S$2:$Z$132,$A116,'13-14 Teamsheets'!$C$2:$C$132,Q$1)+SUBS('14-15 Teamsheets'!$S$2:$Z$136,$A116,'14-15 Teamsheets'!$C$2:$C$136,Q$1)) &amp; ")"</f>
        <v>3(0)</v>
      </c>
      <c r="R116" s="27" t="str">
        <f>(GOALS('08-09 Teamsheets'!$H$2:$R$92,$A116,'08-09 Teamsheets'!$C$2:$C$92,Q$1)+GOALS('09-10 Teamsheets'!$H$2:$R$98,$A116,'09-10 Teamsheets'!$C$2:$C$98,Q$1)+GOALS('10-11 Teamsheets'!$H$2:$R$107,$A116,'10-11 Teamsheets'!$C$2:$C$107,Q$1)+GOALS('11-12 Teamsheets'!$H$2:$R$119,$A116,'11-12 Teamsheets'!$C$2:$C$119,Q$1)+GOALS('12-13 Teamsheets'!$H$2:$R$126,$A116,'12-13 Teamsheets'!$C$2:$C$126,Q$1)+GOALS('13-14 Teamsheets'!$H$2:$R$132,$A116,'13-14 Teamsheets'!$C$2:$C$132,Q$1)+GOALS('14-15 Teamsheets'!$H$2:$R$136,$A116,'14-15 Teamsheets'!$C$2:$C$136,Q$1)) &amp; "(" &amp; (GOALS('08-09 Teamsheets'!$S$2:$Z$92,$A116,'08-09 Teamsheets'!$C$2:$C$92,Q$1)+GOALS('09-10 Teamsheets'!$S$2:$Z$98,$A116,'09-10 Teamsheets'!$C$2:$C$98,Q$1)+GOALS('10-11 Teamsheets'!$S$2:$Z$107,$A116,'10-11 Teamsheets'!$C$2:$C$107,Q$1)+GOALS('11-12 Teamsheets'!$S$2:$Z$119,$A116,'11-12 Teamsheets'!$C$2:$C$119,Q$1)+GOALS('12-13 Teamsheets'!$S$2:$Z$126,$A116,'12-13 Teamsheets'!$C$2:$C$126,Q$1)+GOALS('13-14 Teamsheets'!$S$2:$Z$132,$A116,'13-14 Teamsheets'!$C$2:$C$132,Q$1)+GOALS('14-15 Teamsheets'!$S$2:$Z$136,$A116,'14-15 Teamsheets'!$C$2:$C$136,Q$1)) &amp; ")"</f>
        <v>0(0)</v>
      </c>
      <c r="S116" s="27">
        <f>Clean_sheet('08-09 Teamsheets'!$C$2:$H$92,$A116,Q$1)+Clean_sheet('09-10 Teamsheets'!$C$2:$H$98,$A116,Q$1)+Clean_sheet('10-11 Teamsheets'!$C$2:$H$107,$A116,Q$1)+Clean_sheet('11-12 Teamsheets'!$C$2:$H$119,$A116,Q$1)+Clean_sheet('12-13 Teamsheets'!$C$2:$H$126,$A116,Q$1)+Clean_sheet('13-14 Teamsheets'!$C$2:$H$132,$A116,Q$1)+Clean_sheet('14-15 Teamsheets'!$C$2:$H$136,$A116,Q$1)</f>
        <v>0</v>
      </c>
      <c r="T116" s="27" t="str">
        <f>(CARDS('08-09 Teamsheets'!$H$2:$Z$92,$A116,$CX$2,'08-09 Teamsheets'!$C$2:$C$92,Q$1)+CARDS('09-10 Teamsheets'!$H$2:$Z$98,$A116,$CX$2,'09-10 Teamsheets'!$C$2:$C$98,Q$1)+CARDS('10-11 Teamsheets'!$H$2:$Z$107,$A116,$CX$2,'10-11 Teamsheets'!$C$2:$C$107,Q$1)+CARDS('11-12 Teamsheets'!$H$2:$Z$119,$A116,$CX$2,'11-12 Teamsheets'!$C$2:$C$119,Q$1)+CARDS('12-13 Teamsheets'!$H$2:$Z$126,$A116,$CX$2,'12-13 Teamsheets'!$C$2:$C$126,Q$1)+CARDS('13-14 Teamsheets'!$H$2:$Z$132,$A116,$CX$2,'13-14 Teamsheets'!$C$2:$C$132,Q$1)+CARDS('14-15 Teamsheets'!$H$2:$Z$136,$A116,$CX$2,'14-15 Teamsheets'!$C$2:$C$136,Q$1)) &amp; "(" &amp; (CARDS('08-09 Teamsheets'!$H$2:$Z$92,$A116,$CX$3,'08-09 Teamsheets'!$C$2:$C$92,Q$1)+CARDS('09-10 Teamsheets'!$H$2:$Z$98,$A116,$CX$3,'09-10 Teamsheets'!$C$2:$C$98,Q$1)+CARDS('10-11 Teamsheets'!$H$2:$Z$107,$A116,$CX$3,'10-11 Teamsheets'!$C$2:$C$107,Q$1)+CARDS('11-12 Teamsheets'!$H$2:$Z$119,$A116,$CX$3,'11-12 Teamsheets'!$C$2:$C$119,Q$1)+CARDS('12-13 Teamsheets'!$H$2:$Z$126,$A116,$CX$3,'12-13 Teamsheets'!$C$2:$C$126,Q$1)+CARDS('13-14 Teamsheets'!$H$2:$Z$132,$A116,$CX$3,'13-14 Teamsheets'!$C$2:$C$132,Q$1)+CARDS('14-15 Teamsheets'!$H$2:$Z$136,$A116,$CX$3,'14-15 Teamsheets'!$C$2:$C$136,Q$1)) &amp; ")"</f>
        <v>0(0)</v>
      </c>
      <c r="U116" s="82">
        <f>MINS_PLAYED('08-09 Teamsheets'!$H$2:$R$92,$A116,'08-09 Teamsheets'!$C$2:$C$92,Q$1)+MINS_PLAYED('09-10 Teamsheets'!$H$2:$R$98,$A116,'09-10 Teamsheets'!$C$2:$C$98,Q$1)+ MINS_AS_SUB('08-09 Teamsheets'!$S$2:$Z$92,$A116,'08-09 Teamsheets'!$C$2:$C$92,Q$1)+ MINS_AS_SUB('09-10 Teamsheets'!$S$2:$Z$98,$A116,'09-10 Teamsheets'!$C$2:$C$98,Q$1)+MINS_PLAYED('10-11 Teamsheets'!$H$2:$R$107,$A116,'10-11 Teamsheets'!$C$2:$C$107,Q$1)+MINS_AS_SUB('10-11 Teamsheets'!$S$2:$Z$107,$A116,'10-11 Teamsheets'!$C$2:$C$107,Q$1)+MINS_PLAYED('11-12 Teamsheets'!$H$2:$R$119,$A116,'11-12 Teamsheets'!$C$2:$C$119,Q$1)+MINS_AS_SUB('11-12 Teamsheets'!$S$2:$Z$119,$A116,'11-12 Teamsheets'!$C$2:$C$119,Q$1)+MINS_PLAYED('12-13 Teamsheets'!$H$2:$R$126,$A116,'12-13 Teamsheets'!$C$2:$C$126,Q$1)+MINS_AS_SUB('12-13 Teamsheets'!$S$2:$Z$126,$A116,'12-13 Teamsheets'!$C$2:$C$126,Q$1)+MINS_PLAYED('13-14 Teamsheets'!$H$2:$R$132,$A116,'13-14 Teamsheets'!$C$2:$C$132,Q$1)+MINS_AS_SUB('13-14 Teamsheets'!$S$2:$Z$132,$A116,'13-14 Teamsheets'!$C$2:$C$132,Q$1)+MINS_PLAYED('14-15 Teamsheets'!$H$2:$R$136,$A116,'14-15 Teamsheets'!$C$2:$C$136,Q$1)+MINS_AS_SUB('14-15 Teamsheets'!$S$2:$Z$136,$A116,'14-15 Teamsheets'!$C$2:$C$136,Q$1)</f>
        <v>221</v>
      </c>
      <c r="V116" s="27" t="s">
        <v>1635</v>
      </c>
      <c r="W116" s="27" t="s">
        <v>1635</v>
      </c>
      <c r="X116" s="27">
        <v>0</v>
      </c>
      <c r="Y116" s="27" t="s">
        <v>1635</v>
      </c>
      <c r="Z116" s="82">
        <v>0</v>
      </c>
      <c r="AA116" s="27" t="s">
        <v>1635</v>
      </c>
      <c r="AB116" s="27" t="s">
        <v>1635</v>
      </c>
      <c r="AC116" s="27">
        <v>0</v>
      </c>
      <c r="AD116" s="27" t="s">
        <v>1635</v>
      </c>
      <c r="AE116" s="82">
        <v>0</v>
      </c>
      <c r="AF116" s="27" t="s">
        <v>1635</v>
      </c>
      <c r="AG116" s="27" t="s">
        <v>1635</v>
      </c>
      <c r="AH116" s="27">
        <v>0</v>
      </c>
      <c r="AI116" s="27" t="s">
        <v>1635</v>
      </c>
      <c r="AJ116" s="82">
        <v>0</v>
      </c>
      <c r="AK116" s="27" t="s">
        <v>1635</v>
      </c>
      <c r="AL116" s="27" t="s">
        <v>1635</v>
      </c>
      <c r="AM116" s="27">
        <v>0</v>
      </c>
      <c r="AN116" s="27" t="s">
        <v>1635</v>
      </c>
      <c r="AO116" s="82">
        <v>0</v>
      </c>
      <c r="AP116" s="27" t="s">
        <v>1635</v>
      </c>
      <c r="AQ116" s="27" t="s">
        <v>1635</v>
      </c>
      <c r="AR116" s="27">
        <v>0</v>
      </c>
      <c r="AS116" s="27" t="s">
        <v>1635</v>
      </c>
      <c r="AT116" s="82">
        <v>0</v>
      </c>
      <c r="AU116" s="27" t="s">
        <v>1635</v>
      </c>
      <c r="AV116" s="27" t="s">
        <v>1635</v>
      </c>
      <c r="AW116" s="27">
        <v>0</v>
      </c>
      <c r="AX116" s="27" t="s">
        <v>1635</v>
      </c>
      <c r="AY116" s="82">
        <v>0</v>
      </c>
      <c r="AZ116" s="27" t="str">
        <f>(APPS('07-08 Teamsheets'!$H$2:$R$88,$A116,'07-08 Teamsheets'!$C$2:$C$88,AZ$1)+APPS('11-12 Teamsheets'!$H$2:$R$119,$A116,'11-12 Teamsheets'!$C$2:$C$119,AZ$1)+APPS('12-13 Teamsheets'!$H$2:$R$126,$A116,'12-13 Teamsheets'!$C$2:$C$126,AZ$1)+APPS('13-14 Teamsheets'!$H$2:$R$132,$A116,'13-14 Teamsheets'!$C$2:$C$132,AZ$1)+APPS('14-15 Teamsheets'!$H$2:$R$136,$A116,'14-15 Teamsheets'!$C$2:$C$136,AZ$1)) &amp; "(" &amp; (SUBS('07-08 Teamsheets'!$S$2:$Z$88,$A116,'07-08 Teamsheets'!$C$2:$C$88,AZ$1)+SUBS('11-12 Teamsheets'!$S$2:$Z$119,$A116,'11-12 Teamsheets'!$C$2:$C$119,AZ$1)+SUBS('12-13 Teamsheets'!$S$2:$Z$126,$A116,'12-13 Teamsheets'!$C$2:$C$126,AZ$1)+SUBS('13-14 Teamsheets'!$S$2:$Z$132,$A116,'13-14 Teamsheets'!$C$2:$C$132,AZ$1)+SUBS('14-15 Teamsheets'!$S$2:$Z$136,$A116,'14-15 Teamsheets'!$C$2:$C$136,AZ$1)) &amp; ")"</f>
        <v>0(0)</v>
      </c>
      <c r="BA116" s="27" t="str">
        <f>(GOALS('07-08 Teamsheets'!$H$2:$R$88,$A116,'07-08 Teamsheets'!$C$2:$C$88,AZ$1)+GOALS('11-12 Teamsheets'!$H$2:$R$119,$A116,'11-12 Teamsheets'!$C$2:$C$119,AZ$1)+GOALS('12-13 Teamsheets'!$H$2:$R$126,$A116,'12-13 Teamsheets'!$C$2:$C$126,AZ$1)+GOALS('13-14 Teamsheets'!$H$2:$R$132,$A116,'13-14 Teamsheets'!$C$2:$C$132,AZ$1)+GOALS('14-15 Teamsheets'!$H$2:$R$136,$A116,'14-15 Teamsheets'!$C$2:$C$136,AZ$1)) &amp; "(" &amp; (GOALS('07-08 Teamsheets'!$S$2:$Z$88,$A116,'07-08 Teamsheets'!$C$2:$C$88,AZ$1)+GOALS('11-12 Teamsheets'!$S$2:$Z$119,$A116,'11-12 Teamsheets'!$C$2:$C$119,AZ$1)+GOALS('12-13 Teamsheets'!$S$2:$Z$126,$A116,'12-13 Teamsheets'!$C$2:$C$126,AZ$1)+GOALS('13-14 Teamsheets'!$S$2:$Z$132,$A116,'13-14 Teamsheets'!$C$2:$C$132,AZ$1)+GOALS('14-15 Teamsheets'!$S$2:$Z$136,$A116,'14-15 Teamsheets'!$C$2:$C$136,AZ$1)) &amp; ")"</f>
        <v>0(0)</v>
      </c>
      <c r="BB116" s="27">
        <f>Clean_sheet('07-08 Teamsheets'!$C$2:$H$92,$A116,AZ$1)+Clean_sheet('11-12 Teamsheets'!$C$2:$H$119,$A116,AZ$1)+Clean_sheet('12-13 Teamsheets'!$C$2:$H$126,$A116,AZ$1)+Clean_sheet('13-14 Teamsheets'!$C$2:$H$132,$A116,AZ$1)+Clean_sheet('14-15 Teamsheets'!$C$2:$H$136,$A116,AZ$1)</f>
        <v>0</v>
      </c>
      <c r="BC116" s="27" t="str">
        <f>(CARDS('07-08 Teamsheets'!$H$2:$Z$88,$A116,$CX$2,'07-08 Teamsheets'!$C$2:$C$88,AZ$1)+CARDS('11-12 Teamsheets'!$H$2:$Z$119,$A116,$CX$2,'11-12 Teamsheets'!$C$2:$C$119,AZ$1)+CARDS('12-13 Teamsheets'!$H$2:$Z$126,$A116,$CX$2,'12-13 Teamsheets'!$C$2:$C$126,AZ$1)+CARDS('13-14 Teamsheets'!$H$2:$Z$132,$A116,$CX$2,'13-14 Teamsheets'!$C$2:$C$132,AZ$1)+CARDS('14-15 Teamsheets'!$H$2:$Z$136,$A116,$CX$2,'14-15 Teamsheets'!$C$2:$C$136,AZ$1)) &amp; "(" &amp; (CARDS('07-08 Teamsheets'!$H$2:$Z$88,$A116,$CX$3,'07-08 Teamsheets'!$C$2:$C$88,AZ$1)+CARDS('11-12 Teamsheets'!$H$2:$Z$119,$A116,$CX$3,'11-12 Teamsheets'!$C$2:$C$119,AZ$1)+CARDS('12-13 Teamsheets'!$H$2:$Z$126,$A116,$CX$3,'12-13 Teamsheets'!$C$2:$C$126,AZ$1)+CARDS('13-14 Teamsheets'!$H$2:$Z$132,$A116,$CX$3,'13-14 Teamsheets'!$C$2:$C$132,AZ$1)+CARDS('14-15 Teamsheets'!$H$2:$Z$136,$A116,$CX$3,'14-15 Teamsheets'!$C$2:$C$136,AZ$1)) &amp; ")"</f>
        <v>0(0)</v>
      </c>
      <c r="BD116" s="82">
        <f>MINS_PLAYED('07-08 Teamsheets'!$H$2:$R$88,$A116,'07-08 Teamsheets'!$C$2:$C$88,AZ$1)+MINS_PLAYED('11-12 Teamsheets'!$H$2:$R$119,$A116,'11-12 Teamsheets'!$C$2:$C$119,AZ$1)+MINS_PLAYED('12-13 Teamsheets'!$H$2:$R$126,$A116,'12-13 Teamsheets'!$C$2:$C$126,AZ$1)+MINS_PLAYED('13-14 Teamsheets'!$H$2:$R$132,$A116,'13-14 Teamsheets'!$C$2:$C$132,AZ$1)+MINS_PLAYED('14-15 Teamsheets'!$H$2:$R$136,$A116,'14-15 Teamsheets'!$C$2:$C$136,AZ$1)+MINS_AS_SUB('07-08 Teamsheets'!$S$2:$Z$88,$A116,'07-08 Teamsheets'!$C$2:$C$88,AZ$1)+MINS_AS_SUB('11-12 Teamsheets'!$S$2:$Z$119,$A116,'11-12 Teamsheets'!$C$2:$C$119,AZ$1)+MINS_AS_SUB('12-13 Teamsheets'!$S$2:$Z$126,$A116,'12-13 Teamsheets'!$C$2:$C$126,AZ$1)+MINS_AS_SUB('13-14 Teamsheets'!$S$2:$Z$132,$A116,'13-14 Teamsheets'!$C$2:$C$132,AZ$1)+MINS_AS_SUB('14-15 Teamsheets'!$S$2:$Z$136,$A116,'14-15 Teamsheets'!$C$2:$C$136,AZ$1)</f>
        <v>0</v>
      </c>
      <c r="BE116" s="27" t="str">
        <f>(APPS('08-09 Teamsheets'!$H$2:$R$92,$A116,'08-09 Teamsheets'!$C$2:$C$92,BE$1)+APPS('09-10 Teamsheets'!$H$2:$R$98,$A116,'09-10 Teamsheets'!$C$2:$C$98,BE$1)+APPS('10-11 Teamsheets'!$H$2:$R$107,$A116,'10-11 Teamsheets'!$C$2:$C$107,BE$1)+APPS('11-12 Teamsheets'!$H$2:$R$119,$A116,'11-12 Teamsheets'!$C$2:$C$119,BE$1)+APPS('12-13 Teamsheets'!$H$2:$R$126,$A116,'12-13 Teamsheets'!$C$2:$C$126,BE$1)+APPS('13-14 Teamsheets'!$H$2:$R$132,$A116,'13-14 Teamsheets'!$C$2:$C$132,BE$1)+APPS('14-15 Teamsheets'!$H$2:$R$136,$A116,'14-15 Teamsheets'!$C$2:$C$136,BE$1)) &amp; "(" &amp; (SUBS('08-09 Teamsheets'!$S$2:$Z$92,$A116,'08-09 Teamsheets'!$C$2:$C$92,BE$1)+SUBS('09-10 Teamsheets'!$S$2:$Z$98,$A116,'09-10 Teamsheets'!$C$2:$C$98,BE$1)+SUBS('10-11 Teamsheets'!$S$2:$Z$107,$A116,'10-11 Teamsheets'!$C$2:$C$107,BE$1)+SUBS('11-12 Teamsheets'!$S$2:$Z$119,$A116,'11-12 Teamsheets'!$C$2:$C$119,BE$1)+SUBS('12-13 Teamsheets'!$S$2:$Z$126,$A116,'12-13 Teamsheets'!$C$2:$C$126,BE$1)+SUBS('13-14 Teamsheets'!$S$2:$Z$132,$A116,'13-14 Teamsheets'!$C$2:$C$132,BE$1)+SUBS('14-15 Teamsheets'!$S$2:$Z$136,$A116,'14-15 Teamsheets'!$C$2:$C$136,BE$1)) &amp; ")"</f>
        <v>0(0)</v>
      </c>
      <c r="BF116" s="27" t="str">
        <f>(GOALS('08-09 Teamsheets'!$H$2:$R$92,$A116,'08-09 Teamsheets'!$C$2:$C$92,BE$1)+GOALS('09-10 Teamsheets'!$H$2:$R$98,$A116,'09-10 Teamsheets'!$C$2:$C$98,BE$1)+GOALS('10-11 Teamsheets'!$H$2:$R$107,$A116,'10-11 Teamsheets'!$C$2:$C$107,BE$1)+GOALS('11-12 Teamsheets'!$H$2:$R$119,$A116,'11-12 Teamsheets'!$C$2:$C$119,BE$1)+GOALS('12-13 Teamsheets'!$H$2:$R$126,$A116,'12-13 Teamsheets'!$C$2:$C$126,BE$1)+GOALS('13-14 Teamsheets'!$H$2:$R$132,$A116,'13-14 Teamsheets'!$C$2:$C$132,BE$1)+GOALS('14-15 Teamsheets'!$H$2:$R$136,$A116,'14-15 Teamsheets'!$C$2:$C$136,BE$1)) &amp; "(" &amp; (GOALS('08-09 Teamsheets'!$S$2:$Z$92,$A116,'08-09 Teamsheets'!$C$2:$C$92,BE$1)+GOALS('09-10 Teamsheets'!$S$2:$Z$98,$A116,'09-10 Teamsheets'!$C$2:$C$98,BE$1)+GOALS('10-11 Teamsheets'!$S$2:$Z$107,$A116,'10-11 Teamsheets'!$C$2:$C$107,BE$1)+GOALS('11-12 Teamsheets'!$S$2:$Z$119,$A116,'11-12 Teamsheets'!$C$2:$C$119,BE$1)+GOALS('12-13 Teamsheets'!$S$2:$Z$126,$A116,'12-13 Teamsheets'!$C$2:$C$126,BE$1)+GOALS('13-14 Teamsheets'!$S$2:$Z$132,$A116,'13-14 Teamsheets'!$C$2:$C$132,BE$1)+GOALS('14-15 Teamsheets'!$S$2:$Z$136,$A116,'14-15 Teamsheets'!$C$2:$C$136,BE$1)) &amp; ")"</f>
        <v>0(0)</v>
      </c>
      <c r="BG116" s="27">
        <f>Clean_sheet('08-09 Teamsheets'!$C$2:$H$92,$A116,BE$1)+Clean_sheet('09-10 Teamsheets'!$C$2:$H$98,$A116,BE$1)+Clean_sheet('10-11 Teamsheets'!$C$2:$H$107,$A116,BE$1)+Clean_sheet('11-12 Teamsheets'!$C$2:$H$119,$A116,BE$1)+Clean_sheet('12-13 Teamsheets'!$C$2:$H$126,$A116,BE$1)+Clean_sheet('13-14 Teamsheets'!$C$2:$H$132,$A116,BE$1)+Clean_sheet('14-15 Teamsheets'!$C$2:$H$136,$A116,BE$1)</f>
        <v>0</v>
      </c>
      <c r="BH116" s="27" t="str">
        <f>(CARDS('08-09 Teamsheets'!$H$2:$Z$92,$A116,$CX$2,'08-09 Teamsheets'!$C$2:$C$92,BE$1)+CARDS('09-10 Teamsheets'!$H$2:$Z$98,$A116,$CX$2,'09-10 Teamsheets'!$C$2:$C$98,BE$1)+CARDS('10-11 Teamsheets'!$H$2:$Z$107,$A116,$CX$2,'10-11 Teamsheets'!$C$2:$C$107,BE$1)+CARDS('11-12 Teamsheets'!$H$2:$Z$119,$A116,$CX$2,'11-12 Teamsheets'!$C$2:$C$119,BE$1)+CARDS('12-13 Teamsheets'!$H$2:$Z$126,$A116,$CX$2,'12-13 Teamsheets'!$C$2:$C$126,BE$1)+CARDS('13-14 Teamsheets'!$H$2:$Z$132,$A116,$CX$2,'13-14 Teamsheets'!$C$2:$C$132,BE$1)+CARDS('14-15 Teamsheets'!$H$2:$Z$136,$A116,$CX$2,'14-15 Teamsheets'!$C$2:$C$136,BE$1)) &amp; "(" &amp; (CARDS('08-09 Teamsheets'!$H$2:$Z$92,$A116,$CX$3,'08-09 Teamsheets'!$C$2:$C$92,BE$1)+CARDS('09-10 Teamsheets'!$H$2:$Z$98,$A116,$CX$3,'09-10 Teamsheets'!$C$2:$C$98,BE$1)+CARDS('10-11 Teamsheets'!$H$2:$Z$107,$A116,$CX$3,'10-11 Teamsheets'!$C$2:$C$107,BE$1)+CARDS('11-12 Teamsheets'!$H$2:$Z$119,$A116,$CX$3,'11-12 Teamsheets'!$C$2:$C$119,BE$1)+CARDS('12-13 Teamsheets'!$H$2:$Z$126,$A116,$CX$3,'12-13 Teamsheets'!$C$2:$C$126,BE$1)+CARDS('13-14 Teamsheets'!$H$2:$Z$132,$A116,$CX$3,'13-14 Teamsheets'!$C$2:$C$132,BE$1)+CARDS('14-15 Teamsheets'!$H$2:$Z$136,$A116,$CX$3,'14-15 Teamsheets'!$C$2:$C$136,BE$1)) &amp; ")"</f>
        <v>0(0)</v>
      </c>
      <c r="BI116" s="82">
        <f>MINS_PLAYED('08-09 Teamsheets'!$H$2:$R$92,$A116,'08-09 Teamsheets'!$C$2:$C$92,BE$1)+MINS_PLAYED('09-10 Teamsheets'!$H$2:$R$98,$A116,'09-10 Teamsheets'!$C$2:$C$98,BE$1)+ MINS_AS_SUB('08-09 Teamsheets'!$S$2:$Z$92,$A116,'08-09 Teamsheets'!$C$2:$C$92,BE$1)+ MINS_AS_SUB('09-10 Teamsheets'!$S$2:$Z$98,$A116,'09-10 Teamsheets'!$C$2:$C$98,BE$1)+MINS_PLAYED('10-11 Teamsheets'!$H$2:$R$107,$A116,'10-11 Teamsheets'!$C$2:$C$107,BE$1)+MINS_AS_SUB('10-11 Teamsheets'!$S$2:$Z$107,$A116,'10-11 Teamsheets'!$C$2:$C$107,BE$1)+MINS_PLAYED('11-12 Teamsheets'!$H$2:$R$119,$A116,'11-12 Teamsheets'!$C$2:$C$119,BE$1)+MINS_AS_SUB('11-12 Teamsheets'!$S$2:$Z$119,$A116,'11-12 Teamsheets'!$C$2:$C$119,BE$1)+MINS_PLAYED('12-13 Teamsheets'!$H$2:$R$126,$A116,'12-13 Teamsheets'!$C$2:$C$126,BE$1)+MINS_AS_SUB('12-13 Teamsheets'!$S$2:$Z$126,$A116,'12-13 Teamsheets'!$C$2:$C$126,BE$1)+MINS_PLAYED('13-14 Teamsheets'!$H$2:$R$132,$A116,'13-14 Teamsheets'!$C$2:$C$132,BE$1)+MINS_AS_SUB('13-14 Teamsheets'!$S$2:$Z$132,$A116,'13-14 Teamsheets'!$C$2:$C$132,BE$1)+MINS_PLAYED('14-15 Teamsheets'!$H$2:$R$136,$A116,'14-15 Teamsheets'!$C$2:$C$136,BE$1)+MINS_AS_SUB('14-15 Teamsheets'!$S$2:$Z$136,$A116,'14-15 Teamsheets'!$C$2:$C$136,BE$1)</f>
        <v>0</v>
      </c>
      <c r="BJ116" s="27" t="str">
        <f>(APPS('07-08 Teamsheets'!$H$2:$R$88,$A116,'07-08 Teamsheets'!$C$2:$C$88,BJ$1)+APPS('08-09 Teamsheets'!$H$2:$R$92,$A116,'08-09 Teamsheets'!$C$2:$C$92,BJ$1)+APPS('09-10 Teamsheets'!$H$2:$R$98,$A116,'09-10 Teamsheets'!$C$2:$C$98,BJ$1)+APPS('10-11 Teamsheets'!$H$2:$R$106,$A116,'10-11 Teamsheets'!$C$2:$C$106,BJ$1)+APPS('11-12 Teamsheets'!$H$2:$R$119,$A116,'11-12 Teamsheets'!$C$2:$C$119,BJ$1)+APPS('12-13 Teamsheets'!$H$2:$R$126,$A116,'12-13 Teamsheets'!$C$2:$C$126,BJ$1)+APPS('13-14 Teamsheets'!$H$2:$R$132,$A116,'13-14 Teamsheets'!$C$2:$C$132,BJ$1)+APPS('14-15 Teamsheets'!$H$2:$R$136,$A116,'14-15 Teamsheets'!$C$2:$C$136,BJ$1)) &amp; "(" &amp; (SUBS('07-08 Teamsheets'!$S$2:$Z$88,$A116,'07-08 Teamsheets'!$C$2:$C$88,BJ$1)+SUBS('08-09 Teamsheets'!$S$2:$Z$92,$A116,'08-09 Teamsheets'!$C$2:$C$92,BJ$1)+SUBS('09-10 Teamsheets'!$S$2:$Z$98,$A116,'09-10 Teamsheets'!$C$2:$C$98,BJ$1)+SUBS('10-11 Teamsheets'!$S$2:$Z$106,$A116,'10-11 Teamsheets'!$C$2:$C$106,BJ$1)+SUBS('11-12 Teamsheets'!$S$2:$Z$119,$A116,'11-12 Teamsheets'!$C$2:$C$119,BJ$1)+SUBS('12-13 Teamsheets'!$S$2:$Z$126,$A116,'12-13 Teamsheets'!$C$2:$C$126,BJ$1)+SUBS('13-14 Teamsheets'!$S$2:$Z$132,$A116,'13-14 Teamsheets'!$C$2:$C$132,BJ$1)+SUBS('14-15 Teamsheets'!$S$2:$Z$136,$A116,'14-15 Teamsheets'!$C$2:$C$136,BJ$1)) &amp; ")"</f>
        <v>0(0)</v>
      </c>
      <c r="BK116" s="27" t="str">
        <f>(GOALS('07-08 Teamsheets'!$H$2:$R$88,$A116,'07-08 Teamsheets'!$C$2:$C$88,BJ$1)+GOALS('08-09 Teamsheets'!$H$2:$R$92,$A116,'08-09 Teamsheets'!$C$2:$C$92,BJ$1)+GOALS('09-10 Teamsheets'!$H$2:$R$98,$A116,'09-10 Teamsheets'!$C$2:$C$98,BJ$1)+GOALS('10-11 Teamsheets'!$H$2:$R$106,$A116,'10-11 Teamsheets'!$C$2:$C$106,BJ$1)+GOALS('11-12 Teamsheets'!$H$2:$R$119,$A116,'11-12 Teamsheets'!$C$2:$C$119,BJ$1)+GOALS('12-13 Teamsheets'!$H$2:$R$126,$A116,'12-13 Teamsheets'!$C$2:$C$126,BJ$1)+GOALS('13-14 Teamsheets'!$H$2:$R$132,$A116,'13-14 Teamsheets'!$C$2:$C$132,BJ$1)+GOALS('14-15 Teamsheets'!$H$2:$R$136,$A116,'14-15 Teamsheets'!$C$2:$C$136,BJ$1)) &amp; "(" &amp; (GOALS('07-08 Teamsheets'!$S$2:$Z$88,$A116,'07-08 Teamsheets'!$C$2:$C$88,BJ$1)+GOALS('08-09 Teamsheets'!$S$2:$Z$92,$A116,'08-09 Teamsheets'!$C$2:$C$92,BJ$1)+GOALS('09-10 Teamsheets'!$S$2:$Z$98,$A116,'09-10 Teamsheets'!$C$2:$C$98,BJ$1)+GOALS('10-11 Teamsheets'!$S$2:$Z$106,$A116,'10-11 Teamsheets'!$C$2:$C$106,BJ$1)+GOALS('11-12 Teamsheets'!$S$2:$Z$119,$A116,'11-12 Teamsheets'!$C$2:$C$119,BJ$1)+GOALS('12-13 Teamsheets'!$S$2:$Z$126,$A116,'12-13 Teamsheets'!$C$2:$C$126,BJ$1)+GOALS('13-14 Teamsheets'!$S$2:$Z$132,$A116,'13-14 Teamsheets'!$C$2:$C$132,BJ$1)+GOALS('14-15 Teamsheets'!$S$2:$Z$136,$A116,'14-15 Teamsheets'!$C$2:$C$136,BJ$1)) &amp; ")"</f>
        <v>0(0)</v>
      </c>
      <c r="BL116" s="27">
        <f>Clean_sheet('07-08 Teamsheets'!$C$2:$H$92,$A116,BJ$1)+Clean_sheet('08-09 Teamsheets'!$C$2:$H$92,$A116,BJ$1)+Clean_sheet('09-10 Teamsheets'!$C$2:$H$98,$A116,BJ$1)+Clean_sheet('10-11 Teamsheets'!$C$2:$H$106,$A116,BJ$1)+Clean_sheet('11-12 Teamsheets'!$C$2:$H$119,$A116,BJ$1)+Clean_sheet('12-13 Teamsheets'!$C$2:$H$126,$A116,BJ$1)+Clean_sheet('13-14 Teamsheets'!$C$2:$H$132,$A116,BJ$1)+Clean_sheet('14-15 Teamsheets'!$C$2:$H$136,$A116,BJ$1)</f>
        <v>0</v>
      </c>
      <c r="BM116" s="27" t="str">
        <f>(CARDS('07-08 Teamsheets'!$H$2:$Z$88,$A116,$CX$2,'07-08 Teamsheets'!$C$2:$C$88,BJ$1)+CARDS('08-09 Teamsheets'!$H$2:$Z$92,$A116,$CX$2,'08-09 Teamsheets'!$C$2:$C$92,BJ$1)+CARDS('09-10 Teamsheets'!$H$2:$Z$98,$A116,$CX$2,'09-10 Teamsheets'!$C$2:$C$98,BJ$1)+CARDS('10-11 Teamsheets'!$H$2:$Z$106,$A116,$CX$2,'10-11 Teamsheets'!$C$2:$C$106,BJ$1)+CARDS('11-12 Teamsheets'!$H$2:$Z$119,$A116,$CX$2,'11-12 Teamsheets'!$C$2:$C$119,BJ$1)+CARDS('12-13 Teamsheets'!$H$2:$Z$126,$A116,$CX$2,'12-13 Teamsheets'!$C$2:$C$126,BJ$1)+CARDS('13-14 Teamsheets'!$H$2:$Z$132,$A116,$CX$2,'13-14 Teamsheets'!$C$2:$C$132,BJ$1)+CARDS('14-15 Teamsheets'!$H$2:$Z$136,$A116,$CX$2,'14-15 Teamsheets'!$C$2:$C$136,BJ$1)) &amp; "(" &amp; (CARDS('07-08 Teamsheets'!$H$2:$Z$88,$A116,$CX$3,'07-08 Teamsheets'!$C$2:$C$88,BJ$1)+CARDS('08-09 Teamsheets'!$H$2:$Z$92,$A116,$CX$3,'08-09 Teamsheets'!$C$2:$C$92,BJ$1)+CARDS('09-10 Teamsheets'!$H$2:$Z$98,$A116,$CX$3,'09-10 Teamsheets'!$C$2:$C$98,BJ$1)+CARDS('10-11 Teamsheets'!$H$2:$Z$106,$A116,$CX$3,'10-11 Teamsheets'!$C$2:$C$106,BJ$1)+CARDS('11-12 Teamsheets'!$H$2:$Z$119,$A116,$CX$3,'11-12 Teamsheets'!$C$2:$C$119,BJ$1)+CARDS('12-13 Teamsheets'!$H$2:$Z$126,$A116,$CX$3,'12-13 Teamsheets'!$C$2:$C$126,BJ$1)+CARDS('13-14 Teamsheets'!$H$2:$Z$132,$A116,$CX$3,'13-14 Teamsheets'!$C$2:$C$132,BJ$1)+CARDS('14-15 Teamsheets'!$H$2:$Z$136,$A116,$CX$3,'14-15 Teamsheets'!$C$2:$C$136,BJ$1)) &amp; ")"</f>
        <v>0(0)</v>
      </c>
      <c r="BN116" s="82">
        <f>MINS_PLAYED('07-08 Teamsheets'!$H$2:$R$88,$A116,'07-08 Teamsheets'!$C$2:$C$88,BJ$1)+MINS_PLAYED('08-09 Teamsheets'!$H$2:$R$92,$A116,'08-09 Teamsheets'!$C$2:$C$92,BJ$1)+MINS_PLAYED('09-10 Teamsheets'!$H$2:$R$98,$A116,'09-10 Teamsheets'!$C$2:$C$98,BJ$1)+MINS_PLAYED('10-11 Teamsheets'!$H$2:$R$106,$A116,'10-11 Teamsheets'!$C$2:$C$106,BJ$1)+MINS_PLAYED('11-12 Teamsheets'!$H$2:$R$119,$A116,'11-12 Teamsheets'!$C$2:$C$119,BJ$1)+MINS_PLAYED('12-13 Teamsheets'!$H$2:$R$126,$A116,'12-13 Teamsheets'!$C$2:$C$126,BJ$1)+MINS_PLAYED('13-14 Teamsheets'!$H$2:$R$132,$A116,'13-14 Teamsheets'!$C$2:$C$132,BJ$1)+MINS_PLAYED('14-15 Teamsheets'!$H$2:$R$136,$A116,'14-15 Teamsheets'!$C$2:$C$136,BJ$1)+MINS_AS_SUB('07-08 Teamsheets'!$S$2:$Z$88,$A116,'07-08 Teamsheets'!$C$2:$C$88,BJ$1)+MINS_AS_SUB('08-09 Teamsheets'!$S$2:$Z$92,$A116,'08-09 Teamsheets'!$C$2:$C$92,BJ$1)+MINS_AS_SUB('09-10 Teamsheets'!$S$2:$Z$98,$A116,'09-10 Teamsheets'!$C$2:$C$98,BJ$1)+MINS_AS_SUB('10-11 Teamsheets'!$S$2:$Z$106,$A116,'10-11 Teamsheets'!$C$2:$C$106,BJ$1)+MINS_AS_SUB('11-12 Teamsheets'!$S$2:$Z$119,$A116,'11-12 Teamsheets'!$C$2:$C$119,BJ$1)+MINS_AS_SUB('12-13 Teamsheets'!$S$2:$Z$126,$A116,'12-13 Teamsheets'!$C$2:$C$126,BJ$1)+MINS_AS_SUB('13-14 Teamsheets'!$S$2:$Z$132,$A116,'13-14 Teamsheets'!$C$2:$C$132,BJ$1)+MINS_AS_SUB('14-15 Teamsheets'!$S$2:$Z$136,$A116,'14-15 Teamsheets'!$C$2:$C$136,BJ$1)</f>
        <v>0</v>
      </c>
      <c r="BO116" s="27" t="str">
        <f>(APPS('07-08 Teamsheets'!$H$2:$R$88,$A116,'07-08 Teamsheets'!$C$2:$C$88,BO$1)+APPS('08-09 Teamsheets'!$H$2:$R$92,$A116,'08-09 Teamsheets'!$C$2:$C$92,BO$1)+APPS('09-10 Teamsheets'!$H$2:$R$98,$A116,'09-10 Teamsheets'!$C$2:$C$98,BO$1)+APPS('10-11 Teamsheets'!$H$2:$R$106,$A116,'10-11 Teamsheets'!$C$2:$C$106,BO$1)+APPS('11-12 Teamsheets'!$H$2:$R$119,$A116,'11-12 Teamsheets'!$C$2:$C$119,BO$1)+APPS('12-13 Teamsheets'!$H$2:$R$126,$A116,'12-13 Teamsheets'!$C$2:$C$126,BO$1)+APPS('13-14 Teamsheets'!$H$2:$R$132,$A116,'13-14 Teamsheets'!$C$2:$C$132,BO$1)+APPS('14-15 Teamsheets'!$H$2:$R$136,$A116,'14-15 Teamsheets'!$C$2:$C$136,BO$1)) &amp; "(" &amp; (SUBS('07-08 Teamsheets'!$S$2:$Z$88,$A116,'07-08 Teamsheets'!$C$2:$C$88,BO$1)+SUBS('08-09 Teamsheets'!$S$2:$Z$92,$A116,'08-09 Teamsheets'!$C$2:$C$92,BO$1)+SUBS('09-10 Teamsheets'!$S$2:$Z$98,$A116,'09-10 Teamsheets'!$C$2:$C$98,BO$1)+SUBS('10-11 Teamsheets'!$S$2:$Z$106,$A116,'10-11 Teamsheets'!$C$2:$C$106,BO$1)+SUBS('11-12 Teamsheets'!$S$2:$Z$119,$A116,'11-12 Teamsheets'!$C$2:$C$119,BO$1)+SUBS('12-13 Teamsheets'!$S$2:$Z$126,$A116,'12-13 Teamsheets'!$C$2:$C$126,BO$1)+SUBS('13-14 Teamsheets'!$S$2:$Z$132,$A116,'13-14 Teamsheets'!$C$2:$C$132,BO$1)+SUBS('14-15 Teamsheets'!$S$2:$Z$136,$A116,'14-15 Teamsheets'!$C$2:$C$136,BO$1)) &amp; ")"</f>
        <v>0(0)</v>
      </c>
      <c r="BP116" s="27" t="str">
        <f>(GOALS('07-08 Teamsheets'!$H$2:$R$88,$A116,'07-08 Teamsheets'!$C$2:$C$88,BO$1)+GOALS('08-09 Teamsheets'!$H$2:$R$92,$A116,'08-09 Teamsheets'!$C$2:$C$92,BO$1)+GOALS('09-10 Teamsheets'!$H$2:$R$98,$A116,'09-10 Teamsheets'!$C$2:$C$98,BO$1)+GOALS('10-11 Teamsheets'!$H$2:$R$106,$A116,'10-11 Teamsheets'!$C$2:$C$106,BO$1)+GOALS('11-12 Teamsheets'!$H$2:$R$119,$A116,'11-12 Teamsheets'!$C$2:$C$119,BO$1)+GOALS('12-13 Teamsheets'!$H$2:$R$126,$A116,'12-13 Teamsheets'!$C$2:$C$126,BO$1)+GOALS('13-14 Teamsheets'!$H$2:$R$132,$A116,'13-14 Teamsheets'!$C$2:$C$132,BO$1)+GOALS('14-15 Teamsheets'!$H$2:$R$136,$A116,'14-15 Teamsheets'!$C$2:$C$136,BO$1)) &amp; "(" &amp; (GOALS('07-08 Teamsheets'!$S$2:$Z$88,$A116,'07-08 Teamsheets'!$C$2:$C$88,BO$1)+GOALS('08-09 Teamsheets'!$S$2:$Z$92,$A116,'08-09 Teamsheets'!$C$2:$C$92,BO$1)+GOALS('09-10 Teamsheets'!$S$2:$Z$98,$A116,'09-10 Teamsheets'!$C$2:$C$98,BO$1)+GOALS('10-11 Teamsheets'!$S$2:$Z$106,$A116,'10-11 Teamsheets'!$C$2:$C$106,BO$1)+GOALS('11-12 Teamsheets'!$S$2:$Z$119,$A116,'11-12 Teamsheets'!$C$2:$C$119,BO$1)+GOALS('12-13 Teamsheets'!$S$2:$Z$126,$A116,'12-13 Teamsheets'!$C$2:$C$126,BO$1)+GOALS('13-14 Teamsheets'!$S$2:$Z$132,$A116,'13-14 Teamsheets'!$C$2:$C$132,BO$1)+GOALS('14-15 Teamsheets'!$S$2:$Z$136,$A116,'14-15 Teamsheets'!$C$2:$C$136,BO$1)) &amp; ")"</f>
        <v>0(0)</v>
      </c>
      <c r="BQ116" s="27">
        <f>Clean_sheet('07-08 Teamsheets'!$C$2:$H$92,$A116,BO$1)+Clean_sheet('08-09 Teamsheets'!$C$2:$H$92,$A116,BO$1)+Clean_sheet('09-10 Teamsheets'!$C$2:$H$98,$A116,BO$1)+Clean_sheet('10-11 Teamsheets'!$C$2:$H$106,$A116,BO$1)+Clean_sheet('11-12 Teamsheets'!$C$2:$H$119,$A116,BO$1)+Clean_sheet('12-13 Teamsheets'!$C$2:$H$126,$A116,BO$1)+Clean_sheet('13-14 Teamsheets'!$C$2:$H$132,$A116,BO$1)+Clean_sheet('14-15 Teamsheets'!$C$2:$H$136,$A116,BO$1)</f>
        <v>0</v>
      </c>
      <c r="BR116" s="27" t="str">
        <f>(CARDS('07-08 Teamsheets'!$H$2:$Z$88,$A116,$CX$2,'07-08 Teamsheets'!$C$2:$C$88,BO$1)+CARDS('08-09 Teamsheets'!$H$2:$Z$92,$A116,$CX$2,'08-09 Teamsheets'!$C$2:$C$92,BO$1)+CARDS('09-10 Teamsheets'!$H$2:$Z$98,$A116,$CX$2,'09-10 Teamsheets'!$C$2:$C$98,BO$1)+CARDS('10-11 Teamsheets'!$H$2:$Z$106,$A116,$CX$2,'10-11 Teamsheets'!$C$2:$C$106,BO$1)+CARDS('11-12 Teamsheets'!$H$2:$Z$119,$A116,$CX$2,'11-12 Teamsheets'!$C$2:$C$119,BO$1)+CARDS('12-13 Teamsheets'!$H$2:$Z$126,$A116,$CX$2,'12-13 Teamsheets'!$C$2:$C$126,BO$1)+CARDS('13-14 Teamsheets'!$H$2:$Z$132,$A116,$CX$2,'13-14 Teamsheets'!$C$2:$C$132,BO$1)+CARDS('14-15 Teamsheets'!$H$2:$Z$136,$A116,$CX$2,'14-15 Teamsheets'!$C$2:$C$136,BO$1)) &amp; "(" &amp; (CARDS('07-08 Teamsheets'!$H$2:$Z$88,$A116,$CX$3,'07-08 Teamsheets'!$C$2:$C$88,BO$1)+CARDS('08-09 Teamsheets'!$H$2:$Z$92,$A116,$CX$3,'08-09 Teamsheets'!$C$2:$C$92,BO$1)+CARDS('09-10 Teamsheets'!$H$2:$Z$98,$A116,$CX$3,'09-10 Teamsheets'!$C$2:$C$98,BO$1)+CARDS('10-11 Teamsheets'!$H$2:$Z$106,$A116,$CX$3,'10-11 Teamsheets'!$C$2:$C$106,BO$1)+CARDS('11-12 Teamsheets'!$H$2:$Z$119,$A116,$CX$3,'11-12 Teamsheets'!$C$2:$C$119,BO$1)+CARDS('12-13 Teamsheets'!$H$2:$Z$126,$A116,$CX$3,'12-13 Teamsheets'!$C$2:$C$126,BO$1)+CARDS('13-14 Teamsheets'!$H$2:$Z$132,$A116,$CX$3,'13-14 Teamsheets'!$C$2:$C$132,BO$1)+CARDS('14-15 Teamsheets'!$H$2:$Z$136,$A116,$CX$3,'14-15 Teamsheets'!$C$2:$C$136,BO$1)) &amp; ")"</f>
        <v>0(0)</v>
      </c>
      <c r="BS116" s="82">
        <f>MINS_PLAYED('07-08 Teamsheets'!$H$2:$R$88,$A116,'07-08 Teamsheets'!$C$2:$C$88,BO$1)+MINS_PLAYED('08-09 Teamsheets'!$H$2:$R$92,$A116,'08-09 Teamsheets'!$C$2:$C$92,BO$1)+MINS_PLAYED('09-10 Teamsheets'!$H$2:$R$98,$A116,'09-10 Teamsheets'!$C$2:$C$98,BO$1)+MINS_PLAYED('10-11 Teamsheets'!$H$2:$R$106,$A116,'10-11 Teamsheets'!$C$2:$C$106,BO$1)+MINS_PLAYED('11-12 Teamsheets'!$H$2:$R$119,$A116,'11-12 Teamsheets'!$C$2:$C$119,BO$1)+MINS_PLAYED('12-13 Teamsheets'!$H$2:$R$126,$A116,'12-13 Teamsheets'!$C$2:$C$126,BO$1)+MINS_PLAYED('13-14 Teamsheets'!$H$2:$R$132,$A116,'13-14 Teamsheets'!$C$2:$C$132,BO$1)+MINS_PLAYED('14-15 Teamsheets'!$H$2:$R$136,$A116,'14-15 Teamsheets'!$C$2:$C$136,BO$1)+MINS_AS_SUB('07-08 Teamsheets'!$S$2:$Z$88,$A116,'07-08 Teamsheets'!$C$2:$C$88,BO$1)+MINS_AS_SUB('08-09 Teamsheets'!$S$2:$Z$92,$A116,'08-09 Teamsheets'!$C$2:$C$92,BO$1)+MINS_AS_SUB('09-10 Teamsheets'!$S$2:$Z$98,$A116,'09-10 Teamsheets'!$C$2:$C$98,BO$1)+MINS_AS_SUB('10-11 Teamsheets'!$S$2:$Z$106,$A116,'10-11 Teamsheets'!$C$2:$C$106,BO$1)+MINS_AS_SUB('11-12 Teamsheets'!$S$2:$Z$119,$A116,'11-12 Teamsheets'!$C$2:$C$119,BO$1)+MINS_AS_SUB('12-13 Teamsheets'!$S$2:$Z$126,$A116,'12-13 Teamsheets'!$C$2:$C$126,BO$1)+MINS_AS_SUB('13-14 Teamsheets'!$S$2:$Z$132,$A116,'13-14 Teamsheets'!$C$2:$C$132,BO$1)+MINS_AS_SUB('14-15 Teamsheets'!$S$2:$Z$136,$A116,'14-15 Teamsheets'!$C$2:$C$136,BO$1)</f>
        <v>0</v>
      </c>
      <c r="BT116" s="71">
        <f>APPS('05-06 Teamsheets'!$H$2:$R$71,$A116,'05-06 Teamsheets'!$C$2:$C$71,B$1)+SUBS('05-06 Teamsheets'!$S$2:$W$71,$A116,'05-06 Teamsheets'!$C$2:$C$71,B$1)+APPS('06-07 Teamsheets'!$H$2:$R$83,$A116,'06-07 Teamsheets'!$C$2:$C$83,G$1)+SUBS('06-07 Teamsheets'!$S$2:$Z$83,$A116,'06-07 Teamsheets'!$C$2:$C$83,G$1)+APPS('07-08 Teamsheets'!$H$2:$R$88,$A116,'07-08 Teamsheets'!$C$2:$C$88,L$1)+SUBS('07-08 Teamsheets'!$S$2:$Z$88,$A116,'07-08 Teamsheets'!$C$2:$C$88,L$1)+APPS('08-09 Teamsheets'!$H$2:$R$92,$A116,'08-09 Teamsheets'!$C$2:$C$92,Q$1)+SUBS('08-09 Teamsheets'!$S$2:$Z$92,$A116,'08-09 Teamsheets'!$C$2:$C$92,Q$1)+APPS('09-10 Teamsheets'!$H$2:$R$98,$A116,'09-10 Teamsheets'!$C$2:$C$98,Q$1)+SUBS('09-10 Teamsheets'!$S$2:$Z$98,$A116,'09-10 Teamsheets'!$C$2:$C$98,Q$1)+APPS('10-11 Teamsheets'!$H$2:$R$107,$A116,'10-11 Teamsheets'!$C$2:$C$107,Q$1)+SUBS('10-11 Teamsheets'!$S$2:$Z$107,$A116,'10-11 Teamsheets'!$C$2:$C$107,Q$1)+APPS('11-12 Teamsheets'!$H$2:$R$119,$A116,'11-12 Teamsheets'!$C$2:$C$119,Q$1)+SUBS('11-12 Teamsheets'!$S$2:$Z$119,$A116,'11-12 Teamsheets'!$C$2:$C$119,Q$1)+APPS('12-13 Teamsheets'!$H$2:$R$126,$A116,'12-13 Teamsheets'!$C$2:$C$126,Q$1)+SUBS('12-13 Teamsheets'!$S$2:$Z$126,$A116,'12-13 Teamsheets'!$C$2:$C$126,Q$1)+APPS('13-14 Teamsheets'!$H$2:$R$132,$A116,'13-14 Teamsheets'!$C$2:$C$132,Q$1)+SUBS('13-14 Teamsheets'!$S$2:$Z$132,$A116,'13-14 Teamsheets'!$C$2:$C$132,Q$1)+APPS('14-15 Teamsheets'!$H$2:$R$136,$A116,'14-15 Teamsheets'!$C$2:$C$136,Q$1)+SUBS('14-15 Teamsheets'!$S$2:$Z$136,$A116,'14-15 Teamsheets'!$C$2:$C$136,Q$1)</f>
        <v>3</v>
      </c>
      <c r="BU116" s="132">
        <v>0</v>
      </c>
      <c r="BV116" s="27">
        <f>APPS('07-08 Teamsheets'!$H$2:$R$88,$A116,'07-08 Teamsheets'!$C$2:$C$88,AZ$1)+SUBS('07-08 Teamsheets'!$S$2:$Z$88,$A116,'07-08 Teamsheets'!$C$2:$C$88,AZ$1)+APPS('11-12 Teamsheets'!$H$2:$R$119,$A116,'11-12 Teamsheets'!$C$2:$C$119,AZ$1)+SUBS('11-12 Teamsheets'!$S$2:$Z$119,$A116,'11-12 Teamsheets'!$C$2:$C$119,AZ$1)+APPS('12-13 Teamsheets'!$H$2:$R$126,$A116,'12-13 Teamsheets'!$C$2:$C$126,AZ$1)+SUBS('12-13 Teamsheets'!$S$2:$Z$126,$A116,'12-13 Teamsheets'!$C$2:$C$126,AZ$1)+APPS('13-14 Teamsheets'!$H$2:$R$132,$A116,'13-14 Teamsheets'!$C$2:$C$132,AZ$1)+SUBS('13-14 Teamsheets'!$S$2:$Z$132,$A116,'13-14 Teamsheets'!$C$2:$C$132,AZ$1)+APPS('14-15 Teamsheets'!$H$2:$R$136,$A116,'14-15 Teamsheets'!$C$2:$C$136,AZ$1)+SUBS('14-15 Teamsheets'!$S$2:$Z$136,$A116,'14-15 Teamsheets'!$C$2:$C$136,AZ$1)+APPS('08-09 Teamsheets'!$H$2:$R$92,$A116,'08-09 Teamsheets'!$C$2:$C$92,BE$1)+APPS('09-10 Teamsheets'!$H$2:$R$98,$A116,'09-10 Teamsheets'!$C$2:$C$98,BE$1)+SUBS('08-09 Teamsheets'!$S$2:$Z$92,$A116,'08-09 Teamsheets'!$C$2:$C$92,BE$1)+SUBS('09-10 Teamsheets'!$S$2:$Z$98,$A116,'09-10 Teamsheets'!$C$2:$C$98,BE$1)+APPS('10-11 Teamsheets'!$H$2:$R$107,$A116,'10-11 Teamsheets'!$C$2:$C$107,BE$1)+SUBS('10-11 Teamsheets'!$S$2:$Z$107,$A116,'10-11 Teamsheets'!$C$2:$C$107,BE$1)+APPS('11-12 Teamsheets'!$H$2:$R$119,$A116,'11-12 Teamsheets'!$C$2:$C$119,BE$1)+SUBS('11-12 Teamsheets'!$S$2:$Z$119,$A116,'11-12 Teamsheets'!$C$2:$C$119,BE$1)+APPS('12-13 Teamsheets'!$H$2:$R$126,$A116,'12-13 Teamsheets'!$C$2:$C$126,BE$1)+SUBS('12-13 Teamsheets'!$S$2:$Z$126,$A116,'12-13 Teamsheets'!$C$2:$C$126,BE$1)+APPS('13-14 Teamsheets'!$H$2:$R$132,$A116,'13-14 Teamsheets'!$C$2:$C$132,BE$1)+SUBS('13-14 Teamsheets'!$S$2:$Z$132,$A116,'13-14 Teamsheets'!$C$2:$C$132,BE$1)+APPS('14-15 Teamsheets'!$H$2:$R$136,$A116,'14-15 Teamsheets'!$C$2:$C$136,BE$1)+SUBS('14-15 Teamsheets'!$S$2:$Z$136,$A116,'14-15 Teamsheets'!$C$2:$C$136,BE$1)</f>
        <v>0</v>
      </c>
      <c r="BW116" s="27">
        <f>APPS('07-08 Teamsheets'!$H$2:$R$88,$A116,'07-08 Teamsheets'!$C$2:$C$88,BJ$1)+APPS('08-09 Teamsheets'!$H$2:$R$92,$A116,'08-09 Teamsheets'!$C$2:$C$92,BJ$1)+APPS('09-10 Teamsheets'!$H$2:$R$98,$A116,'09-10 Teamsheets'!$C$2:$C$98,BJ$1)+SUBS('07-08 Teamsheets'!$S$2:$Z$88,$A116,'07-08 Teamsheets'!$C$2:$C$88,BJ$1)+SUBS('08-09 Teamsheets'!$S$2:$Z$92,$A116,'08-09 Teamsheets'!$C$2:$C$92,BJ$1)+SUBS('09-10 Teamsheets'!$S$2:$Z$98,$A116,'09-10 Teamsheets'!$C$2:$C$98,BJ$1)+APPS('10-11 Teamsheets'!$H$2:$R$107,$A116,'10-11 Teamsheets'!$C$2:$C$107,BJ$1)+SUBS('10-11 Teamsheets'!$S$2:$Z$107,$A116,'10-11 Teamsheets'!$C$2:$C$107,BJ$1)+APPS('11-12 Teamsheets'!$H$2:$R$119,$A116,'11-12 Teamsheets'!$C$2:$C$119,BJ$1)+SUBS('11-12 Teamsheets'!$S$2:$Z$111,$A116,'11-12 Teamsheets'!$C$2:$C$119,BJ$1)+APPS('12-13 Teamsheets'!$H$2:$R$126,$A116,'12-13 Teamsheets'!$C$2:$C$126,BJ$1)+SUBS('12-13 Teamsheets'!$S$2:$Z$118,$A116,'12-13 Teamsheets'!$C$2:$C$126,BJ$1)+APPS('13-14 Teamsheets'!$H$2:$R$132,$A116,'13-14 Teamsheets'!$C$2:$C$132,BJ$1)+SUBS('13-14 Teamsheets'!$S$2:$Z$124,$A116,'13-14 Teamsheets'!$C$2:$C$132,BJ$1)+APPS('14-15 Teamsheets'!$H$2:$R$136,$A116,'14-15 Teamsheets'!$C$2:$C$136,BJ$1)+SUBS('14-15 Teamsheets'!$S$2:$Z$128,$A116,'14-15 Teamsheets'!$C$2:$C$136,BJ$1)</f>
        <v>0</v>
      </c>
      <c r="BX116" s="27">
        <f>APPS('07-08 Teamsheets'!$H$2:$R$88,$A116,'07-08 Teamsheets'!$C$2:$C$88,BO$1)+APPS('08-09 Teamsheets'!$H$2:$R$92,$A116,'08-09 Teamsheets'!$C$2:$C$92,BO$1)+APPS('09-10 Teamsheets'!$H$2:$R$98,$A116,'09-10 Teamsheets'!$C$2:$C$98,BO$1)+SUBS('07-08 Teamsheets'!$S$2:$Z$88,$A116,'07-08 Teamsheets'!$C$2:$C$88,BO$1)+SUBS('08-09 Teamsheets'!$S$2:$Z$92,$A116,'08-09 Teamsheets'!$C$2:$C$92,BO$1)+SUBS('09-10 Teamsheets'!$S$2:$Z$98,$A116,'09-10 Teamsheets'!$C$2:$C$98,BO$1)+APPS('10-11 Teamsheets'!$H$2:$R$107,$A116,'10-11 Teamsheets'!$C$2:$C$107,BO$1)+SUBS('10-11 Teamsheets'!$S$2:$Z$107,$A116,'10-11 Teamsheets'!$C$2:$C$107,BO$1)+APPS('11-12 Teamsheets'!$H$2:$R$119,$A116,'11-12 Teamsheets'!$C$2:$C$119,BO$1)+SUBS('11-12 Teamsheets'!$S$2:$Z$119,$A116,'11-12 Teamsheets'!$C$2:$C$119,BO$1)+APPS('12-13 Teamsheets'!$H$2:$R$126,$A116,'12-13 Teamsheets'!$C$2:$C$126,BO$1)+SUBS('12-13 Teamsheets'!$S$2:$Z$126,$A116,'12-13 Teamsheets'!$C$2:$C$126,BO$1)+APPS('13-14 Teamsheets'!$H$2:$R$132,$A116,'13-14 Teamsheets'!$C$2:$C$132,BO$1)+SUBS('13-14 Teamsheets'!$S$2:$Z$132,$A116,'13-14 Teamsheets'!$C$2:$C$132,BO$1)+APPS('14-15 Teamsheets'!$H$2:$R$136,$A116,'14-15 Teamsheets'!$C$2:$C$136,BO$1)+SUBS('14-15 Teamsheets'!$S$2:$Z$136,$A116,'14-15 Teamsheets'!$C$2:$C$136,BO$1)</f>
        <v>0</v>
      </c>
      <c r="BY116" s="28">
        <f t="shared" si="31"/>
        <v>0</v>
      </c>
      <c r="BZ116" s="27" t="str">
        <f>(APPS('05-06 Teamsheets'!$H$2:$R$71,$A116) + APPS('06-07 Teamsheets'!$H$2:$R$83,$A116) +APPS('07-08 Teamsheets'!$H$2:$R$88,$A116) + APPS('08-09 Teamsheets'!$H$2:$R$92,$A116)+APPS('09-10 Teamsheets'!$H$2:$R$98,$A116)+APPS('10-11 Teamsheets'!$H$2:$R$107,$A116)+APPS('11-12 Teamsheets'!$H$2:$R$119,$A116)+APPS('12-13 Teamsheets'!$H$2:$R$126,$A116)+APPS('13-14 Teamsheets'!$H$2:$R$132,$A116)+APPS('14-15 Teamsheets'!$H$2:$R$136,$A116)) &amp; "(" &amp; (SUBS('05-06 Teamsheets'!$S$2:$W$71,$A116)+SUBS('06-07 Teamsheets'!$S$2:$Z$83,$A116)+SUBS('07-08 Teamsheets'!$S$2:$Z$88,$A116) +SUBS('08-09 Teamsheets'!$S$2:$Z$92,$A116)+SUBS('09-10 Teamsheets'!$S$2:$Z$98,$A116)+SUBS('10-11 Teamsheets'!$S$2:$Z$107,$A116)+SUBS('11-12 Teamsheets'!$S$2:$Z$119,$A116)+SUBS('12-13 Teamsheets'!$S$2:$Z$126,$A116)+SUBS('13-14 Teamsheets'!$S$2:$Z$132,$A116)+SUBS('14-15 Teamsheets'!$S$2:$Z$136,$A116)) &amp; ")"</f>
        <v>3(0)</v>
      </c>
      <c r="CA116" s="28">
        <f t="shared" si="32"/>
        <v>3</v>
      </c>
      <c r="CB116" s="71">
        <f>GOALS('05-06 Teamsheets'!$H$2:$W$71,$A116,'05-06 Teamsheets'!$C$2:$C$71,B$1)+GOALS('06-07 Teamsheets'!$H$2:$Z$83,$A116,'06-07 Teamsheets'!$C$2:$C$83,G$1)+GOALS('07-08 Teamsheets'!$H$2:$Z$88,$A116,'07-08 Teamsheets'!$C$2:$C$88,L$1)+GOALS('08-09 Teamsheets'!$H$2:$Z$92,$A116,'08-09 Teamsheets'!$C$2:$C$92,Q$1)+GOALS('09-10 Teamsheets'!$H$2:$Z$98,$A116,'09-10 Teamsheets'!$C$2:$C$98,Q$1)+GOALS('10-11 Teamsheets'!$H$2:$Z$107,$A116,'10-11 Teamsheets'!$C$2:$C$107,Q$1)+GOALS('11-12 Teamsheets'!$H$2:$Z$119,$A116,'11-12 Teamsheets'!$C$2:$C$119,Q$1)+GOALS('12-13 Teamsheets'!$H$2:$Z$126,$A116,'12-13 Teamsheets'!$C$2:$C$126,Q$1)+GOALS('13-14 Teamsheets'!$H$2:$Z$132,$A116,'13-14 Teamsheets'!$C$2:$C$132,Q$1)+GOALS('14-15 Teamsheets'!$H$2:$Z$136,$A116,'14-15 Teamsheets'!$C$2:$C$136,Q$1)</f>
        <v>0</v>
      </c>
      <c r="CC116" s="27">
        <f>GOALS('05-06 Teamsheets'!$H$2:$W$71,$A116,'05-06 Teamsheets'!$C$2:$C$71,V$1)+GOALS('05-06 Teamsheets'!$H$2:$W$71,$A116,'05-06 Teamsheets'!$C$2:$C$71,AA$1)+GOALS('06-07 Teamsheets'!$H$2:$Z$83,$A116,'06-07 Teamsheets'!$C$2:$C$83,AF$1)+GOALS('06-07 Teamsheets'!$H$2:$Z$83,$A116,'06-07 Teamsheets'!$C$2:$C$83,AK$1)+GOALS('07-08 Teamsheets'!$H$2:$Z$88,$A116,'07-08 Teamsheets'!$C$2:$C$88,AP$1)+GOALS('07-08 Teamsheets'!$H$2:$Z$88,$A116,'07-08 Teamsheets'!$C$2:$C$88,AU$1)+GOALS('07-08 Teamsheets'!$H$2:$Z$88,$A116,'07-08 Teamsheets'!$C$2:$C$88,AZ$1)+GOALS('11-12 Teamsheets'!$H$2:$Z$119,$A116,'11-12 Teamsheets'!$C$2:$C$119,AZ$1)+GOALS('12-13 Teamsheets'!$H$2:$Z$120,$A116,'12-13 Teamsheets'!$C$2:$C$120,AZ$1)+GOALS('13-14 Teamsheets'!$H$2:$Z$126,$A116,'13-14 Teamsheets'!$C$2:$C$126,AZ$1)+GOALS('14-15 Teamsheets'!$H$2:$Z$130,$A116,'14-15 Teamsheets'!$C$2:$C$130,AZ$1)+GOALS('08-09 Teamsheets'!$H$2:$Z$92,$A116,'08-09 Teamsheets'!$C$2:$C$92,BE$1)+GOALS('09-10 Teamsheets'!$H$2:$Z$98,$A116,'09-10 Teamsheets'!$C$2:$C$98,BE$1)+GOALS('10-11 Teamsheets'!$H$2:$Z$107,$A116,'10-11 Teamsheets'!$C$2:$C$107,BE$1)+GOALS('11-12 Teamsheets'!$H$2:$Z$119,$A116,'11-12 Teamsheets'!$C$2:$C$119,BE$1)+GOALS('12-13 Teamsheets'!$H$2:$Z$126,$A116,'12-13 Teamsheets'!$C$2:$C$126,BE$1)+GOALS('13-14 Teamsheets'!$H$2:$Z$132,$A116,'13-14 Teamsheets'!$C$2:$C$132,BE$1)+GOALS('14-15 Teamsheets'!$H$2:$Z$136,$A116,'14-15 Teamsheets'!$C$2:$C$136,BE$1)</f>
        <v>0</v>
      </c>
      <c r="CD116" s="27">
        <f>GOALS('07-08 Teamsheets'!$H$2:$Z$88,$A116,'07-08 Teamsheets'!$C$2:$C$88,BJ$1)
+GOALS('08-09 Teamsheets'!$H$2:$Z$92,$A116,'08-09 Teamsheets'!$C$2:$C$92,BJ$1)
+GOALS('09-10 Teamsheets'!$H$2:$Z$98,$A116,'09-10 Teamsheets'!$C$2:$C$98,BJ$1)
+GOALS('10-11 Teamsheets'!$H$2:$Z$107,$A116,'10-11 Teamsheets'!$C$2:$C$107,BJ$1)
+GOALS('11-12 Teamsheets'!$H$2:$Z$119,$A116,'11-12 Teamsheets'!$C$2:$C$119,BJ$1)
+GOALS('12-13 Teamsheets'!$H$2:$Z$124,$A116,'12-13 Teamsheets'!$C$2:$C$124,BJ$1)+GOALS('13-14 Teamsheets'!$H$2:$Z$130,$A116,'13-14 Teamsheets'!$C$2:$C$130,BJ$1)+GOALS('14-15 Teamsheets'!$H$2:$Z$134,$A116,'14-15 Teamsheets'!$C$2:$C$134,BJ$1)
+GOALS('07-08 Teamsheets'!$H$2:$Z$88,$A116,'07-08 Teamsheets'!$C$2:$C$88,BO$1)
+GOALS('08-09 Teamsheets'!$H$2:$Z$92,$A116,'08-09 Teamsheets'!$C$2:$C$92,BO$1)
+GOALS('09-10 Teamsheets'!$H$2:$Z$98,$A116,'09-10 Teamsheets'!$C$2:$C$98,BO$1)
+GOALS('10-11 Teamsheets'!$H$2:$Z$107,$A116,'10-11 Teamsheets'!$C$2:$C$107,BO$1)
+GOALS('11-12 Teamsheets'!$H$2:$Z$119,$A116,'11-12 Teamsheets'!$C$2:$C$119,BO$1)
+GOALS('12-13 Teamsheets'!$H$2:$Z$126,$A116,'12-13 Teamsheets'!$C$2:$C$126,BO$1)+GOALS('13-14 Teamsheets'!$H$2:$Z$132,$A116,'13-14 Teamsheets'!$C$2:$C$132,BO$1)+GOALS('14-15 Teamsheets'!$H$2:$Z$136,$A116,'14-15 Teamsheets'!$C$2:$C$136,BO$1)</f>
        <v>0</v>
      </c>
      <c r="CE116" s="28">
        <f t="shared" si="33"/>
        <v>0</v>
      </c>
      <c r="CF116" s="27" t="str">
        <f>(GOALS('05-06 Teamsheets'!$H$2:$R$71,$A116) +GOALS('06-07 Teamsheets'!$H$2:$R$83,$A116) +  GOALS('07-08 Teamsheets'!$H$2:$R$88,$A116) + GOALS('08-09 Teamsheets'!$H$2:$R$92,$A116)+GOALS('09-10 Teamsheets'!$H$2:$R$98,$A116)+GOALS('10-11 Teamsheets'!$H$2:$R$107,$A116)+GOALS('11-12 Teamsheets'!$H$2:$R$119,$A116)+GOALS('12-13 Teamsheets'!$H$2:$R$126,$A116)+GOALS('13-14 Teamsheets'!$H$2:$R$132,$A116)+GOALS('14-15 Teamsheets'!$H$2:$R$136,$A116)) &amp; "(" &amp; (GOALS('05-06 Teamsheets'!$S$2:$W$71,$A116)+GOALS('06-07 Teamsheets'!$S$2:$Z$83,$A116)+GOALS('07-08 Teamsheets'!$S$2:$Z$88,$A116)+GOALS('08-09 Teamsheets'!$S$2:$Z$92,$A116)+GOALS('09-10 Teamsheets'!$S$2:$Z$98,$A116)+GOALS('10-11 Teamsheets'!$S$2:$Z$107,$A116)+GOALS('11-12 Teamsheets'!$S$2:$Z$119,$A116)+GOALS('12-13 Teamsheets'!$S$2:$Z$126,$A116)+GOALS('13-14 Teamsheets'!$S$2:$Z$132,$A116)+GOALS('14-15 Teamsheets'!$S$2:$Z$136,$A116)) &amp; ")"</f>
        <v>0(0)</v>
      </c>
      <c r="CG116" s="28">
        <f t="shared" si="34"/>
        <v>0</v>
      </c>
      <c r="CH116" s="71">
        <f>SUM(D116,I116,N116,S116)</f>
        <v>0</v>
      </c>
      <c r="CI116" s="83">
        <f>SUM(X116,AC116,AH116,AM116,AR116,BG116,AW116,BL116,BQ116,BB116)</f>
        <v>0</v>
      </c>
      <c r="CJ116" s="77">
        <f>SUM(CH116:CI116)</f>
        <v>0</v>
      </c>
      <c r="CK116" s="74" t="str">
        <f>(CARDS('05-06 Teamsheets'!$H$2:$W$71,$A116,$CX$2)+CARDS('06-07 Teamsheets'!$H$2:$Z$83,$A116,$CX$2)+CARDS('07-08 Teamsheets'!$H$2:$Z$88,$A116,$CX$2)+CARDS('08-09 Teamsheets'!$H$2:$Z$92,$A116,$CX$2)+CARDS('09-10 Teamsheets'!$H$2:$Z$98,$A116,$CX$2)+CARDS('10-11 Teamsheets'!$H$2:$Z$107,$A116,$CX$2)+CARDS('11-12 Teamsheets'!$H$2:$Z$119,$A116,$CX$2)+CARDS('12-13 Teamsheets'!$H$2:$Z$126,$A116,$CX$2)+CARDS('13-14 Teamsheets'!$H$2:$Z$130,$A116,$CX$2)) &amp; "(" &amp; (CARDS('05-06 Teamsheets'!$H$2:$W$71,$A116,$CX$3)+CARDS('06-07 Teamsheets'!$H$2:$Z$83,$A116,$CX$3)+CARDS('07-08 Teamsheets'!$H$2:$Z$88,$A116,$CX$3)+CARDS('08-09 Teamsheets'!$H$2:$Z$92,$A116,$CX$3)+CARDS('09-10 Teamsheets'!$H$2:$Z$98,$A116,$CX$3)+CARDS('10-11 Teamsheets'!$H$2:$Z$107,$A116,$CX$3)+CARDS('11-12 Teamsheets'!$H$2:$Z$119,$A116,$CX$3)+CARDS('13-14 Teamsheets'!$H$2:$Z$130,$A116,$CX$3)) &amp; ")"</f>
        <v>0(0)</v>
      </c>
      <c r="CL116" s="28">
        <f>SUM(F116,K116,P116,U116)</f>
        <v>221</v>
      </c>
      <c r="CM116" s="28">
        <f>SUM(Z116,AE116,AJ116,AO116,AT116,BI116,AY116,BN116,BS116,BD116)</f>
        <v>0</v>
      </c>
      <c r="CN116" s="77">
        <f>SUM(CL116:CM116)</f>
        <v>221</v>
      </c>
      <c r="CO116" s="28">
        <f>IF(AND(CN116&lt;&gt;0, CA116&lt;&gt;0),CN116/CA116,0)</f>
        <v>73.666666666666671</v>
      </c>
      <c r="CP116" s="28">
        <f>IF(CG116&lt;&gt;0,CG116/CA116,0)</f>
        <v>0</v>
      </c>
      <c r="CQ116" s="77">
        <f>IF(CG116&lt;&gt;0,CN116/CG116,0)</f>
        <v>0</v>
      </c>
      <c r="CS116" s="71">
        <f t="shared" si="26"/>
        <v>148</v>
      </c>
      <c r="CT116" s="83">
        <f t="shared" si="27"/>
        <v>136</v>
      </c>
      <c r="CU116" s="77">
        <f t="shared" si="28"/>
        <v>101</v>
      </c>
      <c r="CW116"/>
      <c r="CX116" s="30"/>
    </row>
    <row r="117" spans="1:102" x14ac:dyDescent="0.2">
      <c r="A117" s="26" t="s">
        <v>2335</v>
      </c>
      <c r="B117" s="27" t="s">
        <v>1682</v>
      </c>
      <c r="C117" s="27" t="s">
        <v>1635</v>
      </c>
      <c r="D117" s="27">
        <v>0</v>
      </c>
      <c r="E117" s="27" t="s">
        <v>1651</v>
      </c>
      <c r="F117" s="82">
        <v>1544</v>
      </c>
      <c r="G117" s="27" t="s">
        <v>1635</v>
      </c>
      <c r="H117" s="27" t="s">
        <v>1635</v>
      </c>
      <c r="I117" s="27">
        <v>0</v>
      </c>
      <c r="J117" s="27" t="s">
        <v>1635</v>
      </c>
      <c r="K117" s="82">
        <v>0</v>
      </c>
      <c r="L117" s="27" t="s">
        <v>1635</v>
      </c>
      <c r="M117" s="27" t="s">
        <v>1635</v>
      </c>
      <c r="N117" s="27">
        <v>0</v>
      </c>
      <c r="O117" s="27" t="s">
        <v>1635</v>
      </c>
      <c r="P117" s="82">
        <v>0</v>
      </c>
      <c r="Q117" s="27" t="str">
        <f>(APPS('08-09 Teamsheets'!$H$2:$R$92,$A117,'08-09 Teamsheets'!$C$2:$C$92,Q$1)+APPS('09-10 Teamsheets'!$H$2:$R$98,$A117,'09-10 Teamsheets'!$C$2:$C$98,Q$1)+APPS('10-11 Teamsheets'!$H$2:$R$107,$A117,'10-11 Teamsheets'!$C$2:$C$107,Q$1)+APPS('11-12 Teamsheets'!$H$2:$R$119,$A117,'11-12 Teamsheets'!$C$2:$C$119,Q$1)+APPS('12-13 Teamsheets'!$H$2:$R$126,$A117,'12-13 Teamsheets'!$C$2:$C$126,Q$1)+APPS('13-14 Teamsheets'!$H$2:$R$132,$A117,'13-14 Teamsheets'!$C$2:$C$132,Q$1)+APPS('14-15 Teamsheets'!$H$2:$R$136,$A117,'14-15 Teamsheets'!$C$2:$C$136,Q$1)) &amp; "(" &amp; (SUBS('08-09 Teamsheets'!$S$2:$Z$92,$A117,'08-09 Teamsheets'!$C$2:$C$92,Q$1)+SUBS('09-10 Teamsheets'!$S$2:$Z$98,$A117,'09-10 Teamsheets'!$C$2:$C$98,Q$1)+SUBS('10-11 Teamsheets'!$S$2:$Z$107,$A117,'10-11 Teamsheets'!$C$2:$C$107,Q$1)+SUBS('11-12 Teamsheets'!$S$2:$Z$119,$A117,'11-12 Teamsheets'!$C$2:$C$119,Q$1)+SUBS('12-13 Teamsheets'!$S$2:$Z$126,$A117,'12-13 Teamsheets'!$C$2:$C$126,Q$1)+SUBS('13-14 Teamsheets'!$S$2:$Z$132,$A117,'13-14 Teamsheets'!$C$2:$C$132,Q$1)+SUBS('14-15 Teamsheets'!$S$2:$Z$136,$A117,'14-15 Teamsheets'!$C$2:$C$136,Q$1)) &amp; ")"</f>
        <v>0(0)</v>
      </c>
      <c r="R117" s="27" t="str">
        <f>(GOALS('08-09 Teamsheets'!$H$2:$R$92,$A117,'08-09 Teamsheets'!$C$2:$C$92,Q$1)+GOALS('09-10 Teamsheets'!$H$2:$R$98,$A117,'09-10 Teamsheets'!$C$2:$C$98,Q$1)+GOALS('10-11 Teamsheets'!$H$2:$R$107,$A117,'10-11 Teamsheets'!$C$2:$C$107,Q$1)+GOALS('11-12 Teamsheets'!$H$2:$R$119,$A117,'11-12 Teamsheets'!$C$2:$C$119,Q$1)+GOALS('12-13 Teamsheets'!$H$2:$R$126,$A117,'12-13 Teamsheets'!$C$2:$C$126,Q$1)+GOALS('13-14 Teamsheets'!$H$2:$R$132,$A117,'13-14 Teamsheets'!$C$2:$C$132,Q$1)+GOALS('14-15 Teamsheets'!$H$2:$R$136,$A117,'14-15 Teamsheets'!$C$2:$C$136,Q$1)) &amp; "(" &amp; (GOALS('08-09 Teamsheets'!$S$2:$Z$92,$A117,'08-09 Teamsheets'!$C$2:$C$92,Q$1)+GOALS('09-10 Teamsheets'!$S$2:$Z$98,$A117,'09-10 Teamsheets'!$C$2:$C$98,Q$1)+GOALS('10-11 Teamsheets'!$S$2:$Z$107,$A117,'10-11 Teamsheets'!$C$2:$C$107,Q$1)+GOALS('11-12 Teamsheets'!$S$2:$Z$119,$A117,'11-12 Teamsheets'!$C$2:$C$119,Q$1)+GOALS('12-13 Teamsheets'!$S$2:$Z$126,$A117,'12-13 Teamsheets'!$C$2:$C$126,Q$1)+GOALS('13-14 Teamsheets'!$S$2:$Z$132,$A117,'13-14 Teamsheets'!$C$2:$C$132,Q$1)+GOALS('14-15 Teamsheets'!$S$2:$Z$136,$A117,'14-15 Teamsheets'!$C$2:$C$136,Q$1)) &amp; ")"</f>
        <v>0(0)</v>
      </c>
      <c r="S117" s="27">
        <f>Clean_sheet('08-09 Teamsheets'!$C$2:$H$92,$A117,Q$1)+Clean_sheet('09-10 Teamsheets'!$C$2:$H$98,$A117,Q$1)+Clean_sheet('10-11 Teamsheets'!$C$2:$H$107,$A117,Q$1)+Clean_sheet('11-12 Teamsheets'!$C$2:$H$119,$A117,Q$1)+Clean_sheet('12-13 Teamsheets'!$C$2:$H$126,$A117,Q$1)+Clean_sheet('13-14 Teamsheets'!$C$2:$H$132,$A117,Q$1)+Clean_sheet('14-15 Teamsheets'!$C$2:$H$136,$A117,Q$1)</f>
        <v>0</v>
      </c>
      <c r="T117" s="27" t="str">
        <f>(CARDS('08-09 Teamsheets'!$H$2:$Z$92,$A117,$CX$2,'08-09 Teamsheets'!$C$2:$C$92,Q$1)+CARDS('09-10 Teamsheets'!$H$2:$Z$98,$A117,$CX$2,'09-10 Teamsheets'!$C$2:$C$98,Q$1)+CARDS('10-11 Teamsheets'!$H$2:$Z$107,$A117,$CX$2,'10-11 Teamsheets'!$C$2:$C$107,Q$1)+CARDS('11-12 Teamsheets'!$H$2:$Z$119,$A117,$CX$2,'11-12 Teamsheets'!$C$2:$C$119,Q$1)+CARDS('12-13 Teamsheets'!$H$2:$Z$126,$A117,$CX$2,'12-13 Teamsheets'!$C$2:$C$126,Q$1)+CARDS('13-14 Teamsheets'!$H$2:$Z$132,$A117,$CX$2,'13-14 Teamsheets'!$C$2:$C$132,Q$1)+CARDS('14-15 Teamsheets'!$H$2:$Z$136,$A117,$CX$2,'14-15 Teamsheets'!$C$2:$C$136,Q$1)) &amp; "(" &amp; (CARDS('08-09 Teamsheets'!$H$2:$Z$92,$A117,$CX$3,'08-09 Teamsheets'!$C$2:$C$92,Q$1)+CARDS('09-10 Teamsheets'!$H$2:$Z$98,$A117,$CX$3,'09-10 Teamsheets'!$C$2:$C$98,Q$1)+CARDS('10-11 Teamsheets'!$H$2:$Z$107,$A117,$CX$3,'10-11 Teamsheets'!$C$2:$C$107,Q$1)+CARDS('11-12 Teamsheets'!$H$2:$Z$119,$A117,$CX$3,'11-12 Teamsheets'!$C$2:$C$119,Q$1)+CARDS('12-13 Teamsheets'!$H$2:$Z$126,$A117,$CX$3,'12-13 Teamsheets'!$C$2:$C$126,Q$1)+CARDS('13-14 Teamsheets'!$H$2:$Z$132,$A117,$CX$3,'13-14 Teamsheets'!$C$2:$C$132,Q$1)+CARDS('14-15 Teamsheets'!$H$2:$Z$136,$A117,$CX$3,'14-15 Teamsheets'!$C$2:$C$136,Q$1)) &amp; ")"</f>
        <v>0(0)</v>
      </c>
      <c r="U117" s="82">
        <f>MINS_PLAYED('08-09 Teamsheets'!$H$2:$R$92,$A117,'08-09 Teamsheets'!$C$2:$C$92,Q$1)+MINS_PLAYED('09-10 Teamsheets'!$H$2:$R$98,$A117,'09-10 Teamsheets'!$C$2:$C$98,Q$1)+ MINS_AS_SUB('08-09 Teamsheets'!$S$2:$Z$92,$A117,'08-09 Teamsheets'!$C$2:$C$92,Q$1)+ MINS_AS_SUB('09-10 Teamsheets'!$S$2:$Z$98,$A117,'09-10 Teamsheets'!$C$2:$C$98,Q$1)+MINS_PLAYED('10-11 Teamsheets'!$H$2:$R$107,$A117,'10-11 Teamsheets'!$C$2:$C$107,Q$1)+MINS_AS_SUB('10-11 Teamsheets'!$S$2:$Z$107,$A117,'10-11 Teamsheets'!$C$2:$C$107,Q$1)+MINS_PLAYED('11-12 Teamsheets'!$H$2:$R$119,$A117,'11-12 Teamsheets'!$C$2:$C$119,Q$1)+MINS_AS_SUB('11-12 Teamsheets'!$S$2:$Z$119,$A117,'11-12 Teamsheets'!$C$2:$C$119,Q$1)+MINS_PLAYED('12-13 Teamsheets'!$H$2:$R$126,$A117,'12-13 Teamsheets'!$C$2:$C$126,Q$1)+MINS_AS_SUB('12-13 Teamsheets'!$S$2:$Z$126,$A117,'12-13 Teamsheets'!$C$2:$C$126,Q$1)+MINS_PLAYED('13-14 Teamsheets'!$H$2:$R$132,$A117,'13-14 Teamsheets'!$C$2:$C$132,Q$1)+MINS_AS_SUB('13-14 Teamsheets'!$S$2:$Z$132,$A117,'13-14 Teamsheets'!$C$2:$C$132,Q$1)+MINS_PLAYED('14-15 Teamsheets'!$H$2:$R$136,$A117,'14-15 Teamsheets'!$C$2:$C$136,Q$1)+MINS_AS_SUB('14-15 Teamsheets'!$S$2:$Z$136,$A117,'14-15 Teamsheets'!$C$2:$C$136,Q$1)</f>
        <v>0</v>
      </c>
      <c r="V117" s="27" t="s">
        <v>1636</v>
      </c>
      <c r="W117" s="27" t="s">
        <v>1635</v>
      </c>
      <c r="X117" s="27">
        <v>0</v>
      </c>
      <c r="Y117" s="27" t="s">
        <v>1635</v>
      </c>
      <c r="Z117" s="82">
        <v>120</v>
      </c>
      <c r="AA117" s="27" t="s">
        <v>1638</v>
      </c>
      <c r="AB117" s="27" t="s">
        <v>1635</v>
      </c>
      <c r="AC117" s="27">
        <v>0</v>
      </c>
      <c r="AD117" s="27" t="s">
        <v>1636</v>
      </c>
      <c r="AE117" s="82">
        <v>180</v>
      </c>
      <c r="AF117" s="27" t="s">
        <v>1635</v>
      </c>
      <c r="AG117" s="27" t="s">
        <v>1635</v>
      </c>
      <c r="AH117" s="27">
        <v>0</v>
      </c>
      <c r="AI117" s="27" t="s">
        <v>1635</v>
      </c>
      <c r="AJ117" s="82">
        <v>0</v>
      </c>
      <c r="AK117" s="27" t="s">
        <v>1635</v>
      </c>
      <c r="AL117" s="27" t="s">
        <v>1635</v>
      </c>
      <c r="AM117" s="27">
        <v>0</v>
      </c>
      <c r="AN117" s="27" t="s">
        <v>1635</v>
      </c>
      <c r="AO117" s="82">
        <v>0</v>
      </c>
      <c r="AP117" s="27" t="s">
        <v>1635</v>
      </c>
      <c r="AQ117" s="27" t="s">
        <v>1635</v>
      </c>
      <c r="AR117" s="27">
        <v>0</v>
      </c>
      <c r="AS117" s="27" t="s">
        <v>1635</v>
      </c>
      <c r="AT117" s="82">
        <v>0</v>
      </c>
      <c r="AU117" s="27" t="s">
        <v>1635</v>
      </c>
      <c r="AV117" s="27" t="s">
        <v>1635</v>
      </c>
      <c r="AW117" s="27">
        <v>0</v>
      </c>
      <c r="AX117" s="27" t="s">
        <v>1635</v>
      </c>
      <c r="AY117" s="82">
        <v>0</v>
      </c>
      <c r="AZ117" s="27" t="str">
        <f>(APPS('07-08 Teamsheets'!$H$2:$R$88,$A117,'07-08 Teamsheets'!$C$2:$C$88,AZ$1)+APPS('11-12 Teamsheets'!$H$2:$R$119,$A117,'11-12 Teamsheets'!$C$2:$C$119,AZ$1)+APPS('12-13 Teamsheets'!$H$2:$R$126,$A117,'12-13 Teamsheets'!$C$2:$C$126,AZ$1)+APPS('13-14 Teamsheets'!$H$2:$R$132,$A117,'13-14 Teamsheets'!$C$2:$C$132,AZ$1)+APPS('14-15 Teamsheets'!$H$2:$R$136,$A117,'14-15 Teamsheets'!$C$2:$C$136,AZ$1)) &amp; "(" &amp; (SUBS('07-08 Teamsheets'!$S$2:$Z$88,$A117,'07-08 Teamsheets'!$C$2:$C$88,AZ$1)+SUBS('11-12 Teamsheets'!$S$2:$Z$119,$A117,'11-12 Teamsheets'!$C$2:$C$119,AZ$1)+SUBS('12-13 Teamsheets'!$S$2:$Z$126,$A117,'12-13 Teamsheets'!$C$2:$C$126,AZ$1)+SUBS('13-14 Teamsheets'!$S$2:$Z$132,$A117,'13-14 Teamsheets'!$C$2:$C$132,AZ$1)+SUBS('14-15 Teamsheets'!$S$2:$Z$136,$A117,'14-15 Teamsheets'!$C$2:$C$136,AZ$1)) &amp; ")"</f>
        <v>0(0)</v>
      </c>
      <c r="BA117" s="27" t="str">
        <f>(GOALS('07-08 Teamsheets'!$H$2:$R$88,$A117,'07-08 Teamsheets'!$C$2:$C$88,AZ$1)+GOALS('11-12 Teamsheets'!$H$2:$R$119,$A117,'11-12 Teamsheets'!$C$2:$C$119,AZ$1)+GOALS('12-13 Teamsheets'!$H$2:$R$126,$A117,'12-13 Teamsheets'!$C$2:$C$126,AZ$1)+GOALS('13-14 Teamsheets'!$H$2:$R$132,$A117,'13-14 Teamsheets'!$C$2:$C$132,AZ$1)+GOALS('14-15 Teamsheets'!$H$2:$R$136,$A117,'14-15 Teamsheets'!$C$2:$C$136,AZ$1)) &amp; "(" &amp; (GOALS('07-08 Teamsheets'!$S$2:$Z$88,$A117,'07-08 Teamsheets'!$C$2:$C$88,AZ$1)+GOALS('11-12 Teamsheets'!$S$2:$Z$119,$A117,'11-12 Teamsheets'!$C$2:$C$119,AZ$1)+GOALS('12-13 Teamsheets'!$S$2:$Z$126,$A117,'12-13 Teamsheets'!$C$2:$C$126,AZ$1)+GOALS('13-14 Teamsheets'!$S$2:$Z$132,$A117,'13-14 Teamsheets'!$C$2:$C$132,AZ$1)+GOALS('14-15 Teamsheets'!$S$2:$Z$136,$A117,'14-15 Teamsheets'!$C$2:$C$136,AZ$1)) &amp; ")"</f>
        <v>0(0)</v>
      </c>
      <c r="BB117" s="27">
        <f>Clean_sheet('07-08 Teamsheets'!$C$2:$H$92,$A117,AZ$1)+Clean_sheet('11-12 Teamsheets'!$C$2:$H$119,$A117,AZ$1)+Clean_sheet('12-13 Teamsheets'!$C$2:$H$126,$A117,AZ$1)+Clean_sheet('13-14 Teamsheets'!$C$2:$H$132,$A117,AZ$1)+Clean_sheet('14-15 Teamsheets'!$C$2:$H$136,$A117,AZ$1)</f>
        <v>0</v>
      </c>
      <c r="BC117" s="27" t="str">
        <f>(CARDS('07-08 Teamsheets'!$H$2:$Z$88,$A117,$CX$2,'07-08 Teamsheets'!$C$2:$C$88,AZ$1)+CARDS('11-12 Teamsheets'!$H$2:$Z$119,$A117,$CX$2,'11-12 Teamsheets'!$C$2:$C$119,AZ$1)+CARDS('12-13 Teamsheets'!$H$2:$Z$126,$A117,$CX$2,'12-13 Teamsheets'!$C$2:$C$126,AZ$1)+CARDS('13-14 Teamsheets'!$H$2:$Z$132,$A117,$CX$2,'13-14 Teamsheets'!$C$2:$C$132,AZ$1)+CARDS('14-15 Teamsheets'!$H$2:$Z$136,$A117,$CX$2,'14-15 Teamsheets'!$C$2:$C$136,AZ$1)) &amp; "(" &amp; (CARDS('07-08 Teamsheets'!$H$2:$Z$88,$A117,$CX$3,'07-08 Teamsheets'!$C$2:$C$88,AZ$1)+CARDS('11-12 Teamsheets'!$H$2:$Z$119,$A117,$CX$3,'11-12 Teamsheets'!$C$2:$C$119,AZ$1)+CARDS('12-13 Teamsheets'!$H$2:$Z$126,$A117,$CX$3,'12-13 Teamsheets'!$C$2:$C$126,AZ$1)+CARDS('13-14 Teamsheets'!$H$2:$Z$132,$A117,$CX$3,'13-14 Teamsheets'!$C$2:$C$132,AZ$1)+CARDS('14-15 Teamsheets'!$H$2:$Z$136,$A117,$CX$3,'14-15 Teamsheets'!$C$2:$C$136,AZ$1)) &amp; ")"</f>
        <v>0(0)</v>
      </c>
      <c r="BD117" s="82">
        <f>MINS_PLAYED('07-08 Teamsheets'!$H$2:$R$88,$A117,'07-08 Teamsheets'!$C$2:$C$88,AZ$1)+MINS_PLAYED('11-12 Teamsheets'!$H$2:$R$119,$A117,'11-12 Teamsheets'!$C$2:$C$119,AZ$1)+MINS_PLAYED('12-13 Teamsheets'!$H$2:$R$126,$A117,'12-13 Teamsheets'!$C$2:$C$126,AZ$1)+MINS_PLAYED('13-14 Teamsheets'!$H$2:$R$132,$A117,'13-14 Teamsheets'!$C$2:$C$132,AZ$1)+MINS_PLAYED('14-15 Teamsheets'!$H$2:$R$136,$A117,'14-15 Teamsheets'!$C$2:$C$136,AZ$1)+MINS_AS_SUB('07-08 Teamsheets'!$S$2:$Z$88,$A117,'07-08 Teamsheets'!$C$2:$C$88,AZ$1)+MINS_AS_SUB('11-12 Teamsheets'!$S$2:$Z$119,$A117,'11-12 Teamsheets'!$C$2:$C$119,AZ$1)+MINS_AS_SUB('12-13 Teamsheets'!$S$2:$Z$126,$A117,'12-13 Teamsheets'!$C$2:$C$126,AZ$1)+MINS_AS_SUB('13-14 Teamsheets'!$S$2:$Z$132,$A117,'13-14 Teamsheets'!$C$2:$C$132,AZ$1)+MINS_AS_SUB('14-15 Teamsheets'!$S$2:$Z$136,$A117,'14-15 Teamsheets'!$C$2:$C$136,AZ$1)</f>
        <v>0</v>
      </c>
      <c r="BE117" s="27" t="str">
        <f>(APPS('08-09 Teamsheets'!$H$2:$R$92,$A117,'08-09 Teamsheets'!$C$2:$C$92,BE$1)+APPS('09-10 Teamsheets'!$H$2:$R$98,$A117,'09-10 Teamsheets'!$C$2:$C$98,BE$1)+APPS('10-11 Teamsheets'!$H$2:$R$107,$A117,'10-11 Teamsheets'!$C$2:$C$107,BE$1)+APPS('11-12 Teamsheets'!$H$2:$R$119,$A117,'11-12 Teamsheets'!$C$2:$C$119,BE$1)+APPS('12-13 Teamsheets'!$H$2:$R$126,$A117,'12-13 Teamsheets'!$C$2:$C$126,BE$1)+APPS('13-14 Teamsheets'!$H$2:$R$132,$A117,'13-14 Teamsheets'!$C$2:$C$132,BE$1)+APPS('14-15 Teamsheets'!$H$2:$R$136,$A117,'14-15 Teamsheets'!$C$2:$C$136,BE$1)) &amp; "(" &amp; (SUBS('08-09 Teamsheets'!$S$2:$Z$92,$A117,'08-09 Teamsheets'!$C$2:$C$92,BE$1)+SUBS('09-10 Teamsheets'!$S$2:$Z$98,$A117,'09-10 Teamsheets'!$C$2:$C$98,BE$1)+SUBS('10-11 Teamsheets'!$S$2:$Z$107,$A117,'10-11 Teamsheets'!$C$2:$C$107,BE$1)+SUBS('11-12 Teamsheets'!$S$2:$Z$119,$A117,'11-12 Teamsheets'!$C$2:$C$119,BE$1)+SUBS('12-13 Teamsheets'!$S$2:$Z$126,$A117,'12-13 Teamsheets'!$C$2:$C$126,BE$1)+SUBS('13-14 Teamsheets'!$S$2:$Z$132,$A117,'13-14 Teamsheets'!$C$2:$C$132,BE$1)+SUBS('14-15 Teamsheets'!$S$2:$Z$136,$A117,'14-15 Teamsheets'!$C$2:$C$136,BE$1)) &amp; ")"</f>
        <v>0(0)</v>
      </c>
      <c r="BF117" s="27" t="str">
        <f>(GOALS('08-09 Teamsheets'!$H$2:$R$92,$A117,'08-09 Teamsheets'!$C$2:$C$92,BE$1)+GOALS('09-10 Teamsheets'!$H$2:$R$98,$A117,'09-10 Teamsheets'!$C$2:$C$98,BE$1)+GOALS('10-11 Teamsheets'!$H$2:$R$107,$A117,'10-11 Teamsheets'!$C$2:$C$107,BE$1)+GOALS('11-12 Teamsheets'!$H$2:$R$119,$A117,'11-12 Teamsheets'!$C$2:$C$119,BE$1)+GOALS('12-13 Teamsheets'!$H$2:$R$126,$A117,'12-13 Teamsheets'!$C$2:$C$126,BE$1)+GOALS('13-14 Teamsheets'!$H$2:$R$132,$A117,'13-14 Teamsheets'!$C$2:$C$132,BE$1)+GOALS('14-15 Teamsheets'!$H$2:$R$136,$A117,'14-15 Teamsheets'!$C$2:$C$136,BE$1)) &amp; "(" &amp; (GOALS('08-09 Teamsheets'!$S$2:$Z$92,$A117,'08-09 Teamsheets'!$C$2:$C$92,BE$1)+GOALS('09-10 Teamsheets'!$S$2:$Z$98,$A117,'09-10 Teamsheets'!$C$2:$C$98,BE$1)+GOALS('10-11 Teamsheets'!$S$2:$Z$107,$A117,'10-11 Teamsheets'!$C$2:$C$107,BE$1)+GOALS('11-12 Teamsheets'!$S$2:$Z$119,$A117,'11-12 Teamsheets'!$C$2:$C$119,BE$1)+GOALS('12-13 Teamsheets'!$S$2:$Z$126,$A117,'12-13 Teamsheets'!$C$2:$C$126,BE$1)+GOALS('13-14 Teamsheets'!$S$2:$Z$132,$A117,'13-14 Teamsheets'!$C$2:$C$132,BE$1)+GOALS('14-15 Teamsheets'!$S$2:$Z$136,$A117,'14-15 Teamsheets'!$C$2:$C$136,BE$1)) &amp; ")"</f>
        <v>0(0)</v>
      </c>
      <c r="BG117" s="27">
        <f>Clean_sheet('08-09 Teamsheets'!$C$2:$H$92,$A117,BE$1)+Clean_sheet('09-10 Teamsheets'!$C$2:$H$98,$A117,BE$1)+Clean_sheet('10-11 Teamsheets'!$C$2:$H$107,$A117,BE$1)+Clean_sheet('11-12 Teamsheets'!$C$2:$H$119,$A117,BE$1)+Clean_sheet('12-13 Teamsheets'!$C$2:$H$126,$A117,BE$1)+Clean_sheet('13-14 Teamsheets'!$C$2:$H$132,$A117,BE$1)+Clean_sheet('14-15 Teamsheets'!$C$2:$H$136,$A117,BE$1)</f>
        <v>0</v>
      </c>
      <c r="BH117" s="27" t="str">
        <f>(CARDS('08-09 Teamsheets'!$H$2:$Z$92,$A117,$CX$2,'08-09 Teamsheets'!$C$2:$C$92,BE$1)+CARDS('09-10 Teamsheets'!$H$2:$Z$98,$A117,$CX$2,'09-10 Teamsheets'!$C$2:$C$98,BE$1)+CARDS('10-11 Teamsheets'!$H$2:$Z$107,$A117,$CX$2,'10-11 Teamsheets'!$C$2:$C$107,BE$1)+CARDS('11-12 Teamsheets'!$H$2:$Z$119,$A117,$CX$2,'11-12 Teamsheets'!$C$2:$C$119,BE$1)+CARDS('12-13 Teamsheets'!$H$2:$Z$126,$A117,$CX$2,'12-13 Teamsheets'!$C$2:$C$126,BE$1)+CARDS('13-14 Teamsheets'!$H$2:$Z$132,$A117,$CX$2,'13-14 Teamsheets'!$C$2:$C$132,BE$1)+CARDS('14-15 Teamsheets'!$H$2:$Z$136,$A117,$CX$2,'14-15 Teamsheets'!$C$2:$C$136,BE$1)) &amp; "(" &amp; (CARDS('08-09 Teamsheets'!$H$2:$Z$92,$A117,$CX$3,'08-09 Teamsheets'!$C$2:$C$92,BE$1)+CARDS('09-10 Teamsheets'!$H$2:$Z$98,$A117,$CX$3,'09-10 Teamsheets'!$C$2:$C$98,BE$1)+CARDS('10-11 Teamsheets'!$H$2:$Z$107,$A117,$CX$3,'10-11 Teamsheets'!$C$2:$C$107,BE$1)+CARDS('11-12 Teamsheets'!$H$2:$Z$119,$A117,$CX$3,'11-12 Teamsheets'!$C$2:$C$119,BE$1)+CARDS('12-13 Teamsheets'!$H$2:$Z$126,$A117,$CX$3,'12-13 Teamsheets'!$C$2:$C$126,BE$1)+CARDS('13-14 Teamsheets'!$H$2:$Z$132,$A117,$CX$3,'13-14 Teamsheets'!$C$2:$C$132,BE$1)+CARDS('14-15 Teamsheets'!$H$2:$Z$136,$A117,$CX$3,'14-15 Teamsheets'!$C$2:$C$136,BE$1)) &amp; ")"</f>
        <v>0(0)</v>
      </c>
      <c r="BI117" s="82">
        <f>MINS_PLAYED('08-09 Teamsheets'!$H$2:$R$92,$A117,'08-09 Teamsheets'!$C$2:$C$92,BE$1)+MINS_PLAYED('09-10 Teamsheets'!$H$2:$R$98,$A117,'09-10 Teamsheets'!$C$2:$C$98,BE$1)+ MINS_AS_SUB('08-09 Teamsheets'!$S$2:$Z$92,$A117,'08-09 Teamsheets'!$C$2:$C$92,BE$1)+ MINS_AS_SUB('09-10 Teamsheets'!$S$2:$Z$98,$A117,'09-10 Teamsheets'!$C$2:$C$98,BE$1)+MINS_PLAYED('10-11 Teamsheets'!$H$2:$R$107,$A117,'10-11 Teamsheets'!$C$2:$C$107,BE$1)+MINS_AS_SUB('10-11 Teamsheets'!$S$2:$Z$107,$A117,'10-11 Teamsheets'!$C$2:$C$107,BE$1)+MINS_PLAYED('11-12 Teamsheets'!$H$2:$R$119,$A117,'11-12 Teamsheets'!$C$2:$C$119,BE$1)+MINS_AS_SUB('11-12 Teamsheets'!$S$2:$Z$119,$A117,'11-12 Teamsheets'!$C$2:$C$119,BE$1)+MINS_PLAYED('12-13 Teamsheets'!$H$2:$R$126,$A117,'12-13 Teamsheets'!$C$2:$C$126,BE$1)+MINS_AS_SUB('12-13 Teamsheets'!$S$2:$Z$126,$A117,'12-13 Teamsheets'!$C$2:$C$126,BE$1)+MINS_PLAYED('13-14 Teamsheets'!$H$2:$R$132,$A117,'13-14 Teamsheets'!$C$2:$C$132,BE$1)+MINS_AS_SUB('13-14 Teamsheets'!$S$2:$Z$132,$A117,'13-14 Teamsheets'!$C$2:$C$132,BE$1)+MINS_PLAYED('14-15 Teamsheets'!$H$2:$R$136,$A117,'14-15 Teamsheets'!$C$2:$C$136,BE$1)+MINS_AS_SUB('14-15 Teamsheets'!$S$2:$Z$136,$A117,'14-15 Teamsheets'!$C$2:$C$136,BE$1)</f>
        <v>0</v>
      </c>
      <c r="BJ117" s="27" t="str">
        <f>(APPS('07-08 Teamsheets'!$H$2:$R$88,$A117,'07-08 Teamsheets'!$C$2:$C$88,BJ$1)+APPS('08-09 Teamsheets'!$H$2:$R$92,$A117,'08-09 Teamsheets'!$C$2:$C$92,BJ$1)+APPS('09-10 Teamsheets'!$H$2:$R$98,$A117,'09-10 Teamsheets'!$C$2:$C$98,BJ$1)+APPS('10-11 Teamsheets'!$H$2:$R$106,$A117,'10-11 Teamsheets'!$C$2:$C$106,BJ$1)+APPS('11-12 Teamsheets'!$H$2:$R$119,$A117,'11-12 Teamsheets'!$C$2:$C$119,BJ$1)+APPS('12-13 Teamsheets'!$H$2:$R$126,$A117,'12-13 Teamsheets'!$C$2:$C$126,BJ$1)+APPS('13-14 Teamsheets'!$H$2:$R$132,$A117,'13-14 Teamsheets'!$C$2:$C$132,BJ$1)+APPS('14-15 Teamsheets'!$H$2:$R$136,$A117,'14-15 Teamsheets'!$C$2:$C$136,BJ$1)) &amp; "(" &amp; (SUBS('07-08 Teamsheets'!$S$2:$Z$88,$A117,'07-08 Teamsheets'!$C$2:$C$88,BJ$1)+SUBS('08-09 Teamsheets'!$S$2:$Z$92,$A117,'08-09 Teamsheets'!$C$2:$C$92,BJ$1)+SUBS('09-10 Teamsheets'!$S$2:$Z$98,$A117,'09-10 Teamsheets'!$C$2:$C$98,BJ$1)+SUBS('10-11 Teamsheets'!$S$2:$Z$106,$A117,'10-11 Teamsheets'!$C$2:$C$106,BJ$1)+SUBS('11-12 Teamsheets'!$S$2:$Z$119,$A117,'11-12 Teamsheets'!$C$2:$C$119,BJ$1)+SUBS('12-13 Teamsheets'!$S$2:$Z$126,$A117,'12-13 Teamsheets'!$C$2:$C$126,BJ$1)+SUBS('13-14 Teamsheets'!$S$2:$Z$132,$A117,'13-14 Teamsheets'!$C$2:$C$132,BJ$1)+SUBS('14-15 Teamsheets'!$S$2:$Z$136,$A117,'14-15 Teamsheets'!$C$2:$C$136,BJ$1)) &amp; ")"</f>
        <v>0(0)</v>
      </c>
      <c r="BK117" s="27" t="str">
        <f>(GOALS('07-08 Teamsheets'!$H$2:$R$88,$A117,'07-08 Teamsheets'!$C$2:$C$88,BJ$1)+GOALS('08-09 Teamsheets'!$H$2:$R$92,$A117,'08-09 Teamsheets'!$C$2:$C$92,BJ$1)+GOALS('09-10 Teamsheets'!$H$2:$R$98,$A117,'09-10 Teamsheets'!$C$2:$C$98,BJ$1)+GOALS('10-11 Teamsheets'!$H$2:$R$106,$A117,'10-11 Teamsheets'!$C$2:$C$106,BJ$1)+GOALS('11-12 Teamsheets'!$H$2:$R$119,$A117,'11-12 Teamsheets'!$C$2:$C$119,BJ$1)+GOALS('12-13 Teamsheets'!$H$2:$R$126,$A117,'12-13 Teamsheets'!$C$2:$C$126,BJ$1)+GOALS('13-14 Teamsheets'!$H$2:$R$132,$A117,'13-14 Teamsheets'!$C$2:$C$132,BJ$1)+GOALS('14-15 Teamsheets'!$H$2:$R$136,$A117,'14-15 Teamsheets'!$C$2:$C$136,BJ$1)) &amp; "(" &amp; (GOALS('07-08 Teamsheets'!$S$2:$Z$88,$A117,'07-08 Teamsheets'!$C$2:$C$88,BJ$1)+GOALS('08-09 Teamsheets'!$S$2:$Z$92,$A117,'08-09 Teamsheets'!$C$2:$C$92,BJ$1)+GOALS('09-10 Teamsheets'!$S$2:$Z$98,$A117,'09-10 Teamsheets'!$C$2:$C$98,BJ$1)+GOALS('10-11 Teamsheets'!$S$2:$Z$106,$A117,'10-11 Teamsheets'!$C$2:$C$106,BJ$1)+GOALS('11-12 Teamsheets'!$S$2:$Z$119,$A117,'11-12 Teamsheets'!$C$2:$C$119,BJ$1)+GOALS('12-13 Teamsheets'!$S$2:$Z$126,$A117,'12-13 Teamsheets'!$C$2:$C$126,BJ$1)+GOALS('13-14 Teamsheets'!$S$2:$Z$132,$A117,'13-14 Teamsheets'!$C$2:$C$132,BJ$1)+GOALS('14-15 Teamsheets'!$S$2:$Z$136,$A117,'14-15 Teamsheets'!$C$2:$C$136,BJ$1)) &amp; ")"</f>
        <v>0(0)</v>
      </c>
      <c r="BL117" s="27">
        <f>Clean_sheet('07-08 Teamsheets'!$C$2:$H$92,$A117,BJ$1)+Clean_sheet('08-09 Teamsheets'!$C$2:$H$92,$A117,BJ$1)+Clean_sheet('09-10 Teamsheets'!$C$2:$H$98,$A117,BJ$1)+Clean_sheet('10-11 Teamsheets'!$C$2:$H$106,$A117,BJ$1)+Clean_sheet('11-12 Teamsheets'!$C$2:$H$119,$A117,BJ$1)+Clean_sheet('12-13 Teamsheets'!$C$2:$H$126,$A117,BJ$1)+Clean_sheet('13-14 Teamsheets'!$C$2:$H$132,$A117,BJ$1)+Clean_sheet('14-15 Teamsheets'!$C$2:$H$136,$A117,BJ$1)</f>
        <v>0</v>
      </c>
      <c r="BM117" s="27" t="str">
        <f>(CARDS('07-08 Teamsheets'!$H$2:$Z$88,$A117,$CX$2,'07-08 Teamsheets'!$C$2:$C$88,BJ$1)+CARDS('08-09 Teamsheets'!$H$2:$Z$92,$A117,$CX$2,'08-09 Teamsheets'!$C$2:$C$92,BJ$1)+CARDS('09-10 Teamsheets'!$H$2:$Z$98,$A117,$CX$2,'09-10 Teamsheets'!$C$2:$C$98,BJ$1)+CARDS('10-11 Teamsheets'!$H$2:$Z$106,$A117,$CX$2,'10-11 Teamsheets'!$C$2:$C$106,BJ$1)+CARDS('11-12 Teamsheets'!$H$2:$Z$119,$A117,$CX$2,'11-12 Teamsheets'!$C$2:$C$119,BJ$1)+CARDS('12-13 Teamsheets'!$H$2:$Z$126,$A117,$CX$2,'12-13 Teamsheets'!$C$2:$C$126,BJ$1)+CARDS('13-14 Teamsheets'!$H$2:$Z$132,$A117,$CX$2,'13-14 Teamsheets'!$C$2:$C$132,BJ$1)+CARDS('14-15 Teamsheets'!$H$2:$Z$136,$A117,$CX$2,'14-15 Teamsheets'!$C$2:$C$136,BJ$1)) &amp; "(" &amp; (CARDS('07-08 Teamsheets'!$H$2:$Z$88,$A117,$CX$3,'07-08 Teamsheets'!$C$2:$C$88,BJ$1)+CARDS('08-09 Teamsheets'!$H$2:$Z$92,$A117,$CX$3,'08-09 Teamsheets'!$C$2:$C$92,BJ$1)+CARDS('09-10 Teamsheets'!$H$2:$Z$98,$A117,$CX$3,'09-10 Teamsheets'!$C$2:$C$98,BJ$1)+CARDS('10-11 Teamsheets'!$H$2:$Z$106,$A117,$CX$3,'10-11 Teamsheets'!$C$2:$C$106,BJ$1)+CARDS('11-12 Teamsheets'!$H$2:$Z$119,$A117,$CX$3,'11-12 Teamsheets'!$C$2:$C$119,BJ$1)+CARDS('12-13 Teamsheets'!$H$2:$Z$126,$A117,$CX$3,'12-13 Teamsheets'!$C$2:$C$126,BJ$1)+CARDS('13-14 Teamsheets'!$H$2:$Z$132,$A117,$CX$3,'13-14 Teamsheets'!$C$2:$C$132,BJ$1)+CARDS('14-15 Teamsheets'!$H$2:$Z$136,$A117,$CX$3,'14-15 Teamsheets'!$C$2:$C$136,BJ$1)) &amp; ")"</f>
        <v>0(0)</v>
      </c>
      <c r="BN117" s="82">
        <f>MINS_PLAYED('07-08 Teamsheets'!$H$2:$R$88,$A117,'07-08 Teamsheets'!$C$2:$C$88,BJ$1)+MINS_PLAYED('08-09 Teamsheets'!$H$2:$R$92,$A117,'08-09 Teamsheets'!$C$2:$C$92,BJ$1)+MINS_PLAYED('09-10 Teamsheets'!$H$2:$R$98,$A117,'09-10 Teamsheets'!$C$2:$C$98,BJ$1)+MINS_PLAYED('10-11 Teamsheets'!$H$2:$R$106,$A117,'10-11 Teamsheets'!$C$2:$C$106,BJ$1)+MINS_PLAYED('11-12 Teamsheets'!$H$2:$R$119,$A117,'11-12 Teamsheets'!$C$2:$C$119,BJ$1)+MINS_PLAYED('12-13 Teamsheets'!$H$2:$R$126,$A117,'12-13 Teamsheets'!$C$2:$C$126,BJ$1)+MINS_PLAYED('13-14 Teamsheets'!$H$2:$R$132,$A117,'13-14 Teamsheets'!$C$2:$C$132,BJ$1)+MINS_PLAYED('14-15 Teamsheets'!$H$2:$R$136,$A117,'14-15 Teamsheets'!$C$2:$C$136,BJ$1)+MINS_AS_SUB('07-08 Teamsheets'!$S$2:$Z$88,$A117,'07-08 Teamsheets'!$C$2:$C$88,BJ$1)+MINS_AS_SUB('08-09 Teamsheets'!$S$2:$Z$92,$A117,'08-09 Teamsheets'!$C$2:$C$92,BJ$1)+MINS_AS_SUB('09-10 Teamsheets'!$S$2:$Z$98,$A117,'09-10 Teamsheets'!$C$2:$C$98,BJ$1)+MINS_AS_SUB('10-11 Teamsheets'!$S$2:$Z$106,$A117,'10-11 Teamsheets'!$C$2:$C$106,BJ$1)+MINS_AS_SUB('11-12 Teamsheets'!$S$2:$Z$119,$A117,'11-12 Teamsheets'!$C$2:$C$119,BJ$1)+MINS_AS_SUB('12-13 Teamsheets'!$S$2:$Z$126,$A117,'12-13 Teamsheets'!$C$2:$C$126,BJ$1)+MINS_AS_SUB('13-14 Teamsheets'!$S$2:$Z$132,$A117,'13-14 Teamsheets'!$C$2:$C$132,BJ$1)+MINS_AS_SUB('14-15 Teamsheets'!$S$2:$Z$136,$A117,'14-15 Teamsheets'!$C$2:$C$136,BJ$1)</f>
        <v>0</v>
      </c>
      <c r="BO117" s="27" t="str">
        <f>(APPS('07-08 Teamsheets'!$H$2:$R$88,$A117,'07-08 Teamsheets'!$C$2:$C$88,BO$1)+APPS('08-09 Teamsheets'!$H$2:$R$92,$A117,'08-09 Teamsheets'!$C$2:$C$92,BO$1)+APPS('09-10 Teamsheets'!$H$2:$R$98,$A117,'09-10 Teamsheets'!$C$2:$C$98,BO$1)+APPS('10-11 Teamsheets'!$H$2:$R$106,$A117,'10-11 Teamsheets'!$C$2:$C$106,BO$1)+APPS('11-12 Teamsheets'!$H$2:$R$119,$A117,'11-12 Teamsheets'!$C$2:$C$119,BO$1)+APPS('12-13 Teamsheets'!$H$2:$R$126,$A117,'12-13 Teamsheets'!$C$2:$C$126,BO$1)+APPS('13-14 Teamsheets'!$H$2:$R$132,$A117,'13-14 Teamsheets'!$C$2:$C$132,BO$1)+APPS('14-15 Teamsheets'!$H$2:$R$136,$A117,'14-15 Teamsheets'!$C$2:$C$136,BO$1)) &amp; "(" &amp; (SUBS('07-08 Teamsheets'!$S$2:$Z$88,$A117,'07-08 Teamsheets'!$C$2:$C$88,BO$1)+SUBS('08-09 Teamsheets'!$S$2:$Z$92,$A117,'08-09 Teamsheets'!$C$2:$C$92,BO$1)+SUBS('09-10 Teamsheets'!$S$2:$Z$98,$A117,'09-10 Teamsheets'!$C$2:$C$98,BO$1)+SUBS('10-11 Teamsheets'!$S$2:$Z$106,$A117,'10-11 Teamsheets'!$C$2:$C$106,BO$1)+SUBS('11-12 Teamsheets'!$S$2:$Z$119,$A117,'11-12 Teamsheets'!$C$2:$C$119,BO$1)+SUBS('12-13 Teamsheets'!$S$2:$Z$126,$A117,'12-13 Teamsheets'!$C$2:$C$126,BO$1)+SUBS('13-14 Teamsheets'!$S$2:$Z$132,$A117,'13-14 Teamsheets'!$C$2:$C$132,BO$1)+SUBS('14-15 Teamsheets'!$S$2:$Z$136,$A117,'14-15 Teamsheets'!$C$2:$C$136,BO$1)) &amp; ")"</f>
        <v>0(0)</v>
      </c>
      <c r="BP117" s="27" t="str">
        <f>(GOALS('07-08 Teamsheets'!$H$2:$R$88,$A117,'07-08 Teamsheets'!$C$2:$C$88,BO$1)+GOALS('08-09 Teamsheets'!$H$2:$R$92,$A117,'08-09 Teamsheets'!$C$2:$C$92,BO$1)+GOALS('09-10 Teamsheets'!$H$2:$R$98,$A117,'09-10 Teamsheets'!$C$2:$C$98,BO$1)+GOALS('10-11 Teamsheets'!$H$2:$R$106,$A117,'10-11 Teamsheets'!$C$2:$C$106,BO$1)+GOALS('11-12 Teamsheets'!$H$2:$R$119,$A117,'11-12 Teamsheets'!$C$2:$C$119,BO$1)+GOALS('12-13 Teamsheets'!$H$2:$R$126,$A117,'12-13 Teamsheets'!$C$2:$C$126,BO$1)+GOALS('13-14 Teamsheets'!$H$2:$R$132,$A117,'13-14 Teamsheets'!$C$2:$C$132,BO$1)+GOALS('14-15 Teamsheets'!$H$2:$R$136,$A117,'14-15 Teamsheets'!$C$2:$C$136,BO$1)) &amp; "(" &amp; (GOALS('07-08 Teamsheets'!$S$2:$Z$88,$A117,'07-08 Teamsheets'!$C$2:$C$88,BO$1)+GOALS('08-09 Teamsheets'!$S$2:$Z$92,$A117,'08-09 Teamsheets'!$C$2:$C$92,BO$1)+GOALS('09-10 Teamsheets'!$S$2:$Z$98,$A117,'09-10 Teamsheets'!$C$2:$C$98,BO$1)+GOALS('10-11 Teamsheets'!$S$2:$Z$106,$A117,'10-11 Teamsheets'!$C$2:$C$106,BO$1)+GOALS('11-12 Teamsheets'!$S$2:$Z$119,$A117,'11-12 Teamsheets'!$C$2:$C$119,BO$1)+GOALS('12-13 Teamsheets'!$S$2:$Z$126,$A117,'12-13 Teamsheets'!$C$2:$C$126,BO$1)+GOALS('13-14 Teamsheets'!$S$2:$Z$132,$A117,'13-14 Teamsheets'!$C$2:$C$132,BO$1)+GOALS('14-15 Teamsheets'!$S$2:$Z$136,$A117,'14-15 Teamsheets'!$C$2:$C$136,BO$1)) &amp; ")"</f>
        <v>0(0)</v>
      </c>
      <c r="BQ117" s="27">
        <f>Clean_sheet('07-08 Teamsheets'!$C$2:$H$92,$A117,BO$1)+Clean_sheet('08-09 Teamsheets'!$C$2:$H$92,$A117,BO$1)+Clean_sheet('09-10 Teamsheets'!$C$2:$H$98,$A117,BO$1)+Clean_sheet('10-11 Teamsheets'!$C$2:$H$106,$A117,BO$1)+Clean_sheet('11-12 Teamsheets'!$C$2:$H$119,$A117,BO$1)+Clean_sheet('12-13 Teamsheets'!$C$2:$H$126,$A117,BO$1)+Clean_sheet('13-14 Teamsheets'!$C$2:$H$132,$A117,BO$1)+Clean_sheet('14-15 Teamsheets'!$C$2:$H$136,$A117,BO$1)</f>
        <v>0</v>
      </c>
      <c r="BR117" s="27" t="str">
        <f>(CARDS('07-08 Teamsheets'!$H$2:$Z$88,$A117,$CX$2,'07-08 Teamsheets'!$C$2:$C$88,BO$1)+CARDS('08-09 Teamsheets'!$H$2:$Z$92,$A117,$CX$2,'08-09 Teamsheets'!$C$2:$C$92,BO$1)+CARDS('09-10 Teamsheets'!$H$2:$Z$98,$A117,$CX$2,'09-10 Teamsheets'!$C$2:$C$98,BO$1)+CARDS('10-11 Teamsheets'!$H$2:$Z$106,$A117,$CX$2,'10-11 Teamsheets'!$C$2:$C$106,BO$1)+CARDS('11-12 Teamsheets'!$H$2:$Z$119,$A117,$CX$2,'11-12 Teamsheets'!$C$2:$C$119,BO$1)+CARDS('12-13 Teamsheets'!$H$2:$Z$126,$A117,$CX$2,'12-13 Teamsheets'!$C$2:$C$126,BO$1)+CARDS('13-14 Teamsheets'!$H$2:$Z$132,$A117,$CX$2,'13-14 Teamsheets'!$C$2:$C$132,BO$1)+CARDS('14-15 Teamsheets'!$H$2:$Z$136,$A117,$CX$2,'14-15 Teamsheets'!$C$2:$C$136,BO$1)) &amp; "(" &amp; (CARDS('07-08 Teamsheets'!$H$2:$Z$88,$A117,$CX$3,'07-08 Teamsheets'!$C$2:$C$88,BO$1)+CARDS('08-09 Teamsheets'!$H$2:$Z$92,$A117,$CX$3,'08-09 Teamsheets'!$C$2:$C$92,BO$1)+CARDS('09-10 Teamsheets'!$H$2:$Z$98,$A117,$CX$3,'09-10 Teamsheets'!$C$2:$C$98,BO$1)+CARDS('10-11 Teamsheets'!$H$2:$Z$106,$A117,$CX$3,'10-11 Teamsheets'!$C$2:$C$106,BO$1)+CARDS('11-12 Teamsheets'!$H$2:$Z$119,$A117,$CX$3,'11-12 Teamsheets'!$C$2:$C$119,BO$1)+CARDS('12-13 Teamsheets'!$H$2:$Z$126,$A117,$CX$3,'12-13 Teamsheets'!$C$2:$C$126,BO$1)+CARDS('13-14 Teamsheets'!$H$2:$Z$132,$A117,$CX$3,'13-14 Teamsheets'!$C$2:$C$132,BO$1)+CARDS('14-15 Teamsheets'!$H$2:$Z$136,$A117,$CX$3,'14-15 Teamsheets'!$C$2:$C$136,BO$1)) &amp; ")"</f>
        <v>0(0)</v>
      </c>
      <c r="BS117" s="82">
        <f>MINS_PLAYED('07-08 Teamsheets'!$H$2:$R$88,$A117,'07-08 Teamsheets'!$C$2:$C$88,BO$1)+MINS_PLAYED('08-09 Teamsheets'!$H$2:$R$92,$A117,'08-09 Teamsheets'!$C$2:$C$92,BO$1)+MINS_PLAYED('09-10 Teamsheets'!$H$2:$R$98,$A117,'09-10 Teamsheets'!$C$2:$C$98,BO$1)+MINS_PLAYED('10-11 Teamsheets'!$H$2:$R$106,$A117,'10-11 Teamsheets'!$C$2:$C$106,BO$1)+MINS_PLAYED('11-12 Teamsheets'!$H$2:$R$119,$A117,'11-12 Teamsheets'!$C$2:$C$119,BO$1)+MINS_PLAYED('12-13 Teamsheets'!$H$2:$R$126,$A117,'12-13 Teamsheets'!$C$2:$C$126,BO$1)+MINS_PLAYED('13-14 Teamsheets'!$H$2:$R$132,$A117,'13-14 Teamsheets'!$C$2:$C$132,BO$1)+MINS_PLAYED('14-15 Teamsheets'!$H$2:$R$136,$A117,'14-15 Teamsheets'!$C$2:$C$136,BO$1)+MINS_AS_SUB('07-08 Teamsheets'!$S$2:$Z$88,$A117,'07-08 Teamsheets'!$C$2:$C$88,BO$1)+MINS_AS_SUB('08-09 Teamsheets'!$S$2:$Z$92,$A117,'08-09 Teamsheets'!$C$2:$C$92,BO$1)+MINS_AS_SUB('09-10 Teamsheets'!$S$2:$Z$98,$A117,'09-10 Teamsheets'!$C$2:$C$98,BO$1)+MINS_AS_SUB('10-11 Teamsheets'!$S$2:$Z$106,$A117,'10-11 Teamsheets'!$C$2:$C$106,BO$1)+MINS_AS_SUB('11-12 Teamsheets'!$S$2:$Z$119,$A117,'11-12 Teamsheets'!$C$2:$C$119,BO$1)+MINS_AS_SUB('12-13 Teamsheets'!$S$2:$Z$126,$A117,'12-13 Teamsheets'!$C$2:$C$126,BO$1)+MINS_AS_SUB('13-14 Teamsheets'!$S$2:$Z$132,$A117,'13-14 Teamsheets'!$C$2:$C$132,BO$1)+MINS_AS_SUB('14-15 Teamsheets'!$S$2:$Z$136,$A117,'14-15 Teamsheets'!$C$2:$C$136,BO$1)</f>
        <v>0</v>
      </c>
      <c r="BT117" s="71">
        <f>APPS('05-06 Teamsheets'!$H$2:$R$71,$A117,'05-06 Teamsheets'!$C$2:$C$71,B$1)+SUBS('05-06 Teamsheets'!$S$2:$W$71,$A117,'05-06 Teamsheets'!$C$2:$C$71,B$1)+APPS('06-07 Teamsheets'!$H$2:$R$83,$A117,'06-07 Teamsheets'!$C$2:$C$83,G$1)+SUBS('06-07 Teamsheets'!$S$2:$Z$83,$A117,'06-07 Teamsheets'!$C$2:$C$83,G$1)+APPS('07-08 Teamsheets'!$H$2:$R$88,$A117,'07-08 Teamsheets'!$C$2:$C$88,L$1)+SUBS('07-08 Teamsheets'!$S$2:$Z$88,$A117,'07-08 Teamsheets'!$C$2:$C$88,L$1)+APPS('08-09 Teamsheets'!$H$2:$R$92,$A117,'08-09 Teamsheets'!$C$2:$C$92,Q$1)+SUBS('08-09 Teamsheets'!$S$2:$Z$92,$A117,'08-09 Teamsheets'!$C$2:$C$92,Q$1)+APPS('09-10 Teamsheets'!$H$2:$R$98,$A117,'09-10 Teamsheets'!$C$2:$C$98,Q$1)+SUBS('09-10 Teamsheets'!$S$2:$Z$98,$A117,'09-10 Teamsheets'!$C$2:$C$98,Q$1)+APPS('10-11 Teamsheets'!$H$2:$R$107,$A117,'10-11 Teamsheets'!$C$2:$C$107,Q$1)+SUBS('10-11 Teamsheets'!$S$2:$Z$107,$A117,'10-11 Teamsheets'!$C$2:$C$107,Q$1)+APPS('11-12 Teamsheets'!$H$2:$R$119,$A117,'11-12 Teamsheets'!$C$2:$C$119,Q$1)+SUBS('11-12 Teamsheets'!$S$2:$Z$119,$A117,'11-12 Teamsheets'!$C$2:$C$119,Q$1)+APPS('12-13 Teamsheets'!$H$2:$R$126,$A117,'12-13 Teamsheets'!$C$2:$C$126,Q$1)+SUBS('12-13 Teamsheets'!$S$2:$Z$126,$A117,'12-13 Teamsheets'!$C$2:$C$126,Q$1)+APPS('13-14 Teamsheets'!$H$2:$R$132,$A117,'13-14 Teamsheets'!$C$2:$C$132,Q$1)+SUBS('13-14 Teamsheets'!$S$2:$Z$132,$A117,'13-14 Teamsheets'!$C$2:$C$132,Q$1)+APPS('14-15 Teamsheets'!$H$2:$R$136,$A117,'14-15 Teamsheets'!$C$2:$C$136,Q$1)+SUBS('14-15 Teamsheets'!$S$2:$Z$136,$A117,'14-15 Teamsheets'!$C$2:$C$136,Q$1)</f>
        <v>20</v>
      </c>
      <c r="BU117" s="132">
        <v>3</v>
      </c>
      <c r="BV117" s="27">
        <f>APPS('07-08 Teamsheets'!$H$2:$R$88,$A117,'07-08 Teamsheets'!$C$2:$C$88,AZ$1)+SUBS('07-08 Teamsheets'!$S$2:$Z$88,$A117,'07-08 Teamsheets'!$C$2:$C$88,AZ$1)+APPS('11-12 Teamsheets'!$H$2:$R$119,$A117,'11-12 Teamsheets'!$C$2:$C$119,AZ$1)+SUBS('11-12 Teamsheets'!$S$2:$Z$119,$A117,'11-12 Teamsheets'!$C$2:$C$119,AZ$1)+APPS('12-13 Teamsheets'!$H$2:$R$126,$A117,'12-13 Teamsheets'!$C$2:$C$126,AZ$1)+SUBS('12-13 Teamsheets'!$S$2:$Z$126,$A117,'12-13 Teamsheets'!$C$2:$C$126,AZ$1)+APPS('13-14 Teamsheets'!$H$2:$R$132,$A117,'13-14 Teamsheets'!$C$2:$C$132,AZ$1)+SUBS('13-14 Teamsheets'!$S$2:$Z$132,$A117,'13-14 Teamsheets'!$C$2:$C$132,AZ$1)+APPS('14-15 Teamsheets'!$H$2:$R$136,$A117,'14-15 Teamsheets'!$C$2:$C$136,AZ$1)+SUBS('14-15 Teamsheets'!$S$2:$Z$136,$A117,'14-15 Teamsheets'!$C$2:$C$136,AZ$1)+APPS('08-09 Teamsheets'!$H$2:$R$92,$A117,'08-09 Teamsheets'!$C$2:$C$92,BE$1)+APPS('09-10 Teamsheets'!$H$2:$R$98,$A117,'09-10 Teamsheets'!$C$2:$C$98,BE$1)+SUBS('08-09 Teamsheets'!$S$2:$Z$92,$A117,'08-09 Teamsheets'!$C$2:$C$92,BE$1)+SUBS('09-10 Teamsheets'!$S$2:$Z$98,$A117,'09-10 Teamsheets'!$C$2:$C$98,BE$1)+APPS('10-11 Teamsheets'!$H$2:$R$107,$A117,'10-11 Teamsheets'!$C$2:$C$107,BE$1)+SUBS('10-11 Teamsheets'!$S$2:$Z$107,$A117,'10-11 Teamsheets'!$C$2:$C$107,BE$1)+APPS('11-12 Teamsheets'!$H$2:$R$119,$A117,'11-12 Teamsheets'!$C$2:$C$119,BE$1)+SUBS('11-12 Teamsheets'!$S$2:$Z$119,$A117,'11-12 Teamsheets'!$C$2:$C$119,BE$1)+APPS('12-13 Teamsheets'!$H$2:$R$126,$A117,'12-13 Teamsheets'!$C$2:$C$126,BE$1)+SUBS('12-13 Teamsheets'!$S$2:$Z$126,$A117,'12-13 Teamsheets'!$C$2:$C$126,BE$1)+APPS('13-14 Teamsheets'!$H$2:$R$132,$A117,'13-14 Teamsheets'!$C$2:$C$132,BE$1)+SUBS('13-14 Teamsheets'!$S$2:$Z$132,$A117,'13-14 Teamsheets'!$C$2:$C$132,BE$1)+APPS('14-15 Teamsheets'!$H$2:$R$136,$A117,'14-15 Teamsheets'!$C$2:$C$136,BE$1)+SUBS('14-15 Teamsheets'!$S$2:$Z$136,$A117,'14-15 Teamsheets'!$C$2:$C$136,BE$1)</f>
        <v>0</v>
      </c>
      <c r="BW117" s="27">
        <f>APPS('07-08 Teamsheets'!$H$2:$R$88,$A117,'07-08 Teamsheets'!$C$2:$C$88,BJ$1)+APPS('08-09 Teamsheets'!$H$2:$R$92,$A117,'08-09 Teamsheets'!$C$2:$C$92,BJ$1)+APPS('09-10 Teamsheets'!$H$2:$R$98,$A117,'09-10 Teamsheets'!$C$2:$C$98,BJ$1)+SUBS('07-08 Teamsheets'!$S$2:$Z$88,$A117,'07-08 Teamsheets'!$C$2:$C$88,BJ$1)+SUBS('08-09 Teamsheets'!$S$2:$Z$92,$A117,'08-09 Teamsheets'!$C$2:$C$92,BJ$1)+SUBS('09-10 Teamsheets'!$S$2:$Z$98,$A117,'09-10 Teamsheets'!$C$2:$C$98,BJ$1)+APPS('10-11 Teamsheets'!$H$2:$R$107,$A117,'10-11 Teamsheets'!$C$2:$C$107,BJ$1)+SUBS('10-11 Teamsheets'!$S$2:$Z$107,$A117,'10-11 Teamsheets'!$C$2:$C$107,BJ$1)+APPS('11-12 Teamsheets'!$H$2:$R$119,$A117,'11-12 Teamsheets'!$C$2:$C$119,BJ$1)+SUBS('11-12 Teamsheets'!$S$2:$Z$111,$A117,'11-12 Teamsheets'!$C$2:$C$119,BJ$1)+APPS('12-13 Teamsheets'!$H$2:$R$126,$A117,'12-13 Teamsheets'!$C$2:$C$126,BJ$1)+SUBS('12-13 Teamsheets'!$S$2:$Z$118,$A117,'12-13 Teamsheets'!$C$2:$C$126,BJ$1)+APPS('13-14 Teamsheets'!$H$2:$R$132,$A117,'13-14 Teamsheets'!$C$2:$C$132,BJ$1)+SUBS('13-14 Teamsheets'!$S$2:$Z$124,$A117,'13-14 Teamsheets'!$C$2:$C$132,BJ$1)+APPS('14-15 Teamsheets'!$H$2:$R$136,$A117,'14-15 Teamsheets'!$C$2:$C$136,BJ$1)+SUBS('14-15 Teamsheets'!$S$2:$Z$128,$A117,'14-15 Teamsheets'!$C$2:$C$136,BJ$1)</f>
        <v>0</v>
      </c>
      <c r="BX117" s="27">
        <f>APPS('07-08 Teamsheets'!$H$2:$R$88,$A117,'07-08 Teamsheets'!$C$2:$C$88,BO$1)+APPS('08-09 Teamsheets'!$H$2:$R$92,$A117,'08-09 Teamsheets'!$C$2:$C$92,BO$1)+APPS('09-10 Teamsheets'!$H$2:$R$98,$A117,'09-10 Teamsheets'!$C$2:$C$98,BO$1)+SUBS('07-08 Teamsheets'!$S$2:$Z$88,$A117,'07-08 Teamsheets'!$C$2:$C$88,BO$1)+SUBS('08-09 Teamsheets'!$S$2:$Z$92,$A117,'08-09 Teamsheets'!$C$2:$C$92,BO$1)+SUBS('09-10 Teamsheets'!$S$2:$Z$98,$A117,'09-10 Teamsheets'!$C$2:$C$98,BO$1)+APPS('10-11 Teamsheets'!$H$2:$R$107,$A117,'10-11 Teamsheets'!$C$2:$C$107,BO$1)+SUBS('10-11 Teamsheets'!$S$2:$Z$107,$A117,'10-11 Teamsheets'!$C$2:$C$107,BO$1)+APPS('11-12 Teamsheets'!$H$2:$R$119,$A117,'11-12 Teamsheets'!$C$2:$C$119,BO$1)+SUBS('11-12 Teamsheets'!$S$2:$Z$119,$A117,'11-12 Teamsheets'!$C$2:$C$119,BO$1)+APPS('12-13 Teamsheets'!$H$2:$R$126,$A117,'12-13 Teamsheets'!$C$2:$C$126,BO$1)+SUBS('12-13 Teamsheets'!$S$2:$Z$126,$A117,'12-13 Teamsheets'!$C$2:$C$126,BO$1)+APPS('13-14 Teamsheets'!$H$2:$R$132,$A117,'13-14 Teamsheets'!$C$2:$C$132,BO$1)+SUBS('13-14 Teamsheets'!$S$2:$Z$132,$A117,'13-14 Teamsheets'!$C$2:$C$132,BO$1)+APPS('14-15 Teamsheets'!$H$2:$R$136,$A117,'14-15 Teamsheets'!$C$2:$C$136,BO$1)+SUBS('14-15 Teamsheets'!$S$2:$Z$136,$A117,'14-15 Teamsheets'!$C$2:$C$136,BO$1)</f>
        <v>0</v>
      </c>
      <c r="BY117" s="28">
        <f t="shared" si="31"/>
        <v>3</v>
      </c>
      <c r="BZ117" s="27" t="str">
        <f>(APPS('05-06 Teamsheets'!$H$2:$R$71,$A117) + APPS('06-07 Teamsheets'!$H$2:$R$83,$A117) +APPS('07-08 Teamsheets'!$H$2:$R$88,$A117) + APPS('08-09 Teamsheets'!$H$2:$R$92,$A117)+APPS('09-10 Teamsheets'!$H$2:$R$98,$A117)+APPS('10-11 Teamsheets'!$H$2:$R$107,$A117)+APPS('11-12 Teamsheets'!$H$2:$R$119,$A117)+APPS('12-13 Teamsheets'!$H$2:$R$126,$A117)+APPS('13-14 Teamsheets'!$H$2:$R$132,$A117)+APPS('14-15 Teamsheets'!$H$2:$R$136,$A117)) &amp; "(" &amp; (SUBS('05-06 Teamsheets'!$S$2:$W$71,$A117)+SUBS('06-07 Teamsheets'!$S$2:$Z$83,$A117)+SUBS('07-08 Teamsheets'!$S$2:$Z$88,$A117) +SUBS('08-09 Teamsheets'!$S$2:$Z$92,$A117)+SUBS('09-10 Teamsheets'!$S$2:$Z$98,$A117)+SUBS('10-11 Teamsheets'!$S$2:$Z$107,$A117)+SUBS('11-12 Teamsheets'!$S$2:$Z$119,$A117)+SUBS('12-13 Teamsheets'!$S$2:$Z$126,$A117)+SUBS('13-14 Teamsheets'!$S$2:$Z$132,$A117)+SUBS('14-15 Teamsheets'!$S$2:$Z$136,$A117)) &amp; ")"</f>
        <v>20(3)</v>
      </c>
      <c r="CA117" s="28">
        <f t="shared" si="32"/>
        <v>23</v>
      </c>
      <c r="CB117" s="71">
        <f>GOALS('05-06 Teamsheets'!$H$2:$W$71,$A117,'05-06 Teamsheets'!$C$2:$C$71,B$1)+GOALS('06-07 Teamsheets'!$H$2:$Z$83,$A117,'06-07 Teamsheets'!$C$2:$C$83,G$1)+GOALS('07-08 Teamsheets'!$H$2:$Z$88,$A117,'07-08 Teamsheets'!$C$2:$C$88,L$1)+GOALS('08-09 Teamsheets'!$H$2:$Z$92,$A117,'08-09 Teamsheets'!$C$2:$C$92,Q$1)+GOALS('09-10 Teamsheets'!$H$2:$Z$98,$A117,'09-10 Teamsheets'!$C$2:$C$98,Q$1)+GOALS('10-11 Teamsheets'!$H$2:$Z$107,$A117,'10-11 Teamsheets'!$C$2:$C$107,Q$1)+GOALS('11-12 Teamsheets'!$H$2:$Z$119,$A117,'11-12 Teamsheets'!$C$2:$C$119,Q$1)+GOALS('12-13 Teamsheets'!$H$2:$Z$126,$A117,'12-13 Teamsheets'!$C$2:$C$126,Q$1)+GOALS('13-14 Teamsheets'!$H$2:$Z$132,$A117,'13-14 Teamsheets'!$C$2:$C$132,Q$1)+GOALS('14-15 Teamsheets'!$H$2:$Z$136,$A117,'14-15 Teamsheets'!$C$2:$C$136,Q$1)</f>
        <v>0</v>
      </c>
      <c r="CC117" s="27">
        <f>GOALS('05-06 Teamsheets'!$H$2:$W$71,$A117,'05-06 Teamsheets'!$C$2:$C$71,V$1)+GOALS('05-06 Teamsheets'!$H$2:$W$71,$A117,'05-06 Teamsheets'!$C$2:$C$71,AA$1)+GOALS('06-07 Teamsheets'!$H$2:$Z$83,$A117,'06-07 Teamsheets'!$C$2:$C$83,AF$1)+GOALS('06-07 Teamsheets'!$H$2:$Z$83,$A117,'06-07 Teamsheets'!$C$2:$C$83,AK$1)+GOALS('07-08 Teamsheets'!$H$2:$Z$88,$A117,'07-08 Teamsheets'!$C$2:$C$88,AP$1)+GOALS('07-08 Teamsheets'!$H$2:$Z$88,$A117,'07-08 Teamsheets'!$C$2:$C$88,AU$1)+GOALS('07-08 Teamsheets'!$H$2:$Z$88,$A117,'07-08 Teamsheets'!$C$2:$C$88,AZ$1)+GOALS('11-12 Teamsheets'!$H$2:$Z$119,$A117,'11-12 Teamsheets'!$C$2:$C$119,AZ$1)+GOALS('12-13 Teamsheets'!$H$2:$Z$120,$A117,'12-13 Teamsheets'!$C$2:$C$120,AZ$1)+GOALS('13-14 Teamsheets'!$H$2:$Z$126,$A117,'13-14 Teamsheets'!$C$2:$C$126,AZ$1)+GOALS('14-15 Teamsheets'!$H$2:$Z$130,$A117,'14-15 Teamsheets'!$C$2:$C$130,AZ$1)+GOALS('08-09 Teamsheets'!$H$2:$Z$92,$A117,'08-09 Teamsheets'!$C$2:$C$92,BE$1)+GOALS('09-10 Teamsheets'!$H$2:$Z$98,$A117,'09-10 Teamsheets'!$C$2:$C$98,BE$1)+GOALS('10-11 Teamsheets'!$H$2:$Z$107,$A117,'10-11 Teamsheets'!$C$2:$C$107,BE$1)+GOALS('11-12 Teamsheets'!$H$2:$Z$119,$A117,'11-12 Teamsheets'!$C$2:$C$119,BE$1)+GOALS('12-13 Teamsheets'!$H$2:$Z$126,$A117,'12-13 Teamsheets'!$C$2:$C$126,BE$1)+GOALS('13-14 Teamsheets'!$H$2:$Z$132,$A117,'13-14 Teamsheets'!$C$2:$C$132,BE$1)+GOALS('14-15 Teamsheets'!$H$2:$Z$136,$A117,'14-15 Teamsheets'!$C$2:$C$136,BE$1)</f>
        <v>0</v>
      </c>
      <c r="CD117" s="27">
        <f>GOALS('07-08 Teamsheets'!$H$2:$Z$88,$A117,'07-08 Teamsheets'!$C$2:$C$88,BJ$1)
+GOALS('08-09 Teamsheets'!$H$2:$Z$92,$A117,'08-09 Teamsheets'!$C$2:$C$92,BJ$1)
+GOALS('09-10 Teamsheets'!$H$2:$Z$98,$A117,'09-10 Teamsheets'!$C$2:$C$98,BJ$1)
+GOALS('10-11 Teamsheets'!$H$2:$Z$107,$A117,'10-11 Teamsheets'!$C$2:$C$107,BJ$1)
+GOALS('11-12 Teamsheets'!$H$2:$Z$119,$A117,'11-12 Teamsheets'!$C$2:$C$119,BJ$1)
+GOALS('12-13 Teamsheets'!$H$2:$Z$124,$A117,'12-13 Teamsheets'!$C$2:$C$124,BJ$1)+GOALS('13-14 Teamsheets'!$H$2:$Z$130,$A117,'13-14 Teamsheets'!$C$2:$C$130,BJ$1)+GOALS('14-15 Teamsheets'!$H$2:$Z$134,$A117,'14-15 Teamsheets'!$C$2:$C$134,BJ$1)
+GOALS('07-08 Teamsheets'!$H$2:$Z$88,$A117,'07-08 Teamsheets'!$C$2:$C$88,BO$1)
+GOALS('08-09 Teamsheets'!$H$2:$Z$92,$A117,'08-09 Teamsheets'!$C$2:$C$92,BO$1)
+GOALS('09-10 Teamsheets'!$H$2:$Z$98,$A117,'09-10 Teamsheets'!$C$2:$C$98,BO$1)
+GOALS('10-11 Teamsheets'!$H$2:$Z$107,$A117,'10-11 Teamsheets'!$C$2:$C$107,BO$1)
+GOALS('11-12 Teamsheets'!$H$2:$Z$119,$A117,'11-12 Teamsheets'!$C$2:$C$119,BO$1)
+GOALS('12-13 Teamsheets'!$H$2:$Z$126,$A117,'12-13 Teamsheets'!$C$2:$C$126,BO$1)+GOALS('13-14 Teamsheets'!$H$2:$Z$132,$A117,'13-14 Teamsheets'!$C$2:$C$132,BO$1)+GOALS('14-15 Teamsheets'!$H$2:$Z$136,$A117,'14-15 Teamsheets'!$C$2:$C$136,BO$1)</f>
        <v>0</v>
      </c>
      <c r="CE117" s="28">
        <f t="shared" si="33"/>
        <v>0</v>
      </c>
      <c r="CF117" s="27" t="str">
        <f>(GOALS('05-06 Teamsheets'!$H$2:$R$71,$A117) +GOALS('06-07 Teamsheets'!$H$2:$R$83,$A117) +  GOALS('07-08 Teamsheets'!$H$2:$R$88,$A117) + GOALS('08-09 Teamsheets'!$H$2:$R$92,$A117)+GOALS('09-10 Teamsheets'!$H$2:$R$98,$A117)+GOALS('10-11 Teamsheets'!$H$2:$R$107,$A117)+GOALS('11-12 Teamsheets'!$H$2:$R$119,$A117)+GOALS('12-13 Teamsheets'!$H$2:$R$126,$A117)+GOALS('13-14 Teamsheets'!$H$2:$R$132,$A117)+GOALS('14-15 Teamsheets'!$H$2:$R$136,$A117)) &amp; "(" &amp; (GOALS('05-06 Teamsheets'!$S$2:$W$71,$A117)+GOALS('06-07 Teamsheets'!$S$2:$Z$83,$A117)+GOALS('07-08 Teamsheets'!$S$2:$Z$88,$A117)+GOALS('08-09 Teamsheets'!$S$2:$Z$92,$A117)+GOALS('09-10 Teamsheets'!$S$2:$Z$98,$A117)+GOALS('10-11 Teamsheets'!$S$2:$Z$107,$A117)+GOALS('11-12 Teamsheets'!$S$2:$Z$119,$A117)+GOALS('12-13 Teamsheets'!$S$2:$Z$126,$A117)+GOALS('13-14 Teamsheets'!$S$2:$Z$132,$A117)+GOALS('14-15 Teamsheets'!$S$2:$Z$136,$A117)) &amp; ")"</f>
        <v>0(0)</v>
      </c>
      <c r="CG117" s="28">
        <f t="shared" si="34"/>
        <v>0</v>
      </c>
      <c r="CH117" s="71">
        <f t="shared" si="35"/>
        <v>0</v>
      </c>
      <c r="CI117" s="83">
        <f t="shared" si="36"/>
        <v>0</v>
      </c>
      <c r="CJ117" s="77">
        <f t="shared" si="37"/>
        <v>0</v>
      </c>
      <c r="CK117" s="74" t="str">
        <f>(CARDS('05-06 Teamsheets'!$H$2:$W$71,$A117,$CX$2)+CARDS('06-07 Teamsheets'!$H$2:$Z$83,$A117,$CX$2)+CARDS('07-08 Teamsheets'!$H$2:$Z$88,$A117,$CX$2)+CARDS('08-09 Teamsheets'!$H$2:$Z$92,$A117,$CX$2)+CARDS('09-10 Teamsheets'!$H$2:$Z$98,$A117,$CX$2)+CARDS('10-11 Teamsheets'!$H$2:$Z$107,$A117,$CX$2)+CARDS('11-12 Teamsheets'!$H$2:$Z$119,$A117,$CX$2)+CARDS('12-13 Teamsheets'!$H$2:$Z$126,$A117,$CX$2)+CARDS('13-14 Teamsheets'!$H$2:$Z$130,$A117,$CX$2)) &amp; "(" &amp; (CARDS('05-06 Teamsheets'!$H$2:$W$71,$A117,$CX$3)+CARDS('06-07 Teamsheets'!$H$2:$Z$83,$A117,$CX$3)+CARDS('07-08 Teamsheets'!$H$2:$Z$88,$A117,$CX$3)+CARDS('08-09 Teamsheets'!$H$2:$Z$92,$A117,$CX$3)+CARDS('09-10 Teamsheets'!$H$2:$Z$98,$A117,$CX$3)+CARDS('10-11 Teamsheets'!$H$2:$Z$107,$A117,$CX$3)+CARDS('11-12 Teamsheets'!$H$2:$Z$119,$A117,$CX$3)+CARDS('13-14 Teamsheets'!$H$2:$Z$130,$A117,$CX$3)) &amp; ")"</f>
        <v>5(0)</v>
      </c>
      <c r="CL117" s="28">
        <f t="shared" si="10"/>
        <v>1544</v>
      </c>
      <c r="CM117" s="28">
        <f t="shared" ref="CM117:CM162" si="47">SUM(Z117,AE117,AJ117,AO117,AT117,BI117,AY117,BN117,BS117,BD117)</f>
        <v>300</v>
      </c>
      <c r="CN117" s="77">
        <f t="shared" si="12"/>
        <v>1844</v>
      </c>
      <c r="CO117" s="28">
        <f t="shared" si="29"/>
        <v>80.173913043478265</v>
      </c>
      <c r="CP117" s="28">
        <f t="shared" si="30"/>
        <v>0</v>
      </c>
      <c r="CQ117" s="77">
        <f t="shared" si="24"/>
        <v>0</v>
      </c>
      <c r="CS117" s="71">
        <f t="shared" si="26"/>
        <v>76</v>
      </c>
      <c r="CT117" s="83">
        <f t="shared" si="27"/>
        <v>64</v>
      </c>
      <c r="CU117" s="77">
        <f t="shared" si="28"/>
        <v>101</v>
      </c>
    </row>
    <row r="118" spans="1:102" x14ac:dyDescent="0.2">
      <c r="A118" s="112" t="s">
        <v>3118</v>
      </c>
      <c r="B118" s="27" t="s">
        <v>1635</v>
      </c>
      <c r="C118" s="27" t="s">
        <v>1635</v>
      </c>
      <c r="D118" s="27">
        <v>0</v>
      </c>
      <c r="E118" s="27" t="s">
        <v>1635</v>
      </c>
      <c r="F118" s="82">
        <v>0</v>
      </c>
      <c r="G118" s="27" t="s">
        <v>1635</v>
      </c>
      <c r="H118" s="27" t="s">
        <v>1635</v>
      </c>
      <c r="I118" s="27">
        <v>0</v>
      </c>
      <c r="J118" s="27" t="s">
        <v>1635</v>
      </c>
      <c r="K118" s="82">
        <v>0</v>
      </c>
      <c r="L118" s="27" t="s">
        <v>1635</v>
      </c>
      <c r="M118" s="27" t="s">
        <v>1635</v>
      </c>
      <c r="N118" s="27">
        <v>0</v>
      </c>
      <c r="O118" s="27" t="s">
        <v>1635</v>
      </c>
      <c r="P118" s="82">
        <v>0</v>
      </c>
      <c r="Q118" s="27" t="str">
        <f>(APPS('08-09 Teamsheets'!$H$2:$R$92,$A118,'08-09 Teamsheets'!$C$2:$C$92,Q$1)+APPS('09-10 Teamsheets'!$H$2:$R$98,$A118,'09-10 Teamsheets'!$C$2:$C$98,Q$1)+APPS('10-11 Teamsheets'!$H$2:$R$107,$A118,'10-11 Teamsheets'!$C$2:$C$107,Q$1)+APPS('11-12 Teamsheets'!$H$2:$R$119,$A118,'11-12 Teamsheets'!$C$2:$C$119,Q$1)+APPS('12-13 Teamsheets'!$H$2:$R$126,$A118,'12-13 Teamsheets'!$C$2:$C$126,Q$1)+APPS('13-14 Teamsheets'!$H$2:$R$132,$A118,'13-14 Teamsheets'!$C$2:$C$132,Q$1)+APPS('14-15 Teamsheets'!$H$2:$R$136,$A118,'14-15 Teamsheets'!$C$2:$C$136,Q$1)) &amp; "(" &amp; (SUBS('08-09 Teamsheets'!$S$2:$Z$92,$A118,'08-09 Teamsheets'!$C$2:$C$92,Q$1)+SUBS('09-10 Teamsheets'!$S$2:$Z$98,$A118,'09-10 Teamsheets'!$C$2:$C$98,Q$1)+SUBS('10-11 Teamsheets'!$S$2:$Z$107,$A118,'10-11 Teamsheets'!$C$2:$C$107,Q$1)+SUBS('11-12 Teamsheets'!$S$2:$Z$119,$A118,'11-12 Teamsheets'!$C$2:$C$119,Q$1)+SUBS('12-13 Teamsheets'!$S$2:$Z$126,$A118,'12-13 Teamsheets'!$C$2:$C$126,Q$1)+SUBS('13-14 Teamsheets'!$S$2:$Z$132,$A118,'13-14 Teamsheets'!$C$2:$C$132,Q$1)+SUBS('14-15 Teamsheets'!$S$2:$Z$136,$A118,'14-15 Teamsheets'!$C$2:$C$136,Q$1)) &amp; ")"</f>
        <v>1(0)</v>
      </c>
      <c r="R118" s="27" t="str">
        <f>(GOALS('08-09 Teamsheets'!$H$2:$R$92,$A118,'08-09 Teamsheets'!$C$2:$C$92,Q$1)+GOALS('09-10 Teamsheets'!$H$2:$R$98,$A118,'09-10 Teamsheets'!$C$2:$C$98,Q$1)+GOALS('10-11 Teamsheets'!$H$2:$R$107,$A118,'10-11 Teamsheets'!$C$2:$C$107,Q$1)+GOALS('11-12 Teamsheets'!$H$2:$R$119,$A118,'11-12 Teamsheets'!$C$2:$C$119,Q$1)+GOALS('12-13 Teamsheets'!$H$2:$R$126,$A118,'12-13 Teamsheets'!$C$2:$C$126,Q$1)+GOALS('13-14 Teamsheets'!$H$2:$R$132,$A118,'13-14 Teamsheets'!$C$2:$C$132,Q$1)+GOALS('14-15 Teamsheets'!$H$2:$R$136,$A118,'14-15 Teamsheets'!$C$2:$C$136,Q$1)) &amp; "(" &amp; (GOALS('08-09 Teamsheets'!$S$2:$Z$92,$A118,'08-09 Teamsheets'!$C$2:$C$92,Q$1)+GOALS('09-10 Teamsheets'!$S$2:$Z$98,$A118,'09-10 Teamsheets'!$C$2:$C$98,Q$1)+GOALS('10-11 Teamsheets'!$S$2:$Z$107,$A118,'10-11 Teamsheets'!$C$2:$C$107,Q$1)+GOALS('11-12 Teamsheets'!$S$2:$Z$119,$A118,'11-12 Teamsheets'!$C$2:$C$119,Q$1)+GOALS('12-13 Teamsheets'!$S$2:$Z$126,$A118,'12-13 Teamsheets'!$C$2:$C$126,Q$1)+GOALS('13-14 Teamsheets'!$S$2:$Z$132,$A118,'13-14 Teamsheets'!$C$2:$C$132,Q$1)+GOALS('14-15 Teamsheets'!$S$2:$Z$136,$A118,'14-15 Teamsheets'!$C$2:$C$136,Q$1)) &amp; ")"</f>
        <v>0(0)</v>
      </c>
      <c r="S118" s="27">
        <f>Clean_sheet('08-09 Teamsheets'!$C$2:$H$92,$A118,Q$1)+Clean_sheet('09-10 Teamsheets'!$C$2:$H$98,$A118,Q$1)+Clean_sheet('10-11 Teamsheets'!$C$2:$H$107,$A118,Q$1)+Clean_sheet('11-12 Teamsheets'!$C$2:$H$119,$A118,Q$1)+Clean_sheet('12-13 Teamsheets'!$C$2:$H$126,$A118,Q$1)+Clean_sheet('13-14 Teamsheets'!$C$2:$H$132,$A118,Q$1)+Clean_sheet('14-15 Teamsheets'!$C$2:$H$136,$A118,Q$1)</f>
        <v>0</v>
      </c>
      <c r="T118" s="27" t="str">
        <f>(CARDS('08-09 Teamsheets'!$H$2:$Z$92,$A118,$CX$2,'08-09 Teamsheets'!$C$2:$C$92,Q$1)+CARDS('09-10 Teamsheets'!$H$2:$Z$98,$A118,$CX$2,'09-10 Teamsheets'!$C$2:$C$98,Q$1)+CARDS('10-11 Teamsheets'!$H$2:$Z$107,$A118,$CX$2,'10-11 Teamsheets'!$C$2:$C$107,Q$1)+CARDS('11-12 Teamsheets'!$H$2:$Z$119,$A118,$CX$2,'11-12 Teamsheets'!$C$2:$C$119,Q$1)+CARDS('12-13 Teamsheets'!$H$2:$Z$126,$A118,$CX$2,'12-13 Teamsheets'!$C$2:$C$126,Q$1)+CARDS('13-14 Teamsheets'!$H$2:$Z$132,$A118,$CX$2,'13-14 Teamsheets'!$C$2:$C$132,Q$1)+CARDS('14-15 Teamsheets'!$H$2:$Z$136,$A118,$CX$2,'14-15 Teamsheets'!$C$2:$C$136,Q$1)) &amp; "(" &amp; (CARDS('08-09 Teamsheets'!$H$2:$Z$92,$A118,$CX$3,'08-09 Teamsheets'!$C$2:$C$92,Q$1)+CARDS('09-10 Teamsheets'!$H$2:$Z$98,$A118,$CX$3,'09-10 Teamsheets'!$C$2:$C$98,Q$1)+CARDS('10-11 Teamsheets'!$H$2:$Z$107,$A118,$CX$3,'10-11 Teamsheets'!$C$2:$C$107,Q$1)+CARDS('11-12 Teamsheets'!$H$2:$Z$119,$A118,$CX$3,'11-12 Teamsheets'!$C$2:$C$119,Q$1)+CARDS('12-13 Teamsheets'!$H$2:$Z$126,$A118,$CX$3,'12-13 Teamsheets'!$C$2:$C$126,Q$1)+CARDS('13-14 Teamsheets'!$H$2:$Z$132,$A118,$CX$3,'13-14 Teamsheets'!$C$2:$C$132,Q$1)+CARDS('14-15 Teamsheets'!$H$2:$Z$136,$A118,$CX$3,'14-15 Teamsheets'!$C$2:$C$136,Q$1)) &amp; ")"</f>
        <v>0(0)</v>
      </c>
      <c r="U118" s="82">
        <f>MINS_PLAYED('08-09 Teamsheets'!$H$2:$R$92,$A118,'08-09 Teamsheets'!$C$2:$C$92,Q$1)+MINS_PLAYED('09-10 Teamsheets'!$H$2:$R$98,$A118,'09-10 Teamsheets'!$C$2:$C$98,Q$1)+ MINS_AS_SUB('08-09 Teamsheets'!$S$2:$Z$92,$A118,'08-09 Teamsheets'!$C$2:$C$92,Q$1)+ MINS_AS_SUB('09-10 Teamsheets'!$S$2:$Z$98,$A118,'09-10 Teamsheets'!$C$2:$C$98,Q$1)+MINS_PLAYED('10-11 Teamsheets'!$H$2:$R$107,$A118,'10-11 Teamsheets'!$C$2:$C$107,Q$1)+MINS_AS_SUB('10-11 Teamsheets'!$S$2:$Z$107,$A118,'10-11 Teamsheets'!$C$2:$C$107,Q$1)+MINS_PLAYED('11-12 Teamsheets'!$H$2:$R$119,$A118,'11-12 Teamsheets'!$C$2:$C$119,Q$1)+MINS_AS_SUB('11-12 Teamsheets'!$S$2:$Z$119,$A118,'11-12 Teamsheets'!$C$2:$C$119,Q$1)+MINS_PLAYED('12-13 Teamsheets'!$H$2:$R$126,$A118,'12-13 Teamsheets'!$C$2:$C$126,Q$1)+MINS_AS_SUB('12-13 Teamsheets'!$S$2:$Z$126,$A118,'12-13 Teamsheets'!$C$2:$C$126,Q$1)+MINS_PLAYED('13-14 Teamsheets'!$H$2:$R$132,$A118,'13-14 Teamsheets'!$C$2:$C$132,Q$1)+MINS_AS_SUB('13-14 Teamsheets'!$S$2:$Z$132,$A118,'13-14 Teamsheets'!$C$2:$C$132,Q$1)+MINS_PLAYED('14-15 Teamsheets'!$H$2:$R$136,$A118,'14-15 Teamsheets'!$C$2:$C$136,Q$1)+MINS_AS_SUB('14-15 Teamsheets'!$S$2:$Z$136,$A118,'14-15 Teamsheets'!$C$2:$C$136,Q$1)</f>
        <v>90</v>
      </c>
      <c r="V118" s="27" t="s">
        <v>1635</v>
      </c>
      <c r="W118" s="27" t="s">
        <v>1635</v>
      </c>
      <c r="X118" s="27">
        <v>0</v>
      </c>
      <c r="Y118" s="27" t="s">
        <v>1635</v>
      </c>
      <c r="Z118" s="82">
        <v>0</v>
      </c>
      <c r="AA118" s="27" t="s">
        <v>1635</v>
      </c>
      <c r="AB118" s="27" t="s">
        <v>1635</v>
      </c>
      <c r="AC118" s="27">
        <v>0</v>
      </c>
      <c r="AD118" s="27" t="s">
        <v>1635</v>
      </c>
      <c r="AE118" s="82">
        <v>0</v>
      </c>
      <c r="AF118" s="27" t="s">
        <v>1635</v>
      </c>
      <c r="AG118" s="27" t="s">
        <v>1635</v>
      </c>
      <c r="AH118" s="27">
        <v>0</v>
      </c>
      <c r="AI118" s="27" t="s">
        <v>1635</v>
      </c>
      <c r="AJ118" s="82">
        <v>0</v>
      </c>
      <c r="AK118" s="27" t="s">
        <v>1635</v>
      </c>
      <c r="AL118" s="27" t="s">
        <v>1635</v>
      </c>
      <c r="AM118" s="27">
        <v>0</v>
      </c>
      <c r="AN118" s="27" t="s">
        <v>1635</v>
      </c>
      <c r="AO118" s="82">
        <v>0</v>
      </c>
      <c r="AP118" s="27" t="s">
        <v>1635</v>
      </c>
      <c r="AQ118" s="27" t="s">
        <v>1635</v>
      </c>
      <c r="AR118" s="27">
        <v>0</v>
      </c>
      <c r="AS118" s="27" t="s">
        <v>1635</v>
      </c>
      <c r="AT118" s="82">
        <v>0</v>
      </c>
      <c r="AU118" s="27" t="s">
        <v>1635</v>
      </c>
      <c r="AV118" s="27" t="s">
        <v>1635</v>
      </c>
      <c r="AW118" s="27">
        <v>0</v>
      </c>
      <c r="AX118" s="27" t="s">
        <v>1635</v>
      </c>
      <c r="AY118" s="82">
        <v>0</v>
      </c>
      <c r="AZ118" s="27" t="str">
        <f>(APPS('07-08 Teamsheets'!$H$2:$R$88,$A118,'07-08 Teamsheets'!$C$2:$C$88,AZ$1)+APPS('11-12 Teamsheets'!$H$2:$R$119,$A118,'11-12 Teamsheets'!$C$2:$C$119,AZ$1)+APPS('12-13 Teamsheets'!$H$2:$R$126,$A118,'12-13 Teamsheets'!$C$2:$C$126,AZ$1)+APPS('13-14 Teamsheets'!$H$2:$R$132,$A118,'13-14 Teamsheets'!$C$2:$C$132,AZ$1)+APPS('14-15 Teamsheets'!$H$2:$R$136,$A118,'14-15 Teamsheets'!$C$2:$C$136,AZ$1)) &amp; "(" &amp; (SUBS('07-08 Teamsheets'!$S$2:$Z$88,$A118,'07-08 Teamsheets'!$C$2:$C$88,AZ$1)+SUBS('11-12 Teamsheets'!$S$2:$Z$119,$A118,'11-12 Teamsheets'!$C$2:$C$119,AZ$1)+SUBS('12-13 Teamsheets'!$S$2:$Z$126,$A118,'12-13 Teamsheets'!$C$2:$C$126,AZ$1)+SUBS('13-14 Teamsheets'!$S$2:$Z$132,$A118,'13-14 Teamsheets'!$C$2:$C$132,AZ$1)+SUBS('14-15 Teamsheets'!$S$2:$Z$136,$A118,'14-15 Teamsheets'!$C$2:$C$136,AZ$1)) &amp; ")"</f>
        <v>0(1)</v>
      </c>
      <c r="BA118" s="27" t="str">
        <f>(GOALS('07-08 Teamsheets'!$H$2:$R$88,$A118,'07-08 Teamsheets'!$C$2:$C$88,AZ$1)+GOALS('11-12 Teamsheets'!$H$2:$R$119,$A118,'11-12 Teamsheets'!$C$2:$C$119,AZ$1)+GOALS('12-13 Teamsheets'!$H$2:$R$126,$A118,'12-13 Teamsheets'!$C$2:$C$126,AZ$1)+GOALS('13-14 Teamsheets'!$H$2:$R$132,$A118,'13-14 Teamsheets'!$C$2:$C$132,AZ$1)+GOALS('14-15 Teamsheets'!$H$2:$R$136,$A118,'14-15 Teamsheets'!$C$2:$C$136,AZ$1)) &amp; "(" &amp; (GOALS('07-08 Teamsheets'!$S$2:$Z$88,$A118,'07-08 Teamsheets'!$C$2:$C$88,AZ$1)+GOALS('11-12 Teamsheets'!$S$2:$Z$119,$A118,'11-12 Teamsheets'!$C$2:$C$119,AZ$1)+GOALS('12-13 Teamsheets'!$S$2:$Z$126,$A118,'12-13 Teamsheets'!$C$2:$C$126,AZ$1)+GOALS('13-14 Teamsheets'!$S$2:$Z$132,$A118,'13-14 Teamsheets'!$C$2:$C$132,AZ$1)+GOALS('14-15 Teamsheets'!$S$2:$Z$136,$A118,'14-15 Teamsheets'!$C$2:$C$136,AZ$1)) &amp; ")"</f>
        <v>0(0)</v>
      </c>
      <c r="BB118" s="27">
        <f>Clean_sheet('07-08 Teamsheets'!$C$2:$H$92,$A118,AZ$1)+Clean_sheet('11-12 Teamsheets'!$C$2:$H$119,$A118,AZ$1)+Clean_sheet('12-13 Teamsheets'!$C$2:$H$126,$A118,AZ$1)+Clean_sheet('13-14 Teamsheets'!$C$2:$H$132,$A118,AZ$1)+Clean_sheet('14-15 Teamsheets'!$C$2:$H$136,$A118,AZ$1)</f>
        <v>0</v>
      </c>
      <c r="BC118" s="27" t="str">
        <f>(CARDS('07-08 Teamsheets'!$H$2:$Z$88,$A118,$CX$2,'07-08 Teamsheets'!$C$2:$C$88,AZ$1)+CARDS('11-12 Teamsheets'!$H$2:$Z$119,$A118,$CX$2,'11-12 Teamsheets'!$C$2:$C$119,AZ$1)+CARDS('12-13 Teamsheets'!$H$2:$Z$126,$A118,$CX$2,'12-13 Teamsheets'!$C$2:$C$126,AZ$1)+CARDS('13-14 Teamsheets'!$H$2:$Z$132,$A118,$CX$2,'13-14 Teamsheets'!$C$2:$C$132,AZ$1)+CARDS('14-15 Teamsheets'!$H$2:$Z$136,$A118,$CX$2,'14-15 Teamsheets'!$C$2:$C$136,AZ$1)) &amp; "(" &amp; (CARDS('07-08 Teamsheets'!$H$2:$Z$88,$A118,$CX$3,'07-08 Teamsheets'!$C$2:$C$88,AZ$1)+CARDS('11-12 Teamsheets'!$H$2:$Z$119,$A118,$CX$3,'11-12 Teamsheets'!$C$2:$C$119,AZ$1)+CARDS('12-13 Teamsheets'!$H$2:$Z$126,$A118,$CX$3,'12-13 Teamsheets'!$C$2:$C$126,AZ$1)+CARDS('13-14 Teamsheets'!$H$2:$Z$132,$A118,$CX$3,'13-14 Teamsheets'!$C$2:$C$132,AZ$1)+CARDS('14-15 Teamsheets'!$H$2:$Z$136,$A118,$CX$3,'14-15 Teamsheets'!$C$2:$C$136,AZ$1)) &amp; ")"</f>
        <v>0(0)</v>
      </c>
      <c r="BD118" s="82">
        <f>MINS_PLAYED('07-08 Teamsheets'!$H$2:$R$88,$A118,'07-08 Teamsheets'!$C$2:$C$88,AZ$1)+MINS_PLAYED('11-12 Teamsheets'!$H$2:$R$119,$A118,'11-12 Teamsheets'!$C$2:$C$119,AZ$1)+MINS_PLAYED('12-13 Teamsheets'!$H$2:$R$126,$A118,'12-13 Teamsheets'!$C$2:$C$126,AZ$1)+MINS_PLAYED('13-14 Teamsheets'!$H$2:$R$132,$A118,'13-14 Teamsheets'!$C$2:$C$132,AZ$1)+MINS_PLAYED('14-15 Teamsheets'!$H$2:$R$136,$A118,'14-15 Teamsheets'!$C$2:$C$136,AZ$1)+MINS_AS_SUB('07-08 Teamsheets'!$S$2:$Z$88,$A118,'07-08 Teamsheets'!$C$2:$C$88,AZ$1)+MINS_AS_SUB('11-12 Teamsheets'!$S$2:$Z$119,$A118,'11-12 Teamsheets'!$C$2:$C$119,AZ$1)+MINS_AS_SUB('12-13 Teamsheets'!$S$2:$Z$126,$A118,'12-13 Teamsheets'!$C$2:$C$126,AZ$1)+MINS_AS_SUB('13-14 Teamsheets'!$S$2:$Z$132,$A118,'13-14 Teamsheets'!$C$2:$C$132,AZ$1)+MINS_AS_SUB('14-15 Teamsheets'!$S$2:$Z$136,$A118,'14-15 Teamsheets'!$C$2:$C$136,AZ$1)</f>
        <v>30</v>
      </c>
      <c r="BE118" s="27" t="str">
        <f>(APPS('08-09 Teamsheets'!$H$2:$R$92,$A118,'08-09 Teamsheets'!$C$2:$C$92,BE$1)+APPS('09-10 Teamsheets'!$H$2:$R$98,$A118,'09-10 Teamsheets'!$C$2:$C$98,BE$1)+APPS('10-11 Teamsheets'!$H$2:$R$107,$A118,'10-11 Teamsheets'!$C$2:$C$107,BE$1)+APPS('11-12 Teamsheets'!$H$2:$R$119,$A118,'11-12 Teamsheets'!$C$2:$C$119,BE$1)+APPS('12-13 Teamsheets'!$H$2:$R$126,$A118,'12-13 Teamsheets'!$C$2:$C$126,BE$1)+APPS('13-14 Teamsheets'!$H$2:$R$132,$A118,'13-14 Teamsheets'!$C$2:$C$132,BE$1)+APPS('14-15 Teamsheets'!$H$2:$R$136,$A118,'14-15 Teamsheets'!$C$2:$C$136,BE$1)) &amp; "(" &amp; (SUBS('08-09 Teamsheets'!$S$2:$Z$92,$A118,'08-09 Teamsheets'!$C$2:$C$92,BE$1)+SUBS('09-10 Teamsheets'!$S$2:$Z$98,$A118,'09-10 Teamsheets'!$C$2:$C$98,BE$1)+SUBS('10-11 Teamsheets'!$S$2:$Z$107,$A118,'10-11 Teamsheets'!$C$2:$C$107,BE$1)+SUBS('11-12 Teamsheets'!$S$2:$Z$119,$A118,'11-12 Teamsheets'!$C$2:$C$119,BE$1)+SUBS('12-13 Teamsheets'!$S$2:$Z$126,$A118,'12-13 Teamsheets'!$C$2:$C$126,BE$1)+SUBS('13-14 Teamsheets'!$S$2:$Z$132,$A118,'13-14 Teamsheets'!$C$2:$C$132,BE$1)+SUBS('14-15 Teamsheets'!$S$2:$Z$136,$A118,'14-15 Teamsheets'!$C$2:$C$136,BE$1)) &amp; ")"</f>
        <v>0(0)</v>
      </c>
      <c r="BF118" s="27" t="str">
        <f>(GOALS('08-09 Teamsheets'!$H$2:$R$92,$A118,'08-09 Teamsheets'!$C$2:$C$92,BE$1)+GOALS('09-10 Teamsheets'!$H$2:$R$98,$A118,'09-10 Teamsheets'!$C$2:$C$98,BE$1)+GOALS('10-11 Teamsheets'!$H$2:$R$107,$A118,'10-11 Teamsheets'!$C$2:$C$107,BE$1)+GOALS('11-12 Teamsheets'!$H$2:$R$119,$A118,'11-12 Teamsheets'!$C$2:$C$119,BE$1)+GOALS('12-13 Teamsheets'!$H$2:$R$126,$A118,'12-13 Teamsheets'!$C$2:$C$126,BE$1)+GOALS('13-14 Teamsheets'!$H$2:$R$132,$A118,'13-14 Teamsheets'!$C$2:$C$132,BE$1)+GOALS('14-15 Teamsheets'!$H$2:$R$136,$A118,'14-15 Teamsheets'!$C$2:$C$136,BE$1)) &amp; "(" &amp; (GOALS('08-09 Teamsheets'!$S$2:$Z$92,$A118,'08-09 Teamsheets'!$C$2:$C$92,BE$1)+GOALS('09-10 Teamsheets'!$S$2:$Z$98,$A118,'09-10 Teamsheets'!$C$2:$C$98,BE$1)+GOALS('10-11 Teamsheets'!$S$2:$Z$107,$A118,'10-11 Teamsheets'!$C$2:$C$107,BE$1)+GOALS('11-12 Teamsheets'!$S$2:$Z$119,$A118,'11-12 Teamsheets'!$C$2:$C$119,BE$1)+GOALS('12-13 Teamsheets'!$S$2:$Z$126,$A118,'12-13 Teamsheets'!$C$2:$C$126,BE$1)+GOALS('13-14 Teamsheets'!$S$2:$Z$132,$A118,'13-14 Teamsheets'!$C$2:$C$132,BE$1)+GOALS('14-15 Teamsheets'!$S$2:$Z$136,$A118,'14-15 Teamsheets'!$C$2:$C$136,BE$1)) &amp; ")"</f>
        <v>0(0)</v>
      </c>
      <c r="BG118" s="27">
        <f>Clean_sheet('08-09 Teamsheets'!$C$2:$H$92,$A118,BE$1)+Clean_sheet('09-10 Teamsheets'!$C$2:$H$98,$A118,BE$1)+Clean_sheet('10-11 Teamsheets'!$C$2:$H$107,$A118,BE$1)+Clean_sheet('11-12 Teamsheets'!$C$2:$H$119,$A118,BE$1)+Clean_sheet('12-13 Teamsheets'!$C$2:$H$126,$A118,BE$1)+Clean_sheet('13-14 Teamsheets'!$C$2:$H$132,$A118,BE$1)+Clean_sheet('14-15 Teamsheets'!$C$2:$H$136,$A118,BE$1)</f>
        <v>0</v>
      </c>
      <c r="BH118" s="27" t="str">
        <f>(CARDS('08-09 Teamsheets'!$H$2:$Z$92,$A118,$CX$2,'08-09 Teamsheets'!$C$2:$C$92,BE$1)+CARDS('09-10 Teamsheets'!$H$2:$Z$98,$A118,$CX$2,'09-10 Teamsheets'!$C$2:$C$98,BE$1)+CARDS('10-11 Teamsheets'!$H$2:$Z$107,$A118,$CX$2,'10-11 Teamsheets'!$C$2:$C$107,BE$1)+CARDS('11-12 Teamsheets'!$H$2:$Z$119,$A118,$CX$2,'11-12 Teamsheets'!$C$2:$C$119,BE$1)+CARDS('12-13 Teamsheets'!$H$2:$Z$126,$A118,$CX$2,'12-13 Teamsheets'!$C$2:$C$126,BE$1)+CARDS('13-14 Teamsheets'!$H$2:$Z$132,$A118,$CX$2,'13-14 Teamsheets'!$C$2:$C$132,BE$1)+CARDS('14-15 Teamsheets'!$H$2:$Z$136,$A118,$CX$2,'14-15 Teamsheets'!$C$2:$C$136,BE$1)) &amp; "(" &amp; (CARDS('08-09 Teamsheets'!$H$2:$Z$92,$A118,$CX$3,'08-09 Teamsheets'!$C$2:$C$92,BE$1)+CARDS('09-10 Teamsheets'!$H$2:$Z$98,$A118,$CX$3,'09-10 Teamsheets'!$C$2:$C$98,BE$1)+CARDS('10-11 Teamsheets'!$H$2:$Z$107,$A118,$CX$3,'10-11 Teamsheets'!$C$2:$C$107,BE$1)+CARDS('11-12 Teamsheets'!$H$2:$Z$119,$A118,$CX$3,'11-12 Teamsheets'!$C$2:$C$119,BE$1)+CARDS('12-13 Teamsheets'!$H$2:$Z$126,$A118,$CX$3,'12-13 Teamsheets'!$C$2:$C$126,BE$1)+CARDS('13-14 Teamsheets'!$H$2:$Z$132,$A118,$CX$3,'13-14 Teamsheets'!$C$2:$C$132,BE$1)+CARDS('14-15 Teamsheets'!$H$2:$Z$136,$A118,$CX$3,'14-15 Teamsheets'!$C$2:$C$136,BE$1)) &amp; ")"</f>
        <v>0(0)</v>
      </c>
      <c r="BI118" s="82">
        <f>MINS_PLAYED('08-09 Teamsheets'!$H$2:$R$92,$A118,'08-09 Teamsheets'!$C$2:$C$92,BE$1)+MINS_PLAYED('09-10 Teamsheets'!$H$2:$R$98,$A118,'09-10 Teamsheets'!$C$2:$C$98,BE$1)+ MINS_AS_SUB('08-09 Teamsheets'!$S$2:$Z$92,$A118,'08-09 Teamsheets'!$C$2:$C$92,BE$1)+ MINS_AS_SUB('09-10 Teamsheets'!$S$2:$Z$98,$A118,'09-10 Teamsheets'!$C$2:$C$98,BE$1)+MINS_PLAYED('10-11 Teamsheets'!$H$2:$R$107,$A118,'10-11 Teamsheets'!$C$2:$C$107,BE$1)+MINS_AS_SUB('10-11 Teamsheets'!$S$2:$Z$107,$A118,'10-11 Teamsheets'!$C$2:$C$107,BE$1)+MINS_PLAYED('11-12 Teamsheets'!$H$2:$R$119,$A118,'11-12 Teamsheets'!$C$2:$C$119,BE$1)+MINS_AS_SUB('11-12 Teamsheets'!$S$2:$Z$119,$A118,'11-12 Teamsheets'!$C$2:$C$119,BE$1)+MINS_PLAYED('12-13 Teamsheets'!$H$2:$R$126,$A118,'12-13 Teamsheets'!$C$2:$C$126,BE$1)+MINS_AS_SUB('12-13 Teamsheets'!$S$2:$Z$126,$A118,'12-13 Teamsheets'!$C$2:$C$126,BE$1)+MINS_PLAYED('13-14 Teamsheets'!$H$2:$R$132,$A118,'13-14 Teamsheets'!$C$2:$C$132,BE$1)+MINS_AS_SUB('13-14 Teamsheets'!$S$2:$Z$132,$A118,'13-14 Teamsheets'!$C$2:$C$132,BE$1)+MINS_PLAYED('14-15 Teamsheets'!$H$2:$R$136,$A118,'14-15 Teamsheets'!$C$2:$C$136,BE$1)+MINS_AS_SUB('14-15 Teamsheets'!$S$2:$Z$136,$A118,'14-15 Teamsheets'!$C$2:$C$136,BE$1)</f>
        <v>0</v>
      </c>
      <c r="BJ118" s="27" t="str">
        <f>(APPS('07-08 Teamsheets'!$H$2:$R$88,$A118,'07-08 Teamsheets'!$C$2:$C$88,BJ$1)+APPS('08-09 Teamsheets'!$H$2:$R$92,$A118,'08-09 Teamsheets'!$C$2:$C$92,BJ$1)+APPS('09-10 Teamsheets'!$H$2:$R$98,$A118,'09-10 Teamsheets'!$C$2:$C$98,BJ$1)+APPS('10-11 Teamsheets'!$H$2:$R$106,$A118,'10-11 Teamsheets'!$C$2:$C$106,BJ$1)+APPS('11-12 Teamsheets'!$H$2:$R$119,$A118,'11-12 Teamsheets'!$C$2:$C$119,BJ$1)+APPS('12-13 Teamsheets'!$H$2:$R$126,$A118,'12-13 Teamsheets'!$C$2:$C$126,BJ$1)+APPS('13-14 Teamsheets'!$H$2:$R$132,$A118,'13-14 Teamsheets'!$C$2:$C$132,BJ$1)+APPS('14-15 Teamsheets'!$H$2:$R$136,$A118,'14-15 Teamsheets'!$C$2:$C$136,BJ$1)) &amp; "(" &amp; (SUBS('07-08 Teamsheets'!$S$2:$Z$88,$A118,'07-08 Teamsheets'!$C$2:$C$88,BJ$1)+SUBS('08-09 Teamsheets'!$S$2:$Z$92,$A118,'08-09 Teamsheets'!$C$2:$C$92,BJ$1)+SUBS('09-10 Teamsheets'!$S$2:$Z$98,$A118,'09-10 Teamsheets'!$C$2:$C$98,BJ$1)+SUBS('10-11 Teamsheets'!$S$2:$Z$106,$A118,'10-11 Teamsheets'!$C$2:$C$106,BJ$1)+SUBS('11-12 Teamsheets'!$S$2:$Z$119,$A118,'11-12 Teamsheets'!$C$2:$C$119,BJ$1)+SUBS('12-13 Teamsheets'!$S$2:$Z$126,$A118,'12-13 Teamsheets'!$C$2:$C$126,BJ$1)+SUBS('13-14 Teamsheets'!$S$2:$Z$132,$A118,'13-14 Teamsheets'!$C$2:$C$132,BJ$1)+SUBS('14-15 Teamsheets'!$S$2:$Z$136,$A118,'14-15 Teamsheets'!$C$2:$C$136,BJ$1)) &amp; ")"</f>
        <v>1(1)</v>
      </c>
      <c r="BK118" s="27" t="str">
        <f>(GOALS('07-08 Teamsheets'!$H$2:$R$88,$A118,'07-08 Teamsheets'!$C$2:$C$88,BJ$1)+GOALS('08-09 Teamsheets'!$H$2:$R$92,$A118,'08-09 Teamsheets'!$C$2:$C$92,BJ$1)+GOALS('09-10 Teamsheets'!$H$2:$R$98,$A118,'09-10 Teamsheets'!$C$2:$C$98,BJ$1)+GOALS('10-11 Teamsheets'!$H$2:$R$106,$A118,'10-11 Teamsheets'!$C$2:$C$106,BJ$1)+GOALS('11-12 Teamsheets'!$H$2:$R$119,$A118,'11-12 Teamsheets'!$C$2:$C$119,BJ$1)+GOALS('12-13 Teamsheets'!$H$2:$R$126,$A118,'12-13 Teamsheets'!$C$2:$C$126,BJ$1)+GOALS('13-14 Teamsheets'!$H$2:$R$132,$A118,'13-14 Teamsheets'!$C$2:$C$132,BJ$1)+GOALS('14-15 Teamsheets'!$H$2:$R$136,$A118,'14-15 Teamsheets'!$C$2:$C$136,BJ$1)) &amp; "(" &amp; (GOALS('07-08 Teamsheets'!$S$2:$Z$88,$A118,'07-08 Teamsheets'!$C$2:$C$88,BJ$1)+GOALS('08-09 Teamsheets'!$S$2:$Z$92,$A118,'08-09 Teamsheets'!$C$2:$C$92,BJ$1)+GOALS('09-10 Teamsheets'!$S$2:$Z$98,$A118,'09-10 Teamsheets'!$C$2:$C$98,BJ$1)+GOALS('10-11 Teamsheets'!$S$2:$Z$106,$A118,'10-11 Teamsheets'!$C$2:$C$106,BJ$1)+GOALS('11-12 Teamsheets'!$S$2:$Z$119,$A118,'11-12 Teamsheets'!$C$2:$C$119,BJ$1)+GOALS('12-13 Teamsheets'!$S$2:$Z$126,$A118,'12-13 Teamsheets'!$C$2:$C$126,BJ$1)+GOALS('13-14 Teamsheets'!$S$2:$Z$132,$A118,'13-14 Teamsheets'!$C$2:$C$132,BJ$1)+GOALS('14-15 Teamsheets'!$S$2:$Z$136,$A118,'14-15 Teamsheets'!$C$2:$C$136,BJ$1)) &amp; ")"</f>
        <v>0(0)</v>
      </c>
      <c r="BL118" s="27">
        <f>Clean_sheet('07-08 Teamsheets'!$C$2:$H$92,$A118,BJ$1)+Clean_sheet('08-09 Teamsheets'!$C$2:$H$92,$A118,BJ$1)+Clean_sheet('09-10 Teamsheets'!$C$2:$H$98,$A118,BJ$1)+Clean_sheet('10-11 Teamsheets'!$C$2:$H$106,$A118,BJ$1)+Clean_sheet('11-12 Teamsheets'!$C$2:$H$119,$A118,BJ$1)+Clean_sheet('12-13 Teamsheets'!$C$2:$H$126,$A118,BJ$1)+Clean_sheet('13-14 Teamsheets'!$C$2:$H$132,$A118,BJ$1)+Clean_sheet('14-15 Teamsheets'!$C$2:$H$136,$A118,BJ$1)</f>
        <v>0</v>
      </c>
      <c r="BM118" s="27" t="str">
        <f>(CARDS('07-08 Teamsheets'!$H$2:$Z$88,$A118,$CX$2,'07-08 Teamsheets'!$C$2:$C$88,BJ$1)+CARDS('08-09 Teamsheets'!$H$2:$Z$92,$A118,$CX$2,'08-09 Teamsheets'!$C$2:$C$92,BJ$1)+CARDS('09-10 Teamsheets'!$H$2:$Z$98,$A118,$CX$2,'09-10 Teamsheets'!$C$2:$C$98,BJ$1)+CARDS('10-11 Teamsheets'!$H$2:$Z$106,$A118,$CX$2,'10-11 Teamsheets'!$C$2:$C$106,BJ$1)+CARDS('11-12 Teamsheets'!$H$2:$Z$119,$A118,$CX$2,'11-12 Teamsheets'!$C$2:$C$119,BJ$1)+CARDS('12-13 Teamsheets'!$H$2:$Z$126,$A118,$CX$2,'12-13 Teamsheets'!$C$2:$C$126,BJ$1)+CARDS('13-14 Teamsheets'!$H$2:$Z$132,$A118,$CX$2,'13-14 Teamsheets'!$C$2:$C$132,BJ$1)+CARDS('14-15 Teamsheets'!$H$2:$Z$136,$A118,$CX$2,'14-15 Teamsheets'!$C$2:$C$136,BJ$1)) &amp; "(" &amp; (CARDS('07-08 Teamsheets'!$H$2:$Z$88,$A118,$CX$3,'07-08 Teamsheets'!$C$2:$C$88,BJ$1)+CARDS('08-09 Teamsheets'!$H$2:$Z$92,$A118,$CX$3,'08-09 Teamsheets'!$C$2:$C$92,BJ$1)+CARDS('09-10 Teamsheets'!$H$2:$Z$98,$A118,$CX$3,'09-10 Teamsheets'!$C$2:$C$98,BJ$1)+CARDS('10-11 Teamsheets'!$H$2:$Z$106,$A118,$CX$3,'10-11 Teamsheets'!$C$2:$C$106,BJ$1)+CARDS('11-12 Teamsheets'!$H$2:$Z$119,$A118,$CX$3,'11-12 Teamsheets'!$C$2:$C$119,BJ$1)+CARDS('12-13 Teamsheets'!$H$2:$Z$126,$A118,$CX$3,'12-13 Teamsheets'!$C$2:$C$126,BJ$1)+CARDS('13-14 Teamsheets'!$H$2:$Z$132,$A118,$CX$3,'13-14 Teamsheets'!$C$2:$C$132,BJ$1)+CARDS('14-15 Teamsheets'!$H$2:$Z$136,$A118,$CX$3,'14-15 Teamsheets'!$C$2:$C$136,BJ$1)) &amp; ")"</f>
        <v>0(0)</v>
      </c>
      <c r="BN118" s="82">
        <f>MINS_PLAYED('07-08 Teamsheets'!$H$2:$R$88,$A118,'07-08 Teamsheets'!$C$2:$C$88,BJ$1)+MINS_PLAYED('08-09 Teamsheets'!$H$2:$R$92,$A118,'08-09 Teamsheets'!$C$2:$C$92,BJ$1)+MINS_PLAYED('09-10 Teamsheets'!$H$2:$R$98,$A118,'09-10 Teamsheets'!$C$2:$C$98,BJ$1)+MINS_PLAYED('10-11 Teamsheets'!$H$2:$R$106,$A118,'10-11 Teamsheets'!$C$2:$C$106,BJ$1)+MINS_PLAYED('11-12 Teamsheets'!$H$2:$R$119,$A118,'11-12 Teamsheets'!$C$2:$C$119,BJ$1)+MINS_PLAYED('12-13 Teamsheets'!$H$2:$R$126,$A118,'12-13 Teamsheets'!$C$2:$C$126,BJ$1)+MINS_PLAYED('13-14 Teamsheets'!$H$2:$R$132,$A118,'13-14 Teamsheets'!$C$2:$C$132,BJ$1)+MINS_PLAYED('14-15 Teamsheets'!$H$2:$R$136,$A118,'14-15 Teamsheets'!$C$2:$C$136,BJ$1)+MINS_AS_SUB('07-08 Teamsheets'!$S$2:$Z$88,$A118,'07-08 Teamsheets'!$C$2:$C$88,BJ$1)+MINS_AS_SUB('08-09 Teamsheets'!$S$2:$Z$92,$A118,'08-09 Teamsheets'!$C$2:$C$92,BJ$1)+MINS_AS_SUB('09-10 Teamsheets'!$S$2:$Z$98,$A118,'09-10 Teamsheets'!$C$2:$C$98,BJ$1)+MINS_AS_SUB('10-11 Teamsheets'!$S$2:$Z$106,$A118,'10-11 Teamsheets'!$C$2:$C$106,BJ$1)+MINS_AS_SUB('11-12 Teamsheets'!$S$2:$Z$119,$A118,'11-12 Teamsheets'!$C$2:$C$119,BJ$1)+MINS_AS_SUB('12-13 Teamsheets'!$S$2:$Z$126,$A118,'12-13 Teamsheets'!$C$2:$C$126,BJ$1)+MINS_AS_SUB('13-14 Teamsheets'!$S$2:$Z$132,$A118,'13-14 Teamsheets'!$C$2:$C$132,BJ$1)+MINS_AS_SUB('14-15 Teamsheets'!$S$2:$Z$136,$A118,'14-15 Teamsheets'!$C$2:$C$136,BJ$1)</f>
        <v>79</v>
      </c>
      <c r="BO118" s="27" t="str">
        <f>(APPS('07-08 Teamsheets'!$H$2:$R$88,$A118,'07-08 Teamsheets'!$C$2:$C$88,BO$1)+APPS('08-09 Teamsheets'!$H$2:$R$92,$A118,'08-09 Teamsheets'!$C$2:$C$92,BO$1)+APPS('09-10 Teamsheets'!$H$2:$R$98,$A118,'09-10 Teamsheets'!$C$2:$C$98,BO$1)+APPS('10-11 Teamsheets'!$H$2:$R$106,$A118,'10-11 Teamsheets'!$C$2:$C$106,BO$1)+APPS('11-12 Teamsheets'!$H$2:$R$119,$A118,'11-12 Teamsheets'!$C$2:$C$119,BO$1)+APPS('12-13 Teamsheets'!$H$2:$R$126,$A118,'12-13 Teamsheets'!$C$2:$C$126,BO$1)+APPS('13-14 Teamsheets'!$H$2:$R$132,$A118,'13-14 Teamsheets'!$C$2:$C$132,BO$1)+APPS('14-15 Teamsheets'!$H$2:$R$136,$A118,'14-15 Teamsheets'!$C$2:$C$136,BO$1)) &amp; "(" &amp; (SUBS('07-08 Teamsheets'!$S$2:$Z$88,$A118,'07-08 Teamsheets'!$C$2:$C$88,BO$1)+SUBS('08-09 Teamsheets'!$S$2:$Z$92,$A118,'08-09 Teamsheets'!$C$2:$C$92,BO$1)+SUBS('09-10 Teamsheets'!$S$2:$Z$98,$A118,'09-10 Teamsheets'!$C$2:$C$98,BO$1)+SUBS('10-11 Teamsheets'!$S$2:$Z$106,$A118,'10-11 Teamsheets'!$C$2:$C$106,BO$1)+SUBS('11-12 Teamsheets'!$S$2:$Z$119,$A118,'11-12 Teamsheets'!$C$2:$C$119,BO$1)+SUBS('12-13 Teamsheets'!$S$2:$Z$126,$A118,'12-13 Teamsheets'!$C$2:$C$126,BO$1)+SUBS('13-14 Teamsheets'!$S$2:$Z$132,$A118,'13-14 Teamsheets'!$C$2:$C$132,BO$1)+SUBS('14-15 Teamsheets'!$S$2:$Z$136,$A118,'14-15 Teamsheets'!$C$2:$C$136,BO$1)) &amp; ")"</f>
        <v>1(0)</v>
      </c>
      <c r="BP118" s="27" t="str">
        <f>(GOALS('07-08 Teamsheets'!$H$2:$R$88,$A118,'07-08 Teamsheets'!$C$2:$C$88,BO$1)+GOALS('08-09 Teamsheets'!$H$2:$R$92,$A118,'08-09 Teamsheets'!$C$2:$C$92,BO$1)+GOALS('09-10 Teamsheets'!$H$2:$R$98,$A118,'09-10 Teamsheets'!$C$2:$C$98,BO$1)+GOALS('10-11 Teamsheets'!$H$2:$R$106,$A118,'10-11 Teamsheets'!$C$2:$C$106,BO$1)+GOALS('11-12 Teamsheets'!$H$2:$R$119,$A118,'11-12 Teamsheets'!$C$2:$C$119,BO$1)+GOALS('12-13 Teamsheets'!$H$2:$R$126,$A118,'12-13 Teamsheets'!$C$2:$C$126,BO$1)+GOALS('13-14 Teamsheets'!$H$2:$R$132,$A118,'13-14 Teamsheets'!$C$2:$C$132,BO$1)+GOALS('14-15 Teamsheets'!$H$2:$R$136,$A118,'14-15 Teamsheets'!$C$2:$C$136,BO$1)) &amp; "(" &amp; (GOALS('07-08 Teamsheets'!$S$2:$Z$88,$A118,'07-08 Teamsheets'!$C$2:$C$88,BO$1)+GOALS('08-09 Teamsheets'!$S$2:$Z$92,$A118,'08-09 Teamsheets'!$C$2:$C$92,BO$1)+GOALS('09-10 Teamsheets'!$S$2:$Z$98,$A118,'09-10 Teamsheets'!$C$2:$C$98,BO$1)+GOALS('10-11 Teamsheets'!$S$2:$Z$106,$A118,'10-11 Teamsheets'!$C$2:$C$106,BO$1)+GOALS('11-12 Teamsheets'!$S$2:$Z$119,$A118,'11-12 Teamsheets'!$C$2:$C$119,BO$1)+GOALS('12-13 Teamsheets'!$S$2:$Z$126,$A118,'12-13 Teamsheets'!$C$2:$C$126,BO$1)+GOALS('13-14 Teamsheets'!$S$2:$Z$132,$A118,'13-14 Teamsheets'!$C$2:$C$132,BO$1)+GOALS('14-15 Teamsheets'!$S$2:$Z$136,$A118,'14-15 Teamsheets'!$C$2:$C$136,BO$1)) &amp; ")"</f>
        <v>0(0)</v>
      </c>
      <c r="BQ118" s="27">
        <f>Clean_sheet('07-08 Teamsheets'!$C$2:$H$92,$A118,BO$1)+Clean_sheet('08-09 Teamsheets'!$C$2:$H$92,$A118,BO$1)+Clean_sheet('09-10 Teamsheets'!$C$2:$H$98,$A118,BO$1)+Clean_sheet('10-11 Teamsheets'!$C$2:$H$106,$A118,BO$1)+Clean_sheet('11-12 Teamsheets'!$C$2:$H$119,$A118,BO$1)+Clean_sheet('12-13 Teamsheets'!$C$2:$H$126,$A118,BO$1)+Clean_sheet('13-14 Teamsheets'!$C$2:$H$132,$A118,BO$1)+Clean_sheet('14-15 Teamsheets'!$C$2:$H$136,$A118,BO$1)</f>
        <v>0</v>
      </c>
      <c r="BR118" s="27" t="str">
        <f>(CARDS('07-08 Teamsheets'!$H$2:$Z$88,$A118,$CX$2,'07-08 Teamsheets'!$C$2:$C$88,BO$1)+CARDS('08-09 Teamsheets'!$H$2:$Z$92,$A118,$CX$2,'08-09 Teamsheets'!$C$2:$C$92,BO$1)+CARDS('09-10 Teamsheets'!$H$2:$Z$98,$A118,$CX$2,'09-10 Teamsheets'!$C$2:$C$98,BO$1)+CARDS('10-11 Teamsheets'!$H$2:$Z$106,$A118,$CX$2,'10-11 Teamsheets'!$C$2:$C$106,BO$1)+CARDS('11-12 Teamsheets'!$H$2:$Z$119,$A118,$CX$2,'11-12 Teamsheets'!$C$2:$C$119,BO$1)+CARDS('12-13 Teamsheets'!$H$2:$Z$126,$A118,$CX$2,'12-13 Teamsheets'!$C$2:$C$126,BO$1)+CARDS('13-14 Teamsheets'!$H$2:$Z$132,$A118,$CX$2,'13-14 Teamsheets'!$C$2:$C$132,BO$1)+CARDS('14-15 Teamsheets'!$H$2:$Z$136,$A118,$CX$2,'14-15 Teamsheets'!$C$2:$C$136,BO$1)) &amp; "(" &amp; (CARDS('07-08 Teamsheets'!$H$2:$Z$88,$A118,$CX$3,'07-08 Teamsheets'!$C$2:$C$88,BO$1)+CARDS('08-09 Teamsheets'!$H$2:$Z$92,$A118,$CX$3,'08-09 Teamsheets'!$C$2:$C$92,BO$1)+CARDS('09-10 Teamsheets'!$H$2:$Z$98,$A118,$CX$3,'09-10 Teamsheets'!$C$2:$C$98,BO$1)+CARDS('10-11 Teamsheets'!$H$2:$Z$106,$A118,$CX$3,'10-11 Teamsheets'!$C$2:$C$106,BO$1)+CARDS('11-12 Teamsheets'!$H$2:$Z$119,$A118,$CX$3,'11-12 Teamsheets'!$C$2:$C$119,BO$1)+CARDS('12-13 Teamsheets'!$H$2:$Z$126,$A118,$CX$3,'12-13 Teamsheets'!$C$2:$C$126,BO$1)+CARDS('13-14 Teamsheets'!$H$2:$Z$132,$A118,$CX$3,'13-14 Teamsheets'!$C$2:$C$132,BO$1)+CARDS('14-15 Teamsheets'!$H$2:$Z$136,$A118,$CX$3,'14-15 Teamsheets'!$C$2:$C$136,BO$1)) &amp; ")"</f>
        <v>0(0)</v>
      </c>
      <c r="BS118" s="82">
        <f>MINS_PLAYED('07-08 Teamsheets'!$H$2:$R$88,$A118,'07-08 Teamsheets'!$C$2:$C$88,BO$1)+MINS_PLAYED('08-09 Teamsheets'!$H$2:$R$92,$A118,'08-09 Teamsheets'!$C$2:$C$92,BO$1)+MINS_PLAYED('09-10 Teamsheets'!$H$2:$R$98,$A118,'09-10 Teamsheets'!$C$2:$C$98,BO$1)+MINS_PLAYED('10-11 Teamsheets'!$H$2:$R$106,$A118,'10-11 Teamsheets'!$C$2:$C$106,BO$1)+MINS_PLAYED('11-12 Teamsheets'!$H$2:$R$119,$A118,'11-12 Teamsheets'!$C$2:$C$119,BO$1)+MINS_PLAYED('12-13 Teamsheets'!$H$2:$R$126,$A118,'12-13 Teamsheets'!$C$2:$C$126,BO$1)+MINS_PLAYED('13-14 Teamsheets'!$H$2:$R$132,$A118,'13-14 Teamsheets'!$C$2:$C$132,BO$1)+MINS_PLAYED('14-15 Teamsheets'!$H$2:$R$136,$A118,'14-15 Teamsheets'!$C$2:$C$136,BO$1)+MINS_AS_SUB('07-08 Teamsheets'!$S$2:$Z$88,$A118,'07-08 Teamsheets'!$C$2:$C$88,BO$1)+MINS_AS_SUB('08-09 Teamsheets'!$S$2:$Z$92,$A118,'08-09 Teamsheets'!$C$2:$C$92,BO$1)+MINS_AS_SUB('09-10 Teamsheets'!$S$2:$Z$98,$A118,'09-10 Teamsheets'!$C$2:$C$98,BO$1)+MINS_AS_SUB('10-11 Teamsheets'!$S$2:$Z$106,$A118,'10-11 Teamsheets'!$C$2:$C$106,BO$1)+MINS_AS_SUB('11-12 Teamsheets'!$S$2:$Z$119,$A118,'11-12 Teamsheets'!$C$2:$C$119,BO$1)+MINS_AS_SUB('12-13 Teamsheets'!$S$2:$Z$126,$A118,'12-13 Teamsheets'!$C$2:$C$126,BO$1)+MINS_AS_SUB('13-14 Teamsheets'!$S$2:$Z$132,$A118,'13-14 Teamsheets'!$C$2:$C$132,BO$1)+MINS_AS_SUB('14-15 Teamsheets'!$S$2:$Z$136,$A118,'14-15 Teamsheets'!$C$2:$C$136,BO$1)</f>
        <v>90</v>
      </c>
      <c r="BT118" s="71">
        <f>APPS('05-06 Teamsheets'!$H$2:$R$71,$A118,'05-06 Teamsheets'!$C$2:$C$71,B$1)+SUBS('05-06 Teamsheets'!$S$2:$W$71,$A118,'05-06 Teamsheets'!$C$2:$C$71,B$1)+APPS('06-07 Teamsheets'!$H$2:$R$83,$A118,'06-07 Teamsheets'!$C$2:$C$83,G$1)+SUBS('06-07 Teamsheets'!$S$2:$Z$83,$A118,'06-07 Teamsheets'!$C$2:$C$83,G$1)+APPS('07-08 Teamsheets'!$H$2:$R$88,$A118,'07-08 Teamsheets'!$C$2:$C$88,L$1)+SUBS('07-08 Teamsheets'!$S$2:$Z$88,$A118,'07-08 Teamsheets'!$C$2:$C$88,L$1)+APPS('08-09 Teamsheets'!$H$2:$R$92,$A118,'08-09 Teamsheets'!$C$2:$C$92,Q$1)+SUBS('08-09 Teamsheets'!$S$2:$Z$92,$A118,'08-09 Teamsheets'!$C$2:$C$92,Q$1)+APPS('09-10 Teamsheets'!$H$2:$R$98,$A118,'09-10 Teamsheets'!$C$2:$C$98,Q$1)+SUBS('09-10 Teamsheets'!$S$2:$Z$98,$A118,'09-10 Teamsheets'!$C$2:$C$98,Q$1)+APPS('10-11 Teamsheets'!$H$2:$R$107,$A118,'10-11 Teamsheets'!$C$2:$C$107,Q$1)+SUBS('10-11 Teamsheets'!$S$2:$Z$107,$A118,'10-11 Teamsheets'!$C$2:$C$107,Q$1)+APPS('11-12 Teamsheets'!$H$2:$R$119,$A118,'11-12 Teamsheets'!$C$2:$C$119,Q$1)+SUBS('11-12 Teamsheets'!$S$2:$Z$119,$A118,'11-12 Teamsheets'!$C$2:$C$119,Q$1)+APPS('12-13 Teamsheets'!$H$2:$R$126,$A118,'12-13 Teamsheets'!$C$2:$C$126,Q$1)+SUBS('12-13 Teamsheets'!$S$2:$Z$126,$A118,'12-13 Teamsheets'!$C$2:$C$126,Q$1)+APPS('13-14 Teamsheets'!$H$2:$R$132,$A118,'13-14 Teamsheets'!$C$2:$C$132,Q$1)+SUBS('13-14 Teamsheets'!$S$2:$Z$132,$A118,'13-14 Teamsheets'!$C$2:$C$132,Q$1)+APPS('14-15 Teamsheets'!$H$2:$R$136,$A118,'14-15 Teamsheets'!$C$2:$C$136,Q$1)+SUBS('14-15 Teamsheets'!$S$2:$Z$136,$A118,'14-15 Teamsheets'!$C$2:$C$136,Q$1)</f>
        <v>1</v>
      </c>
      <c r="BU118" s="132">
        <v>0</v>
      </c>
      <c r="BV118" s="27">
        <f>APPS('07-08 Teamsheets'!$H$2:$R$88,$A118,'07-08 Teamsheets'!$C$2:$C$88,AZ$1)+SUBS('07-08 Teamsheets'!$S$2:$Z$88,$A118,'07-08 Teamsheets'!$C$2:$C$88,AZ$1)+APPS('11-12 Teamsheets'!$H$2:$R$119,$A118,'11-12 Teamsheets'!$C$2:$C$119,AZ$1)+SUBS('11-12 Teamsheets'!$S$2:$Z$119,$A118,'11-12 Teamsheets'!$C$2:$C$119,AZ$1)+APPS('12-13 Teamsheets'!$H$2:$R$126,$A118,'12-13 Teamsheets'!$C$2:$C$126,AZ$1)+SUBS('12-13 Teamsheets'!$S$2:$Z$126,$A118,'12-13 Teamsheets'!$C$2:$C$126,AZ$1)+APPS('13-14 Teamsheets'!$H$2:$R$132,$A118,'13-14 Teamsheets'!$C$2:$C$132,AZ$1)+SUBS('13-14 Teamsheets'!$S$2:$Z$132,$A118,'13-14 Teamsheets'!$C$2:$C$132,AZ$1)+APPS('14-15 Teamsheets'!$H$2:$R$136,$A118,'14-15 Teamsheets'!$C$2:$C$136,AZ$1)+SUBS('14-15 Teamsheets'!$S$2:$Z$136,$A118,'14-15 Teamsheets'!$C$2:$C$136,AZ$1)+APPS('08-09 Teamsheets'!$H$2:$R$92,$A118,'08-09 Teamsheets'!$C$2:$C$92,BE$1)+APPS('09-10 Teamsheets'!$H$2:$R$98,$A118,'09-10 Teamsheets'!$C$2:$C$98,BE$1)+SUBS('08-09 Teamsheets'!$S$2:$Z$92,$A118,'08-09 Teamsheets'!$C$2:$C$92,BE$1)+SUBS('09-10 Teamsheets'!$S$2:$Z$98,$A118,'09-10 Teamsheets'!$C$2:$C$98,BE$1)+APPS('10-11 Teamsheets'!$H$2:$R$107,$A118,'10-11 Teamsheets'!$C$2:$C$107,BE$1)+SUBS('10-11 Teamsheets'!$S$2:$Z$107,$A118,'10-11 Teamsheets'!$C$2:$C$107,BE$1)+APPS('11-12 Teamsheets'!$H$2:$R$119,$A118,'11-12 Teamsheets'!$C$2:$C$119,BE$1)+SUBS('11-12 Teamsheets'!$S$2:$Z$119,$A118,'11-12 Teamsheets'!$C$2:$C$119,BE$1)+APPS('12-13 Teamsheets'!$H$2:$R$126,$A118,'12-13 Teamsheets'!$C$2:$C$126,BE$1)+SUBS('12-13 Teamsheets'!$S$2:$Z$126,$A118,'12-13 Teamsheets'!$C$2:$C$126,BE$1)+APPS('13-14 Teamsheets'!$H$2:$R$132,$A118,'13-14 Teamsheets'!$C$2:$C$132,BE$1)+SUBS('13-14 Teamsheets'!$S$2:$Z$132,$A118,'13-14 Teamsheets'!$C$2:$C$132,BE$1)+APPS('14-15 Teamsheets'!$H$2:$R$136,$A118,'14-15 Teamsheets'!$C$2:$C$136,BE$1)+SUBS('14-15 Teamsheets'!$S$2:$Z$136,$A118,'14-15 Teamsheets'!$C$2:$C$136,BE$1)</f>
        <v>1</v>
      </c>
      <c r="BW118" s="27">
        <f>APPS('07-08 Teamsheets'!$H$2:$R$88,$A118,'07-08 Teamsheets'!$C$2:$C$88,BJ$1)+APPS('08-09 Teamsheets'!$H$2:$R$92,$A118,'08-09 Teamsheets'!$C$2:$C$92,BJ$1)+APPS('09-10 Teamsheets'!$H$2:$R$98,$A118,'09-10 Teamsheets'!$C$2:$C$98,BJ$1)+SUBS('07-08 Teamsheets'!$S$2:$Z$88,$A118,'07-08 Teamsheets'!$C$2:$C$88,BJ$1)+SUBS('08-09 Teamsheets'!$S$2:$Z$92,$A118,'08-09 Teamsheets'!$C$2:$C$92,BJ$1)+SUBS('09-10 Teamsheets'!$S$2:$Z$98,$A118,'09-10 Teamsheets'!$C$2:$C$98,BJ$1)+APPS('10-11 Teamsheets'!$H$2:$R$107,$A118,'10-11 Teamsheets'!$C$2:$C$107,BJ$1)+SUBS('10-11 Teamsheets'!$S$2:$Z$107,$A118,'10-11 Teamsheets'!$C$2:$C$107,BJ$1)+APPS('11-12 Teamsheets'!$H$2:$R$119,$A118,'11-12 Teamsheets'!$C$2:$C$119,BJ$1)+SUBS('11-12 Teamsheets'!$S$2:$Z$111,$A118,'11-12 Teamsheets'!$C$2:$C$119,BJ$1)+APPS('12-13 Teamsheets'!$H$2:$R$126,$A118,'12-13 Teamsheets'!$C$2:$C$126,BJ$1)+SUBS('12-13 Teamsheets'!$S$2:$Z$118,$A118,'12-13 Teamsheets'!$C$2:$C$126,BJ$1)+APPS('13-14 Teamsheets'!$H$2:$R$132,$A118,'13-14 Teamsheets'!$C$2:$C$132,BJ$1)+SUBS('13-14 Teamsheets'!$S$2:$Z$124,$A118,'13-14 Teamsheets'!$C$2:$C$132,BJ$1)+APPS('14-15 Teamsheets'!$H$2:$R$136,$A118,'14-15 Teamsheets'!$C$2:$C$136,BJ$1)+SUBS('14-15 Teamsheets'!$S$2:$Z$128,$A118,'14-15 Teamsheets'!$C$2:$C$136,BJ$1)</f>
        <v>2</v>
      </c>
      <c r="BX118" s="27">
        <f>APPS('07-08 Teamsheets'!$H$2:$R$88,$A118,'07-08 Teamsheets'!$C$2:$C$88,BO$1)+APPS('08-09 Teamsheets'!$H$2:$R$92,$A118,'08-09 Teamsheets'!$C$2:$C$92,BO$1)+APPS('09-10 Teamsheets'!$H$2:$R$98,$A118,'09-10 Teamsheets'!$C$2:$C$98,BO$1)+SUBS('07-08 Teamsheets'!$S$2:$Z$88,$A118,'07-08 Teamsheets'!$C$2:$C$88,BO$1)+SUBS('08-09 Teamsheets'!$S$2:$Z$92,$A118,'08-09 Teamsheets'!$C$2:$C$92,BO$1)+SUBS('09-10 Teamsheets'!$S$2:$Z$98,$A118,'09-10 Teamsheets'!$C$2:$C$98,BO$1)+APPS('10-11 Teamsheets'!$H$2:$R$107,$A118,'10-11 Teamsheets'!$C$2:$C$107,BO$1)+SUBS('10-11 Teamsheets'!$S$2:$Z$107,$A118,'10-11 Teamsheets'!$C$2:$C$107,BO$1)+APPS('11-12 Teamsheets'!$H$2:$R$119,$A118,'11-12 Teamsheets'!$C$2:$C$119,BO$1)+SUBS('11-12 Teamsheets'!$S$2:$Z$119,$A118,'11-12 Teamsheets'!$C$2:$C$119,BO$1)+APPS('12-13 Teamsheets'!$H$2:$R$126,$A118,'12-13 Teamsheets'!$C$2:$C$126,BO$1)+SUBS('12-13 Teamsheets'!$S$2:$Z$126,$A118,'12-13 Teamsheets'!$C$2:$C$126,BO$1)+APPS('13-14 Teamsheets'!$H$2:$R$132,$A118,'13-14 Teamsheets'!$C$2:$C$132,BO$1)+SUBS('13-14 Teamsheets'!$S$2:$Z$132,$A118,'13-14 Teamsheets'!$C$2:$C$132,BO$1)+APPS('14-15 Teamsheets'!$H$2:$R$136,$A118,'14-15 Teamsheets'!$C$2:$C$136,BO$1)+SUBS('14-15 Teamsheets'!$S$2:$Z$136,$A118,'14-15 Teamsheets'!$C$2:$C$136,BO$1)</f>
        <v>1</v>
      </c>
      <c r="BY118" s="28">
        <f t="shared" si="31"/>
        <v>4</v>
      </c>
      <c r="BZ118" s="27" t="str">
        <f>(APPS('05-06 Teamsheets'!$H$2:$R$71,$A118) + APPS('06-07 Teamsheets'!$H$2:$R$83,$A118) +APPS('07-08 Teamsheets'!$H$2:$R$88,$A118) + APPS('08-09 Teamsheets'!$H$2:$R$92,$A118)+APPS('09-10 Teamsheets'!$H$2:$R$98,$A118)+APPS('10-11 Teamsheets'!$H$2:$R$107,$A118)+APPS('11-12 Teamsheets'!$H$2:$R$119,$A118)+APPS('12-13 Teamsheets'!$H$2:$R$126,$A118)+APPS('13-14 Teamsheets'!$H$2:$R$132,$A118)+APPS('14-15 Teamsheets'!$H$2:$R$136,$A118)) &amp; "(" &amp; (SUBS('05-06 Teamsheets'!$S$2:$W$71,$A118)+SUBS('06-07 Teamsheets'!$S$2:$Z$83,$A118)+SUBS('07-08 Teamsheets'!$S$2:$Z$88,$A118) +SUBS('08-09 Teamsheets'!$S$2:$Z$92,$A118)+SUBS('09-10 Teamsheets'!$S$2:$Z$98,$A118)+SUBS('10-11 Teamsheets'!$S$2:$Z$107,$A118)+SUBS('11-12 Teamsheets'!$S$2:$Z$119,$A118)+SUBS('12-13 Teamsheets'!$S$2:$Z$126,$A118)+SUBS('13-14 Teamsheets'!$S$2:$Z$132,$A118)+SUBS('14-15 Teamsheets'!$S$2:$Z$136,$A118)) &amp; ")"</f>
        <v>3(2)</v>
      </c>
      <c r="CA118" s="28">
        <f t="shared" si="32"/>
        <v>5</v>
      </c>
      <c r="CB118" s="71">
        <f>GOALS('05-06 Teamsheets'!$H$2:$W$71,$A118,'05-06 Teamsheets'!$C$2:$C$71,B$1)+GOALS('06-07 Teamsheets'!$H$2:$Z$83,$A118,'06-07 Teamsheets'!$C$2:$C$83,G$1)+GOALS('07-08 Teamsheets'!$H$2:$Z$88,$A118,'07-08 Teamsheets'!$C$2:$C$88,L$1)+GOALS('08-09 Teamsheets'!$H$2:$Z$92,$A118,'08-09 Teamsheets'!$C$2:$C$92,Q$1)+GOALS('09-10 Teamsheets'!$H$2:$Z$98,$A118,'09-10 Teamsheets'!$C$2:$C$98,Q$1)+GOALS('10-11 Teamsheets'!$H$2:$Z$107,$A118,'10-11 Teamsheets'!$C$2:$C$107,Q$1)+GOALS('11-12 Teamsheets'!$H$2:$Z$119,$A118,'11-12 Teamsheets'!$C$2:$C$119,Q$1)+GOALS('12-13 Teamsheets'!$H$2:$Z$126,$A118,'12-13 Teamsheets'!$C$2:$C$126,Q$1)+GOALS('13-14 Teamsheets'!$H$2:$Z$132,$A118,'13-14 Teamsheets'!$C$2:$C$132,Q$1)+GOALS('14-15 Teamsheets'!$H$2:$Z$136,$A118,'14-15 Teamsheets'!$C$2:$C$136,Q$1)</f>
        <v>0</v>
      </c>
      <c r="CC118" s="27">
        <f>GOALS('05-06 Teamsheets'!$H$2:$W$71,$A118,'05-06 Teamsheets'!$C$2:$C$71,V$1)+GOALS('05-06 Teamsheets'!$H$2:$W$71,$A118,'05-06 Teamsheets'!$C$2:$C$71,AA$1)+GOALS('06-07 Teamsheets'!$H$2:$Z$83,$A118,'06-07 Teamsheets'!$C$2:$C$83,AF$1)+GOALS('06-07 Teamsheets'!$H$2:$Z$83,$A118,'06-07 Teamsheets'!$C$2:$C$83,AK$1)+GOALS('07-08 Teamsheets'!$H$2:$Z$88,$A118,'07-08 Teamsheets'!$C$2:$C$88,AP$1)+GOALS('07-08 Teamsheets'!$H$2:$Z$88,$A118,'07-08 Teamsheets'!$C$2:$C$88,AU$1)+GOALS('07-08 Teamsheets'!$H$2:$Z$88,$A118,'07-08 Teamsheets'!$C$2:$C$88,AZ$1)+GOALS('11-12 Teamsheets'!$H$2:$Z$119,$A118,'11-12 Teamsheets'!$C$2:$C$119,AZ$1)+GOALS('12-13 Teamsheets'!$H$2:$Z$120,$A118,'12-13 Teamsheets'!$C$2:$C$120,AZ$1)+GOALS('13-14 Teamsheets'!$H$2:$Z$126,$A118,'13-14 Teamsheets'!$C$2:$C$126,AZ$1)+GOALS('14-15 Teamsheets'!$H$2:$Z$130,$A118,'14-15 Teamsheets'!$C$2:$C$130,AZ$1)+GOALS('08-09 Teamsheets'!$H$2:$Z$92,$A118,'08-09 Teamsheets'!$C$2:$C$92,BE$1)+GOALS('09-10 Teamsheets'!$H$2:$Z$98,$A118,'09-10 Teamsheets'!$C$2:$C$98,BE$1)+GOALS('10-11 Teamsheets'!$H$2:$Z$107,$A118,'10-11 Teamsheets'!$C$2:$C$107,BE$1)+GOALS('11-12 Teamsheets'!$H$2:$Z$119,$A118,'11-12 Teamsheets'!$C$2:$C$119,BE$1)+GOALS('12-13 Teamsheets'!$H$2:$Z$126,$A118,'12-13 Teamsheets'!$C$2:$C$126,BE$1)+GOALS('13-14 Teamsheets'!$H$2:$Z$132,$A118,'13-14 Teamsheets'!$C$2:$C$132,BE$1)+GOALS('14-15 Teamsheets'!$H$2:$Z$136,$A118,'14-15 Teamsheets'!$C$2:$C$136,BE$1)</f>
        <v>0</v>
      </c>
      <c r="CD118" s="27">
        <f>GOALS('07-08 Teamsheets'!$H$2:$Z$88,$A118,'07-08 Teamsheets'!$C$2:$C$88,BJ$1)
+GOALS('08-09 Teamsheets'!$H$2:$Z$92,$A118,'08-09 Teamsheets'!$C$2:$C$92,BJ$1)
+GOALS('09-10 Teamsheets'!$H$2:$Z$98,$A118,'09-10 Teamsheets'!$C$2:$C$98,BJ$1)
+GOALS('10-11 Teamsheets'!$H$2:$Z$107,$A118,'10-11 Teamsheets'!$C$2:$C$107,BJ$1)
+GOALS('11-12 Teamsheets'!$H$2:$Z$119,$A118,'11-12 Teamsheets'!$C$2:$C$119,BJ$1)
+GOALS('12-13 Teamsheets'!$H$2:$Z$124,$A118,'12-13 Teamsheets'!$C$2:$C$124,BJ$1)+GOALS('13-14 Teamsheets'!$H$2:$Z$130,$A118,'13-14 Teamsheets'!$C$2:$C$130,BJ$1)+GOALS('14-15 Teamsheets'!$H$2:$Z$134,$A118,'14-15 Teamsheets'!$C$2:$C$134,BJ$1)
+GOALS('07-08 Teamsheets'!$H$2:$Z$88,$A118,'07-08 Teamsheets'!$C$2:$C$88,BO$1)
+GOALS('08-09 Teamsheets'!$H$2:$Z$92,$A118,'08-09 Teamsheets'!$C$2:$C$92,BO$1)
+GOALS('09-10 Teamsheets'!$H$2:$Z$98,$A118,'09-10 Teamsheets'!$C$2:$C$98,BO$1)
+GOALS('10-11 Teamsheets'!$H$2:$Z$107,$A118,'10-11 Teamsheets'!$C$2:$C$107,BO$1)
+GOALS('11-12 Teamsheets'!$H$2:$Z$119,$A118,'11-12 Teamsheets'!$C$2:$C$119,BO$1)
+GOALS('12-13 Teamsheets'!$H$2:$Z$126,$A118,'12-13 Teamsheets'!$C$2:$C$126,BO$1)+GOALS('13-14 Teamsheets'!$H$2:$Z$132,$A118,'13-14 Teamsheets'!$C$2:$C$132,BO$1)+GOALS('14-15 Teamsheets'!$H$2:$Z$136,$A118,'14-15 Teamsheets'!$C$2:$C$136,BO$1)</f>
        <v>0</v>
      </c>
      <c r="CE118" s="28">
        <f t="shared" si="33"/>
        <v>0</v>
      </c>
      <c r="CF118" s="27" t="str">
        <f>(GOALS('05-06 Teamsheets'!$H$2:$R$71,$A118) +GOALS('06-07 Teamsheets'!$H$2:$R$83,$A118) +  GOALS('07-08 Teamsheets'!$H$2:$R$88,$A118) + GOALS('08-09 Teamsheets'!$H$2:$R$92,$A118)+GOALS('09-10 Teamsheets'!$H$2:$R$98,$A118)+GOALS('10-11 Teamsheets'!$H$2:$R$107,$A118)+GOALS('11-12 Teamsheets'!$H$2:$R$119,$A118)+GOALS('12-13 Teamsheets'!$H$2:$R$126,$A118)+GOALS('13-14 Teamsheets'!$H$2:$R$132,$A118)+GOALS('14-15 Teamsheets'!$H$2:$R$136,$A118)) &amp; "(" &amp; (GOALS('05-06 Teamsheets'!$S$2:$W$71,$A118)+GOALS('06-07 Teamsheets'!$S$2:$Z$83,$A118)+GOALS('07-08 Teamsheets'!$S$2:$Z$88,$A118)+GOALS('08-09 Teamsheets'!$S$2:$Z$92,$A118)+GOALS('09-10 Teamsheets'!$S$2:$Z$98,$A118)+GOALS('10-11 Teamsheets'!$S$2:$Z$107,$A118)+GOALS('11-12 Teamsheets'!$S$2:$Z$119,$A118)+GOALS('12-13 Teamsheets'!$S$2:$Z$126,$A118)+GOALS('13-14 Teamsheets'!$S$2:$Z$132,$A118)+GOALS('14-15 Teamsheets'!$S$2:$Z$136,$A118)) &amp; ")"</f>
        <v>0(0)</v>
      </c>
      <c r="CG118" s="28">
        <f t="shared" si="34"/>
        <v>0</v>
      </c>
      <c r="CH118" s="71">
        <f t="shared" si="35"/>
        <v>0</v>
      </c>
      <c r="CI118" s="83">
        <f t="shared" si="36"/>
        <v>0</v>
      </c>
      <c r="CJ118" s="77">
        <f t="shared" si="37"/>
        <v>0</v>
      </c>
      <c r="CK118" s="74" t="str">
        <f>(CARDS('05-06 Teamsheets'!$H$2:$W$71,$A118,$CX$2)+CARDS('06-07 Teamsheets'!$H$2:$Z$83,$A118,$CX$2)+CARDS('07-08 Teamsheets'!$H$2:$Z$88,$A118,$CX$2)+CARDS('08-09 Teamsheets'!$H$2:$Z$92,$A118,$CX$2)+CARDS('09-10 Teamsheets'!$H$2:$Z$98,$A118,$CX$2)+CARDS('10-11 Teamsheets'!$H$2:$Z$107,$A118,$CX$2)+CARDS('11-12 Teamsheets'!$H$2:$Z$119,$A118,$CX$2)+CARDS('12-13 Teamsheets'!$H$2:$Z$126,$A118,$CX$2)+CARDS('13-14 Teamsheets'!$H$2:$Z$130,$A118,$CX$2)) &amp; "(" &amp; (CARDS('05-06 Teamsheets'!$H$2:$W$71,$A118,$CX$3)+CARDS('06-07 Teamsheets'!$H$2:$Z$83,$A118,$CX$3)+CARDS('07-08 Teamsheets'!$H$2:$Z$88,$A118,$CX$3)+CARDS('08-09 Teamsheets'!$H$2:$Z$92,$A118,$CX$3)+CARDS('09-10 Teamsheets'!$H$2:$Z$98,$A118,$CX$3)+CARDS('10-11 Teamsheets'!$H$2:$Z$107,$A118,$CX$3)+CARDS('11-12 Teamsheets'!$H$2:$Z$119,$A118,$CX$3)+CARDS('13-14 Teamsheets'!$H$2:$Z$130,$A118,$CX$3)) &amp; ")"</f>
        <v>0(0)</v>
      </c>
      <c r="CL118" s="28">
        <f>SUM(F118,K118,P118,U118)</f>
        <v>90</v>
      </c>
      <c r="CM118" s="28">
        <f>SUM(Z118,AE118,AJ118,AO118,AT118,BI118,AY118,BN118,BS118,BD118)</f>
        <v>199</v>
      </c>
      <c r="CN118" s="77">
        <f>SUM(CL118:CM118)</f>
        <v>289</v>
      </c>
      <c r="CO118" s="28">
        <f>IF(AND(CN118&lt;&gt;0, CA118&lt;&gt;0),CN118/CA118,0)</f>
        <v>57.8</v>
      </c>
      <c r="CP118" s="28">
        <f>IF(CG118&lt;&gt;0,CG118/CA118,0)</f>
        <v>0</v>
      </c>
      <c r="CQ118" s="77">
        <f>IF(CG118&lt;&gt;0,CN118/CG118,0)</f>
        <v>0</v>
      </c>
      <c r="CS118" s="71">
        <f t="shared" si="26"/>
        <v>135</v>
      </c>
      <c r="CT118" s="83">
        <f t="shared" si="27"/>
        <v>127</v>
      </c>
      <c r="CU118" s="77">
        <f t="shared" si="28"/>
        <v>101</v>
      </c>
      <c r="CW118"/>
      <c r="CX118" s="30"/>
    </row>
    <row r="119" spans="1:102" x14ac:dyDescent="0.2">
      <c r="A119" s="26" t="s">
        <v>1298</v>
      </c>
      <c r="B119" s="27" t="s">
        <v>1635</v>
      </c>
      <c r="C119" s="27" t="s">
        <v>1635</v>
      </c>
      <c r="D119" s="27">
        <v>0</v>
      </c>
      <c r="E119" s="27" t="s">
        <v>1635</v>
      </c>
      <c r="F119" s="82">
        <v>0</v>
      </c>
      <c r="G119" s="27" t="s">
        <v>1635</v>
      </c>
      <c r="H119" s="27" t="s">
        <v>1635</v>
      </c>
      <c r="I119" s="27">
        <v>0</v>
      </c>
      <c r="J119" s="27" t="s">
        <v>1635</v>
      </c>
      <c r="K119" s="82">
        <v>0</v>
      </c>
      <c r="L119" s="27" t="s">
        <v>1635</v>
      </c>
      <c r="M119" s="27" t="s">
        <v>1635</v>
      </c>
      <c r="N119" s="27">
        <v>0</v>
      </c>
      <c r="O119" s="27" t="s">
        <v>1635</v>
      </c>
      <c r="P119" s="82">
        <v>0</v>
      </c>
      <c r="Q119" s="27" t="str">
        <f>(APPS('08-09 Teamsheets'!$H$2:$R$92,$A119,'08-09 Teamsheets'!$C$2:$C$92,Q$1)+APPS('09-10 Teamsheets'!$H$2:$R$98,$A119,'09-10 Teamsheets'!$C$2:$C$98,Q$1)+APPS('10-11 Teamsheets'!$H$2:$R$107,$A119,'10-11 Teamsheets'!$C$2:$C$107,Q$1)+APPS('11-12 Teamsheets'!$H$2:$R$119,$A119,'11-12 Teamsheets'!$C$2:$C$119,Q$1)+APPS('12-13 Teamsheets'!$H$2:$R$126,$A119,'12-13 Teamsheets'!$C$2:$C$126,Q$1)+APPS('13-14 Teamsheets'!$H$2:$R$132,$A119,'13-14 Teamsheets'!$C$2:$C$132,Q$1)+APPS('14-15 Teamsheets'!$H$2:$R$136,$A119,'14-15 Teamsheets'!$C$2:$C$136,Q$1)) &amp; "(" &amp; (SUBS('08-09 Teamsheets'!$S$2:$Z$92,$A119,'08-09 Teamsheets'!$C$2:$C$92,Q$1)+SUBS('09-10 Teamsheets'!$S$2:$Z$98,$A119,'09-10 Teamsheets'!$C$2:$C$98,Q$1)+SUBS('10-11 Teamsheets'!$S$2:$Z$107,$A119,'10-11 Teamsheets'!$C$2:$C$107,Q$1)+SUBS('11-12 Teamsheets'!$S$2:$Z$119,$A119,'11-12 Teamsheets'!$C$2:$C$119,Q$1)+SUBS('12-13 Teamsheets'!$S$2:$Z$126,$A119,'12-13 Teamsheets'!$C$2:$C$126,Q$1)+SUBS('13-14 Teamsheets'!$S$2:$Z$132,$A119,'13-14 Teamsheets'!$C$2:$C$132,Q$1)+SUBS('14-15 Teamsheets'!$S$2:$Z$136,$A119,'14-15 Teamsheets'!$C$2:$C$136,Q$1)) &amp; ")"</f>
        <v>0(2)</v>
      </c>
      <c r="R119" s="27" t="str">
        <f>(GOALS('08-09 Teamsheets'!$H$2:$R$92,$A119,'08-09 Teamsheets'!$C$2:$C$92,Q$1)+GOALS('09-10 Teamsheets'!$H$2:$R$98,$A119,'09-10 Teamsheets'!$C$2:$C$98,Q$1)+GOALS('10-11 Teamsheets'!$H$2:$R$107,$A119,'10-11 Teamsheets'!$C$2:$C$107,Q$1)+GOALS('11-12 Teamsheets'!$H$2:$R$119,$A119,'11-12 Teamsheets'!$C$2:$C$119,Q$1)+GOALS('12-13 Teamsheets'!$H$2:$R$126,$A119,'12-13 Teamsheets'!$C$2:$C$126,Q$1)+GOALS('13-14 Teamsheets'!$H$2:$R$132,$A119,'13-14 Teamsheets'!$C$2:$C$132,Q$1)+GOALS('14-15 Teamsheets'!$H$2:$R$136,$A119,'14-15 Teamsheets'!$C$2:$C$136,Q$1)) &amp; "(" &amp; (GOALS('08-09 Teamsheets'!$S$2:$Z$92,$A119,'08-09 Teamsheets'!$C$2:$C$92,Q$1)+GOALS('09-10 Teamsheets'!$S$2:$Z$98,$A119,'09-10 Teamsheets'!$C$2:$C$98,Q$1)+GOALS('10-11 Teamsheets'!$S$2:$Z$107,$A119,'10-11 Teamsheets'!$C$2:$C$107,Q$1)+GOALS('11-12 Teamsheets'!$S$2:$Z$119,$A119,'11-12 Teamsheets'!$C$2:$C$119,Q$1)+GOALS('12-13 Teamsheets'!$S$2:$Z$126,$A119,'12-13 Teamsheets'!$C$2:$C$126,Q$1)+GOALS('13-14 Teamsheets'!$S$2:$Z$132,$A119,'13-14 Teamsheets'!$C$2:$C$132,Q$1)+GOALS('14-15 Teamsheets'!$S$2:$Z$136,$A119,'14-15 Teamsheets'!$C$2:$C$136,Q$1)) &amp; ")"</f>
        <v>0(0)</v>
      </c>
      <c r="S119" s="27">
        <f>Clean_sheet('08-09 Teamsheets'!$C$2:$H$92,$A119,Q$1)+Clean_sheet('09-10 Teamsheets'!$C$2:$H$98,$A119,Q$1)+Clean_sheet('10-11 Teamsheets'!$C$2:$H$107,$A119,Q$1)+Clean_sheet('11-12 Teamsheets'!$C$2:$H$119,$A119,Q$1)+Clean_sheet('12-13 Teamsheets'!$C$2:$H$126,$A119,Q$1)+Clean_sheet('13-14 Teamsheets'!$C$2:$H$132,$A119,Q$1)+Clean_sheet('14-15 Teamsheets'!$C$2:$H$136,$A119,Q$1)</f>
        <v>0</v>
      </c>
      <c r="T119" s="27" t="str">
        <f>(CARDS('08-09 Teamsheets'!$H$2:$Z$92,$A119,$CX$2,'08-09 Teamsheets'!$C$2:$C$92,Q$1)+CARDS('09-10 Teamsheets'!$H$2:$Z$98,$A119,$CX$2,'09-10 Teamsheets'!$C$2:$C$98,Q$1)+CARDS('10-11 Teamsheets'!$H$2:$Z$107,$A119,$CX$2,'10-11 Teamsheets'!$C$2:$C$107,Q$1)+CARDS('11-12 Teamsheets'!$H$2:$Z$119,$A119,$CX$2,'11-12 Teamsheets'!$C$2:$C$119,Q$1)+CARDS('12-13 Teamsheets'!$H$2:$Z$126,$A119,$CX$2,'12-13 Teamsheets'!$C$2:$C$126,Q$1)+CARDS('13-14 Teamsheets'!$H$2:$Z$132,$A119,$CX$2,'13-14 Teamsheets'!$C$2:$C$132,Q$1)+CARDS('14-15 Teamsheets'!$H$2:$Z$136,$A119,$CX$2,'14-15 Teamsheets'!$C$2:$C$136,Q$1)) &amp; "(" &amp; (CARDS('08-09 Teamsheets'!$H$2:$Z$92,$A119,$CX$3,'08-09 Teamsheets'!$C$2:$C$92,Q$1)+CARDS('09-10 Teamsheets'!$H$2:$Z$98,$A119,$CX$3,'09-10 Teamsheets'!$C$2:$C$98,Q$1)+CARDS('10-11 Teamsheets'!$H$2:$Z$107,$A119,$CX$3,'10-11 Teamsheets'!$C$2:$C$107,Q$1)+CARDS('11-12 Teamsheets'!$H$2:$Z$119,$A119,$CX$3,'11-12 Teamsheets'!$C$2:$C$119,Q$1)+CARDS('12-13 Teamsheets'!$H$2:$Z$126,$A119,$CX$3,'12-13 Teamsheets'!$C$2:$C$126,Q$1)+CARDS('13-14 Teamsheets'!$H$2:$Z$132,$A119,$CX$3,'13-14 Teamsheets'!$C$2:$C$132,Q$1)+CARDS('14-15 Teamsheets'!$H$2:$Z$136,$A119,$CX$3,'14-15 Teamsheets'!$C$2:$C$136,Q$1)) &amp; ")"</f>
        <v>0(0)</v>
      </c>
      <c r="U119" s="82">
        <f>MINS_PLAYED('08-09 Teamsheets'!$H$2:$R$92,$A119,'08-09 Teamsheets'!$C$2:$C$92,Q$1)+MINS_PLAYED('09-10 Teamsheets'!$H$2:$R$98,$A119,'09-10 Teamsheets'!$C$2:$C$98,Q$1)+ MINS_AS_SUB('08-09 Teamsheets'!$S$2:$Z$92,$A119,'08-09 Teamsheets'!$C$2:$C$92,Q$1)+ MINS_AS_SUB('09-10 Teamsheets'!$S$2:$Z$98,$A119,'09-10 Teamsheets'!$C$2:$C$98,Q$1)+MINS_PLAYED('10-11 Teamsheets'!$H$2:$R$107,$A119,'10-11 Teamsheets'!$C$2:$C$107,Q$1)+MINS_AS_SUB('10-11 Teamsheets'!$S$2:$Z$107,$A119,'10-11 Teamsheets'!$C$2:$C$107,Q$1)+MINS_PLAYED('11-12 Teamsheets'!$H$2:$R$119,$A119,'11-12 Teamsheets'!$C$2:$C$119,Q$1)+MINS_AS_SUB('11-12 Teamsheets'!$S$2:$Z$119,$A119,'11-12 Teamsheets'!$C$2:$C$119,Q$1)+MINS_PLAYED('12-13 Teamsheets'!$H$2:$R$126,$A119,'12-13 Teamsheets'!$C$2:$C$126,Q$1)+MINS_AS_SUB('12-13 Teamsheets'!$S$2:$Z$126,$A119,'12-13 Teamsheets'!$C$2:$C$126,Q$1)+MINS_PLAYED('13-14 Teamsheets'!$H$2:$R$132,$A119,'13-14 Teamsheets'!$C$2:$C$132,Q$1)+MINS_AS_SUB('13-14 Teamsheets'!$S$2:$Z$132,$A119,'13-14 Teamsheets'!$C$2:$C$132,Q$1)+MINS_PLAYED('14-15 Teamsheets'!$H$2:$R$136,$A119,'14-15 Teamsheets'!$C$2:$C$136,Q$1)+MINS_AS_SUB('14-15 Teamsheets'!$S$2:$Z$136,$A119,'14-15 Teamsheets'!$C$2:$C$136,Q$1)</f>
        <v>58</v>
      </c>
      <c r="V119" s="27" t="s">
        <v>1635</v>
      </c>
      <c r="W119" s="27" t="s">
        <v>1635</v>
      </c>
      <c r="X119" s="27">
        <v>0</v>
      </c>
      <c r="Y119" s="27" t="s">
        <v>1635</v>
      </c>
      <c r="Z119" s="82">
        <v>0</v>
      </c>
      <c r="AA119" s="27" t="s">
        <v>1635</v>
      </c>
      <c r="AB119" s="27" t="s">
        <v>1635</v>
      </c>
      <c r="AC119" s="27">
        <v>0</v>
      </c>
      <c r="AD119" s="27" t="s">
        <v>1635</v>
      </c>
      <c r="AE119" s="82">
        <v>0</v>
      </c>
      <c r="AF119" s="27" t="s">
        <v>1635</v>
      </c>
      <c r="AG119" s="27" t="s">
        <v>1635</v>
      </c>
      <c r="AH119" s="27">
        <v>0</v>
      </c>
      <c r="AI119" s="27" t="s">
        <v>1635</v>
      </c>
      <c r="AJ119" s="82">
        <v>0</v>
      </c>
      <c r="AK119" s="27" t="s">
        <v>1635</v>
      </c>
      <c r="AL119" s="27" t="s">
        <v>1635</v>
      </c>
      <c r="AM119" s="27">
        <v>0</v>
      </c>
      <c r="AN119" s="27" t="s">
        <v>1635</v>
      </c>
      <c r="AO119" s="82">
        <v>0</v>
      </c>
      <c r="AP119" s="27" t="s">
        <v>1635</v>
      </c>
      <c r="AQ119" s="27" t="s">
        <v>1635</v>
      </c>
      <c r="AR119" s="27">
        <v>0</v>
      </c>
      <c r="AS119" s="27" t="s">
        <v>1635</v>
      </c>
      <c r="AT119" s="82">
        <v>0</v>
      </c>
      <c r="AU119" s="27" t="s">
        <v>1635</v>
      </c>
      <c r="AV119" s="27" t="s">
        <v>1635</v>
      </c>
      <c r="AW119" s="27">
        <v>0</v>
      </c>
      <c r="AX119" s="27" t="s">
        <v>1635</v>
      </c>
      <c r="AY119" s="82">
        <v>0</v>
      </c>
      <c r="AZ119" s="27" t="str">
        <f>(APPS('07-08 Teamsheets'!$H$2:$R$88,$A119,'07-08 Teamsheets'!$C$2:$C$88,AZ$1)+APPS('11-12 Teamsheets'!$H$2:$R$119,$A119,'11-12 Teamsheets'!$C$2:$C$119,AZ$1)+APPS('12-13 Teamsheets'!$H$2:$R$126,$A119,'12-13 Teamsheets'!$C$2:$C$126,AZ$1)+APPS('13-14 Teamsheets'!$H$2:$R$132,$A119,'13-14 Teamsheets'!$C$2:$C$132,AZ$1)+APPS('14-15 Teamsheets'!$H$2:$R$136,$A119,'14-15 Teamsheets'!$C$2:$C$136,AZ$1)) &amp; "(" &amp; (SUBS('07-08 Teamsheets'!$S$2:$Z$88,$A119,'07-08 Teamsheets'!$C$2:$C$88,AZ$1)+SUBS('11-12 Teamsheets'!$S$2:$Z$119,$A119,'11-12 Teamsheets'!$C$2:$C$119,AZ$1)+SUBS('12-13 Teamsheets'!$S$2:$Z$126,$A119,'12-13 Teamsheets'!$C$2:$C$126,AZ$1)+SUBS('13-14 Teamsheets'!$S$2:$Z$132,$A119,'13-14 Teamsheets'!$C$2:$C$132,AZ$1)+SUBS('14-15 Teamsheets'!$S$2:$Z$136,$A119,'14-15 Teamsheets'!$C$2:$C$136,AZ$1)) &amp; ")"</f>
        <v>1(0)</v>
      </c>
      <c r="BA119" s="27" t="str">
        <f>(GOALS('07-08 Teamsheets'!$H$2:$R$88,$A119,'07-08 Teamsheets'!$C$2:$C$88,AZ$1)+GOALS('11-12 Teamsheets'!$H$2:$R$119,$A119,'11-12 Teamsheets'!$C$2:$C$119,AZ$1)+GOALS('12-13 Teamsheets'!$H$2:$R$126,$A119,'12-13 Teamsheets'!$C$2:$C$126,AZ$1)+GOALS('13-14 Teamsheets'!$H$2:$R$132,$A119,'13-14 Teamsheets'!$C$2:$C$132,AZ$1)+GOALS('14-15 Teamsheets'!$H$2:$R$136,$A119,'14-15 Teamsheets'!$C$2:$C$136,AZ$1)) &amp; "(" &amp; (GOALS('07-08 Teamsheets'!$S$2:$Z$88,$A119,'07-08 Teamsheets'!$C$2:$C$88,AZ$1)+GOALS('11-12 Teamsheets'!$S$2:$Z$119,$A119,'11-12 Teamsheets'!$C$2:$C$119,AZ$1)+GOALS('12-13 Teamsheets'!$S$2:$Z$126,$A119,'12-13 Teamsheets'!$C$2:$C$126,AZ$1)+GOALS('13-14 Teamsheets'!$S$2:$Z$132,$A119,'13-14 Teamsheets'!$C$2:$C$132,AZ$1)+GOALS('14-15 Teamsheets'!$S$2:$Z$136,$A119,'14-15 Teamsheets'!$C$2:$C$136,AZ$1)) &amp; ")"</f>
        <v>0(0)</v>
      </c>
      <c r="BB119" s="27">
        <f>Clean_sheet('07-08 Teamsheets'!$C$2:$H$92,$A119,AZ$1)+Clean_sheet('11-12 Teamsheets'!$C$2:$H$119,$A119,AZ$1)+Clean_sheet('12-13 Teamsheets'!$C$2:$H$126,$A119,AZ$1)+Clean_sheet('13-14 Teamsheets'!$C$2:$H$132,$A119,AZ$1)+Clean_sheet('14-15 Teamsheets'!$C$2:$H$136,$A119,AZ$1)</f>
        <v>0</v>
      </c>
      <c r="BC119" s="27" t="str">
        <f>(CARDS('07-08 Teamsheets'!$H$2:$Z$88,$A119,$CX$2,'07-08 Teamsheets'!$C$2:$C$88,AZ$1)+CARDS('11-12 Teamsheets'!$H$2:$Z$119,$A119,$CX$2,'11-12 Teamsheets'!$C$2:$C$119,AZ$1)+CARDS('12-13 Teamsheets'!$H$2:$Z$126,$A119,$CX$2,'12-13 Teamsheets'!$C$2:$C$126,AZ$1)+CARDS('13-14 Teamsheets'!$H$2:$Z$132,$A119,$CX$2,'13-14 Teamsheets'!$C$2:$C$132,AZ$1)+CARDS('14-15 Teamsheets'!$H$2:$Z$136,$A119,$CX$2,'14-15 Teamsheets'!$C$2:$C$136,AZ$1)) &amp; "(" &amp; (CARDS('07-08 Teamsheets'!$H$2:$Z$88,$A119,$CX$3,'07-08 Teamsheets'!$C$2:$C$88,AZ$1)+CARDS('11-12 Teamsheets'!$H$2:$Z$119,$A119,$CX$3,'11-12 Teamsheets'!$C$2:$C$119,AZ$1)+CARDS('12-13 Teamsheets'!$H$2:$Z$126,$A119,$CX$3,'12-13 Teamsheets'!$C$2:$C$126,AZ$1)+CARDS('13-14 Teamsheets'!$H$2:$Z$132,$A119,$CX$3,'13-14 Teamsheets'!$C$2:$C$132,AZ$1)+CARDS('14-15 Teamsheets'!$H$2:$Z$136,$A119,$CX$3,'14-15 Teamsheets'!$C$2:$C$136,AZ$1)) &amp; ")"</f>
        <v>0(0)</v>
      </c>
      <c r="BD119" s="82">
        <f>MINS_PLAYED('07-08 Teamsheets'!$H$2:$R$88,$A119,'07-08 Teamsheets'!$C$2:$C$88,AZ$1)+MINS_PLAYED('11-12 Teamsheets'!$H$2:$R$119,$A119,'11-12 Teamsheets'!$C$2:$C$119,AZ$1)+MINS_PLAYED('12-13 Teamsheets'!$H$2:$R$126,$A119,'12-13 Teamsheets'!$C$2:$C$126,AZ$1)+MINS_PLAYED('13-14 Teamsheets'!$H$2:$R$132,$A119,'13-14 Teamsheets'!$C$2:$C$132,AZ$1)+MINS_PLAYED('14-15 Teamsheets'!$H$2:$R$136,$A119,'14-15 Teamsheets'!$C$2:$C$136,AZ$1)+MINS_AS_SUB('07-08 Teamsheets'!$S$2:$Z$88,$A119,'07-08 Teamsheets'!$C$2:$C$88,AZ$1)+MINS_AS_SUB('11-12 Teamsheets'!$S$2:$Z$119,$A119,'11-12 Teamsheets'!$C$2:$C$119,AZ$1)+MINS_AS_SUB('12-13 Teamsheets'!$S$2:$Z$126,$A119,'12-13 Teamsheets'!$C$2:$C$126,AZ$1)+MINS_AS_SUB('13-14 Teamsheets'!$S$2:$Z$132,$A119,'13-14 Teamsheets'!$C$2:$C$132,AZ$1)+MINS_AS_SUB('14-15 Teamsheets'!$S$2:$Z$136,$A119,'14-15 Teamsheets'!$C$2:$C$136,AZ$1)</f>
        <v>46</v>
      </c>
      <c r="BE119" s="27" t="str">
        <f>(APPS('08-09 Teamsheets'!$H$2:$R$92,$A119,'08-09 Teamsheets'!$C$2:$C$92,BE$1)+APPS('09-10 Teamsheets'!$H$2:$R$98,$A119,'09-10 Teamsheets'!$C$2:$C$98,BE$1)+APPS('10-11 Teamsheets'!$H$2:$R$107,$A119,'10-11 Teamsheets'!$C$2:$C$107,BE$1)+APPS('11-12 Teamsheets'!$H$2:$R$119,$A119,'11-12 Teamsheets'!$C$2:$C$119,BE$1)+APPS('12-13 Teamsheets'!$H$2:$R$126,$A119,'12-13 Teamsheets'!$C$2:$C$126,BE$1)+APPS('13-14 Teamsheets'!$H$2:$R$132,$A119,'13-14 Teamsheets'!$C$2:$C$132,BE$1)+APPS('14-15 Teamsheets'!$H$2:$R$136,$A119,'14-15 Teamsheets'!$C$2:$C$136,BE$1)) &amp; "(" &amp; (SUBS('08-09 Teamsheets'!$S$2:$Z$92,$A119,'08-09 Teamsheets'!$C$2:$C$92,BE$1)+SUBS('09-10 Teamsheets'!$S$2:$Z$98,$A119,'09-10 Teamsheets'!$C$2:$C$98,BE$1)+SUBS('10-11 Teamsheets'!$S$2:$Z$107,$A119,'10-11 Teamsheets'!$C$2:$C$107,BE$1)+SUBS('11-12 Teamsheets'!$S$2:$Z$119,$A119,'11-12 Teamsheets'!$C$2:$C$119,BE$1)+SUBS('12-13 Teamsheets'!$S$2:$Z$126,$A119,'12-13 Teamsheets'!$C$2:$C$126,BE$1)+SUBS('13-14 Teamsheets'!$S$2:$Z$132,$A119,'13-14 Teamsheets'!$C$2:$C$132,BE$1)+SUBS('14-15 Teamsheets'!$S$2:$Z$136,$A119,'14-15 Teamsheets'!$C$2:$C$136,BE$1)) &amp; ")"</f>
        <v>0(0)</v>
      </c>
      <c r="BF119" s="27" t="str">
        <f>(GOALS('08-09 Teamsheets'!$H$2:$R$92,$A119,'08-09 Teamsheets'!$C$2:$C$92,BE$1)+GOALS('09-10 Teamsheets'!$H$2:$R$98,$A119,'09-10 Teamsheets'!$C$2:$C$98,BE$1)+GOALS('10-11 Teamsheets'!$H$2:$R$107,$A119,'10-11 Teamsheets'!$C$2:$C$107,BE$1)+GOALS('11-12 Teamsheets'!$H$2:$R$119,$A119,'11-12 Teamsheets'!$C$2:$C$119,BE$1)+GOALS('12-13 Teamsheets'!$H$2:$R$126,$A119,'12-13 Teamsheets'!$C$2:$C$126,BE$1)+GOALS('13-14 Teamsheets'!$H$2:$R$132,$A119,'13-14 Teamsheets'!$C$2:$C$132,BE$1)+GOALS('14-15 Teamsheets'!$H$2:$R$136,$A119,'14-15 Teamsheets'!$C$2:$C$136,BE$1)) &amp; "(" &amp; (GOALS('08-09 Teamsheets'!$S$2:$Z$92,$A119,'08-09 Teamsheets'!$C$2:$C$92,BE$1)+GOALS('09-10 Teamsheets'!$S$2:$Z$98,$A119,'09-10 Teamsheets'!$C$2:$C$98,BE$1)+GOALS('10-11 Teamsheets'!$S$2:$Z$107,$A119,'10-11 Teamsheets'!$C$2:$C$107,BE$1)+GOALS('11-12 Teamsheets'!$S$2:$Z$119,$A119,'11-12 Teamsheets'!$C$2:$C$119,BE$1)+GOALS('12-13 Teamsheets'!$S$2:$Z$126,$A119,'12-13 Teamsheets'!$C$2:$C$126,BE$1)+GOALS('13-14 Teamsheets'!$S$2:$Z$132,$A119,'13-14 Teamsheets'!$C$2:$C$132,BE$1)+GOALS('14-15 Teamsheets'!$S$2:$Z$136,$A119,'14-15 Teamsheets'!$C$2:$C$136,BE$1)) &amp; ")"</f>
        <v>0(0)</v>
      </c>
      <c r="BG119" s="27">
        <f>Clean_sheet('08-09 Teamsheets'!$C$2:$H$92,$A119,BE$1)+Clean_sheet('09-10 Teamsheets'!$C$2:$H$98,$A119,BE$1)+Clean_sheet('10-11 Teamsheets'!$C$2:$H$107,$A119,BE$1)+Clean_sheet('11-12 Teamsheets'!$C$2:$H$119,$A119,BE$1)+Clean_sheet('12-13 Teamsheets'!$C$2:$H$126,$A119,BE$1)+Clean_sheet('13-14 Teamsheets'!$C$2:$H$132,$A119,BE$1)+Clean_sheet('14-15 Teamsheets'!$C$2:$H$136,$A119,BE$1)</f>
        <v>0</v>
      </c>
      <c r="BH119" s="27" t="str">
        <f>(CARDS('08-09 Teamsheets'!$H$2:$Z$92,$A119,$CX$2,'08-09 Teamsheets'!$C$2:$C$92,BE$1)+CARDS('09-10 Teamsheets'!$H$2:$Z$98,$A119,$CX$2,'09-10 Teamsheets'!$C$2:$C$98,BE$1)+CARDS('10-11 Teamsheets'!$H$2:$Z$107,$A119,$CX$2,'10-11 Teamsheets'!$C$2:$C$107,BE$1)+CARDS('11-12 Teamsheets'!$H$2:$Z$119,$A119,$CX$2,'11-12 Teamsheets'!$C$2:$C$119,BE$1)+CARDS('12-13 Teamsheets'!$H$2:$Z$126,$A119,$CX$2,'12-13 Teamsheets'!$C$2:$C$126,BE$1)+CARDS('13-14 Teamsheets'!$H$2:$Z$132,$A119,$CX$2,'13-14 Teamsheets'!$C$2:$C$132,BE$1)+CARDS('14-15 Teamsheets'!$H$2:$Z$136,$A119,$CX$2,'14-15 Teamsheets'!$C$2:$C$136,BE$1)) &amp; "(" &amp; (CARDS('08-09 Teamsheets'!$H$2:$Z$92,$A119,$CX$3,'08-09 Teamsheets'!$C$2:$C$92,BE$1)+CARDS('09-10 Teamsheets'!$H$2:$Z$98,$A119,$CX$3,'09-10 Teamsheets'!$C$2:$C$98,BE$1)+CARDS('10-11 Teamsheets'!$H$2:$Z$107,$A119,$CX$3,'10-11 Teamsheets'!$C$2:$C$107,BE$1)+CARDS('11-12 Teamsheets'!$H$2:$Z$119,$A119,$CX$3,'11-12 Teamsheets'!$C$2:$C$119,BE$1)+CARDS('12-13 Teamsheets'!$H$2:$Z$126,$A119,$CX$3,'12-13 Teamsheets'!$C$2:$C$126,BE$1)+CARDS('13-14 Teamsheets'!$H$2:$Z$132,$A119,$CX$3,'13-14 Teamsheets'!$C$2:$C$132,BE$1)+CARDS('14-15 Teamsheets'!$H$2:$Z$136,$A119,$CX$3,'14-15 Teamsheets'!$C$2:$C$136,BE$1)) &amp; ")"</f>
        <v>0(0)</v>
      </c>
      <c r="BI119" s="82">
        <f>MINS_PLAYED('08-09 Teamsheets'!$H$2:$R$92,$A119,'08-09 Teamsheets'!$C$2:$C$92,BE$1)+MINS_PLAYED('09-10 Teamsheets'!$H$2:$R$98,$A119,'09-10 Teamsheets'!$C$2:$C$98,BE$1)+ MINS_AS_SUB('08-09 Teamsheets'!$S$2:$Z$92,$A119,'08-09 Teamsheets'!$C$2:$C$92,BE$1)+ MINS_AS_SUB('09-10 Teamsheets'!$S$2:$Z$98,$A119,'09-10 Teamsheets'!$C$2:$C$98,BE$1)+MINS_PLAYED('10-11 Teamsheets'!$H$2:$R$107,$A119,'10-11 Teamsheets'!$C$2:$C$107,BE$1)+MINS_AS_SUB('10-11 Teamsheets'!$S$2:$Z$107,$A119,'10-11 Teamsheets'!$C$2:$C$107,BE$1)+MINS_PLAYED('11-12 Teamsheets'!$H$2:$R$119,$A119,'11-12 Teamsheets'!$C$2:$C$119,BE$1)+MINS_AS_SUB('11-12 Teamsheets'!$S$2:$Z$119,$A119,'11-12 Teamsheets'!$C$2:$C$119,BE$1)+MINS_PLAYED('12-13 Teamsheets'!$H$2:$R$126,$A119,'12-13 Teamsheets'!$C$2:$C$126,BE$1)+MINS_AS_SUB('12-13 Teamsheets'!$S$2:$Z$126,$A119,'12-13 Teamsheets'!$C$2:$C$126,BE$1)+MINS_PLAYED('13-14 Teamsheets'!$H$2:$R$132,$A119,'13-14 Teamsheets'!$C$2:$C$132,BE$1)+MINS_AS_SUB('13-14 Teamsheets'!$S$2:$Z$132,$A119,'13-14 Teamsheets'!$C$2:$C$132,BE$1)+MINS_PLAYED('14-15 Teamsheets'!$H$2:$R$136,$A119,'14-15 Teamsheets'!$C$2:$C$136,BE$1)+MINS_AS_SUB('14-15 Teamsheets'!$S$2:$Z$136,$A119,'14-15 Teamsheets'!$C$2:$C$136,BE$1)</f>
        <v>0</v>
      </c>
      <c r="BJ119" s="27" t="str">
        <f>(APPS('07-08 Teamsheets'!$H$2:$R$88,$A119,'07-08 Teamsheets'!$C$2:$C$88,BJ$1)+APPS('08-09 Teamsheets'!$H$2:$R$92,$A119,'08-09 Teamsheets'!$C$2:$C$92,BJ$1)+APPS('09-10 Teamsheets'!$H$2:$R$98,$A119,'09-10 Teamsheets'!$C$2:$C$98,BJ$1)+APPS('10-11 Teamsheets'!$H$2:$R$106,$A119,'10-11 Teamsheets'!$C$2:$C$106,BJ$1)+APPS('11-12 Teamsheets'!$H$2:$R$119,$A119,'11-12 Teamsheets'!$C$2:$C$119,BJ$1)+APPS('12-13 Teamsheets'!$H$2:$R$126,$A119,'12-13 Teamsheets'!$C$2:$C$126,BJ$1)+APPS('13-14 Teamsheets'!$H$2:$R$132,$A119,'13-14 Teamsheets'!$C$2:$C$132,BJ$1)+APPS('14-15 Teamsheets'!$H$2:$R$136,$A119,'14-15 Teamsheets'!$C$2:$C$136,BJ$1)) &amp; "(" &amp; (SUBS('07-08 Teamsheets'!$S$2:$Z$88,$A119,'07-08 Teamsheets'!$C$2:$C$88,BJ$1)+SUBS('08-09 Teamsheets'!$S$2:$Z$92,$A119,'08-09 Teamsheets'!$C$2:$C$92,BJ$1)+SUBS('09-10 Teamsheets'!$S$2:$Z$98,$A119,'09-10 Teamsheets'!$C$2:$C$98,BJ$1)+SUBS('10-11 Teamsheets'!$S$2:$Z$106,$A119,'10-11 Teamsheets'!$C$2:$C$106,BJ$1)+SUBS('11-12 Teamsheets'!$S$2:$Z$119,$A119,'11-12 Teamsheets'!$C$2:$C$119,BJ$1)+SUBS('12-13 Teamsheets'!$S$2:$Z$126,$A119,'12-13 Teamsheets'!$C$2:$C$126,BJ$1)+SUBS('13-14 Teamsheets'!$S$2:$Z$132,$A119,'13-14 Teamsheets'!$C$2:$C$132,BJ$1)+SUBS('14-15 Teamsheets'!$S$2:$Z$136,$A119,'14-15 Teamsheets'!$C$2:$C$136,BJ$1)) &amp; ")"</f>
        <v>0(0)</v>
      </c>
      <c r="BK119" s="27" t="str">
        <f>(GOALS('07-08 Teamsheets'!$H$2:$R$88,$A119,'07-08 Teamsheets'!$C$2:$C$88,BJ$1)+GOALS('08-09 Teamsheets'!$H$2:$R$92,$A119,'08-09 Teamsheets'!$C$2:$C$92,BJ$1)+GOALS('09-10 Teamsheets'!$H$2:$R$98,$A119,'09-10 Teamsheets'!$C$2:$C$98,BJ$1)+GOALS('10-11 Teamsheets'!$H$2:$R$106,$A119,'10-11 Teamsheets'!$C$2:$C$106,BJ$1)+GOALS('11-12 Teamsheets'!$H$2:$R$119,$A119,'11-12 Teamsheets'!$C$2:$C$119,BJ$1)+GOALS('12-13 Teamsheets'!$H$2:$R$126,$A119,'12-13 Teamsheets'!$C$2:$C$126,BJ$1)+GOALS('13-14 Teamsheets'!$H$2:$R$132,$A119,'13-14 Teamsheets'!$C$2:$C$132,BJ$1)+GOALS('14-15 Teamsheets'!$H$2:$R$136,$A119,'14-15 Teamsheets'!$C$2:$C$136,BJ$1)) &amp; "(" &amp; (GOALS('07-08 Teamsheets'!$S$2:$Z$88,$A119,'07-08 Teamsheets'!$C$2:$C$88,BJ$1)+GOALS('08-09 Teamsheets'!$S$2:$Z$92,$A119,'08-09 Teamsheets'!$C$2:$C$92,BJ$1)+GOALS('09-10 Teamsheets'!$S$2:$Z$98,$A119,'09-10 Teamsheets'!$C$2:$C$98,BJ$1)+GOALS('10-11 Teamsheets'!$S$2:$Z$106,$A119,'10-11 Teamsheets'!$C$2:$C$106,BJ$1)+GOALS('11-12 Teamsheets'!$S$2:$Z$119,$A119,'11-12 Teamsheets'!$C$2:$C$119,BJ$1)+GOALS('12-13 Teamsheets'!$S$2:$Z$126,$A119,'12-13 Teamsheets'!$C$2:$C$126,BJ$1)+GOALS('13-14 Teamsheets'!$S$2:$Z$132,$A119,'13-14 Teamsheets'!$C$2:$C$132,BJ$1)+GOALS('14-15 Teamsheets'!$S$2:$Z$136,$A119,'14-15 Teamsheets'!$C$2:$C$136,BJ$1)) &amp; ")"</f>
        <v>0(0)</v>
      </c>
      <c r="BL119" s="27">
        <f>Clean_sheet('07-08 Teamsheets'!$C$2:$H$92,$A119,BJ$1)+Clean_sheet('08-09 Teamsheets'!$C$2:$H$92,$A119,BJ$1)+Clean_sheet('09-10 Teamsheets'!$C$2:$H$98,$A119,BJ$1)+Clean_sheet('10-11 Teamsheets'!$C$2:$H$106,$A119,BJ$1)+Clean_sheet('11-12 Teamsheets'!$C$2:$H$119,$A119,BJ$1)+Clean_sheet('12-13 Teamsheets'!$C$2:$H$126,$A119,BJ$1)+Clean_sheet('13-14 Teamsheets'!$C$2:$H$132,$A119,BJ$1)+Clean_sheet('14-15 Teamsheets'!$C$2:$H$136,$A119,BJ$1)</f>
        <v>0</v>
      </c>
      <c r="BM119" s="27" t="str">
        <f>(CARDS('07-08 Teamsheets'!$H$2:$Z$88,$A119,$CX$2,'07-08 Teamsheets'!$C$2:$C$88,BJ$1)+CARDS('08-09 Teamsheets'!$H$2:$Z$92,$A119,$CX$2,'08-09 Teamsheets'!$C$2:$C$92,BJ$1)+CARDS('09-10 Teamsheets'!$H$2:$Z$98,$A119,$CX$2,'09-10 Teamsheets'!$C$2:$C$98,BJ$1)+CARDS('10-11 Teamsheets'!$H$2:$Z$106,$A119,$CX$2,'10-11 Teamsheets'!$C$2:$C$106,BJ$1)+CARDS('11-12 Teamsheets'!$H$2:$Z$119,$A119,$CX$2,'11-12 Teamsheets'!$C$2:$C$119,BJ$1)+CARDS('12-13 Teamsheets'!$H$2:$Z$126,$A119,$CX$2,'12-13 Teamsheets'!$C$2:$C$126,BJ$1)+CARDS('13-14 Teamsheets'!$H$2:$Z$132,$A119,$CX$2,'13-14 Teamsheets'!$C$2:$C$132,BJ$1)+CARDS('14-15 Teamsheets'!$H$2:$Z$136,$A119,$CX$2,'14-15 Teamsheets'!$C$2:$C$136,BJ$1)) &amp; "(" &amp; (CARDS('07-08 Teamsheets'!$H$2:$Z$88,$A119,$CX$3,'07-08 Teamsheets'!$C$2:$C$88,BJ$1)+CARDS('08-09 Teamsheets'!$H$2:$Z$92,$A119,$CX$3,'08-09 Teamsheets'!$C$2:$C$92,BJ$1)+CARDS('09-10 Teamsheets'!$H$2:$Z$98,$A119,$CX$3,'09-10 Teamsheets'!$C$2:$C$98,BJ$1)+CARDS('10-11 Teamsheets'!$H$2:$Z$106,$A119,$CX$3,'10-11 Teamsheets'!$C$2:$C$106,BJ$1)+CARDS('11-12 Teamsheets'!$H$2:$Z$119,$A119,$CX$3,'11-12 Teamsheets'!$C$2:$C$119,BJ$1)+CARDS('12-13 Teamsheets'!$H$2:$Z$126,$A119,$CX$3,'12-13 Teamsheets'!$C$2:$C$126,BJ$1)+CARDS('13-14 Teamsheets'!$H$2:$Z$132,$A119,$CX$3,'13-14 Teamsheets'!$C$2:$C$132,BJ$1)+CARDS('14-15 Teamsheets'!$H$2:$Z$136,$A119,$CX$3,'14-15 Teamsheets'!$C$2:$C$136,BJ$1)) &amp; ")"</f>
        <v>0(0)</v>
      </c>
      <c r="BN119" s="82">
        <f>MINS_PLAYED('07-08 Teamsheets'!$H$2:$R$88,$A119,'07-08 Teamsheets'!$C$2:$C$88,BJ$1)+MINS_PLAYED('08-09 Teamsheets'!$H$2:$R$92,$A119,'08-09 Teamsheets'!$C$2:$C$92,BJ$1)+MINS_PLAYED('09-10 Teamsheets'!$H$2:$R$98,$A119,'09-10 Teamsheets'!$C$2:$C$98,BJ$1)+MINS_PLAYED('10-11 Teamsheets'!$H$2:$R$106,$A119,'10-11 Teamsheets'!$C$2:$C$106,BJ$1)+MINS_PLAYED('11-12 Teamsheets'!$H$2:$R$119,$A119,'11-12 Teamsheets'!$C$2:$C$119,BJ$1)+MINS_PLAYED('12-13 Teamsheets'!$H$2:$R$126,$A119,'12-13 Teamsheets'!$C$2:$C$126,BJ$1)+MINS_PLAYED('13-14 Teamsheets'!$H$2:$R$132,$A119,'13-14 Teamsheets'!$C$2:$C$132,BJ$1)+MINS_PLAYED('14-15 Teamsheets'!$H$2:$R$136,$A119,'14-15 Teamsheets'!$C$2:$C$136,BJ$1)+MINS_AS_SUB('07-08 Teamsheets'!$S$2:$Z$88,$A119,'07-08 Teamsheets'!$C$2:$C$88,BJ$1)+MINS_AS_SUB('08-09 Teamsheets'!$S$2:$Z$92,$A119,'08-09 Teamsheets'!$C$2:$C$92,BJ$1)+MINS_AS_SUB('09-10 Teamsheets'!$S$2:$Z$98,$A119,'09-10 Teamsheets'!$C$2:$C$98,BJ$1)+MINS_AS_SUB('10-11 Teamsheets'!$S$2:$Z$106,$A119,'10-11 Teamsheets'!$C$2:$C$106,BJ$1)+MINS_AS_SUB('11-12 Teamsheets'!$S$2:$Z$119,$A119,'11-12 Teamsheets'!$C$2:$C$119,BJ$1)+MINS_AS_SUB('12-13 Teamsheets'!$S$2:$Z$126,$A119,'12-13 Teamsheets'!$C$2:$C$126,BJ$1)+MINS_AS_SUB('13-14 Teamsheets'!$S$2:$Z$132,$A119,'13-14 Teamsheets'!$C$2:$C$132,BJ$1)+MINS_AS_SUB('14-15 Teamsheets'!$S$2:$Z$136,$A119,'14-15 Teamsheets'!$C$2:$C$136,BJ$1)</f>
        <v>0</v>
      </c>
      <c r="BO119" s="27" t="str">
        <f>(APPS('07-08 Teamsheets'!$H$2:$R$88,$A119,'07-08 Teamsheets'!$C$2:$C$88,BO$1)+APPS('08-09 Teamsheets'!$H$2:$R$92,$A119,'08-09 Teamsheets'!$C$2:$C$92,BO$1)+APPS('09-10 Teamsheets'!$H$2:$R$98,$A119,'09-10 Teamsheets'!$C$2:$C$98,BO$1)+APPS('10-11 Teamsheets'!$H$2:$R$106,$A119,'10-11 Teamsheets'!$C$2:$C$106,BO$1)+APPS('11-12 Teamsheets'!$H$2:$R$119,$A119,'11-12 Teamsheets'!$C$2:$C$119,BO$1)+APPS('12-13 Teamsheets'!$H$2:$R$126,$A119,'12-13 Teamsheets'!$C$2:$C$126,BO$1)+APPS('13-14 Teamsheets'!$H$2:$R$132,$A119,'13-14 Teamsheets'!$C$2:$C$132,BO$1)+APPS('14-15 Teamsheets'!$H$2:$R$136,$A119,'14-15 Teamsheets'!$C$2:$C$136,BO$1)) &amp; "(" &amp; (SUBS('07-08 Teamsheets'!$S$2:$Z$88,$A119,'07-08 Teamsheets'!$C$2:$C$88,BO$1)+SUBS('08-09 Teamsheets'!$S$2:$Z$92,$A119,'08-09 Teamsheets'!$C$2:$C$92,BO$1)+SUBS('09-10 Teamsheets'!$S$2:$Z$98,$A119,'09-10 Teamsheets'!$C$2:$C$98,BO$1)+SUBS('10-11 Teamsheets'!$S$2:$Z$106,$A119,'10-11 Teamsheets'!$C$2:$C$106,BO$1)+SUBS('11-12 Teamsheets'!$S$2:$Z$119,$A119,'11-12 Teamsheets'!$C$2:$C$119,BO$1)+SUBS('12-13 Teamsheets'!$S$2:$Z$126,$A119,'12-13 Teamsheets'!$C$2:$C$126,BO$1)+SUBS('13-14 Teamsheets'!$S$2:$Z$132,$A119,'13-14 Teamsheets'!$C$2:$C$132,BO$1)+SUBS('14-15 Teamsheets'!$S$2:$Z$136,$A119,'14-15 Teamsheets'!$C$2:$C$136,BO$1)) &amp; ")"</f>
        <v>0(0)</v>
      </c>
      <c r="BP119" s="27" t="str">
        <f>(GOALS('07-08 Teamsheets'!$H$2:$R$88,$A119,'07-08 Teamsheets'!$C$2:$C$88,BO$1)+GOALS('08-09 Teamsheets'!$H$2:$R$92,$A119,'08-09 Teamsheets'!$C$2:$C$92,BO$1)+GOALS('09-10 Teamsheets'!$H$2:$R$98,$A119,'09-10 Teamsheets'!$C$2:$C$98,BO$1)+GOALS('10-11 Teamsheets'!$H$2:$R$106,$A119,'10-11 Teamsheets'!$C$2:$C$106,BO$1)+GOALS('11-12 Teamsheets'!$H$2:$R$119,$A119,'11-12 Teamsheets'!$C$2:$C$119,BO$1)+GOALS('12-13 Teamsheets'!$H$2:$R$126,$A119,'12-13 Teamsheets'!$C$2:$C$126,BO$1)+GOALS('13-14 Teamsheets'!$H$2:$R$132,$A119,'13-14 Teamsheets'!$C$2:$C$132,BO$1)+GOALS('14-15 Teamsheets'!$H$2:$R$136,$A119,'14-15 Teamsheets'!$C$2:$C$136,BO$1)) &amp; "(" &amp; (GOALS('07-08 Teamsheets'!$S$2:$Z$88,$A119,'07-08 Teamsheets'!$C$2:$C$88,BO$1)+GOALS('08-09 Teamsheets'!$S$2:$Z$92,$A119,'08-09 Teamsheets'!$C$2:$C$92,BO$1)+GOALS('09-10 Teamsheets'!$S$2:$Z$98,$A119,'09-10 Teamsheets'!$C$2:$C$98,BO$1)+GOALS('10-11 Teamsheets'!$S$2:$Z$106,$A119,'10-11 Teamsheets'!$C$2:$C$106,BO$1)+GOALS('11-12 Teamsheets'!$S$2:$Z$119,$A119,'11-12 Teamsheets'!$C$2:$C$119,BO$1)+GOALS('12-13 Teamsheets'!$S$2:$Z$126,$A119,'12-13 Teamsheets'!$C$2:$C$126,BO$1)+GOALS('13-14 Teamsheets'!$S$2:$Z$132,$A119,'13-14 Teamsheets'!$C$2:$C$132,BO$1)+GOALS('14-15 Teamsheets'!$S$2:$Z$136,$A119,'14-15 Teamsheets'!$C$2:$C$136,BO$1)) &amp; ")"</f>
        <v>0(0)</v>
      </c>
      <c r="BQ119" s="27">
        <f>Clean_sheet('07-08 Teamsheets'!$C$2:$H$92,$A119,BO$1)+Clean_sheet('08-09 Teamsheets'!$C$2:$H$92,$A119,BO$1)+Clean_sheet('09-10 Teamsheets'!$C$2:$H$98,$A119,BO$1)+Clean_sheet('10-11 Teamsheets'!$C$2:$H$106,$A119,BO$1)+Clean_sheet('11-12 Teamsheets'!$C$2:$H$119,$A119,BO$1)+Clean_sheet('12-13 Teamsheets'!$C$2:$H$126,$A119,BO$1)+Clean_sheet('13-14 Teamsheets'!$C$2:$H$132,$A119,BO$1)+Clean_sheet('14-15 Teamsheets'!$C$2:$H$136,$A119,BO$1)</f>
        <v>0</v>
      </c>
      <c r="BR119" s="27" t="str">
        <f>(CARDS('07-08 Teamsheets'!$H$2:$Z$88,$A119,$CX$2,'07-08 Teamsheets'!$C$2:$C$88,BO$1)+CARDS('08-09 Teamsheets'!$H$2:$Z$92,$A119,$CX$2,'08-09 Teamsheets'!$C$2:$C$92,BO$1)+CARDS('09-10 Teamsheets'!$H$2:$Z$98,$A119,$CX$2,'09-10 Teamsheets'!$C$2:$C$98,BO$1)+CARDS('10-11 Teamsheets'!$H$2:$Z$106,$A119,$CX$2,'10-11 Teamsheets'!$C$2:$C$106,BO$1)+CARDS('11-12 Teamsheets'!$H$2:$Z$119,$A119,$CX$2,'11-12 Teamsheets'!$C$2:$C$119,BO$1)+CARDS('12-13 Teamsheets'!$H$2:$Z$126,$A119,$CX$2,'12-13 Teamsheets'!$C$2:$C$126,BO$1)+CARDS('13-14 Teamsheets'!$H$2:$Z$132,$A119,$CX$2,'13-14 Teamsheets'!$C$2:$C$132,BO$1)+CARDS('14-15 Teamsheets'!$H$2:$Z$136,$A119,$CX$2,'14-15 Teamsheets'!$C$2:$C$136,BO$1)) &amp; "(" &amp; (CARDS('07-08 Teamsheets'!$H$2:$Z$88,$A119,$CX$3,'07-08 Teamsheets'!$C$2:$C$88,BO$1)+CARDS('08-09 Teamsheets'!$H$2:$Z$92,$A119,$CX$3,'08-09 Teamsheets'!$C$2:$C$92,BO$1)+CARDS('09-10 Teamsheets'!$H$2:$Z$98,$A119,$CX$3,'09-10 Teamsheets'!$C$2:$C$98,BO$1)+CARDS('10-11 Teamsheets'!$H$2:$Z$106,$A119,$CX$3,'10-11 Teamsheets'!$C$2:$C$106,BO$1)+CARDS('11-12 Teamsheets'!$H$2:$Z$119,$A119,$CX$3,'11-12 Teamsheets'!$C$2:$C$119,BO$1)+CARDS('12-13 Teamsheets'!$H$2:$Z$126,$A119,$CX$3,'12-13 Teamsheets'!$C$2:$C$126,BO$1)+CARDS('13-14 Teamsheets'!$H$2:$Z$132,$A119,$CX$3,'13-14 Teamsheets'!$C$2:$C$132,BO$1)+CARDS('14-15 Teamsheets'!$H$2:$Z$136,$A119,$CX$3,'14-15 Teamsheets'!$C$2:$C$136,BO$1)) &amp; ")"</f>
        <v>0(0)</v>
      </c>
      <c r="BS119" s="82">
        <f>MINS_PLAYED('07-08 Teamsheets'!$H$2:$R$88,$A119,'07-08 Teamsheets'!$C$2:$C$88,BO$1)+MINS_PLAYED('08-09 Teamsheets'!$H$2:$R$92,$A119,'08-09 Teamsheets'!$C$2:$C$92,BO$1)+MINS_PLAYED('09-10 Teamsheets'!$H$2:$R$98,$A119,'09-10 Teamsheets'!$C$2:$C$98,BO$1)+MINS_PLAYED('10-11 Teamsheets'!$H$2:$R$106,$A119,'10-11 Teamsheets'!$C$2:$C$106,BO$1)+MINS_PLAYED('11-12 Teamsheets'!$H$2:$R$119,$A119,'11-12 Teamsheets'!$C$2:$C$119,BO$1)+MINS_PLAYED('12-13 Teamsheets'!$H$2:$R$126,$A119,'12-13 Teamsheets'!$C$2:$C$126,BO$1)+MINS_PLAYED('13-14 Teamsheets'!$H$2:$R$132,$A119,'13-14 Teamsheets'!$C$2:$C$132,BO$1)+MINS_PLAYED('14-15 Teamsheets'!$H$2:$R$136,$A119,'14-15 Teamsheets'!$C$2:$C$136,BO$1)+MINS_AS_SUB('07-08 Teamsheets'!$S$2:$Z$88,$A119,'07-08 Teamsheets'!$C$2:$C$88,BO$1)+MINS_AS_SUB('08-09 Teamsheets'!$S$2:$Z$92,$A119,'08-09 Teamsheets'!$C$2:$C$92,BO$1)+MINS_AS_SUB('09-10 Teamsheets'!$S$2:$Z$98,$A119,'09-10 Teamsheets'!$C$2:$C$98,BO$1)+MINS_AS_SUB('10-11 Teamsheets'!$S$2:$Z$106,$A119,'10-11 Teamsheets'!$C$2:$C$106,BO$1)+MINS_AS_SUB('11-12 Teamsheets'!$S$2:$Z$119,$A119,'11-12 Teamsheets'!$C$2:$C$119,BO$1)+MINS_AS_SUB('12-13 Teamsheets'!$S$2:$Z$126,$A119,'12-13 Teamsheets'!$C$2:$C$126,BO$1)+MINS_AS_SUB('13-14 Teamsheets'!$S$2:$Z$132,$A119,'13-14 Teamsheets'!$C$2:$C$132,BO$1)+MINS_AS_SUB('14-15 Teamsheets'!$S$2:$Z$136,$A119,'14-15 Teamsheets'!$C$2:$C$136,BO$1)</f>
        <v>0</v>
      </c>
      <c r="BT119" s="71">
        <f>APPS('05-06 Teamsheets'!$H$2:$R$71,$A119,'05-06 Teamsheets'!$C$2:$C$71,B$1)+SUBS('05-06 Teamsheets'!$S$2:$W$71,$A119,'05-06 Teamsheets'!$C$2:$C$71,B$1)+APPS('06-07 Teamsheets'!$H$2:$R$83,$A119,'06-07 Teamsheets'!$C$2:$C$83,G$1)+SUBS('06-07 Teamsheets'!$S$2:$Z$83,$A119,'06-07 Teamsheets'!$C$2:$C$83,G$1)+APPS('07-08 Teamsheets'!$H$2:$R$88,$A119,'07-08 Teamsheets'!$C$2:$C$88,L$1)+SUBS('07-08 Teamsheets'!$S$2:$Z$88,$A119,'07-08 Teamsheets'!$C$2:$C$88,L$1)+APPS('08-09 Teamsheets'!$H$2:$R$92,$A119,'08-09 Teamsheets'!$C$2:$C$92,Q$1)+SUBS('08-09 Teamsheets'!$S$2:$Z$92,$A119,'08-09 Teamsheets'!$C$2:$C$92,Q$1)+APPS('09-10 Teamsheets'!$H$2:$R$98,$A119,'09-10 Teamsheets'!$C$2:$C$98,Q$1)+SUBS('09-10 Teamsheets'!$S$2:$Z$98,$A119,'09-10 Teamsheets'!$C$2:$C$98,Q$1)+APPS('10-11 Teamsheets'!$H$2:$R$107,$A119,'10-11 Teamsheets'!$C$2:$C$107,Q$1)+SUBS('10-11 Teamsheets'!$S$2:$Z$107,$A119,'10-11 Teamsheets'!$C$2:$C$107,Q$1)+APPS('11-12 Teamsheets'!$H$2:$R$119,$A119,'11-12 Teamsheets'!$C$2:$C$119,Q$1)+SUBS('11-12 Teamsheets'!$S$2:$Z$119,$A119,'11-12 Teamsheets'!$C$2:$C$119,Q$1)+APPS('12-13 Teamsheets'!$H$2:$R$126,$A119,'12-13 Teamsheets'!$C$2:$C$126,Q$1)+SUBS('12-13 Teamsheets'!$S$2:$Z$126,$A119,'12-13 Teamsheets'!$C$2:$C$126,Q$1)+APPS('13-14 Teamsheets'!$H$2:$R$132,$A119,'13-14 Teamsheets'!$C$2:$C$132,Q$1)+SUBS('13-14 Teamsheets'!$S$2:$Z$132,$A119,'13-14 Teamsheets'!$C$2:$C$132,Q$1)+APPS('14-15 Teamsheets'!$H$2:$R$136,$A119,'14-15 Teamsheets'!$C$2:$C$136,Q$1)+SUBS('14-15 Teamsheets'!$S$2:$Z$136,$A119,'14-15 Teamsheets'!$C$2:$C$136,Q$1)</f>
        <v>2</v>
      </c>
      <c r="BU119" s="132">
        <v>0</v>
      </c>
      <c r="BV119" s="27">
        <f>APPS('07-08 Teamsheets'!$H$2:$R$88,$A119,'07-08 Teamsheets'!$C$2:$C$88,AZ$1)+SUBS('07-08 Teamsheets'!$S$2:$Z$88,$A119,'07-08 Teamsheets'!$C$2:$C$88,AZ$1)+APPS('11-12 Teamsheets'!$H$2:$R$119,$A119,'11-12 Teamsheets'!$C$2:$C$119,AZ$1)+SUBS('11-12 Teamsheets'!$S$2:$Z$119,$A119,'11-12 Teamsheets'!$C$2:$C$119,AZ$1)+APPS('12-13 Teamsheets'!$H$2:$R$126,$A119,'12-13 Teamsheets'!$C$2:$C$126,AZ$1)+SUBS('12-13 Teamsheets'!$S$2:$Z$126,$A119,'12-13 Teamsheets'!$C$2:$C$126,AZ$1)+APPS('13-14 Teamsheets'!$H$2:$R$132,$A119,'13-14 Teamsheets'!$C$2:$C$132,AZ$1)+SUBS('13-14 Teamsheets'!$S$2:$Z$132,$A119,'13-14 Teamsheets'!$C$2:$C$132,AZ$1)+APPS('14-15 Teamsheets'!$H$2:$R$136,$A119,'14-15 Teamsheets'!$C$2:$C$136,AZ$1)+SUBS('14-15 Teamsheets'!$S$2:$Z$136,$A119,'14-15 Teamsheets'!$C$2:$C$136,AZ$1)+APPS('08-09 Teamsheets'!$H$2:$R$92,$A119,'08-09 Teamsheets'!$C$2:$C$92,BE$1)+APPS('09-10 Teamsheets'!$H$2:$R$98,$A119,'09-10 Teamsheets'!$C$2:$C$98,BE$1)+SUBS('08-09 Teamsheets'!$S$2:$Z$92,$A119,'08-09 Teamsheets'!$C$2:$C$92,BE$1)+SUBS('09-10 Teamsheets'!$S$2:$Z$98,$A119,'09-10 Teamsheets'!$C$2:$C$98,BE$1)+APPS('10-11 Teamsheets'!$H$2:$R$107,$A119,'10-11 Teamsheets'!$C$2:$C$107,BE$1)+SUBS('10-11 Teamsheets'!$S$2:$Z$107,$A119,'10-11 Teamsheets'!$C$2:$C$107,BE$1)+APPS('11-12 Teamsheets'!$H$2:$R$119,$A119,'11-12 Teamsheets'!$C$2:$C$119,BE$1)+SUBS('11-12 Teamsheets'!$S$2:$Z$119,$A119,'11-12 Teamsheets'!$C$2:$C$119,BE$1)+APPS('12-13 Teamsheets'!$H$2:$R$126,$A119,'12-13 Teamsheets'!$C$2:$C$126,BE$1)+SUBS('12-13 Teamsheets'!$S$2:$Z$126,$A119,'12-13 Teamsheets'!$C$2:$C$126,BE$1)+APPS('13-14 Teamsheets'!$H$2:$R$132,$A119,'13-14 Teamsheets'!$C$2:$C$132,BE$1)+SUBS('13-14 Teamsheets'!$S$2:$Z$132,$A119,'13-14 Teamsheets'!$C$2:$C$132,BE$1)+APPS('14-15 Teamsheets'!$H$2:$R$136,$A119,'14-15 Teamsheets'!$C$2:$C$136,BE$1)+SUBS('14-15 Teamsheets'!$S$2:$Z$136,$A119,'14-15 Teamsheets'!$C$2:$C$136,BE$1)</f>
        <v>1</v>
      </c>
      <c r="BW119" s="27">
        <f>APPS('07-08 Teamsheets'!$H$2:$R$88,$A119,'07-08 Teamsheets'!$C$2:$C$88,BJ$1)+APPS('08-09 Teamsheets'!$H$2:$R$92,$A119,'08-09 Teamsheets'!$C$2:$C$92,BJ$1)+APPS('09-10 Teamsheets'!$H$2:$R$98,$A119,'09-10 Teamsheets'!$C$2:$C$98,BJ$1)+SUBS('07-08 Teamsheets'!$S$2:$Z$88,$A119,'07-08 Teamsheets'!$C$2:$C$88,BJ$1)+SUBS('08-09 Teamsheets'!$S$2:$Z$92,$A119,'08-09 Teamsheets'!$C$2:$C$92,BJ$1)+SUBS('09-10 Teamsheets'!$S$2:$Z$98,$A119,'09-10 Teamsheets'!$C$2:$C$98,BJ$1)+APPS('10-11 Teamsheets'!$H$2:$R$107,$A119,'10-11 Teamsheets'!$C$2:$C$107,BJ$1)+SUBS('10-11 Teamsheets'!$S$2:$Z$107,$A119,'10-11 Teamsheets'!$C$2:$C$107,BJ$1)+APPS('11-12 Teamsheets'!$H$2:$R$119,$A119,'11-12 Teamsheets'!$C$2:$C$119,BJ$1)+SUBS('11-12 Teamsheets'!$S$2:$Z$111,$A119,'11-12 Teamsheets'!$C$2:$C$119,BJ$1)+APPS('12-13 Teamsheets'!$H$2:$R$126,$A119,'12-13 Teamsheets'!$C$2:$C$126,BJ$1)+SUBS('12-13 Teamsheets'!$S$2:$Z$118,$A119,'12-13 Teamsheets'!$C$2:$C$126,BJ$1)+APPS('13-14 Teamsheets'!$H$2:$R$132,$A119,'13-14 Teamsheets'!$C$2:$C$132,BJ$1)+SUBS('13-14 Teamsheets'!$S$2:$Z$124,$A119,'13-14 Teamsheets'!$C$2:$C$132,BJ$1)+APPS('14-15 Teamsheets'!$H$2:$R$136,$A119,'14-15 Teamsheets'!$C$2:$C$136,BJ$1)+SUBS('14-15 Teamsheets'!$S$2:$Z$128,$A119,'14-15 Teamsheets'!$C$2:$C$136,BJ$1)</f>
        <v>0</v>
      </c>
      <c r="BX119" s="27">
        <f>APPS('07-08 Teamsheets'!$H$2:$R$88,$A119,'07-08 Teamsheets'!$C$2:$C$88,BO$1)+APPS('08-09 Teamsheets'!$H$2:$R$92,$A119,'08-09 Teamsheets'!$C$2:$C$92,BO$1)+APPS('09-10 Teamsheets'!$H$2:$R$98,$A119,'09-10 Teamsheets'!$C$2:$C$98,BO$1)+SUBS('07-08 Teamsheets'!$S$2:$Z$88,$A119,'07-08 Teamsheets'!$C$2:$C$88,BO$1)+SUBS('08-09 Teamsheets'!$S$2:$Z$92,$A119,'08-09 Teamsheets'!$C$2:$C$92,BO$1)+SUBS('09-10 Teamsheets'!$S$2:$Z$98,$A119,'09-10 Teamsheets'!$C$2:$C$98,BO$1)+APPS('10-11 Teamsheets'!$H$2:$R$107,$A119,'10-11 Teamsheets'!$C$2:$C$107,BO$1)+SUBS('10-11 Teamsheets'!$S$2:$Z$107,$A119,'10-11 Teamsheets'!$C$2:$C$107,BO$1)+APPS('11-12 Teamsheets'!$H$2:$R$119,$A119,'11-12 Teamsheets'!$C$2:$C$119,BO$1)+SUBS('11-12 Teamsheets'!$S$2:$Z$119,$A119,'11-12 Teamsheets'!$C$2:$C$119,BO$1)+APPS('12-13 Teamsheets'!$H$2:$R$126,$A119,'12-13 Teamsheets'!$C$2:$C$126,BO$1)+SUBS('12-13 Teamsheets'!$S$2:$Z$126,$A119,'12-13 Teamsheets'!$C$2:$C$126,BO$1)+APPS('13-14 Teamsheets'!$H$2:$R$132,$A119,'13-14 Teamsheets'!$C$2:$C$132,BO$1)+SUBS('13-14 Teamsheets'!$S$2:$Z$132,$A119,'13-14 Teamsheets'!$C$2:$C$132,BO$1)+APPS('14-15 Teamsheets'!$H$2:$R$136,$A119,'14-15 Teamsheets'!$C$2:$C$136,BO$1)+SUBS('14-15 Teamsheets'!$S$2:$Z$136,$A119,'14-15 Teamsheets'!$C$2:$C$136,BO$1)</f>
        <v>0</v>
      </c>
      <c r="BY119" s="28">
        <f t="shared" si="31"/>
        <v>1</v>
      </c>
      <c r="BZ119" s="27" t="str">
        <f>(APPS('05-06 Teamsheets'!$H$2:$R$71,$A119) + APPS('06-07 Teamsheets'!$H$2:$R$83,$A119) +APPS('07-08 Teamsheets'!$H$2:$R$88,$A119) + APPS('08-09 Teamsheets'!$H$2:$R$92,$A119)+APPS('09-10 Teamsheets'!$H$2:$R$98,$A119)+APPS('10-11 Teamsheets'!$H$2:$R$107,$A119)+APPS('11-12 Teamsheets'!$H$2:$R$119,$A119)+APPS('12-13 Teamsheets'!$H$2:$R$126,$A119)+APPS('13-14 Teamsheets'!$H$2:$R$132,$A119)+APPS('14-15 Teamsheets'!$H$2:$R$136,$A119)) &amp; "(" &amp; (SUBS('05-06 Teamsheets'!$S$2:$W$71,$A119)+SUBS('06-07 Teamsheets'!$S$2:$Z$83,$A119)+SUBS('07-08 Teamsheets'!$S$2:$Z$88,$A119) +SUBS('08-09 Teamsheets'!$S$2:$Z$92,$A119)+SUBS('09-10 Teamsheets'!$S$2:$Z$98,$A119)+SUBS('10-11 Teamsheets'!$S$2:$Z$107,$A119)+SUBS('11-12 Teamsheets'!$S$2:$Z$119,$A119)+SUBS('12-13 Teamsheets'!$S$2:$Z$126,$A119)+SUBS('13-14 Teamsheets'!$S$2:$Z$132,$A119)+SUBS('14-15 Teamsheets'!$S$2:$Z$136,$A119)) &amp; ")"</f>
        <v>1(2)</v>
      </c>
      <c r="CA119" s="28">
        <f t="shared" si="32"/>
        <v>3</v>
      </c>
      <c r="CB119" s="71">
        <f>GOALS('05-06 Teamsheets'!$H$2:$W$71,$A119,'05-06 Teamsheets'!$C$2:$C$71,B$1)+GOALS('06-07 Teamsheets'!$H$2:$Z$83,$A119,'06-07 Teamsheets'!$C$2:$C$83,G$1)+GOALS('07-08 Teamsheets'!$H$2:$Z$88,$A119,'07-08 Teamsheets'!$C$2:$C$88,L$1)+GOALS('08-09 Teamsheets'!$H$2:$Z$92,$A119,'08-09 Teamsheets'!$C$2:$C$92,Q$1)+GOALS('09-10 Teamsheets'!$H$2:$Z$98,$A119,'09-10 Teamsheets'!$C$2:$C$98,Q$1)+GOALS('10-11 Teamsheets'!$H$2:$Z$107,$A119,'10-11 Teamsheets'!$C$2:$C$107,Q$1)+GOALS('11-12 Teamsheets'!$H$2:$Z$119,$A119,'11-12 Teamsheets'!$C$2:$C$119,Q$1)+GOALS('12-13 Teamsheets'!$H$2:$Z$126,$A119,'12-13 Teamsheets'!$C$2:$C$126,Q$1)+GOALS('13-14 Teamsheets'!$H$2:$Z$132,$A119,'13-14 Teamsheets'!$C$2:$C$132,Q$1)+GOALS('14-15 Teamsheets'!$H$2:$Z$136,$A119,'14-15 Teamsheets'!$C$2:$C$136,Q$1)</f>
        <v>0</v>
      </c>
      <c r="CC119" s="27">
        <f>GOALS('05-06 Teamsheets'!$H$2:$W$71,$A119,'05-06 Teamsheets'!$C$2:$C$71,V$1)+GOALS('05-06 Teamsheets'!$H$2:$W$71,$A119,'05-06 Teamsheets'!$C$2:$C$71,AA$1)+GOALS('06-07 Teamsheets'!$H$2:$Z$83,$A119,'06-07 Teamsheets'!$C$2:$C$83,AF$1)+GOALS('06-07 Teamsheets'!$H$2:$Z$83,$A119,'06-07 Teamsheets'!$C$2:$C$83,AK$1)+GOALS('07-08 Teamsheets'!$H$2:$Z$88,$A119,'07-08 Teamsheets'!$C$2:$C$88,AP$1)+GOALS('07-08 Teamsheets'!$H$2:$Z$88,$A119,'07-08 Teamsheets'!$C$2:$C$88,AU$1)+GOALS('07-08 Teamsheets'!$H$2:$Z$88,$A119,'07-08 Teamsheets'!$C$2:$C$88,AZ$1)+GOALS('11-12 Teamsheets'!$H$2:$Z$119,$A119,'11-12 Teamsheets'!$C$2:$C$119,AZ$1)+GOALS('12-13 Teamsheets'!$H$2:$Z$120,$A119,'12-13 Teamsheets'!$C$2:$C$120,AZ$1)+GOALS('13-14 Teamsheets'!$H$2:$Z$126,$A119,'13-14 Teamsheets'!$C$2:$C$126,AZ$1)+GOALS('14-15 Teamsheets'!$H$2:$Z$130,$A119,'14-15 Teamsheets'!$C$2:$C$130,AZ$1)+GOALS('08-09 Teamsheets'!$H$2:$Z$92,$A119,'08-09 Teamsheets'!$C$2:$C$92,BE$1)+GOALS('09-10 Teamsheets'!$H$2:$Z$98,$A119,'09-10 Teamsheets'!$C$2:$C$98,BE$1)+GOALS('10-11 Teamsheets'!$H$2:$Z$107,$A119,'10-11 Teamsheets'!$C$2:$C$107,BE$1)+GOALS('11-12 Teamsheets'!$H$2:$Z$119,$A119,'11-12 Teamsheets'!$C$2:$C$119,BE$1)+GOALS('12-13 Teamsheets'!$H$2:$Z$126,$A119,'12-13 Teamsheets'!$C$2:$C$126,BE$1)+GOALS('13-14 Teamsheets'!$H$2:$Z$132,$A119,'13-14 Teamsheets'!$C$2:$C$132,BE$1)+GOALS('14-15 Teamsheets'!$H$2:$Z$136,$A119,'14-15 Teamsheets'!$C$2:$C$136,BE$1)</f>
        <v>0</v>
      </c>
      <c r="CD119" s="27">
        <f>GOALS('07-08 Teamsheets'!$H$2:$Z$88,$A119,'07-08 Teamsheets'!$C$2:$C$88,BJ$1)
+GOALS('08-09 Teamsheets'!$H$2:$Z$92,$A119,'08-09 Teamsheets'!$C$2:$C$92,BJ$1)
+GOALS('09-10 Teamsheets'!$H$2:$Z$98,$A119,'09-10 Teamsheets'!$C$2:$C$98,BJ$1)
+GOALS('10-11 Teamsheets'!$H$2:$Z$107,$A119,'10-11 Teamsheets'!$C$2:$C$107,BJ$1)
+GOALS('11-12 Teamsheets'!$H$2:$Z$119,$A119,'11-12 Teamsheets'!$C$2:$C$119,BJ$1)
+GOALS('12-13 Teamsheets'!$H$2:$Z$124,$A119,'12-13 Teamsheets'!$C$2:$C$124,BJ$1)+GOALS('13-14 Teamsheets'!$H$2:$Z$130,$A119,'13-14 Teamsheets'!$C$2:$C$130,BJ$1)+GOALS('14-15 Teamsheets'!$H$2:$Z$134,$A119,'14-15 Teamsheets'!$C$2:$C$134,BJ$1)
+GOALS('07-08 Teamsheets'!$H$2:$Z$88,$A119,'07-08 Teamsheets'!$C$2:$C$88,BO$1)
+GOALS('08-09 Teamsheets'!$H$2:$Z$92,$A119,'08-09 Teamsheets'!$C$2:$C$92,BO$1)
+GOALS('09-10 Teamsheets'!$H$2:$Z$98,$A119,'09-10 Teamsheets'!$C$2:$C$98,BO$1)
+GOALS('10-11 Teamsheets'!$H$2:$Z$107,$A119,'10-11 Teamsheets'!$C$2:$C$107,BO$1)
+GOALS('11-12 Teamsheets'!$H$2:$Z$119,$A119,'11-12 Teamsheets'!$C$2:$C$119,BO$1)
+GOALS('12-13 Teamsheets'!$H$2:$Z$126,$A119,'12-13 Teamsheets'!$C$2:$C$126,BO$1)+GOALS('13-14 Teamsheets'!$H$2:$Z$132,$A119,'13-14 Teamsheets'!$C$2:$C$132,BO$1)+GOALS('14-15 Teamsheets'!$H$2:$Z$136,$A119,'14-15 Teamsheets'!$C$2:$C$136,BO$1)</f>
        <v>0</v>
      </c>
      <c r="CE119" s="28">
        <f t="shared" si="33"/>
        <v>0</v>
      </c>
      <c r="CF119" s="27" t="str">
        <f>(GOALS('05-06 Teamsheets'!$H$2:$R$71,$A119) +GOALS('06-07 Teamsheets'!$H$2:$R$83,$A119) +  GOALS('07-08 Teamsheets'!$H$2:$R$88,$A119) + GOALS('08-09 Teamsheets'!$H$2:$R$92,$A119)+GOALS('09-10 Teamsheets'!$H$2:$R$98,$A119)+GOALS('10-11 Teamsheets'!$H$2:$R$107,$A119)+GOALS('11-12 Teamsheets'!$H$2:$R$119,$A119)+GOALS('12-13 Teamsheets'!$H$2:$R$126,$A119)+GOALS('13-14 Teamsheets'!$H$2:$R$132,$A119)+GOALS('14-15 Teamsheets'!$H$2:$R$136,$A119)) &amp; "(" &amp; (GOALS('05-06 Teamsheets'!$S$2:$W$71,$A119)+GOALS('06-07 Teamsheets'!$S$2:$Z$83,$A119)+GOALS('07-08 Teamsheets'!$S$2:$Z$88,$A119)+GOALS('08-09 Teamsheets'!$S$2:$Z$92,$A119)+GOALS('09-10 Teamsheets'!$S$2:$Z$98,$A119)+GOALS('10-11 Teamsheets'!$S$2:$Z$107,$A119)+GOALS('11-12 Teamsheets'!$S$2:$Z$119,$A119)+GOALS('12-13 Teamsheets'!$S$2:$Z$126,$A119)+GOALS('13-14 Teamsheets'!$S$2:$Z$132,$A119)+GOALS('14-15 Teamsheets'!$S$2:$Z$136,$A119)) &amp; ")"</f>
        <v>0(0)</v>
      </c>
      <c r="CG119" s="28">
        <f t="shared" si="34"/>
        <v>0</v>
      </c>
      <c r="CH119" s="71">
        <f t="shared" si="35"/>
        <v>0</v>
      </c>
      <c r="CI119" s="83">
        <f t="shared" si="36"/>
        <v>0</v>
      </c>
      <c r="CJ119" s="77">
        <f t="shared" si="37"/>
        <v>0</v>
      </c>
      <c r="CK119" s="74" t="str">
        <f>(CARDS('05-06 Teamsheets'!$H$2:$W$71,$A119,$CX$2)+CARDS('06-07 Teamsheets'!$H$2:$Z$83,$A119,$CX$2)+CARDS('07-08 Teamsheets'!$H$2:$Z$88,$A119,$CX$2)+CARDS('08-09 Teamsheets'!$H$2:$Z$92,$A119,$CX$2)+CARDS('09-10 Teamsheets'!$H$2:$Z$98,$A119,$CX$2)+CARDS('10-11 Teamsheets'!$H$2:$Z$107,$A119,$CX$2)+CARDS('11-12 Teamsheets'!$H$2:$Z$119,$A119,$CX$2)+CARDS('12-13 Teamsheets'!$H$2:$Z$126,$A119,$CX$2)+CARDS('13-14 Teamsheets'!$H$2:$Z$130,$A119,$CX$2)) &amp; "(" &amp; (CARDS('05-06 Teamsheets'!$H$2:$W$71,$A119,$CX$3)+CARDS('06-07 Teamsheets'!$H$2:$Z$83,$A119,$CX$3)+CARDS('07-08 Teamsheets'!$H$2:$Z$88,$A119,$CX$3)+CARDS('08-09 Teamsheets'!$H$2:$Z$92,$A119,$CX$3)+CARDS('09-10 Teamsheets'!$H$2:$Z$98,$A119,$CX$3)+CARDS('10-11 Teamsheets'!$H$2:$Z$107,$A119,$CX$3)+CARDS('11-12 Teamsheets'!$H$2:$Z$119,$A119,$CX$3)+CARDS('13-14 Teamsheets'!$H$2:$Z$130,$A119,$CX$3)) &amp; ")"</f>
        <v>0(0)</v>
      </c>
      <c r="CL119" s="28">
        <f>SUM(F119,K119,P119,U119)</f>
        <v>58</v>
      </c>
      <c r="CM119" s="28">
        <f>SUM(Z119,AE119,AJ119,AO119,AT119,BI119,AY119,BN119,BS119,BD119)</f>
        <v>46</v>
      </c>
      <c r="CN119" s="77">
        <f>SUM(CL119:CM119)</f>
        <v>104</v>
      </c>
      <c r="CO119" s="28">
        <f>IF(AND(CN119&lt;&gt;0, CA119&lt;&gt;0),CN119/CA119,0)</f>
        <v>34.666666666666664</v>
      </c>
      <c r="CP119" s="28">
        <f>IF(CG119&lt;&gt;0,CG119/CA119,0)</f>
        <v>0</v>
      </c>
      <c r="CQ119" s="77">
        <f>IF(CG119&lt;&gt;0,CN119/CG119,0)</f>
        <v>0</v>
      </c>
      <c r="CS119" s="71">
        <f t="shared" si="26"/>
        <v>148</v>
      </c>
      <c r="CT119" s="83">
        <f t="shared" si="27"/>
        <v>157</v>
      </c>
      <c r="CU119" s="77">
        <f t="shared" si="28"/>
        <v>101</v>
      </c>
      <c r="CW119"/>
      <c r="CX119" s="30"/>
    </row>
    <row r="120" spans="1:102" x14ac:dyDescent="0.2">
      <c r="A120" s="26" t="s">
        <v>51</v>
      </c>
      <c r="B120" s="27" t="s">
        <v>1635</v>
      </c>
      <c r="C120" s="27" t="s">
        <v>1635</v>
      </c>
      <c r="D120" s="27">
        <v>0</v>
      </c>
      <c r="E120" s="27" t="s">
        <v>1635</v>
      </c>
      <c r="F120" s="82">
        <v>0</v>
      </c>
      <c r="G120" s="27" t="s">
        <v>1635</v>
      </c>
      <c r="H120" s="27" t="s">
        <v>1635</v>
      </c>
      <c r="I120" s="27">
        <v>0</v>
      </c>
      <c r="J120" s="27" t="s">
        <v>1635</v>
      </c>
      <c r="K120" s="82">
        <v>0</v>
      </c>
      <c r="L120" s="27" t="s">
        <v>1635</v>
      </c>
      <c r="M120" s="27" t="s">
        <v>1635</v>
      </c>
      <c r="N120" s="27">
        <v>0</v>
      </c>
      <c r="O120" s="27" t="s">
        <v>1635</v>
      </c>
      <c r="P120" s="82">
        <v>0</v>
      </c>
      <c r="Q120" s="27" t="str">
        <f>(APPS('08-09 Teamsheets'!$H$2:$R$92,$A120,'08-09 Teamsheets'!$C$2:$C$92,Q$1)+APPS('09-10 Teamsheets'!$H$2:$R$98,$A120,'09-10 Teamsheets'!$C$2:$C$98,Q$1)+APPS('10-11 Teamsheets'!$H$2:$R$107,$A120,'10-11 Teamsheets'!$C$2:$C$107,Q$1)+APPS('11-12 Teamsheets'!$H$2:$R$119,$A120,'11-12 Teamsheets'!$C$2:$C$119,Q$1)+APPS('12-13 Teamsheets'!$H$2:$R$126,$A120,'12-13 Teamsheets'!$C$2:$C$126,Q$1)+APPS('13-14 Teamsheets'!$H$2:$R$132,$A120,'13-14 Teamsheets'!$C$2:$C$132,Q$1)+APPS('14-15 Teamsheets'!$H$2:$R$136,$A120,'14-15 Teamsheets'!$C$2:$C$136,Q$1)) &amp; "(" &amp; (SUBS('08-09 Teamsheets'!$S$2:$Z$92,$A120,'08-09 Teamsheets'!$C$2:$C$92,Q$1)+SUBS('09-10 Teamsheets'!$S$2:$Z$98,$A120,'09-10 Teamsheets'!$C$2:$C$98,Q$1)+SUBS('10-11 Teamsheets'!$S$2:$Z$107,$A120,'10-11 Teamsheets'!$C$2:$C$107,Q$1)+SUBS('11-12 Teamsheets'!$S$2:$Z$119,$A120,'11-12 Teamsheets'!$C$2:$C$119,Q$1)+SUBS('12-13 Teamsheets'!$S$2:$Z$126,$A120,'12-13 Teamsheets'!$C$2:$C$126,Q$1)+SUBS('13-14 Teamsheets'!$S$2:$Z$132,$A120,'13-14 Teamsheets'!$C$2:$C$132,Q$1)+SUBS('14-15 Teamsheets'!$S$2:$Z$136,$A120,'14-15 Teamsheets'!$C$2:$C$136,Q$1)) &amp; ")"</f>
        <v>38(0)</v>
      </c>
      <c r="R120" s="27" t="str">
        <f>(GOALS('08-09 Teamsheets'!$H$2:$R$92,$A120,'08-09 Teamsheets'!$C$2:$C$92,Q$1)+GOALS('09-10 Teamsheets'!$H$2:$R$98,$A120,'09-10 Teamsheets'!$C$2:$C$98,Q$1)+GOALS('10-11 Teamsheets'!$H$2:$R$107,$A120,'10-11 Teamsheets'!$C$2:$C$107,Q$1)+GOALS('11-12 Teamsheets'!$H$2:$R$119,$A120,'11-12 Teamsheets'!$C$2:$C$119,Q$1)+GOALS('12-13 Teamsheets'!$H$2:$R$126,$A120,'12-13 Teamsheets'!$C$2:$C$126,Q$1)+GOALS('13-14 Teamsheets'!$H$2:$R$132,$A120,'13-14 Teamsheets'!$C$2:$C$132,Q$1)+GOALS('14-15 Teamsheets'!$H$2:$R$136,$A120,'14-15 Teamsheets'!$C$2:$C$136,Q$1)) &amp; "(" &amp; (GOALS('08-09 Teamsheets'!$S$2:$Z$92,$A120,'08-09 Teamsheets'!$C$2:$C$92,Q$1)+GOALS('09-10 Teamsheets'!$S$2:$Z$98,$A120,'09-10 Teamsheets'!$C$2:$C$98,Q$1)+GOALS('10-11 Teamsheets'!$S$2:$Z$107,$A120,'10-11 Teamsheets'!$C$2:$C$107,Q$1)+GOALS('11-12 Teamsheets'!$S$2:$Z$119,$A120,'11-12 Teamsheets'!$C$2:$C$119,Q$1)+GOALS('12-13 Teamsheets'!$S$2:$Z$126,$A120,'12-13 Teamsheets'!$C$2:$C$126,Q$1)+GOALS('13-14 Teamsheets'!$S$2:$Z$132,$A120,'13-14 Teamsheets'!$C$2:$C$132,Q$1)+GOALS('14-15 Teamsheets'!$S$2:$Z$136,$A120,'14-15 Teamsheets'!$C$2:$C$136,Q$1)) &amp; ")"</f>
        <v>1(0)</v>
      </c>
      <c r="S120" s="27">
        <f>Clean_sheet('08-09 Teamsheets'!$C$2:$H$92,$A120,Q$1)+Clean_sheet('09-10 Teamsheets'!$C$2:$H$98,$A120,Q$1)+Clean_sheet('10-11 Teamsheets'!$C$2:$H$107,$A120,Q$1)+Clean_sheet('11-12 Teamsheets'!$C$2:$H$119,$A120,Q$1)+Clean_sheet('12-13 Teamsheets'!$C$2:$H$126,$A120,Q$1)+Clean_sheet('13-14 Teamsheets'!$C$2:$H$132,$A120,Q$1)+Clean_sheet('14-15 Teamsheets'!$C$2:$H$136,$A120,Q$1)</f>
        <v>0</v>
      </c>
      <c r="T120" s="27" t="str">
        <f>(CARDS('08-09 Teamsheets'!$H$2:$Z$92,$A120,$CX$2,'08-09 Teamsheets'!$C$2:$C$92,Q$1)+CARDS('09-10 Teamsheets'!$H$2:$Z$98,$A120,$CX$2,'09-10 Teamsheets'!$C$2:$C$98,Q$1)+CARDS('10-11 Teamsheets'!$H$2:$Z$107,$A120,$CX$2,'10-11 Teamsheets'!$C$2:$C$107,Q$1)+CARDS('11-12 Teamsheets'!$H$2:$Z$119,$A120,$CX$2,'11-12 Teamsheets'!$C$2:$C$119,Q$1)+CARDS('12-13 Teamsheets'!$H$2:$Z$126,$A120,$CX$2,'12-13 Teamsheets'!$C$2:$C$126,Q$1)+CARDS('13-14 Teamsheets'!$H$2:$Z$132,$A120,$CX$2,'13-14 Teamsheets'!$C$2:$C$132,Q$1)+CARDS('14-15 Teamsheets'!$H$2:$Z$136,$A120,$CX$2,'14-15 Teamsheets'!$C$2:$C$136,Q$1)) &amp; "(" &amp; (CARDS('08-09 Teamsheets'!$H$2:$Z$92,$A120,$CX$3,'08-09 Teamsheets'!$C$2:$C$92,Q$1)+CARDS('09-10 Teamsheets'!$H$2:$Z$98,$A120,$CX$3,'09-10 Teamsheets'!$C$2:$C$98,Q$1)+CARDS('10-11 Teamsheets'!$H$2:$Z$107,$A120,$CX$3,'10-11 Teamsheets'!$C$2:$C$107,Q$1)+CARDS('11-12 Teamsheets'!$H$2:$Z$119,$A120,$CX$3,'11-12 Teamsheets'!$C$2:$C$119,Q$1)+CARDS('12-13 Teamsheets'!$H$2:$Z$126,$A120,$CX$3,'12-13 Teamsheets'!$C$2:$C$126,Q$1)+CARDS('13-14 Teamsheets'!$H$2:$Z$132,$A120,$CX$3,'13-14 Teamsheets'!$C$2:$C$132,Q$1)+CARDS('14-15 Teamsheets'!$H$2:$Z$136,$A120,$CX$3,'14-15 Teamsheets'!$C$2:$C$136,Q$1)) &amp; ")"</f>
        <v>4(1)</v>
      </c>
      <c r="U120" s="82">
        <f>MINS_PLAYED('08-09 Teamsheets'!$H$2:$R$92,$A120,'08-09 Teamsheets'!$C$2:$C$92,Q$1)+MINS_PLAYED('09-10 Teamsheets'!$H$2:$R$98,$A120,'09-10 Teamsheets'!$C$2:$C$98,Q$1)+ MINS_AS_SUB('08-09 Teamsheets'!$S$2:$Z$92,$A120,'08-09 Teamsheets'!$C$2:$C$92,Q$1)+ MINS_AS_SUB('09-10 Teamsheets'!$S$2:$Z$98,$A120,'09-10 Teamsheets'!$C$2:$C$98,Q$1)+MINS_PLAYED('10-11 Teamsheets'!$H$2:$R$107,$A120,'10-11 Teamsheets'!$C$2:$C$107,Q$1)+MINS_AS_SUB('10-11 Teamsheets'!$S$2:$Z$107,$A120,'10-11 Teamsheets'!$C$2:$C$107,Q$1)+MINS_PLAYED('11-12 Teamsheets'!$H$2:$R$119,$A120,'11-12 Teamsheets'!$C$2:$C$119,Q$1)+MINS_AS_SUB('11-12 Teamsheets'!$S$2:$Z$119,$A120,'11-12 Teamsheets'!$C$2:$C$119,Q$1)+MINS_PLAYED('12-13 Teamsheets'!$H$2:$R$126,$A120,'12-13 Teamsheets'!$C$2:$C$126,Q$1)+MINS_AS_SUB('12-13 Teamsheets'!$S$2:$Z$126,$A120,'12-13 Teamsheets'!$C$2:$C$126,Q$1)+MINS_PLAYED('13-14 Teamsheets'!$H$2:$R$132,$A120,'13-14 Teamsheets'!$C$2:$C$132,Q$1)+MINS_AS_SUB('13-14 Teamsheets'!$S$2:$Z$132,$A120,'13-14 Teamsheets'!$C$2:$C$132,Q$1)+MINS_PLAYED('14-15 Teamsheets'!$H$2:$R$136,$A120,'14-15 Teamsheets'!$C$2:$C$136,Q$1)+MINS_AS_SUB('14-15 Teamsheets'!$S$2:$Z$136,$A120,'14-15 Teamsheets'!$C$2:$C$136,Q$1)</f>
        <v>3335</v>
      </c>
      <c r="V120" s="27" t="s">
        <v>1635</v>
      </c>
      <c r="W120" s="27" t="s">
        <v>1635</v>
      </c>
      <c r="X120" s="27">
        <v>0</v>
      </c>
      <c r="Y120" s="27" t="s">
        <v>1635</v>
      </c>
      <c r="Z120" s="82">
        <v>0</v>
      </c>
      <c r="AA120" s="27" t="s">
        <v>1635</v>
      </c>
      <c r="AB120" s="27" t="s">
        <v>1635</v>
      </c>
      <c r="AC120" s="27">
        <v>0</v>
      </c>
      <c r="AD120" s="27" t="s">
        <v>1635</v>
      </c>
      <c r="AE120" s="82">
        <v>0</v>
      </c>
      <c r="AF120" s="27" t="s">
        <v>1635</v>
      </c>
      <c r="AG120" s="27" t="s">
        <v>1635</v>
      </c>
      <c r="AH120" s="27">
        <v>0</v>
      </c>
      <c r="AI120" s="27" t="s">
        <v>1635</v>
      </c>
      <c r="AJ120" s="82">
        <v>0</v>
      </c>
      <c r="AK120" s="27" t="s">
        <v>1635</v>
      </c>
      <c r="AL120" s="27" t="s">
        <v>1635</v>
      </c>
      <c r="AM120" s="27">
        <v>0</v>
      </c>
      <c r="AN120" s="27" t="s">
        <v>1635</v>
      </c>
      <c r="AO120" s="82">
        <v>0</v>
      </c>
      <c r="AP120" s="27" t="s">
        <v>1635</v>
      </c>
      <c r="AQ120" s="27" t="s">
        <v>1635</v>
      </c>
      <c r="AR120" s="27">
        <v>0</v>
      </c>
      <c r="AS120" s="27" t="s">
        <v>1635</v>
      </c>
      <c r="AT120" s="82">
        <v>0</v>
      </c>
      <c r="AU120" s="27" t="s">
        <v>1635</v>
      </c>
      <c r="AV120" s="27" t="s">
        <v>1635</v>
      </c>
      <c r="AW120" s="27">
        <v>0</v>
      </c>
      <c r="AX120" s="27" t="s">
        <v>1635</v>
      </c>
      <c r="AY120" s="82">
        <v>0</v>
      </c>
      <c r="AZ120" s="27" t="str">
        <f>(APPS('07-08 Teamsheets'!$H$2:$R$88,$A120,'07-08 Teamsheets'!$C$2:$C$88,AZ$1)+APPS('11-12 Teamsheets'!$H$2:$R$119,$A120,'11-12 Teamsheets'!$C$2:$C$119,AZ$1)+APPS('12-13 Teamsheets'!$H$2:$R$126,$A120,'12-13 Teamsheets'!$C$2:$C$126,AZ$1)+APPS('13-14 Teamsheets'!$H$2:$R$132,$A120,'13-14 Teamsheets'!$C$2:$C$132,AZ$1)+APPS('14-15 Teamsheets'!$H$2:$R$136,$A120,'14-15 Teamsheets'!$C$2:$C$136,AZ$1)) &amp; "(" &amp; (SUBS('07-08 Teamsheets'!$S$2:$Z$88,$A120,'07-08 Teamsheets'!$C$2:$C$88,AZ$1)+SUBS('11-12 Teamsheets'!$S$2:$Z$119,$A120,'11-12 Teamsheets'!$C$2:$C$119,AZ$1)+SUBS('12-13 Teamsheets'!$S$2:$Z$126,$A120,'12-13 Teamsheets'!$C$2:$C$126,AZ$1)+SUBS('13-14 Teamsheets'!$S$2:$Z$132,$A120,'13-14 Teamsheets'!$C$2:$C$132,AZ$1)+SUBS('14-15 Teamsheets'!$S$2:$Z$136,$A120,'14-15 Teamsheets'!$C$2:$C$136,AZ$1)) &amp; ")"</f>
        <v>0(0)</v>
      </c>
      <c r="BA120" s="27" t="str">
        <f>(GOALS('07-08 Teamsheets'!$H$2:$R$88,$A120,'07-08 Teamsheets'!$C$2:$C$88,AZ$1)+GOALS('11-12 Teamsheets'!$H$2:$R$119,$A120,'11-12 Teamsheets'!$C$2:$C$119,AZ$1)+GOALS('12-13 Teamsheets'!$H$2:$R$126,$A120,'12-13 Teamsheets'!$C$2:$C$126,AZ$1)+GOALS('13-14 Teamsheets'!$H$2:$R$132,$A120,'13-14 Teamsheets'!$C$2:$C$132,AZ$1)+GOALS('14-15 Teamsheets'!$H$2:$R$136,$A120,'14-15 Teamsheets'!$C$2:$C$136,AZ$1)) &amp; "(" &amp; (GOALS('07-08 Teamsheets'!$S$2:$Z$88,$A120,'07-08 Teamsheets'!$C$2:$C$88,AZ$1)+GOALS('11-12 Teamsheets'!$S$2:$Z$119,$A120,'11-12 Teamsheets'!$C$2:$C$119,AZ$1)+GOALS('12-13 Teamsheets'!$S$2:$Z$126,$A120,'12-13 Teamsheets'!$C$2:$C$126,AZ$1)+GOALS('13-14 Teamsheets'!$S$2:$Z$132,$A120,'13-14 Teamsheets'!$C$2:$C$132,AZ$1)+GOALS('14-15 Teamsheets'!$S$2:$Z$136,$A120,'14-15 Teamsheets'!$C$2:$C$136,AZ$1)) &amp; ")"</f>
        <v>0(0)</v>
      </c>
      <c r="BB120" s="27">
        <f>Clean_sheet('07-08 Teamsheets'!$C$2:$H$92,$A120,AZ$1)+Clean_sheet('11-12 Teamsheets'!$C$2:$H$119,$A120,AZ$1)+Clean_sheet('12-13 Teamsheets'!$C$2:$H$126,$A120,AZ$1)+Clean_sheet('13-14 Teamsheets'!$C$2:$H$132,$A120,AZ$1)+Clean_sheet('14-15 Teamsheets'!$C$2:$H$136,$A120,AZ$1)</f>
        <v>0</v>
      </c>
      <c r="BC120" s="27" t="str">
        <f>(CARDS('07-08 Teamsheets'!$H$2:$Z$88,$A120,$CX$2,'07-08 Teamsheets'!$C$2:$C$88,AZ$1)+CARDS('11-12 Teamsheets'!$H$2:$Z$119,$A120,$CX$2,'11-12 Teamsheets'!$C$2:$C$119,AZ$1)+CARDS('12-13 Teamsheets'!$H$2:$Z$126,$A120,$CX$2,'12-13 Teamsheets'!$C$2:$C$126,AZ$1)+CARDS('13-14 Teamsheets'!$H$2:$Z$132,$A120,$CX$2,'13-14 Teamsheets'!$C$2:$C$132,AZ$1)+CARDS('14-15 Teamsheets'!$H$2:$Z$136,$A120,$CX$2,'14-15 Teamsheets'!$C$2:$C$136,AZ$1)) &amp; "(" &amp; (CARDS('07-08 Teamsheets'!$H$2:$Z$88,$A120,$CX$3,'07-08 Teamsheets'!$C$2:$C$88,AZ$1)+CARDS('11-12 Teamsheets'!$H$2:$Z$119,$A120,$CX$3,'11-12 Teamsheets'!$C$2:$C$119,AZ$1)+CARDS('12-13 Teamsheets'!$H$2:$Z$126,$A120,$CX$3,'12-13 Teamsheets'!$C$2:$C$126,AZ$1)+CARDS('13-14 Teamsheets'!$H$2:$Z$132,$A120,$CX$3,'13-14 Teamsheets'!$C$2:$C$132,AZ$1)+CARDS('14-15 Teamsheets'!$H$2:$Z$136,$A120,$CX$3,'14-15 Teamsheets'!$C$2:$C$136,AZ$1)) &amp; ")"</f>
        <v>0(0)</v>
      </c>
      <c r="BD120" s="82">
        <f>MINS_PLAYED('07-08 Teamsheets'!$H$2:$R$88,$A120,'07-08 Teamsheets'!$C$2:$C$88,AZ$1)+MINS_PLAYED('11-12 Teamsheets'!$H$2:$R$119,$A120,'11-12 Teamsheets'!$C$2:$C$119,AZ$1)+MINS_PLAYED('12-13 Teamsheets'!$H$2:$R$126,$A120,'12-13 Teamsheets'!$C$2:$C$126,AZ$1)+MINS_PLAYED('13-14 Teamsheets'!$H$2:$R$132,$A120,'13-14 Teamsheets'!$C$2:$C$132,AZ$1)+MINS_PLAYED('14-15 Teamsheets'!$H$2:$R$136,$A120,'14-15 Teamsheets'!$C$2:$C$136,AZ$1)+MINS_AS_SUB('07-08 Teamsheets'!$S$2:$Z$88,$A120,'07-08 Teamsheets'!$C$2:$C$88,AZ$1)+MINS_AS_SUB('11-12 Teamsheets'!$S$2:$Z$119,$A120,'11-12 Teamsheets'!$C$2:$C$119,AZ$1)+MINS_AS_SUB('12-13 Teamsheets'!$S$2:$Z$126,$A120,'12-13 Teamsheets'!$C$2:$C$126,AZ$1)+MINS_AS_SUB('13-14 Teamsheets'!$S$2:$Z$132,$A120,'13-14 Teamsheets'!$C$2:$C$132,AZ$1)+MINS_AS_SUB('14-15 Teamsheets'!$S$2:$Z$136,$A120,'14-15 Teamsheets'!$C$2:$C$136,AZ$1)</f>
        <v>0</v>
      </c>
      <c r="BE120" s="27" t="str">
        <f>(APPS('08-09 Teamsheets'!$H$2:$R$92,$A120,'08-09 Teamsheets'!$C$2:$C$92,BE$1)+APPS('09-10 Teamsheets'!$H$2:$R$98,$A120,'09-10 Teamsheets'!$C$2:$C$98,BE$1)+APPS('10-11 Teamsheets'!$H$2:$R$107,$A120,'10-11 Teamsheets'!$C$2:$C$107,BE$1)+APPS('11-12 Teamsheets'!$H$2:$R$119,$A120,'11-12 Teamsheets'!$C$2:$C$119,BE$1)+APPS('12-13 Teamsheets'!$H$2:$R$126,$A120,'12-13 Teamsheets'!$C$2:$C$126,BE$1)+APPS('13-14 Teamsheets'!$H$2:$R$132,$A120,'13-14 Teamsheets'!$C$2:$C$132,BE$1)+APPS('14-15 Teamsheets'!$H$2:$R$136,$A120,'14-15 Teamsheets'!$C$2:$C$136,BE$1)) &amp; "(" &amp; (SUBS('08-09 Teamsheets'!$S$2:$Z$92,$A120,'08-09 Teamsheets'!$C$2:$C$92,BE$1)+SUBS('09-10 Teamsheets'!$S$2:$Z$98,$A120,'09-10 Teamsheets'!$C$2:$C$98,BE$1)+SUBS('10-11 Teamsheets'!$S$2:$Z$107,$A120,'10-11 Teamsheets'!$C$2:$C$107,BE$1)+SUBS('11-12 Teamsheets'!$S$2:$Z$119,$A120,'11-12 Teamsheets'!$C$2:$C$119,BE$1)+SUBS('12-13 Teamsheets'!$S$2:$Z$126,$A120,'12-13 Teamsheets'!$C$2:$C$126,BE$1)+SUBS('13-14 Teamsheets'!$S$2:$Z$132,$A120,'13-14 Teamsheets'!$C$2:$C$132,BE$1)+SUBS('14-15 Teamsheets'!$S$2:$Z$136,$A120,'14-15 Teamsheets'!$C$2:$C$136,BE$1)) &amp; ")"</f>
        <v>0(0)</v>
      </c>
      <c r="BF120" s="27" t="str">
        <f>(GOALS('08-09 Teamsheets'!$H$2:$R$92,$A120,'08-09 Teamsheets'!$C$2:$C$92,BE$1)+GOALS('09-10 Teamsheets'!$H$2:$R$98,$A120,'09-10 Teamsheets'!$C$2:$C$98,BE$1)+GOALS('10-11 Teamsheets'!$H$2:$R$107,$A120,'10-11 Teamsheets'!$C$2:$C$107,BE$1)+GOALS('11-12 Teamsheets'!$H$2:$R$119,$A120,'11-12 Teamsheets'!$C$2:$C$119,BE$1)+GOALS('12-13 Teamsheets'!$H$2:$R$126,$A120,'12-13 Teamsheets'!$C$2:$C$126,BE$1)+GOALS('13-14 Teamsheets'!$H$2:$R$132,$A120,'13-14 Teamsheets'!$C$2:$C$132,BE$1)+GOALS('14-15 Teamsheets'!$H$2:$R$136,$A120,'14-15 Teamsheets'!$C$2:$C$136,BE$1)) &amp; "(" &amp; (GOALS('08-09 Teamsheets'!$S$2:$Z$92,$A120,'08-09 Teamsheets'!$C$2:$C$92,BE$1)+GOALS('09-10 Teamsheets'!$S$2:$Z$98,$A120,'09-10 Teamsheets'!$C$2:$C$98,BE$1)+GOALS('10-11 Teamsheets'!$S$2:$Z$107,$A120,'10-11 Teamsheets'!$C$2:$C$107,BE$1)+GOALS('11-12 Teamsheets'!$S$2:$Z$119,$A120,'11-12 Teamsheets'!$C$2:$C$119,BE$1)+GOALS('12-13 Teamsheets'!$S$2:$Z$126,$A120,'12-13 Teamsheets'!$C$2:$C$126,BE$1)+GOALS('13-14 Teamsheets'!$S$2:$Z$132,$A120,'13-14 Teamsheets'!$C$2:$C$132,BE$1)+GOALS('14-15 Teamsheets'!$S$2:$Z$136,$A120,'14-15 Teamsheets'!$C$2:$C$136,BE$1)) &amp; ")"</f>
        <v>0(0)</v>
      </c>
      <c r="BG120" s="27">
        <f>Clean_sheet('08-09 Teamsheets'!$C$2:$H$92,$A120,BE$1)+Clean_sheet('09-10 Teamsheets'!$C$2:$H$98,$A120,BE$1)+Clean_sheet('10-11 Teamsheets'!$C$2:$H$107,$A120,BE$1)+Clean_sheet('11-12 Teamsheets'!$C$2:$H$119,$A120,BE$1)+Clean_sheet('12-13 Teamsheets'!$C$2:$H$126,$A120,BE$1)+Clean_sheet('13-14 Teamsheets'!$C$2:$H$132,$A120,BE$1)+Clean_sheet('14-15 Teamsheets'!$C$2:$H$136,$A120,BE$1)</f>
        <v>0</v>
      </c>
      <c r="BH120" s="27" t="str">
        <f>(CARDS('08-09 Teamsheets'!$H$2:$Z$92,$A120,$CX$2,'08-09 Teamsheets'!$C$2:$C$92,BE$1)+CARDS('09-10 Teamsheets'!$H$2:$Z$98,$A120,$CX$2,'09-10 Teamsheets'!$C$2:$C$98,BE$1)+CARDS('10-11 Teamsheets'!$H$2:$Z$107,$A120,$CX$2,'10-11 Teamsheets'!$C$2:$C$107,BE$1)+CARDS('11-12 Teamsheets'!$H$2:$Z$119,$A120,$CX$2,'11-12 Teamsheets'!$C$2:$C$119,BE$1)+CARDS('12-13 Teamsheets'!$H$2:$Z$126,$A120,$CX$2,'12-13 Teamsheets'!$C$2:$C$126,BE$1)+CARDS('13-14 Teamsheets'!$H$2:$Z$132,$A120,$CX$2,'13-14 Teamsheets'!$C$2:$C$132,BE$1)+CARDS('14-15 Teamsheets'!$H$2:$Z$136,$A120,$CX$2,'14-15 Teamsheets'!$C$2:$C$136,BE$1)) &amp; "(" &amp; (CARDS('08-09 Teamsheets'!$H$2:$Z$92,$A120,$CX$3,'08-09 Teamsheets'!$C$2:$C$92,BE$1)+CARDS('09-10 Teamsheets'!$H$2:$Z$98,$A120,$CX$3,'09-10 Teamsheets'!$C$2:$C$98,BE$1)+CARDS('10-11 Teamsheets'!$H$2:$Z$107,$A120,$CX$3,'10-11 Teamsheets'!$C$2:$C$107,BE$1)+CARDS('11-12 Teamsheets'!$H$2:$Z$119,$A120,$CX$3,'11-12 Teamsheets'!$C$2:$C$119,BE$1)+CARDS('12-13 Teamsheets'!$H$2:$Z$126,$A120,$CX$3,'12-13 Teamsheets'!$C$2:$C$126,BE$1)+CARDS('13-14 Teamsheets'!$H$2:$Z$132,$A120,$CX$3,'13-14 Teamsheets'!$C$2:$C$132,BE$1)+CARDS('14-15 Teamsheets'!$H$2:$Z$136,$A120,$CX$3,'14-15 Teamsheets'!$C$2:$C$136,BE$1)) &amp; ")"</f>
        <v>0(0)</v>
      </c>
      <c r="BI120" s="82">
        <f>MINS_PLAYED('08-09 Teamsheets'!$H$2:$R$92,$A120,'08-09 Teamsheets'!$C$2:$C$92,BE$1)+MINS_PLAYED('09-10 Teamsheets'!$H$2:$R$98,$A120,'09-10 Teamsheets'!$C$2:$C$98,BE$1)+ MINS_AS_SUB('08-09 Teamsheets'!$S$2:$Z$92,$A120,'08-09 Teamsheets'!$C$2:$C$92,BE$1)+ MINS_AS_SUB('09-10 Teamsheets'!$S$2:$Z$98,$A120,'09-10 Teamsheets'!$C$2:$C$98,BE$1)+MINS_PLAYED('10-11 Teamsheets'!$H$2:$R$107,$A120,'10-11 Teamsheets'!$C$2:$C$107,BE$1)+MINS_AS_SUB('10-11 Teamsheets'!$S$2:$Z$107,$A120,'10-11 Teamsheets'!$C$2:$C$107,BE$1)+MINS_PLAYED('11-12 Teamsheets'!$H$2:$R$119,$A120,'11-12 Teamsheets'!$C$2:$C$119,BE$1)+MINS_AS_SUB('11-12 Teamsheets'!$S$2:$Z$119,$A120,'11-12 Teamsheets'!$C$2:$C$119,BE$1)+MINS_PLAYED('12-13 Teamsheets'!$H$2:$R$126,$A120,'12-13 Teamsheets'!$C$2:$C$126,BE$1)+MINS_AS_SUB('12-13 Teamsheets'!$S$2:$Z$126,$A120,'12-13 Teamsheets'!$C$2:$C$126,BE$1)+MINS_PLAYED('13-14 Teamsheets'!$H$2:$R$132,$A120,'13-14 Teamsheets'!$C$2:$C$132,BE$1)+MINS_AS_SUB('13-14 Teamsheets'!$S$2:$Z$132,$A120,'13-14 Teamsheets'!$C$2:$C$132,BE$1)+MINS_PLAYED('14-15 Teamsheets'!$H$2:$R$136,$A120,'14-15 Teamsheets'!$C$2:$C$136,BE$1)+MINS_AS_SUB('14-15 Teamsheets'!$S$2:$Z$136,$A120,'14-15 Teamsheets'!$C$2:$C$136,BE$1)</f>
        <v>0</v>
      </c>
      <c r="BJ120" s="27" t="str">
        <f>(APPS('07-08 Teamsheets'!$H$2:$R$88,$A120,'07-08 Teamsheets'!$C$2:$C$88,BJ$1)+APPS('08-09 Teamsheets'!$H$2:$R$92,$A120,'08-09 Teamsheets'!$C$2:$C$92,BJ$1)+APPS('09-10 Teamsheets'!$H$2:$R$98,$A120,'09-10 Teamsheets'!$C$2:$C$98,BJ$1)+APPS('10-11 Teamsheets'!$H$2:$R$106,$A120,'10-11 Teamsheets'!$C$2:$C$106,BJ$1)+APPS('11-12 Teamsheets'!$H$2:$R$119,$A120,'11-12 Teamsheets'!$C$2:$C$119,BJ$1)+APPS('12-13 Teamsheets'!$H$2:$R$126,$A120,'12-13 Teamsheets'!$C$2:$C$126,BJ$1)+APPS('13-14 Teamsheets'!$H$2:$R$132,$A120,'13-14 Teamsheets'!$C$2:$C$132,BJ$1)+APPS('14-15 Teamsheets'!$H$2:$R$136,$A120,'14-15 Teamsheets'!$C$2:$C$136,BJ$1)) &amp; "(" &amp; (SUBS('07-08 Teamsheets'!$S$2:$Z$88,$A120,'07-08 Teamsheets'!$C$2:$C$88,BJ$1)+SUBS('08-09 Teamsheets'!$S$2:$Z$92,$A120,'08-09 Teamsheets'!$C$2:$C$92,BJ$1)+SUBS('09-10 Teamsheets'!$S$2:$Z$98,$A120,'09-10 Teamsheets'!$C$2:$C$98,BJ$1)+SUBS('10-11 Teamsheets'!$S$2:$Z$106,$A120,'10-11 Teamsheets'!$C$2:$C$106,BJ$1)+SUBS('11-12 Teamsheets'!$S$2:$Z$119,$A120,'11-12 Teamsheets'!$C$2:$C$119,BJ$1)+SUBS('12-13 Teamsheets'!$S$2:$Z$126,$A120,'12-13 Teamsheets'!$C$2:$C$126,BJ$1)+SUBS('13-14 Teamsheets'!$S$2:$Z$132,$A120,'13-14 Teamsheets'!$C$2:$C$132,BJ$1)+SUBS('14-15 Teamsheets'!$S$2:$Z$136,$A120,'14-15 Teamsheets'!$C$2:$C$136,BJ$1)) &amp; ")"</f>
        <v>3(0)</v>
      </c>
      <c r="BK120" s="27" t="str">
        <f>(GOALS('07-08 Teamsheets'!$H$2:$R$88,$A120,'07-08 Teamsheets'!$C$2:$C$88,BJ$1)+GOALS('08-09 Teamsheets'!$H$2:$R$92,$A120,'08-09 Teamsheets'!$C$2:$C$92,BJ$1)+GOALS('09-10 Teamsheets'!$H$2:$R$98,$A120,'09-10 Teamsheets'!$C$2:$C$98,BJ$1)+GOALS('10-11 Teamsheets'!$H$2:$R$106,$A120,'10-11 Teamsheets'!$C$2:$C$106,BJ$1)+GOALS('11-12 Teamsheets'!$H$2:$R$119,$A120,'11-12 Teamsheets'!$C$2:$C$119,BJ$1)+GOALS('12-13 Teamsheets'!$H$2:$R$126,$A120,'12-13 Teamsheets'!$C$2:$C$126,BJ$1)+GOALS('13-14 Teamsheets'!$H$2:$R$132,$A120,'13-14 Teamsheets'!$C$2:$C$132,BJ$1)+GOALS('14-15 Teamsheets'!$H$2:$R$136,$A120,'14-15 Teamsheets'!$C$2:$C$136,BJ$1)) &amp; "(" &amp; (GOALS('07-08 Teamsheets'!$S$2:$Z$88,$A120,'07-08 Teamsheets'!$C$2:$C$88,BJ$1)+GOALS('08-09 Teamsheets'!$S$2:$Z$92,$A120,'08-09 Teamsheets'!$C$2:$C$92,BJ$1)+GOALS('09-10 Teamsheets'!$S$2:$Z$98,$A120,'09-10 Teamsheets'!$C$2:$C$98,BJ$1)+GOALS('10-11 Teamsheets'!$S$2:$Z$106,$A120,'10-11 Teamsheets'!$C$2:$C$106,BJ$1)+GOALS('11-12 Teamsheets'!$S$2:$Z$119,$A120,'11-12 Teamsheets'!$C$2:$C$119,BJ$1)+GOALS('12-13 Teamsheets'!$S$2:$Z$126,$A120,'12-13 Teamsheets'!$C$2:$C$126,BJ$1)+GOALS('13-14 Teamsheets'!$S$2:$Z$132,$A120,'13-14 Teamsheets'!$C$2:$C$132,BJ$1)+GOALS('14-15 Teamsheets'!$S$2:$Z$136,$A120,'14-15 Teamsheets'!$C$2:$C$136,BJ$1)) &amp; ")"</f>
        <v>0(0)</v>
      </c>
      <c r="BL120" s="27">
        <f>Clean_sheet('07-08 Teamsheets'!$C$2:$H$92,$A120,BJ$1)+Clean_sheet('08-09 Teamsheets'!$C$2:$H$92,$A120,BJ$1)+Clean_sheet('09-10 Teamsheets'!$C$2:$H$98,$A120,BJ$1)+Clean_sheet('10-11 Teamsheets'!$C$2:$H$106,$A120,BJ$1)+Clean_sheet('11-12 Teamsheets'!$C$2:$H$119,$A120,BJ$1)+Clean_sheet('12-13 Teamsheets'!$C$2:$H$126,$A120,BJ$1)+Clean_sheet('13-14 Teamsheets'!$C$2:$H$132,$A120,BJ$1)+Clean_sheet('14-15 Teamsheets'!$C$2:$H$136,$A120,BJ$1)</f>
        <v>0</v>
      </c>
      <c r="BM120" s="27" t="str">
        <f>(CARDS('07-08 Teamsheets'!$H$2:$Z$88,$A120,$CX$2,'07-08 Teamsheets'!$C$2:$C$88,BJ$1)+CARDS('08-09 Teamsheets'!$H$2:$Z$92,$A120,$CX$2,'08-09 Teamsheets'!$C$2:$C$92,BJ$1)+CARDS('09-10 Teamsheets'!$H$2:$Z$98,$A120,$CX$2,'09-10 Teamsheets'!$C$2:$C$98,BJ$1)+CARDS('10-11 Teamsheets'!$H$2:$Z$106,$A120,$CX$2,'10-11 Teamsheets'!$C$2:$C$106,BJ$1)+CARDS('11-12 Teamsheets'!$H$2:$Z$119,$A120,$CX$2,'11-12 Teamsheets'!$C$2:$C$119,BJ$1)+CARDS('12-13 Teamsheets'!$H$2:$Z$126,$A120,$CX$2,'12-13 Teamsheets'!$C$2:$C$126,BJ$1)+CARDS('13-14 Teamsheets'!$H$2:$Z$132,$A120,$CX$2,'13-14 Teamsheets'!$C$2:$C$132,BJ$1)+CARDS('14-15 Teamsheets'!$H$2:$Z$136,$A120,$CX$2,'14-15 Teamsheets'!$C$2:$C$136,BJ$1)) &amp; "(" &amp; (CARDS('07-08 Teamsheets'!$H$2:$Z$88,$A120,$CX$3,'07-08 Teamsheets'!$C$2:$C$88,BJ$1)+CARDS('08-09 Teamsheets'!$H$2:$Z$92,$A120,$CX$3,'08-09 Teamsheets'!$C$2:$C$92,BJ$1)+CARDS('09-10 Teamsheets'!$H$2:$Z$98,$A120,$CX$3,'09-10 Teamsheets'!$C$2:$C$98,BJ$1)+CARDS('10-11 Teamsheets'!$H$2:$Z$106,$A120,$CX$3,'10-11 Teamsheets'!$C$2:$C$106,BJ$1)+CARDS('11-12 Teamsheets'!$H$2:$Z$119,$A120,$CX$3,'11-12 Teamsheets'!$C$2:$C$119,BJ$1)+CARDS('12-13 Teamsheets'!$H$2:$Z$126,$A120,$CX$3,'12-13 Teamsheets'!$C$2:$C$126,BJ$1)+CARDS('13-14 Teamsheets'!$H$2:$Z$132,$A120,$CX$3,'13-14 Teamsheets'!$C$2:$C$132,BJ$1)+CARDS('14-15 Teamsheets'!$H$2:$Z$136,$A120,$CX$3,'14-15 Teamsheets'!$C$2:$C$136,BJ$1)) &amp; ")"</f>
        <v>1(0)</v>
      </c>
      <c r="BN120" s="82">
        <f>MINS_PLAYED('07-08 Teamsheets'!$H$2:$R$88,$A120,'07-08 Teamsheets'!$C$2:$C$88,BJ$1)+MINS_PLAYED('08-09 Teamsheets'!$H$2:$R$92,$A120,'08-09 Teamsheets'!$C$2:$C$92,BJ$1)+MINS_PLAYED('09-10 Teamsheets'!$H$2:$R$98,$A120,'09-10 Teamsheets'!$C$2:$C$98,BJ$1)+MINS_PLAYED('10-11 Teamsheets'!$H$2:$R$106,$A120,'10-11 Teamsheets'!$C$2:$C$106,BJ$1)+MINS_PLAYED('11-12 Teamsheets'!$H$2:$R$119,$A120,'11-12 Teamsheets'!$C$2:$C$119,BJ$1)+MINS_PLAYED('12-13 Teamsheets'!$H$2:$R$126,$A120,'12-13 Teamsheets'!$C$2:$C$126,BJ$1)+MINS_PLAYED('13-14 Teamsheets'!$H$2:$R$132,$A120,'13-14 Teamsheets'!$C$2:$C$132,BJ$1)+MINS_PLAYED('14-15 Teamsheets'!$H$2:$R$136,$A120,'14-15 Teamsheets'!$C$2:$C$136,BJ$1)+MINS_AS_SUB('07-08 Teamsheets'!$S$2:$Z$88,$A120,'07-08 Teamsheets'!$C$2:$C$88,BJ$1)+MINS_AS_SUB('08-09 Teamsheets'!$S$2:$Z$92,$A120,'08-09 Teamsheets'!$C$2:$C$92,BJ$1)+MINS_AS_SUB('09-10 Teamsheets'!$S$2:$Z$98,$A120,'09-10 Teamsheets'!$C$2:$C$98,BJ$1)+MINS_AS_SUB('10-11 Teamsheets'!$S$2:$Z$106,$A120,'10-11 Teamsheets'!$C$2:$C$106,BJ$1)+MINS_AS_SUB('11-12 Teamsheets'!$S$2:$Z$119,$A120,'11-12 Teamsheets'!$C$2:$C$119,BJ$1)+MINS_AS_SUB('12-13 Teamsheets'!$S$2:$Z$126,$A120,'12-13 Teamsheets'!$C$2:$C$126,BJ$1)+MINS_AS_SUB('13-14 Teamsheets'!$S$2:$Z$132,$A120,'13-14 Teamsheets'!$C$2:$C$132,BJ$1)+MINS_AS_SUB('14-15 Teamsheets'!$S$2:$Z$136,$A120,'14-15 Teamsheets'!$C$2:$C$136,BJ$1)</f>
        <v>270</v>
      </c>
      <c r="BO120" s="27" t="str">
        <f>(APPS('07-08 Teamsheets'!$H$2:$R$88,$A120,'07-08 Teamsheets'!$C$2:$C$88,BO$1)+APPS('08-09 Teamsheets'!$H$2:$R$92,$A120,'08-09 Teamsheets'!$C$2:$C$92,BO$1)+APPS('09-10 Teamsheets'!$H$2:$R$98,$A120,'09-10 Teamsheets'!$C$2:$C$98,BO$1)+APPS('10-11 Teamsheets'!$H$2:$R$106,$A120,'10-11 Teamsheets'!$C$2:$C$106,BO$1)+APPS('11-12 Teamsheets'!$H$2:$R$119,$A120,'11-12 Teamsheets'!$C$2:$C$119,BO$1)+APPS('12-13 Teamsheets'!$H$2:$R$126,$A120,'12-13 Teamsheets'!$C$2:$C$126,BO$1)+APPS('13-14 Teamsheets'!$H$2:$R$132,$A120,'13-14 Teamsheets'!$C$2:$C$132,BO$1)+APPS('14-15 Teamsheets'!$H$2:$R$136,$A120,'14-15 Teamsheets'!$C$2:$C$136,BO$1)) &amp; "(" &amp; (SUBS('07-08 Teamsheets'!$S$2:$Z$88,$A120,'07-08 Teamsheets'!$C$2:$C$88,BO$1)+SUBS('08-09 Teamsheets'!$S$2:$Z$92,$A120,'08-09 Teamsheets'!$C$2:$C$92,BO$1)+SUBS('09-10 Teamsheets'!$S$2:$Z$98,$A120,'09-10 Teamsheets'!$C$2:$C$98,BO$1)+SUBS('10-11 Teamsheets'!$S$2:$Z$106,$A120,'10-11 Teamsheets'!$C$2:$C$106,BO$1)+SUBS('11-12 Teamsheets'!$S$2:$Z$119,$A120,'11-12 Teamsheets'!$C$2:$C$119,BO$1)+SUBS('12-13 Teamsheets'!$S$2:$Z$126,$A120,'12-13 Teamsheets'!$C$2:$C$126,BO$1)+SUBS('13-14 Teamsheets'!$S$2:$Z$132,$A120,'13-14 Teamsheets'!$C$2:$C$132,BO$1)+SUBS('14-15 Teamsheets'!$S$2:$Z$136,$A120,'14-15 Teamsheets'!$C$2:$C$136,BO$1)) &amp; ")"</f>
        <v>6(0)</v>
      </c>
      <c r="BP120" s="27" t="str">
        <f>(GOALS('07-08 Teamsheets'!$H$2:$R$88,$A120,'07-08 Teamsheets'!$C$2:$C$88,BO$1)+GOALS('08-09 Teamsheets'!$H$2:$R$92,$A120,'08-09 Teamsheets'!$C$2:$C$92,BO$1)+GOALS('09-10 Teamsheets'!$H$2:$R$98,$A120,'09-10 Teamsheets'!$C$2:$C$98,BO$1)+GOALS('10-11 Teamsheets'!$H$2:$R$106,$A120,'10-11 Teamsheets'!$C$2:$C$106,BO$1)+GOALS('11-12 Teamsheets'!$H$2:$R$119,$A120,'11-12 Teamsheets'!$C$2:$C$119,BO$1)+GOALS('12-13 Teamsheets'!$H$2:$R$126,$A120,'12-13 Teamsheets'!$C$2:$C$126,BO$1)+GOALS('13-14 Teamsheets'!$H$2:$R$132,$A120,'13-14 Teamsheets'!$C$2:$C$132,BO$1)+GOALS('14-15 Teamsheets'!$H$2:$R$136,$A120,'14-15 Teamsheets'!$C$2:$C$136,BO$1)) &amp; "(" &amp; (GOALS('07-08 Teamsheets'!$S$2:$Z$88,$A120,'07-08 Teamsheets'!$C$2:$C$88,BO$1)+GOALS('08-09 Teamsheets'!$S$2:$Z$92,$A120,'08-09 Teamsheets'!$C$2:$C$92,BO$1)+GOALS('09-10 Teamsheets'!$S$2:$Z$98,$A120,'09-10 Teamsheets'!$C$2:$C$98,BO$1)+GOALS('10-11 Teamsheets'!$S$2:$Z$106,$A120,'10-11 Teamsheets'!$C$2:$C$106,BO$1)+GOALS('11-12 Teamsheets'!$S$2:$Z$119,$A120,'11-12 Teamsheets'!$C$2:$C$119,BO$1)+GOALS('12-13 Teamsheets'!$S$2:$Z$126,$A120,'12-13 Teamsheets'!$C$2:$C$126,BO$1)+GOALS('13-14 Teamsheets'!$S$2:$Z$132,$A120,'13-14 Teamsheets'!$C$2:$C$132,BO$1)+GOALS('14-15 Teamsheets'!$S$2:$Z$136,$A120,'14-15 Teamsheets'!$C$2:$C$136,BO$1)) &amp; ")"</f>
        <v>0(0)</v>
      </c>
      <c r="BQ120" s="27">
        <f>Clean_sheet('07-08 Teamsheets'!$C$2:$H$92,$A120,BO$1)+Clean_sheet('08-09 Teamsheets'!$C$2:$H$92,$A120,BO$1)+Clean_sheet('09-10 Teamsheets'!$C$2:$H$98,$A120,BO$1)+Clean_sheet('10-11 Teamsheets'!$C$2:$H$106,$A120,BO$1)+Clean_sheet('11-12 Teamsheets'!$C$2:$H$119,$A120,BO$1)+Clean_sheet('12-13 Teamsheets'!$C$2:$H$126,$A120,BO$1)+Clean_sheet('13-14 Teamsheets'!$C$2:$H$132,$A120,BO$1)+Clean_sheet('14-15 Teamsheets'!$C$2:$H$136,$A120,BO$1)</f>
        <v>0</v>
      </c>
      <c r="BR120" s="27" t="str">
        <f>(CARDS('07-08 Teamsheets'!$H$2:$Z$88,$A120,$CX$2,'07-08 Teamsheets'!$C$2:$C$88,BO$1)+CARDS('08-09 Teamsheets'!$H$2:$Z$92,$A120,$CX$2,'08-09 Teamsheets'!$C$2:$C$92,BO$1)+CARDS('09-10 Teamsheets'!$H$2:$Z$98,$A120,$CX$2,'09-10 Teamsheets'!$C$2:$C$98,BO$1)+CARDS('10-11 Teamsheets'!$H$2:$Z$106,$A120,$CX$2,'10-11 Teamsheets'!$C$2:$C$106,BO$1)+CARDS('11-12 Teamsheets'!$H$2:$Z$119,$A120,$CX$2,'11-12 Teamsheets'!$C$2:$C$119,BO$1)+CARDS('12-13 Teamsheets'!$H$2:$Z$126,$A120,$CX$2,'12-13 Teamsheets'!$C$2:$C$126,BO$1)+CARDS('13-14 Teamsheets'!$H$2:$Z$132,$A120,$CX$2,'13-14 Teamsheets'!$C$2:$C$132,BO$1)+CARDS('14-15 Teamsheets'!$H$2:$Z$136,$A120,$CX$2,'14-15 Teamsheets'!$C$2:$C$136,BO$1)) &amp; "(" &amp; (CARDS('07-08 Teamsheets'!$H$2:$Z$88,$A120,$CX$3,'07-08 Teamsheets'!$C$2:$C$88,BO$1)+CARDS('08-09 Teamsheets'!$H$2:$Z$92,$A120,$CX$3,'08-09 Teamsheets'!$C$2:$C$92,BO$1)+CARDS('09-10 Teamsheets'!$H$2:$Z$98,$A120,$CX$3,'09-10 Teamsheets'!$C$2:$C$98,BO$1)+CARDS('10-11 Teamsheets'!$H$2:$Z$106,$A120,$CX$3,'10-11 Teamsheets'!$C$2:$C$106,BO$1)+CARDS('11-12 Teamsheets'!$H$2:$Z$119,$A120,$CX$3,'11-12 Teamsheets'!$C$2:$C$119,BO$1)+CARDS('12-13 Teamsheets'!$H$2:$Z$126,$A120,$CX$3,'12-13 Teamsheets'!$C$2:$C$126,BO$1)+CARDS('13-14 Teamsheets'!$H$2:$Z$132,$A120,$CX$3,'13-14 Teamsheets'!$C$2:$C$132,BO$1)+CARDS('14-15 Teamsheets'!$H$2:$Z$136,$A120,$CX$3,'14-15 Teamsheets'!$C$2:$C$136,BO$1)) &amp; ")"</f>
        <v>1(1)</v>
      </c>
      <c r="BS120" s="82">
        <f>MINS_PLAYED('07-08 Teamsheets'!$H$2:$R$88,$A120,'07-08 Teamsheets'!$C$2:$C$88,BO$1)+MINS_PLAYED('08-09 Teamsheets'!$H$2:$R$92,$A120,'08-09 Teamsheets'!$C$2:$C$92,BO$1)+MINS_PLAYED('09-10 Teamsheets'!$H$2:$R$98,$A120,'09-10 Teamsheets'!$C$2:$C$98,BO$1)+MINS_PLAYED('10-11 Teamsheets'!$H$2:$R$106,$A120,'10-11 Teamsheets'!$C$2:$C$106,BO$1)+MINS_PLAYED('11-12 Teamsheets'!$H$2:$R$119,$A120,'11-12 Teamsheets'!$C$2:$C$119,BO$1)+MINS_PLAYED('12-13 Teamsheets'!$H$2:$R$126,$A120,'12-13 Teamsheets'!$C$2:$C$126,BO$1)+MINS_PLAYED('13-14 Teamsheets'!$H$2:$R$132,$A120,'13-14 Teamsheets'!$C$2:$C$132,BO$1)+MINS_PLAYED('14-15 Teamsheets'!$H$2:$R$136,$A120,'14-15 Teamsheets'!$C$2:$C$136,BO$1)+MINS_AS_SUB('07-08 Teamsheets'!$S$2:$Z$88,$A120,'07-08 Teamsheets'!$C$2:$C$88,BO$1)+MINS_AS_SUB('08-09 Teamsheets'!$S$2:$Z$92,$A120,'08-09 Teamsheets'!$C$2:$C$92,BO$1)+MINS_AS_SUB('09-10 Teamsheets'!$S$2:$Z$98,$A120,'09-10 Teamsheets'!$C$2:$C$98,BO$1)+MINS_AS_SUB('10-11 Teamsheets'!$S$2:$Z$106,$A120,'10-11 Teamsheets'!$C$2:$C$106,BO$1)+MINS_AS_SUB('11-12 Teamsheets'!$S$2:$Z$119,$A120,'11-12 Teamsheets'!$C$2:$C$119,BO$1)+MINS_AS_SUB('12-13 Teamsheets'!$S$2:$Z$126,$A120,'12-13 Teamsheets'!$C$2:$C$126,BO$1)+MINS_AS_SUB('13-14 Teamsheets'!$S$2:$Z$132,$A120,'13-14 Teamsheets'!$C$2:$C$132,BO$1)+MINS_AS_SUB('14-15 Teamsheets'!$S$2:$Z$136,$A120,'14-15 Teamsheets'!$C$2:$C$136,BO$1)</f>
        <v>519</v>
      </c>
      <c r="BT120" s="71">
        <f>APPS('05-06 Teamsheets'!$H$2:$R$71,$A120,'05-06 Teamsheets'!$C$2:$C$71,B$1)+SUBS('05-06 Teamsheets'!$S$2:$W$71,$A120,'05-06 Teamsheets'!$C$2:$C$71,B$1)+APPS('06-07 Teamsheets'!$H$2:$R$83,$A120,'06-07 Teamsheets'!$C$2:$C$83,G$1)+SUBS('06-07 Teamsheets'!$S$2:$Z$83,$A120,'06-07 Teamsheets'!$C$2:$C$83,G$1)+APPS('07-08 Teamsheets'!$H$2:$R$88,$A120,'07-08 Teamsheets'!$C$2:$C$88,L$1)+SUBS('07-08 Teamsheets'!$S$2:$Z$88,$A120,'07-08 Teamsheets'!$C$2:$C$88,L$1)+APPS('08-09 Teamsheets'!$H$2:$R$92,$A120,'08-09 Teamsheets'!$C$2:$C$92,Q$1)+SUBS('08-09 Teamsheets'!$S$2:$Z$92,$A120,'08-09 Teamsheets'!$C$2:$C$92,Q$1)+APPS('09-10 Teamsheets'!$H$2:$R$98,$A120,'09-10 Teamsheets'!$C$2:$C$98,Q$1)+SUBS('09-10 Teamsheets'!$S$2:$Z$98,$A120,'09-10 Teamsheets'!$C$2:$C$98,Q$1)+APPS('10-11 Teamsheets'!$H$2:$R$107,$A120,'10-11 Teamsheets'!$C$2:$C$107,Q$1)+SUBS('10-11 Teamsheets'!$S$2:$Z$107,$A120,'10-11 Teamsheets'!$C$2:$C$107,Q$1)+APPS('11-12 Teamsheets'!$H$2:$R$119,$A120,'11-12 Teamsheets'!$C$2:$C$119,Q$1)+SUBS('11-12 Teamsheets'!$S$2:$Z$119,$A120,'11-12 Teamsheets'!$C$2:$C$119,Q$1)+APPS('12-13 Teamsheets'!$H$2:$R$126,$A120,'12-13 Teamsheets'!$C$2:$C$126,Q$1)+SUBS('12-13 Teamsheets'!$S$2:$Z$126,$A120,'12-13 Teamsheets'!$C$2:$C$126,Q$1)+APPS('13-14 Teamsheets'!$H$2:$R$132,$A120,'13-14 Teamsheets'!$C$2:$C$132,Q$1)+SUBS('13-14 Teamsheets'!$S$2:$Z$132,$A120,'13-14 Teamsheets'!$C$2:$C$132,Q$1)+APPS('14-15 Teamsheets'!$H$2:$R$136,$A120,'14-15 Teamsheets'!$C$2:$C$136,Q$1)+SUBS('14-15 Teamsheets'!$S$2:$Z$136,$A120,'14-15 Teamsheets'!$C$2:$C$136,Q$1)</f>
        <v>38</v>
      </c>
      <c r="BU120" s="132">
        <v>0</v>
      </c>
      <c r="BV120" s="27">
        <f>APPS('07-08 Teamsheets'!$H$2:$R$88,$A120,'07-08 Teamsheets'!$C$2:$C$88,AZ$1)+SUBS('07-08 Teamsheets'!$S$2:$Z$88,$A120,'07-08 Teamsheets'!$C$2:$C$88,AZ$1)+APPS('11-12 Teamsheets'!$H$2:$R$119,$A120,'11-12 Teamsheets'!$C$2:$C$119,AZ$1)+SUBS('11-12 Teamsheets'!$S$2:$Z$119,$A120,'11-12 Teamsheets'!$C$2:$C$119,AZ$1)+APPS('12-13 Teamsheets'!$H$2:$R$126,$A120,'12-13 Teamsheets'!$C$2:$C$126,AZ$1)+SUBS('12-13 Teamsheets'!$S$2:$Z$126,$A120,'12-13 Teamsheets'!$C$2:$C$126,AZ$1)+APPS('13-14 Teamsheets'!$H$2:$R$132,$A120,'13-14 Teamsheets'!$C$2:$C$132,AZ$1)+SUBS('13-14 Teamsheets'!$S$2:$Z$132,$A120,'13-14 Teamsheets'!$C$2:$C$132,AZ$1)+APPS('14-15 Teamsheets'!$H$2:$R$136,$A120,'14-15 Teamsheets'!$C$2:$C$136,AZ$1)+SUBS('14-15 Teamsheets'!$S$2:$Z$136,$A120,'14-15 Teamsheets'!$C$2:$C$136,AZ$1)+APPS('08-09 Teamsheets'!$H$2:$R$92,$A120,'08-09 Teamsheets'!$C$2:$C$92,BE$1)+APPS('09-10 Teamsheets'!$H$2:$R$98,$A120,'09-10 Teamsheets'!$C$2:$C$98,BE$1)+SUBS('08-09 Teamsheets'!$S$2:$Z$92,$A120,'08-09 Teamsheets'!$C$2:$C$92,BE$1)+SUBS('09-10 Teamsheets'!$S$2:$Z$98,$A120,'09-10 Teamsheets'!$C$2:$C$98,BE$1)+APPS('10-11 Teamsheets'!$H$2:$R$107,$A120,'10-11 Teamsheets'!$C$2:$C$107,BE$1)+SUBS('10-11 Teamsheets'!$S$2:$Z$107,$A120,'10-11 Teamsheets'!$C$2:$C$107,BE$1)+APPS('11-12 Teamsheets'!$H$2:$R$119,$A120,'11-12 Teamsheets'!$C$2:$C$119,BE$1)+SUBS('11-12 Teamsheets'!$S$2:$Z$119,$A120,'11-12 Teamsheets'!$C$2:$C$119,BE$1)+APPS('12-13 Teamsheets'!$H$2:$R$126,$A120,'12-13 Teamsheets'!$C$2:$C$126,BE$1)+SUBS('12-13 Teamsheets'!$S$2:$Z$126,$A120,'12-13 Teamsheets'!$C$2:$C$126,BE$1)+APPS('13-14 Teamsheets'!$H$2:$R$132,$A120,'13-14 Teamsheets'!$C$2:$C$132,BE$1)+SUBS('13-14 Teamsheets'!$S$2:$Z$132,$A120,'13-14 Teamsheets'!$C$2:$C$132,BE$1)+APPS('14-15 Teamsheets'!$H$2:$R$136,$A120,'14-15 Teamsheets'!$C$2:$C$136,BE$1)+SUBS('14-15 Teamsheets'!$S$2:$Z$136,$A120,'14-15 Teamsheets'!$C$2:$C$136,BE$1)</f>
        <v>0</v>
      </c>
      <c r="BW120" s="27">
        <f>APPS('07-08 Teamsheets'!$H$2:$R$88,$A120,'07-08 Teamsheets'!$C$2:$C$88,BJ$1)+APPS('08-09 Teamsheets'!$H$2:$R$92,$A120,'08-09 Teamsheets'!$C$2:$C$92,BJ$1)+APPS('09-10 Teamsheets'!$H$2:$R$98,$A120,'09-10 Teamsheets'!$C$2:$C$98,BJ$1)+SUBS('07-08 Teamsheets'!$S$2:$Z$88,$A120,'07-08 Teamsheets'!$C$2:$C$88,BJ$1)+SUBS('08-09 Teamsheets'!$S$2:$Z$92,$A120,'08-09 Teamsheets'!$C$2:$C$92,BJ$1)+SUBS('09-10 Teamsheets'!$S$2:$Z$98,$A120,'09-10 Teamsheets'!$C$2:$C$98,BJ$1)+APPS('10-11 Teamsheets'!$H$2:$R$107,$A120,'10-11 Teamsheets'!$C$2:$C$107,BJ$1)+SUBS('10-11 Teamsheets'!$S$2:$Z$107,$A120,'10-11 Teamsheets'!$C$2:$C$107,BJ$1)+APPS('11-12 Teamsheets'!$H$2:$R$119,$A120,'11-12 Teamsheets'!$C$2:$C$119,BJ$1)+SUBS('11-12 Teamsheets'!$S$2:$Z$111,$A120,'11-12 Teamsheets'!$C$2:$C$119,BJ$1)+APPS('12-13 Teamsheets'!$H$2:$R$126,$A120,'12-13 Teamsheets'!$C$2:$C$126,BJ$1)+SUBS('12-13 Teamsheets'!$S$2:$Z$118,$A120,'12-13 Teamsheets'!$C$2:$C$126,BJ$1)+APPS('13-14 Teamsheets'!$H$2:$R$132,$A120,'13-14 Teamsheets'!$C$2:$C$132,BJ$1)+SUBS('13-14 Teamsheets'!$S$2:$Z$124,$A120,'13-14 Teamsheets'!$C$2:$C$132,BJ$1)+APPS('14-15 Teamsheets'!$H$2:$R$136,$A120,'14-15 Teamsheets'!$C$2:$C$136,BJ$1)+SUBS('14-15 Teamsheets'!$S$2:$Z$128,$A120,'14-15 Teamsheets'!$C$2:$C$136,BJ$1)</f>
        <v>3</v>
      </c>
      <c r="BX120" s="27">
        <f>APPS('07-08 Teamsheets'!$H$2:$R$88,$A120,'07-08 Teamsheets'!$C$2:$C$88,BO$1)+APPS('08-09 Teamsheets'!$H$2:$R$92,$A120,'08-09 Teamsheets'!$C$2:$C$92,BO$1)+APPS('09-10 Teamsheets'!$H$2:$R$98,$A120,'09-10 Teamsheets'!$C$2:$C$98,BO$1)+SUBS('07-08 Teamsheets'!$S$2:$Z$88,$A120,'07-08 Teamsheets'!$C$2:$C$88,BO$1)+SUBS('08-09 Teamsheets'!$S$2:$Z$92,$A120,'08-09 Teamsheets'!$C$2:$C$92,BO$1)+SUBS('09-10 Teamsheets'!$S$2:$Z$98,$A120,'09-10 Teamsheets'!$C$2:$C$98,BO$1)+APPS('10-11 Teamsheets'!$H$2:$R$107,$A120,'10-11 Teamsheets'!$C$2:$C$107,BO$1)+SUBS('10-11 Teamsheets'!$S$2:$Z$107,$A120,'10-11 Teamsheets'!$C$2:$C$107,BO$1)+APPS('11-12 Teamsheets'!$H$2:$R$119,$A120,'11-12 Teamsheets'!$C$2:$C$119,BO$1)+SUBS('11-12 Teamsheets'!$S$2:$Z$119,$A120,'11-12 Teamsheets'!$C$2:$C$119,BO$1)+APPS('12-13 Teamsheets'!$H$2:$R$126,$A120,'12-13 Teamsheets'!$C$2:$C$126,BO$1)+SUBS('12-13 Teamsheets'!$S$2:$Z$126,$A120,'12-13 Teamsheets'!$C$2:$C$126,BO$1)+APPS('13-14 Teamsheets'!$H$2:$R$132,$A120,'13-14 Teamsheets'!$C$2:$C$132,BO$1)+SUBS('13-14 Teamsheets'!$S$2:$Z$132,$A120,'13-14 Teamsheets'!$C$2:$C$132,BO$1)+APPS('14-15 Teamsheets'!$H$2:$R$136,$A120,'14-15 Teamsheets'!$C$2:$C$136,BO$1)+SUBS('14-15 Teamsheets'!$S$2:$Z$136,$A120,'14-15 Teamsheets'!$C$2:$C$136,BO$1)</f>
        <v>6</v>
      </c>
      <c r="BY120" s="28">
        <f t="shared" si="31"/>
        <v>9</v>
      </c>
      <c r="BZ120" s="27" t="str">
        <f>(APPS('05-06 Teamsheets'!$H$2:$R$71,$A120) + APPS('06-07 Teamsheets'!$H$2:$R$83,$A120) +APPS('07-08 Teamsheets'!$H$2:$R$88,$A120) + APPS('08-09 Teamsheets'!$H$2:$R$92,$A120)+APPS('09-10 Teamsheets'!$H$2:$R$98,$A120)+APPS('10-11 Teamsheets'!$H$2:$R$107,$A120)+APPS('11-12 Teamsheets'!$H$2:$R$119,$A120)+APPS('12-13 Teamsheets'!$H$2:$R$126,$A120)+APPS('13-14 Teamsheets'!$H$2:$R$132,$A120)+APPS('14-15 Teamsheets'!$H$2:$R$136,$A120)) &amp; "(" &amp; (SUBS('05-06 Teamsheets'!$S$2:$W$71,$A120)+SUBS('06-07 Teamsheets'!$S$2:$Z$83,$A120)+SUBS('07-08 Teamsheets'!$S$2:$Z$88,$A120) +SUBS('08-09 Teamsheets'!$S$2:$Z$92,$A120)+SUBS('09-10 Teamsheets'!$S$2:$Z$98,$A120)+SUBS('10-11 Teamsheets'!$S$2:$Z$107,$A120)+SUBS('11-12 Teamsheets'!$S$2:$Z$119,$A120)+SUBS('12-13 Teamsheets'!$S$2:$Z$126,$A120)+SUBS('13-14 Teamsheets'!$S$2:$Z$132,$A120)+SUBS('14-15 Teamsheets'!$S$2:$Z$136,$A120)) &amp; ")"</f>
        <v>47(0)</v>
      </c>
      <c r="CA120" s="28">
        <f t="shared" si="32"/>
        <v>47</v>
      </c>
      <c r="CB120" s="71">
        <f>GOALS('05-06 Teamsheets'!$H$2:$W$71,$A120,'05-06 Teamsheets'!$C$2:$C$71,B$1)+GOALS('06-07 Teamsheets'!$H$2:$Z$83,$A120,'06-07 Teamsheets'!$C$2:$C$83,G$1)+GOALS('07-08 Teamsheets'!$H$2:$Z$88,$A120,'07-08 Teamsheets'!$C$2:$C$88,L$1)+GOALS('08-09 Teamsheets'!$H$2:$Z$92,$A120,'08-09 Teamsheets'!$C$2:$C$92,Q$1)+GOALS('09-10 Teamsheets'!$H$2:$Z$98,$A120,'09-10 Teamsheets'!$C$2:$C$98,Q$1)+GOALS('10-11 Teamsheets'!$H$2:$Z$107,$A120,'10-11 Teamsheets'!$C$2:$C$107,Q$1)+GOALS('11-12 Teamsheets'!$H$2:$Z$119,$A120,'11-12 Teamsheets'!$C$2:$C$119,Q$1)+GOALS('12-13 Teamsheets'!$H$2:$Z$126,$A120,'12-13 Teamsheets'!$C$2:$C$126,Q$1)+GOALS('13-14 Teamsheets'!$H$2:$Z$132,$A120,'13-14 Teamsheets'!$C$2:$C$132,Q$1)+GOALS('14-15 Teamsheets'!$H$2:$Z$136,$A120,'14-15 Teamsheets'!$C$2:$C$136,Q$1)</f>
        <v>1</v>
      </c>
      <c r="CC120" s="27">
        <f>GOALS('05-06 Teamsheets'!$H$2:$W$71,$A120,'05-06 Teamsheets'!$C$2:$C$71,V$1)+GOALS('05-06 Teamsheets'!$H$2:$W$71,$A120,'05-06 Teamsheets'!$C$2:$C$71,AA$1)+GOALS('06-07 Teamsheets'!$H$2:$Z$83,$A120,'06-07 Teamsheets'!$C$2:$C$83,AF$1)+GOALS('06-07 Teamsheets'!$H$2:$Z$83,$A120,'06-07 Teamsheets'!$C$2:$C$83,AK$1)+GOALS('07-08 Teamsheets'!$H$2:$Z$88,$A120,'07-08 Teamsheets'!$C$2:$C$88,AP$1)+GOALS('07-08 Teamsheets'!$H$2:$Z$88,$A120,'07-08 Teamsheets'!$C$2:$C$88,AU$1)+GOALS('07-08 Teamsheets'!$H$2:$Z$88,$A120,'07-08 Teamsheets'!$C$2:$C$88,AZ$1)+GOALS('11-12 Teamsheets'!$H$2:$Z$119,$A120,'11-12 Teamsheets'!$C$2:$C$119,AZ$1)+GOALS('12-13 Teamsheets'!$H$2:$Z$120,$A120,'12-13 Teamsheets'!$C$2:$C$120,AZ$1)+GOALS('13-14 Teamsheets'!$H$2:$Z$126,$A120,'13-14 Teamsheets'!$C$2:$C$126,AZ$1)+GOALS('14-15 Teamsheets'!$H$2:$Z$130,$A120,'14-15 Teamsheets'!$C$2:$C$130,AZ$1)+GOALS('08-09 Teamsheets'!$H$2:$Z$92,$A120,'08-09 Teamsheets'!$C$2:$C$92,BE$1)+GOALS('09-10 Teamsheets'!$H$2:$Z$98,$A120,'09-10 Teamsheets'!$C$2:$C$98,BE$1)+GOALS('10-11 Teamsheets'!$H$2:$Z$107,$A120,'10-11 Teamsheets'!$C$2:$C$107,BE$1)+GOALS('11-12 Teamsheets'!$H$2:$Z$119,$A120,'11-12 Teamsheets'!$C$2:$C$119,BE$1)+GOALS('12-13 Teamsheets'!$H$2:$Z$126,$A120,'12-13 Teamsheets'!$C$2:$C$126,BE$1)+GOALS('13-14 Teamsheets'!$H$2:$Z$132,$A120,'13-14 Teamsheets'!$C$2:$C$132,BE$1)+GOALS('14-15 Teamsheets'!$H$2:$Z$136,$A120,'14-15 Teamsheets'!$C$2:$C$136,BE$1)</f>
        <v>0</v>
      </c>
      <c r="CD120" s="27">
        <f>GOALS('07-08 Teamsheets'!$H$2:$Z$88,$A120,'07-08 Teamsheets'!$C$2:$C$88,BJ$1)
+GOALS('08-09 Teamsheets'!$H$2:$Z$92,$A120,'08-09 Teamsheets'!$C$2:$C$92,BJ$1)
+GOALS('09-10 Teamsheets'!$H$2:$Z$98,$A120,'09-10 Teamsheets'!$C$2:$C$98,BJ$1)
+GOALS('10-11 Teamsheets'!$H$2:$Z$107,$A120,'10-11 Teamsheets'!$C$2:$C$107,BJ$1)
+GOALS('11-12 Teamsheets'!$H$2:$Z$119,$A120,'11-12 Teamsheets'!$C$2:$C$119,BJ$1)
+GOALS('12-13 Teamsheets'!$H$2:$Z$124,$A120,'12-13 Teamsheets'!$C$2:$C$124,BJ$1)+GOALS('13-14 Teamsheets'!$H$2:$Z$130,$A120,'13-14 Teamsheets'!$C$2:$C$130,BJ$1)+GOALS('14-15 Teamsheets'!$H$2:$Z$134,$A120,'14-15 Teamsheets'!$C$2:$C$134,BJ$1)
+GOALS('07-08 Teamsheets'!$H$2:$Z$88,$A120,'07-08 Teamsheets'!$C$2:$C$88,BO$1)
+GOALS('08-09 Teamsheets'!$H$2:$Z$92,$A120,'08-09 Teamsheets'!$C$2:$C$92,BO$1)
+GOALS('09-10 Teamsheets'!$H$2:$Z$98,$A120,'09-10 Teamsheets'!$C$2:$C$98,BO$1)
+GOALS('10-11 Teamsheets'!$H$2:$Z$107,$A120,'10-11 Teamsheets'!$C$2:$C$107,BO$1)
+GOALS('11-12 Teamsheets'!$H$2:$Z$119,$A120,'11-12 Teamsheets'!$C$2:$C$119,BO$1)
+GOALS('12-13 Teamsheets'!$H$2:$Z$126,$A120,'12-13 Teamsheets'!$C$2:$C$126,BO$1)+GOALS('13-14 Teamsheets'!$H$2:$Z$132,$A120,'13-14 Teamsheets'!$C$2:$C$132,BO$1)+GOALS('14-15 Teamsheets'!$H$2:$Z$136,$A120,'14-15 Teamsheets'!$C$2:$C$136,BO$1)</f>
        <v>0</v>
      </c>
      <c r="CE120" s="28">
        <f t="shared" si="33"/>
        <v>0</v>
      </c>
      <c r="CF120" s="27" t="str">
        <f>(GOALS('05-06 Teamsheets'!$H$2:$R$71,$A120) +GOALS('06-07 Teamsheets'!$H$2:$R$83,$A120) +  GOALS('07-08 Teamsheets'!$H$2:$R$88,$A120) + GOALS('08-09 Teamsheets'!$H$2:$R$92,$A120)+GOALS('09-10 Teamsheets'!$H$2:$R$98,$A120)+GOALS('10-11 Teamsheets'!$H$2:$R$107,$A120)+GOALS('11-12 Teamsheets'!$H$2:$R$119,$A120)+GOALS('12-13 Teamsheets'!$H$2:$R$126,$A120)+GOALS('13-14 Teamsheets'!$H$2:$R$132,$A120)+GOALS('14-15 Teamsheets'!$H$2:$R$136,$A120)) &amp; "(" &amp; (GOALS('05-06 Teamsheets'!$S$2:$W$71,$A120)+GOALS('06-07 Teamsheets'!$S$2:$Z$83,$A120)+GOALS('07-08 Teamsheets'!$S$2:$Z$88,$A120)+GOALS('08-09 Teamsheets'!$S$2:$Z$92,$A120)+GOALS('09-10 Teamsheets'!$S$2:$Z$98,$A120)+GOALS('10-11 Teamsheets'!$S$2:$Z$107,$A120)+GOALS('11-12 Teamsheets'!$S$2:$Z$119,$A120)+GOALS('12-13 Teamsheets'!$S$2:$Z$126,$A120)+GOALS('13-14 Teamsheets'!$S$2:$Z$132,$A120)+GOALS('14-15 Teamsheets'!$S$2:$Z$136,$A120)) &amp; ")"</f>
        <v>1(0)</v>
      </c>
      <c r="CG120" s="28">
        <f t="shared" si="34"/>
        <v>1</v>
      </c>
      <c r="CH120" s="71">
        <f t="shared" si="35"/>
        <v>0</v>
      </c>
      <c r="CI120" s="83">
        <f t="shared" si="36"/>
        <v>0</v>
      </c>
      <c r="CJ120" s="77">
        <f t="shared" si="37"/>
        <v>0</v>
      </c>
      <c r="CK120" s="74" t="str">
        <f>(CARDS('05-06 Teamsheets'!$H$2:$W$71,$A120,$CX$2)+CARDS('06-07 Teamsheets'!$H$2:$Z$83,$A120,$CX$2)+CARDS('07-08 Teamsheets'!$H$2:$Z$88,$A120,$CX$2)+CARDS('08-09 Teamsheets'!$H$2:$Z$92,$A120,$CX$2)+CARDS('09-10 Teamsheets'!$H$2:$Z$98,$A120,$CX$2)+CARDS('10-11 Teamsheets'!$H$2:$Z$107,$A120,$CX$2)+CARDS('11-12 Teamsheets'!$H$2:$Z$119,$A120,$CX$2)+CARDS('12-13 Teamsheets'!$H$2:$Z$126,$A120,$CX$2)+CARDS('13-14 Teamsheets'!$H$2:$Z$130,$A120,$CX$2)) &amp; "(" &amp; (CARDS('05-06 Teamsheets'!$H$2:$W$71,$A120,$CX$3)+CARDS('06-07 Teamsheets'!$H$2:$Z$83,$A120,$CX$3)+CARDS('07-08 Teamsheets'!$H$2:$Z$88,$A120,$CX$3)+CARDS('08-09 Teamsheets'!$H$2:$Z$92,$A120,$CX$3)+CARDS('09-10 Teamsheets'!$H$2:$Z$98,$A120,$CX$3)+CARDS('10-11 Teamsheets'!$H$2:$Z$107,$A120,$CX$3)+CARDS('11-12 Teamsheets'!$H$2:$Z$119,$A120,$CX$3)+CARDS('13-14 Teamsheets'!$H$2:$Z$130,$A120,$CX$3)) &amp; ")"</f>
        <v>6(2)</v>
      </c>
      <c r="CL120" s="28">
        <f>SUM(F120,K120,P120,U120)</f>
        <v>3335</v>
      </c>
      <c r="CM120" s="28">
        <f t="shared" si="47"/>
        <v>789</v>
      </c>
      <c r="CN120" s="77">
        <f>SUM(CL120:CM120)</f>
        <v>4124</v>
      </c>
      <c r="CO120" s="28">
        <f>IF(AND(CN120&lt;&gt;0, CA120&lt;&gt;0),CN120/CA120,0)</f>
        <v>87.744680851063833</v>
      </c>
      <c r="CP120" s="28">
        <f>IF(CG120&lt;&gt;0,CG120/CA120,0)</f>
        <v>2.1276595744680851E-2</v>
      </c>
      <c r="CQ120" s="77">
        <f>IF(CG120&lt;&gt;0,CN120/CG120,0)</f>
        <v>4124</v>
      </c>
      <c r="CS120" s="71">
        <f t="shared" si="26"/>
        <v>42</v>
      </c>
      <c r="CT120" s="83">
        <f t="shared" si="27"/>
        <v>35</v>
      </c>
      <c r="CU120" s="77">
        <f t="shared" si="28"/>
        <v>74</v>
      </c>
    </row>
    <row r="121" spans="1:102" x14ac:dyDescent="0.2">
      <c r="A121" s="26" t="s">
        <v>2377</v>
      </c>
      <c r="B121" s="27" t="s">
        <v>1684</v>
      </c>
      <c r="C121" s="27" t="s">
        <v>1635</v>
      </c>
      <c r="D121" s="27">
        <v>3</v>
      </c>
      <c r="E121" s="27" t="s">
        <v>1635</v>
      </c>
      <c r="F121" s="82">
        <v>630</v>
      </c>
      <c r="G121" s="27" t="s">
        <v>1635</v>
      </c>
      <c r="H121" s="27" t="s">
        <v>1635</v>
      </c>
      <c r="I121" s="27">
        <v>0</v>
      </c>
      <c r="J121" s="27" t="s">
        <v>1635</v>
      </c>
      <c r="K121" s="82">
        <v>0</v>
      </c>
      <c r="L121" s="27" t="s">
        <v>1635</v>
      </c>
      <c r="M121" s="27" t="s">
        <v>1635</v>
      </c>
      <c r="N121" s="27">
        <v>0</v>
      </c>
      <c r="O121" s="27" t="s">
        <v>1635</v>
      </c>
      <c r="P121" s="82">
        <v>0</v>
      </c>
      <c r="Q121" s="27" t="str">
        <f>(APPS('08-09 Teamsheets'!$H$2:$R$92,$A121,'08-09 Teamsheets'!$C$2:$C$92,Q$1)+APPS('09-10 Teamsheets'!$H$2:$R$98,$A121,'09-10 Teamsheets'!$C$2:$C$98,Q$1)+APPS('10-11 Teamsheets'!$H$2:$R$107,$A121,'10-11 Teamsheets'!$C$2:$C$107,Q$1)+APPS('11-12 Teamsheets'!$H$2:$R$119,$A121,'11-12 Teamsheets'!$C$2:$C$119,Q$1)+APPS('12-13 Teamsheets'!$H$2:$R$126,$A121,'12-13 Teamsheets'!$C$2:$C$126,Q$1)+APPS('13-14 Teamsheets'!$H$2:$R$132,$A121,'13-14 Teamsheets'!$C$2:$C$132,Q$1)+APPS('14-15 Teamsheets'!$H$2:$R$136,$A121,'14-15 Teamsheets'!$C$2:$C$136,Q$1)) &amp; "(" &amp; (SUBS('08-09 Teamsheets'!$S$2:$Z$92,$A121,'08-09 Teamsheets'!$C$2:$C$92,Q$1)+SUBS('09-10 Teamsheets'!$S$2:$Z$98,$A121,'09-10 Teamsheets'!$C$2:$C$98,Q$1)+SUBS('10-11 Teamsheets'!$S$2:$Z$107,$A121,'10-11 Teamsheets'!$C$2:$C$107,Q$1)+SUBS('11-12 Teamsheets'!$S$2:$Z$119,$A121,'11-12 Teamsheets'!$C$2:$C$119,Q$1)+SUBS('12-13 Teamsheets'!$S$2:$Z$126,$A121,'12-13 Teamsheets'!$C$2:$C$126,Q$1)+SUBS('13-14 Teamsheets'!$S$2:$Z$132,$A121,'13-14 Teamsheets'!$C$2:$C$132,Q$1)+SUBS('14-15 Teamsheets'!$S$2:$Z$136,$A121,'14-15 Teamsheets'!$C$2:$C$136,Q$1)) &amp; ")"</f>
        <v>0(0)</v>
      </c>
      <c r="R121" s="27" t="str">
        <f>(GOALS('08-09 Teamsheets'!$H$2:$R$92,$A121,'08-09 Teamsheets'!$C$2:$C$92,Q$1)+GOALS('09-10 Teamsheets'!$H$2:$R$98,$A121,'09-10 Teamsheets'!$C$2:$C$98,Q$1)+GOALS('10-11 Teamsheets'!$H$2:$R$107,$A121,'10-11 Teamsheets'!$C$2:$C$107,Q$1)+GOALS('11-12 Teamsheets'!$H$2:$R$119,$A121,'11-12 Teamsheets'!$C$2:$C$119,Q$1)+GOALS('12-13 Teamsheets'!$H$2:$R$126,$A121,'12-13 Teamsheets'!$C$2:$C$126,Q$1)+GOALS('13-14 Teamsheets'!$H$2:$R$132,$A121,'13-14 Teamsheets'!$C$2:$C$132,Q$1)+GOALS('14-15 Teamsheets'!$H$2:$R$136,$A121,'14-15 Teamsheets'!$C$2:$C$136,Q$1)) &amp; "(" &amp; (GOALS('08-09 Teamsheets'!$S$2:$Z$92,$A121,'08-09 Teamsheets'!$C$2:$C$92,Q$1)+GOALS('09-10 Teamsheets'!$S$2:$Z$98,$A121,'09-10 Teamsheets'!$C$2:$C$98,Q$1)+GOALS('10-11 Teamsheets'!$S$2:$Z$107,$A121,'10-11 Teamsheets'!$C$2:$C$107,Q$1)+GOALS('11-12 Teamsheets'!$S$2:$Z$119,$A121,'11-12 Teamsheets'!$C$2:$C$119,Q$1)+GOALS('12-13 Teamsheets'!$S$2:$Z$126,$A121,'12-13 Teamsheets'!$C$2:$C$126,Q$1)+GOALS('13-14 Teamsheets'!$S$2:$Z$132,$A121,'13-14 Teamsheets'!$C$2:$C$132,Q$1)+GOALS('14-15 Teamsheets'!$S$2:$Z$136,$A121,'14-15 Teamsheets'!$C$2:$C$136,Q$1)) &amp; ")"</f>
        <v>0(0)</v>
      </c>
      <c r="S121" s="27">
        <f>Clean_sheet('08-09 Teamsheets'!$C$2:$H$92,$A121,Q$1)+Clean_sheet('09-10 Teamsheets'!$C$2:$H$98,$A121,Q$1)+Clean_sheet('10-11 Teamsheets'!$C$2:$H$107,$A121,Q$1)+Clean_sheet('11-12 Teamsheets'!$C$2:$H$119,$A121,Q$1)+Clean_sheet('12-13 Teamsheets'!$C$2:$H$126,$A121,Q$1)+Clean_sheet('13-14 Teamsheets'!$C$2:$H$132,$A121,Q$1)+Clean_sheet('14-15 Teamsheets'!$C$2:$H$136,$A121,Q$1)</f>
        <v>0</v>
      </c>
      <c r="T121" s="27" t="str">
        <f>(CARDS('08-09 Teamsheets'!$H$2:$Z$92,$A121,$CX$2,'08-09 Teamsheets'!$C$2:$C$92,Q$1)+CARDS('09-10 Teamsheets'!$H$2:$Z$98,$A121,$CX$2,'09-10 Teamsheets'!$C$2:$C$98,Q$1)+CARDS('10-11 Teamsheets'!$H$2:$Z$107,$A121,$CX$2,'10-11 Teamsheets'!$C$2:$C$107,Q$1)+CARDS('11-12 Teamsheets'!$H$2:$Z$119,$A121,$CX$2,'11-12 Teamsheets'!$C$2:$C$119,Q$1)+CARDS('12-13 Teamsheets'!$H$2:$Z$126,$A121,$CX$2,'12-13 Teamsheets'!$C$2:$C$126,Q$1)+CARDS('13-14 Teamsheets'!$H$2:$Z$132,$A121,$CX$2,'13-14 Teamsheets'!$C$2:$C$132,Q$1)+CARDS('14-15 Teamsheets'!$H$2:$Z$136,$A121,$CX$2,'14-15 Teamsheets'!$C$2:$C$136,Q$1)) &amp; "(" &amp; (CARDS('08-09 Teamsheets'!$H$2:$Z$92,$A121,$CX$3,'08-09 Teamsheets'!$C$2:$C$92,Q$1)+CARDS('09-10 Teamsheets'!$H$2:$Z$98,$A121,$CX$3,'09-10 Teamsheets'!$C$2:$C$98,Q$1)+CARDS('10-11 Teamsheets'!$H$2:$Z$107,$A121,$CX$3,'10-11 Teamsheets'!$C$2:$C$107,Q$1)+CARDS('11-12 Teamsheets'!$H$2:$Z$119,$A121,$CX$3,'11-12 Teamsheets'!$C$2:$C$119,Q$1)+CARDS('12-13 Teamsheets'!$H$2:$Z$126,$A121,$CX$3,'12-13 Teamsheets'!$C$2:$C$126,Q$1)+CARDS('13-14 Teamsheets'!$H$2:$Z$132,$A121,$CX$3,'13-14 Teamsheets'!$C$2:$C$132,Q$1)+CARDS('14-15 Teamsheets'!$H$2:$Z$136,$A121,$CX$3,'14-15 Teamsheets'!$C$2:$C$136,Q$1)) &amp; ")"</f>
        <v>0(0)</v>
      </c>
      <c r="U121" s="82">
        <f>MINS_PLAYED('08-09 Teamsheets'!$H$2:$R$92,$A121,'08-09 Teamsheets'!$C$2:$C$92,Q$1)+MINS_PLAYED('09-10 Teamsheets'!$H$2:$R$98,$A121,'09-10 Teamsheets'!$C$2:$C$98,Q$1)+ MINS_AS_SUB('08-09 Teamsheets'!$S$2:$Z$92,$A121,'08-09 Teamsheets'!$C$2:$C$92,Q$1)+ MINS_AS_SUB('09-10 Teamsheets'!$S$2:$Z$98,$A121,'09-10 Teamsheets'!$C$2:$C$98,Q$1)+MINS_PLAYED('10-11 Teamsheets'!$H$2:$R$107,$A121,'10-11 Teamsheets'!$C$2:$C$107,Q$1)+MINS_AS_SUB('10-11 Teamsheets'!$S$2:$Z$107,$A121,'10-11 Teamsheets'!$C$2:$C$107,Q$1)+MINS_PLAYED('11-12 Teamsheets'!$H$2:$R$119,$A121,'11-12 Teamsheets'!$C$2:$C$119,Q$1)+MINS_AS_SUB('11-12 Teamsheets'!$S$2:$Z$119,$A121,'11-12 Teamsheets'!$C$2:$C$119,Q$1)+MINS_PLAYED('12-13 Teamsheets'!$H$2:$R$126,$A121,'12-13 Teamsheets'!$C$2:$C$126,Q$1)+MINS_AS_SUB('12-13 Teamsheets'!$S$2:$Z$126,$A121,'12-13 Teamsheets'!$C$2:$C$126,Q$1)+MINS_PLAYED('13-14 Teamsheets'!$H$2:$R$132,$A121,'13-14 Teamsheets'!$C$2:$C$132,Q$1)+MINS_AS_SUB('13-14 Teamsheets'!$S$2:$Z$132,$A121,'13-14 Teamsheets'!$C$2:$C$132,Q$1)+MINS_PLAYED('14-15 Teamsheets'!$H$2:$R$136,$A121,'14-15 Teamsheets'!$C$2:$C$136,Q$1)+MINS_AS_SUB('14-15 Teamsheets'!$S$2:$Z$136,$A121,'14-15 Teamsheets'!$C$2:$C$136,Q$1)</f>
        <v>0</v>
      </c>
      <c r="V121" s="27" t="s">
        <v>1635</v>
      </c>
      <c r="W121" s="27" t="s">
        <v>1635</v>
      </c>
      <c r="X121" s="27">
        <v>0</v>
      </c>
      <c r="Y121" s="27" t="s">
        <v>1635</v>
      </c>
      <c r="Z121" s="82">
        <v>0</v>
      </c>
      <c r="AA121" s="27" t="s">
        <v>1635</v>
      </c>
      <c r="AB121" s="27" t="s">
        <v>1635</v>
      </c>
      <c r="AC121" s="27">
        <v>0</v>
      </c>
      <c r="AD121" s="27" t="s">
        <v>1635</v>
      </c>
      <c r="AE121" s="82">
        <v>0</v>
      </c>
      <c r="AF121" s="27" t="s">
        <v>1635</v>
      </c>
      <c r="AG121" s="27" t="s">
        <v>1635</v>
      </c>
      <c r="AH121" s="27">
        <v>0</v>
      </c>
      <c r="AI121" s="27" t="s">
        <v>1635</v>
      </c>
      <c r="AJ121" s="82">
        <v>0</v>
      </c>
      <c r="AK121" s="27" t="s">
        <v>1635</v>
      </c>
      <c r="AL121" s="27" t="s">
        <v>1635</v>
      </c>
      <c r="AM121" s="27">
        <v>0</v>
      </c>
      <c r="AN121" s="27" t="s">
        <v>1635</v>
      </c>
      <c r="AO121" s="82">
        <v>0</v>
      </c>
      <c r="AP121" s="27" t="s">
        <v>1635</v>
      </c>
      <c r="AQ121" s="27" t="s">
        <v>1635</v>
      </c>
      <c r="AR121" s="27">
        <v>0</v>
      </c>
      <c r="AS121" s="27" t="s">
        <v>1635</v>
      </c>
      <c r="AT121" s="82">
        <v>0</v>
      </c>
      <c r="AU121" s="27" t="s">
        <v>1635</v>
      </c>
      <c r="AV121" s="27" t="s">
        <v>1635</v>
      </c>
      <c r="AW121" s="27">
        <v>0</v>
      </c>
      <c r="AX121" s="27" t="s">
        <v>1635</v>
      </c>
      <c r="AY121" s="82">
        <v>0</v>
      </c>
      <c r="AZ121" s="27" t="str">
        <f>(APPS('07-08 Teamsheets'!$H$2:$R$88,$A121,'07-08 Teamsheets'!$C$2:$C$88,AZ$1)+APPS('11-12 Teamsheets'!$H$2:$R$119,$A121,'11-12 Teamsheets'!$C$2:$C$119,AZ$1)+APPS('12-13 Teamsheets'!$H$2:$R$126,$A121,'12-13 Teamsheets'!$C$2:$C$126,AZ$1)+APPS('13-14 Teamsheets'!$H$2:$R$132,$A121,'13-14 Teamsheets'!$C$2:$C$132,AZ$1)+APPS('14-15 Teamsheets'!$H$2:$R$136,$A121,'14-15 Teamsheets'!$C$2:$C$136,AZ$1)) &amp; "(" &amp; (SUBS('07-08 Teamsheets'!$S$2:$Z$88,$A121,'07-08 Teamsheets'!$C$2:$C$88,AZ$1)+SUBS('11-12 Teamsheets'!$S$2:$Z$119,$A121,'11-12 Teamsheets'!$C$2:$C$119,AZ$1)+SUBS('12-13 Teamsheets'!$S$2:$Z$126,$A121,'12-13 Teamsheets'!$C$2:$C$126,AZ$1)+SUBS('13-14 Teamsheets'!$S$2:$Z$132,$A121,'13-14 Teamsheets'!$C$2:$C$132,AZ$1)+SUBS('14-15 Teamsheets'!$S$2:$Z$136,$A121,'14-15 Teamsheets'!$C$2:$C$136,AZ$1)) &amp; ")"</f>
        <v>0(0)</v>
      </c>
      <c r="BA121" s="27" t="str">
        <f>(GOALS('07-08 Teamsheets'!$H$2:$R$88,$A121,'07-08 Teamsheets'!$C$2:$C$88,AZ$1)+GOALS('11-12 Teamsheets'!$H$2:$R$119,$A121,'11-12 Teamsheets'!$C$2:$C$119,AZ$1)+GOALS('12-13 Teamsheets'!$H$2:$R$126,$A121,'12-13 Teamsheets'!$C$2:$C$126,AZ$1)+GOALS('13-14 Teamsheets'!$H$2:$R$132,$A121,'13-14 Teamsheets'!$C$2:$C$132,AZ$1)+GOALS('14-15 Teamsheets'!$H$2:$R$136,$A121,'14-15 Teamsheets'!$C$2:$C$136,AZ$1)) &amp; "(" &amp; (GOALS('07-08 Teamsheets'!$S$2:$Z$88,$A121,'07-08 Teamsheets'!$C$2:$C$88,AZ$1)+GOALS('11-12 Teamsheets'!$S$2:$Z$119,$A121,'11-12 Teamsheets'!$C$2:$C$119,AZ$1)+GOALS('12-13 Teamsheets'!$S$2:$Z$126,$A121,'12-13 Teamsheets'!$C$2:$C$126,AZ$1)+GOALS('13-14 Teamsheets'!$S$2:$Z$132,$A121,'13-14 Teamsheets'!$C$2:$C$132,AZ$1)+GOALS('14-15 Teamsheets'!$S$2:$Z$136,$A121,'14-15 Teamsheets'!$C$2:$C$136,AZ$1)) &amp; ")"</f>
        <v>0(0)</v>
      </c>
      <c r="BB121" s="27">
        <f>Clean_sheet('07-08 Teamsheets'!$C$2:$H$92,$A121,AZ$1)+Clean_sheet('11-12 Teamsheets'!$C$2:$H$119,$A121,AZ$1)+Clean_sheet('12-13 Teamsheets'!$C$2:$H$126,$A121,AZ$1)+Clean_sheet('13-14 Teamsheets'!$C$2:$H$132,$A121,AZ$1)+Clean_sheet('14-15 Teamsheets'!$C$2:$H$136,$A121,AZ$1)</f>
        <v>0</v>
      </c>
      <c r="BC121" s="27" t="str">
        <f>(CARDS('07-08 Teamsheets'!$H$2:$Z$88,$A121,$CX$2,'07-08 Teamsheets'!$C$2:$C$88,AZ$1)+CARDS('11-12 Teamsheets'!$H$2:$Z$119,$A121,$CX$2,'11-12 Teamsheets'!$C$2:$C$119,AZ$1)+CARDS('12-13 Teamsheets'!$H$2:$Z$126,$A121,$CX$2,'12-13 Teamsheets'!$C$2:$C$126,AZ$1)+CARDS('13-14 Teamsheets'!$H$2:$Z$132,$A121,$CX$2,'13-14 Teamsheets'!$C$2:$C$132,AZ$1)+CARDS('14-15 Teamsheets'!$H$2:$Z$136,$A121,$CX$2,'14-15 Teamsheets'!$C$2:$C$136,AZ$1)) &amp; "(" &amp; (CARDS('07-08 Teamsheets'!$H$2:$Z$88,$A121,$CX$3,'07-08 Teamsheets'!$C$2:$C$88,AZ$1)+CARDS('11-12 Teamsheets'!$H$2:$Z$119,$A121,$CX$3,'11-12 Teamsheets'!$C$2:$C$119,AZ$1)+CARDS('12-13 Teamsheets'!$H$2:$Z$126,$A121,$CX$3,'12-13 Teamsheets'!$C$2:$C$126,AZ$1)+CARDS('13-14 Teamsheets'!$H$2:$Z$132,$A121,$CX$3,'13-14 Teamsheets'!$C$2:$C$132,AZ$1)+CARDS('14-15 Teamsheets'!$H$2:$Z$136,$A121,$CX$3,'14-15 Teamsheets'!$C$2:$C$136,AZ$1)) &amp; ")"</f>
        <v>0(0)</v>
      </c>
      <c r="BD121" s="82">
        <f>MINS_PLAYED('07-08 Teamsheets'!$H$2:$R$88,$A121,'07-08 Teamsheets'!$C$2:$C$88,AZ$1)+MINS_PLAYED('11-12 Teamsheets'!$H$2:$R$119,$A121,'11-12 Teamsheets'!$C$2:$C$119,AZ$1)+MINS_PLAYED('12-13 Teamsheets'!$H$2:$R$126,$A121,'12-13 Teamsheets'!$C$2:$C$126,AZ$1)+MINS_PLAYED('13-14 Teamsheets'!$H$2:$R$132,$A121,'13-14 Teamsheets'!$C$2:$C$132,AZ$1)+MINS_PLAYED('14-15 Teamsheets'!$H$2:$R$136,$A121,'14-15 Teamsheets'!$C$2:$C$136,AZ$1)+MINS_AS_SUB('07-08 Teamsheets'!$S$2:$Z$88,$A121,'07-08 Teamsheets'!$C$2:$C$88,AZ$1)+MINS_AS_SUB('11-12 Teamsheets'!$S$2:$Z$119,$A121,'11-12 Teamsheets'!$C$2:$C$119,AZ$1)+MINS_AS_SUB('12-13 Teamsheets'!$S$2:$Z$126,$A121,'12-13 Teamsheets'!$C$2:$C$126,AZ$1)+MINS_AS_SUB('13-14 Teamsheets'!$S$2:$Z$132,$A121,'13-14 Teamsheets'!$C$2:$C$132,AZ$1)+MINS_AS_SUB('14-15 Teamsheets'!$S$2:$Z$136,$A121,'14-15 Teamsheets'!$C$2:$C$136,AZ$1)</f>
        <v>0</v>
      </c>
      <c r="BE121" s="27" t="str">
        <f>(APPS('08-09 Teamsheets'!$H$2:$R$92,$A121,'08-09 Teamsheets'!$C$2:$C$92,BE$1)+APPS('09-10 Teamsheets'!$H$2:$R$98,$A121,'09-10 Teamsheets'!$C$2:$C$98,BE$1)+APPS('10-11 Teamsheets'!$H$2:$R$107,$A121,'10-11 Teamsheets'!$C$2:$C$107,BE$1)+APPS('11-12 Teamsheets'!$H$2:$R$119,$A121,'11-12 Teamsheets'!$C$2:$C$119,BE$1)+APPS('12-13 Teamsheets'!$H$2:$R$126,$A121,'12-13 Teamsheets'!$C$2:$C$126,BE$1)+APPS('13-14 Teamsheets'!$H$2:$R$132,$A121,'13-14 Teamsheets'!$C$2:$C$132,BE$1)+APPS('14-15 Teamsheets'!$H$2:$R$136,$A121,'14-15 Teamsheets'!$C$2:$C$136,BE$1)) &amp; "(" &amp; (SUBS('08-09 Teamsheets'!$S$2:$Z$92,$A121,'08-09 Teamsheets'!$C$2:$C$92,BE$1)+SUBS('09-10 Teamsheets'!$S$2:$Z$98,$A121,'09-10 Teamsheets'!$C$2:$C$98,BE$1)+SUBS('10-11 Teamsheets'!$S$2:$Z$107,$A121,'10-11 Teamsheets'!$C$2:$C$107,BE$1)+SUBS('11-12 Teamsheets'!$S$2:$Z$119,$A121,'11-12 Teamsheets'!$C$2:$C$119,BE$1)+SUBS('12-13 Teamsheets'!$S$2:$Z$126,$A121,'12-13 Teamsheets'!$C$2:$C$126,BE$1)+SUBS('13-14 Teamsheets'!$S$2:$Z$132,$A121,'13-14 Teamsheets'!$C$2:$C$132,BE$1)+SUBS('14-15 Teamsheets'!$S$2:$Z$136,$A121,'14-15 Teamsheets'!$C$2:$C$136,BE$1)) &amp; ")"</f>
        <v>0(0)</v>
      </c>
      <c r="BF121" s="27" t="str">
        <f>(GOALS('08-09 Teamsheets'!$H$2:$R$92,$A121,'08-09 Teamsheets'!$C$2:$C$92,BE$1)+GOALS('09-10 Teamsheets'!$H$2:$R$98,$A121,'09-10 Teamsheets'!$C$2:$C$98,BE$1)+GOALS('10-11 Teamsheets'!$H$2:$R$107,$A121,'10-11 Teamsheets'!$C$2:$C$107,BE$1)+GOALS('11-12 Teamsheets'!$H$2:$R$119,$A121,'11-12 Teamsheets'!$C$2:$C$119,BE$1)+GOALS('12-13 Teamsheets'!$H$2:$R$126,$A121,'12-13 Teamsheets'!$C$2:$C$126,BE$1)+GOALS('13-14 Teamsheets'!$H$2:$R$132,$A121,'13-14 Teamsheets'!$C$2:$C$132,BE$1)+GOALS('14-15 Teamsheets'!$H$2:$R$136,$A121,'14-15 Teamsheets'!$C$2:$C$136,BE$1)) &amp; "(" &amp; (GOALS('08-09 Teamsheets'!$S$2:$Z$92,$A121,'08-09 Teamsheets'!$C$2:$C$92,BE$1)+GOALS('09-10 Teamsheets'!$S$2:$Z$98,$A121,'09-10 Teamsheets'!$C$2:$C$98,BE$1)+GOALS('10-11 Teamsheets'!$S$2:$Z$107,$A121,'10-11 Teamsheets'!$C$2:$C$107,BE$1)+GOALS('11-12 Teamsheets'!$S$2:$Z$119,$A121,'11-12 Teamsheets'!$C$2:$C$119,BE$1)+GOALS('12-13 Teamsheets'!$S$2:$Z$126,$A121,'12-13 Teamsheets'!$C$2:$C$126,BE$1)+GOALS('13-14 Teamsheets'!$S$2:$Z$132,$A121,'13-14 Teamsheets'!$C$2:$C$132,BE$1)+GOALS('14-15 Teamsheets'!$S$2:$Z$136,$A121,'14-15 Teamsheets'!$C$2:$C$136,BE$1)) &amp; ")"</f>
        <v>0(0)</v>
      </c>
      <c r="BG121" s="27">
        <f>Clean_sheet('08-09 Teamsheets'!$C$2:$H$92,$A121,BE$1)+Clean_sheet('09-10 Teamsheets'!$C$2:$H$98,$A121,BE$1)+Clean_sheet('10-11 Teamsheets'!$C$2:$H$107,$A121,BE$1)+Clean_sheet('11-12 Teamsheets'!$C$2:$H$119,$A121,BE$1)+Clean_sheet('12-13 Teamsheets'!$C$2:$H$126,$A121,BE$1)+Clean_sheet('13-14 Teamsheets'!$C$2:$H$132,$A121,BE$1)+Clean_sheet('14-15 Teamsheets'!$C$2:$H$136,$A121,BE$1)</f>
        <v>0</v>
      </c>
      <c r="BH121" s="27" t="str">
        <f>(CARDS('08-09 Teamsheets'!$H$2:$Z$92,$A121,$CX$2,'08-09 Teamsheets'!$C$2:$C$92,BE$1)+CARDS('09-10 Teamsheets'!$H$2:$Z$98,$A121,$CX$2,'09-10 Teamsheets'!$C$2:$C$98,BE$1)+CARDS('10-11 Teamsheets'!$H$2:$Z$107,$A121,$CX$2,'10-11 Teamsheets'!$C$2:$C$107,BE$1)+CARDS('11-12 Teamsheets'!$H$2:$Z$119,$A121,$CX$2,'11-12 Teamsheets'!$C$2:$C$119,BE$1)+CARDS('12-13 Teamsheets'!$H$2:$Z$126,$A121,$CX$2,'12-13 Teamsheets'!$C$2:$C$126,BE$1)+CARDS('13-14 Teamsheets'!$H$2:$Z$132,$A121,$CX$2,'13-14 Teamsheets'!$C$2:$C$132,BE$1)+CARDS('14-15 Teamsheets'!$H$2:$Z$136,$A121,$CX$2,'14-15 Teamsheets'!$C$2:$C$136,BE$1)) &amp; "(" &amp; (CARDS('08-09 Teamsheets'!$H$2:$Z$92,$A121,$CX$3,'08-09 Teamsheets'!$C$2:$C$92,BE$1)+CARDS('09-10 Teamsheets'!$H$2:$Z$98,$A121,$CX$3,'09-10 Teamsheets'!$C$2:$C$98,BE$1)+CARDS('10-11 Teamsheets'!$H$2:$Z$107,$A121,$CX$3,'10-11 Teamsheets'!$C$2:$C$107,BE$1)+CARDS('11-12 Teamsheets'!$H$2:$Z$119,$A121,$CX$3,'11-12 Teamsheets'!$C$2:$C$119,BE$1)+CARDS('12-13 Teamsheets'!$H$2:$Z$126,$A121,$CX$3,'12-13 Teamsheets'!$C$2:$C$126,BE$1)+CARDS('13-14 Teamsheets'!$H$2:$Z$132,$A121,$CX$3,'13-14 Teamsheets'!$C$2:$C$132,BE$1)+CARDS('14-15 Teamsheets'!$H$2:$Z$136,$A121,$CX$3,'14-15 Teamsheets'!$C$2:$C$136,BE$1)) &amp; ")"</f>
        <v>0(0)</v>
      </c>
      <c r="BI121" s="82">
        <f>MINS_PLAYED('08-09 Teamsheets'!$H$2:$R$92,$A121,'08-09 Teamsheets'!$C$2:$C$92,BE$1)+MINS_PLAYED('09-10 Teamsheets'!$H$2:$R$98,$A121,'09-10 Teamsheets'!$C$2:$C$98,BE$1)+ MINS_AS_SUB('08-09 Teamsheets'!$S$2:$Z$92,$A121,'08-09 Teamsheets'!$C$2:$C$92,BE$1)+ MINS_AS_SUB('09-10 Teamsheets'!$S$2:$Z$98,$A121,'09-10 Teamsheets'!$C$2:$C$98,BE$1)+MINS_PLAYED('10-11 Teamsheets'!$H$2:$R$107,$A121,'10-11 Teamsheets'!$C$2:$C$107,BE$1)+MINS_AS_SUB('10-11 Teamsheets'!$S$2:$Z$107,$A121,'10-11 Teamsheets'!$C$2:$C$107,BE$1)+MINS_PLAYED('11-12 Teamsheets'!$H$2:$R$119,$A121,'11-12 Teamsheets'!$C$2:$C$119,BE$1)+MINS_AS_SUB('11-12 Teamsheets'!$S$2:$Z$119,$A121,'11-12 Teamsheets'!$C$2:$C$119,BE$1)+MINS_PLAYED('12-13 Teamsheets'!$H$2:$R$126,$A121,'12-13 Teamsheets'!$C$2:$C$126,BE$1)+MINS_AS_SUB('12-13 Teamsheets'!$S$2:$Z$126,$A121,'12-13 Teamsheets'!$C$2:$C$126,BE$1)+MINS_PLAYED('13-14 Teamsheets'!$H$2:$R$132,$A121,'13-14 Teamsheets'!$C$2:$C$132,BE$1)+MINS_AS_SUB('13-14 Teamsheets'!$S$2:$Z$132,$A121,'13-14 Teamsheets'!$C$2:$C$132,BE$1)+MINS_PLAYED('14-15 Teamsheets'!$H$2:$R$136,$A121,'14-15 Teamsheets'!$C$2:$C$136,BE$1)+MINS_AS_SUB('14-15 Teamsheets'!$S$2:$Z$136,$A121,'14-15 Teamsheets'!$C$2:$C$136,BE$1)</f>
        <v>0</v>
      </c>
      <c r="BJ121" s="27" t="str">
        <f>(APPS('07-08 Teamsheets'!$H$2:$R$88,$A121,'07-08 Teamsheets'!$C$2:$C$88,BJ$1)+APPS('08-09 Teamsheets'!$H$2:$R$92,$A121,'08-09 Teamsheets'!$C$2:$C$92,BJ$1)+APPS('09-10 Teamsheets'!$H$2:$R$98,$A121,'09-10 Teamsheets'!$C$2:$C$98,BJ$1)+APPS('10-11 Teamsheets'!$H$2:$R$106,$A121,'10-11 Teamsheets'!$C$2:$C$106,BJ$1)+APPS('11-12 Teamsheets'!$H$2:$R$119,$A121,'11-12 Teamsheets'!$C$2:$C$119,BJ$1)+APPS('12-13 Teamsheets'!$H$2:$R$126,$A121,'12-13 Teamsheets'!$C$2:$C$126,BJ$1)+APPS('13-14 Teamsheets'!$H$2:$R$132,$A121,'13-14 Teamsheets'!$C$2:$C$132,BJ$1)+APPS('14-15 Teamsheets'!$H$2:$R$136,$A121,'14-15 Teamsheets'!$C$2:$C$136,BJ$1)) &amp; "(" &amp; (SUBS('07-08 Teamsheets'!$S$2:$Z$88,$A121,'07-08 Teamsheets'!$C$2:$C$88,BJ$1)+SUBS('08-09 Teamsheets'!$S$2:$Z$92,$A121,'08-09 Teamsheets'!$C$2:$C$92,BJ$1)+SUBS('09-10 Teamsheets'!$S$2:$Z$98,$A121,'09-10 Teamsheets'!$C$2:$C$98,BJ$1)+SUBS('10-11 Teamsheets'!$S$2:$Z$106,$A121,'10-11 Teamsheets'!$C$2:$C$106,BJ$1)+SUBS('11-12 Teamsheets'!$S$2:$Z$119,$A121,'11-12 Teamsheets'!$C$2:$C$119,BJ$1)+SUBS('12-13 Teamsheets'!$S$2:$Z$126,$A121,'12-13 Teamsheets'!$C$2:$C$126,BJ$1)+SUBS('13-14 Teamsheets'!$S$2:$Z$132,$A121,'13-14 Teamsheets'!$C$2:$C$132,BJ$1)+SUBS('14-15 Teamsheets'!$S$2:$Z$136,$A121,'14-15 Teamsheets'!$C$2:$C$136,BJ$1)) &amp; ")"</f>
        <v>0(0)</v>
      </c>
      <c r="BK121" s="27" t="str">
        <f>(GOALS('07-08 Teamsheets'!$H$2:$R$88,$A121,'07-08 Teamsheets'!$C$2:$C$88,BJ$1)+GOALS('08-09 Teamsheets'!$H$2:$R$92,$A121,'08-09 Teamsheets'!$C$2:$C$92,BJ$1)+GOALS('09-10 Teamsheets'!$H$2:$R$98,$A121,'09-10 Teamsheets'!$C$2:$C$98,BJ$1)+GOALS('10-11 Teamsheets'!$H$2:$R$106,$A121,'10-11 Teamsheets'!$C$2:$C$106,BJ$1)+GOALS('11-12 Teamsheets'!$H$2:$R$119,$A121,'11-12 Teamsheets'!$C$2:$C$119,BJ$1)+GOALS('12-13 Teamsheets'!$H$2:$R$126,$A121,'12-13 Teamsheets'!$C$2:$C$126,BJ$1)+GOALS('13-14 Teamsheets'!$H$2:$R$132,$A121,'13-14 Teamsheets'!$C$2:$C$132,BJ$1)+GOALS('14-15 Teamsheets'!$H$2:$R$136,$A121,'14-15 Teamsheets'!$C$2:$C$136,BJ$1)) &amp; "(" &amp; (GOALS('07-08 Teamsheets'!$S$2:$Z$88,$A121,'07-08 Teamsheets'!$C$2:$C$88,BJ$1)+GOALS('08-09 Teamsheets'!$S$2:$Z$92,$A121,'08-09 Teamsheets'!$C$2:$C$92,BJ$1)+GOALS('09-10 Teamsheets'!$S$2:$Z$98,$A121,'09-10 Teamsheets'!$C$2:$C$98,BJ$1)+GOALS('10-11 Teamsheets'!$S$2:$Z$106,$A121,'10-11 Teamsheets'!$C$2:$C$106,BJ$1)+GOALS('11-12 Teamsheets'!$S$2:$Z$119,$A121,'11-12 Teamsheets'!$C$2:$C$119,BJ$1)+GOALS('12-13 Teamsheets'!$S$2:$Z$126,$A121,'12-13 Teamsheets'!$C$2:$C$126,BJ$1)+GOALS('13-14 Teamsheets'!$S$2:$Z$132,$A121,'13-14 Teamsheets'!$C$2:$C$132,BJ$1)+GOALS('14-15 Teamsheets'!$S$2:$Z$136,$A121,'14-15 Teamsheets'!$C$2:$C$136,BJ$1)) &amp; ")"</f>
        <v>0(0)</v>
      </c>
      <c r="BL121" s="27">
        <f>Clean_sheet('07-08 Teamsheets'!$C$2:$H$92,$A121,BJ$1)+Clean_sheet('08-09 Teamsheets'!$C$2:$H$92,$A121,BJ$1)+Clean_sheet('09-10 Teamsheets'!$C$2:$H$98,$A121,BJ$1)+Clean_sheet('10-11 Teamsheets'!$C$2:$H$106,$A121,BJ$1)+Clean_sheet('11-12 Teamsheets'!$C$2:$H$119,$A121,BJ$1)+Clean_sheet('12-13 Teamsheets'!$C$2:$H$126,$A121,BJ$1)+Clean_sheet('13-14 Teamsheets'!$C$2:$H$132,$A121,BJ$1)+Clean_sheet('14-15 Teamsheets'!$C$2:$H$136,$A121,BJ$1)</f>
        <v>0</v>
      </c>
      <c r="BM121" s="27" t="str">
        <f>(CARDS('07-08 Teamsheets'!$H$2:$Z$88,$A121,$CX$2,'07-08 Teamsheets'!$C$2:$C$88,BJ$1)+CARDS('08-09 Teamsheets'!$H$2:$Z$92,$A121,$CX$2,'08-09 Teamsheets'!$C$2:$C$92,BJ$1)+CARDS('09-10 Teamsheets'!$H$2:$Z$98,$A121,$CX$2,'09-10 Teamsheets'!$C$2:$C$98,BJ$1)+CARDS('10-11 Teamsheets'!$H$2:$Z$106,$A121,$CX$2,'10-11 Teamsheets'!$C$2:$C$106,BJ$1)+CARDS('11-12 Teamsheets'!$H$2:$Z$119,$A121,$CX$2,'11-12 Teamsheets'!$C$2:$C$119,BJ$1)+CARDS('12-13 Teamsheets'!$H$2:$Z$126,$A121,$CX$2,'12-13 Teamsheets'!$C$2:$C$126,BJ$1)+CARDS('13-14 Teamsheets'!$H$2:$Z$132,$A121,$CX$2,'13-14 Teamsheets'!$C$2:$C$132,BJ$1)+CARDS('14-15 Teamsheets'!$H$2:$Z$136,$A121,$CX$2,'14-15 Teamsheets'!$C$2:$C$136,BJ$1)) &amp; "(" &amp; (CARDS('07-08 Teamsheets'!$H$2:$Z$88,$A121,$CX$3,'07-08 Teamsheets'!$C$2:$C$88,BJ$1)+CARDS('08-09 Teamsheets'!$H$2:$Z$92,$A121,$CX$3,'08-09 Teamsheets'!$C$2:$C$92,BJ$1)+CARDS('09-10 Teamsheets'!$H$2:$Z$98,$A121,$CX$3,'09-10 Teamsheets'!$C$2:$C$98,BJ$1)+CARDS('10-11 Teamsheets'!$H$2:$Z$106,$A121,$CX$3,'10-11 Teamsheets'!$C$2:$C$106,BJ$1)+CARDS('11-12 Teamsheets'!$H$2:$Z$119,$A121,$CX$3,'11-12 Teamsheets'!$C$2:$C$119,BJ$1)+CARDS('12-13 Teamsheets'!$H$2:$Z$126,$A121,$CX$3,'12-13 Teamsheets'!$C$2:$C$126,BJ$1)+CARDS('13-14 Teamsheets'!$H$2:$Z$132,$A121,$CX$3,'13-14 Teamsheets'!$C$2:$C$132,BJ$1)+CARDS('14-15 Teamsheets'!$H$2:$Z$136,$A121,$CX$3,'14-15 Teamsheets'!$C$2:$C$136,BJ$1)) &amp; ")"</f>
        <v>0(0)</v>
      </c>
      <c r="BN121" s="82">
        <f>MINS_PLAYED('07-08 Teamsheets'!$H$2:$R$88,$A121,'07-08 Teamsheets'!$C$2:$C$88,BJ$1)+MINS_PLAYED('08-09 Teamsheets'!$H$2:$R$92,$A121,'08-09 Teamsheets'!$C$2:$C$92,BJ$1)+MINS_PLAYED('09-10 Teamsheets'!$H$2:$R$98,$A121,'09-10 Teamsheets'!$C$2:$C$98,BJ$1)+MINS_PLAYED('10-11 Teamsheets'!$H$2:$R$106,$A121,'10-11 Teamsheets'!$C$2:$C$106,BJ$1)+MINS_PLAYED('11-12 Teamsheets'!$H$2:$R$119,$A121,'11-12 Teamsheets'!$C$2:$C$119,BJ$1)+MINS_PLAYED('12-13 Teamsheets'!$H$2:$R$126,$A121,'12-13 Teamsheets'!$C$2:$C$126,BJ$1)+MINS_PLAYED('13-14 Teamsheets'!$H$2:$R$132,$A121,'13-14 Teamsheets'!$C$2:$C$132,BJ$1)+MINS_PLAYED('14-15 Teamsheets'!$H$2:$R$136,$A121,'14-15 Teamsheets'!$C$2:$C$136,BJ$1)+MINS_AS_SUB('07-08 Teamsheets'!$S$2:$Z$88,$A121,'07-08 Teamsheets'!$C$2:$C$88,BJ$1)+MINS_AS_SUB('08-09 Teamsheets'!$S$2:$Z$92,$A121,'08-09 Teamsheets'!$C$2:$C$92,BJ$1)+MINS_AS_SUB('09-10 Teamsheets'!$S$2:$Z$98,$A121,'09-10 Teamsheets'!$C$2:$C$98,BJ$1)+MINS_AS_SUB('10-11 Teamsheets'!$S$2:$Z$106,$A121,'10-11 Teamsheets'!$C$2:$C$106,BJ$1)+MINS_AS_SUB('11-12 Teamsheets'!$S$2:$Z$119,$A121,'11-12 Teamsheets'!$C$2:$C$119,BJ$1)+MINS_AS_SUB('12-13 Teamsheets'!$S$2:$Z$126,$A121,'12-13 Teamsheets'!$C$2:$C$126,BJ$1)+MINS_AS_SUB('13-14 Teamsheets'!$S$2:$Z$132,$A121,'13-14 Teamsheets'!$C$2:$C$132,BJ$1)+MINS_AS_SUB('14-15 Teamsheets'!$S$2:$Z$136,$A121,'14-15 Teamsheets'!$C$2:$C$136,BJ$1)</f>
        <v>0</v>
      </c>
      <c r="BO121" s="27" t="str">
        <f>(APPS('07-08 Teamsheets'!$H$2:$R$88,$A121,'07-08 Teamsheets'!$C$2:$C$88,BO$1)+APPS('08-09 Teamsheets'!$H$2:$R$92,$A121,'08-09 Teamsheets'!$C$2:$C$92,BO$1)+APPS('09-10 Teamsheets'!$H$2:$R$98,$A121,'09-10 Teamsheets'!$C$2:$C$98,BO$1)+APPS('10-11 Teamsheets'!$H$2:$R$106,$A121,'10-11 Teamsheets'!$C$2:$C$106,BO$1)+APPS('11-12 Teamsheets'!$H$2:$R$119,$A121,'11-12 Teamsheets'!$C$2:$C$119,BO$1)+APPS('12-13 Teamsheets'!$H$2:$R$126,$A121,'12-13 Teamsheets'!$C$2:$C$126,BO$1)+APPS('13-14 Teamsheets'!$H$2:$R$132,$A121,'13-14 Teamsheets'!$C$2:$C$132,BO$1)+APPS('14-15 Teamsheets'!$H$2:$R$136,$A121,'14-15 Teamsheets'!$C$2:$C$136,BO$1)) &amp; "(" &amp; (SUBS('07-08 Teamsheets'!$S$2:$Z$88,$A121,'07-08 Teamsheets'!$C$2:$C$88,BO$1)+SUBS('08-09 Teamsheets'!$S$2:$Z$92,$A121,'08-09 Teamsheets'!$C$2:$C$92,BO$1)+SUBS('09-10 Teamsheets'!$S$2:$Z$98,$A121,'09-10 Teamsheets'!$C$2:$C$98,BO$1)+SUBS('10-11 Teamsheets'!$S$2:$Z$106,$A121,'10-11 Teamsheets'!$C$2:$C$106,BO$1)+SUBS('11-12 Teamsheets'!$S$2:$Z$119,$A121,'11-12 Teamsheets'!$C$2:$C$119,BO$1)+SUBS('12-13 Teamsheets'!$S$2:$Z$126,$A121,'12-13 Teamsheets'!$C$2:$C$126,BO$1)+SUBS('13-14 Teamsheets'!$S$2:$Z$132,$A121,'13-14 Teamsheets'!$C$2:$C$132,BO$1)+SUBS('14-15 Teamsheets'!$S$2:$Z$136,$A121,'14-15 Teamsheets'!$C$2:$C$136,BO$1)) &amp; ")"</f>
        <v>0(0)</v>
      </c>
      <c r="BP121" s="27" t="str">
        <f>(GOALS('07-08 Teamsheets'!$H$2:$R$88,$A121,'07-08 Teamsheets'!$C$2:$C$88,BO$1)+GOALS('08-09 Teamsheets'!$H$2:$R$92,$A121,'08-09 Teamsheets'!$C$2:$C$92,BO$1)+GOALS('09-10 Teamsheets'!$H$2:$R$98,$A121,'09-10 Teamsheets'!$C$2:$C$98,BO$1)+GOALS('10-11 Teamsheets'!$H$2:$R$106,$A121,'10-11 Teamsheets'!$C$2:$C$106,BO$1)+GOALS('11-12 Teamsheets'!$H$2:$R$119,$A121,'11-12 Teamsheets'!$C$2:$C$119,BO$1)+GOALS('12-13 Teamsheets'!$H$2:$R$126,$A121,'12-13 Teamsheets'!$C$2:$C$126,BO$1)+GOALS('13-14 Teamsheets'!$H$2:$R$132,$A121,'13-14 Teamsheets'!$C$2:$C$132,BO$1)+GOALS('14-15 Teamsheets'!$H$2:$R$136,$A121,'14-15 Teamsheets'!$C$2:$C$136,BO$1)) &amp; "(" &amp; (GOALS('07-08 Teamsheets'!$S$2:$Z$88,$A121,'07-08 Teamsheets'!$C$2:$C$88,BO$1)+GOALS('08-09 Teamsheets'!$S$2:$Z$92,$A121,'08-09 Teamsheets'!$C$2:$C$92,BO$1)+GOALS('09-10 Teamsheets'!$S$2:$Z$98,$A121,'09-10 Teamsheets'!$C$2:$C$98,BO$1)+GOALS('10-11 Teamsheets'!$S$2:$Z$106,$A121,'10-11 Teamsheets'!$C$2:$C$106,BO$1)+GOALS('11-12 Teamsheets'!$S$2:$Z$119,$A121,'11-12 Teamsheets'!$C$2:$C$119,BO$1)+GOALS('12-13 Teamsheets'!$S$2:$Z$126,$A121,'12-13 Teamsheets'!$C$2:$C$126,BO$1)+GOALS('13-14 Teamsheets'!$S$2:$Z$132,$A121,'13-14 Teamsheets'!$C$2:$C$132,BO$1)+GOALS('14-15 Teamsheets'!$S$2:$Z$136,$A121,'14-15 Teamsheets'!$C$2:$C$136,BO$1)) &amp; ")"</f>
        <v>0(0)</v>
      </c>
      <c r="BQ121" s="27">
        <f>Clean_sheet('07-08 Teamsheets'!$C$2:$H$92,$A121,BO$1)+Clean_sheet('08-09 Teamsheets'!$C$2:$H$92,$A121,BO$1)+Clean_sheet('09-10 Teamsheets'!$C$2:$H$98,$A121,BO$1)+Clean_sheet('10-11 Teamsheets'!$C$2:$H$106,$A121,BO$1)+Clean_sheet('11-12 Teamsheets'!$C$2:$H$119,$A121,BO$1)+Clean_sheet('12-13 Teamsheets'!$C$2:$H$126,$A121,BO$1)+Clean_sheet('13-14 Teamsheets'!$C$2:$H$132,$A121,BO$1)+Clean_sheet('14-15 Teamsheets'!$C$2:$H$136,$A121,BO$1)</f>
        <v>0</v>
      </c>
      <c r="BR121" s="27" t="str">
        <f>(CARDS('07-08 Teamsheets'!$H$2:$Z$88,$A121,$CX$2,'07-08 Teamsheets'!$C$2:$C$88,BO$1)+CARDS('08-09 Teamsheets'!$H$2:$Z$92,$A121,$CX$2,'08-09 Teamsheets'!$C$2:$C$92,BO$1)+CARDS('09-10 Teamsheets'!$H$2:$Z$98,$A121,$CX$2,'09-10 Teamsheets'!$C$2:$C$98,BO$1)+CARDS('10-11 Teamsheets'!$H$2:$Z$106,$A121,$CX$2,'10-11 Teamsheets'!$C$2:$C$106,BO$1)+CARDS('11-12 Teamsheets'!$H$2:$Z$119,$A121,$CX$2,'11-12 Teamsheets'!$C$2:$C$119,BO$1)+CARDS('12-13 Teamsheets'!$H$2:$Z$126,$A121,$CX$2,'12-13 Teamsheets'!$C$2:$C$126,BO$1)+CARDS('13-14 Teamsheets'!$H$2:$Z$132,$A121,$CX$2,'13-14 Teamsheets'!$C$2:$C$132,BO$1)+CARDS('14-15 Teamsheets'!$H$2:$Z$136,$A121,$CX$2,'14-15 Teamsheets'!$C$2:$C$136,BO$1)) &amp; "(" &amp; (CARDS('07-08 Teamsheets'!$H$2:$Z$88,$A121,$CX$3,'07-08 Teamsheets'!$C$2:$C$88,BO$1)+CARDS('08-09 Teamsheets'!$H$2:$Z$92,$A121,$CX$3,'08-09 Teamsheets'!$C$2:$C$92,BO$1)+CARDS('09-10 Teamsheets'!$H$2:$Z$98,$A121,$CX$3,'09-10 Teamsheets'!$C$2:$C$98,BO$1)+CARDS('10-11 Teamsheets'!$H$2:$Z$106,$A121,$CX$3,'10-11 Teamsheets'!$C$2:$C$106,BO$1)+CARDS('11-12 Teamsheets'!$H$2:$Z$119,$A121,$CX$3,'11-12 Teamsheets'!$C$2:$C$119,BO$1)+CARDS('12-13 Teamsheets'!$H$2:$Z$126,$A121,$CX$3,'12-13 Teamsheets'!$C$2:$C$126,BO$1)+CARDS('13-14 Teamsheets'!$H$2:$Z$132,$A121,$CX$3,'13-14 Teamsheets'!$C$2:$C$132,BO$1)+CARDS('14-15 Teamsheets'!$H$2:$Z$136,$A121,$CX$3,'14-15 Teamsheets'!$C$2:$C$136,BO$1)) &amp; ")"</f>
        <v>0(0)</v>
      </c>
      <c r="BS121" s="82">
        <f>MINS_PLAYED('07-08 Teamsheets'!$H$2:$R$88,$A121,'07-08 Teamsheets'!$C$2:$C$88,BO$1)+MINS_PLAYED('08-09 Teamsheets'!$H$2:$R$92,$A121,'08-09 Teamsheets'!$C$2:$C$92,BO$1)+MINS_PLAYED('09-10 Teamsheets'!$H$2:$R$98,$A121,'09-10 Teamsheets'!$C$2:$C$98,BO$1)+MINS_PLAYED('10-11 Teamsheets'!$H$2:$R$106,$A121,'10-11 Teamsheets'!$C$2:$C$106,BO$1)+MINS_PLAYED('11-12 Teamsheets'!$H$2:$R$119,$A121,'11-12 Teamsheets'!$C$2:$C$119,BO$1)+MINS_PLAYED('12-13 Teamsheets'!$H$2:$R$126,$A121,'12-13 Teamsheets'!$C$2:$C$126,BO$1)+MINS_PLAYED('13-14 Teamsheets'!$H$2:$R$132,$A121,'13-14 Teamsheets'!$C$2:$C$132,BO$1)+MINS_PLAYED('14-15 Teamsheets'!$H$2:$R$136,$A121,'14-15 Teamsheets'!$C$2:$C$136,BO$1)+MINS_AS_SUB('07-08 Teamsheets'!$S$2:$Z$88,$A121,'07-08 Teamsheets'!$C$2:$C$88,BO$1)+MINS_AS_SUB('08-09 Teamsheets'!$S$2:$Z$92,$A121,'08-09 Teamsheets'!$C$2:$C$92,BO$1)+MINS_AS_SUB('09-10 Teamsheets'!$S$2:$Z$98,$A121,'09-10 Teamsheets'!$C$2:$C$98,BO$1)+MINS_AS_SUB('10-11 Teamsheets'!$S$2:$Z$106,$A121,'10-11 Teamsheets'!$C$2:$C$106,BO$1)+MINS_AS_SUB('11-12 Teamsheets'!$S$2:$Z$119,$A121,'11-12 Teamsheets'!$C$2:$C$119,BO$1)+MINS_AS_SUB('12-13 Teamsheets'!$S$2:$Z$126,$A121,'12-13 Teamsheets'!$C$2:$C$126,BO$1)+MINS_AS_SUB('13-14 Teamsheets'!$S$2:$Z$132,$A121,'13-14 Teamsheets'!$C$2:$C$132,BO$1)+MINS_AS_SUB('14-15 Teamsheets'!$S$2:$Z$136,$A121,'14-15 Teamsheets'!$C$2:$C$136,BO$1)</f>
        <v>0</v>
      </c>
      <c r="BT121" s="71">
        <f>APPS('05-06 Teamsheets'!$H$2:$R$71,$A121,'05-06 Teamsheets'!$C$2:$C$71,B$1)+SUBS('05-06 Teamsheets'!$S$2:$W$71,$A121,'05-06 Teamsheets'!$C$2:$C$71,B$1)+APPS('06-07 Teamsheets'!$H$2:$R$83,$A121,'06-07 Teamsheets'!$C$2:$C$83,G$1)+SUBS('06-07 Teamsheets'!$S$2:$Z$83,$A121,'06-07 Teamsheets'!$C$2:$C$83,G$1)+APPS('07-08 Teamsheets'!$H$2:$R$88,$A121,'07-08 Teamsheets'!$C$2:$C$88,L$1)+SUBS('07-08 Teamsheets'!$S$2:$Z$88,$A121,'07-08 Teamsheets'!$C$2:$C$88,L$1)+APPS('08-09 Teamsheets'!$H$2:$R$92,$A121,'08-09 Teamsheets'!$C$2:$C$92,Q$1)+SUBS('08-09 Teamsheets'!$S$2:$Z$92,$A121,'08-09 Teamsheets'!$C$2:$C$92,Q$1)+APPS('09-10 Teamsheets'!$H$2:$R$98,$A121,'09-10 Teamsheets'!$C$2:$C$98,Q$1)+SUBS('09-10 Teamsheets'!$S$2:$Z$98,$A121,'09-10 Teamsheets'!$C$2:$C$98,Q$1)+APPS('10-11 Teamsheets'!$H$2:$R$107,$A121,'10-11 Teamsheets'!$C$2:$C$107,Q$1)+SUBS('10-11 Teamsheets'!$S$2:$Z$107,$A121,'10-11 Teamsheets'!$C$2:$C$107,Q$1)+APPS('11-12 Teamsheets'!$H$2:$R$119,$A121,'11-12 Teamsheets'!$C$2:$C$119,Q$1)+SUBS('11-12 Teamsheets'!$S$2:$Z$119,$A121,'11-12 Teamsheets'!$C$2:$C$119,Q$1)+APPS('12-13 Teamsheets'!$H$2:$R$126,$A121,'12-13 Teamsheets'!$C$2:$C$126,Q$1)+SUBS('12-13 Teamsheets'!$S$2:$Z$126,$A121,'12-13 Teamsheets'!$C$2:$C$126,Q$1)+APPS('13-14 Teamsheets'!$H$2:$R$132,$A121,'13-14 Teamsheets'!$C$2:$C$132,Q$1)+SUBS('13-14 Teamsheets'!$S$2:$Z$132,$A121,'13-14 Teamsheets'!$C$2:$C$132,Q$1)+APPS('14-15 Teamsheets'!$H$2:$R$136,$A121,'14-15 Teamsheets'!$C$2:$C$136,Q$1)+SUBS('14-15 Teamsheets'!$S$2:$Z$136,$A121,'14-15 Teamsheets'!$C$2:$C$136,Q$1)</f>
        <v>7</v>
      </c>
      <c r="BU121" s="132">
        <v>0</v>
      </c>
      <c r="BV121" s="27">
        <f>APPS('07-08 Teamsheets'!$H$2:$R$88,$A121,'07-08 Teamsheets'!$C$2:$C$88,AZ$1)+SUBS('07-08 Teamsheets'!$S$2:$Z$88,$A121,'07-08 Teamsheets'!$C$2:$C$88,AZ$1)+APPS('11-12 Teamsheets'!$H$2:$R$119,$A121,'11-12 Teamsheets'!$C$2:$C$119,AZ$1)+SUBS('11-12 Teamsheets'!$S$2:$Z$119,$A121,'11-12 Teamsheets'!$C$2:$C$119,AZ$1)+APPS('12-13 Teamsheets'!$H$2:$R$126,$A121,'12-13 Teamsheets'!$C$2:$C$126,AZ$1)+SUBS('12-13 Teamsheets'!$S$2:$Z$126,$A121,'12-13 Teamsheets'!$C$2:$C$126,AZ$1)+APPS('13-14 Teamsheets'!$H$2:$R$132,$A121,'13-14 Teamsheets'!$C$2:$C$132,AZ$1)+SUBS('13-14 Teamsheets'!$S$2:$Z$132,$A121,'13-14 Teamsheets'!$C$2:$C$132,AZ$1)+APPS('14-15 Teamsheets'!$H$2:$R$136,$A121,'14-15 Teamsheets'!$C$2:$C$136,AZ$1)+SUBS('14-15 Teamsheets'!$S$2:$Z$136,$A121,'14-15 Teamsheets'!$C$2:$C$136,AZ$1)+APPS('08-09 Teamsheets'!$H$2:$R$92,$A121,'08-09 Teamsheets'!$C$2:$C$92,BE$1)+APPS('09-10 Teamsheets'!$H$2:$R$98,$A121,'09-10 Teamsheets'!$C$2:$C$98,BE$1)+SUBS('08-09 Teamsheets'!$S$2:$Z$92,$A121,'08-09 Teamsheets'!$C$2:$C$92,BE$1)+SUBS('09-10 Teamsheets'!$S$2:$Z$98,$A121,'09-10 Teamsheets'!$C$2:$C$98,BE$1)+APPS('10-11 Teamsheets'!$H$2:$R$107,$A121,'10-11 Teamsheets'!$C$2:$C$107,BE$1)+SUBS('10-11 Teamsheets'!$S$2:$Z$107,$A121,'10-11 Teamsheets'!$C$2:$C$107,BE$1)+APPS('11-12 Teamsheets'!$H$2:$R$119,$A121,'11-12 Teamsheets'!$C$2:$C$119,BE$1)+SUBS('11-12 Teamsheets'!$S$2:$Z$119,$A121,'11-12 Teamsheets'!$C$2:$C$119,BE$1)+APPS('12-13 Teamsheets'!$H$2:$R$126,$A121,'12-13 Teamsheets'!$C$2:$C$126,BE$1)+SUBS('12-13 Teamsheets'!$S$2:$Z$126,$A121,'12-13 Teamsheets'!$C$2:$C$126,BE$1)+APPS('13-14 Teamsheets'!$H$2:$R$132,$A121,'13-14 Teamsheets'!$C$2:$C$132,BE$1)+SUBS('13-14 Teamsheets'!$S$2:$Z$132,$A121,'13-14 Teamsheets'!$C$2:$C$132,BE$1)+APPS('14-15 Teamsheets'!$H$2:$R$136,$A121,'14-15 Teamsheets'!$C$2:$C$136,BE$1)+SUBS('14-15 Teamsheets'!$S$2:$Z$136,$A121,'14-15 Teamsheets'!$C$2:$C$136,BE$1)</f>
        <v>0</v>
      </c>
      <c r="BW121" s="27">
        <f>APPS('07-08 Teamsheets'!$H$2:$R$88,$A121,'07-08 Teamsheets'!$C$2:$C$88,BJ$1)+APPS('08-09 Teamsheets'!$H$2:$R$92,$A121,'08-09 Teamsheets'!$C$2:$C$92,BJ$1)+APPS('09-10 Teamsheets'!$H$2:$R$98,$A121,'09-10 Teamsheets'!$C$2:$C$98,BJ$1)+SUBS('07-08 Teamsheets'!$S$2:$Z$88,$A121,'07-08 Teamsheets'!$C$2:$C$88,BJ$1)+SUBS('08-09 Teamsheets'!$S$2:$Z$92,$A121,'08-09 Teamsheets'!$C$2:$C$92,BJ$1)+SUBS('09-10 Teamsheets'!$S$2:$Z$98,$A121,'09-10 Teamsheets'!$C$2:$C$98,BJ$1)+APPS('10-11 Teamsheets'!$H$2:$R$107,$A121,'10-11 Teamsheets'!$C$2:$C$107,BJ$1)+SUBS('10-11 Teamsheets'!$S$2:$Z$107,$A121,'10-11 Teamsheets'!$C$2:$C$107,BJ$1)+APPS('11-12 Teamsheets'!$H$2:$R$119,$A121,'11-12 Teamsheets'!$C$2:$C$119,BJ$1)+SUBS('11-12 Teamsheets'!$S$2:$Z$111,$A121,'11-12 Teamsheets'!$C$2:$C$119,BJ$1)+APPS('12-13 Teamsheets'!$H$2:$R$126,$A121,'12-13 Teamsheets'!$C$2:$C$126,BJ$1)+SUBS('12-13 Teamsheets'!$S$2:$Z$118,$A121,'12-13 Teamsheets'!$C$2:$C$126,BJ$1)+APPS('13-14 Teamsheets'!$H$2:$R$132,$A121,'13-14 Teamsheets'!$C$2:$C$132,BJ$1)+SUBS('13-14 Teamsheets'!$S$2:$Z$124,$A121,'13-14 Teamsheets'!$C$2:$C$132,BJ$1)+APPS('14-15 Teamsheets'!$H$2:$R$136,$A121,'14-15 Teamsheets'!$C$2:$C$136,BJ$1)+SUBS('14-15 Teamsheets'!$S$2:$Z$128,$A121,'14-15 Teamsheets'!$C$2:$C$136,BJ$1)</f>
        <v>0</v>
      </c>
      <c r="BX121" s="27">
        <f>APPS('07-08 Teamsheets'!$H$2:$R$88,$A121,'07-08 Teamsheets'!$C$2:$C$88,BO$1)+APPS('08-09 Teamsheets'!$H$2:$R$92,$A121,'08-09 Teamsheets'!$C$2:$C$92,BO$1)+APPS('09-10 Teamsheets'!$H$2:$R$98,$A121,'09-10 Teamsheets'!$C$2:$C$98,BO$1)+SUBS('07-08 Teamsheets'!$S$2:$Z$88,$A121,'07-08 Teamsheets'!$C$2:$C$88,BO$1)+SUBS('08-09 Teamsheets'!$S$2:$Z$92,$A121,'08-09 Teamsheets'!$C$2:$C$92,BO$1)+SUBS('09-10 Teamsheets'!$S$2:$Z$98,$A121,'09-10 Teamsheets'!$C$2:$C$98,BO$1)+APPS('10-11 Teamsheets'!$H$2:$R$107,$A121,'10-11 Teamsheets'!$C$2:$C$107,BO$1)+SUBS('10-11 Teamsheets'!$S$2:$Z$107,$A121,'10-11 Teamsheets'!$C$2:$C$107,BO$1)+APPS('11-12 Teamsheets'!$H$2:$R$119,$A121,'11-12 Teamsheets'!$C$2:$C$119,BO$1)+SUBS('11-12 Teamsheets'!$S$2:$Z$119,$A121,'11-12 Teamsheets'!$C$2:$C$119,BO$1)+APPS('12-13 Teamsheets'!$H$2:$R$126,$A121,'12-13 Teamsheets'!$C$2:$C$126,BO$1)+SUBS('12-13 Teamsheets'!$S$2:$Z$126,$A121,'12-13 Teamsheets'!$C$2:$C$126,BO$1)+APPS('13-14 Teamsheets'!$H$2:$R$132,$A121,'13-14 Teamsheets'!$C$2:$C$132,BO$1)+SUBS('13-14 Teamsheets'!$S$2:$Z$132,$A121,'13-14 Teamsheets'!$C$2:$C$132,BO$1)+APPS('14-15 Teamsheets'!$H$2:$R$136,$A121,'14-15 Teamsheets'!$C$2:$C$136,BO$1)+SUBS('14-15 Teamsheets'!$S$2:$Z$136,$A121,'14-15 Teamsheets'!$C$2:$C$136,BO$1)</f>
        <v>0</v>
      </c>
      <c r="BY121" s="28">
        <f t="shared" si="31"/>
        <v>0</v>
      </c>
      <c r="BZ121" s="27" t="str">
        <f>(APPS('05-06 Teamsheets'!$H$2:$R$71,$A121) + APPS('06-07 Teamsheets'!$H$2:$R$83,$A121) +APPS('07-08 Teamsheets'!$H$2:$R$88,$A121) + APPS('08-09 Teamsheets'!$H$2:$R$92,$A121)+APPS('09-10 Teamsheets'!$H$2:$R$98,$A121)+APPS('10-11 Teamsheets'!$H$2:$R$107,$A121)+APPS('11-12 Teamsheets'!$H$2:$R$119,$A121)+APPS('12-13 Teamsheets'!$H$2:$R$126,$A121)+APPS('13-14 Teamsheets'!$H$2:$R$132,$A121)+APPS('14-15 Teamsheets'!$H$2:$R$136,$A121)) &amp; "(" &amp; (SUBS('05-06 Teamsheets'!$S$2:$W$71,$A121)+SUBS('06-07 Teamsheets'!$S$2:$Z$83,$A121)+SUBS('07-08 Teamsheets'!$S$2:$Z$88,$A121) +SUBS('08-09 Teamsheets'!$S$2:$Z$92,$A121)+SUBS('09-10 Teamsheets'!$S$2:$Z$98,$A121)+SUBS('10-11 Teamsheets'!$S$2:$Z$107,$A121)+SUBS('11-12 Teamsheets'!$S$2:$Z$119,$A121)+SUBS('12-13 Teamsheets'!$S$2:$Z$126,$A121)+SUBS('13-14 Teamsheets'!$S$2:$Z$132,$A121)+SUBS('14-15 Teamsheets'!$S$2:$Z$136,$A121)) &amp; ")"</f>
        <v>7(0)</v>
      </c>
      <c r="CA121" s="28">
        <f t="shared" si="32"/>
        <v>7</v>
      </c>
      <c r="CB121" s="71">
        <f>GOALS('05-06 Teamsheets'!$H$2:$W$71,$A121,'05-06 Teamsheets'!$C$2:$C$71,B$1)+GOALS('06-07 Teamsheets'!$H$2:$Z$83,$A121,'06-07 Teamsheets'!$C$2:$C$83,G$1)+GOALS('07-08 Teamsheets'!$H$2:$Z$88,$A121,'07-08 Teamsheets'!$C$2:$C$88,L$1)+GOALS('08-09 Teamsheets'!$H$2:$Z$92,$A121,'08-09 Teamsheets'!$C$2:$C$92,Q$1)+GOALS('09-10 Teamsheets'!$H$2:$Z$98,$A121,'09-10 Teamsheets'!$C$2:$C$98,Q$1)+GOALS('10-11 Teamsheets'!$H$2:$Z$107,$A121,'10-11 Teamsheets'!$C$2:$C$107,Q$1)+GOALS('11-12 Teamsheets'!$H$2:$Z$119,$A121,'11-12 Teamsheets'!$C$2:$C$119,Q$1)+GOALS('12-13 Teamsheets'!$H$2:$Z$126,$A121,'12-13 Teamsheets'!$C$2:$C$126,Q$1)+GOALS('13-14 Teamsheets'!$H$2:$Z$132,$A121,'13-14 Teamsheets'!$C$2:$C$132,Q$1)+GOALS('14-15 Teamsheets'!$H$2:$Z$136,$A121,'14-15 Teamsheets'!$C$2:$C$136,Q$1)</f>
        <v>0</v>
      </c>
      <c r="CC121" s="27">
        <f>GOALS('05-06 Teamsheets'!$H$2:$W$71,$A121,'05-06 Teamsheets'!$C$2:$C$71,V$1)+GOALS('05-06 Teamsheets'!$H$2:$W$71,$A121,'05-06 Teamsheets'!$C$2:$C$71,AA$1)+GOALS('06-07 Teamsheets'!$H$2:$Z$83,$A121,'06-07 Teamsheets'!$C$2:$C$83,AF$1)+GOALS('06-07 Teamsheets'!$H$2:$Z$83,$A121,'06-07 Teamsheets'!$C$2:$C$83,AK$1)+GOALS('07-08 Teamsheets'!$H$2:$Z$88,$A121,'07-08 Teamsheets'!$C$2:$C$88,AP$1)+GOALS('07-08 Teamsheets'!$H$2:$Z$88,$A121,'07-08 Teamsheets'!$C$2:$C$88,AU$1)+GOALS('07-08 Teamsheets'!$H$2:$Z$88,$A121,'07-08 Teamsheets'!$C$2:$C$88,AZ$1)+GOALS('11-12 Teamsheets'!$H$2:$Z$119,$A121,'11-12 Teamsheets'!$C$2:$C$119,AZ$1)+GOALS('12-13 Teamsheets'!$H$2:$Z$120,$A121,'12-13 Teamsheets'!$C$2:$C$120,AZ$1)+GOALS('13-14 Teamsheets'!$H$2:$Z$126,$A121,'13-14 Teamsheets'!$C$2:$C$126,AZ$1)+GOALS('14-15 Teamsheets'!$H$2:$Z$130,$A121,'14-15 Teamsheets'!$C$2:$C$130,AZ$1)+GOALS('08-09 Teamsheets'!$H$2:$Z$92,$A121,'08-09 Teamsheets'!$C$2:$C$92,BE$1)+GOALS('09-10 Teamsheets'!$H$2:$Z$98,$A121,'09-10 Teamsheets'!$C$2:$C$98,BE$1)+GOALS('10-11 Teamsheets'!$H$2:$Z$107,$A121,'10-11 Teamsheets'!$C$2:$C$107,BE$1)+GOALS('11-12 Teamsheets'!$H$2:$Z$119,$A121,'11-12 Teamsheets'!$C$2:$C$119,BE$1)+GOALS('12-13 Teamsheets'!$H$2:$Z$126,$A121,'12-13 Teamsheets'!$C$2:$C$126,BE$1)+GOALS('13-14 Teamsheets'!$H$2:$Z$132,$A121,'13-14 Teamsheets'!$C$2:$C$132,BE$1)+GOALS('14-15 Teamsheets'!$H$2:$Z$136,$A121,'14-15 Teamsheets'!$C$2:$C$136,BE$1)</f>
        <v>0</v>
      </c>
      <c r="CD121" s="27">
        <f>GOALS('07-08 Teamsheets'!$H$2:$Z$88,$A121,'07-08 Teamsheets'!$C$2:$C$88,BJ$1)
+GOALS('08-09 Teamsheets'!$H$2:$Z$92,$A121,'08-09 Teamsheets'!$C$2:$C$92,BJ$1)
+GOALS('09-10 Teamsheets'!$H$2:$Z$98,$A121,'09-10 Teamsheets'!$C$2:$C$98,BJ$1)
+GOALS('10-11 Teamsheets'!$H$2:$Z$107,$A121,'10-11 Teamsheets'!$C$2:$C$107,BJ$1)
+GOALS('11-12 Teamsheets'!$H$2:$Z$119,$A121,'11-12 Teamsheets'!$C$2:$C$119,BJ$1)
+GOALS('12-13 Teamsheets'!$H$2:$Z$124,$A121,'12-13 Teamsheets'!$C$2:$C$124,BJ$1)+GOALS('13-14 Teamsheets'!$H$2:$Z$130,$A121,'13-14 Teamsheets'!$C$2:$C$130,BJ$1)+GOALS('14-15 Teamsheets'!$H$2:$Z$134,$A121,'14-15 Teamsheets'!$C$2:$C$134,BJ$1)
+GOALS('07-08 Teamsheets'!$H$2:$Z$88,$A121,'07-08 Teamsheets'!$C$2:$C$88,BO$1)
+GOALS('08-09 Teamsheets'!$H$2:$Z$92,$A121,'08-09 Teamsheets'!$C$2:$C$92,BO$1)
+GOALS('09-10 Teamsheets'!$H$2:$Z$98,$A121,'09-10 Teamsheets'!$C$2:$C$98,BO$1)
+GOALS('10-11 Teamsheets'!$H$2:$Z$107,$A121,'10-11 Teamsheets'!$C$2:$C$107,BO$1)
+GOALS('11-12 Teamsheets'!$H$2:$Z$119,$A121,'11-12 Teamsheets'!$C$2:$C$119,BO$1)
+GOALS('12-13 Teamsheets'!$H$2:$Z$126,$A121,'12-13 Teamsheets'!$C$2:$C$126,BO$1)+GOALS('13-14 Teamsheets'!$H$2:$Z$132,$A121,'13-14 Teamsheets'!$C$2:$C$132,BO$1)+GOALS('14-15 Teamsheets'!$H$2:$Z$136,$A121,'14-15 Teamsheets'!$C$2:$C$136,BO$1)</f>
        <v>0</v>
      </c>
      <c r="CE121" s="28">
        <f t="shared" si="33"/>
        <v>0</v>
      </c>
      <c r="CF121" s="27" t="str">
        <f>(GOALS('05-06 Teamsheets'!$H$2:$R$71,$A121) +GOALS('06-07 Teamsheets'!$H$2:$R$83,$A121) +  GOALS('07-08 Teamsheets'!$H$2:$R$88,$A121) + GOALS('08-09 Teamsheets'!$H$2:$R$92,$A121)+GOALS('09-10 Teamsheets'!$H$2:$R$98,$A121)+GOALS('10-11 Teamsheets'!$H$2:$R$107,$A121)+GOALS('11-12 Teamsheets'!$H$2:$R$119,$A121)+GOALS('12-13 Teamsheets'!$H$2:$R$126,$A121)+GOALS('13-14 Teamsheets'!$H$2:$R$132,$A121)+GOALS('14-15 Teamsheets'!$H$2:$R$136,$A121)) &amp; "(" &amp; (GOALS('05-06 Teamsheets'!$S$2:$W$71,$A121)+GOALS('06-07 Teamsheets'!$S$2:$Z$83,$A121)+GOALS('07-08 Teamsheets'!$S$2:$Z$88,$A121)+GOALS('08-09 Teamsheets'!$S$2:$Z$92,$A121)+GOALS('09-10 Teamsheets'!$S$2:$Z$98,$A121)+GOALS('10-11 Teamsheets'!$S$2:$Z$107,$A121)+GOALS('11-12 Teamsheets'!$S$2:$Z$119,$A121)+GOALS('12-13 Teamsheets'!$S$2:$Z$126,$A121)+GOALS('13-14 Teamsheets'!$S$2:$Z$132,$A121)+GOALS('14-15 Teamsheets'!$S$2:$Z$136,$A121)) &amp; ")"</f>
        <v>0(0)</v>
      </c>
      <c r="CG121" s="28">
        <f t="shared" si="34"/>
        <v>0</v>
      </c>
      <c r="CH121" s="71">
        <f t="shared" si="35"/>
        <v>3</v>
      </c>
      <c r="CI121" s="83">
        <f t="shared" si="36"/>
        <v>0</v>
      </c>
      <c r="CJ121" s="77">
        <f t="shared" si="37"/>
        <v>3</v>
      </c>
      <c r="CK121" s="74" t="str">
        <f>(CARDS('05-06 Teamsheets'!$H$2:$W$71,$A121,$CX$2)+CARDS('06-07 Teamsheets'!$H$2:$Z$83,$A121,$CX$2)+CARDS('07-08 Teamsheets'!$H$2:$Z$88,$A121,$CX$2)+CARDS('08-09 Teamsheets'!$H$2:$Z$92,$A121,$CX$2)+CARDS('09-10 Teamsheets'!$H$2:$Z$98,$A121,$CX$2)+CARDS('10-11 Teamsheets'!$H$2:$Z$107,$A121,$CX$2)+CARDS('11-12 Teamsheets'!$H$2:$Z$119,$A121,$CX$2)+CARDS('12-13 Teamsheets'!$H$2:$Z$126,$A121,$CX$2)+CARDS('13-14 Teamsheets'!$H$2:$Z$130,$A121,$CX$2)) &amp; "(" &amp; (CARDS('05-06 Teamsheets'!$H$2:$W$71,$A121,$CX$3)+CARDS('06-07 Teamsheets'!$H$2:$Z$83,$A121,$CX$3)+CARDS('07-08 Teamsheets'!$H$2:$Z$88,$A121,$CX$3)+CARDS('08-09 Teamsheets'!$H$2:$Z$92,$A121,$CX$3)+CARDS('09-10 Teamsheets'!$H$2:$Z$98,$A121,$CX$3)+CARDS('10-11 Teamsheets'!$H$2:$Z$107,$A121,$CX$3)+CARDS('11-12 Teamsheets'!$H$2:$Z$119,$A121,$CX$3)+CARDS('13-14 Teamsheets'!$H$2:$Z$130,$A121,$CX$3)) &amp; ")"</f>
        <v>0(0)</v>
      </c>
      <c r="CL121" s="28">
        <f t="shared" si="10"/>
        <v>630</v>
      </c>
      <c r="CM121" s="28">
        <f t="shared" si="47"/>
        <v>0</v>
      </c>
      <c r="CN121" s="77">
        <f t="shared" si="12"/>
        <v>630</v>
      </c>
      <c r="CO121" s="28">
        <f t="shared" si="29"/>
        <v>90</v>
      </c>
      <c r="CP121" s="28">
        <f t="shared" si="30"/>
        <v>0</v>
      </c>
      <c r="CQ121" s="77">
        <f t="shared" si="24"/>
        <v>0</v>
      </c>
      <c r="CS121" s="71">
        <f t="shared" si="26"/>
        <v>121</v>
      </c>
      <c r="CT121" s="83">
        <f t="shared" si="27"/>
        <v>104</v>
      </c>
      <c r="CU121" s="77">
        <f t="shared" si="28"/>
        <v>101</v>
      </c>
    </row>
    <row r="122" spans="1:102" x14ac:dyDescent="0.2">
      <c r="A122" s="25" t="s">
        <v>2673</v>
      </c>
      <c r="B122" s="27" t="s">
        <v>1635</v>
      </c>
      <c r="C122" s="27" t="s">
        <v>1635</v>
      </c>
      <c r="D122" s="27">
        <v>0</v>
      </c>
      <c r="E122" s="27" t="s">
        <v>1635</v>
      </c>
      <c r="F122" s="82">
        <v>0</v>
      </c>
      <c r="G122" s="27" t="s">
        <v>1635</v>
      </c>
      <c r="H122" s="27" t="s">
        <v>1635</v>
      </c>
      <c r="I122" s="27">
        <v>0</v>
      </c>
      <c r="J122" s="27" t="s">
        <v>1635</v>
      </c>
      <c r="K122" s="82">
        <v>0</v>
      </c>
      <c r="L122" s="27" t="s">
        <v>1635</v>
      </c>
      <c r="M122" s="27" t="s">
        <v>1635</v>
      </c>
      <c r="N122" s="27">
        <v>0</v>
      </c>
      <c r="O122" s="27" t="s">
        <v>1635</v>
      </c>
      <c r="P122" s="82">
        <v>0</v>
      </c>
      <c r="Q122" s="27" t="str">
        <f>(APPS('08-09 Teamsheets'!$H$2:$R$92,$A122,'08-09 Teamsheets'!$C$2:$C$92,Q$1)+APPS('09-10 Teamsheets'!$H$2:$R$98,$A122,'09-10 Teamsheets'!$C$2:$C$98,Q$1)+APPS('10-11 Teamsheets'!$H$2:$R$107,$A122,'10-11 Teamsheets'!$C$2:$C$107,Q$1)+APPS('11-12 Teamsheets'!$H$2:$R$119,$A122,'11-12 Teamsheets'!$C$2:$C$119,Q$1)+APPS('12-13 Teamsheets'!$H$2:$R$126,$A122,'12-13 Teamsheets'!$C$2:$C$126,Q$1)+APPS('13-14 Teamsheets'!$H$2:$R$132,$A122,'13-14 Teamsheets'!$C$2:$C$132,Q$1)+APPS('14-15 Teamsheets'!$H$2:$R$136,$A122,'14-15 Teamsheets'!$C$2:$C$136,Q$1)) &amp; "(" &amp; (SUBS('08-09 Teamsheets'!$S$2:$Z$92,$A122,'08-09 Teamsheets'!$C$2:$C$92,Q$1)+SUBS('09-10 Teamsheets'!$S$2:$Z$98,$A122,'09-10 Teamsheets'!$C$2:$C$98,Q$1)+SUBS('10-11 Teamsheets'!$S$2:$Z$107,$A122,'10-11 Teamsheets'!$C$2:$C$107,Q$1)+SUBS('11-12 Teamsheets'!$S$2:$Z$119,$A122,'11-12 Teamsheets'!$C$2:$C$119,Q$1)+SUBS('12-13 Teamsheets'!$S$2:$Z$126,$A122,'12-13 Teamsheets'!$C$2:$C$126,Q$1)+SUBS('13-14 Teamsheets'!$S$2:$Z$132,$A122,'13-14 Teamsheets'!$C$2:$C$132,Q$1)+SUBS('14-15 Teamsheets'!$S$2:$Z$136,$A122,'14-15 Teamsheets'!$C$2:$C$136,Q$1)) &amp; ")"</f>
        <v>0(0)</v>
      </c>
      <c r="R122" s="27" t="str">
        <f>(GOALS('08-09 Teamsheets'!$H$2:$R$92,$A122,'08-09 Teamsheets'!$C$2:$C$92,Q$1)+GOALS('09-10 Teamsheets'!$H$2:$R$98,$A122,'09-10 Teamsheets'!$C$2:$C$98,Q$1)+GOALS('10-11 Teamsheets'!$H$2:$R$107,$A122,'10-11 Teamsheets'!$C$2:$C$107,Q$1)+GOALS('11-12 Teamsheets'!$H$2:$R$119,$A122,'11-12 Teamsheets'!$C$2:$C$119,Q$1)+GOALS('12-13 Teamsheets'!$H$2:$R$126,$A122,'12-13 Teamsheets'!$C$2:$C$126,Q$1)+GOALS('13-14 Teamsheets'!$H$2:$R$132,$A122,'13-14 Teamsheets'!$C$2:$C$132,Q$1)+GOALS('14-15 Teamsheets'!$H$2:$R$136,$A122,'14-15 Teamsheets'!$C$2:$C$136,Q$1)) &amp; "(" &amp; (GOALS('08-09 Teamsheets'!$S$2:$Z$92,$A122,'08-09 Teamsheets'!$C$2:$C$92,Q$1)+GOALS('09-10 Teamsheets'!$S$2:$Z$98,$A122,'09-10 Teamsheets'!$C$2:$C$98,Q$1)+GOALS('10-11 Teamsheets'!$S$2:$Z$107,$A122,'10-11 Teamsheets'!$C$2:$C$107,Q$1)+GOALS('11-12 Teamsheets'!$S$2:$Z$119,$A122,'11-12 Teamsheets'!$C$2:$C$119,Q$1)+GOALS('12-13 Teamsheets'!$S$2:$Z$126,$A122,'12-13 Teamsheets'!$C$2:$C$126,Q$1)+GOALS('13-14 Teamsheets'!$S$2:$Z$132,$A122,'13-14 Teamsheets'!$C$2:$C$132,Q$1)+GOALS('14-15 Teamsheets'!$S$2:$Z$136,$A122,'14-15 Teamsheets'!$C$2:$C$136,Q$1)) &amp; ")"</f>
        <v>0(0)</v>
      </c>
      <c r="S122" s="27">
        <f>Clean_sheet('08-09 Teamsheets'!$C$2:$H$92,$A122,Q$1)+Clean_sheet('09-10 Teamsheets'!$C$2:$H$98,$A122,Q$1)+Clean_sheet('10-11 Teamsheets'!$C$2:$H$107,$A122,Q$1)+Clean_sheet('11-12 Teamsheets'!$C$2:$H$119,$A122,Q$1)+Clean_sheet('12-13 Teamsheets'!$C$2:$H$126,$A122,Q$1)+Clean_sheet('13-14 Teamsheets'!$C$2:$H$132,$A122,Q$1)+Clean_sheet('14-15 Teamsheets'!$C$2:$H$136,$A122,Q$1)</f>
        <v>0</v>
      </c>
      <c r="T122" s="27" t="str">
        <f>(CARDS('08-09 Teamsheets'!$H$2:$Z$92,$A122,$CX$2,'08-09 Teamsheets'!$C$2:$C$92,Q$1)+CARDS('09-10 Teamsheets'!$H$2:$Z$98,$A122,$CX$2,'09-10 Teamsheets'!$C$2:$C$98,Q$1)+CARDS('10-11 Teamsheets'!$H$2:$Z$107,$A122,$CX$2,'10-11 Teamsheets'!$C$2:$C$107,Q$1)+CARDS('11-12 Teamsheets'!$H$2:$Z$119,$A122,$CX$2,'11-12 Teamsheets'!$C$2:$C$119,Q$1)+CARDS('12-13 Teamsheets'!$H$2:$Z$126,$A122,$CX$2,'12-13 Teamsheets'!$C$2:$C$126,Q$1)+CARDS('13-14 Teamsheets'!$H$2:$Z$132,$A122,$CX$2,'13-14 Teamsheets'!$C$2:$C$132,Q$1)+CARDS('14-15 Teamsheets'!$H$2:$Z$136,$A122,$CX$2,'14-15 Teamsheets'!$C$2:$C$136,Q$1)) &amp; "(" &amp; (CARDS('08-09 Teamsheets'!$H$2:$Z$92,$A122,$CX$3,'08-09 Teamsheets'!$C$2:$C$92,Q$1)+CARDS('09-10 Teamsheets'!$H$2:$Z$98,$A122,$CX$3,'09-10 Teamsheets'!$C$2:$C$98,Q$1)+CARDS('10-11 Teamsheets'!$H$2:$Z$107,$A122,$CX$3,'10-11 Teamsheets'!$C$2:$C$107,Q$1)+CARDS('11-12 Teamsheets'!$H$2:$Z$119,$A122,$CX$3,'11-12 Teamsheets'!$C$2:$C$119,Q$1)+CARDS('12-13 Teamsheets'!$H$2:$Z$126,$A122,$CX$3,'12-13 Teamsheets'!$C$2:$C$126,Q$1)+CARDS('13-14 Teamsheets'!$H$2:$Z$132,$A122,$CX$3,'13-14 Teamsheets'!$C$2:$C$132,Q$1)+CARDS('14-15 Teamsheets'!$H$2:$Z$136,$A122,$CX$3,'14-15 Teamsheets'!$C$2:$C$136,Q$1)) &amp; ")"</f>
        <v>0(0)</v>
      </c>
      <c r="U122" s="82">
        <f>MINS_PLAYED('08-09 Teamsheets'!$H$2:$R$92,$A122,'08-09 Teamsheets'!$C$2:$C$92,Q$1)+MINS_PLAYED('09-10 Teamsheets'!$H$2:$R$98,$A122,'09-10 Teamsheets'!$C$2:$C$98,Q$1)+ MINS_AS_SUB('08-09 Teamsheets'!$S$2:$Z$92,$A122,'08-09 Teamsheets'!$C$2:$C$92,Q$1)+ MINS_AS_SUB('09-10 Teamsheets'!$S$2:$Z$98,$A122,'09-10 Teamsheets'!$C$2:$C$98,Q$1)+MINS_PLAYED('10-11 Teamsheets'!$H$2:$R$107,$A122,'10-11 Teamsheets'!$C$2:$C$107,Q$1)+MINS_AS_SUB('10-11 Teamsheets'!$S$2:$Z$107,$A122,'10-11 Teamsheets'!$C$2:$C$107,Q$1)+MINS_PLAYED('11-12 Teamsheets'!$H$2:$R$119,$A122,'11-12 Teamsheets'!$C$2:$C$119,Q$1)+MINS_AS_SUB('11-12 Teamsheets'!$S$2:$Z$119,$A122,'11-12 Teamsheets'!$C$2:$C$119,Q$1)+MINS_PLAYED('12-13 Teamsheets'!$H$2:$R$126,$A122,'12-13 Teamsheets'!$C$2:$C$126,Q$1)+MINS_AS_SUB('12-13 Teamsheets'!$S$2:$Z$126,$A122,'12-13 Teamsheets'!$C$2:$C$126,Q$1)+MINS_PLAYED('13-14 Teamsheets'!$H$2:$R$132,$A122,'13-14 Teamsheets'!$C$2:$C$132,Q$1)+MINS_AS_SUB('13-14 Teamsheets'!$S$2:$Z$132,$A122,'13-14 Teamsheets'!$C$2:$C$132,Q$1)+MINS_PLAYED('14-15 Teamsheets'!$H$2:$R$136,$A122,'14-15 Teamsheets'!$C$2:$C$136,Q$1)+MINS_AS_SUB('14-15 Teamsheets'!$S$2:$Z$136,$A122,'14-15 Teamsheets'!$C$2:$C$136,Q$1)</f>
        <v>0</v>
      </c>
      <c r="V122" s="27" t="s">
        <v>1635</v>
      </c>
      <c r="W122" s="27" t="s">
        <v>1635</v>
      </c>
      <c r="X122" s="27">
        <v>0</v>
      </c>
      <c r="Y122" s="27" t="s">
        <v>1635</v>
      </c>
      <c r="Z122" s="82">
        <v>0</v>
      </c>
      <c r="AA122" s="27" t="s">
        <v>1635</v>
      </c>
      <c r="AB122" s="27" t="s">
        <v>1635</v>
      </c>
      <c r="AC122" s="27">
        <v>0</v>
      </c>
      <c r="AD122" s="27" t="s">
        <v>1635</v>
      </c>
      <c r="AE122" s="82">
        <v>0</v>
      </c>
      <c r="AF122" s="27" t="s">
        <v>1635</v>
      </c>
      <c r="AG122" s="27" t="s">
        <v>1635</v>
      </c>
      <c r="AH122" s="27">
        <v>0</v>
      </c>
      <c r="AI122" s="27" t="s">
        <v>1635</v>
      </c>
      <c r="AJ122" s="82">
        <v>0</v>
      </c>
      <c r="AK122" s="27" t="s">
        <v>1635</v>
      </c>
      <c r="AL122" s="27" t="s">
        <v>1635</v>
      </c>
      <c r="AM122" s="27">
        <v>0</v>
      </c>
      <c r="AN122" s="27" t="s">
        <v>1635</v>
      </c>
      <c r="AO122" s="82">
        <v>0</v>
      </c>
      <c r="AP122" s="27" t="s">
        <v>1635</v>
      </c>
      <c r="AQ122" s="27" t="s">
        <v>1635</v>
      </c>
      <c r="AR122" s="27">
        <v>0</v>
      </c>
      <c r="AS122" s="27" t="s">
        <v>1635</v>
      </c>
      <c r="AT122" s="82">
        <v>0</v>
      </c>
      <c r="AU122" s="27" t="s">
        <v>1635</v>
      </c>
      <c r="AV122" s="27" t="s">
        <v>1635</v>
      </c>
      <c r="AW122" s="27">
        <v>0</v>
      </c>
      <c r="AX122" s="27" t="s">
        <v>1635</v>
      </c>
      <c r="AY122" s="82">
        <v>0</v>
      </c>
      <c r="AZ122" s="27" t="str">
        <f>(APPS('07-08 Teamsheets'!$H$2:$R$88,$A122,'07-08 Teamsheets'!$C$2:$C$88,AZ$1)+APPS('11-12 Teamsheets'!$H$2:$R$119,$A122,'11-12 Teamsheets'!$C$2:$C$119,AZ$1)+APPS('12-13 Teamsheets'!$H$2:$R$126,$A122,'12-13 Teamsheets'!$C$2:$C$126,AZ$1)+APPS('13-14 Teamsheets'!$H$2:$R$132,$A122,'13-14 Teamsheets'!$C$2:$C$132,AZ$1)+APPS('14-15 Teamsheets'!$H$2:$R$136,$A122,'14-15 Teamsheets'!$C$2:$C$136,AZ$1)) &amp; "(" &amp; (SUBS('07-08 Teamsheets'!$S$2:$Z$88,$A122,'07-08 Teamsheets'!$C$2:$C$88,AZ$1)+SUBS('11-12 Teamsheets'!$S$2:$Z$119,$A122,'11-12 Teamsheets'!$C$2:$C$119,AZ$1)+SUBS('12-13 Teamsheets'!$S$2:$Z$126,$A122,'12-13 Teamsheets'!$C$2:$C$126,AZ$1)+SUBS('13-14 Teamsheets'!$S$2:$Z$132,$A122,'13-14 Teamsheets'!$C$2:$C$132,AZ$1)+SUBS('14-15 Teamsheets'!$S$2:$Z$136,$A122,'14-15 Teamsheets'!$C$2:$C$136,AZ$1)) &amp; ")"</f>
        <v>0(0)</v>
      </c>
      <c r="BA122" s="27" t="str">
        <f>(GOALS('07-08 Teamsheets'!$H$2:$R$88,$A122,'07-08 Teamsheets'!$C$2:$C$88,AZ$1)+GOALS('11-12 Teamsheets'!$H$2:$R$119,$A122,'11-12 Teamsheets'!$C$2:$C$119,AZ$1)+GOALS('12-13 Teamsheets'!$H$2:$R$126,$A122,'12-13 Teamsheets'!$C$2:$C$126,AZ$1)+GOALS('13-14 Teamsheets'!$H$2:$R$132,$A122,'13-14 Teamsheets'!$C$2:$C$132,AZ$1)+GOALS('14-15 Teamsheets'!$H$2:$R$136,$A122,'14-15 Teamsheets'!$C$2:$C$136,AZ$1)) &amp; "(" &amp; (GOALS('07-08 Teamsheets'!$S$2:$Z$88,$A122,'07-08 Teamsheets'!$C$2:$C$88,AZ$1)+GOALS('11-12 Teamsheets'!$S$2:$Z$119,$A122,'11-12 Teamsheets'!$C$2:$C$119,AZ$1)+GOALS('12-13 Teamsheets'!$S$2:$Z$126,$A122,'12-13 Teamsheets'!$C$2:$C$126,AZ$1)+GOALS('13-14 Teamsheets'!$S$2:$Z$132,$A122,'13-14 Teamsheets'!$C$2:$C$132,AZ$1)+GOALS('14-15 Teamsheets'!$S$2:$Z$136,$A122,'14-15 Teamsheets'!$C$2:$C$136,AZ$1)) &amp; ")"</f>
        <v>0(0)</v>
      </c>
      <c r="BB122" s="27">
        <f>Clean_sheet('07-08 Teamsheets'!$C$2:$H$92,$A122,AZ$1)+Clean_sheet('11-12 Teamsheets'!$C$2:$H$119,$A122,AZ$1)+Clean_sheet('12-13 Teamsheets'!$C$2:$H$126,$A122,AZ$1)+Clean_sheet('13-14 Teamsheets'!$C$2:$H$132,$A122,AZ$1)+Clean_sheet('14-15 Teamsheets'!$C$2:$H$136,$A122,AZ$1)</f>
        <v>0</v>
      </c>
      <c r="BC122" s="27" t="str">
        <f>(CARDS('07-08 Teamsheets'!$H$2:$Z$88,$A122,$CX$2,'07-08 Teamsheets'!$C$2:$C$88,AZ$1)+CARDS('11-12 Teamsheets'!$H$2:$Z$119,$A122,$CX$2,'11-12 Teamsheets'!$C$2:$C$119,AZ$1)+CARDS('12-13 Teamsheets'!$H$2:$Z$126,$A122,$CX$2,'12-13 Teamsheets'!$C$2:$C$126,AZ$1)+CARDS('13-14 Teamsheets'!$H$2:$Z$132,$A122,$CX$2,'13-14 Teamsheets'!$C$2:$C$132,AZ$1)+CARDS('14-15 Teamsheets'!$H$2:$Z$136,$A122,$CX$2,'14-15 Teamsheets'!$C$2:$C$136,AZ$1)) &amp; "(" &amp; (CARDS('07-08 Teamsheets'!$H$2:$Z$88,$A122,$CX$3,'07-08 Teamsheets'!$C$2:$C$88,AZ$1)+CARDS('11-12 Teamsheets'!$H$2:$Z$119,$A122,$CX$3,'11-12 Teamsheets'!$C$2:$C$119,AZ$1)+CARDS('12-13 Teamsheets'!$H$2:$Z$126,$A122,$CX$3,'12-13 Teamsheets'!$C$2:$C$126,AZ$1)+CARDS('13-14 Teamsheets'!$H$2:$Z$132,$A122,$CX$3,'13-14 Teamsheets'!$C$2:$C$132,AZ$1)+CARDS('14-15 Teamsheets'!$H$2:$Z$136,$A122,$CX$3,'14-15 Teamsheets'!$C$2:$C$136,AZ$1)) &amp; ")"</f>
        <v>0(0)</v>
      </c>
      <c r="BD122" s="82">
        <f>MINS_PLAYED('07-08 Teamsheets'!$H$2:$R$88,$A122,'07-08 Teamsheets'!$C$2:$C$88,AZ$1)+MINS_PLAYED('11-12 Teamsheets'!$H$2:$R$119,$A122,'11-12 Teamsheets'!$C$2:$C$119,AZ$1)+MINS_PLAYED('12-13 Teamsheets'!$H$2:$R$126,$A122,'12-13 Teamsheets'!$C$2:$C$126,AZ$1)+MINS_PLAYED('13-14 Teamsheets'!$H$2:$R$132,$A122,'13-14 Teamsheets'!$C$2:$C$132,AZ$1)+MINS_PLAYED('14-15 Teamsheets'!$H$2:$R$136,$A122,'14-15 Teamsheets'!$C$2:$C$136,AZ$1)+MINS_AS_SUB('07-08 Teamsheets'!$S$2:$Z$88,$A122,'07-08 Teamsheets'!$C$2:$C$88,AZ$1)+MINS_AS_SUB('11-12 Teamsheets'!$S$2:$Z$119,$A122,'11-12 Teamsheets'!$C$2:$C$119,AZ$1)+MINS_AS_SUB('12-13 Teamsheets'!$S$2:$Z$126,$A122,'12-13 Teamsheets'!$C$2:$C$126,AZ$1)+MINS_AS_SUB('13-14 Teamsheets'!$S$2:$Z$132,$A122,'13-14 Teamsheets'!$C$2:$C$132,AZ$1)+MINS_AS_SUB('14-15 Teamsheets'!$S$2:$Z$136,$A122,'14-15 Teamsheets'!$C$2:$C$136,AZ$1)</f>
        <v>0</v>
      </c>
      <c r="BE122" s="27" t="str">
        <f>(APPS('08-09 Teamsheets'!$H$2:$R$92,$A122,'08-09 Teamsheets'!$C$2:$C$92,BE$1)+APPS('09-10 Teamsheets'!$H$2:$R$98,$A122,'09-10 Teamsheets'!$C$2:$C$98,BE$1)+APPS('10-11 Teamsheets'!$H$2:$R$107,$A122,'10-11 Teamsheets'!$C$2:$C$107,BE$1)+APPS('11-12 Teamsheets'!$H$2:$R$119,$A122,'11-12 Teamsheets'!$C$2:$C$119,BE$1)+APPS('12-13 Teamsheets'!$H$2:$R$126,$A122,'12-13 Teamsheets'!$C$2:$C$126,BE$1)+APPS('13-14 Teamsheets'!$H$2:$R$132,$A122,'13-14 Teamsheets'!$C$2:$C$132,BE$1)+APPS('14-15 Teamsheets'!$H$2:$R$136,$A122,'14-15 Teamsheets'!$C$2:$C$136,BE$1)) &amp; "(" &amp; (SUBS('08-09 Teamsheets'!$S$2:$Z$92,$A122,'08-09 Teamsheets'!$C$2:$C$92,BE$1)+SUBS('09-10 Teamsheets'!$S$2:$Z$98,$A122,'09-10 Teamsheets'!$C$2:$C$98,BE$1)+SUBS('10-11 Teamsheets'!$S$2:$Z$107,$A122,'10-11 Teamsheets'!$C$2:$C$107,BE$1)+SUBS('11-12 Teamsheets'!$S$2:$Z$119,$A122,'11-12 Teamsheets'!$C$2:$C$119,BE$1)+SUBS('12-13 Teamsheets'!$S$2:$Z$126,$A122,'12-13 Teamsheets'!$C$2:$C$126,BE$1)+SUBS('13-14 Teamsheets'!$S$2:$Z$132,$A122,'13-14 Teamsheets'!$C$2:$C$132,BE$1)+SUBS('14-15 Teamsheets'!$S$2:$Z$136,$A122,'14-15 Teamsheets'!$C$2:$C$136,BE$1)) &amp; ")"</f>
        <v>0(0)</v>
      </c>
      <c r="BF122" s="27" t="str">
        <f>(GOALS('08-09 Teamsheets'!$H$2:$R$92,$A122,'08-09 Teamsheets'!$C$2:$C$92,BE$1)+GOALS('09-10 Teamsheets'!$H$2:$R$98,$A122,'09-10 Teamsheets'!$C$2:$C$98,BE$1)+GOALS('10-11 Teamsheets'!$H$2:$R$107,$A122,'10-11 Teamsheets'!$C$2:$C$107,BE$1)+GOALS('11-12 Teamsheets'!$H$2:$R$119,$A122,'11-12 Teamsheets'!$C$2:$C$119,BE$1)+GOALS('12-13 Teamsheets'!$H$2:$R$126,$A122,'12-13 Teamsheets'!$C$2:$C$126,BE$1)+GOALS('13-14 Teamsheets'!$H$2:$R$132,$A122,'13-14 Teamsheets'!$C$2:$C$132,BE$1)+GOALS('14-15 Teamsheets'!$H$2:$R$136,$A122,'14-15 Teamsheets'!$C$2:$C$136,BE$1)) &amp; "(" &amp; (GOALS('08-09 Teamsheets'!$S$2:$Z$92,$A122,'08-09 Teamsheets'!$C$2:$C$92,BE$1)+GOALS('09-10 Teamsheets'!$S$2:$Z$98,$A122,'09-10 Teamsheets'!$C$2:$C$98,BE$1)+GOALS('10-11 Teamsheets'!$S$2:$Z$107,$A122,'10-11 Teamsheets'!$C$2:$C$107,BE$1)+GOALS('11-12 Teamsheets'!$S$2:$Z$119,$A122,'11-12 Teamsheets'!$C$2:$C$119,BE$1)+GOALS('12-13 Teamsheets'!$S$2:$Z$126,$A122,'12-13 Teamsheets'!$C$2:$C$126,BE$1)+GOALS('13-14 Teamsheets'!$S$2:$Z$132,$A122,'13-14 Teamsheets'!$C$2:$C$132,BE$1)+GOALS('14-15 Teamsheets'!$S$2:$Z$136,$A122,'14-15 Teamsheets'!$C$2:$C$136,BE$1)) &amp; ")"</f>
        <v>0(0)</v>
      </c>
      <c r="BG122" s="27">
        <f>Clean_sheet('08-09 Teamsheets'!$C$2:$H$92,$A122,BE$1)+Clean_sheet('09-10 Teamsheets'!$C$2:$H$98,$A122,BE$1)+Clean_sheet('10-11 Teamsheets'!$C$2:$H$107,$A122,BE$1)+Clean_sheet('11-12 Teamsheets'!$C$2:$H$119,$A122,BE$1)+Clean_sheet('12-13 Teamsheets'!$C$2:$H$126,$A122,BE$1)+Clean_sheet('13-14 Teamsheets'!$C$2:$H$132,$A122,BE$1)+Clean_sheet('14-15 Teamsheets'!$C$2:$H$136,$A122,BE$1)</f>
        <v>0</v>
      </c>
      <c r="BH122" s="27" t="str">
        <f>(CARDS('08-09 Teamsheets'!$H$2:$Z$92,$A122,$CX$2,'08-09 Teamsheets'!$C$2:$C$92,BE$1)+CARDS('09-10 Teamsheets'!$H$2:$Z$98,$A122,$CX$2,'09-10 Teamsheets'!$C$2:$C$98,BE$1)+CARDS('10-11 Teamsheets'!$H$2:$Z$107,$A122,$CX$2,'10-11 Teamsheets'!$C$2:$C$107,BE$1)+CARDS('11-12 Teamsheets'!$H$2:$Z$119,$A122,$CX$2,'11-12 Teamsheets'!$C$2:$C$119,BE$1)+CARDS('12-13 Teamsheets'!$H$2:$Z$126,$A122,$CX$2,'12-13 Teamsheets'!$C$2:$C$126,BE$1)+CARDS('13-14 Teamsheets'!$H$2:$Z$132,$A122,$CX$2,'13-14 Teamsheets'!$C$2:$C$132,BE$1)+CARDS('14-15 Teamsheets'!$H$2:$Z$136,$A122,$CX$2,'14-15 Teamsheets'!$C$2:$C$136,BE$1)) &amp; "(" &amp; (CARDS('08-09 Teamsheets'!$H$2:$Z$92,$A122,$CX$3,'08-09 Teamsheets'!$C$2:$C$92,BE$1)+CARDS('09-10 Teamsheets'!$H$2:$Z$98,$A122,$CX$3,'09-10 Teamsheets'!$C$2:$C$98,BE$1)+CARDS('10-11 Teamsheets'!$H$2:$Z$107,$A122,$CX$3,'10-11 Teamsheets'!$C$2:$C$107,BE$1)+CARDS('11-12 Teamsheets'!$H$2:$Z$119,$A122,$CX$3,'11-12 Teamsheets'!$C$2:$C$119,BE$1)+CARDS('12-13 Teamsheets'!$H$2:$Z$126,$A122,$CX$3,'12-13 Teamsheets'!$C$2:$C$126,BE$1)+CARDS('13-14 Teamsheets'!$H$2:$Z$132,$A122,$CX$3,'13-14 Teamsheets'!$C$2:$C$132,BE$1)+CARDS('14-15 Teamsheets'!$H$2:$Z$136,$A122,$CX$3,'14-15 Teamsheets'!$C$2:$C$136,BE$1)) &amp; ")"</f>
        <v>0(0)</v>
      </c>
      <c r="BI122" s="82">
        <f>MINS_PLAYED('08-09 Teamsheets'!$H$2:$R$92,$A122,'08-09 Teamsheets'!$C$2:$C$92,BE$1)+MINS_PLAYED('09-10 Teamsheets'!$H$2:$R$98,$A122,'09-10 Teamsheets'!$C$2:$C$98,BE$1)+ MINS_AS_SUB('08-09 Teamsheets'!$S$2:$Z$92,$A122,'08-09 Teamsheets'!$C$2:$C$92,BE$1)+ MINS_AS_SUB('09-10 Teamsheets'!$S$2:$Z$98,$A122,'09-10 Teamsheets'!$C$2:$C$98,BE$1)+MINS_PLAYED('10-11 Teamsheets'!$H$2:$R$107,$A122,'10-11 Teamsheets'!$C$2:$C$107,BE$1)+MINS_AS_SUB('10-11 Teamsheets'!$S$2:$Z$107,$A122,'10-11 Teamsheets'!$C$2:$C$107,BE$1)+MINS_PLAYED('11-12 Teamsheets'!$H$2:$R$119,$A122,'11-12 Teamsheets'!$C$2:$C$119,BE$1)+MINS_AS_SUB('11-12 Teamsheets'!$S$2:$Z$119,$A122,'11-12 Teamsheets'!$C$2:$C$119,BE$1)+MINS_PLAYED('12-13 Teamsheets'!$H$2:$R$126,$A122,'12-13 Teamsheets'!$C$2:$C$126,BE$1)+MINS_AS_SUB('12-13 Teamsheets'!$S$2:$Z$126,$A122,'12-13 Teamsheets'!$C$2:$C$126,BE$1)+MINS_PLAYED('13-14 Teamsheets'!$H$2:$R$132,$A122,'13-14 Teamsheets'!$C$2:$C$132,BE$1)+MINS_AS_SUB('13-14 Teamsheets'!$S$2:$Z$132,$A122,'13-14 Teamsheets'!$C$2:$C$132,BE$1)+MINS_PLAYED('14-15 Teamsheets'!$H$2:$R$136,$A122,'14-15 Teamsheets'!$C$2:$C$136,BE$1)+MINS_AS_SUB('14-15 Teamsheets'!$S$2:$Z$136,$A122,'14-15 Teamsheets'!$C$2:$C$136,BE$1)</f>
        <v>0</v>
      </c>
      <c r="BJ122" s="27" t="str">
        <f>(APPS('07-08 Teamsheets'!$H$2:$R$88,$A122,'07-08 Teamsheets'!$C$2:$C$88,BJ$1)+APPS('08-09 Teamsheets'!$H$2:$R$92,$A122,'08-09 Teamsheets'!$C$2:$C$92,BJ$1)+APPS('09-10 Teamsheets'!$H$2:$R$98,$A122,'09-10 Teamsheets'!$C$2:$C$98,BJ$1)+APPS('10-11 Teamsheets'!$H$2:$R$106,$A122,'10-11 Teamsheets'!$C$2:$C$106,BJ$1)+APPS('11-12 Teamsheets'!$H$2:$R$119,$A122,'11-12 Teamsheets'!$C$2:$C$119,BJ$1)+APPS('12-13 Teamsheets'!$H$2:$R$126,$A122,'12-13 Teamsheets'!$C$2:$C$126,BJ$1)+APPS('13-14 Teamsheets'!$H$2:$R$132,$A122,'13-14 Teamsheets'!$C$2:$C$132,BJ$1)+APPS('14-15 Teamsheets'!$H$2:$R$136,$A122,'14-15 Teamsheets'!$C$2:$C$136,BJ$1)) &amp; "(" &amp; (SUBS('07-08 Teamsheets'!$S$2:$Z$88,$A122,'07-08 Teamsheets'!$C$2:$C$88,BJ$1)+SUBS('08-09 Teamsheets'!$S$2:$Z$92,$A122,'08-09 Teamsheets'!$C$2:$C$92,BJ$1)+SUBS('09-10 Teamsheets'!$S$2:$Z$98,$A122,'09-10 Teamsheets'!$C$2:$C$98,BJ$1)+SUBS('10-11 Teamsheets'!$S$2:$Z$106,$A122,'10-11 Teamsheets'!$C$2:$C$106,BJ$1)+SUBS('11-12 Teamsheets'!$S$2:$Z$119,$A122,'11-12 Teamsheets'!$C$2:$C$119,BJ$1)+SUBS('12-13 Teamsheets'!$S$2:$Z$126,$A122,'12-13 Teamsheets'!$C$2:$C$126,BJ$1)+SUBS('13-14 Teamsheets'!$S$2:$Z$132,$A122,'13-14 Teamsheets'!$C$2:$C$132,BJ$1)+SUBS('14-15 Teamsheets'!$S$2:$Z$136,$A122,'14-15 Teamsheets'!$C$2:$C$136,BJ$1)) &amp; ")"</f>
        <v>0(0)</v>
      </c>
      <c r="BK122" s="27" t="str">
        <f>(GOALS('07-08 Teamsheets'!$H$2:$R$88,$A122,'07-08 Teamsheets'!$C$2:$C$88,BJ$1)+GOALS('08-09 Teamsheets'!$H$2:$R$92,$A122,'08-09 Teamsheets'!$C$2:$C$92,BJ$1)+GOALS('09-10 Teamsheets'!$H$2:$R$98,$A122,'09-10 Teamsheets'!$C$2:$C$98,BJ$1)+GOALS('10-11 Teamsheets'!$H$2:$R$106,$A122,'10-11 Teamsheets'!$C$2:$C$106,BJ$1)+GOALS('11-12 Teamsheets'!$H$2:$R$119,$A122,'11-12 Teamsheets'!$C$2:$C$119,BJ$1)+GOALS('12-13 Teamsheets'!$H$2:$R$126,$A122,'12-13 Teamsheets'!$C$2:$C$126,BJ$1)+GOALS('13-14 Teamsheets'!$H$2:$R$132,$A122,'13-14 Teamsheets'!$C$2:$C$132,BJ$1)+GOALS('14-15 Teamsheets'!$H$2:$R$136,$A122,'14-15 Teamsheets'!$C$2:$C$136,BJ$1)) &amp; "(" &amp; (GOALS('07-08 Teamsheets'!$S$2:$Z$88,$A122,'07-08 Teamsheets'!$C$2:$C$88,BJ$1)+GOALS('08-09 Teamsheets'!$S$2:$Z$92,$A122,'08-09 Teamsheets'!$C$2:$C$92,BJ$1)+GOALS('09-10 Teamsheets'!$S$2:$Z$98,$A122,'09-10 Teamsheets'!$C$2:$C$98,BJ$1)+GOALS('10-11 Teamsheets'!$S$2:$Z$106,$A122,'10-11 Teamsheets'!$C$2:$C$106,BJ$1)+GOALS('11-12 Teamsheets'!$S$2:$Z$119,$A122,'11-12 Teamsheets'!$C$2:$C$119,BJ$1)+GOALS('12-13 Teamsheets'!$S$2:$Z$126,$A122,'12-13 Teamsheets'!$C$2:$C$126,BJ$1)+GOALS('13-14 Teamsheets'!$S$2:$Z$132,$A122,'13-14 Teamsheets'!$C$2:$C$132,BJ$1)+GOALS('14-15 Teamsheets'!$S$2:$Z$136,$A122,'14-15 Teamsheets'!$C$2:$C$136,BJ$1)) &amp; ")"</f>
        <v>0(0)</v>
      </c>
      <c r="BL122" s="27">
        <f>Clean_sheet('07-08 Teamsheets'!$C$2:$H$92,$A122,BJ$1)+Clean_sheet('08-09 Teamsheets'!$C$2:$H$92,$A122,BJ$1)+Clean_sheet('09-10 Teamsheets'!$C$2:$H$98,$A122,BJ$1)+Clean_sheet('10-11 Teamsheets'!$C$2:$H$106,$A122,BJ$1)+Clean_sheet('11-12 Teamsheets'!$C$2:$H$119,$A122,BJ$1)+Clean_sheet('12-13 Teamsheets'!$C$2:$H$126,$A122,BJ$1)+Clean_sheet('13-14 Teamsheets'!$C$2:$H$132,$A122,BJ$1)+Clean_sheet('14-15 Teamsheets'!$C$2:$H$136,$A122,BJ$1)</f>
        <v>0</v>
      </c>
      <c r="BM122" s="27" t="str">
        <f>(CARDS('07-08 Teamsheets'!$H$2:$Z$88,$A122,$CX$2,'07-08 Teamsheets'!$C$2:$C$88,BJ$1)+CARDS('08-09 Teamsheets'!$H$2:$Z$92,$A122,$CX$2,'08-09 Teamsheets'!$C$2:$C$92,BJ$1)+CARDS('09-10 Teamsheets'!$H$2:$Z$98,$A122,$CX$2,'09-10 Teamsheets'!$C$2:$C$98,BJ$1)+CARDS('10-11 Teamsheets'!$H$2:$Z$106,$A122,$CX$2,'10-11 Teamsheets'!$C$2:$C$106,BJ$1)+CARDS('11-12 Teamsheets'!$H$2:$Z$119,$A122,$CX$2,'11-12 Teamsheets'!$C$2:$C$119,BJ$1)+CARDS('12-13 Teamsheets'!$H$2:$Z$126,$A122,$CX$2,'12-13 Teamsheets'!$C$2:$C$126,BJ$1)+CARDS('13-14 Teamsheets'!$H$2:$Z$132,$A122,$CX$2,'13-14 Teamsheets'!$C$2:$C$132,BJ$1)+CARDS('14-15 Teamsheets'!$H$2:$Z$136,$A122,$CX$2,'14-15 Teamsheets'!$C$2:$C$136,BJ$1)) &amp; "(" &amp; (CARDS('07-08 Teamsheets'!$H$2:$Z$88,$A122,$CX$3,'07-08 Teamsheets'!$C$2:$C$88,BJ$1)+CARDS('08-09 Teamsheets'!$H$2:$Z$92,$A122,$CX$3,'08-09 Teamsheets'!$C$2:$C$92,BJ$1)+CARDS('09-10 Teamsheets'!$H$2:$Z$98,$A122,$CX$3,'09-10 Teamsheets'!$C$2:$C$98,BJ$1)+CARDS('10-11 Teamsheets'!$H$2:$Z$106,$A122,$CX$3,'10-11 Teamsheets'!$C$2:$C$106,BJ$1)+CARDS('11-12 Teamsheets'!$H$2:$Z$119,$A122,$CX$3,'11-12 Teamsheets'!$C$2:$C$119,BJ$1)+CARDS('12-13 Teamsheets'!$H$2:$Z$126,$A122,$CX$3,'12-13 Teamsheets'!$C$2:$C$126,BJ$1)+CARDS('13-14 Teamsheets'!$H$2:$Z$132,$A122,$CX$3,'13-14 Teamsheets'!$C$2:$C$132,BJ$1)+CARDS('14-15 Teamsheets'!$H$2:$Z$136,$A122,$CX$3,'14-15 Teamsheets'!$C$2:$C$136,BJ$1)) &amp; ")"</f>
        <v>0(0)</v>
      </c>
      <c r="BN122" s="82">
        <f>MINS_PLAYED('07-08 Teamsheets'!$H$2:$R$88,$A122,'07-08 Teamsheets'!$C$2:$C$88,BJ$1)+MINS_PLAYED('08-09 Teamsheets'!$H$2:$R$92,$A122,'08-09 Teamsheets'!$C$2:$C$92,BJ$1)+MINS_PLAYED('09-10 Teamsheets'!$H$2:$R$98,$A122,'09-10 Teamsheets'!$C$2:$C$98,BJ$1)+MINS_PLAYED('10-11 Teamsheets'!$H$2:$R$106,$A122,'10-11 Teamsheets'!$C$2:$C$106,BJ$1)+MINS_PLAYED('11-12 Teamsheets'!$H$2:$R$119,$A122,'11-12 Teamsheets'!$C$2:$C$119,BJ$1)+MINS_PLAYED('12-13 Teamsheets'!$H$2:$R$126,$A122,'12-13 Teamsheets'!$C$2:$C$126,BJ$1)+MINS_PLAYED('13-14 Teamsheets'!$H$2:$R$132,$A122,'13-14 Teamsheets'!$C$2:$C$132,BJ$1)+MINS_PLAYED('14-15 Teamsheets'!$H$2:$R$136,$A122,'14-15 Teamsheets'!$C$2:$C$136,BJ$1)+MINS_AS_SUB('07-08 Teamsheets'!$S$2:$Z$88,$A122,'07-08 Teamsheets'!$C$2:$C$88,BJ$1)+MINS_AS_SUB('08-09 Teamsheets'!$S$2:$Z$92,$A122,'08-09 Teamsheets'!$C$2:$C$92,BJ$1)+MINS_AS_SUB('09-10 Teamsheets'!$S$2:$Z$98,$A122,'09-10 Teamsheets'!$C$2:$C$98,BJ$1)+MINS_AS_SUB('10-11 Teamsheets'!$S$2:$Z$106,$A122,'10-11 Teamsheets'!$C$2:$C$106,BJ$1)+MINS_AS_SUB('11-12 Teamsheets'!$S$2:$Z$119,$A122,'11-12 Teamsheets'!$C$2:$C$119,BJ$1)+MINS_AS_SUB('12-13 Teamsheets'!$S$2:$Z$126,$A122,'12-13 Teamsheets'!$C$2:$C$126,BJ$1)+MINS_AS_SUB('13-14 Teamsheets'!$S$2:$Z$132,$A122,'13-14 Teamsheets'!$C$2:$C$132,BJ$1)+MINS_AS_SUB('14-15 Teamsheets'!$S$2:$Z$136,$A122,'14-15 Teamsheets'!$C$2:$C$136,BJ$1)</f>
        <v>0</v>
      </c>
      <c r="BO122" s="27" t="str">
        <f>(APPS('07-08 Teamsheets'!$H$2:$R$88,$A122,'07-08 Teamsheets'!$C$2:$C$88,BO$1)+APPS('08-09 Teamsheets'!$H$2:$R$92,$A122,'08-09 Teamsheets'!$C$2:$C$92,BO$1)+APPS('09-10 Teamsheets'!$H$2:$R$98,$A122,'09-10 Teamsheets'!$C$2:$C$98,BO$1)+APPS('10-11 Teamsheets'!$H$2:$R$106,$A122,'10-11 Teamsheets'!$C$2:$C$106,BO$1)+APPS('11-12 Teamsheets'!$H$2:$R$119,$A122,'11-12 Teamsheets'!$C$2:$C$119,BO$1)+APPS('12-13 Teamsheets'!$H$2:$R$126,$A122,'12-13 Teamsheets'!$C$2:$C$126,BO$1)+APPS('13-14 Teamsheets'!$H$2:$R$132,$A122,'13-14 Teamsheets'!$C$2:$C$132,BO$1)+APPS('14-15 Teamsheets'!$H$2:$R$136,$A122,'14-15 Teamsheets'!$C$2:$C$136,BO$1)) &amp; "(" &amp; (SUBS('07-08 Teamsheets'!$S$2:$Z$88,$A122,'07-08 Teamsheets'!$C$2:$C$88,BO$1)+SUBS('08-09 Teamsheets'!$S$2:$Z$92,$A122,'08-09 Teamsheets'!$C$2:$C$92,BO$1)+SUBS('09-10 Teamsheets'!$S$2:$Z$98,$A122,'09-10 Teamsheets'!$C$2:$C$98,BO$1)+SUBS('10-11 Teamsheets'!$S$2:$Z$106,$A122,'10-11 Teamsheets'!$C$2:$C$106,BO$1)+SUBS('11-12 Teamsheets'!$S$2:$Z$119,$A122,'11-12 Teamsheets'!$C$2:$C$119,BO$1)+SUBS('12-13 Teamsheets'!$S$2:$Z$126,$A122,'12-13 Teamsheets'!$C$2:$C$126,BO$1)+SUBS('13-14 Teamsheets'!$S$2:$Z$132,$A122,'13-14 Teamsheets'!$C$2:$C$132,BO$1)+SUBS('14-15 Teamsheets'!$S$2:$Z$136,$A122,'14-15 Teamsheets'!$C$2:$C$136,BO$1)) &amp; ")"</f>
        <v>0(0)</v>
      </c>
      <c r="BP122" s="27" t="str">
        <f>(GOALS('07-08 Teamsheets'!$H$2:$R$88,$A122,'07-08 Teamsheets'!$C$2:$C$88,BO$1)+GOALS('08-09 Teamsheets'!$H$2:$R$92,$A122,'08-09 Teamsheets'!$C$2:$C$92,BO$1)+GOALS('09-10 Teamsheets'!$H$2:$R$98,$A122,'09-10 Teamsheets'!$C$2:$C$98,BO$1)+GOALS('10-11 Teamsheets'!$H$2:$R$106,$A122,'10-11 Teamsheets'!$C$2:$C$106,BO$1)+GOALS('11-12 Teamsheets'!$H$2:$R$119,$A122,'11-12 Teamsheets'!$C$2:$C$119,BO$1)+GOALS('12-13 Teamsheets'!$H$2:$R$126,$A122,'12-13 Teamsheets'!$C$2:$C$126,BO$1)+GOALS('13-14 Teamsheets'!$H$2:$R$132,$A122,'13-14 Teamsheets'!$C$2:$C$132,BO$1)+GOALS('14-15 Teamsheets'!$H$2:$R$136,$A122,'14-15 Teamsheets'!$C$2:$C$136,BO$1)) &amp; "(" &amp; (GOALS('07-08 Teamsheets'!$S$2:$Z$88,$A122,'07-08 Teamsheets'!$C$2:$C$88,BO$1)+GOALS('08-09 Teamsheets'!$S$2:$Z$92,$A122,'08-09 Teamsheets'!$C$2:$C$92,BO$1)+GOALS('09-10 Teamsheets'!$S$2:$Z$98,$A122,'09-10 Teamsheets'!$C$2:$C$98,BO$1)+GOALS('10-11 Teamsheets'!$S$2:$Z$106,$A122,'10-11 Teamsheets'!$C$2:$C$106,BO$1)+GOALS('11-12 Teamsheets'!$S$2:$Z$119,$A122,'11-12 Teamsheets'!$C$2:$C$119,BO$1)+GOALS('12-13 Teamsheets'!$S$2:$Z$126,$A122,'12-13 Teamsheets'!$C$2:$C$126,BO$1)+GOALS('13-14 Teamsheets'!$S$2:$Z$132,$A122,'13-14 Teamsheets'!$C$2:$C$132,BO$1)+GOALS('14-15 Teamsheets'!$S$2:$Z$136,$A122,'14-15 Teamsheets'!$C$2:$C$136,BO$1)) &amp; ")"</f>
        <v>0(0)</v>
      </c>
      <c r="BQ122" s="27">
        <f>Clean_sheet('07-08 Teamsheets'!$C$2:$H$92,$A122,BO$1)+Clean_sheet('08-09 Teamsheets'!$C$2:$H$92,$A122,BO$1)+Clean_sheet('09-10 Teamsheets'!$C$2:$H$98,$A122,BO$1)+Clean_sheet('10-11 Teamsheets'!$C$2:$H$106,$A122,BO$1)+Clean_sheet('11-12 Teamsheets'!$C$2:$H$119,$A122,BO$1)+Clean_sheet('12-13 Teamsheets'!$C$2:$H$126,$A122,BO$1)+Clean_sheet('13-14 Teamsheets'!$C$2:$H$132,$A122,BO$1)+Clean_sheet('14-15 Teamsheets'!$C$2:$H$136,$A122,BO$1)</f>
        <v>0</v>
      </c>
      <c r="BR122" s="27" t="str">
        <f>(CARDS('07-08 Teamsheets'!$H$2:$Z$88,$A122,$CX$2,'07-08 Teamsheets'!$C$2:$C$88,BO$1)+CARDS('08-09 Teamsheets'!$H$2:$Z$92,$A122,$CX$2,'08-09 Teamsheets'!$C$2:$C$92,BO$1)+CARDS('09-10 Teamsheets'!$H$2:$Z$98,$A122,$CX$2,'09-10 Teamsheets'!$C$2:$C$98,BO$1)+CARDS('10-11 Teamsheets'!$H$2:$Z$106,$A122,$CX$2,'10-11 Teamsheets'!$C$2:$C$106,BO$1)+CARDS('11-12 Teamsheets'!$H$2:$Z$119,$A122,$CX$2,'11-12 Teamsheets'!$C$2:$C$119,BO$1)+CARDS('12-13 Teamsheets'!$H$2:$Z$126,$A122,$CX$2,'12-13 Teamsheets'!$C$2:$C$126,BO$1)+CARDS('13-14 Teamsheets'!$H$2:$Z$132,$A122,$CX$2,'13-14 Teamsheets'!$C$2:$C$132,BO$1)+CARDS('14-15 Teamsheets'!$H$2:$Z$136,$A122,$CX$2,'14-15 Teamsheets'!$C$2:$C$136,BO$1)) &amp; "(" &amp; (CARDS('07-08 Teamsheets'!$H$2:$Z$88,$A122,$CX$3,'07-08 Teamsheets'!$C$2:$C$88,BO$1)+CARDS('08-09 Teamsheets'!$H$2:$Z$92,$A122,$CX$3,'08-09 Teamsheets'!$C$2:$C$92,BO$1)+CARDS('09-10 Teamsheets'!$H$2:$Z$98,$A122,$CX$3,'09-10 Teamsheets'!$C$2:$C$98,BO$1)+CARDS('10-11 Teamsheets'!$H$2:$Z$106,$A122,$CX$3,'10-11 Teamsheets'!$C$2:$C$106,BO$1)+CARDS('11-12 Teamsheets'!$H$2:$Z$119,$A122,$CX$3,'11-12 Teamsheets'!$C$2:$C$119,BO$1)+CARDS('12-13 Teamsheets'!$H$2:$Z$126,$A122,$CX$3,'12-13 Teamsheets'!$C$2:$C$126,BO$1)+CARDS('13-14 Teamsheets'!$H$2:$Z$132,$A122,$CX$3,'13-14 Teamsheets'!$C$2:$C$132,BO$1)+CARDS('14-15 Teamsheets'!$H$2:$Z$136,$A122,$CX$3,'14-15 Teamsheets'!$C$2:$C$136,BO$1)) &amp; ")"</f>
        <v>0(0)</v>
      </c>
      <c r="BS122" s="82">
        <f>MINS_PLAYED('07-08 Teamsheets'!$H$2:$R$88,$A122,'07-08 Teamsheets'!$C$2:$C$88,BO$1)+MINS_PLAYED('08-09 Teamsheets'!$H$2:$R$92,$A122,'08-09 Teamsheets'!$C$2:$C$92,BO$1)+MINS_PLAYED('09-10 Teamsheets'!$H$2:$R$98,$A122,'09-10 Teamsheets'!$C$2:$C$98,BO$1)+MINS_PLAYED('10-11 Teamsheets'!$H$2:$R$106,$A122,'10-11 Teamsheets'!$C$2:$C$106,BO$1)+MINS_PLAYED('11-12 Teamsheets'!$H$2:$R$119,$A122,'11-12 Teamsheets'!$C$2:$C$119,BO$1)+MINS_PLAYED('12-13 Teamsheets'!$H$2:$R$126,$A122,'12-13 Teamsheets'!$C$2:$C$126,BO$1)+MINS_PLAYED('13-14 Teamsheets'!$H$2:$R$132,$A122,'13-14 Teamsheets'!$C$2:$C$132,BO$1)+MINS_PLAYED('14-15 Teamsheets'!$H$2:$R$136,$A122,'14-15 Teamsheets'!$C$2:$C$136,BO$1)+MINS_AS_SUB('07-08 Teamsheets'!$S$2:$Z$88,$A122,'07-08 Teamsheets'!$C$2:$C$88,BO$1)+MINS_AS_SUB('08-09 Teamsheets'!$S$2:$Z$92,$A122,'08-09 Teamsheets'!$C$2:$C$92,BO$1)+MINS_AS_SUB('09-10 Teamsheets'!$S$2:$Z$98,$A122,'09-10 Teamsheets'!$C$2:$C$98,BO$1)+MINS_AS_SUB('10-11 Teamsheets'!$S$2:$Z$106,$A122,'10-11 Teamsheets'!$C$2:$C$106,BO$1)+MINS_AS_SUB('11-12 Teamsheets'!$S$2:$Z$119,$A122,'11-12 Teamsheets'!$C$2:$C$119,BO$1)+MINS_AS_SUB('12-13 Teamsheets'!$S$2:$Z$126,$A122,'12-13 Teamsheets'!$C$2:$C$126,BO$1)+MINS_AS_SUB('13-14 Teamsheets'!$S$2:$Z$132,$A122,'13-14 Teamsheets'!$C$2:$C$132,BO$1)+MINS_AS_SUB('14-15 Teamsheets'!$S$2:$Z$136,$A122,'14-15 Teamsheets'!$C$2:$C$136,BO$1)</f>
        <v>0</v>
      </c>
      <c r="BT122" s="71">
        <f>APPS('05-06 Teamsheets'!$H$2:$R$71,$A122,'05-06 Teamsheets'!$C$2:$C$71,B$1)+SUBS('05-06 Teamsheets'!$S$2:$W$71,$A122,'05-06 Teamsheets'!$C$2:$C$71,B$1)+APPS('06-07 Teamsheets'!$H$2:$R$83,$A122,'06-07 Teamsheets'!$C$2:$C$83,G$1)+SUBS('06-07 Teamsheets'!$S$2:$Z$83,$A122,'06-07 Teamsheets'!$C$2:$C$83,G$1)+APPS('07-08 Teamsheets'!$H$2:$R$88,$A122,'07-08 Teamsheets'!$C$2:$C$88,L$1)+SUBS('07-08 Teamsheets'!$S$2:$Z$88,$A122,'07-08 Teamsheets'!$C$2:$C$88,L$1)+APPS('08-09 Teamsheets'!$H$2:$R$92,$A122,'08-09 Teamsheets'!$C$2:$C$92,Q$1)+SUBS('08-09 Teamsheets'!$S$2:$Z$92,$A122,'08-09 Teamsheets'!$C$2:$C$92,Q$1)+APPS('09-10 Teamsheets'!$H$2:$R$98,$A122,'09-10 Teamsheets'!$C$2:$C$98,Q$1)+SUBS('09-10 Teamsheets'!$S$2:$Z$98,$A122,'09-10 Teamsheets'!$C$2:$C$98,Q$1)+APPS('10-11 Teamsheets'!$H$2:$R$107,$A122,'10-11 Teamsheets'!$C$2:$C$107,Q$1)+SUBS('10-11 Teamsheets'!$S$2:$Z$107,$A122,'10-11 Teamsheets'!$C$2:$C$107,Q$1)+APPS('11-12 Teamsheets'!$H$2:$R$119,$A122,'11-12 Teamsheets'!$C$2:$C$119,Q$1)+SUBS('11-12 Teamsheets'!$S$2:$Z$119,$A122,'11-12 Teamsheets'!$C$2:$C$119,Q$1)+APPS('12-13 Teamsheets'!$H$2:$R$126,$A122,'12-13 Teamsheets'!$C$2:$C$126,Q$1)+SUBS('12-13 Teamsheets'!$S$2:$Z$126,$A122,'12-13 Teamsheets'!$C$2:$C$126,Q$1)+APPS('13-14 Teamsheets'!$H$2:$R$132,$A122,'13-14 Teamsheets'!$C$2:$C$132,Q$1)+SUBS('13-14 Teamsheets'!$S$2:$Z$132,$A122,'13-14 Teamsheets'!$C$2:$C$132,Q$1)+APPS('14-15 Teamsheets'!$H$2:$R$136,$A122,'14-15 Teamsheets'!$C$2:$C$136,Q$1)+SUBS('14-15 Teamsheets'!$S$2:$Z$136,$A122,'14-15 Teamsheets'!$C$2:$C$136,Q$1)</f>
        <v>0</v>
      </c>
      <c r="BU122" s="132">
        <v>0</v>
      </c>
      <c r="BV122" s="27">
        <f>APPS('07-08 Teamsheets'!$H$2:$R$88,$A122,'07-08 Teamsheets'!$C$2:$C$88,AZ$1)+SUBS('07-08 Teamsheets'!$S$2:$Z$88,$A122,'07-08 Teamsheets'!$C$2:$C$88,AZ$1)+APPS('11-12 Teamsheets'!$H$2:$R$119,$A122,'11-12 Teamsheets'!$C$2:$C$119,AZ$1)+SUBS('11-12 Teamsheets'!$S$2:$Z$119,$A122,'11-12 Teamsheets'!$C$2:$C$119,AZ$1)+APPS('12-13 Teamsheets'!$H$2:$R$126,$A122,'12-13 Teamsheets'!$C$2:$C$126,AZ$1)+SUBS('12-13 Teamsheets'!$S$2:$Z$126,$A122,'12-13 Teamsheets'!$C$2:$C$126,AZ$1)+APPS('13-14 Teamsheets'!$H$2:$R$132,$A122,'13-14 Teamsheets'!$C$2:$C$132,AZ$1)+SUBS('13-14 Teamsheets'!$S$2:$Z$132,$A122,'13-14 Teamsheets'!$C$2:$C$132,AZ$1)+APPS('14-15 Teamsheets'!$H$2:$R$136,$A122,'14-15 Teamsheets'!$C$2:$C$136,AZ$1)+SUBS('14-15 Teamsheets'!$S$2:$Z$136,$A122,'14-15 Teamsheets'!$C$2:$C$136,AZ$1)+APPS('08-09 Teamsheets'!$H$2:$R$92,$A122,'08-09 Teamsheets'!$C$2:$C$92,BE$1)+APPS('09-10 Teamsheets'!$H$2:$R$98,$A122,'09-10 Teamsheets'!$C$2:$C$98,BE$1)+SUBS('08-09 Teamsheets'!$S$2:$Z$92,$A122,'08-09 Teamsheets'!$C$2:$C$92,BE$1)+SUBS('09-10 Teamsheets'!$S$2:$Z$98,$A122,'09-10 Teamsheets'!$C$2:$C$98,BE$1)+APPS('10-11 Teamsheets'!$H$2:$R$107,$A122,'10-11 Teamsheets'!$C$2:$C$107,BE$1)+SUBS('10-11 Teamsheets'!$S$2:$Z$107,$A122,'10-11 Teamsheets'!$C$2:$C$107,BE$1)+APPS('11-12 Teamsheets'!$H$2:$R$119,$A122,'11-12 Teamsheets'!$C$2:$C$119,BE$1)+SUBS('11-12 Teamsheets'!$S$2:$Z$119,$A122,'11-12 Teamsheets'!$C$2:$C$119,BE$1)+APPS('12-13 Teamsheets'!$H$2:$R$126,$A122,'12-13 Teamsheets'!$C$2:$C$126,BE$1)+SUBS('12-13 Teamsheets'!$S$2:$Z$126,$A122,'12-13 Teamsheets'!$C$2:$C$126,BE$1)+APPS('13-14 Teamsheets'!$H$2:$R$132,$A122,'13-14 Teamsheets'!$C$2:$C$132,BE$1)+SUBS('13-14 Teamsheets'!$S$2:$Z$132,$A122,'13-14 Teamsheets'!$C$2:$C$132,BE$1)+APPS('14-15 Teamsheets'!$H$2:$R$136,$A122,'14-15 Teamsheets'!$C$2:$C$136,BE$1)+SUBS('14-15 Teamsheets'!$S$2:$Z$136,$A122,'14-15 Teamsheets'!$C$2:$C$136,BE$1)</f>
        <v>0</v>
      </c>
      <c r="BW122" s="27">
        <f>APPS('07-08 Teamsheets'!$H$2:$R$88,$A122,'07-08 Teamsheets'!$C$2:$C$88,BJ$1)+APPS('08-09 Teamsheets'!$H$2:$R$92,$A122,'08-09 Teamsheets'!$C$2:$C$92,BJ$1)+APPS('09-10 Teamsheets'!$H$2:$R$98,$A122,'09-10 Teamsheets'!$C$2:$C$98,BJ$1)+SUBS('07-08 Teamsheets'!$S$2:$Z$88,$A122,'07-08 Teamsheets'!$C$2:$C$88,BJ$1)+SUBS('08-09 Teamsheets'!$S$2:$Z$92,$A122,'08-09 Teamsheets'!$C$2:$C$92,BJ$1)+SUBS('09-10 Teamsheets'!$S$2:$Z$98,$A122,'09-10 Teamsheets'!$C$2:$C$98,BJ$1)+APPS('10-11 Teamsheets'!$H$2:$R$107,$A122,'10-11 Teamsheets'!$C$2:$C$107,BJ$1)+SUBS('10-11 Teamsheets'!$S$2:$Z$107,$A122,'10-11 Teamsheets'!$C$2:$C$107,BJ$1)+APPS('11-12 Teamsheets'!$H$2:$R$119,$A122,'11-12 Teamsheets'!$C$2:$C$119,BJ$1)+SUBS('11-12 Teamsheets'!$S$2:$Z$111,$A122,'11-12 Teamsheets'!$C$2:$C$119,BJ$1)+APPS('12-13 Teamsheets'!$H$2:$R$126,$A122,'12-13 Teamsheets'!$C$2:$C$126,BJ$1)+SUBS('12-13 Teamsheets'!$S$2:$Z$118,$A122,'12-13 Teamsheets'!$C$2:$C$126,BJ$1)+APPS('13-14 Teamsheets'!$H$2:$R$132,$A122,'13-14 Teamsheets'!$C$2:$C$132,BJ$1)+SUBS('13-14 Teamsheets'!$S$2:$Z$124,$A122,'13-14 Teamsheets'!$C$2:$C$132,BJ$1)+APPS('14-15 Teamsheets'!$H$2:$R$136,$A122,'14-15 Teamsheets'!$C$2:$C$136,BJ$1)+SUBS('14-15 Teamsheets'!$S$2:$Z$128,$A122,'14-15 Teamsheets'!$C$2:$C$136,BJ$1)</f>
        <v>0</v>
      </c>
      <c r="BX122" s="27">
        <f>APPS('07-08 Teamsheets'!$H$2:$R$88,$A122,'07-08 Teamsheets'!$C$2:$C$88,BO$1)+APPS('08-09 Teamsheets'!$H$2:$R$92,$A122,'08-09 Teamsheets'!$C$2:$C$92,BO$1)+APPS('09-10 Teamsheets'!$H$2:$R$98,$A122,'09-10 Teamsheets'!$C$2:$C$98,BO$1)+SUBS('07-08 Teamsheets'!$S$2:$Z$88,$A122,'07-08 Teamsheets'!$C$2:$C$88,BO$1)+SUBS('08-09 Teamsheets'!$S$2:$Z$92,$A122,'08-09 Teamsheets'!$C$2:$C$92,BO$1)+SUBS('09-10 Teamsheets'!$S$2:$Z$98,$A122,'09-10 Teamsheets'!$C$2:$C$98,BO$1)+APPS('10-11 Teamsheets'!$H$2:$R$107,$A122,'10-11 Teamsheets'!$C$2:$C$107,BO$1)+SUBS('10-11 Teamsheets'!$S$2:$Z$107,$A122,'10-11 Teamsheets'!$C$2:$C$107,BO$1)+APPS('11-12 Teamsheets'!$H$2:$R$119,$A122,'11-12 Teamsheets'!$C$2:$C$119,BO$1)+SUBS('11-12 Teamsheets'!$S$2:$Z$119,$A122,'11-12 Teamsheets'!$C$2:$C$119,BO$1)+APPS('12-13 Teamsheets'!$H$2:$R$126,$A122,'12-13 Teamsheets'!$C$2:$C$126,BO$1)+SUBS('12-13 Teamsheets'!$S$2:$Z$126,$A122,'12-13 Teamsheets'!$C$2:$C$126,BO$1)+APPS('13-14 Teamsheets'!$H$2:$R$132,$A122,'13-14 Teamsheets'!$C$2:$C$132,BO$1)+SUBS('13-14 Teamsheets'!$S$2:$Z$132,$A122,'13-14 Teamsheets'!$C$2:$C$132,BO$1)+APPS('14-15 Teamsheets'!$H$2:$R$136,$A122,'14-15 Teamsheets'!$C$2:$C$136,BO$1)+SUBS('14-15 Teamsheets'!$S$2:$Z$136,$A122,'14-15 Teamsheets'!$C$2:$C$136,BO$1)</f>
        <v>0</v>
      </c>
      <c r="BY122" s="28">
        <f t="shared" si="31"/>
        <v>0</v>
      </c>
      <c r="BZ122" s="27" t="str">
        <f>(APPS('05-06 Teamsheets'!$H$2:$R$71,$A122) + APPS('06-07 Teamsheets'!$H$2:$R$83,$A122) +APPS('07-08 Teamsheets'!$H$2:$R$88,$A122) + APPS('08-09 Teamsheets'!$H$2:$R$92,$A122)+APPS('09-10 Teamsheets'!$H$2:$R$98,$A122)+APPS('10-11 Teamsheets'!$H$2:$R$107,$A122)+APPS('11-12 Teamsheets'!$H$2:$R$119,$A122)+APPS('12-13 Teamsheets'!$H$2:$R$126,$A122)+APPS('13-14 Teamsheets'!$H$2:$R$132,$A122)+APPS('14-15 Teamsheets'!$H$2:$R$136,$A122)) &amp; "(" &amp; (SUBS('05-06 Teamsheets'!$S$2:$W$71,$A122)+SUBS('06-07 Teamsheets'!$S$2:$Z$83,$A122)+SUBS('07-08 Teamsheets'!$S$2:$Z$88,$A122) +SUBS('08-09 Teamsheets'!$S$2:$Z$92,$A122)+SUBS('09-10 Teamsheets'!$S$2:$Z$98,$A122)+SUBS('10-11 Teamsheets'!$S$2:$Z$107,$A122)+SUBS('11-12 Teamsheets'!$S$2:$Z$119,$A122)+SUBS('12-13 Teamsheets'!$S$2:$Z$126,$A122)+SUBS('13-14 Teamsheets'!$S$2:$Z$132,$A122)+SUBS('14-15 Teamsheets'!$S$2:$Z$136,$A122)) &amp; ")"</f>
        <v>0(0)</v>
      </c>
      <c r="CA122" s="28">
        <f t="shared" si="32"/>
        <v>0</v>
      </c>
      <c r="CB122" s="71">
        <f>GOALS('05-06 Teamsheets'!$H$2:$W$71,$A122,'05-06 Teamsheets'!$C$2:$C$71,B$1)+GOALS('06-07 Teamsheets'!$H$2:$Z$83,$A122,'06-07 Teamsheets'!$C$2:$C$83,G$1)+GOALS('07-08 Teamsheets'!$H$2:$Z$88,$A122,'07-08 Teamsheets'!$C$2:$C$88,L$1)+GOALS('08-09 Teamsheets'!$H$2:$Z$92,$A122,'08-09 Teamsheets'!$C$2:$C$92,Q$1)+GOALS('09-10 Teamsheets'!$H$2:$Z$98,$A122,'09-10 Teamsheets'!$C$2:$C$98,Q$1)+GOALS('10-11 Teamsheets'!$H$2:$Z$107,$A122,'10-11 Teamsheets'!$C$2:$C$107,Q$1)+GOALS('11-12 Teamsheets'!$H$2:$Z$119,$A122,'11-12 Teamsheets'!$C$2:$C$119,Q$1)+GOALS('12-13 Teamsheets'!$H$2:$Z$126,$A122,'12-13 Teamsheets'!$C$2:$C$126,Q$1)+GOALS('13-14 Teamsheets'!$H$2:$Z$132,$A122,'13-14 Teamsheets'!$C$2:$C$132,Q$1)+GOALS('14-15 Teamsheets'!$H$2:$Z$136,$A122,'14-15 Teamsheets'!$C$2:$C$136,Q$1)</f>
        <v>0</v>
      </c>
      <c r="CC122" s="27">
        <f>GOALS('05-06 Teamsheets'!$H$2:$W$71,$A122,'05-06 Teamsheets'!$C$2:$C$71,V$1)+GOALS('05-06 Teamsheets'!$H$2:$W$71,$A122,'05-06 Teamsheets'!$C$2:$C$71,AA$1)+GOALS('06-07 Teamsheets'!$H$2:$Z$83,$A122,'06-07 Teamsheets'!$C$2:$C$83,AF$1)+GOALS('06-07 Teamsheets'!$H$2:$Z$83,$A122,'06-07 Teamsheets'!$C$2:$C$83,AK$1)+GOALS('07-08 Teamsheets'!$H$2:$Z$88,$A122,'07-08 Teamsheets'!$C$2:$C$88,AP$1)+GOALS('07-08 Teamsheets'!$H$2:$Z$88,$A122,'07-08 Teamsheets'!$C$2:$C$88,AU$1)+GOALS('07-08 Teamsheets'!$H$2:$Z$88,$A122,'07-08 Teamsheets'!$C$2:$C$88,AZ$1)+GOALS('11-12 Teamsheets'!$H$2:$Z$119,$A122,'11-12 Teamsheets'!$C$2:$C$119,AZ$1)+GOALS('12-13 Teamsheets'!$H$2:$Z$120,$A122,'12-13 Teamsheets'!$C$2:$C$120,AZ$1)+GOALS('13-14 Teamsheets'!$H$2:$Z$126,$A122,'13-14 Teamsheets'!$C$2:$C$126,AZ$1)+GOALS('14-15 Teamsheets'!$H$2:$Z$130,$A122,'14-15 Teamsheets'!$C$2:$C$130,AZ$1)+GOALS('08-09 Teamsheets'!$H$2:$Z$92,$A122,'08-09 Teamsheets'!$C$2:$C$92,BE$1)+GOALS('09-10 Teamsheets'!$H$2:$Z$98,$A122,'09-10 Teamsheets'!$C$2:$C$98,BE$1)+GOALS('10-11 Teamsheets'!$H$2:$Z$107,$A122,'10-11 Teamsheets'!$C$2:$C$107,BE$1)+GOALS('11-12 Teamsheets'!$H$2:$Z$119,$A122,'11-12 Teamsheets'!$C$2:$C$119,BE$1)+GOALS('12-13 Teamsheets'!$H$2:$Z$126,$A122,'12-13 Teamsheets'!$C$2:$C$126,BE$1)+GOALS('13-14 Teamsheets'!$H$2:$Z$132,$A122,'13-14 Teamsheets'!$C$2:$C$132,BE$1)+GOALS('14-15 Teamsheets'!$H$2:$Z$136,$A122,'14-15 Teamsheets'!$C$2:$C$136,BE$1)</f>
        <v>0</v>
      </c>
      <c r="CD122" s="27">
        <f>GOALS('07-08 Teamsheets'!$H$2:$Z$88,$A122,'07-08 Teamsheets'!$C$2:$C$88,BJ$1)
+GOALS('08-09 Teamsheets'!$H$2:$Z$92,$A122,'08-09 Teamsheets'!$C$2:$C$92,BJ$1)
+GOALS('09-10 Teamsheets'!$H$2:$Z$98,$A122,'09-10 Teamsheets'!$C$2:$C$98,BJ$1)
+GOALS('10-11 Teamsheets'!$H$2:$Z$107,$A122,'10-11 Teamsheets'!$C$2:$C$107,BJ$1)
+GOALS('11-12 Teamsheets'!$H$2:$Z$119,$A122,'11-12 Teamsheets'!$C$2:$C$119,BJ$1)
+GOALS('12-13 Teamsheets'!$H$2:$Z$124,$A122,'12-13 Teamsheets'!$C$2:$C$124,BJ$1)+GOALS('13-14 Teamsheets'!$H$2:$Z$130,$A122,'13-14 Teamsheets'!$C$2:$C$130,BJ$1)+GOALS('14-15 Teamsheets'!$H$2:$Z$134,$A122,'14-15 Teamsheets'!$C$2:$C$134,BJ$1)
+GOALS('07-08 Teamsheets'!$H$2:$Z$88,$A122,'07-08 Teamsheets'!$C$2:$C$88,BO$1)
+GOALS('08-09 Teamsheets'!$H$2:$Z$92,$A122,'08-09 Teamsheets'!$C$2:$C$92,BO$1)
+GOALS('09-10 Teamsheets'!$H$2:$Z$98,$A122,'09-10 Teamsheets'!$C$2:$C$98,BO$1)
+GOALS('10-11 Teamsheets'!$H$2:$Z$107,$A122,'10-11 Teamsheets'!$C$2:$C$107,BO$1)
+GOALS('11-12 Teamsheets'!$H$2:$Z$119,$A122,'11-12 Teamsheets'!$C$2:$C$119,BO$1)
+GOALS('12-13 Teamsheets'!$H$2:$Z$126,$A122,'12-13 Teamsheets'!$C$2:$C$126,BO$1)+GOALS('13-14 Teamsheets'!$H$2:$Z$132,$A122,'13-14 Teamsheets'!$C$2:$C$132,BO$1)+GOALS('14-15 Teamsheets'!$H$2:$Z$136,$A122,'14-15 Teamsheets'!$C$2:$C$136,BO$1)</f>
        <v>0</v>
      </c>
      <c r="CE122" s="28">
        <f t="shared" si="33"/>
        <v>0</v>
      </c>
      <c r="CF122" s="27" t="str">
        <f>(GOALS('05-06 Teamsheets'!$H$2:$R$71,$A122) +GOALS('06-07 Teamsheets'!$H$2:$R$83,$A122) +  GOALS('07-08 Teamsheets'!$H$2:$R$88,$A122) + GOALS('08-09 Teamsheets'!$H$2:$R$92,$A122)+GOALS('09-10 Teamsheets'!$H$2:$R$98,$A122)+GOALS('10-11 Teamsheets'!$H$2:$R$107,$A122)+GOALS('11-12 Teamsheets'!$H$2:$R$119,$A122)+GOALS('12-13 Teamsheets'!$H$2:$R$126,$A122)+GOALS('13-14 Teamsheets'!$H$2:$R$132,$A122)+GOALS('14-15 Teamsheets'!$H$2:$R$136,$A122)) &amp; "(" &amp; (GOALS('05-06 Teamsheets'!$S$2:$W$71,$A122)+GOALS('06-07 Teamsheets'!$S$2:$Z$83,$A122)+GOALS('07-08 Teamsheets'!$S$2:$Z$88,$A122)+GOALS('08-09 Teamsheets'!$S$2:$Z$92,$A122)+GOALS('09-10 Teamsheets'!$S$2:$Z$98,$A122)+GOALS('10-11 Teamsheets'!$S$2:$Z$107,$A122)+GOALS('11-12 Teamsheets'!$S$2:$Z$119,$A122)+GOALS('12-13 Teamsheets'!$S$2:$Z$126,$A122)+GOALS('13-14 Teamsheets'!$S$2:$Z$132,$A122)+GOALS('14-15 Teamsheets'!$S$2:$Z$136,$A122)) &amp; ")"</f>
        <v>0(0)</v>
      </c>
      <c r="CG122" s="28">
        <f t="shared" si="34"/>
        <v>0</v>
      </c>
      <c r="CH122" s="71">
        <f t="shared" si="35"/>
        <v>0</v>
      </c>
      <c r="CI122" s="83">
        <f t="shared" si="36"/>
        <v>0</v>
      </c>
      <c r="CJ122" s="77">
        <f t="shared" si="37"/>
        <v>0</v>
      </c>
      <c r="CK122" s="74" t="str">
        <f>(CARDS('05-06 Teamsheets'!$H$2:$W$71,$A122,$CX$2)+CARDS('06-07 Teamsheets'!$H$2:$Z$83,$A122,$CX$2)+CARDS('07-08 Teamsheets'!$H$2:$Z$88,$A122,$CX$2)+CARDS('08-09 Teamsheets'!$H$2:$Z$92,$A122,$CX$2)+CARDS('09-10 Teamsheets'!$H$2:$Z$98,$A122,$CX$2)+CARDS('10-11 Teamsheets'!$H$2:$Z$107,$A122,$CX$2)+CARDS('11-12 Teamsheets'!$H$2:$Z$119,$A122,$CX$2)+CARDS('12-13 Teamsheets'!$H$2:$Z$126,$A122,$CX$2)+CARDS('13-14 Teamsheets'!$H$2:$Z$130,$A122,$CX$2)) &amp; "(" &amp; (CARDS('05-06 Teamsheets'!$H$2:$W$71,$A122,$CX$3)+CARDS('06-07 Teamsheets'!$H$2:$Z$83,$A122,$CX$3)+CARDS('07-08 Teamsheets'!$H$2:$Z$88,$A122,$CX$3)+CARDS('08-09 Teamsheets'!$H$2:$Z$92,$A122,$CX$3)+CARDS('09-10 Teamsheets'!$H$2:$Z$98,$A122,$CX$3)+CARDS('10-11 Teamsheets'!$H$2:$Z$107,$A122,$CX$3)+CARDS('11-12 Teamsheets'!$H$2:$Z$119,$A122,$CX$3)+CARDS('13-14 Teamsheets'!$H$2:$Z$130,$A122,$CX$3)) &amp; ")"</f>
        <v>0(0)</v>
      </c>
      <c r="CL122" s="28">
        <f>SUM(F122,K122,P122,U122)</f>
        <v>0</v>
      </c>
      <c r="CM122" s="28">
        <f t="shared" si="47"/>
        <v>0</v>
      </c>
      <c r="CN122" s="77">
        <f>SUM(CL122:CM122)</f>
        <v>0</v>
      </c>
      <c r="CO122" s="28">
        <f>IF(AND(CN122&lt;&gt;0, CA122&lt;&gt;0),CN122/CA122,0)</f>
        <v>0</v>
      </c>
      <c r="CP122" s="28">
        <f>IF(CG122&lt;&gt;0,CG122/CA122,0)</f>
        <v>0</v>
      </c>
      <c r="CQ122" s="77">
        <f>IF(CG122&lt;&gt;0,CN122/CG122,0)</f>
        <v>0</v>
      </c>
      <c r="CS122" s="71">
        <f t="shared" si="26"/>
        <v>197</v>
      </c>
      <c r="CT122" s="83">
        <f t="shared" si="27"/>
        <v>196</v>
      </c>
      <c r="CU122" s="77">
        <f t="shared" si="28"/>
        <v>101</v>
      </c>
      <c r="CW122"/>
      <c r="CX122" s="30"/>
    </row>
    <row r="123" spans="1:102" x14ac:dyDescent="0.2">
      <c r="A123" s="26" t="s">
        <v>177</v>
      </c>
      <c r="B123" s="27" t="s">
        <v>1685</v>
      </c>
      <c r="C123" s="27" t="s">
        <v>1635</v>
      </c>
      <c r="D123" s="27">
        <v>0</v>
      </c>
      <c r="E123" s="27" t="s">
        <v>1635</v>
      </c>
      <c r="F123" s="82">
        <v>241</v>
      </c>
      <c r="G123" s="27" t="s">
        <v>1635</v>
      </c>
      <c r="H123" s="27" t="s">
        <v>1635</v>
      </c>
      <c r="I123" s="27">
        <v>0</v>
      </c>
      <c r="J123" s="27" t="s">
        <v>1635</v>
      </c>
      <c r="K123" s="82">
        <v>0</v>
      </c>
      <c r="L123" s="27" t="s">
        <v>1635</v>
      </c>
      <c r="M123" s="27" t="s">
        <v>1635</v>
      </c>
      <c r="N123" s="27">
        <v>0</v>
      </c>
      <c r="O123" s="27" t="s">
        <v>1635</v>
      </c>
      <c r="P123" s="82">
        <v>0</v>
      </c>
      <c r="Q123" s="27" t="str">
        <f>(APPS('08-09 Teamsheets'!$H$2:$R$92,$A123,'08-09 Teamsheets'!$C$2:$C$92,Q$1)+APPS('09-10 Teamsheets'!$H$2:$R$98,$A123,'09-10 Teamsheets'!$C$2:$C$98,Q$1)+APPS('10-11 Teamsheets'!$H$2:$R$107,$A123,'10-11 Teamsheets'!$C$2:$C$107,Q$1)+APPS('11-12 Teamsheets'!$H$2:$R$119,$A123,'11-12 Teamsheets'!$C$2:$C$119,Q$1)+APPS('12-13 Teamsheets'!$H$2:$R$126,$A123,'12-13 Teamsheets'!$C$2:$C$126,Q$1)+APPS('13-14 Teamsheets'!$H$2:$R$132,$A123,'13-14 Teamsheets'!$C$2:$C$132,Q$1)+APPS('14-15 Teamsheets'!$H$2:$R$136,$A123,'14-15 Teamsheets'!$C$2:$C$136,Q$1)) &amp; "(" &amp; (SUBS('08-09 Teamsheets'!$S$2:$Z$92,$A123,'08-09 Teamsheets'!$C$2:$C$92,Q$1)+SUBS('09-10 Teamsheets'!$S$2:$Z$98,$A123,'09-10 Teamsheets'!$C$2:$C$98,Q$1)+SUBS('10-11 Teamsheets'!$S$2:$Z$107,$A123,'10-11 Teamsheets'!$C$2:$C$107,Q$1)+SUBS('11-12 Teamsheets'!$S$2:$Z$119,$A123,'11-12 Teamsheets'!$C$2:$C$119,Q$1)+SUBS('12-13 Teamsheets'!$S$2:$Z$126,$A123,'12-13 Teamsheets'!$C$2:$C$126,Q$1)+SUBS('13-14 Teamsheets'!$S$2:$Z$132,$A123,'13-14 Teamsheets'!$C$2:$C$132,Q$1)+SUBS('14-15 Teamsheets'!$S$2:$Z$136,$A123,'14-15 Teamsheets'!$C$2:$C$136,Q$1)) &amp; ")"</f>
        <v>0(0)</v>
      </c>
      <c r="R123" s="27" t="str">
        <f>(GOALS('08-09 Teamsheets'!$H$2:$R$92,$A123,'08-09 Teamsheets'!$C$2:$C$92,Q$1)+GOALS('09-10 Teamsheets'!$H$2:$R$98,$A123,'09-10 Teamsheets'!$C$2:$C$98,Q$1)+GOALS('10-11 Teamsheets'!$H$2:$R$107,$A123,'10-11 Teamsheets'!$C$2:$C$107,Q$1)+GOALS('11-12 Teamsheets'!$H$2:$R$119,$A123,'11-12 Teamsheets'!$C$2:$C$119,Q$1)+GOALS('12-13 Teamsheets'!$H$2:$R$126,$A123,'12-13 Teamsheets'!$C$2:$C$126,Q$1)+GOALS('13-14 Teamsheets'!$H$2:$R$132,$A123,'13-14 Teamsheets'!$C$2:$C$132,Q$1)+GOALS('14-15 Teamsheets'!$H$2:$R$136,$A123,'14-15 Teamsheets'!$C$2:$C$136,Q$1)) &amp; "(" &amp; (GOALS('08-09 Teamsheets'!$S$2:$Z$92,$A123,'08-09 Teamsheets'!$C$2:$C$92,Q$1)+GOALS('09-10 Teamsheets'!$S$2:$Z$98,$A123,'09-10 Teamsheets'!$C$2:$C$98,Q$1)+GOALS('10-11 Teamsheets'!$S$2:$Z$107,$A123,'10-11 Teamsheets'!$C$2:$C$107,Q$1)+GOALS('11-12 Teamsheets'!$S$2:$Z$119,$A123,'11-12 Teamsheets'!$C$2:$C$119,Q$1)+GOALS('12-13 Teamsheets'!$S$2:$Z$126,$A123,'12-13 Teamsheets'!$C$2:$C$126,Q$1)+GOALS('13-14 Teamsheets'!$S$2:$Z$132,$A123,'13-14 Teamsheets'!$C$2:$C$132,Q$1)+GOALS('14-15 Teamsheets'!$S$2:$Z$136,$A123,'14-15 Teamsheets'!$C$2:$C$136,Q$1)) &amp; ")"</f>
        <v>0(0)</v>
      </c>
      <c r="S123" s="27">
        <f>Clean_sheet('08-09 Teamsheets'!$C$2:$H$92,$A123,Q$1)+Clean_sheet('09-10 Teamsheets'!$C$2:$H$98,$A123,Q$1)+Clean_sheet('10-11 Teamsheets'!$C$2:$H$107,$A123,Q$1)+Clean_sheet('11-12 Teamsheets'!$C$2:$H$119,$A123,Q$1)+Clean_sheet('12-13 Teamsheets'!$C$2:$H$126,$A123,Q$1)+Clean_sheet('13-14 Teamsheets'!$C$2:$H$132,$A123,Q$1)+Clean_sheet('14-15 Teamsheets'!$C$2:$H$136,$A123,Q$1)</f>
        <v>0</v>
      </c>
      <c r="T123" s="27" t="str">
        <f>(CARDS('08-09 Teamsheets'!$H$2:$Z$92,$A123,$CX$2,'08-09 Teamsheets'!$C$2:$C$92,Q$1)+CARDS('09-10 Teamsheets'!$H$2:$Z$98,$A123,$CX$2,'09-10 Teamsheets'!$C$2:$C$98,Q$1)+CARDS('10-11 Teamsheets'!$H$2:$Z$107,$A123,$CX$2,'10-11 Teamsheets'!$C$2:$C$107,Q$1)+CARDS('11-12 Teamsheets'!$H$2:$Z$119,$A123,$CX$2,'11-12 Teamsheets'!$C$2:$C$119,Q$1)+CARDS('12-13 Teamsheets'!$H$2:$Z$126,$A123,$CX$2,'12-13 Teamsheets'!$C$2:$C$126,Q$1)+CARDS('13-14 Teamsheets'!$H$2:$Z$132,$A123,$CX$2,'13-14 Teamsheets'!$C$2:$C$132,Q$1)+CARDS('14-15 Teamsheets'!$H$2:$Z$136,$A123,$CX$2,'14-15 Teamsheets'!$C$2:$C$136,Q$1)) &amp; "(" &amp; (CARDS('08-09 Teamsheets'!$H$2:$Z$92,$A123,$CX$3,'08-09 Teamsheets'!$C$2:$C$92,Q$1)+CARDS('09-10 Teamsheets'!$H$2:$Z$98,$A123,$CX$3,'09-10 Teamsheets'!$C$2:$C$98,Q$1)+CARDS('10-11 Teamsheets'!$H$2:$Z$107,$A123,$CX$3,'10-11 Teamsheets'!$C$2:$C$107,Q$1)+CARDS('11-12 Teamsheets'!$H$2:$Z$119,$A123,$CX$3,'11-12 Teamsheets'!$C$2:$C$119,Q$1)+CARDS('12-13 Teamsheets'!$H$2:$Z$126,$A123,$CX$3,'12-13 Teamsheets'!$C$2:$C$126,Q$1)+CARDS('13-14 Teamsheets'!$H$2:$Z$132,$A123,$CX$3,'13-14 Teamsheets'!$C$2:$C$132,Q$1)+CARDS('14-15 Teamsheets'!$H$2:$Z$136,$A123,$CX$3,'14-15 Teamsheets'!$C$2:$C$136,Q$1)) &amp; ")"</f>
        <v>0(0)</v>
      </c>
      <c r="U123" s="82">
        <f>MINS_PLAYED('08-09 Teamsheets'!$H$2:$R$92,$A123,'08-09 Teamsheets'!$C$2:$C$92,Q$1)+MINS_PLAYED('09-10 Teamsheets'!$H$2:$R$98,$A123,'09-10 Teamsheets'!$C$2:$C$98,Q$1)+ MINS_AS_SUB('08-09 Teamsheets'!$S$2:$Z$92,$A123,'08-09 Teamsheets'!$C$2:$C$92,Q$1)+ MINS_AS_SUB('09-10 Teamsheets'!$S$2:$Z$98,$A123,'09-10 Teamsheets'!$C$2:$C$98,Q$1)+MINS_PLAYED('10-11 Teamsheets'!$H$2:$R$107,$A123,'10-11 Teamsheets'!$C$2:$C$107,Q$1)+MINS_AS_SUB('10-11 Teamsheets'!$S$2:$Z$107,$A123,'10-11 Teamsheets'!$C$2:$C$107,Q$1)+MINS_PLAYED('11-12 Teamsheets'!$H$2:$R$119,$A123,'11-12 Teamsheets'!$C$2:$C$119,Q$1)+MINS_AS_SUB('11-12 Teamsheets'!$S$2:$Z$119,$A123,'11-12 Teamsheets'!$C$2:$C$119,Q$1)+MINS_PLAYED('12-13 Teamsheets'!$H$2:$R$126,$A123,'12-13 Teamsheets'!$C$2:$C$126,Q$1)+MINS_AS_SUB('12-13 Teamsheets'!$S$2:$Z$126,$A123,'12-13 Teamsheets'!$C$2:$C$126,Q$1)+MINS_PLAYED('13-14 Teamsheets'!$H$2:$R$132,$A123,'13-14 Teamsheets'!$C$2:$C$132,Q$1)+MINS_AS_SUB('13-14 Teamsheets'!$S$2:$Z$132,$A123,'13-14 Teamsheets'!$C$2:$C$132,Q$1)+MINS_PLAYED('14-15 Teamsheets'!$H$2:$R$136,$A123,'14-15 Teamsheets'!$C$2:$C$136,Q$1)+MINS_AS_SUB('14-15 Teamsheets'!$S$2:$Z$136,$A123,'14-15 Teamsheets'!$C$2:$C$136,Q$1)</f>
        <v>0</v>
      </c>
      <c r="V123" s="27" t="s">
        <v>1636</v>
      </c>
      <c r="W123" s="27" t="s">
        <v>1635</v>
      </c>
      <c r="X123" s="27">
        <v>0</v>
      </c>
      <c r="Y123" s="27" t="s">
        <v>1635</v>
      </c>
      <c r="Z123" s="82">
        <v>73</v>
      </c>
      <c r="AA123" s="27" t="s">
        <v>1635</v>
      </c>
      <c r="AB123" s="27" t="s">
        <v>1635</v>
      </c>
      <c r="AC123" s="27">
        <v>0</v>
      </c>
      <c r="AD123" s="27" t="s">
        <v>1635</v>
      </c>
      <c r="AE123" s="82">
        <v>0</v>
      </c>
      <c r="AF123" s="27" t="s">
        <v>1635</v>
      </c>
      <c r="AG123" s="27" t="s">
        <v>1635</v>
      </c>
      <c r="AH123" s="27">
        <v>0</v>
      </c>
      <c r="AI123" s="27" t="s">
        <v>1635</v>
      </c>
      <c r="AJ123" s="82">
        <v>0</v>
      </c>
      <c r="AK123" s="27" t="s">
        <v>1635</v>
      </c>
      <c r="AL123" s="27" t="s">
        <v>1635</v>
      </c>
      <c r="AM123" s="27">
        <v>0</v>
      </c>
      <c r="AN123" s="27" t="s">
        <v>1635</v>
      </c>
      <c r="AO123" s="82">
        <v>0</v>
      </c>
      <c r="AP123" s="27" t="s">
        <v>1635</v>
      </c>
      <c r="AQ123" s="27" t="s">
        <v>1635</v>
      </c>
      <c r="AR123" s="27">
        <v>0</v>
      </c>
      <c r="AS123" s="27" t="s">
        <v>1635</v>
      </c>
      <c r="AT123" s="82">
        <v>0</v>
      </c>
      <c r="AU123" s="27" t="s">
        <v>1635</v>
      </c>
      <c r="AV123" s="27" t="s">
        <v>1635</v>
      </c>
      <c r="AW123" s="27">
        <v>0</v>
      </c>
      <c r="AX123" s="27" t="s">
        <v>1635</v>
      </c>
      <c r="AY123" s="82">
        <v>0</v>
      </c>
      <c r="AZ123" s="27" t="str">
        <f>(APPS('07-08 Teamsheets'!$H$2:$R$88,$A123,'07-08 Teamsheets'!$C$2:$C$88,AZ$1)+APPS('11-12 Teamsheets'!$H$2:$R$119,$A123,'11-12 Teamsheets'!$C$2:$C$119,AZ$1)+APPS('12-13 Teamsheets'!$H$2:$R$126,$A123,'12-13 Teamsheets'!$C$2:$C$126,AZ$1)+APPS('13-14 Teamsheets'!$H$2:$R$132,$A123,'13-14 Teamsheets'!$C$2:$C$132,AZ$1)+APPS('14-15 Teamsheets'!$H$2:$R$136,$A123,'14-15 Teamsheets'!$C$2:$C$136,AZ$1)) &amp; "(" &amp; (SUBS('07-08 Teamsheets'!$S$2:$Z$88,$A123,'07-08 Teamsheets'!$C$2:$C$88,AZ$1)+SUBS('11-12 Teamsheets'!$S$2:$Z$119,$A123,'11-12 Teamsheets'!$C$2:$C$119,AZ$1)+SUBS('12-13 Teamsheets'!$S$2:$Z$126,$A123,'12-13 Teamsheets'!$C$2:$C$126,AZ$1)+SUBS('13-14 Teamsheets'!$S$2:$Z$132,$A123,'13-14 Teamsheets'!$C$2:$C$132,AZ$1)+SUBS('14-15 Teamsheets'!$S$2:$Z$136,$A123,'14-15 Teamsheets'!$C$2:$C$136,AZ$1)) &amp; ")"</f>
        <v>0(0)</v>
      </c>
      <c r="BA123" s="27" t="str">
        <f>(GOALS('07-08 Teamsheets'!$H$2:$R$88,$A123,'07-08 Teamsheets'!$C$2:$C$88,AZ$1)+GOALS('11-12 Teamsheets'!$H$2:$R$119,$A123,'11-12 Teamsheets'!$C$2:$C$119,AZ$1)+GOALS('12-13 Teamsheets'!$H$2:$R$126,$A123,'12-13 Teamsheets'!$C$2:$C$126,AZ$1)+GOALS('13-14 Teamsheets'!$H$2:$R$132,$A123,'13-14 Teamsheets'!$C$2:$C$132,AZ$1)+GOALS('14-15 Teamsheets'!$H$2:$R$136,$A123,'14-15 Teamsheets'!$C$2:$C$136,AZ$1)) &amp; "(" &amp; (GOALS('07-08 Teamsheets'!$S$2:$Z$88,$A123,'07-08 Teamsheets'!$C$2:$C$88,AZ$1)+GOALS('11-12 Teamsheets'!$S$2:$Z$119,$A123,'11-12 Teamsheets'!$C$2:$C$119,AZ$1)+GOALS('12-13 Teamsheets'!$S$2:$Z$126,$A123,'12-13 Teamsheets'!$C$2:$C$126,AZ$1)+GOALS('13-14 Teamsheets'!$S$2:$Z$132,$A123,'13-14 Teamsheets'!$C$2:$C$132,AZ$1)+GOALS('14-15 Teamsheets'!$S$2:$Z$136,$A123,'14-15 Teamsheets'!$C$2:$C$136,AZ$1)) &amp; ")"</f>
        <v>0(0)</v>
      </c>
      <c r="BB123" s="27">
        <f>Clean_sheet('07-08 Teamsheets'!$C$2:$H$92,$A123,AZ$1)+Clean_sheet('11-12 Teamsheets'!$C$2:$H$119,$A123,AZ$1)+Clean_sheet('12-13 Teamsheets'!$C$2:$H$126,$A123,AZ$1)+Clean_sheet('13-14 Teamsheets'!$C$2:$H$132,$A123,AZ$1)+Clean_sheet('14-15 Teamsheets'!$C$2:$H$136,$A123,AZ$1)</f>
        <v>0</v>
      </c>
      <c r="BC123" s="27" t="str">
        <f>(CARDS('07-08 Teamsheets'!$H$2:$Z$88,$A123,$CX$2,'07-08 Teamsheets'!$C$2:$C$88,AZ$1)+CARDS('11-12 Teamsheets'!$H$2:$Z$119,$A123,$CX$2,'11-12 Teamsheets'!$C$2:$C$119,AZ$1)+CARDS('12-13 Teamsheets'!$H$2:$Z$126,$A123,$CX$2,'12-13 Teamsheets'!$C$2:$C$126,AZ$1)+CARDS('13-14 Teamsheets'!$H$2:$Z$132,$A123,$CX$2,'13-14 Teamsheets'!$C$2:$C$132,AZ$1)+CARDS('14-15 Teamsheets'!$H$2:$Z$136,$A123,$CX$2,'14-15 Teamsheets'!$C$2:$C$136,AZ$1)) &amp; "(" &amp; (CARDS('07-08 Teamsheets'!$H$2:$Z$88,$A123,$CX$3,'07-08 Teamsheets'!$C$2:$C$88,AZ$1)+CARDS('11-12 Teamsheets'!$H$2:$Z$119,$A123,$CX$3,'11-12 Teamsheets'!$C$2:$C$119,AZ$1)+CARDS('12-13 Teamsheets'!$H$2:$Z$126,$A123,$CX$3,'12-13 Teamsheets'!$C$2:$C$126,AZ$1)+CARDS('13-14 Teamsheets'!$H$2:$Z$132,$A123,$CX$3,'13-14 Teamsheets'!$C$2:$C$132,AZ$1)+CARDS('14-15 Teamsheets'!$H$2:$Z$136,$A123,$CX$3,'14-15 Teamsheets'!$C$2:$C$136,AZ$1)) &amp; ")"</f>
        <v>0(0)</v>
      </c>
      <c r="BD123" s="82">
        <f>MINS_PLAYED('07-08 Teamsheets'!$H$2:$R$88,$A123,'07-08 Teamsheets'!$C$2:$C$88,AZ$1)+MINS_PLAYED('11-12 Teamsheets'!$H$2:$R$119,$A123,'11-12 Teamsheets'!$C$2:$C$119,AZ$1)+MINS_PLAYED('12-13 Teamsheets'!$H$2:$R$126,$A123,'12-13 Teamsheets'!$C$2:$C$126,AZ$1)+MINS_PLAYED('13-14 Teamsheets'!$H$2:$R$132,$A123,'13-14 Teamsheets'!$C$2:$C$132,AZ$1)+MINS_PLAYED('14-15 Teamsheets'!$H$2:$R$136,$A123,'14-15 Teamsheets'!$C$2:$C$136,AZ$1)+MINS_AS_SUB('07-08 Teamsheets'!$S$2:$Z$88,$A123,'07-08 Teamsheets'!$C$2:$C$88,AZ$1)+MINS_AS_SUB('11-12 Teamsheets'!$S$2:$Z$119,$A123,'11-12 Teamsheets'!$C$2:$C$119,AZ$1)+MINS_AS_SUB('12-13 Teamsheets'!$S$2:$Z$126,$A123,'12-13 Teamsheets'!$C$2:$C$126,AZ$1)+MINS_AS_SUB('13-14 Teamsheets'!$S$2:$Z$132,$A123,'13-14 Teamsheets'!$C$2:$C$132,AZ$1)+MINS_AS_SUB('14-15 Teamsheets'!$S$2:$Z$136,$A123,'14-15 Teamsheets'!$C$2:$C$136,AZ$1)</f>
        <v>0</v>
      </c>
      <c r="BE123" s="27" t="str">
        <f>(APPS('08-09 Teamsheets'!$H$2:$R$92,$A123,'08-09 Teamsheets'!$C$2:$C$92,BE$1)+APPS('09-10 Teamsheets'!$H$2:$R$98,$A123,'09-10 Teamsheets'!$C$2:$C$98,BE$1)+APPS('10-11 Teamsheets'!$H$2:$R$107,$A123,'10-11 Teamsheets'!$C$2:$C$107,BE$1)+APPS('11-12 Teamsheets'!$H$2:$R$119,$A123,'11-12 Teamsheets'!$C$2:$C$119,BE$1)+APPS('12-13 Teamsheets'!$H$2:$R$126,$A123,'12-13 Teamsheets'!$C$2:$C$126,BE$1)+APPS('13-14 Teamsheets'!$H$2:$R$132,$A123,'13-14 Teamsheets'!$C$2:$C$132,BE$1)+APPS('14-15 Teamsheets'!$H$2:$R$136,$A123,'14-15 Teamsheets'!$C$2:$C$136,BE$1)) &amp; "(" &amp; (SUBS('08-09 Teamsheets'!$S$2:$Z$92,$A123,'08-09 Teamsheets'!$C$2:$C$92,BE$1)+SUBS('09-10 Teamsheets'!$S$2:$Z$98,$A123,'09-10 Teamsheets'!$C$2:$C$98,BE$1)+SUBS('10-11 Teamsheets'!$S$2:$Z$107,$A123,'10-11 Teamsheets'!$C$2:$C$107,BE$1)+SUBS('11-12 Teamsheets'!$S$2:$Z$119,$A123,'11-12 Teamsheets'!$C$2:$C$119,BE$1)+SUBS('12-13 Teamsheets'!$S$2:$Z$126,$A123,'12-13 Teamsheets'!$C$2:$C$126,BE$1)+SUBS('13-14 Teamsheets'!$S$2:$Z$132,$A123,'13-14 Teamsheets'!$C$2:$C$132,BE$1)+SUBS('14-15 Teamsheets'!$S$2:$Z$136,$A123,'14-15 Teamsheets'!$C$2:$C$136,BE$1)) &amp; ")"</f>
        <v>0(0)</v>
      </c>
      <c r="BF123" s="27" t="str">
        <f>(GOALS('08-09 Teamsheets'!$H$2:$R$92,$A123,'08-09 Teamsheets'!$C$2:$C$92,BE$1)+GOALS('09-10 Teamsheets'!$H$2:$R$98,$A123,'09-10 Teamsheets'!$C$2:$C$98,BE$1)+GOALS('10-11 Teamsheets'!$H$2:$R$107,$A123,'10-11 Teamsheets'!$C$2:$C$107,BE$1)+GOALS('11-12 Teamsheets'!$H$2:$R$119,$A123,'11-12 Teamsheets'!$C$2:$C$119,BE$1)+GOALS('12-13 Teamsheets'!$H$2:$R$126,$A123,'12-13 Teamsheets'!$C$2:$C$126,BE$1)+GOALS('13-14 Teamsheets'!$H$2:$R$132,$A123,'13-14 Teamsheets'!$C$2:$C$132,BE$1)+GOALS('14-15 Teamsheets'!$H$2:$R$136,$A123,'14-15 Teamsheets'!$C$2:$C$136,BE$1)) &amp; "(" &amp; (GOALS('08-09 Teamsheets'!$S$2:$Z$92,$A123,'08-09 Teamsheets'!$C$2:$C$92,BE$1)+GOALS('09-10 Teamsheets'!$S$2:$Z$98,$A123,'09-10 Teamsheets'!$C$2:$C$98,BE$1)+GOALS('10-11 Teamsheets'!$S$2:$Z$107,$A123,'10-11 Teamsheets'!$C$2:$C$107,BE$1)+GOALS('11-12 Teamsheets'!$S$2:$Z$119,$A123,'11-12 Teamsheets'!$C$2:$C$119,BE$1)+GOALS('12-13 Teamsheets'!$S$2:$Z$126,$A123,'12-13 Teamsheets'!$C$2:$C$126,BE$1)+GOALS('13-14 Teamsheets'!$S$2:$Z$132,$A123,'13-14 Teamsheets'!$C$2:$C$132,BE$1)+GOALS('14-15 Teamsheets'!$S$2:$Z$136,$A123,'14-15 Teamsheets'!$C$2:$C$136,BE$1)) &amp; ")"</f>
        <v>0(0)</v>
      </c>
      <c r="BG123" s="27">
        <f>Clean_sheet('08-09 Teamsheets'!$C$2:$H$92,$A123,BE$1)+Clean_sheet('09-10 Teamsheets'!$C$2:$H$98,$A123,BE$1)+Clean_sheet('10-11 Teamsheets'!$C$2:$H$107,$A123,BE$1)+Clean_sheet('11-12 Teamsheets'!$C$2:$H$119,$A123,BE$1)+Clean_sheet('12-13 Teamsheets'!$C$2:$H$126,$A123,BE$1)+Clean_sheet('13-14 Teamsheets'!$C$2:$H$132,$A123,BE$1)+Clean_sheet('14-15 Teamsheets'!$C$2:$H$136,$A123,BE$1)</f>
        <v>0</v>
      </c>
      <c r="BH123" s="27" t="str">
        <f>(CARDS('08-09 Teamsheets'!$H$2:$Z$92,$A123,$CX$2,'08-09 Teamsheets'!$C$2:$C$92,BE$1)+CARDS('09-10 Teamsheets'!$H$2:$Z$98,$A123,$CX$2,'09-10 Teamsheets'!$C$2:$C$98,BE$1)+CARDS('10-11 Teamsheets'!$H$2:$Z$107,$A123,$CX$2,'10-11 Teamsheets'!$C$2:$C$107,BE$1)+CARDS('11-12 Teamsheets'!$H$2:$Z$119,$A123,$CX$2,'11-12 Teamsheets'!$C$2:$C$119,BE$1)+CARDS('12-13 Teamsheets'!$H$2:$Z$126,$A123,$CX$2,'12-13 Teamsheets'!$C$2:$C$126,BE$1)+CARDS('13-14 Teamsheets'!$H$2:$Z$132,$A123,$CX$2,'13-14 Teamsheets'!$C$2:$C$132,BE$1)+CARDS('14-15 Teamsheets'!$H$2:$Z$136,$A123,$CX$2,'14-15 Teamsheets'!$C$2:$C$136,BE$1)) &amp; "(" &amp; (CARDS('08-09 Teamsheets'!$H$2:$Z$92,$A123,$CX$3,'08-09 Teamsheets'!$C$2:$C$92,BE$1)+CARDS('09-10 Teamsheets'!$H$2:$Z$98,$A123,$CX$3,'09-10 Teamsheets'!$C$2:$C$98,BE$1)+CARDS('10-11 Teamsheets'!$H$2:$Z$107,$A123,$CX$3,'10-11 Teamsheets'!$C$2:$C$107,BE$1)+CARDS('11-12 Teamsheets'!$H$2:$Z$119,$A123,$CX$3,'11-12 Teamsheets'!$C$2:$C$119,BE$1)+CARDS('12-13 Teamsheets'!$H$2:$Z$126,$A123,$CX$3,'12-13 Teamsheets'!$C$2:$C$126,BE$1)+CARDS('13-14 Teamsheets'!$H$2:$Z$132,$A123,$CX$3,'13-14 Teamsheets'!$C$2:$C$132,BE$1)+CARDS('14-15 Teamsheets'!$H$2:$Z$136,$A123,$CX$3,'14-15 Teamsheets'!$C$2:$C$136,BE$1)) &amp; ")"</f>
        <v>0(0)</v>
      </c>
      <c r="BI123" s="82">
        <f>MINS_PLAYED('08-09 Teamsheets'!$H$2:$R$92,$A123,'08-09 Teamsheets'!$C$2:$C$92,BE$1)+MINS_PLAYED('09-10 Teamsheets'!$H$2:$R$98,$A123,'09-10 Teamsheets'!$C$2:$C$98,BE$1)+ MINS_AS_SUB('08-09 Teamsheets'!$S$2:$Z$92,$A123,'08-09 Teamsheets'!$C$2:$C$92,BE$1)+ MINS_AS_SUB('09-10 Teamsheets'!$S$2:$Z$98,$A123,'09-10 Teamsheets'!$C$2:$C$98,BE$1)+MINS_PLAYED('10-11 Teamsheets'!$H$2:$R$107,$A123,'10-11 Teamsheets'!$C$2:$C$107,BE$1)+MINS_AS_SUB('10-11 Teamsheets'!$S$2:$Z$107,$A123,'10-11 Teamsheets'!$C$2:$C$107,BE$1)+MINS_PLAYED('11-12 Teamsheets'!$H$2:$R$119,$A123,'11-12 Teamsheets'!$C$2:$C$119,BE$1)+MINS_AS_SUB('11-12 Teamsheets'!$S$2:$Z$119,$A123,'11-12 Teamsheets'!$C$2:$C$119,BE$1)+MINS_PLAYED('12-13 Teamsheets'!$H$2:$R$126,$A123,'12-13 Teamsheets'!$C$2:$C$126,BE$1)+MINS_AS_SUB('12-13 Teamsheets'!$S$2:$Z$126,$A123,'12-13 Teamsheets'!$C$2:$C$126,BE$1)+MINS_PLAYED('13-14 Teamsheets'!$H$2:$R$132,$A123,'13-14 Teamsheets'!$C$2:$C$132,BE$1)+MINS_AS_SUB('13-14 Teamsheets'!$S$2:$Z$132,$A123,'13-14 Teamsheets'!$C$2:$C$132,BE$1)+MINS_PLAYED('14-15 Teamsheets'!$H$2:$R$136,$A123,'14-15 Teamsheets'!$C$2:$C$136,BE$1)+MINS_AS_SUB('14-15 Teamsheets'!$S$2:$Z$136,$A123,'14-15 Teamsheets'!$C$2:$C$136,BE$1)</f>
        <v>0</v>
      </c>
      <c r="BJ123" s="27" t="str">
        <f>(APPS('07-08 Teamsheets'!$H$2:$R$88,$A123,'07-08 Teamsheets'!$C$2:$C$88,BJ$1)+APPS('08-09 Teamsheets'!$H$2:$R$92,$A123,'08-09 Teamsheets'!$C$2:$C$92,BJ$1)+APPS('09-10 Teamsheets'!$H$2:$R$98,$A123,'09-10 Teamsheets'!$C$2:$C$98,BJ$1)+APPS('10-11 Teamsheets'!$H$2:$R$106,$A123,'10-11 Teamsheets'!$C$2:$C$106,BJ$1)+APPS('11-12 Teamsheets'!$H$2:$R$119,$A123,'11-12 Teamsheets'!$C$2:$C$119,BJ$1)+APPS('12-13 Teamsheets'!$H$2:$R$126,$A123,'12-13 Teamsheets'!$C$2:$C$126,BJ$1)+APPS('13-14 Teamsheets'!$H$2:$R$132,$A123,'13-14 Teamsheets'!$C$2:$C$132,BJ$1)+APPS('14-15 Teamsheets'!$H$2:$R$136,$A123,'14-15 Teamsheets'!$C$2:$C$136,BJ$1)) &amp; "(" &amp; (SUBS('07-08 Teamsheets'!$S$2:$Z$88,$A123,'07-08 Teamsheets'!$C$2:$C$88,BJ$1)+SUBS('08-09 Teamsheets'!$S$2:$Z$92,$A123,'08-09 Teamsheets'!$C$2:$C$92,BJ$1)+SUBS('09-10 Teamsheets'!$S$2:$Z$98,$A123,'09-10 Teamsheets'!$C$2:$C$98,BJ$1)+SUBS('10-11 Teamsheets'!$S$2:$Z$106,$A123,'10-11 Teamsheets'!$C$2:$C$106,BJ$1)+SUBS('11-12 Teamsheets'!$S$2:$Z$119,$A123,'11-12 Teamsheets'!$C$2:$C$119,BJ$1)+SUBS('12-13 Teamsheets'!$S$2:$Z$126,$A123,'12-13 Teamsheets'!$C$2:$C$126,BJ$1)+SUBS('13-14 Teamsheets'!$S$2:$Z$132,$A123,'13-14 Teamsheets'!$C$2:$C$132,BJ$1)+SUBS('14-15 Teamsheets'!$S$2:$Z$136,$A123,'14-15 Teamsheets'!$C$2:$C$136,BJ$1)) &amp; ")"</f>
        <v>0(0)</v>
      </c>
      <c r="BK123" s="27" t="str">
        <f>(GOALS('07-08 Teamsheets'!$H$2:$R$88,$A123,'07-08 Teamsheets'!$C$2:$C$88,BJ$1)+GOALS('08-09 Teamsheets'!$H$2:$R$92,$A123,'08-09 Teamsheets'!$C$2:$C$92,BJ$1)+GOALS('09-10 Teamsheets'!$H$2:$R$98,$A123,'09-10 Teamsheets'!$C$2:$C$98,BJ$1)+GOALS('10-11 Teamsheets'!$H$2:$R$106,$A123,'10-11 Teamsheets'!$C$2:$C$106,BJ$1)+GOALS('11-12 Teamsheets'!$H$2:$R$119,$A123,'11-12 Teamsheets'!$C$2:$C$119,BJ$1)+GOALS('12-13 Teamsheets'!$H$2:$R$126,$A123,'12-13 Teamsheets'!$C$2:$C$126,BJ$1)+GOALS('13-14 Teamsheets'!$H$2:$R$132,$A123,'13-14 Teamsheets'!$C$2:$C$132,BJ$1)+GOALS('14-15 Teamsheets'!$H$2:$R$136,$A123,'14-15 Teamsheets'!$C$2:$C$136,BJ$1)) &amp; "(" &amp; (GOALS('07-08 Teamsheets'!$S$2:$Z$88,$A123,'07-08 Teamsheets'!$C$2:$C$88,BJ$1)+GOALS('08-09 Teamsheets'!$S$2:$Z$92,$A123,'08-09 Teamsheets'!$C$2:$C$92,BJ$1)+GOALS('09-10 Teamsheets'!$S$2:$Z$98,$A123,'09-10 Teamsheets'!$C$2:$C$98,BJ$1)+GOALS('10-11 Teamsheets'!$S$2:$Z$106,$A123,'10-11 Teamsheets'!$C$2:$C$106,BJ$1)+GOALS('11-12 Teamsheets'!$S$2:$Z$119,$A123,'11-12 Teamsheets'!$C$2:$C$119,BJ$1)+GOALS('12-13 Teamsheets'!$S$2:$Z$126,$A123,'12-13 Teamsheets'!$C$2:$C$126,BJ$1)+GOALS('13-14 Teamsheets'!$S$2:$Z$132,$A123,'13-14 Teamsheets'!$C$2:$C$132,BJ$1)+GOALS('14-15 Teamsheets'!$S$2:$Z$136,$A123,'14-15 Teamsheets'!$C$2:$C$136,BJ$1)) &amp; ")"</f>
        <v>0(0)</v>
      </c>
      <c r="BL123" s="27">
        <f>Clean_sheet('07-08 Teamsheets'!$C$2:$H$92,$A123,BJ$1)+Clean_sheet('08-09 Teamsheets'!$C$2:$H$92,$A123,BJ$1)+Clean_sheet('09-10 Teamsheets'!$C$2:$H$98,$A123,BJ$1)+Clean_sheet('10-11 Teamsheets'!$C$2:$H$106,$A123,BJ$1)+Clean_sheet('11-12 Teamsheets'!$C$2:$H$119,$A123,BJ$1)+Clean_sheet('12-13 Teamsheets'!$C$2:$H$126,$A123,BJ$1)+Clean_sheet('13-14 Teamsheets'!$C$2:$H$132,$A123,BJ$1)+Clean_sheet('14-15 Teamsheets'!$C$2:$H$136,$A123,BJ$1)</f>
        <v>0</v>
      </c>
      <c r="BM123" s="27" t="str">
        <f>(CARDS('07-08 Teamsheets'!$H$2:$Z$88,$A123,$CX$2,'07-08 Teamsheets'!$C$2:$C$88,BJ$1)+CARDS('08-09 Teamsheets'!$H$2:$Z$92,$A123,$CX$2,'08-09 Teamsheets'!$C$2:$C$92,BJ$1)+CARDS('09-10 Teamsheets'!$H$2:$Z$98,$A123,$CX$2,'09-10 Teamsheets'!$C$2:$C$98,BJ$1)+CARDS('10-11 Teamsheets'!$H$2:$Z$106,$A123,$CX$2,'10-11 Teamsheets'!$C$2:$C$106,BJ$1)+CARDS('11-12 Teamsheets'!$H$2:$Z$119,$A123,$CX$2,'11-12 Teamsheets'!$C$2:$C$119,BJ$1)+CARDS('12-13 Teamsheets'!$H$2:$Z$126,$A123,$CX$2,'12-13 Teamsheets'!$C$2:$C$126,BJ$1)+CARDS('13-14 Teamsheets'!$H$2:$Z$132,$A123,$CX$2,'13-14 Teamsheets'!$C$2:$C$132,BJ$1)+CARDS('14-15 Teamsheets'!$H$2:$Z$136,$A123,$CX$2,'14-15 Teamsheets'!$C$2:$C$136,BJ$1)) &amp; "(" &amp; (CARDS('07-08 Teamsheets'!$H$2:$Z$88,$A123,$CX$3,'07-08 Teamsheets'!$C$2:$C$88,BJ$1)+CARDS('08-09 Teamsheets'!$H$2:$Z$92,$A123,$CX$3,'08-09 Teamsheets'!$C$2:$C$92,BJ$1)+CARDS('09-10 Teamsheets'!$H$2:$Z$98,$A123,$CX$3,'09-10 Teamsheets'!$C$2:$C$98,BJ$1)+CARDS('10-11 Teamsheets'!$H$2:$Z$106,$A123,$CX$3,'10-11 Teamsheets'!$C$2:$C$106,BJ$1)+CARDS('11-12 Teamsheets'!$H$2:$Z$119,$A123,$CX$3,'11-12 Teamsheets'!$C$2:$C$119,BJ$1)+CARDS('12-13 Teamsheets'!$H$2:$Z$126,$A123,$CX$3,'12-13 Teamsheets'!$C$2:$C$126,BJ$1)+CARDS('13-14 Teamsheets'!$H$2:$Z$132,$A123,$CX$3,'13-14 Teamsheets'!$C$2:$C$132,BJ$1)+CARDS('14-15 Teamsheets'!$H$2:$Z$136,$A123,$CX$3,'14-15 Teamsheets'!$C$2:$C$136,BJ$1)) &amp; ")"</f>
        <v>0(0)</v>
      </c>
      <c r="BN123" s="82">
        <f>MINS_PLAYED('07-08 Teamsheets'!$H$2:$R$88,$A123,'07-08 Teamsheets'!$C$2:$C$88,BJ$1)+MINS_PLAYED('08-09 Teamsheets'!$H$2:$R$92,$A123,'08-09 Teamsheets'!$C$2:$C$92,BJ$1)+MINS_PLAYED('09-10 Teamsheets'!$H$2:$R$98,$A123,'09-10 Teamsheets'!$C$2:$C$98,BJ$1)+MINS_PLAYED('10-11 Teamsheets'!$H$2:$R$106,$A123,'10-11 Teamsheets'!$C$2:$C$106,BJ$1)+MINS_PLAYED('11-12 Teamsheets'!$H$2:$R$119,$A123,'11-12 Teamsheets'!$C$2:$C$119,BJ$1)+MINS_PLAYED('12-13 Teamsheets'!$H$2:$R$126,$A123,'12-13 Teamsheets'!$C$2:$C$126,BJ$1)+MINS_PLAYED('13-14 Teamsheets'!$H$2:$R$132,$A123,'13-14 Teamsheets'!$C$2:$C$132,BJ$1)+MINS_PLAYED('14-15 Teamsheets'!$H$2:$R$136,$A123,'14-15 Teamsheets'!$C$2:$C$136,BJ$1)+MINS_AS_SUB('07-08 Teamsheets'!$S$2:$Z$88,$A123,'07-08 Teamsheets'!$C$2:$C$88,BJ$1)+MINS_AS_SUB('08-09 Teamsheets'!$S$2:$Z$92,$A123,'08-09 Teamsheets'!$C$2:$C$92,BJ$1)+MINS_AS_SUB('09-10 Teamsheets'!$S$2:$Z$98,$A123,'09-10 Teamsheets'!$C$2:$C$98,BJ$1)+MINS_AS_SUB('10-11 Teamsheets'!$S$2:$Z$106,$A123,'10-11 Teamsheets'!$C$2:$C$106,BJ$1)+MINS_AS_SUB('11-12 Teamsheets'!$S$2:$Z$119,$A123,'11-12 Teamsheets'!$C$2:$C$119,BJ$1)+MINS_AS_SUB('12-13 Teamsheets'!$S$2:$Z$126,$A123,'12-13 Teamsheets'!$C$2:$C$126,BJ$1)+MINS_AS_SUB('13-14 Teamsheets'!$S$2:$Z$132,$A123,'13-14 Teamsheets'!$C$2:$C$132,BJ$1)+MINS_AS_SUB('14-15 Teamsheets'!$S$2:$Z$136,$A123,'14-15 Teamsheets'!$C$2:$C$136,BJ$1)</f>
        <v>0</v>
      </c>
      <c r="BO123" s="27" t="str">
        <f>(APPS('07-08 Teamsheets'!$H$2:$R$88,$A123,'07-08 Teamsheets'!$C$2:$C$88,BO$1)+APPS('08-09 Teamsheets'!$H$2:$R$92,$A123,'08-09 Teamsheets'!$C$2:$C$92,BO$1)+APPS('09-10 Teamsheets'!$H$2:$R$98,$A123,'09-10 Teamsheets'!$C$2:$C$98,BO$1)+APPS('10-11 Teamsheets'!$H$2:$R$106,$A123,'10-11 Teamsheets'!$C$2:$C$106,BO$1)+APPS('11-12 Teamsheets'!$H$2:$R$119,$A123,'11-12 Teamsheets'!$C$2:$C$119,BO$1)+APPS('12-13 Teamsheets'!$H$2:$R$126,$A123,'12-13 Teamsheets'!$C$2:$C$126,BO$1)+APPS('13-14 Teamsheets'!$H$2:$R$132,$A123,'13-14 Teamsheets'!$C$2:$C$132,BO$1)+APPS('14-15 Teamsheets'!$H$2:$R$136,$A123,'14-15 Teamsheets'!$C$2:$C$136,BO$1)) &amp; "(" &amp; (SUBS('07-08 Teamsheets'!$S$2:$Z$88,$A123,'07-08 Teamsheets'!$C$2:$C$88,BO$1)+SUBS('08-09 Teamsheets'!$S$2:$Z$92,$A123,'08-09 Teamsheets'!$C$2:$C$92,BO$1)+SUBS('09-10 Teamsheets'!$S$2:$Z$98,$A123,'09-10 Teamsheets'!$C$2:$C$98,BO$1)+SUBS('10-11 Teamsheets'!$S$2:$Z$106,$A123,'10-11 Teamsheets'!$C$2:$C$106,BO$1)+SUBS('11-12 Teamsheets'!$S$2:$Z$119,$A123,'11-12 Teamsheets'!$C$2:$C$119,BO$1)+SUBS('12-13 Teamsheets'!$S$2:$Z$126,$A123,'12-13 Teamsheets'!$C$2:$C$126,BO$1)+SUBS('13-14 Teamsheets'!$S$2:$Z$132,$A123,'13-14 Teamsheets'!$C$2:$C$132,BO$1)+SUBS('14-15 Teamsheets'!$S$2:$Z$136,$A123,'14-15 Teamsheets'!$C$2:$C$136,BO$1)) &amp; ")"</f>
        <v>0(0)</v>
      </c>
      <c r="BP123" s="27" t="str">
        <f>(GOALS('07-08 Teamsheets'!$H$2:$R$88,$A123,'07-08 Teamsheets'!$C$2:$C$88,BO$1)+GOALS('08-09 Teamsheets'!$H$2:$R$92,$A123,'08-09 Teamsheets'!$C$2:$C$92,BO$1)+GOALS('09-10 Teamsheets'!$H$2:$R$98,$A123,'09-10 Teamsheets'!$C$2:$C$98,BO$1)+GOALS('10-11 Teamsheets'!$H$2:$R$106,$A123,'10-11 Teamsheets'!$C$2:$C$106,BO$1)+GOALS('11-12 Teamsheets'!$H$2:$R$119,$A123,'11-12 Teamsheets'!$C$2:$C$119,BO$1)+GOALS('12-13 Teamsheets'!$H$2:$R$126,$A123,'12-13 Teamsheets'!$C$2:$C$126,BO$1)+GOALS('13-14 Teamsheets'!$H$2:$R$132,$A123,'13-14 Teamsheets'!$C$2:$C$132,BO$1)+GOALS('14-15 Teamsheets'!$H$2:$R$136,$A123,'14-15 Teamsheets'!$C$2:$C$136,BO$1)) &amp; "(" &amp; (GOALS('07-08 Teamsheets'!$S$2:$Z$88,$A123,'07-08 Teamsheets'!$C$2:$C$88,BO$1)+GOALS('08-09 Teamsheets'!$S$2:$Z$92,$A123,'08-09 Teamsheets'!$C$2:$C$92,BO$1)+GOALS('09-10 Teamsheets'!$S$2:$Z$98,$A123,'09-10 Teamsheets'!$C$2:$C$98,BO$1)+GOALS('10-11 Teamsheets'!$S$2:$Z$106,$A123,'10-11 Teamsheets'!$C$2:$C$106,BO$1)+GOALS('11-12 Teamsheets'!$S$2:$Z$119,$A123,'11-12 Teamsheets'!$C$2:$C$119,BO$1)+GOALS('12-13 Teamsheets'!$S$2:$Z$126,$A123,'12-13 Teamsheets'!$C$2:$C$126,BO$1)+GOALS('13-14 Teamsheets'!$S$2:$Z$132,$A123,'13-14 Teamsheets'!$C$2:$C$132,BO$1)+GOALS('14-15 Teamsheets'!$S$2:$Z$136,$A123,'14-15 Teamsheets'!$C$2:$C$136,BO$1)) &amp; ")"</f>
        <v>0(0)</v>
      </c>
      <c r="BQ123" s="27">
        <f>Clean_sheet('07-08 Teamsheets'!$C$2:$H$92,$A123,BO$1)+Clean_sheet('08-09 Teamsheets'!$C$2:$H$92,$A123,BO$1)+Clean_sheet('09-10 Teamsheets'!$C$2:$H$98,$A123,BO$1)+Clean_sheet('10-11 Teamsheets'!$C$2:$H$106,$A123,BO$1)+Clean_sheet('11-12 Teamsheets'!$C$2:$H$119,$A123,BO$1)+Clean_sheet('12-13 Teamsheets'!$C$2:$H$126,$A123,BO$1)+Clean_sheet('13-14 Teamsheets'!$C$2:$H$132,$A123,BO$1)+Clean_sheet('14-15 Teamsheets'!$C$2:$H$136,$A123,BO$1)</f>
        <v>0</v>
      </c>
      <c r="BR123" s="27" t="str">
        <f>(CARDS('07-08 Teamsheets'!$H$2:$Z$88,$A123,$CX$2,'07-08 Teamsheets'!$C$2:$C$88,BO$1)+CARDS('08-09 Teamsheets'!$H$2:$Z$92,$A123,$CX$2,'08-09 Teamsheets'!$C$2:$C$92,BO$1)+CARDS('09-10 Teamsheets'!$H$2:$Z$98,$A123,$CX$2,'09-10 Teamsheets'!$C$2:$C$98,BO$1)+CARDS('10-11 Teamsheets'!$H$2:$Z$106,$A123,$CX$2,'10-11 Teamsheets'!$C$2:$C$106,BO$1)+CARDS('11-12 Teamsheets'!$H$2:$Z$119,$A123,$CX$2,'11-12 Teamsheets'!$C$2:$C$119,BO$1)+CARDS('12-13 Teamsheets'!$H$2:$Z$126,$A123,$CX$2,'12-13 Teamsheets'!$C$2:$C$126,BO$1)+CARDS('13-14 Teamsheets'!$H$2:$Z$132,$A123,$CX$2,'13-14 Teamsheets'!$C$2:$C$132,BO$1)+CARDS('14-15 Teamsheets'!$H$2:$Z$136,$A123,$CX$2,'14-15 Teamsheets'!$C$2:$C$136,BO$1)) &amp; "(" &amp; (CARDS('07-08 Teamsheets'!$H$2:$Z$88,$A123,$CX$3,'07-08 Teamsheets'!$C$2:$C$88,BO$1)+CARDS('08-09 Teamsheets'!$H$2:$Z$92,$A123,$CX$3,'08-09 Teamsheets'!$C$2:$C$92,BO$1)+CARDS('09-10 Teamsheets'!$H$2:$Z$98,$A123,$CX$3,'09-10 Teamsheets'!$C$2:$C$98,BO$1)+CARDS('10-11 Teamsheets'!$H$2:$Z$106,$A123,$CX$3,'10-11 Teamsheets'!$C$2:$C$106,BO$1)+CARDS('11-12 Teamsheets'!$H$2:$Z$119,$A123,$CX$3,'11-12 Teamsheets'!$C$2:$C$119,BO$1)+CARDS('12-13 Teamsheets'!$H$2:$Z$126,$A123,$CX$3,'12-13 Teamsheets'!$C$2:$C$126,BO$1)+CARDS('13-14 Teamsheets'!$H$2:$Z$132,$A123,$CX$3,'13-14 Teamsheets'!$C$2:$C$132,BO$1)+CARDS('14-15 Teamsheets'!$H$2:$Z$136,$A123,$CX$3,'14-15 Teamsheets'!$C$2:$C$136,BO$1)) &amp; ")"</f>
        <v>0(0)</v>
      </c>
      <c r="BS123" s="82">
        <f>MINS_PLAYED('07-08 Teamsheets'!$H$2:$R$88,$A123,'07-08 Teamsheets'!$C$2:$C$88,BO$1)+MINS_PLAYED('08-09 Teamsheets'!$H$2:$R$92,$A123,'08-09 Teamsheets'!$C$2:$C$92,BO$1)+MINS_PLAYED('09-10 Teamsheets'!$H$2:$R$98,$A123,'09-10 Teamsheets'!$C$2:$C$98,BO$1)+MINS_PLAYED('10-11 Teamsheets'!$H$2:$R$106,$A123,'10-11 Teamsheets'!$C$2:$C$106,BO$1)+MINS_PLAYED('11-12 Teamsheets'!$H$2:$R$119,$A123,'11-12 Teamsheets'!$C$2:$C$119,BO$1)+MINS_PLAYED('12-13 Teamsheets'!$H$2:$R$126,$A123,'12-13 Teamsheets'!$C$2:$C$126,BO$1)+MINS_PLAYED('13-14 Teamsheets'!$H$2:$R$132,$A123,'13-14 Teamsheets'!$C$2:$C$132,BO$1)+MINS_PLAYED('14-15 Teamsheets'!$H$2:$R$136,$A123,'14-15 Teamsheets'!$C$2:$C$136,BO$1)+MINS_AS_SUB('07-08 Teamsheets'!$S$2:$Z$88,$A123,'07-08 Teamsheets'!$C$2:$C$88,BO$1)+MINS_AS_SUB('08-09 Teamsheets'!$S$2:$Z$92,$A123,'08-09 Teamsheets'!$C$2:$C$92,BO$1)+MINS_AS_SUB('09-10 Teamsheets'!$S$2:$Z$98,$A123,'09-10 Teamsheets'!$C$2:$C$98,BO$1)+MINS_AS_SUB('10-11 Teamsheets'!$S$2:$Z$106,$A123,'10-11 Teamsheets'!$C$2:$C$106,BO$1)+MINS_AS_SUB('11-12 Teamsheets'!$S$2:$Z$119,$A123,'11-12 Teamsheets'!$C$2:$C$119,BO$1)+MINS_AS_SUB('12-13 Teamsheets'!$S$2:$Z$126,$A123,'12-13 Teamsheets'!$C$2:$C$126,BO$1)+MINS_AS_SUB('13-14 Teamsheets'!$S$2:$Z$132,$A123,'13-14 Teamsheets'!$C$2:$C$132,BO$1)+MINS_AS_SUB('14-15 Teamsheets'!$S$2:$Z$136,$A123,'14-15 Teamsheets'!$C$2:$C$136,BO$1)</f>
        <v>0</v>
      </c>
      <c r="BT123" s="71">
        <f>APPS('05-06 Teamsheets'!$H$2:$R$71,$A123,'05-06 Teamsheets'!$C$2:$C$71,B$1)+SUBS('05-06 Teamsheets'!$S$2:$W$71,$A123,'05-06 Teamsheets'!$C$2:$C$71,B$1)+APPS('06-07 Teamsheets'!$H$2:$R$83,$A123,'06-07 Teamsheets'!$C$2:$C$83,G$1)+SUBS('06-07 Teamsheets'!$S$2:$Z$83,$A123,'06-07 Teamsheets'!$C$2:$C$83,G$1)+APPS('07-08 Teamsheets'!$H$2:$R$88,$A123,'07-08 Teamsheets'!$C$2:$C$88,L$1)+SUBS('07-08 Teamsheets'!$S$2:$Z$88,$A123,'07-08 Teamsheets'!$C$2:$C$88,L$1)+APPS('08-09 Teamsheets'!$H$2:$R$92,$A123,'08-09 Teamsheets'!$C$2:$C$92,Q$1)+SUBS('08-09 Teamsheets'!$S$2:$Z$92,$A123,'08-09 Teamsheets'!$C$2:$C$92,Q$1)+APPS('09-10 Teamsheets'!$H$2:$R$98,$A123,'09-10 Teamsheets'!$C$2:$C$98,Q$1)+SUBS('09-10 Teamsheets'!$S$2:$Z$98,$A123,'09-10 Teamsheets'!$C$2:$C$98,Q$1)+APPS('10-11 Teamsheets'!$H$2:$R$107,$A123,'10-11 Teamsheets'!$C$2:$C$107,Q$1)+SUBS('10-11 Teamsheets'!$S$2:$Z$107,$A123,'10-11 Teamsheets'!$C$2:$C$107,Q$1)+APPS('11-12 Teamsheets'!$H$2:$R$119,$A123,'11-12 Teamsheets'!$C$2:$C$119,Q$1)+SUBS('11-12 Teamsheets'!$S$2:$Z$119,$A123,'11-12 Teamsheets'!$C$2:$C$119,Q$1)+APPS('12-13 Teamsheets'!$H$2:$R$126,$A123,'12-13 Teamsheets'!$C$2:$C$126,Q$1)+SUBS('12-13 Teamsheets'!$S$2:$Z$126,$A123,'12-13 Teamsheets'!$C$2:$C$126,Q$1)+APPS('13-14 Teamsheets'!$H$2:$R$132,$A123,'13-14 Teamsheets'!$C$2:$C$132,Q$1)+SUBS('13-14 Teamsheets'!$S$2:$Z$132,$A123,'13-14 Teamsheets'!$C$2:$C$132,Q$1)+APPS('14-15 Teamsheets'!$H$2:$R$136,$A123,'14-15 Teamsheets'!$C$2:$C$136,Q$1)+SUBS('14-15 Teamsheets'!$S$2:$Z$136,$A123,'14-15 Teamsheets'!$C$2:$C$136,Q$1)</f>
        <v>5</v>
      </c>
      <c r="BU123" s="132">
        <v>1</v>
      </c>
      <c r="BV123" s="27">
        <f>APPS('07-08 Teamsheets'!$H$2:$R$88,$A123,'07-08 Teamsheets'!$C$2:$C$88,AZ$1)+SUBS('07-08 Teamsheets'!$S$2:$Z$88,$A123,'07-08 Teamsheets'!$C$2:$C$88,AZ$1)+APPS('11-12 Teamsheets'!$H$2:$R$119,$A123,'11-12 Teamsheets'!$C$2:$C$119,AZ$1)+SUBS('11-12 Teamsheets'!$S$2:$Z$119,$A123,'11-12 Teamsheets'!$C$2:$C$119,AZ$1)+APPS('12-13 Teamsheets'!$H$2:$R$126,$A123,'12-13 Teamsheets'!$C$2:$C$126,AZ$1)+SUBS('12-13 Teamsheets'!$S$2:$Z$126,$A123,'12-13 Teamsheets'!$C$2:$C$126,AZ$1)+APPS('13-14 Teamsheets'!$H$2:$R$132,$A123,'13-14 Teamsheets'!$C$2:$C$132,AZ$1)+SUBS('13-14 Teamsheets'!$S$2:$Z$132,$A123,'13-14 Teamsheets'!$C$2:$C$132,AZ$1)+APPS('14-15 Teamsheets'!$H$2:$R$136,$A123,'14-15 Teamsheets'!$C$2:$C$136,AZ$1)+SUBS('14-15 Teamsheets'!$S$2:$Z$136,$A123,'14-15 Teamsheets'!$C$2:$C$136,AZ$1)+APPS('08-09 Teamsheets'!$H$2:$R$92,$A123,'08-09 Teamsheets'!$C$2:$C$92,BE$1)+APPS('09-10 Teamsheets'!$H$2:$R$98,$A123,'09-10 Teamsheets'!$C$2:$C$98,BE$1)+SUBS('08-09 Teamsheets'!$S$2:$Z$92,$A123,'08-09 Teamsheets'!$C$2:$C$92,BE$1)+SUBS('09-10 Teamsheets'!$S$2:$Z$98,$A123,'09-10 Teamsheets'!$C$2:$C$98,BE$1)+APPS('10-11 Teamsheets'!$H$2:$R$107,$A123,'10-11 Teamsheets'!$C$2:$C$107,BE$1)+SUBS('10-11 Teamsheets'!$S$2:$Z$107,$A123,'10-11 Teamsheets'!$C$2:$C$107,BE$1)+APPS('11-12 Teamsheets'!$H$2:$R$119,$A123,'11-12 Teamsheets'!$C$2:$C$119,BE$1)+SUBS('11-12 Teamsheets'!$S$2:$Z$119,$A123,'11-12 Teamsheets'!$C$2:$C$119,BE$1)+APPS('12-13 Teamsheets'!$H$2:$R$126,$A123,'12-13 Teamsheets'!$C$2:$C$126,BE$1)+SUBS('12-13 Teamsheets'!$S$2:$Z$126,$A123,'12-13 Teamsheets'!$C$2:$C$126,BE$1)+APPS('13-14 Teamsheets'!$H$2:$R$132,$A123,'13-14 Teamsheets'!$C$2:$C$132,BE$1)+SUBS('13-14 Teamsheets'!$S$2:$Z$132,$A123,'13-14 Teamsheets'!$C$2:$C$132,BE$1)+APPS('14-15 Teamsheets'!$H$2:$R$136,$A123,'14-15 Teamsheets'!$C$2:$C$136,BE$1)+SUBS('14-15 Teamsheets'!$S$2:$Z$136,$A123,'14-15 Teamsheets'!$C$2:$C$136,BE$1)</f>
        <v>0</v>
      </c>
      <c r="BW123" s="27">
        <f>APPS('07-08 Teamsheets'!$H$2:$R$88,$A123,'07-08 Teamsheets'!$C$2:$C$88,BJ$1)+APPS('08-09 Teamsheets'!$H$2:$R$92,$A123,'08-09 Teamsheets'!$C$2:$C$92,BJ$1)+APPS('09-10 Teamsheets'!$H$2:$R$98,$A123,'09-10 Teamsheets'!$C$2:$C$98,BJ$1)+SUBS('07-08 Teamsheets'!$S$2:$Z$88,$A123,'07-08 Teamsheets'!$C$2:$C$88,BJ$1)+SUBS('08-09 Teamsheets'!$S$2:$Z$92,$A123,'08-09 Teamsheets'!$C$2:$C$92,BJ$1)+SUBS('09-10 Teamsheets'!$S$2:$Z$98,$A123,'09-10 Teamsheets'!$C$2:$C$98,BJ$1)+APPS('10-11 Teamsheets'!$H$2:$R$107,$A123,'10-11 Teamsheets'!$C$2:$C$107,BJ$1)+SUBS('10-11 Teamsheets'!$S$2:$Z$107,$A123,'10-11 Teamsheets'!$C$2:$C$107,BJ$1)+APPS('11-12 Teamsheets'!$H$2:$R$119,$A123,'11-12 Teamsheets'!$C$2:$C$119,BJ$1)+SUBS('11-12 Teamsheets'!$S$2:$Z$111,$A123,'11-12 Teamsheets'!$C$2:$C$119,BJ$1)+APPS('12-13 Teamsheets'!$H$2:$R$126,$A123,'12-13 Teamsheets'!$C$2:$C$126,BJ$1)+SUBS('12-13 Teamsheets'!$S$2:$Z$118,$A123,'12-13 Teamsheets'!$C$2:$C$126,BJ$1)+APPS('13-14 Teamsheets'!$H$2:$R$132,$A123,'13-14 Teamsheets'!$C$2:$C$132,BJ$1)+SUBS('13-14 Teamsheets'!$S$2:$Z$124,$A123,'13-14 Teamsheets'!$C$2:$C$132,BJ$1)+APPS('14-15 Teamsheets'!$H$2:$R$136,$A123,'14-15 Teamsheets'!$C$2:$C$136,BJ$1)+SUBS('14-15 Teamsheets'!$S$2:$Z$128,$A123,'14-15 Teamsheets'!$C$2:$C$136,BJ$1)</f>
        <v>0</v>
      </c>
      <c r="BX123" s="27">
        <f>APPS('07-08 Teamsheets'!$H$2:$R$88,$A123,'07-08 Teamsheets'!$C$2:$C$88,BO$1)+APPS('08-09 Teamsheets'!$H$2:$R$92,$A123,'08-09 Teamsheets'!$C$2:$C$92,BO$1)+APPS('09-10 Teamsheets'!$H$2:$R$98,$A123,'09-10 Teamsheets'!$C$2:$C$98,BO$1)+SUBS('07-08 Teamsheets'!$S$2:$Z$88,$A123,'07-08 Teamsheets'!$C$2:$C$88,BO$1)+SUBS('08-09 Teamsheets'!$S$2:$Z$92,$A123,'08-09 Teamsheets'!$C$2:$C$92,BO$1)+SUBS('09-10 Teamsheets'!$S$2:$Z$98,$A123,'09-10 Teamsheets'!$C$2:$C$98,BO$1)+APPS('10-11 Teamsheets'!$H$2:$R$107,$A123,'10-11 Teamsheets'!$C$2:$C$107,BO$1)+SUBS('10-11 Teamsheets'!$S$2:$Z$107,$A123,'10-11 Teamsheets'!$C$2:$C$107,BO$1)+APPS('11-12 Teamsheets'!$H$2:$R$119,$A123,'11-12 Teamsheets'!$C$2:$C$119,BO$1)+SUBS('11-12 Teamsheets'!$S$2:$Z$119,$A123,'11-12 Teamsheets'!$C$2:$C$119,BO$1)+APPS('12-13 Teamsheets'!$H$2:$R$126,$A123,'12-13 Teamsheets'!$C$2:$C$126,BO$1)+SUBS('12-13 Teamsheets'!$S$2:$Z$126,$A123,'12-13 Teamsheets'!$C$2:$C$126,BO$1)+APPS('13-14 Teamsheets'!$H$2:$R$132,$A123,'13-14 Teamsheets'!$C$2:$C$132,BO$1)+SUBS('13-14 Teamsheets'!$S$2:$Z$132,$A123,'13-14 Teamsheets'!$C$2:$C$132,BO$1)+APPS('14-15 Teamsheets'!$H$2:$R$136,$A123,'14-15 Teamsheets'!$C$2:$C$136,BO$1)+SUBS('14-15 Teamsheets'!$S$2:$Z$136,$A123,'14-15 Teamsheets'!$C$2:$C$136,BO$1)</f>
        <v>0</v>
      </c>
      <c r="BY123" s="28">
        <f t="shared" si="31"/>
        <v>1</v>
      </c>
      <c r="BZ123" s="27" t="str">
        <f>(APPS('05-06 Teamsheets'!$H$2:$R$71,$A123) + APPS('06-07 Teamsheets'!$H$2:$R$83,$A123) +APPS('07-08 Teamsheets'!$H$2:$R$88,$A123) + APPS('08-09 Teamsheets'!$H$2:$R$92,$A123)+APPS('09-10 Teamsheets'!$H$2:$R$98,$A123)+APPS('10-11 Teamsheets'!$H$2:$R$107,$A123)+APPS('11-12 Teamsheets'!$H$2:$R$119,$A123)+APPS('12-13 Teamsheets'!$H$2:$R$126,$A123)+APPS('13-14 Teamsheets'!$H$2:$R$132,$A123)+APPS('14-15 Teamsheets'!$H$2:$R$136,$A123)) &amp; "(" &amp; (SUBS('05-06 Teamsheets'!$S$2:$W$71,$A123)+SUBS('06-07 Teamsheets'!$S$2:$Z$83,$A123)+SUBS('07-08 Teamsheets'!$S$2:$Z$88,$A123) +SUBS('08-09 Teamsheets'!$S$2:$Z$92,$A123)+SUBS('09-10 Teamsheets'!$S$2:$Z$98,$A123)+SUBS('10-11 Teamsheets'!$S$2:$Z$107,$A123)+SUBS('11-12 Teamsheets'!$S$2:$Z$119,$A123)+SUBS('12-13 Teamsheets'!$S$2:$Z$126,$A123)+SUBS('13-14 Teamsheets'!$S$2:$Z$132,$A123)+SUBS('14-15 Teamsheets'!$S$2:$Z$136,$A123)) &amp; ")"</f>
        <v>4(2)</v>
      </c>
      <c r="CA123" s="28">
        <f t="shared" si="32"/>
        <v>6</v>
      </c>
      <c r="CB123" s="71">
        <f>GOALS('05-06 Teamsheets'!$H$2:$W$71,$A123,'05-06 Teamsheets'!$C$2:$C$71,B$1)+GOALS('06-07 Teamsheets'!$H$2:$Z$83,$A123,'06-07 Teamsheets'!$C$2:$C$83,G$1)+GOALS('07-08 Teamsheets'!$H$2:$Z$88,$A123,'07-08 Teamsheets'!$C$2:$C$88,L$1)+GOALS('08-09 Teamsheets'!$H$2:$Z$92,$A123,'08-09 Teamsheets'!$C$2:$C$92,Q$1)+GOALS('09-10 Teamsheets'!$H$2:$Z$98,$A123,'09-10 Teamsheets'!$C$2:$C$98,Q$1)+GOALS('10-11 Teamsheets'!$H$2:$Z$107,$A123,'10-11 Teamsheets'!$C$2:$C$107,Q$1)+GOALS('11-12 Teamsheets'!$H$2:$Z$119,$A123,'11-12 Teamsheets'!$C$2:$C$119,Q$1)+GOALS('12-13 Teamsheets'!$H$2:$Z$126,$A123,'12-13 Teamsheets'!$C$2:$C$126,Q$1)+GOALS('13-14 Teamsheets'!$H$2:$Z$132,$A123,'13-14 Teamsheets'!$C$2:$C$132,Q$1)+GOALS('14-15 Teamsheets'!$H$2:$Z$136,$A123,'14-15 Teamsheets'!$C$2:$C$136,Q$1)</f>
        <v>0</v>
      </c>
      <c r="CC123" s="27">
        <f>GOALS('05-06 Teamsheets'!$H$2:$W$71,$A123,'05-06 Teamsheets'!$C$2:$C$71,V$1)+GOALS('05-06 Teamsheets'!$H$2:$W$71,$A123,'05-06 Teamsheets'!$C$2:$C$71,AA$1)+GOALS('06-07 Teamsheets'!$H$2:$Z$83,$A123,'06-07 Teamsheets'!$C$2:$C$83,AF$1)+GOALS('06-07 Teamsheets'!$H$2:$Z$83,$A123,'06-07 Teamsheets'!$C$2:$C$83,AK$1)+GOALS('07-08 Teamsheets'!$H$2:$Z$88,$A123,'07-08 Teamsheets'!$C$2:$C$88,AP$1)+GOALS('07-08 Teamsheets'!$H$2:$Z$88,$A123,'07-08 Teamsheets'!$C$2:$C$88,AU$1)+GOALS('07-08 Teamsheets'!$H$2:$Z$88,$A123,'07-08 Teamsheets'!$C$2:$C$88,AZ$1)+GOALS('11-12 Teamsheets'!$H$2:$Z$119,$A123,'11-12 Teamsheets'!$C$2:$C$119,AZ$1)+GOALS('12-13 Teamsheets'!$H$2:$Z$120,$A123,'12-13 Teamsheets'!$C$2:$C$120,AZ$1)+GOALS('13-14 Teamsheets'!$H$2:$Z$126,$A123,'13-14 Teamsheets'!$C$2:$C$126,AZ$1)+GOALS('14-15 Teamsheets'!$H$2:$Z$130,$A123,'14-15 Teamsheets'!$C$2:$C$130,AZ$1)+GOALS('08-09 Teamsheets'!$H$2:$Z$92,$A123,'08-09 Teamsheets'!$C$2:$C$92,BE$1)+GOALS('09-10 Teamsheets'!$H$2:$Z$98,$A123,'09-10 Teamsheets'!$C$2:$C$98,BE$1)+GOALS('10-11 Teamsheets'!$H$2:$Z$107,$A123,'10-11 Teamsheets'!$C$2:$C$107,BE$1)+GOALS('11-12 Teamsheets'!$H$2:$Z$119,$A123,'11-12 Teamsheets'!$C$2:$C$119,BE$1)+GOALS('12-13 Teamsheets'!$H$2:$Z$126,$A123,'12-13 Teamsheets'!$C$2:$C$126,BE$1)+GOALS('13-14 Teamsheets'!$H$2:$Z$132,$A123,'13-14 Teamsheets'!$C$2:$C$132,BE$1)+GOALS('14-15 Teamsheets'!$H$2:$Z$136,$A123,'14-15 Teamsheets'!$C$2:$C$136,BE$1)</f>
        <v>0</v>
      </c>
      <c r="CD123" s="27">
        <f>GOALS('07-08 Teamsheets'!$H$2:$Z$88,$A123,'07-08 Teamsheets'!$C$2:$C$88,BJ$1)
+GOALS('08-09 Teamsheets'!$H$2:$Z$92,$A123,'08-09 Teamsheets'!$C$2:$C$92,BJ$1)
+GOALS('09-10 Teamsheets'!$H$2:$Z$98,$A123,'09-10 Teamsheets'!$C$2:$C$98,BJ$1)
+GOALS('10-11 Teamsheets'!$H$2:$Z$107,$A123,'10-11 Teamsheets'!$C$2:$C$107,BJ$1)
+GOALS('11-12 Teamsheets'!$H$2:$Z$119,$A123,'11-12 Teamsheets'!$C$2:$C$119,BJ$1)
+GOALS('12-13 Teamsheets'!$H$2:$Z$124,$A123,'12-13 Teamsheets'!$C$2:$C$124,BJ$1)+GOALS('13-14 Teamsheets'!$H$2:$Z$130,$A123,'13-14 Teamsheets'!$C$2:$C$130,BJ$1)+GOALS('14-15 Teamsheets'!$H$2:$Z$134,$A123,'14-15 Teamsheets'!$C$2:$C$134,BJ$1)
+GOALS('07-08 Teamsheets'!$H$2:$Z$88,$A123,'07-08 Teamsheets'!$C$2:$C$88,BO$1)
+GOALS('08-09 Teamsheets'!$H$2:$Z$92,$A123,'08-09 Teamsheets'!$C$2:$C$92,BO$1)
+GOALS('09-10 Teamsheets'!$H$2:$Z$98,$A123,'09-10 Teamsheets'!$C$2:$C$98,BO$1)
+GOALS('10-11 Teamsheets'!$H$2:$Z$107,$A123,'10-11 Teamsheets'!$C$2:$C$107,BO$1)
+GOALS('11-12 Teamsheets'!$H$2:$Z$119,$A123,'11-12 Teamsheets'!$C$2:$C$119,BO$1)
+GOALS('12-13 Teamsheets'!$H$2:$Z$126,$A123,'12-13 Teamsheets'!$C$2:$C$126,BO$1)+GOALS('13-14 Teamsheets'!$H$2:$Z$132,$A123,'13-14 Teamsheets'!$C$2:$C$132,BO$1)+GOALS('14-15 Teamsheets'!$H$2:$Z$136,$A123,'14-15 Teamsheets'!$C$2:$C$136,BO$1)</f>
        <v>0</v>
      </c>
      <c r="CE123" s="28">
        <f t="shared" si="33"/>
        <v>0</v>
      </c>
      <c r="CF123" s="27" t="str">
        <f>(GOALS('05-06 Teamsheets'!$H$2:$R$71,$A123) +GOALS('06-07 Teamsheets'!$H$2:$R$83,$A123) +  GOALS('07-08 Teamsheets'!$H$2:$R$88,$A123) + GOALS('08-09 Teamsheets'!$H$2:$R$92,$A123)+GOALS('09-10 Teamsheets'!$H$2:$R$98,$A123)+GOALS('10-11 Teamsheets'!$H$2:$R$107,$A123)+GOALS('11-12 Teamsheets'!$H$2:$R$119,$A123)+GOALS('12-13 Teamsheets'!$H$2:$R$126,$A123)+GOALS('13-14 Teamsheets'!$H$2:$R$132,$A123)+GOALS('14-15 Teamsheets'!$H$2:$R$136,$A123)) &amp; "(" &amp; (GOALS('05-06 Teamsheets'!$S$2:$W$71,$A123)+GOALS('06-07 Teamsheets'!$S$2:$Z$83,$A123)+GOALS('07-08 Teamsheets'!$S$2:$Z$88,$A123)+GOALS('08-09 Teamsheets'!$S$2:$Z$92,$A123)+GOALS('09-10 Teamsheets'!$S$2:$Z$98,$A123)+GOALS('10-11 Teamsheets'!$S$2:$Z$107,$A123)+GOALS('11-12 Teamsheets'!$S$2:$Z$119,$A123)+GOALS('12-13 Teamsheets'!$S$2:$Z$126,$A123)+GOALS('13-14 Teamsheets'!$S$2:$Z$132,$A123)+GOALS('14-15 Teamsheets'!$S$2:$Z$136,$A123)) &amp; ")"</f>
        <v>0(0)</v>
      </c>
      <c r="CG123" s="28">
        <f t="shared" si="34"/>
        <v>0</v>
      </c>
      <c r="CH123" s="71">
        <f t="shared" si="35"/>
        <v>0</v>
      </c>
      <c r="CI123" s="83">
        <f t="shared" si="36"/>
        <v>0</v>
      </c>
      <c r="CJ123" s="77">
        <f t="shared" si="37"/>
        <v>0</v>
      </c>
      <c r="CK123" s="74" t="str">
        <f>(CARDS('05-06 Teamsheets'!$H$2:$W$71,$A123,$CX$2)+CARDS('06-07 Teamsheets'!$H$2:$Z$83,$A123,$CX$2)+CARDS('07-08 Teamsheets'!$H$2:$Z$88,$A123,$CX$2)+CARDS('08-09 Teamsheets'!$H$2:$Z$92,$A123,$CX$2)+CARDS('09-10 Teamsheets'!$H$2:$Z$98,$A123,$CX$2)+CARDS('10-11 Teamsheets'!$H$2:$Z$107,$A123,$CX$2)+CARDS('11-12 Teamsheets'!$H$2:$Z$119,$A123,$CX$2)+CARDS('12-13 Teamsheets'!$H$2:$Z$126,$A123,$CX$2)+CARDS('13-14 Teamsheets'!$H$2:$Z$130,$A123,$CX$2)) &amp; "(" &amp; (CARDS('05-06 Teamsheets'!$H$2:$W$71,$A123,$CX$3)+CARDS('06-07 Teamsheets'!$H$2:$Z$83,$A123,$CX$3)+CARDS('07-08 Teamsheets'!$H$2:$Z$88,$A123,$CX$3)+CARDS('08-09 Teamsheets'!$H$2:$Z$92,$A123,$CX$3)+CARDS('09-10 Teamsheets'!$H$2:$Z$98,$A123,$CX$3)+CARDS('10-11 Teamsheets'!$H$2:$Z$107,$A123,$CX$3)+CARDS('11-12 Teamsheets'!$H$2:$Z$119,$A123,$CX$3)+CARDS('13-14 Teamsheets'!$H$2:$Z$130,$A123,$CX$3)) &amp; ")"</f>
        <v>0(0)</v>
      </c>
      <c r="CL123" s="28">
        <f t="shared" si="10"/>
        <v>241</v>
      </c>
      <c r="CM123" s="28">
        <f t="shared" si="47"/>
        <v>73</v>
      </c>
      <c r="CN123" s="77">
        <f t="shared" si="12"/>
        <v>314</v>
      </c>
      <c r="CO123" s="28">
        <f t="shared" si="29"/>
        <v>52.333333333333336</v>
      </c>
      <c r="CP123" s="28">
        <f t="shared" si="30"/>
        <v>0</v>
      </c>
      <c r="CQ123" s="77">
        <f t="shared" si="24"/>
        <v>0</v>
      </c>
      <c r="CS123" s="71">
        <f t="shared" si="26"/>
        <v>127</v>
      </c>
      <c r="CT123" s="83">
        <f t="shared" si="27"/>
        <v>122</v>
      </c>
      <c r="CU123" s="77">
        <f t="shared" si="28"/>
        <v>101</v>
      </c>
    </row>
    <row r="124" spans="1:102" x14ac:dyDescent="0.2">
      <c r="A124" s="26" t="s">
        <v>2261</v>
      </c>
      <c r="B124" s="27" t="s">
        <v>1687</v>
      </c>
      <c r="C124" s="27" t="s">
        <v>1684</v>
      </c>
      <c r="D124" s="27">
        <v>0</v>
      </c>
      <c r="E124" s="27" t="s">
        <v>1688</v>
      </c>
      <c r="F124" s="82">
        <v>1517</v>
      </c>
      <c r="G124" s="27" t="s">
        <v>1635</v>
      </c>
      <c r="H124" s="27" t="s">
        <v>1635</v>
      </c>
      <c r="I124" s="27">
        <v>0</v>
      </c>
      <c r="J124" s="27" t="s">
        <v>1635</v>
      </c>
      <c r="K124" s="82">
        <v>0</v>
      </c>
      <c r="L124" s="27" t="s">
        <v>1635</v>
      </c>
      <c r="M124" s="27" t="s">
        <v>1635</v>
      </c>
      <c r="N124" s="27">
        <v>0</v>
      </c>
      <c r="O124" s="27" t="s">
        <v>1635</v>
      </c>
      <c r="P124" s="82">
        <v>0</v>
      </c>
      <c r="Q124" s="27" t="str">
        <f>(APPS('08-09 Teamsheets'!$H$2:$R$92,$A124,'08-09 Teamsheets'!$C$2:$C$92,Q$1)+APPS('09-10 Teamsheets'!$H$2:$R$98,$A124,'09-10 Teamsheets'!$C$2:$C$98,Q$1)+APPS('10-11 Teamsheets'!$H$2:$R$107,$A124,'10-11 Teamsheets'!$C$2:$C$107,Q$1)+APPS('11-12 Teamsheets'!$H$2:$R$119,$A124,'11-12 Teamsheets'!$C$2:$C$119,Q$1)+APPS('12-13 Teamsheets'!$H$2:$R$126,$A124,'12-13 Teamsheets'!$C$2:$C$126,Q$1)+APPS('13-14 Teamsheets'!$H$2:$R$132,$A124,'13-14 Teamsheets'!$C$2:$C$132,Q$1)+APPS('14-15 Teamsheets'!$H$2:$R$136,$A124,'14-15 Teamsheets'!$C$2:$C$136,Q$1)) &amp; "(" &amp; (SUBS('08-09 Teamsheets'!$S$2:$Z$92,$A124,'08-09 Teamsheets'!$C$2:$C$92,Q$1)+SUBS('09-10 Teamsheets'!$S$2:$Z$98,$A124,'09-10 Teamsheets'!$C$2:$C$98,Q$1)+SUBS('10-11 Teamsheets'!$S$2:$Z$107,$A124,'10-11 Teamsheets'!$C$2:$C$107,Q$1)+SUBS('11-12 Teamsheets'!$S$2:$Z$119,$A124,'11-12 Teamsheets'!$C$2:$C$119,Q$1)+SUBS('12-13 Teamsheets'!$S$2:$Z$126,$A124,'12-13 Teamsheets'!$C$2:$C$126,Q$1)+SUBS('13-14 Teamsheets'!$S$2:$Z$132,$A124,'13-14 Teamsheets'!$C$2:$C$132,Q$1)+SUBS('14-15 Teamsheets'!$S$2:$Z$136,$A124,'14-15 Teamsheets'!$C$2:$C$136,Q$1)) &amp; ")"</f>
        <v>0(0)</v>
      </c>
      <c r="R124" s="27" t="str">
        <f>(GOALS('08-09 Teamsheets'!$H$2:$R$92,$A124,'08-09 Teamsheets'!$C$2:$C$92,Q$1)+GOALS('09-10 Teamsheets'!$H$2:$R$98,$A124,'09-10 Teamsheets'!$C$2:$C$98,Q$1)+GOALS('10-11 Teamsheets'!$H$2:$R$107,$A124,'10-11 Teamsheets'!$C$2:$C$107,Q$1)+GOALS('11-12 Teamsheets'!$H$2:$R$119,$A124,'11-12 Teamsheets'!$C$2:$C$119,Q$1)+GOALS('12-13 Teamsheets'!$H$2:$R$126,$A124,'12-13 Teamsheets'!$C$2:$C$126,Q$1)+GOALS('13-14 Teamsheets'!$H$2:$R$132,$A124,'13-14 Teamsheets'!$C$2:$C$132,Q$1)+GOALS('14-15 Teamsheets'!$H$2:$R$136,$A124,'14-15 Teamsheets'!$C$2:$C$136,Q$1)) &amp; "(" &amp; (GOALS('08-09 Teamsheets'!$S$2:$Z$92,$A124,'08-09 Teamsheets'!$C$2:$C$92,Q$1)+GOALS('09-10 Teamsheets'!$S$2:$Z$98,$A124,'09-10 Teamsheets'!$C$2:$C$98,Q$1)+GOALS('10-11 Teamsheets'!$S$2:$Z$107,$A124,'10-11 Teamsheets'!$C$2:$C$107,Q$1)+GOALS('11-12 Teamsheets'!$S$2:$Z$119,$A124,'11-12 Teamsheets'!$C$2:$C$119,Q$1)+GOALS('12-13 Teamsheets'!$S$2:$Z$126,$A124,'12-13 Teamsheets'!$C$2:$C$126,Q$1)+GOALS('13-14 Teamsheets'!$S$2:$Z$132,$A124,'13-14 Teamsheets'!$C$2:$C$132,Q$1)+GOALS('14-15 Teamsheets'!$S$2:$Z$136,$A124,'14-15 Teamsheets'!$C$2:$C$136,Q$1)) &amp; ")"</f>
        <v>0(0)</v>
      </c>
      <c r="S124" s="27">
        <f>Clean_sheet('08-09 Teamsheets'!$C$2:$H$92,$A124,Q$1)+Clean_sheet('09-10 Teamsheets'!$C$2:$H$98,$A124,Q$1)+Clean_sheet('10-11 Teamsheets'!$C$2:$H$107,$A124,Q$1)+Clean_sheet('11-12 Teamsheets'!$C$2:$H$119,$A124,Q$1)+Clean_sheet('12-13 Teamsheets'!$C$2:$H$126,$A124,Q$1)+Clean_sheet('13-14 Teamsheets'!$C$2:$H$132,$A124,Q$1)+Clean_sheet('14-15 Teamsheets'!$C$2:$H$136,$A124,Q$1)</f>
        <v>0</v>
      </c>
      <c r="T124" s="27" t="str">
        <f>(CARDS('08-09 Teamsheets'!$H$2:$Z$92,$A124,$CX$2,'08-09 Teamsheets'!$C$2:$C$92,Q$1)+CARDS('09-10 Teamsheets'!$H$2:$Z$98,$A124,$CX$2,'09-10 Teamsheets'!$C$2:$C$98,Q$1)+CARDS('10-11 Teamsheets'!$H$2:$Z$107,$A124,$CX$2,'10-11 Teamsheets'!$C$2:$C$107,Q$1)+CARDS('11-12 Teamsheets'!$H$2:$Z$119,$A124,$CX$2,'11-12 Teamsheets'!$C$2:$C$119,Q$1)+CARDS('12-13 Teamsheets'!$H$2:$Z$126,$A124,$CX$2,'12-13 Teamsheets'!$C$2:$C$126,Q$1)+CARDS('13-14 Teamsheets'!$H$2:$Z$132,$A124,$CX$2,'13-14 Teamsheets'!$C$2:$C$132,Q$1)+CARDS('14-15 Teamsheets'!$H$2:$Z$136,$A124,$CX$2,'14-15 Teamsheets'!$C$2:$C$136,Q$1)) &amp; "(" &amp; (CARDS('08-09 Teamsheets'!$H$2:$Z$92,$A124,$CX$3,'08-09 Teamsheets'!$C$2:$C$92,Q$1)+CARDS('09-10 Teamsheets'!$H$2:$Z$98,$A124,$CX$3,'09-10 Teamsheets'!$C$2:$C$98,Q$1)+CARDS('10-11 Teamsheets'!$H$2:$Z$107,$A124,$CX$3,'10-11 Teamsheets'!$C$2:$C$107,Q$1)+CARDS('11-12 Teamsheets'!$H$2:$Z$119,$A124,$CX$3,'11-12 Teamsheets'!$C$2:$C$119,Q$1)+CARDS('12-13 Teamsheets'!$H$2:$Z$126,$A124,$CX$3,'12-13 Teamsheets'!$C$2:$C$126,Q$1)+CARDS('13-14 Teamsheets'!$H$2:$Z$132,$A124,$CX$3,'13-14 Teamsheets'!$C$2:$C$132,Q$1)+CARDS('14-15 Teamsheets'!$H$2:$Z$136,$A124,$CX$3,'14-15 Teamsheets'!$C$2:$C$136,Q$1)) &amp; ")"</f>
        <v>0(0)</v>
      </c>
      <c r="U124" s="82">
        <f>MINS_PLAYED('08-09 Teamsheets'!$H$2:$R$92,$A124,'08-09 Teamsheets'!$C$2:$C$92,Q$1)+MINS_PLAYED('09-10 Teamsheets'!$H$2:$R$98,$A124,'09-10 Teamsheets'!$C$2:$C$98,Q$1)+ MINS_AS_SUB('08-09 Teamsheets'!$S$2:$Z$92,$A124,'08-09 Teamsheets'!$C$2:$C$92,Q$1)+ MINS_AS_SUB('09-10 Teamsheets'!$S$2:$Z$98,$A124,'09-10 Teamsheets'!$C$2:$C$98,Q$1)+MINS_PLAYED('10-11 Teamsheets'!$H$2:$R$107,$A124,'10-11 Teamsheets'!$C$2:$C$107,Q$1)+MINS_AS_SUB('10-11 Teamsheets'!$S$2:$Z$107,$A124,'10-11 Teamsheets'!$C$2:$C$107,Q$1)+MINS_PLAYED('11-12 Teamsheets'!$H$2:$R$119,$A124,'11-12 Teamsheets'!$C$2:$C$119,Q$1)+MINS_AS_SUB('11-12 Teamsheets'!$S$2:$Z$119,$A124,'11-12 Teamsheets'!$C$2:$C$119,Q$1)+MINS_PLAYED('12-13 Teamsheets'!$H$2:$R$126,$A124,'12-13 Teamsheets'!$C$2:$C$126,Q$1)+MINS_AS_SUB('12-13 Teamsheets'!$S$2:$Z$126,$A124,'12-13 Teamsheets'!$C$2:$C$126,Q$1)+MINS_PLAYED('13-14 Teamsheets'!$H$2:$R$132,$A124,'13-14 Teamsheets'!$C$2:$C$132,Q$1)+MINS_AS_SUB('13-14 Teamsheets'!$S$2:$Z$132,$A124,'13-14 Teamsheets'!$C$2:$C$132,Q$1)+MINS_PLAYED('14-15 Teamsheets'!$H$2:$R$136,$A124,'14-15 Teamsheets'!$C$2:$C$136,Q$1)+MINS_AS_SUB('14-15 Teamsheets'!$S$2:$Z$136,$A124,'14-15 Teamsheets'!$C$2:$C$136,Q$1)</f>
        <v>0</v>
      </c>
      <c r="V124" s="27" t="s">
        <v>1652</v>
      </c>
      <c r="W124" s="27" t="s">
        <v>1635</v>
      </c>
      <c r="X124" s="27">
        <v>0</v>
      </c>
      <c r="Y124" s="27" t="s">
        <v>1635</v>
      </c>
      <c r="Z124" s="82">
        <v>93</v>
      </c>
      <c r="AA124" s="27" t="s">
        <v>1652</v>
      </c>
      <c r="AB124" s="27" t="s">
        <v>1635</v>
      </c>
      <c r="AC124" s="27">
        <v>0</v>
      </c>
      <c r="AD124" s="27" t="s">
        <v>1636</v>
      </c>
      <c r="AE124" s="82">
        <v>100</v>
      </c>
      <c r="AF124" s="27" t="s">
        <v>1635</v>
      </c>
      <c r="AG124" s="27" t="s">
        <v>1635</v>
      </c>
      <c r="AH124" s="27">
        <v>0</v>
      </c>
      <c r="AI124" s="27" t="s">
        <v>1635</v>
      </c>
      <c r="AJ124" s="82">
        <v>0</v>
      </c>
      <c r="AK124" s="27" t="s">
        <v>1635</v>
      </c>
      <c r="AL124" s="27" t="s">
        <v>1635</v>
      </c>
      <c r="AM124" s="27">
        <v>0</v>
      </c>
      <c r="AN124" s="27" t="s">
        <v>1635</v>
      </c>
      <c r="AO124" s="82">
        <v>0</v>
      </c>
      <c r="AP124" s="27" t="s">
        <v>1635</v>
      </c>
      <c r="AQ124" s="27" t="s">
        <v>1635</v>
      </c>
      <c r="AR124" s="27">
        <v>0</v>
      </c>
      <c r="AS124" s="27" t="s">
        <v>1635</v>
      </c>
      <c r="AT124" s="82">
        <v>0</v>
      </c>
      <c r="AU124" s="27" t="s">
        <v>1635</v>
      </c>
      <c r="AV124" s="27" t="s">
        <v>1635</v>
      </c>
      <c r="AW124" s="27">
        <v>0</v>
      </c>
      <c r="AX124" s="27" t="s">
        <v>1635</v>
      </c>
      <c r="AY124" s="82">
        <v>0</v>
      </c>
      <c r="AZ124" s="27" t="str">
        <f>(APPS('07-08 Teamsheets'!$H$2:$R$88,$A124,'07-08 Teamsheets'!$C$2:$C$88,AZ$1)+APPS('11-12 Teamsheets'!$H$2:$R$119,$A124,'11-12 Teamsheets'!$C$2:$C$119,AZ$1)+APPS('12-13 Teamsheets'!$H$2:$R$126,$A124,'12-13 Teamsheets'!$C$2:$C$126,AZ$1)+APPS('13-14 Teamsheets'!$H$2:$R$132,$A124,'13-14 Teamsheets'!$C$2:$C$132,AZ$1)+APPS('14-15 Teamsheets'!$H$2:$R$136,$A124,'14-15 Teamsheets'!$C$2:$C$136,AZ$1)) &amp; "(" &amp; (SUBS('07-08 Teamsheets'!$S$2:$Z$88,$A124,'07-08 Teamsheets'!$C$2:$C$88,AZ$1)+SUBS('11-12 Teamsheets'!$S$2:$Z$119,$A124,'11-12 Teamsheets'!$C$2:$C$119,AZ$1)+SUBS('12-13 Teamsheets'!$S$2:$Z$126,$A124,'12-13 Teamsheets'!$C$2:$C$126,AZ$1)+SUBS('13-14 Teamsheets'!$S$2:$Z$132,$A124,'13-14 Teamsheets'!$C$2:$C$132,AZ$1)+SUBS('14-15 Teamsheets'!$S$2:$Z$136,$A124,'14-15 Teamsheets'!$C$2:$C$136,AZ$1)) &amp; ")"</f>
        <v>0(0)</v>
      </c>
      <c r="BA124" s="27" t="str">
        <f>(GOALS('07-08 Teamsheets'!$H$2:$R$88,$A124,'07-08 Teamsheets'!$C$2:$C$88,AZ$1)+GOALS('11-12 Teamsheets'!$H$2:$R$119,$A124,'11-12 Teamsheets'!$C$2:$C$119,AZ$1)+GOALS('12-13 Teamsheets'!$H$2:$R$126,$A124,'12-13 Teamsheets'!$C$2:$C$126,AZ$1)+GOALS('13-14 Teamsheets'!$H$2:$R$132,$A124,'13-14 Teamsheets'!$C$2:$C$132,AZ$1)+GOALS('14-15 Teamsheets'!$H$2:$R$136,$A124,'14-15 Teamsheets'!$C$2:$C$136,AZ$1)) &amp; "(" &amp; (GOALS('07-08 Teamsheets'!$S$2:$Z$88,$A124,'07-08 Teamsheets'!$C$2:$C$88,AZ$1)+GOALS('11-12 Teamsheets'!$S$2:$Z$119,$A124,'11-12 Teamsheets'!$C$2:$C$119,AZ$1)+GOALS('12-13 Teamsheets'!$S$2:$Z$126,$A124,'12-13 Teamsheets'!$C$2:$C$126,AZ$1)+GOALS('13-14 Teamsheets'!$S$2:$Z$132,$A124,'13-14 Teamsheets'!$C$2:$C$132,AZ$1)+GOALS('14-15 Teamsheets'!$S$2:$Z$136,$A124,'14-15 Teamsheets'!$C$2:$C$136,AZ$1)) &amp; ")"</f>
        <v>0(0)</v>
      </c>
      <c r="BB124" s="27">
        <f>Clean_sheet('07-08 Teamsheets'!$C$2:$H$92,$A124,AZ$1)+Clean_sheet('11-12 Teamsheets'!$C$2:$H$119,$A124,AZ$1)+Clean_sheet('12-13 Teamsheets'!$C$2:$H$126,$A124,AZ$1)+Clean_sheet('13-14 Teamsheets'!$C$2:$H$132,$A124,AZ$1)+Clean_sheet('14-15 Teamsheets'!$C$2:$H$136,$A124,AZ$1)</f>
        <v>0</v>
      </c>
      <c r="BC124" s="27" t="str">
        <f>(CARDS('07-08 Teamsheets'!$H$2:$Z$88,$A124,$CX$2,'07-08 Teamsheets'!$C$2:$C$88,AZ$1)+CARDS('11-12 Teamsheets'!$H$2:$Z$119,$A124,$CX$2,'11-12 Teamsheets'!$C$2:$C$119,AZ$1)+CARDS('12-13 Teamsheets'!$H$2:$Z$126,$A124,$CX$2,'12-13 Teamsheets'!$C$2:$C$126,AZ$1)+CARDS('13-14 Teamsheets'!$H$2:$Z$132,$A124,$CX$2,'13-14 Teamsheets'!$C$2:$C$132,AZ$1)+CARDS('14-15 Teamsheets'!$H$2:$Z$136,$A124,$CX$2,'14-15 Teamsheets'!$C$2:$C$136,AZ$1)) &amp; "(" &amp; (CARDS('07-08 Teamsheets'!$H$2:$Z$88,$A124,$CX$3,'07-08 Teamsheets'!$C$2:$C$88,AZ$1)+CARDS('11-12 Teamsheets'!$H$2:$Z$119,$A124,$CX$3,'11-12 Teamsheets'!$C$2:$C$119,AZ$1)+CARDS('12-13 Teamsheets'!$H$2:$Z$126,$A124,$CX$3,'12-13 Teamsheets'!$C$2:$C$126,AZ$1)+CARDS('13-14 Teamsheets'!$H$2:$Z$132,$A124,$CX$3,'13-14 Teamsheets'!$C$2:$C$132,AZ$1)+CARDS('14-15 Teamsheets'!$H$2:$Z$136,$A124,$CX$3,'14-15 Teamsheets'!$C$2:$C$136,AZ$1)) &amp; ")"</f>
        <v>0(0)</v>
      </c>
      <c r="BD124" s="82">
        <f>MINS_PLAYED('07-08 Teamsheets'!$H$2:$R$88,$A124,'07-08 Teamsheets'!$C$2:$C$88,AZ$1)+MINS_PLAYED('11-12 Teamsheets'!$H$2:$R$119,$A124,'11-12 Teamsheets'!$C$2:$C$119,AZ$1)+MINS_PLAYED('12-13 Teamsheets'!$H$2:$R$126,$A124,'12-13 Teamsheets'!$C$2:$C$126,AZ$1)+MINS_PLAYED('13-14 Teamsheets'!$H$2:$R$132,$A124,'13-14 Teamsheets'!$C$2:$C$132,AZ$1)+MINS_PLAYED('14-15 Teamsheets'!$H$2:$R$136,$A124,'14-15 Teamsheets'!$C$2:$C$136,AZ$1)+MINS_AS_SUB('07-08 Teamsheets'!$S$2:$Z$88,$A124,'07-08 Teamsheets'!$C$2:$C$88,AZ$1)+MINS_AS_SUB('11-12 Teamsheets'!$S$2:$Z$119,$A124,'11-12 Teamsheets'!$C$2:$C$119,AZ$1)+MINS_AS_SUB('12-13 Teamsheets'!$S$2:$Z$126,$A124,'12-13 Teamsheets'!$C$2:$C$126,AZ$1)+MINS_AS_SUB('13-14 Teamsheets'!$S$2:$Z$132,$A124,'13-14 Teamsheets'!$C$2:$C$132,AZ$1)+MINS_AS_SUB('14-15 Teamsheets'!$S$2:$Z$136,$A124,'14-15 Teamsheets'!$C$2:$C$136,AZ$1)</f>
        <v>0</v>
      </c>
      <c r="BE124" s="27" t="str">
        <f>(APPS('08-09 Teamsheets'!$H$2:$R$92,$A124,'08-09 Teamsheets'!$C$2:$C$92,BE$1)+APPS('09-10 Teamsheets'!$H$2:$R$98,$A124,'09-10 Teamsheets'!$C$2:$C$98,BE$1)+APPS('10-11 Teamsheets'!$H$2:$R$107,$A124,'10-11 Teamsheets'!$C$2:$C$107,BE$1)+APPS('11-12 Teamsheets'!$H$2:$R$119,$A124,'11-12 Teamsheets'!$C$2:$C$119,BE$1)+APPS('12-13 Teamsheets'!$H$2:$R$126,$A124,'12-13 Teamsheets'!$C$2:$C$126,BE$1)+APPS('13-14 Teamsheets'!$H$2:$R$132,$A124,'13-14 Teamsheets'!$C$2:$C$132,BE$1)+APPS('14-15 Teamsheets'!$H$2:$R$136,$A124,'14-15 Teamsheets'!$C$2:$C$136,BE$1)) &amp; "(" &amp; (SUBS('08-09 Teamsheets'!$S$2:$Z$92,$A124,'08-09 Teamsheets'!$C$2:$C$92,BE$1)+SUBS('09-10 Teamsheets'!$S$2:$Z$98,$A124,'09-10 Teamsheets'!$C$2:$C$98,BE$1)+SUBS('10-11 Teamsheets'!$S$2:$Z$107,$A124,'10-11 Teamsheets'!$C$2:$C$107,BE$1)+SUBS('11-12 Teamsheets'!$S$2:$Z$119,$A124,'11-12 Teamsheets'!$C$2:$C$119,BE$1)+SUBS('12-13 Teamsheets'!$S$2:$Z$126,$A124,'12-13 Teamsheets'!$C$2:$C$126,BE$1)+SUBS('13-14 Teamsheets'!$S$2:$Z$132,$A124,'13-14 Teamsheets'!$C$2:$C$132,BE$1)+SUBS('14-15 Teamsheets'!$S$2:$Z$136,$A124,'14-15 Teamsheets'!$C$2:$C$136,BE$1)) &amp; ")"</f>
        <v>0(0)</v>
      </c>
      <c r="BF124" s="27" t="str">
        <f>(GOALS('08-09 Teamsheets'!$H$2:$R$92,$A124,'08-09 Teamsheets'!$C$2:$C$92,BE$1)+GOALS('09-10 Teamsheets'!$H$2:$R$98,$A124,'09-10 Teamsheets'!$C$2:$C$98,BE$1)+GOALS('10-11 Teamsheets'!$H$2:$R$107,$A124,'10-11 Teamsheets'!$C$2:$C$107,BE$1)+GOALS('11-12 Teamsheets'!$H$2:$R$119,$A124,'11-12 Teamsheets'!$C$2:$C$119,BE$1)+GOALS('12-13 Teamsheets'!$H$2:$R$126,$A124,'12-13 Teamsheets'!$C$2:$C$126,BE$1)+GOALS('13-14 Teamsheets'!$H$2:$R$132,$A124,'13-14 Teamsheets'!$C$2:$C$132,BE$1)+GOALS('14-15 Teamsheets'!$H$2:$R$136,$A124,'14-15 Teamsheets'!$C$2:$C$136,BE$1)) &amp; "(" &amp; (GOALS('08-09 Teamsheets'!$S$2:$Z$92,$A124,'08-09 Teamsheets'!$C$2:$C$92,BE$1)+GOALS('09-10 Teamsheets'!$S$2:$Z$98,$A124,'09-10 Teamsheets'!$C$2:$C$98,BE$1)+GOALS('10-11 Teamsheets'!$S$2:$Z$107,$A124,'10-11 Teamsheets'!$C$2:$C$107,BE$1)+GOALS('11-12 Teamsheets'!$S$2:$Z$119,$A124,'11-12 Teamsheets'!$C$2:$C$119,BE$1)+GOALS('12-13 Teamsheets'!$S$2:$Z$126,$A124,'12-13 Teamsheets'!$C$2:$C$126,BE$1)+GOALS('13-14 Teamsheets'!$S$2:$Z$132,$A124,'13-14 Teamsheets'!$C$2:$C$132,BE$1)+GOALS('14-15 Teamsheets'!$S$2:$Z$136,$A124,'14-15 Teamsheets'!$C$2:$C$136,BE$1)) &amp; ")"</f>
        <v>0(0)</v>
      </c>
      <c r="BG124" s="27">
        <f>Clean_sheet('08-09 Teamsheets'!$C$2:$H$92,$A124,BE$1)+Clean_sheet('09-10 Teamsheets'!$C$2:$H$98,$A124,BE$1)+Clean_sheet('10-11 Teamsheets'!$C$2:$H$107,$A124,BE$1)+Clean_sheet('11-12 Teamsheets'!$C$2:$H$119,$A124,BE$1)+Clean_sheet('12-13 Teamsheets'!$C$2:$H$126,$A124,BE$1)+Clean_sheet('13-14 Teamsheets'!$C$2:$H$132,$A124,BE$1)+Clean_sheet('14-15 Teamsheets'!$C$2:$H$136,$A124,BE$1)</f>
        <v>0</v>
      </c>
      <c r="BH124" s="27" t="str">
        <f>(CARDS('08-09 Teamsheets'!$H$2:$Z$92,$A124,$CX$2,'08-09 Teamsheets'!$C$2:$C$92,BE$1)+CARDS('09-10 Teamsheets'!$H$2:$Z$98,$A124,$CX$2,'09-10 Teamsheets'!$C$2:$C$98,BE$1)+CARDS('10-11 Teamsheets'!$H$2:$Z$107,$A124,$CX$2,'10-11 Teamsheets'!$C$2:$C$107,BE$1)+CARDS('11-12 Teamsheets'!$H$2:$Z$119,$A124,$CX$2,'11-12 Teamsheets'!$C$2:$C$119,BE$1)+CARDS('12-13 Teamsheets'!$H$2:$Z$126,$A124,$CX$2,'12-13 Teamsheets'!$C$2:$C$126,BE$1)+CARDS('13-14 Teamsheets'!$H$2:$Z$132,$A124,$CX$2,'13-14 Teamsheets'!$C$2:$C$132,BE$1)+CARDS('14-15 Teamsheets'!$H$2:$Z$136,$A124,$CX$2,'14-15 Teamsheets'!$C$2:$C$136,BE$1)) &amp; "(" &amp; (CARDS('08-09 Teamsheets'!$H$2:$Z$92,$A124,$CX$3,'08-09 Teamsheets'!$C$2:$C$92,BE$1)+CARDS('09-10 Teamsheets'!$H$2:$Z$98,$A124,$CX$3,'09-10 Teamsheets'!$C$2:$C$98,BE$1)+CARDS('10-11 Teamsheets'!$H$2:$Z$107,$A124,$CX$3,'10-11 Teamsheets'!$C$2:$C$107,BE$1)+CARDS('11-12 Teamsheets'!$H$2:$Z$119,$A124,$CX$3,'11-12 Teamsheets'!$C$2:$C$119,BE$1)+CARDS('12-13 Teamsheets'!$H$2:$Z$126,$A124,$CX$3,'12-13 Teamsheets'!$C$2:$C$126,BE$1)+CARDS('13-14 Teamsheets'!$H$2:$Z$132,$A124,$CX$3,'13-14 Teamsheets'!$C$2:$C$132,BE$1)+CARDS('14-15 Teamsheets'!$H$2:$Z$136,$A124,$CX$3,'14-15 Teamsheets'!$C$2:$C$136,BE$1)) &amp; ")"</f>
        <v>0(0)</v>
      </c>
      <c r="BI124" s="82">
        <f>MINS_PLAYED('08-09 Teamsheets'!$H$2:$R$92,$A124,'08-09 Teamsheets'!$C$2:$C$92,BE$1)+MINS_PLAYED('09-10 Teamsheets'!$H$2:$R$98,$A124,'09-10 Teamsheets'!$C$2:$C$98,BE$1)+ MINS_AS_SUB('08-09 Teamsheets'!$S$2:$Z$92,$A124,'08-09 Teamsheets'!$C$2:$C$92,BE$1)+ MINS_AS_SUB('09-10 Teamsheets'!$S$2:$Z$98,$A124,'09-10 Teamsheets'!$C$2:$C$98,BE$1)+MINS_PLAYED('10-11 Teamsheets'!$H$2:$R$107,$A124,'10-11 Teamsheets'!$C$2:$C$107,BE$1)+MINS_AS_SUB('10-11 Teamsheets'!$S$2:$Z$107,$A124,'10-11 Teamsheets'!$C$2:$C$107,BE$1)+MINS_PLAYED('11-12 Teamsheets'!$H$2:$R$119,$A124,'11-12 Teamsheets'!$C$2:$C$119,BE$1)+MINS_AS_SUB('11-12 Teamsheets'!$S$2:$Z$119,$A124,'11-12 Teamsheets'!$C$2:$C$119,BE$1)+MINS_PLAYED('12-13 Teamsheets'!$H$2:$R$126,$A124,'12-13 Teamsheets'!$C$2:$C$126,BE$1)+MINS_AS_SUB('12-13 Teamsheets'!$S$2:$Z$126,$A124,'12-13 Teamsheets'!$C$2:$C$126,BE$1)+MINS_PLAYED('13-14 Teamsheets'!$H$2:$R$132,$A124,'13-14 Teamsheets'!$C$2:$C$132,BE$1)+MINS_AS_SUB('13-14 Teamsheets'!$S$2:$Z$132,$A124,'13-14 Teamsheets'!$C$2:$C$132,BE$1)+MINS_PLAYED('14-15 Teamsheets'!$H$2:$R$136,$A124,'14-15 Teamsheets'!$C$2:$C$136,BE$1)+MINS_AS_SUB('14-15 Teamsheets'!$S$2:$Z$136,$A124,'14-15 Teamsheets'!$C$2:$C$136,BE$1)</f>
        <v>0</v>
      </c>
      <c r="BJ124" s="27" t="str">
        <f>(APPS('07-08 Teamsheets'!$H$2:$R$88,$A124,'07-08 Teamsheets'!$C$2:$C$88,BJ$1)+APPS('08-09 Teamsheets'!$H$2:$R$92,$A124,'08-09 Teamsheets'!$C$2:$C$92,BJ$1)+APPS('09-10 Teamsheets'!$H$2:$R$98,$A124,'09-10 Teamsheets'!$C$2:$C$98,BJ$1)+APPS('10-11 Teamsheets'!$H$2:$R$106,$A124,'10-11 Teamsheets'!$C$2:$C$106,BJ$1)+APPS('11-12 Teamsheets'!$H$2:$R$119,$A124,'11-12 Teamsheets'!$C$2:$C$119,BJ$1)+APPS('12-13 Teamsheets'!$H$2:$R$126,$A124,'12-13 Teamsheets'!$C$2:$C$126,BJ$1)+APPS('13-14 Teamsheets'!$H$2:$R$132,$A124,'13-14 Teamsheets'!$C$2:$C$132,BJ$1)+APPS('14-15 Teamsheets'!$H$2:$R$136,$A124,'14-15 Teamsheets'!$C$2:$C$136,BJ$1)) &amp; "(" &amp; (SUBS('07-08 Teamsheets'!$S$2:$Z$88,$A124,'07-08 Teamsheets'!$C$2:$C$88,BJ$1)+SUBS('08-09 Teamsheets'!$S$2:$Z$92,$A124,'08-09 Teamsheets'!$C$2:$C$92,BJ$1)+SUBS('09-10 Teamsheets'!$S$2:$Z$98,$A124,'09-10 Teamsheets'!$C$2:$C$98,BJ$1)+SUBS('10-11 Teamsheets'!$S$2:$Z$106,$A124,'10-11 Teamsheets'!$C$2:$C$106,BJ$1)+SUBS('11-12 Teamsheets'!$S$2:$Z$119,$A124,'11-12 Teamsheets'!$C$2:$C$119,BJ$1)+SUBS('12-13 Teamsheets'!$S$2:$Z$126,$A124,'12-13 Teamsheets'!$C$2:$C$126,BJ$1)+SUBS('13-14 Teamsheets'!$S$2:$Z$132,$A124,'13-14 Teamsheets'!$C$2:$C$132,BJ$1)+SUBS('14-15 Teamsheets'!$S$2:$Z$136,$A124,'14-15 Teamsheets'!$C$2:$C$136,BJ$1)) &amp; ")"</f>
        <v>0(0)</v>
      </c>
      <c r="BK124" s="27" t="str">
        <f>(GOALS('07-08 Teamsheets'!$H$2:$R$88,$A124,'07-08 Teamsheets'!$C$2:$C$88,BJ$1)+GOALS('08-09 Teamsheets'!$H$2:$R$92,$A124,'08-09 Teamsheets'!$C$2:$C$92,BJ$1)+GOALS('09-10 Teamsheets'!$H$2:$R$98,$A124,'09-10 Teamsheets'!$C$2:$C$98,BJ$1)+GOALS('10-11 Teamsheets'!$H$2:$R$106,$A124,'10-11 Teamsheets'!$C$2:$C$106,BJ$1)+GOALS('11-12 Teamsheets'!$H$2:$R$119,$A124,'11-12 Teamsheets'!$C$2:$C$119,BJ$1)+GOALS('12-13 Teamsheets'!$H$2:$R$126,$A124,'12-13 Teamsheets'!$C$2:$C$126,BJ$1)+GOALS('13-14 Teamsheets'!$H$2:$R$132,$A124,'13-14 Teamsheets'!$C$2:$C$132,BJ$1)+GOALS('14-15 Teamsheets'!$H$2:$R$136,$A124,'14-15 Teamsheets'!$C$2:$C$136,BJ$1)) &amp; "(" &amp; (GOALS('07-08 Teamsheets'!$S$2:$Z$88,$A124,'07-08 Teamsheets'!$C$2:$C$88,BJ$1)+GOALS('08-09 Teamsheets'!$S$2:$Z$92,$A124,'08-09 Teamsheets'!$C$2:$C$92,BJ$1)+GOALS('09-10 Teamsheets'!$S$2:$Z$98,$A124,'09-10 Teamsheets'!$C$2:$C$98,BJ$1)+GOALS('10-11 Teamsheets'!$S$2:$Z$106,$A124,'10-11 Teamsheets'!$C$2:$C$106,BJ$1)+GOALS('11-12 Teamsheets'!$S$2:$Z$119,$A124,'11-12 Teamsheets'!$C$2:$C$119,BJ$1)+GOALS('12-13 Teamsheets'!$S$2:$Z$126,$A124,'12-13 Teamsheets'!$C$2:$C$126,BJ$1)+GOALS('13-14 Teamsheets'!$S$2:$Z$132,$A124,'13-14 Teamsheets'!$C$2:$C$132,BJ$1)+GOALS('14-15 Teamsheets'!$S$2:$Z$136,$A124,'14-15 Teamsheets'!$C$2:$C$136,BJ$1)) &amp; ")"</f>
        <v>0(0)</v>
      </c>
      <c r="BL124" s="27">
        <f>Clean_sheet('07-08 Teamsheets'!$C$2:$H$92,$A124,BJ$1)+Clean_sheet('08-09 Teamsheets'!$C$2:$H$92,$A124,BJ$1)+Clean_sheet('09-10 Teamsheets'!$C$2:$H$98,$A124,BJ$1)+Clean_sheet('10-11 Teamsheets'!$C$2:$H$106,$A124,BJ$1)+Clean_sheet('11-12 Teamsheets'!$C$2:$H$119,$A124,BJ$1)+Clean_sheet('12-13 Teamsheets'!$C$2:$H$126,$A124,BJ$1)+Clean_sheet('13-14 Teamsheets'!$C$2:$H$132,$A124,BJ$1)+Clean_sheet('14-15 Teamsheets'!$C$2:$H$136,$A124,BJ$1)</f>
        <v>0</v>
      </c>
      <c r="BM124" s="27" t="str">
        <f>(CARDS('07-08 Teamsheets'!$H$2:$Z$88,$A124,$CX$2,'07-08 Teamsheets'!$C$2:$C$88,BJ$1)+CARDS('08-09 Teamsheets'!$H$2:$Z$92,$A124,$CX$2,'08-09 Teamsheets'!$C$2:$C$92,BJ$1)+CARDS('09-10 Teamsheets'!$H$2:$Z$98,$A124,$CX$2,'09-10 Teamsheets'!$C$2:$C$98,BJ$1)+CARDS('10-11 Teamsheets'!$H$2:$Z$106,$A124,$CX$2,'10-11 Teamsheets'!$C$2:$C$106,BJ$1)+CARDS('11-12 Teamsheets'!$H$2:$Z$119,$A124,$CX$2,'11-12 Teamsheets'!$C$2:$C$119,BJ$1)+CARDS('12-13 Teamsheets'!$H$2:$Z$126,$A124,$CX$2,'12-13 Teamsheets'!$C$2:$C$126,BJ$1)+CARDS('13-14 Teamsheets'!$H$2:$Z$132,$A124,$CX$2,'13-14 Teamsheets'!$C$2:$C$132,BJ$1)+CARDS('14-15 Teamsheets'!$H$2:$Z$136,$A124,$CX$2,'14-15 Teamsheets'!$C$2:$C$136,BJ$1)) &amp; "(" &amp; (CARDS('07-08 Teamsheets'!$H$2:$Z$88,$A124,$CX$3,'07-08 Teamsheets'!$C$2:$C$88,BJ$1)+CARDS('08-09 Teamsheets'!$H$2:$Z$92,$A124,$CX$3,'08-09 Teamsheets'!$C$2:$C$92,BJ$1)+CARDS('09-10 Teamsheets'!$H$2:$Z$98,$A124,$CX$3,'09-10 Teamsheets'!$C$2:$C$98,BJ$1)+CARDS('10-11 Teamsheets'!$H$2:$Z$106,$A124,$CX$3,'10-11 Teamsheets'!$C$2:$C$106,BJ$1)+CARDS('11-12 Teamsheets'!$H$2:$Z$119,$A124,$CX$3,'11-12 Teamsheets'!$C$2:$C$119,BJ$1)+CARDS('12-13 Teamsheets'!$H$2:$Z$126,$A124,$CX$3,'12-13 Teamsheets'!$C$2:$C$126,BJ$1)+CARDS('13-14 Teamsheets'!$H$2:$Z$132,$A124,$CX$3,'13-14 Teamsheets'!$C$2:$C$132,BJ$1)+CARDS('14-15 Teamsheets'!$H$2:$Z$136,$A124,$CX$3,'14-15 Teamsheets'!$C$2:$C$136,BJ$1)) &amp; ")"</f>
        <v>0(0)</v>
      </c>
      <c r="BN124" s="82">
        <f>MINS_PLAYED('07-08 Teamsheets'!$H$2:$R$88,$A124,'07-08 Teamsheets'!$C$2:$C$88,BJ$1)+MINS_PLAYED('08-09 Teamsheets'!$H$2:$R$92,$A124,'08-09 Teamsheets'!$C$2:$C$92,BJ$1)+MINS_PLAYED('09-10 Teamsheets'!$H$2:$R$98,$A124,'09-10 Teamsheets'!$C$2:$C$98,BJ$1)+MINS_PLAYED('10-11 Teamsheets'!$H$2:$R$106,$A124,'10-11 Teamsheets'!$C$2:$C$106,BJ$1)+MINS_PLAYED('11-12 Teamsheets'!$H$2:$R$119,$A124,'11-12 Teamsheets'!$C$2:$C$119,BJ$1)+MINS_PLAYED('12-13 Teamsheets'!$H$2:$R$126,$A124,'12-13 Teamsheets'!$C$2:$C$126,BJ$1)+MINS_PLAYED('13-14 Teamsheets'!$H$2:$R$132,$A124,'13-14 Teamsheets'!$C$2:$C$132,BJ$1)+MINS_PLAYED('14-15 Teamsheets'!$H$2:$R$136,$A124,'14-15 Teamsheets'!$C$2:$C$136,BJ$1)+MINS_AS_SUB('07-08 Teamsheets'!$S$2:$Z$88,$A124,'07-08 Teamsheets'!$C$2:$C$88,BJ$1)+MINS_AS_SUB('08-09 Teamsheets'!$S$2:$Z$92,$A124,'08-09 Teamsheets'!$C$2:$C$92,BJ$1)+MINS_AS_SUB('09-10 Teamsheets'!$S$2:$Z$98,$A124,'09-10 Teamsheets'!$C$2:$C$98,BJ$1)+MINS_AS_SUB('10-11 Teamsheets'!$S$2:$Z$106,$A124,'10-11 Teamsheets'!$C$2:$C$106,BJ$1)+MINS_AS_SUB('11-12 Teamsheets'!$S$2:$Z$119,$A124,'11-12 Teamsheets'!$C$2:$C$119,BJ$1)+MINS_AS_SUB('12-13 Teamsheets'!$S$2:$Z$126,$A124,'12-13 Teamsheets'!$C$2:$C$126,BJ$1)+MINS_AS_SUB('13-14 Teamsheets'!$S$2:$Z$132,$A124,'13-14 Teamsheets'!$C$2:$C$132,BJ$1)+MINS_AS_SUB('14-15 Teamsheets'!$S$2:$Z$136,$A124,'14-15 Teamsheets'!$C$2:$C$136,BJ$1)</f>
        <v>0</v>
      </c>
      <c r="BO124" s="27" t="str">
        <f>(APPS('07-08 Teamsheets'!$H$2:$R$88,$A124,'07-08 Teamsheets'!$C$2:$C$88,BO$1)+APPS('08-09 Teamsheets'!$H$2:$R$92,$A124,'08-09 Teamsheets'!$C$2:$C$92,BO$1)+APPS('09-10 Teamsheets'!$H$2:$R$98,$A124,'09-10 Teamsheets'!$C$2:$C$98,BO$1)+APPS('10-11 Teamsheets'!$H$2:$R$106,$A124,'10-11 Teamsheets'!$C$2:$C$106,BO$1)+APPS('11-12 Teamsheets'!$H$2:$R$119,$A124,'11-12 Teamsheets'!$C$2:$C$119,BO$1)+APPS('12-13 Teamsheets'!$H$2:$R$126,$A124,'12-13 Teamsheets'!$C$2:$C$126,BO$1)+APPS('13-14 Teamsheets'!$H$2:$R$132,$A124,'13-14 Teamsheets'!$C$2:$C$132,BO$1)+APPS('14-15 Teamsheets'!$H$2:$R$136,$A124,'14-15 Teamsheets'!$C$2:$C$136,BO$1)) &amp; "(" &amp; (SUBS('07-08 Teamsheets'!$S$2:$Z$88,$A124,'07-08 Teamsheets'!$C$2:$C$88,BO$1)+SUBS('08-09 Teamsheets'!$S$2:$Z$92,$A124,'08-09 Teamsheets'!$C$2:$C$92,BO$1)+SUBS('09-10 Teamsheets'!$S$2:$Z$98,$A124,'09-10 Teamsheets'!$C$2:$C$98,BO$1)+SUBS('10-11 Teamsheets'!$S$2:$Z$106,$A124,'10-11 Teamsheets'!$C$2:$C$106,BO$1)+SUBS('11-12 Teamsheets'!$S$2:$Z$119,$A124,'11-12 Teamsheets'!$C$2:$C$119,BO$1)+SUBS('12-13 Teamsheets'!$S$2:$Z$126,$A124,'12-13 Teamsheets'!$C$2:$C$126,BO$1)+SUBS('13-14 Teamsheets'!$S$2:$Z$132,$A124,'13-14 Teamsheets'!$C$2:$C$132,BO$1)+SUBS('14-15 Teamsheets'!$S$2:$Z$136,$A124,'14-15 Teamsheets'!$C$2:$C$136,BO$1)) &amp; ")"</f>
        <v>0(0)</v>
      </c>
      <c r="BP124" s="27" t="str">
        <f>(GOALS('07-08 Teamsheets'!$H$2:$R$88,$A124,'07-08 Teamsheets'!$C$2:$C$88,BO$1)+GOALS('08-09 Teamsheets'!$H$2:$R$92,$A124,'08-09 Teamsheets'!$C$2:$C$92,BO$1)+GOALS('09-10 Teamsheets'!$H$2:$R$98,$A124,'09-10 Teamsheets'!$C$2:$C$98,BO$1)+GOALS('10-11 Teamsheets'!$H$2:$R$106,$A124,'10-11 Teamsheets'!$C$2:$C$106,BO$1)+GOALS('11-12 Teamsheets'!$H$2:$R$119,$A124,'11-12 Teamsheets'!$C$2:$C$119,BO$1)+GOALS('12-13 Teamsheets'!$H$2:$R$126,$A124,'12-13 Teamsheets'!$C$2:$C$126,BO$1)+GOALS('13-14 Teamsheets'!$H$2:$R$132,$A124,'13-14 Teamsheets'!$C$2:$C$132,BO$1)+GOALS('14-15 Teamsheets'!$H$2:$R$136,$A124,'14-15 Teamsheets'!$C$2:$C$136,BO$1)) &amp; "(" &amp; (GOALS('07-08 Teamsheets'!$S$2:$Z$88,$A124,'07-08 Teamsheets'!$C$2:$C$88,BO$1)+GOALS('08-09 Teamsheets'!$S$2:$Z$92,$A124,'08-09 Teamsheets'!$C$2:$C$92,BO$1)+GOALS('09-10 Teamsheets'!$S$2:$Z$98,$A124,'09-10 Teamsheets'!$C$2:$C$98,BO$1)+GOALS('10-11 Teamsheets'!$S$2:$Z$106,$A124,'10-11 Teamsheets'!$C$2:$C$106,BO$1)+GOALS('11-12 Teamsheets'!$S$2:$Z$119,$A124,'11-12 Teamsheets'!$C$2:$C$119,BO$1)+GOALS('12-13 Teamsheets'!$S$2:$Z$126,$A124,'12-13 Teamsheets'!$C$2:$C$126,BO$1)+GOALS('13-14 Teamsheets'!$S$2:$Z$132,$A124,'13-14 Teamsheets'!$C$2:$C$132,BO$1)+GOALS('14-15 Teamsheets'!$S$2:$Z$136,$A124,'14-15 Teamsheets'!$C$2:$C$136,BO$1)) &amp; ")"</f>
        <v>0(0)</v>
      </c>
      <c r="BQ124" s="27">
        <f>Clean_sheet('07-08 Teamsheets'!$C$2:$H$92,$A124,BO$1)+Clean_sheet('08-09 Teamsheets'!$C$2:$H$92,$A124,BO$1)+Clean_sheet('09-10 Teamsheets'!$C$2:$H$98,$A124,BO$1)+Clean_sheet('10-11 Teamsheets'!$C$2:$H$106,$A124,BO$1)+Clean_sheet('11-12 Teamsheets'!$C$2:$H$119,$A124,BO$1)+Clean_sheet('12-13 Teamsheets'!$C$2:$H$126,$A124,BO$1)+Clean_sheet('13-14 Teamsheets'!$C$2:$H$132,$A124,BO$1)+Clean_sheet('14-15 Teamsheets'!$C$2:$H$136,$A124,BO$1)</f>
        <v>0</v>
      </c>
      <c r="BR124" s="27" t="str">
        <f>(CARDS('07-08 Teamsheets'!$H$2:$Z$88,$A124,$CX$2,'07-08 Teamsheets'!$C$2:$C$88,BO$1)+CARDS('08-09 Teamsheets'!$H$2:$Z$92,$A124,$CX$2,'08-09 Teamsheets'!$C$2:$C$92,BO$1)+CARDS('09-10 Teamsheets'!$H$2:$Z$98,$A124,$CX$2,'09-10 Teamsheets'!$C$2:$C$98,BO$1)+CARDS('10-11 Teamsheets'!$H$2:$Z$106,$A124,$CX$2,'10-11 Teamsheets'!$C$2:$C$106,BO$1)+CARDS('11-12 Teamsheets'!$H$2:$Z$119,$A124,$CX$2,'11-12 Teamsheets'!$C$2:$C$119,BO$1)+CARDS('12-13 Teamsheets'!$H$2:$Z$126,$A124,$CX$2,'12-13 Teamsheets'!$C$2:$C$126,BO$1)+CARDS('13-14 Teamsheets'!$H$2:$Z$132,$A124,$CX$2,'13-14 Teamsheets'!$C$2:$C$132,BO$1)+CARDS('14-15 Teamsheets'!$H$2:$Z$136,$A124,$CX$2,'14-15 Teamsheets'!$C$2:$C$136,BO$1)) &amp; "(" &amp; (CARDS('07-08 Teamsheets'!$H$2:$Z$88,$A124,$CX$3,'07-08 Teamsheets'!$C$2:$C$88,BO$1)+CARDS('08-09 Teamsheets'!$H$2:$Z$92,$A124,$CX$3,'08-09 Teamsheets'!$C$2:$C$92,BO$1)+CARDS('09-10 Teamsheets'!$H$2:$Z$98,$A124,$CX$3,'09-10 Teamsheets'!$C$2:$C$98,BO$1)+CARDS('10-11 Teamsheets'!$H$2:$Z$106,$A124,$CX$3,'10-11 Teamsheets'!$C$2:$C$106,BO$1)+CARDS('11-12 Teamsheets'!$H$2:$Z$119,$A124,$CX$3,'11-12 Teamsheets'!$C$2:$C$119,BO$1)+CARDS('12-13 Teamsheets'!$H$2:$Z$126,$A124,$CX$3,'12-13 Teamsheets'!$C$2:$C$126,BO$1)+CARDS('13-14 Teamsheets'!$H$2:$Z$132,$A124,$CX$3,'13-14 Teamsheets'!$C$2:$C$132,BO$1)+CARDS('14-15 Teamsheets'!$H$2:$Z$136,$A124,$CX$3,'14-15 Teamsheets'!$C$2:$C$136,BO$1)) &amp; ")"</f>
        <v>0(0)</v>
      </c>
      <c r="BS124" s="82">
        <f>MINS_PLAYED('07-08 Teamsheets'!$H$2:$R$88,$A124,'07-08 Teamsheets'!$C$2:$C$88,BO$1)+MINS_PLAYED('08-09 Teamsheets'!$H$2:$R$92,$A124,'08-09 Teamsheets'!$C$2:$C$92,BO$1)+MINS_PLAYED('09-10 Teamsheets'!$H$2:$R$98,$A124,'09-10 Teamsheets'!$C$2:$C$98,BO$1)+MINS_PLAYED('10-11 Teamsheets'!$H$2:$R$106,$A124,'10-11 Teamsheets'!$C$2:$C$106,BO$1)+MINS_PLAYED('11-12 Teamsheets'!$H$2:$R$119,$A124,'11-12 Teamsheets'!$C$2:$C$119,BO$1)+MINS_PLAYED('12-13 Teamsheets'!$H$2:$R$126,$A124,'12-13 Teamsheets'!$C$2:$C$126,BO$1)+MINS_PLAYED('13-14 Teamsheets'!$H$2:$R$132,$A124,'13-14 Teamsheets'!$C$2:$C$132,BO$1)+MINS_PLAYED('14-15 Teamsheets'!$H$2:$R$136,$A124,'14-15 Teamsheets'!$C$2:$C$136,BO$1)+MINS_AS_SUB('07-08 Teamsheets'!$S$2:$Z$88,$A124,'07-08 Teamsheets'!$C$2:$C$88,BO$1)+MINS_AS_SUB('08-09 Teamsheets'!$S$2:$Z$92,$A124,'08-09 Teamsheets'!$C$2:$C$92,BO$1)+MINS_AS_SUB('09-10 Teamsheets'!$S$2:$Z$98,$A124,'09-10 Teamsheets'!$C$2:$C$98,BO$1)+MINS_AS_SUB('10-11 Teamsheets'!$S$2:$Z$106,$A124,'10-11 Teamsheets'!$C$2:$C$106,BO$1)+MINS_AS_SUB('11-12 Teamsheets'!$S$2:$Z$119,$A124,'11-12 Teamsheets'!$C$2:$C$119,BO$1)+MINS_AS_SUB('12-13 Teamsheets'!$S$2:$Z$126,$A124,'12-13 Teamsheets'!$C$2:$C$126,BO$1)+MINS_AS_SUB('13-14 Teamsheets'!$S$2:$Z$132,$A124,'13-14 Teamsheets'!$C$2:$C$132,BO$1)+MINS_AS_SUB('14-15 Teamsheets'!$S$2:$Z$136,$A124,'14-15 Teamsheets'!$C$2:$C$136,BO$1)</f>
        <v>0</v>
      </c>
      <c r="BT124" s="71">
        <f>APPS('05-06 Teamsheets'!$H$2:$R$71,$A124,'05-06 Teamsheets'!$C$2:$C$71,B$1)+SUBS('05-06 Teamsheets'!$S$2:$W$71,$A124,'05-06 Teamsheets'!$C$2:$C$71,B$1)+APPS('06-07 Teamsheets'!$H$2:$R$83,$A124,'06-07 Teamsheets'!$C$2:$C$83,G$1)+SUBS('06-07 Teamsheets'!$S$2:$Z$83,$A124,'06-07 Teamsheets'!$C$2:$C$83,G$1)+APPS('07-08 Teamsheets'!$H$2:$R$88,$A124,'07-08 Teamsheets'!$C$2:$C$88,L$1)+SUBS('07-08 Teamsheets'!$S$2:$Z$88,$A124,'07-08 Teamsheets'!$C$2:$C$88,L$1)+APPS('08-09 Teamsheets'!$H$2:$R$92,$A124,'08-09 Teamsheets'!$C$2:$C$92,Q$1)+SUBS('08-09 Teamsheets'!$S$2:$Z$92,$A124,'08-09 Teamsheets'!$C$2:$C$92,Q$1)+APPS('09-10 Teamsheets'!$H$2:$R$98,$A124,'09-10 Teamsheets'!$C$2:$C$98,Q$1)+SUBS('09-10 Teamsheets'!$S$2:$Z$98,$A124,'09-10 Teamsheets'!$C$2:$C$98,Q$1)+APPS('10-11 Teamsheets'!$H$2:$R$107,$A124,'10-11 Teamsheets'!$C$2:$C$107,Q$1)+SUBS('10-11 Teamsheets'!$S$2:$Z$107,$A124,'10-11 Teamsheets'!$C$2:$C$107,Q$1)+APPS('11-12 Teamsheets'!$H$2:$R$119,$A124,'11-12 Teamsheets'!$C$2:$C$119,Q$1)+SUBS('11-12 Teamsheets'!$S$2:$Z$119,$A124,'11-12 Teamsheets'!$C$2:$C$119,Q$1)+APPS('12-13 Teamsheets'!$H$2:$R$126,$A124,'12-13 Teamsheets'!$C$2:$C$126,Q$1)+SUBS('12-13 Teamsheets'!$S$2:$Z$126,$A124,'12-13 Teamsheets'!$C$2:$C$126,Q$1)+APPS('13-14 Teamsheets'!$H$2:$R$132,$A124,'13-14 Teamsheets'!$C$2:$C$132,Q$1)+SUBS('13-14 Teamsheets'!$S$2:$Z$132,$A124,'13-14 Teamsheets'!$C$2:$C$132,Q$1)+APPS('14-15 Teamsheets'!$H$2:$R$136,$A124,'14-15 Teamsheets'!$C$2:$C$136,Q$1)+SUBS('14-15 Teamsheets'!$S$2:$Z$136,$A124,'14-15 Teamsheets'!$C$2:$C$136,Q$1)</f>
        <v>24</v>
      </c>
      <c r="BU124" s="132">
        <v>4</v>
      </c>
      <c r="BV124" s="27">
        <f>APPS('07-08 Teamsheets'!$H$2:$R$88,$A124,'07-08 Teamsheets'!$C$2:$C$88,AZ$1)+SUBS('07-08 Teamsheets'!$S$2:$Z$88,$A124,'07-08 Teamsheets'!$C$2:$C$88,AZ$1)+APPS('11-12 Teamsheets'!$H$2:$R$119,$A124,'11-12 Teamsheets'!$C$2:$C$119,AZ$1)+SUBS('11-12 Teamsheets'!$S$2:$Z$119,$A124,'11-12 Teamsheets'!$C$2:$C$119,AZ$1)+APPS('12-13 Teamsheets'!$H$2:$R$126,$A124,'12-13 Teamsheets'!$C$2:$C$126,AZ$1)+SUBS('12-13 Teamsheets'!$S$2:$Z$126,$A124,'12-13 Teamsheets'!$C$2:$C$126,AZ$1)+APPS('13-14 Teamsheets'!$H$2:$R$132,$A124,'13-14 Teamsheets'!$C$2:$C$132,AZ$1)+SUBS('13-14 Teamsheets'!$S$2:$Z$132,$A124,'13-14 Teamsheets'!$C$2:$C$132,AZ$1)+APPS('14-15 Teamsheets'!$H$2:$R$136,$A124,'14-15 Teamsheets'!$C$2:$C$136,AZ$1)+SUBS('14-15 Teamsheets'!$S$2:$Z$136,$A124,'14-15 Teamsheets'!$C$2:$C$136,AZ$1)+APPS('08-09 Teamsheets'!$H$2:$R$92,$A124,'08-09 Teamsheets'!$C$2:$C$92,BE$1)+APPS('09-10 Teamsheets'!$H$2:$R$98,$A124,'09-10 Teamsheets'!$C$2:$C$98,BE$1)+SUBS('08-09 Teamsheets'!$S$2:$Z$92,$A124,'08-09 Teamsheets'!$C$2:$C$92,BE$1)+SUBS('09-10 Teamsheets'!$S$2:$Z$98,$A124,'09-10 Teamsheets'!$C$2:$C$98,BE$1)+APPS('10-11 Teamsheets'!$H$2:$R$107,$A124,'10-11 Teamsheets'!$C$2:$C$107,BE$1)+SUBS('10-11 Teamsheets'!$S$2:$Z$107,$A124,'10-11 Teamsheets'!$C$2:$C$107,BE$1)+APPS('11-12 Teamsheets'!$H$2:$R$119,$A124,'11-12 Teamsheets'!$C$2:$C$119,BE$1)+SUBS('11-12 Teamsheets'!$S$2:$Z$119,$A124,'11-12 Teamsheets'!$C$2:$C$119,BE$1)+APPS('12-13 Teamsheets'!$H$2:$R$126,$A124,'12-13 Teamsheets'!$C$2:$C$126,BE$1)+SUBS('12-13 Teamsheets'!$S$2:$Z$126,$A124,'12-13 Teamsheets'!$C$2:$C$126,BE$1)+APPS('13-14 Teamsheets'!$H$2:$R$132,$A124,'13-14 Teamsheets'!$C$2:$C$132,BE$1)+SUBS('13-14 Teamsheets'!$S$2:$Z$132,$A124,'13-14 Teamsheets'!$C$2:$C$132,BE$1)+APPS('14-15 Teamsheets'!$H$2:$R$136,$A124,'14-15 Teamsheets'!$C$2:$C$136,BE$1)+SUBS('14-15 Teamsheets'!$S$2:$Z$136,$A124,'14-15 Teamsheets'!$C$2:$C$136,BE$1)</f>
        <v>0</v>
      </c>
      <c r="BW124" s="27">
        <f>APPS('07-08 Teamsheets'!$H$2:$R$88,$A124,'07-08 Teamsheets'!$C$2:$C$88,BJ$1)+APPS('08-09 Teamsheets'!$H$2:$R$92,$A124,'08-09 Teamsheets'!$C$2:$C$92,BJ$1)+APPS('09-10 Teamsheets'!$H$2:$R$98,$A124,'09-10 Teamsheets'!$C$2:$C$98,BJ$1)+SUBS('07-08 Teamsheets'!$S$2:$Z$88,$A124,'07-08 Teamsheets'!$C$2:$C$88,BJ$1)+SUBS('08-09 Teamsheets'!$S$2:$Z$92,$A124,'08-09 Teamsheets'!$C$2:$C$92,BJ$1)+SUBS('09-10 Teamsheets'!$S$2:$Z$98,$A124,'09-10 Teamsheets'!$C$2:$C$98,BJ$1)+APPS('10-11 Teamsheets'!$H$2:$R$107,$A124,'10-11 Teamsheets'!$C$2:$C$107,BJ$1)+SUBS('10-11 Teamsheets'!$S$2:$Z$107,$A124,'10-11 Teamsheets'!$C$2:$C$107,BJ$1)+APPS('11-12 Teamsheets'!$H$2:$R$119,$A124,'11-12 Teamsheets'!$C$2:$C$119,BJ$1)+SUBS('11-12 Teamsheets'!$S$2:$Z$111,$A124,'11-12 Teamsheets'!$C$2:$C$119,BJ$1)+APPS('12-13 Teamsheets'!$H$2:$R$126,$A124,'12-13 Teamsheets'!$C$2:$C$126,BJ$1)+SUBS('12-13 Teamsheets'!$S$2:$Z$118,$A124,'12-13 Teamsheets'!$C$2:$C$126,BJ$1)+APPS('13-14 Teamsheets'!$H$2:$R$132,$A124,'13-14 Teamsheets'!$C$2:$C$132,BJ$1)+SUBS('13-14 Teamsheets'!$S$2:$Z$124,$A124,'13-14 Teamsheets'!$C$2:$C$132,BJ$1)+APPS('14-15 Teamsheets'!$H$2:$R$136,$A124,'14-15 Teamsheets'!$C$2:$C$136,BJ$1)+SUBS('14-15 Teamsheets'!$S$2:$Z$128,$A124,'14-15 Teamsheets'!$C$2:$C$136,BJ$1)</f>
        <v>0</v>
      </c>
      <c r="BX124" s="27">
        <f>APPS('07-08 Teamsheets'!$H$2:$R$88,$A124,'07-08 Teamsheets'!$C$2:$C$88,BO$1)+APPS('08-09 Teamsheets'!$H$2:$R$92,$A124,'08-09 Teamsheets'!$C$2:$C$92,BO$1)+APPS('09-10 Teamsheets'!$H$2:$R$98,$A124,'09-10 Teamsheets'!$C$2:$C$98,BO$1)+SUBS('07-08 Teamsheets'!$S$2:$Z$88,$A124,'07-08 Teamsheets'!$C$2:$C$88,BO$1)+SUBS('08-09 Teamsheets'!$S$2:$Z$92,$A124,'08-09 Teamsheets'!$C$2:$C$92,BO$1)+SUBS('09-10 Teamsheets'!$S$2:$Z$98,$A124,'09-10 Teamsheets'!$C$2:$C$98,BO$1)+APPS('10-11 Teamsheets'!$H$2:$R$107,$A124,'10-11 Teamsheets'!$C$2:$C$107,BO$1)+SUBS('10-11 Teamsheets'!$S$2:$Z$107,$A124,'10-11 Teamsheets'!$C$2:$C$107,BO$1)+APPS('11-12 Teamsheets'!$H$2:$R$119,$A124,'11-12 Teamsheets'!$C$2:$C$119,BO$1)+SUBS('11-12 Teamsheets'!$S$2:$Z$119,$A124,'11-12 Teamsheets'!$C$2:$C$119,BO$1)+APPS('12-13 Teamsheets'!$H$2:$R$126,$A124,'12-13 Teamsheets'!$C$2:$C$126,BO$1)+SUBS('12-13 Teamsheets'!$S$2:$Z$126,$A124,'12-13 Teamsheets'!$C$2:$C$126,BO$1)+APPS('13-14 Teamsheets'!$H$2:$R$132,$A124,'13-14 Teamsheets'!$C$2:$C$132,BO$1)+SUBS('13-14 Teamsheets'!$S$2:$Z$132,$A124,'13-14 Teamsheets'!$C$2:$C$132,BO$1)+APPS('14-15 Teamsheets'!$H$2:$R$136,$A124,'14-15 Teamsheets'!$C$2:$C$136,BO$1)+SUBS('14-15 Teamsheets'!$S$2:$Z$136,$A124,'14-15 Teamsheets'!$C$2:$C$136,BO$1)</f>
        <v>0</v>
      </c>
      <c r="BY124" s="28">
        <f t="shared" si="31"/>
        <v>4</v>
      </c>
      <c r="BZ124" s="27" t="str">
        <f>(APPS('05-06 Teamsheets'!$H$2:$R$71,$A124) + APPS('06-07 Teamsheets'!$H$2:$R$83,$A124) +APPS('07-08 Teamsheets'!$H$2:$R$88,$A124) + APPS('08-09 Teamsheets'!$H$2:$R$92,$A124)+APPS('09-10 Teamsheets'!$H$2:$R$98,$A124)+APPS('10-11 Teamsheets'!$H$2:$R$107,$A124)+APPS('11-12 Teamsheets'!$H$2:$R$119,$A124)+APPS('12-13 Teamsheets'!$H$2:$R$126,$A124)+APPS('13-14 Teamsheets'!$H$2:$R$132,$A124)+APPS('14-15 Teamsheets'!$H$2:$R$136,$A124)) &amp; "(" &amp; (SUBS('05-06 Teamsheets'!$S$2:$W$71,$A124)+SUBS('06-07 Teamsheets'!$S$2:$Z$83,$A124)+SUBS('07-08 Teamsheets'!$S$2:$Z$88,$A124) +SUBS('08-09 Teamsheets'!$S$2:$Z$92,$A124)+SUBS('09-10 Teamsheets'!$S$2:$Z$98,$A124)+SUBS('10-11 Teamsheets'!$S$2:$Z$107,$A124)+SUBS('11-12 Teamsheets'!$S$2:$Z$119,$A124)+SUBS('12-13 Teamsheets'!$S$2:$Z$126,$A124)+SUBS('13-14 Teamsheets'!$S$2:$Z$132,$A124)+SUBS('14-15 Teamsheets'!$S$2:$Z$136,$A124)) &amp; ")"</f>
        <v>21(7)</v>
      </c>
      <c r="CA124" s="28">
        <f t="shared" si="32"/>
        <v>28</v>
      </c>
      <c r="CB124" s="71">
        <f>GOALS('05-06 Teamsheets'!$H$2:$W$71,$A124,'05-06 Teamsheets'!$C$2:$C$71,B$1)+GOALS('06-07 Teamsheets'!$H$2:$Z$83,$A124,'06-07 Teamsheets'!$C$2:$C$83,G$1)+GOALS('07-08 Teamsheets'!$H$2:$Z$88,$A124,'07-08 Teamsheets'!$C$2:$C$88,L$1)+GOALS('08-09 Teamsheets'!$H$2:$Z$92,$A124,'08-09 Teamsheets'!$C$2:$C$92,Q$1)+GOALS('09-10 Teamsheets'!$H$2:$Z$98,$A124,'09-10 Teamsheets'!$C$2:$C$98,Q$1)+GOALS('10-11 Teamsheets'!$H$2:$Z$107,$A124,'10-11 Teamsheets'!$C$2:$C$107,Q$1)+GOALS('11-12 Teamsheets'!$H$2:$Z$119,$A124,'11-12 Teamsheets'!$C$2:$C$119,Q$1)+GOALS('12-13 Teamsheets'!$H$2:$Z$126,$A124,'12-13 Teamsheets'!$C$2:$C$126,Q$1)+GOALS('13-14 Teamsheets'!$H$2:$Z$132,$A124,'13-14 Teamsheets'!$C$2:$C$132,Q$1)+GOALS('14-15 Teamsheets'!$H$2:$Z$136,$A124,'14-15 Teamsheets'!$C$2:$C$136,Q$1)</f>
        <v>7</v>
      </c>
      <c r="CC124" s="27">
        <f>GOALS('05-06 Teamsheets'!$H$2:$W$71,$A124,'05-06 Teamsheets'!$C$2:$C$71,V$1)+GOALS('05-06 Teamsheets'!$H$2:$W$71,$A124,'05-06 Teamsheets'!$C$2:$C$71,AA$1)+GOALS('06-07 Teamsheets'!$H$2:$Z$83,$A124,'06-07 Teamsheets'!$C$2:$C$83,AF$1)+GOALS('06-07 Teamsheets'!$H$2:$Z$83,$A124,'06-07 Teamsheets'!$C$2:$C$83,AK$1)+GOALS('07-08 Teamsheets'!$H$2:$Z$88,$A124,'07-08 Teamsheets'!$C$2:$C$88,AP$1)+GOALS('07-08 Teamsheets'!$H$2:$Z$88,$A124,'07-08 Teamsheets'!$C$2:$C$88,AU$1)+GOALS('07-08 Teamsheets'!$H$2:$Z$88,$A124,'07-08 Teamsheets'!$C$2:$C$88,AZ$1)+GOALS('11-12 Teamsheets'!$H$2:$Z$119,$A124,'11-12 Teamsheets'!$C$2:$C$119,AZ$1)+GOALS('12-13 Teamsheets'!$H$2:$Z$120,$A124,'12-13 Teamsheets'!$C$2:$C$120,AZ$1)+GOALS('13-14 Teamsheets'!$H$2:$Z$126,$A124,'13-14 Teamsheets'!$C$2:$C$126,AZ$1)+GOALS('14-15 Teamsheets'!$H$2:$Z$130,$A124,'14-15 Teamsheets'!$C$2:$C$130,AZ$1)+GOALS('08-09 Teamsheets'!$H$2:$Z$92,$A124,'08-09 Teamsheets'!$C$2:$C$92,BE$1)+GOALS('09-10 Teamsheets'!$H$2:$Z$98,$A124,'09-10 Teamsheets'!$C$2:$C$98,BE$1)+GOALS('10-11 Teamsheets'!$H$2:$Z$107,$A124,'10-11 Teamsheets'!$C$2:$C$107,BE$1)+GOALS('11-12 Teamsheets'!$H$2:$Z$119,$A124,'11-12 Teamsheets'!$C$2:$C$119,BE$1)+GOALS('12-13 Teamsheets'!$H$2:$Z$126,$A124,'12-13 Teamsheets'!$C$2:$C$126,BE$1)+GOALS('13-14 Teamsheets'!$H$2:$Z$132,$A124,'13-14 Teamsheets'!$C$2:$C$132,BE$1)+GOALS('14-15 Teamsheets'!$H$2:$Z$136,$A124,'14-15 Teamsheets'!$C$2:$C$136,BE$1)</f>
        <v>0</v>
      </c>
      <c r="CD124" s="27">
        <f>GOALS('07-08 Teamsheets'!$H$2:$Z$88,$A124,'07-08 Teamsheets'!$C$2:$C$88,BJ$1)
+GOALS('08-09 Teamsheets'!$H$2:$Z$92,$A124,'08-09 Teamsheets'!$C$2:$C$92,BJ$1)
+GOALS('09-10 Teamsheets'!$H$2:$Z$98,$A124,'09-10 Teamsheets'!$C$2:$C$98,BJ$1)
+GOALS('10-11 Teamsheets'!$H$2:$Z$107,$A124,'10-11 Teamsheets'!$C$2:$C$107,BJ$1)
+GOALS('11-12 Teamsheets'!$H$2:$Z$119,$A124,'11-12 Teamsheets'!$C$2:$C$119,BJ$1)
+GOALS('12-13 Teamsheets'!$H$2:$Z$124,$A124,'12-13 Teamsheets'!$C$2:$C$124,BJ$1)+GOALS('13-14 Teamsheets'!$H$2:$Z$130,$A124,'13-14 Teamsheets'!$C$2:$C$130,BJ$1)+GOALS('14-15 Teamsheets'!$H$2:$Z$134,$A124,'14-15 Teamsheets'!$C$2:$C$134,BJ$1)
+GOALS('07-08 Teamsheets'!$H$2:$Z$88,$A124,'07-08 Teamsheets'!$C$2:$C$88,BO$1)
+GOALS('08-09 Teamsheets'!$H$2:$Z$92,$A124,'08-09 Teamsheets'!$C$2:$C$92,BO$1)
+GOALS('09-10 Teamsheets'!$H$2:$Z$98,$A124,'09-10 Teamsheets'!$C$2:$C$98,BO$1)
+GOALS('10-11 Teamsheets'!$H$2:$Z$107,$A124,'10-11 Teamsheets'!$C$2:$C$107,BO$1)
+GOALS('11-12 Teamsheets'!$H$2:$Z$119,$A124,'11-12 Teamsheets'!$C$2:$C$119,BO$1)
+GOALS('12-13 Teamsheets'!$H$2:$Z$126,$A124,'12-13 Teamsheets'!$C$2:$C$126,BO$1)+GOALS('13-14 Teamsheets'!$H$2:$Z$132,$A124,'13-14 Teamsheets'!$C$2:$C$132,BO$1)+GOALS('14-15 Teamsheets'!$H$2:$Z$136,$A124,'14-15 Teamsheets'!$C$2:$C$136,BO$1)</f>
        <v>0</v>
      </c>
      <c r="CE124" s="28">
        <f t="shared" si="33"/>
        <v>0</v>
      </c>
      <c r="CF124" s="27" t="str">
        <f>(GOALS('05-06 Teamsheets'!$H$2:$R$71,$A124) +GOALS('06-07 Teamsheets'!$H$2:$R$83,$A124) +  GOALS('07-08 Teamsheets'!$H$2:$R$88,$A124) + GOALS('08-09 Teamsheets'!$H$2:$R$92,$A124)+GOALS('09-10 Teamsheets'!$H$2:$R$98,$A124)+GOALS('10-11 Teamsheets'!$H$2:$R$107,$A124)+GOALS('11-12 Teamsheets'!$H$2:$R$119,$A124)+GOALS('12-13 Teamsheets'!$H$2:$R$126,$A124)+GOALS('13-14 Teamsheets'!$H$2:$R$132,$A124)+GOALS('14-15 Teamsheets'!$H$2:$R$136,$A124)) &amp; "(" &amp; (GOALS('05-06 Teamsheets'!$S$2:$W$71,$A124)+GOALS('06-07 Teamsheets'!$S$2:$Z$83,$A124)+GOALS('07-08 Teamsheets'!$S$2:$Z$88,$A124)+GOALS('08-09 Teamsheets'!$S$2:$Z$92,$A124)+GOALS('09-10 Teamsheets'!$S$2:$Z$98,$A124)+GOALS('10-11 Teamsheets'!$S$2:$Z$107,$A124)+GOALS('11-12 Teamsheets'!$S$2:$Z$119,$A124)+GOALS('12-13 Teamsheets'!$S$2:$Z$126,$A124)+GOALS('13-14 Teamsheets'!$S$2:$Z$132,$A124)+GOALS('14-15 Teamsheets'!$S$2:$Z$136,$A124)) &amp; ")"</f>
        <v>7(0)</v>
      </c>
      <c r="CG124" s="28">
        <f t="shared" si="34"/>
        <v>7</v>
      </c>
      <c r="CH124" s="71">
        <f t="shared" si="35"/>
        <v>0</v>
      </c>
      <c r="CI124" s="83">
        <f t="shared" si="36"/>
        <v>0</v>
      </c>
      <c r="CJ124" s="77">
        <f t="shared" si="37"/>
        <v>0</v>
      </c>
      <c r="CK124" s="74" t="str">
        <f>(CARDS('05-06 Teamsheets'!$H$2:$W$71,$A124,$CX$2)+CARDS('06-07 Teamsheets'!$H$2:$Z$83,$A124,$CX$2)+CARDS('07-08 Teamsheets'!$H$2:$Z$88,$A124,$CX$2)+CARDS('08-09 Teamsheets'!$H$2:$Z$92,$A124,$CX$2)+CARDS('09-10 Teamsheets'!$H$2:$Z$98,$A124,$CX$2)+CARDS('10-11 Teamsheets'!$H$2:$Z$107,$A124,$CX$2)+CARDS('11-12 Teamsheets'!$H$2:$Z$119,$A124,$CX$2)+CARDS('12-13 Teamsheets'!$H$2:$Z$126,$A124,$CX$2)+CARDS('13-14 Teamsheets'!$H$2:$Z$130,$A124,$CX$2)) &amp; "(" &amp; (CARDS('05-06 Teamsheets'!$H$2:$W$71,$A124,$CX$3)+CARDS('06-07 Teamsheets'!$H$2:$Z$83,$A124,$CX$3)+CARDS('07-08 Teamsheets'!$H$2:$Z$88,$A124,$CX$3)+CARDS('08-09 Teamsheets'!$H$2:$Z$92,$A124,$CX$3)+CARDS('09-10 Teamsheets'!$H$2:$Z$98,$A124,$CX$3)+CARDS('10-11 Teamsheets'!$H$2:$Z$107,$A124,$CX$3)+CARDS('11-12 Teamsheets'!$H$2:$Z$119,$A124,$CX$3)+CARDS('13-14 Teamsheets'!$H$2:$Z$130,$A124,$CX$3)) &amp; ")"</f>
        <v>4(1)</v>
      </c>
      <c r="CL124" s="28">
        <f t="shared" si="10"/>
        <v>1517</v>
      </c>
      <c r="CM124" s="28">
        <f t="shared" si="47"/>
        <v>193</v>
      </c>
      <c r="CN124" s="77">
        <f t="shared" si="12"/>
        <v>1710</v>
      </c>
      <c r="CO124" s="28">
        <f t="shared" si="29"/>
        <v>61.071428571428569</v>
      </c>
      <c r="CP124" s="28">
        <f t="shared" si="30"/>
        <v>0.25</v>
      </c>
      <c r="CQ124" s="77">
        <f t="shared" si="24"/>
        <v>244.28571428571428</v>
      </c>
      <c r="CS124" s="71">
        <f t="shared" si="26"/>
        <v>66</v>
      </c>
      <c r="CT124" s="83">
        <f t="shared" si="27"/>
        <v>66</v>
      </c>
      <c r="CU124" s="77">
        <f t="shared" si="28"/>
        <v>29</v>
      </c>
    </row>
    <row r="125" spans="1:102" x14ac:dyDescent="0.2">
      <c r="A125" s="26" t="s">
        <v>2442</v>
      </c>
      <c r="B125" s="27" t="s">
        <v>1652</v>
      </c>
      <c r="C125" s="27" t="s">
        <v>1636</v>
      </c>
      <c r="D125" s="27">
        <v>0</v>
      </c>
      <c r="E125" s="27" t="s">
        <v>1635</v>
      </c>
      <c r="F125" s="82">
        <v>87</v>
      </c>
      <c r="G125" s="27" t="s">
        <v>1635</v>
      </c>
      <c r="H125" s="27" t="s">
        <v>1635</v>
      </c>
      <c r="I125" s="27">
        <v>0</v>
      </c>
      <c r="J125" s="27" t="s">
        <v>1635</v>
      </c>
      <c r="K125" s="82">
        <v>0</v>
      </c>
      <c r="L125" s="27" t="s">
        <v>1635</v>
      </c>
      <c r="M125" s="27" t="s">
        <v>1635</v>
      </c>
      <c r="N125" s="27">
        <v>0</v>
      </c>
      <c r="O125" s="27" t="s">
        <v>1635</v>
      </c>
      <c r="P125" s="82">
        <v>0</v>
      </c>
      <c r="Q125" s="27" t="str">
        <f>(APPS('08-09 Teamsheets'!$H$2:$R$92,$A125,'08-09 Teamsheets'!$C$2:$C$92,Q$1)+APPS('09-10 Teamsheets'!$H$2:$R$98,$A125,'09-10 Teamsheets'!$C$2:$C$98,Q$1)+APPS('10-11 Teamsheets'!$H$2:$R$107,$A125,'10-11 Teamsheets'!$C$2:$C$107,Q$1)+APPS('11-12 Teamsheets'!$H$2:$R$119,$A125,'11-12 Teamsheets'!$C$2:$C$119,Q$1)+APPS('12-13 Teamsheets'!$H$2:$R$126,$A125,'12-13 Teamsheets'!$C$2:$C$126,Q$1)+APPS('13-14 Teamsheets'!$H$2:$R$132,$A125,'13-14 Teamsheets'!$C$2:$C$132,Q$1)+APPS('14-15 Teamsheets'!$H$2:$R$136,$A125,'14-15 Teamsheets'!$C$2:$C$136,Q$1)) &amp; "(" &amp; (SUBS('08-09 Teamsheets'!$S$2:$Z$92,$A125,'08-09 Teamsheets'!$C$2:$C$92,Q$1)+SUBS('09-10 Teamsheets'!$S$2:$Z$98,$A125,'09-10 Teamsheets'!$C$2:$C$98,Q$1)+SUBS('10-11 Teamsheets'!$S$2:$Z$107,$A125,'10-11 Teamsheets'!$C$2:$C$107,Q$1)+SUBS('11-12 Teamsheets'!$S$2:$Z$119,$A125,'11-12 Teamsheets'!$C$2:$C$119,Q$1)+SUBS('12-13 Teamsheets'!$S$2:$Z$126,$A125,'12-13 Teamsheets'!$C$2:$C$126,Q$1)+SUBS('13-14 Teamsheets'!$S$2:$Z$132,$A125,'13-14 Teamsheets'!$C$2:$C$132,Q$1)+SUBS('14-15 Teamsheets'!$S$2:$Z$136,$A125,'14-15 Teamsheets'!$C$2:$C$136,Q$1)) &amp; ")"</f>
        <v>0(0)</v>
      </c>
      <c r="R125" s="27" t="str">
        <f>(GOALS('08-09 Teamsheets'!$H$2:$R$92,$A125,'08-09 Teamsheets'!$C$2:$C$92,Q$1)+GOALS('09-10 Teamsheets'!$H$2:$R$98,$A125,'09-10 Teamsheets'!$C$2:$C$98,Q$1)+GOALS('10-11 Teamsheets'!$H$2:$R$107,$A125,'10-11 Teamsheets'!$C$2:$C$107,Q$1)+GOALS('11-12 Teamsheets'!$H$2:$R$119,$A125,'11-12 Teamsheets'!$C$2:$C$119,Q$1)+GOALS('12-13 Teamsheets'!$H$2:$R$126,$A125,'12-13 Teamsheets'!$C$2:$C$126,Q$1)+GOALS('13-14 Teamsheets'!$H$2:$R$132,$A125,'13-14 Teamsheets'!$C$2:$C$132,Q$1)+GOALS('14-15 Teamsheets'!$H$2:$R$136,$A125,'14-15 Teamsheets'!$C$2:$C$136,Q$1)) &amp; "(" &amp; (GOALS('08-09 Teamsheets'!$S$2:$Z$92,$A125,'08-09 Teamsheets'!$C$2:$C$92,Q$1)+GOALS('09-10 Teamsheets'!$S$2:$Z$98,$A125,'09-10 Teamsheets'!$C$2:$C$98,Q$1)+GOALS('10-11 Teamsheets'!$S$2:$Z$107,$A125,'10-11 Teamsheets'!$C$2:$C$107,Q$1)+GOALS('11-12 Teamsheets'!$S$2:$Z$119,$A125,'11-12 Teamsheets'!$C$2:$C$119,Q$1)+GOALS('12-13 Teamsheets'!$S$2:$Z$126,$A125,'12-13 Teamsheets'!$C$2:$C$126,Q$1)+GOALS('13-14 Teamsheets'!$S$2:$Z$132,$A125,'13-14 Teamsheets'!$C$2:$C$132,Q$1)+GOALS('14-15 Teamsheets'!$S$2:$Z$136,$A125,'14-15 Teamsheets'!$C$2:$C$136,Q$1)) &amp; ")"</f>
        <v>0(0)</v>
      </c>
      <c r="S125" s="27">
        <f>Clean_sheet('08-09 Teamsheets'!$C$2:$H$92,$A125,Q$1)+Clean_sheet('09-10 Teamsheets'!$C$2:$H$98,$A125,Q$1)+Clean_sheet('10-11 Teamsheets'!$C$2:$H$107,$A125,Q$1)+Clean_sheet('11-12 Teamsheets'!$C$2:$H$119,$A125,Q$1)+Clean_sheet('12-13 Teamsheets'!$C$2:$H$126,$A125,Q$1)+Clean_sheet('13-14 Teamsheets'!$C$2:$H$132,$A125,Q$1)+Clean_sheet('14-15 Teamsheets'!$C$2:$H$136,$A125,Q$1)</f>
        <v>0</v>
      </c>
      <c r="T125" s="27" t="str">
        <f>(CARDS('08-09 Teamsheets'!$H$2:$Z$92,$A125,$CX$2,'08-09 Teamsheets'!$C$2:$C$92,Q$1)+CARDS('09-10 Teamsheets'!$H$2:$Z$98,$A125,$CX$2,'09-10 Teamsheets'!$C$2:$C$98,Q$1)+CARDS('10-11 Teamsheets'!$H$2:$Z$107,$A125,$CX$2,'10-11 Teamsheets'!$C$2:$C$107,Q$1)+CARDS('11-12 Teamsheets'!$H$2:$Z$119,$A125,$CX$2,'11-12 Teamsheets'!$C$2:$C$119,Q$1)+CARDS('12-13 Teamsheets'!$H$2:$Z$126,$A125,$CX$2,'12-13 Teamsheets'!$C$2:$C$126,Q$1)+CARDS('13-14 Teamsheets'!$H$2:$Z$132,$A125,$CX$2,'13-14 Teamsheets'!$C$2:$C$132,Q$1)+CARDS('14-15 Teamsheets'!$H$2:$Z$136,$A125,$CX$2,'14-15 Teamsheets'!$C$2:$C$136,Q$1)) &amp; "(" &amp; (CARDS('08-09 Teamsheets'!$H$2:$Z$92,$A125,$CX$3,'08-09 Teamsheets'!$C$2:$C$92,Q$1)+CARDS('09-10 Teamsheets'!$H$2:$Z$98,$A125,$CX$3,'09-10 Teamsheets'!$C$2:$C$98,Q$1)+CARDS('10-11 Teamsheets'!$H$2:$Z$107,$A125,$CX$3,'10-11 Teamsheets'!$C$2:$C$107,Q$1)+CARDS('11-12 Teamsheets'!$H$2:$Z$119,$A125,$CX$3,'11-12 Teamsheets'!$C$2:$C$119,Q$1)+CARDS('12-13 Teamsheets'!$H$2:$Z$126,$A125,$CX$3,'12-13 Teamsheets'!$C$2:$C$126,Q$1)+CARDS('13-14 Teamsheets'!$H$2:$Z$132,$A125,$CX$3,'13-14 Teamsheets'!$C$2:$C$132,Q$1)+CARDS('14-15 Teamsheets'!$H$2:$Z$136,$A125,$CX$3,'14-15 Teamsheets'!$C$2:$C$136,Q$1)) &amp; ")"</f>
        <v>0(0)</v>
      </c>
      <c r="U125" s="82">
        <f>MINS_PLAYED('08-09 Teamsheets'!$H$2:$R$92,$A125,'08-09 Teamsheets'!$C$2:$C$92,Q$1)+MINS_PLAYED('09-10 Teamsheets'!$H$2:$R$98,$A125,'09-10 Teamsheets'!$C$2:$C$98,Q$1)+ MINS_AS_SUB('08-09 Teamsheets'!$S$2:$Z$92,$A125,'08-09 Teamsheets'!$C$2:$C$92,Q$1)+ MINS_AS_SUB('09-10 Teamsheets'!$S$2:$Z$98,$A125,'09-10 Teamsheets'!$C$2:$C$98,Q$1)+MINS_PLAYED('10-11 Teamsheets'!$H$2:$R$107,$A125,'10-11 Teamsheets'!$C$2:$C$107,Q$1)+MINS_AS_SUB('10-11 Teamsheets'!$S$2:$Z$107,$A125,'10-11 Teamsheets'!$C$2:$C$107,Q$1)+MINS_PLAYED('11-12 Teamsheets'!$H$2:$R$119,$A125,'11-12 Teamsheets'!$C$2:$C$119,Q$1)+MINS_AS_SUB('11-12 Teamsheets'!$S$2:$Z$119,$A125,'11-12 Teamsheets'!$C$2:$C$119,Q$1)+MINS_PLAYED('12-13 Teamsheets'!$H$2:$R$126,$A125,'12-13 Teamsheets'!$C$2:$C$126,Q$1)+MINS_AS_SUB('12-13 Teamsheets'!$S$2:$Z$126,$A125,'12-13 Teamsheets'!$C$2:$C$126,Q$1)+MINS_PLAYED('13-14 Teamsheets'!$H$2:$R$132,$A125,'13-14 Teamsheets'!$C$2:$C$132,Q$1)+MINS_AS_SUB('13-14 Teamsheets'!$S$2:$Z$132,$A125,'13-14 Teamsheets'!$C$2:$C$132,Q$1)+MINS_PLAYED('14-15 Teamsheets'!$H$2:$R$136,$A125,'14-15 Teamsheets'!$C$2:$C$136,Q$1)+MINS_AS_SUB('14-15 Teamsheets'!$S$2:$Z$136,$A125,'14-15 Teamsheets'!$C$2:$C$136,Q$1)</f>
        <v>0</v>
      </c>
      <c r="V125" s="27" t="s">
        <v>1691</v>
      </c>
      <c r="W125" s="27" t="s">
        <v>1635</v>
      </c>
      <c r="X125" s="27">
        <v>0</v>
      </c>
      <c r="Y125" s="27" t="s">
        <v>1635</v>
      </c>
      <c r="Z125" s="82">
        <v>30</v>
      </c>
      <c r="AA125" s="27" t="s">
        <v>1691</v>
      </c>
      <c r="AB125" s="27" t="s">
        <v>1635</v>
      </c>
      <c r="AC125" s="27">
        <v>0</v>
      </c>
      <c r="AD125" s="27" t="s">
        <v>1635</v>
      </c>
      <c r="AE125" s="82">
        <v>12</v>
      </c>
      <c r="AF125" s="27" t="s">
        <v>1635</v>
      </c>
      <c r="AG125" s="27" t="s">
        <v>1635</v>
      </c>
      <c r="AH125" s="27">
        <v>0</v>
      </c>
      <c r="AI125" s="27" t="s">
        <v>1635</v>
      </c>
      <c r="AJ125" s="82">
        <v>0</v>
      </c>
      <c r="AK125" s="27" t="s">
        <v>1635</v>
      </c>
      <c r="AL125" s="27" t="s">
        <v>1635</v>
      </c>
      <c r="AM125" s="27">
        <v>0</v>
      </c>
      <c r="AN125" s="27" t="s">
        <v>1635</v>
      </c>
      <c r="AO125" s="82">
        <v>0</v>
      </c>
      <c r="AP125" s="27" t="s">
        <v>1635</v>
      </c>
      <c r="AQ125" s="27" t="s">
        <v>1635</v>
      </c>
      <c r="AR125" s="27">
        <v>0</v>
      </c>
      <c r="AS125" s="27" t="s">
        <v>1635</v>
      </c>
      <c r="AT125" s="82">
        <v>0</v>
      </c>
      <c r="AU125" s="27" t="s">
        <v>1635</v>
      </c>
      <c r="AV125" s="27" t="s">
        <v>1635</v>
      </c>
      <c r="AW125" s="27">
        <v>0</v>
      </c>
      <c r="AX125" s="27" t="s">
        <v>1635</v>
      </c>
      <c r="AY125" s="82">
        <v>0</v>
      </c>
      <c r="AZ125" s="27" t="str">
        <f>(APPS('07-08 Teamsheets'!$H$2:$R$88,$A125,'07-08 Teamsheets'!$C$2:$C$88,AZ$1)+APPS('11-12 Teamsheets'!$H$2:$R$119,$A125,'11-12 Teamsheets'!$C$2:$C$119,AZ$1)+APPS('12-13 Teamsheets'!$H$2:$R$126,$A125,'12-13 Teamsheets'!$C$2:$C$126,AZ$1)+APPS('13-14 Teamsheets'!$H$2:$R$132,$A125,'13-14 Teamsheets'!$C$2:$C$132,AZ$1)+APPS('14-15 Teamsheets'!$H$2:$R$136,$A125,'14-15 Teamsheets'!$C$2:$C$136,AZ$1)) &amp; "(" &amp; (SUBS('07-08 Teamsheets'!$S$2:$Z$88,$A125,'07-08 Teamsheets'!$C$2:$C$88,AZ$1)+SUBS('11-12 Teamsheets'!$S$2:$Z$119,$A125,'11-12 Teamsheets'!$C$2:$C$119,AZ$1)+SUBS('12-13 Teamsheets'!$S$2:$Z$126,$A125,'12-13 Teamsheets'!$C$2:$C$126,AZ$1)+SUBS('13-14 Teamsheets'!$S$2:$Z$132,$A125,'13-14 Teamsheets'!$C$2:$C$132,AZ$1)+SUBS('14-15 Teamsheets'!$S$2:$Z$136,$A125,'14-15 Teamsheets'!$C$2:$C$136,AZ$1)) &amp; ")"</f>
        <v>0(0)</v>
      </c>
      <c r="BA125" s="27" t="str">
        <f>(GOALS('07-08 Teamsheets'!$H$2:$R$88,$A125,'07-08 Teamsheets'!$C$2:$C$88,AZ$1)+GOALS('11-12 Teamsheets'!$H$2:$R$119,$A125,'11-12 Teamsheets'!$C$2:$C$119,AZ$1)+GOALS('12-13 Teamsheets'!$H$2:$R$126,$A125,'12-13 Teamsheets'!$C$2:$C$126,AZ$1)+GOALS('13-14 Teamsheets'!$H$2:$R$132,$A125,'13-14 Teamsheets'!$C$2:$C$132,AZ$1)+GOALS('14-15 Teamsheets'!$H$2:$R$136,$A125,'14-15 Teamsheets'!$C$2:$C$136,AZ$1)) &amp; "(" &amp; (GOALS('07-08 Teamsheets'!$S$2:$Z$88,$A125,'07-08 Teamsheets'!$C$2:$C$88,AZ$1)+GOALS('11-12 Teamsheets'!$S$2:$Z$119,$A125,'11-12 Teamsheets'!$C$2:$C$119,AZ$1)+GOALS('12-13 Teamsheets'!$S$2:$Z$126,$A125,'12-13 Teamsheets'!$C$2:$C$126,AZ$1)+GOALS('13-14 Teamsheets'!$S$2:$Z$132,$A125,'13-14 Teamsheets'!$C$2:$C$132,AZ$1)+GOALS('14-15 Teamsheets'!$S$2:$Z$136,$A125,'14-15 Teamsheets'!$C$2:$C$136,AZ$1)) &amp; ")"</f>
        <v>0(0)</v>
      </c>
      <c r="BB125" s="27">
        <f>Clean_sheet('07-08 Teamsheets'!$C$2:$H$92,$A125,AZ$1)+Clean_sheet('11-12 Teamsheets'!$C$2:$H$119,$A125,AZ$1)+Clean_sheet('12-13 Teamsheets'!$C$2:$H$126,$A125,AZ$1)+Clean_sheet('13-14 Teamsheets'!$C$2:$H$132,$A125,AZ$1)+Clean_sheet('14-15 Teamsheets'!$C$2:$H$136,$A125,AZ$1)</f>
        <v>0</v>
      </c>
      <c r="BC125" s="27" t="str">
        <f>(CARDS('07-08 Teamsheets'!$H$2:$Z$88,$A125,$CX$2,'07-08 Teamsheets'!$C$2:$C$88,AZ$1)+CARDS('11-12 Teamsheets'!$H$2:$Z$119,$A125,$CX$2,'11-12 Teamsheets'!$C$2:$C$119,AZ$1)+CARDS('12-13 Teamsheets'!$H$2:$Z$126,$A125,$CX$2,'12-13 Teamsheets'!$C$2:$C$126,AZ$1)+CARDS('13-14 Teamsheets'!$H$2:$Z$132,$A125,$CX$2,'13-14 Teamsheets'!$C$2:$C$132,AZ$1)+CARDS('14-15 Teamsheets'!$H$2:$Z$136,$A125,$CX$2,'14-15 Teamsheets'!$C$2:$C$136,AZ$1)) &amp; "(" &amp; (CARDS('07-08 Teamsheets'!$H$2:$Z$88,$A125,$CX$3,'07-08 Teamsheets'!$C$2:$C$88,AZ$1)+CARDS('11-12 Teamsheets'!$H$2:$Z$119,$A125,$CX$3,'11-12 Teamsheets'!$C$2:$C$119,AZ$1)+CARDS('12-13 Teamsheets'!$H$2:$Z$126,$A125,$CX$3,'12-13 Teamsheets'!$C$2:$C$126,AZ$1)+CARDS('13-14 Teamsheets'!$H$2:$Z$132,$A125,$CX$3,'13-14 Teamsheets'!$C$2:$C$132,AZ$1)+CARDS('14-15 Teamsheets'!$H$2:$Z$136,$A125,$CX$3,'14-15 Teamsheets'!$C$2:$C$136,AZ$1)) &amp; ")"</f>
        <v>0(0)</v>
      </c>
      <c r="BD125" s="82">
        <f>MINS_PLAYED('07-08 Teamsheets'!$H$2:$R$88,$A125,'07-08 Teamsheets'!$C$2:$C$88,AZ$1)+MINS_PLAYED('11-12 Teamsheets'!$H$2:$R$119,$A125,'11-12 Teamsheets'!$C$2:$C$119,AZ$1)+MINS_PLAYED('12-13 Teamsheets'!$H$2:$R$126,$A125,'12-13 Teamsheets'!$C$2:$C$126,AZ$1)+MINS_PLAYED('13-14 Teamsheets'!$H$2:$R$132,$A125,'13-14 Teamsheets'!$C$2:$C$132,AZ$1)+MINS_PLAYED('14-15 Teamsheets'!$H$2:$R$136,$A125,'14-15 Teamsheets'!$C$2:$C$136,AZ$1)+MINS_AS_SUB('07-08 Teamsheets'!$S$2:$Z$88,$A125,'07-08 Teamsheets'!$C$2:$C$88,AZ$1)+MINS_AS_SUB('11-12 Teamsheets'!$S$2:$Z$119,$A125,'11-12 Teamsheets'!$C$2:$C$119,AZ$1)+MINS_AS_SUB('12-13 Teamsheets'!$S$2:$Z$126,$A125,'12-13 Teamsheets'!$C$2:$C$126,AZ$1)+MINS_AS_SUB('13-14 Teamsheets'!$S$2:$Z$132,$A125,'13-14 Teamsheets'!$C$2:$C$132,AZ$1)+MINS_AS_SUB('14-15 Teamsheets'!$S$2:$Z$136,$A125,'14-15 Teamsheets'!$C$2:$C$136,AZ$1)</f>
        <v>0</v>
      </c>
      <c r="BE125" s="27" t="str">
        <f>(APPS('08-09 Teamsheets'!$H$2:$R$92,$A125,'08-09 Teamsheets'!$C$2:$C$92,BE$1)+APPS('09-10 Teamsheets'!$H$2:$R$98,$A125,'09-10 Teamsheets'!$C$2:$C$98,BE$1)+APPS('10-11 Teamsheets'!$H$2:$R$107,$A125,'10-11 Teamsheets'!$C$2:$C$107,BE$1)+APPS('11-12 Teamsheets'!$H$2:$R$119,$A125,'11-12 Teamsheets'!$C$2:$C$119,BE$1)+APPS('12-13 Teamsheets'!$H$2:$R$126,$A125,'12-13 Teamsheets'!$C$2:$C$126,BE$1)+APPS('13-14 Teamsheets'!$H$2:$R$132,$A125,'13-14 Teamsheets'!$C$2:$C$132,BE$1)+APPS('14-15 Teamsheets'!$H$2:$R$136,$A125,'14-15 Teamsheets'!$C$2:$C$136,BE$1)) &amp; "(" &amp; (SUBS('08-09 Teamsheets'!$S$2:$Z$92,$A125,'08-09 Teamsheets'!$C$2:$C$92,BE$1)+SUBS('09-10 Teamsheets'!$S$2:$Z$98,$A125,'09-10 Teamsheets'!$C$2:$C$98,BE$1)+SUBS('10-11 Teamsheets'!$S$2:$Z$107,$A125,'10-11 Teamsheets'!$C$2:$C$107,BE$1)+SUBS('11-12 Teamsheets'!$S$2:$Z$119,$A125,'11-12 Teamsheets'!$C$2:$C$119,BE$1)+SUBS('12-13 Teamsheets'!$S$2:$Z$126,$A125,'12-13 Teamsheets'!$C$2:$C$126,BE$1)+SUBS('13-14 Teamsheets'!$S$2:$Z$132,$A125,'13-14 Teamsheets'!$C$2:$C$132,BE$1)+SUBS('14-15 Teamsheets'!$S$2:$Z$136,$A125,'14-15 Teamsheets'!$C$2:$C$136,BE$1)) &amp; ")"</f>
        <v>0(0)</v>
      </c>
      <c r="BF125" s="27" t="str">
        <f>(GOALS('08-09 Teamsheets'!$H$2:$R$92,$A125,'08-09 Teamsheets'!$C$2:$C$92,BE$1)+GOALS('09-10 Teamsheets'!$H$2:$R$98,$A125,'09-10 Teamsheets'!$C$2:$C$98,BE$1)+GOALS('10-11 Teamsheets'!$H$2:$R$107,$A125,'10-11 Teamsheets'!$C$2:$C$107,BE$1)+GOALS('11-12 Teamsheets'!$H$2:$R$119,$A125,'11-12 Teamsheets'!$C$2:$C$119,BE$1)+GOALS('12-13 Teamsheets'!$H$2:$R$126,$A125,'12-13 Teamsheets'!$C$2:$C$126,BE$1)+GOALS('13-14 Teamsheets'!$H$2:$R$132,$A125,'13-14 Teamsheets'!$C$2:$C$132,BE$1)+GOALS('14-15 Teamsheets'!$H$2:$R$136,$A125,'14-15 Teamsheets'!$C$2:$C$136,BE$1)) &amp; "(" &amp; (GOALS('08-09 Teamsheets'!$S$2:$Z$92,$A125,'08-09 Teamsheets'!$C$2:$C$92,BE$1)+GOALS('09-10 Teamsheets'!$S$2:$Z$98,$A125,'09-10 Teamsheets'!$C$2:$C$98,BE$1)+GOALS('10-11 Teamsheets'!$S$2:$Z$107,$A125,'10-11 Teamsheets'!$C$2:$C$107,BE$1)+GOALS('11-12 Teamsheets'!$S$2:$Z$119,$A125,'11-12 Teamsheets'!$C$2:$C$119,BE$1)+GOALS('12-13 Teamsheets'!$S$2:$Z$126,$A125,'12-13 Teamsheets'!$C$2:$C$126,BE$1)+GOALS('13-14 Teamsheets'!$S$2:$Z$132,$A125,'13-14 Teamsheets'!$C$2:$C$132,BE$1)+GOALS('14-15 Teamsheets'!$S$2:$Z$136,$A125,'14-15 Teamsheets'!$C$2:$C$136,BE$1)) &amp; ")"</f>
        <v>0(0)</v>
      </c>
      <c r="BG125" s="27">
        <f>Clean_sheet('08-09 Teamsheets'!$C$2:$H$92,$A125,BE$1)+Clean_sheet('09-10 Teamsheets'!$C$2:$H$98,$A125,BE$1)+Clean_sheet('10-11 Teamsheets'!$C$2:$H$107,$A125,BE$1)+Clean_sheet('11-12 Teamsheets'!$C$2:$H$119,$A125,BE$1)+Clean_sheet('12-13 Teamsheets'!$C$2:$H$126,$A125,BE$1)+Clean_sheet('13-14 Teamsheets'!$C$2:$H$132,$A125,BE$1)+Clean_sheet('14-15 Teamsheets'!$C$2:$H$136,$A125,BE$1)</f>
        <v>0</v>
      </c>
      <c r="BH125" s="27" t="str">
        <f>(CARDS('08-09 Teamsheets'!$H$2:$Z$92,$A125,$CX$2,'08-09 Teamsheets'!$C$2:$C$92,BE$1)+CARDS('09-10 Teamsheets'!$H$2:$Z$98,$A125,$CX$2,'09-10 Teamsheets'!$C$2:$C$98,BE$1)+CARDS('10-11 Teamsheets'!$H$2:$Z$107,$A125,$CX$2,'10-11 Teamsheets'!$C$2:$C$107,BE$1)+CARDS('11-12 Teamsheets'!$H$2:$Z$119,$A125,$CX$2,'11-12 Teamsheets'!$C$2:$C$119,BE$1)+CARDS('12-13 Teamsheets'!$H$2:$Z$126,$A125,$CX$2,'12-13 Teamsheets'!$C$2:$C$126,BE$1)+CARDS('13-14 Teamsheets'!$H$2:$Z$132,$A125,$CX$2,'13-14 Teamsheets'!$C$2:$C$132,BE$1)+CARDS('14-15 Teamsheets'!$H$2:$Z$136,$A125,$CX$2,'14-15 Teamsheets'!$C$2:$C$136,BE$1)) &amp; "(" &amp; (CARDS('08-09 Teamsheets'!$H$2:$Z$92,$A125,$CX$3,'08-09 Teamsheets'!$C$2:$C$92,BE$1)+CARDS('09-10 Teamsheets'!$H$2:$Z$98,$A125,$CX$3,'09-10 Teamsheets'!$C$2:$C$98,BE$1)+CARDS('10-11 Teamsheets'!$H$2:$Z$107,$A125,$CX$3,'10-11 Teamsheets'!$C$2:$C$107,BE$1)+CARDS('11-12 Teamsheets'!$H$2:$Z$119,$A125,$CX$3,'11-12 Teamsheets'!$C$2:$C$119,BE$1)+CARDS('12-13 Teamsheets'!$H$2:$Z$126,$A125,$CX$3,'12-13 Teamsheets'!$C$2:$C$126,BE$1)+CARDS('13-14 Teamsheets'!$H$2:$Z$132,$A125,$CX$3,'13-14 Teamsheets'!$C$2:$C$132,BE$1)+CARDS('14-15 Teamsheets'!$H$2:$Z$136,$A125,$CX$3,'14-15 Teamsheets'!$C$2:$C$136,BE$1)) &amp; ")"</f>
        <v>0(0)</v>
      </c>
      <c r="BI125" s="82">
        <f>MINS_PLAYED('08-09 Teamsheets'!$H$2:$R$92,$A125,'08-09 Teamsheets'!$C$2:$C$92,BE$1)+MINS_PLAYED('09-10 Teamsheets'!$H$2:$R$98,$A125,'09-10 Teamsheets'!$C$2:$C$98,BE$1)+ MINS_AS_SUB('08-09 Teamsheets'!$S$2:$Z$92,$A125,'08-09 Teamsheets'!$C$2:$C$92,BE$1)+ MINS_AS_SUB('09-10 Teamsheets'!$S$2:$Z$98,$A125,'09-10 Teamsheets'!$C$2:$C$98,BE$1)+MINS_PLAYED('10-11 Teamsheets'!$H$2:$R$107,$A125,'10-11 Teamsheets'!$C$2:$C$107,BE$1)+MINS_AS_SUB('10-11 Teamsheets'!$S$2:$Z$107,$A125,'10-11 Teamsheets'!$C$2:$C$107,BE$1)+MINS_PLAYED('11-12 Teamsheets'!$H$2:$R$119,$A125,'11-12 Teamsheets'!$C$2:$C$119,BE$1)+MINS_AS_SUB('11-12 Teamsheets'!$S$2:$Z$119,$A125,'11-12 Teamsheets'!$C$2:$C$119,BE$1)+MINS_PLAYED('12-13 Teamsheets'!$H$2:$R$126,$A125,'12-13 Teamsheets'!$C$2:$C$126,BE$1)+MINS_AS_SUB('12-13 Teamsheets'!$S$2:$Z$126,$A125,'12-13 Teamsheets'!$C$2:$C$126,BE$1)+MINS_PLAYED('13-14 Teamsheets'!$H$2:$R$132,$A125,'13-14 Teamsheets'!$C$2:$C$132,BE$1)+MINS_AS_SUB('13-14 Teamsheets'!$S$2:$Z$132,$A125,'13-14 Teamsheets'!$C$2:$C$132,BE$1)+MINS_PLAYED('14-15 Teamsheets'!$H$2:$R$136,$A125,'14-15 Teamsheets'!$C$2:$C$136,BE$1)+MINS_AS_SUB('14-15 Teamsheets'!$S$2:$Z$136,$A125,'14-15 Teamsheets'!$C$2:$C$136,BE$1)</f>
        <v>0</v>
      </c>
      <c r="BJ125" s="27" t="str">
        <f>(APPS('07-08 Teamsheets'!$H$2:$R$88,$A125,'07-08 Teamsheets'!$C$2:$C$88,BJ$1)+APPS('08-09 Teamsheets'!$H$2:$R$92,$A125,'08-09 Teamsheets'!$C$2:$C$92,BJ$1)+APPS('09-10 Teamsheets'!$H$2:$R$98,$A125,'09-10 Teamsheets'!$C$2:$C$98,BJ$1)+APPS('10-11 Teamsheets'!$H$2:$R$106,$A125,'10-11 Teamsheets'!$C$2:$C$106,BJ$1)+APPS('11-12 Teamsheets'!$H$2:$R$119,$A125,'11-12 Teamsheets'!$C$2:$C$119,BJ$1)+APPS('12-13 Teamsheets'!$H$2:$R$126,$A125,'12-13 Teamsheets'!$C$2:$C$126,BJ$1)+APPS('13-14 Teamsheets'!$H$2:$R$132,$A125,'13-14 Teamsheets'!$C$2:$C$132,BJ$1)+APPS('14-15 Teamsheets'!$H$2:$R$136,$A125,'14-15 Teamsheets'!$C$2:$C$136,BJ$1)) &amp; "(" &amp; (SUBS('07-08 Teamsheets'!$S$2:$Z$88,$A125,'07-08 Teamsheets'!$C$2:$C$88,BJ$1)+SUBS('08-09 Teamsheets'!$S$2:$Z$92,$A125,'08-09 Teamsheets'!$C$2:$C$92,BJ$1)+SUBS('09-10 Teamsheets'!$S$2:$Z$98,$A125,'09-10 Teamsheets'!$C$2:$C$98,BJ$1)+SUBS('10-11 Teamsheets'!$S$2:$Z$106,$A125,'10-11 Teamsheets'!$C$2:$C$106,BJ$1)+SUBS('11-12 Teamsheets'!$S$2:$Z$119,$A125,'11-12 Teamsheets'!$C$2:$C$119,BJ$1)+SUBS('12-13 Teamsheets'!$S$2:$Z$126,$A125,'12-13 Teamsheets'!$C$2:$C$126,BJ$1)+SUBS('13-14 Teamsheets'!$S$2:$Z$132,$A125,'13-14 Teamsheets'!$C$2:$C$132,BJ$1)+SUBS('14-15 Teamsheets'!$S$2:$Z$136,$A125,'14-15 Teamsheets'!$C$2:$C$136,BJ$1)) &amp; ")"</f>
        <v>0(0)</v>
      </c>
      <c r="BK125" s="27" t="str">
        <f>(GOALS('07-08 Teamsheets'!$H$2:$R$88,$A125,'07-08 Teamsheets'!$C$2:$C$88,BJ$1)+GOALS('08-09 Teamsheets'!$H$2:$R$92,$A125,'08-09 Teamsheets'!$C$2:$C$92,BJ$1)+GOALS('09-10 Teamsheets'!$H$2:$R$98,$A125,'09-10 Teamsheets'!$C$2:$C$98,BJ$1)+GOALS('10-11 Teamsheets'!$H$2:$R$106,$A125,'10-11 Teamsheets'!$C$2:$C$106,BJ$1)+GOALS('11-12 Teamsheets'!$H$2:$R$119,$A125,'11-12 Teamsheets'!$C$2:$C$119,BJ$1)+GOALS('12-13 Teamsheets'!$H$2:$R$126,$A125,'12-13 Teamsheets'!$C$2:$C$126,BJ$1)+GOALS('13-14 Teamsheets'!$H$2:$R$132,$A125,'13-14 Teamsheets'!$C$2:$C$132,BJ$1)+GOALS('14-15 Teamsheets'!$H$2:$R$136,$A125,'14-15 Teamsheets'!$C$2:$C$136,BJ$1)) &amp; "(" &amp; (GOALS('07-08 Teamsheets'!$S$2:$Z$88,$A125,'07-08 Teamsheets'!$C$2:$C$88,BJ$1)+GOALS('08-09 Teamsheets'!$S$2:$Z$92,$A125,'08-09 Teamsheets'!$C$2:$C$92,BJ$1)+GOALS('09-10 Teamsheets'!$S$2:$Z$98,$A125,'09-10 Teamsheets'!$C$2:$C$98,BJ$1)+GOALS('10-11 Teamsheets'!$S$2:$Z$106,$A125,'10-11 Teamsheets'!$C$2:$C$106,BJ$1)+GOALS('11-12 Teamsheets'!$S$2:$Z$119,$A125,'11-12 Teamsheets'!$C$2:$C$119,BJ$1)+GOALS('12-13 Teamsheets'!$S$2:$Z$126,$A125,'12-13 Teamsheets'!$C$2:$C$126,BJ$1)+GOALS('13-14 Teamsheets'!$S$2:$Z$132,$A125,'13-14 Teamsheets'!$C$2:$C$132,BJ$1)+GOALS('14-15 Teamsheets'!$S$2:$Z$136,$A125,'14-15 Teamsheets'!$C$2:$C$136,BJ$1)) &amp; ")"</f>
        <v>0(0)</v>
      </c>
      <c r="BL125" s="27">
        <f>Clean_sheet('07-08 Teamsheets'!$C$2:$H$92,$A125,BJ$1)+Clean_sheet('08-09 Teamsheets'!$C$2:$H$92,$A125,BJ$1)+Clean_sheet('09-10 Teamsheets'!$C$2:$H$98,$A125,BJ$1)+Clean_sheet('10-11 Teamsheets'!$C$2:$H$106,$A125,BJ$1)+Clean_sheet('11-12 Teamsheets'!$C$2:$H$119,$A125,BJ$1)+Clean_sheet('12-13 Teamsheets'!$C$2:$H$126,$A125,BJ$1)+Clean_sheet('13-14 Teamsheets'!$C$2:$H$132,$A125,BJ$1)+Clean_sheet('14-15 Teamsheets'!$C$2:$H$136,$A125,BJ$1)</f>
        <v>0</v>
      </c>
      <c r="BM125" s="27" t="str">
        <f>(CARDS('07-08 Teamsheets'!$H$2:$Z$88,$A125,$CX$2,'07-08 Teamsheets'!$C$2:$C$88,BJ$1)+CARDS('08-09 Teamsheets'!$H$2:$Z$92,$A125,$CX$2,'08-09 Teamsheets'!$C$2:$C$92,BJ$1)+CARDS('09-10 Teamsheets'!$H$2:$Z$98,$A125,$CX$2,'09-10 Teamsheets'!$C$2:$C$98,BJ$1)+CARDS('10-11 Teamsheets'!$H$2:$Z$106,$A125,$CX$2,'10-11 Teamsheets'!$C$2:$C$106,BJ$1)+CARDS('11-12 Teamsheets'!$H$2:$Z$119,$A125,$CX$2,'11-12 Teamsheets'!$C$2:$C$119,BJ$1)+CARDS('12-13 Teamsheets'!$H$2:$Z$126,$A125,$CX$2,'12-13 Teamsheets'!$C$2:$C$126,BJ$1)+CARDS('13-14 Teamsheets'!$H$2:$Z$132,$A125,$CX$2,'13-14 Teamsheets'!$C$2:$C$132,BJ$1)+CARDS('14-15 Teamsheets'!$H$2:$Z$136,$A125,$CX$2,'14-15 Teamsheets'!$C$2:$C$136,BJ$1)) &amp; "(" &amp; (CARDS('07-08 Teamsheets'!$H$2:$Z$88,$A125,$CX$3,'07-08 Teamsheets'!$C$2:$C$88,BJ$1)+CARDS('08-09 Teamsheets'!$H$2:$Z$92,$A125,$CX$3,'08-09 Teamsheets'!$C$2:$C$92,BJ$1)+CARDS('09-10 Teamsheets'!$H$2:$Z$98,$A125,$CX$3,'09-10 Teamsheets'!$C$2:$C$98,BJ$1)+CARDS('10-11 Teamsheets'!$H$2:$Z$106,$A125,$CX$3,'10-11 Teamsheets'!$C$2:$C$106,BJ$1)+CARDS('11-12 Teamsheets'!$H$2:$Z$119,$A125,$CX$3,'11-12 Teamsheets'!$C$2:$C$119,BJ$1)+CARDS('12-13 Teamsheets'!$H$2:$Z$126,$A125,$CX$3,'12-13 Teamsheets'!$C$2:$C$126,BJ$1)+CARDS('13-14 Teamsheets'!$H$2:$Z$132,$A125,$CX$3,'13-14 Teamsheets'!$C$2:$C$132,BJ$1)+CARDS('14-15 Teamsheets'!$H$2:$Z$136,$A125,$CX$3,'14-15 Teamsheets'!$C$2:$C$136,BJ$1)) &amp; ")"</f>
        <v>0(0)</v>
      </c>
      <c r="BN125" s="82">
        <f>MINS_PLAYED('07-08 Teamsheets'!$H$2:$R$88,$A125,'07-08 Teamsheets'!$C$2:$C$88,BJ$1)+MINS_PLAYED('08-09 Teamsheets'!$H$2:$R$92,$A125,'08-09 Teamsheets'!$C$2:$C$92,BJ$1)+MINS_PLAYED('09-10 Teamsheets'!$H$2:$R$98,$A125,'09-10 Teamsheets'!$C$2:$C$98,BJ$1)+MINS_PLAYED('10-11 Teamsheets'!$H$2:$R$106,$A125,'10-11 Teamsheets'!$C$2:$C$106,BJ$1)+MINS_PLAYED('11-12 Teamsheets'!$H$2:$R$119,$A125,'11-12 Teamsheets'!$C$2:$C$119,BJ$1)+MINS_PLAYED('12-13 Teamsheets'!$H$2:$R$126,$A125,'12-13 Teamsheets'!$C$2:$C$126,BJ$1)+MINS_PLAYED('13-14 Teamsheets'!$H$2:$R$132,$A125,'13-14 Teamsheets'!$C$2:$C$132,BJ$1)+MINS_PLAYED('14-15 Teamsheets'!$H$2:$R$136,$A125,'14-15 Teamsheets'!$C$2:$C$136,BJ$1)+MINS_AS_SUB('07-08 Teamsheets'!$S$2:$Z$88,$A125,'07-08 Teamsheets'!$C$2:$C$88,BJ$1)+MINS_AS_SUB('08-09 Teamsheets'!$S$2:$Z$92,$A125,'08-09 Teamsheets'!$C$2:$C$92,BJ$1)+MINS_AS_SUB('09-10 Teamsheets'!$S$2:$Z$98,$A125,'09-10 Teamsheets'!$C$2:$C$98,BJ$1)+MINS_AS_SUB('10-11 Teamsheets'!$S$2:$Z$106,$A125,'10-11 Teamsheets'!$C$2:$C$106,BJ$1)+MINS_AS_SUB('11-12 Teamsheets'!$S$2:$Z$119,$A125,'11-12 Teamsheets'!$C$2:$C$119,BJ$1)+MINS_AS_SUB('12-13 Teamsheets'!$S$2:$Z$126,$A125,'12-13 Teamsheets'!$C$2:$C$126,BJ$1)+MINS_AS_SUB('13-14 Teamsheets'!$S$2:$Z$132,$A125,'13-14 Teamsheets'!$C$2:$C$132,BJ$1)+MINS_AS_SUB('14-15 Teamsheets'!$S$2:$Z$136,$A125,'14-15 Teamsheets'!$C$2:$C$136,BJ$1)</f>
        <v>0</v>
      </c>
      <c r="BO125" s="27" t="str">
        <f>(APPS('07-08 Teamsheets'!$H$2:$R$88,$A125,'07-08 Teamsheets'!$C$2:$C$88,BO$1)+APPS('08-09 Teamsheets'!$H$2:$R$92,$A125,'08-09 Teamsheets'!$C$2:$C$92,BO$1)+APPS('09-10 Teamsheets'!$H$2:$R$98,$A125,'09-10 Teamsheets'!$C$2:$C$98,BO$1)+APPS('10-11 Teamsheets'!$H$2:$R$106,$A125,'10-11 Teamsheets'!$C$2:$C$106,BO$1)+APPS('11-12 Teamsheets'!$H$2:$R$119,$A125,'11-12 Teamsheets'!$C$2:$C$119,BO$1)+APPS('12-13 Teamsheets'!$H$2:$R$126,$A125,'12-13 Teamsheets'!$C$2:$C$126,BO$1)+APPS('13-14 Teamsheets'!$H$2:$R$132,$A125,'13-14 Teamsheets'!$C$2:$C$132,BO$1)+APPS('14-15 Teamsheets'!$H$2:$R$136,$A125,'14-15 Teamsheets'!$C$2:$C$136,BO$1)) &amp; "(" &amp; (SUBS('07-08 Teamsheets'!$S$2:$Z$88,$A125,'07-08 Teamsheets'!$C$2:$C$88,BO$1)+SUBS('08-09 Teamsheets'!$S$2:$Z$92,$A125,'08-09 Teamsheets'!$C$2:$C$92,BO$1)+SUBS('09-10 Teamsheets'!$S$2:$Z$98,$A125,'09-10 Teamsheets'!$C$2:$C$98,BO$1)+SUBS('10-11 Teamsheets'!$S$2:$Z$106,$A125,'10-11 Teamsheets'!$C$2:$C$106,BO$1)+SUBS('11-12 Teamsheets'!$S$2:$Z$119,$A125,'11-12 Teamsheets'!$C$2:$C$119,BO$1)+SUBS('12-13 Teamsheets'!$S$2:$Z$126,$A125,'12-13 Teamsheets'!$C$2:$C$126,BO$1)+SUBS('13-14 Teamsheets'!$S$2:$Z$132,$A125,'13-14 Teamsheets'!$C$2:$C$132,BO$1)+SUBS('14-15 Teamsheets'!$S$2:$Z$136,$A125,'14-15 Teamsheets'!$C$2:$C$136,BO$1)) &amp; ")"</f>
        <v>0(0)</v>
      </c>
      <c r="BP125" s="27" t="str">
        <f>(GOALS('07-08 Teamsheets'!$H$2:$R$88,$A125,'07-08 Teamsheets'!$C$2:$C$88,BO$1)+GOALS('08-09 Teamsheets'!$H$2:$R$92,$A125,'08-09 Teamsheets'!$C$2:$C$92,BO$1)+GOALS('09-10 Teamsheets'!$H$2:$R$98,$A125,'09-10 Teamsheets'!$C$2:$C$98,BO$1)+GOALS('10-11 Teamsheets'!$H$2:$R$106,$A125,'10-11 Teamsheets'!$C$2:$C$106,BO$1)+GOALS('11-12 Teamsheets'!$H$2:$R$119,$A125,'11-12 Teamsheets'!$C$2:$C$119,BO$1)+GOALS('12-13 Teamsheets'!$H$2:$R$126,$A125,'12-13 Teamsheets'!$C$2:$C$126,BO$1)+GOALS('13-14 Teamsheets'!$H$2:$R$132,$A125,'13-14 Teamsheets'!$C$2:$C$132,BO$1)+GOALS('14-15 Teamsheets'!$H$2:$R$136,$A125,'14-15 Teamsheets'!$C$2:$C$136,BO$1)) &amp; "(" &amp; (GOALS('07-08 Teamsheets'!$S$2:$Z$88,$A125,'07-08 Teamsheets'!$C$2:$C$88,BO$1)+GOALS('08-09 Teamsheets'!$S$2:$Z$92,$A125,'08-09 Teamsheets'!$C$2:$C$92,BO$1)+GOALS('09-10 Teamsheets'!$S$2:$Z$98,$A125,'09-10 Teamsheets'!$C$2:$C$98,BO$1)+GOALS('10-11 Teamsheets'!$S$2:$Z$106,$A125,'10-11 Teamsheets'!$C$2:$C$106,BO$1)+GOALS('11-12 Teamsheets'!$S$2:$Z$119,$A125,'11-12 Teamsheets'!$C$2:$C$119,BO$1)+GOALS('12-13 Teamsheets'!$S$2:$Z$126,$A125,'12-13 Teamsheets'!$C$2:$C$126,BO$1)+GOALS('13-14 Teamsheets'!$S$2:$Z$132,$A125,'13-14 Teamsheets'!$C$2:$C$132,BO$1)+GOALS('14-15 Teamsheets'!$S$2:$Z$136,$A125,'14-15 Teamsheets'!$C$2:$C$136,BO$1)) &amp; ")"</f>
        <v>0(0)</v>
      </c>
      <c r="BQ125" s="27">
        <f>Clean_sheet('07-08 Teamsheets'!$C$2:$H$92,$A125,BO$1)+Clean_sheet('08-09 Teamsheets'!$C$2:$H$92,$A125,BO$1)+Clean_sheet('09-10 Teamsheets'!$C$2:$H$98,$A125,BO$1)+Clean_sheet('10-11 Teamsheets'!$C$2:$H$106,$A125,BO$1)+Clean_sheet('11-12 Teamsheets'!$C$2:$H$119,$A125,BO$1)+Clean_sheet('12-13 Teamsheets'!$C$2:$H$126,$A125,BO$1)+Clean_sheet('13-14 Teamsheets'!$C$2:$H$132,$A125,BO$1)+Clean_sheet('14-15 Teamsheets'!$C$2:$H$136,$A125,BO$1)</f>
        <v>0</v>
      </c>
      <c r="BR125" s="27" t="str">
        <f>(CARDS('07-08 Teamsheets'!$H$2:$Z$88,$A125,$CX$2,'07-08 Teamsheets'!$C$2:$C$88,BO$1)+CARDS('08-09 Teamsheets'!$H$2:$Z$92,$A125,$CX$2,'08-09 Teamsheets'!$C$2:$C$92,BO$1)+CARDS('09-10 Teamsheets'!$H$2:$Z$98,$A125,$CX$2,'09-10 Teamsheets'!$C$2:$C$98,BO$1)+CARDS('10-11 Teamsheets'!$H$2:$Z$106,$A125,$CX$2,'10-11 Teamsheets'!$C$2:$C$106,BO$1)+CARDS('11-12 Teamsheets'!$H$2:$Z$119,$A125,$CX$2,'11-12 Teamsheets'!$C$2:$C$119,BO$1)+CARDS('12-13 Teamsheets'!$H$2:$Z$126,$A125,$CX$2,'12-13 Teamsheets'!$C$2:$C$126,BO$1)+CARDS('13-14 Teamsheets'!$H$2:$Z$132,$A125,$CX$2,'13-14 Teamsheets'!$C$2:$C$132,BO$1)+CARDS('14-15 Teamsheets'!$H$2:$Z$136,$A125,$CX$2,'14-15 Teamsheets'!$C$2:$C$136,BO$1)) &amp; "(" &amp; (CARDS('07-08 Teamsheets'!$H$2:$Z$88,$A125,$CX$3,'07-08 Teamsheets'!$C$2:$C$88,BO$1)+CARDS('08-09 Teamsheets'!$H$2:$Z$92,$A125,$CX$3,'08-09 Teamsheets'!$C$2:$C$92,BO$1)+CARDS('09-10 Teamsheets'!$H$2:$Z$98,$A125,$CX$3,'09-10 Teamsheets'!$C$2:$C$98,BO$1)+CARDS('10-11 Teamsheets'!$H$2:$Z$106,$A125,$CX$3,'10-11 Teamsheets'!$C$2:$C$106,BO$1)+CARDS('11-12 Teamsheets'!$H$2:$Z$119,$A125,$CX$3,'11-12 Teamsheets'!$C$2:$C$119,BO$1)+CARDS('12-13 Teamsheets'!$H$2:$Z$126,$A125,$CX$3,'12-13 Teamsheets'!$C$2:$C$126,BO$1)+CARDS('13-14 Teamsheets'!$H$2:$Z$132,$A125,$CX$3,'13-14 Teamsheets'!$C$2:$C$132,BO$1)+CARDS('14-15 Teamsheets'!$H$2:$Z$136,$A125,$CX$3,'14-15 Teamsheets'!$C$2:$C$136,BO$1)) &amp; ")"</f>
        <v>0(0)</v>
      </c>
      <c r="BS125" s="82">
        <f>MINS_PLAYED('07-08 Teamsheets'!$H$2:$R$88,$A125,'07-08 Teamsheets'!$C$2:$C$88,BO$1)+MINS_PLAYED('08-09 Teamsheets'!$H$2:$R$92,$A125,'08-09 Teamsheets'!$C$2:$C$92,BO$1)+MINS_PLAYED('09-10 Teamsheets'!$H$2:$R$98,$A125,'09-10 Teamsheets'!$C$2:$C$98,BO$1)+MINS_PLAYED('10-11 Teamsheets'!$H$2:$R$106,$A125,'10-11 Teamsheets'!$C$2:$C$106,BO$1)+MINS_PLAYED('11-12 Teamsheets'!$H$2:$R$119,$A125,'11-12 Teamsheets'!$C$2:$C$119,BO$1)+MINS_PLAYED('12-13 Teamsheets'!$H$2:$R$126,$A125,'12-13 Teamsheets'!$C$2:$C$126,BO$1)+MINS_PLAYED('13-14 Teamsheets'!$H$2:$R$132,$A125,'13-14 Teamsheets'!$C$2:$C$132,BO$1)+MINS_PLAYED('14-15 Teamsheets'!$H$2:$R$136,$A125,'14-15 Teamsheets'!$C$2:$C$136,BO$1)+MINS_AS_SUB('07-08 Teamsheets'!$S$2:$Z$88,$A125,'07-08 Teamsheets'!$C$2:$C$88,BO$1)+MINS_AS_SUB('08-09 Teamsheets'!$S$2:$Z$92,$A125,'08-09 Teamsheets'!$C$2:$C$92,BO$1)+MINS_AS_SUB('09-10 Teamsheets'!$S$2:$Z$98,$A125,'09-10 Teamsheets'!$C$2:$C$98,BO$1)+MINS_AS_SUB('10-11 Teamsheets'!$S$2:$Z$106,$A125,'10-11 Teamsheets'!$C$2:$C$106,BO$1)+MINS_AS_SUB('11-12 Teamsheets'!$S$2:$Z$119,$A125,'11-12 Teamsheets'!$C$2:$C$119,BO$1)+MINS_AS_SUB('12-13 Teamsheets'!$S$2:$Z$126,$A125,'12-13 Teamsheets'!$C$2:$C$126,BO$1)+MINS_AS_SUB('13-14 Teamsheets'!$S$2:$Z$132,$A125,'13-14 Teamsheets'!$C$2:$C$132,BO$1)+MINS_AS_SUB('14-15 Teamsheets'!$S$2:$Z$136,$A125,'14-15 Teamsheets'!$C$2:$C$136,BO$1)</f>
        <v>0</v>
      </c>
      <c r="BT125" s="71">
        <f>APPS('05-06 Teamsheets'!$H$2:$R$71,$A125,'05-06 Teamsheets'!$C$2:$C$71,B$1)+SUBS('05-06 Teamsheets'!$S$2:$W$71,$A125,'05-06 Teamsheets'!$C$2:$C$71,B$1)+APPS('06-07 Teamsheets'!$H$2:$R$83,$A125,'06-07 Teamsheets'!$C$2:$C$83,G$1)+SUBS('06-07 Teamsheets'!$S$2:$Z$83,$A125,'06-07 Teamsheets'!$C$2:$C$83,G$1)+APPS('07-08 Teamsheets'!$H$2:$R$88,$A125,'07-08 Teamsheets'!$C$2:$C$88,L$1)+SUBS('07-08 Teamsheets'!$S$2:$Z$88,$A125,'07-08 Teamsheets'!$C$2:$C$88,L$1)+APPS('08-09 Teamsheets'!$H$2:$R$92,$A125,'08-09 Teamsheets'!$C$2:$C$92,Q$1)+SUBS('08-09 Teamsheets'!$S$2:$Z$92,$A125,'08-09 Teamsheets'!$C$2:$C$92,Q$1)+APPS('09-10 Teamsheets'!$H$2:$R$98,$A125,'09-10 Teamsheets'!$C$2:$C$98,Q$1)+SUBS('09-10 Teamsheets'!$S$2:$Z$98,$A125,'09-10 Teamsheets'!$C$2:$C$98,Q$1)+APPS('10-11 Teamsheets'!$H$2:$R$107,$A125,'10-11 Teamsheets'!$C$2:$C$107,Q$1)+SUBS('10-11 Teamsheets'!$S$2:$Z$107,$A125,'10-11 Teamsheets'!$C$2:$C$107,Q$1)+APPS('11-12 Teamsheets'!$H$2:$R$119,$A125,'11-12 Teamsheets'!$C$2:$C$119,Q$1)+SUBS('11-12 Teamsheets'!$S$2:$Z$119,$A125,'11-12 Teamsheets'!$C$2:$C$119,Q$1)+APPS('12-13 Teamsheets'!$H$2:$R$126,$A125,'12-13 Teamsheets'!$C$2:$C$126,Q$1)+SUBS('12-13 Teamsheets'!$S$2:$Z$126,$A125,'12-13 Teamsheets'!$C$2:$C$126,Q$1)+APPS('13-14 Teamsheets'!$H$2:$R$132,$A125,'13-14 Teamsheets'!$C$2:$C$132,Q$1)+SUBS('13-14 Teamsheets'!$S$2:$Z$132,$A125,'13-14 Teamsheets'!$C$2:$C$132,Q$1)+APPS('14-15 Teamsheets'!$H$2:$R$136,$A125,'14-15 Teamsheets'!$C$2:$C$136,Q$1)+SUBS('14-15 Teamsheets'!$S$2:$Z$136,$A125,'14-15 Teamsheets'!$C$2:$C$136,Q$1)</f>
        <v>2</v>
      </c>
      <c r="BU125" s="132">
        <v>2</v>
      </c>
      <c r="BV125" s="27">
        <f>APPS('07-08 Teamsheets'!$H$2:$R$88,$A125,'07-08 Teamsheets'!$C$2:$C$88,AZ$1)+SUBS('07-08 Teamsheets'!$S$2:$Z$88,$A125,'07-08 Teamsheets'!$C$2:$C$88,AZ$1)+APPS('11-12 Teamsheets'!$H$2:$R$119,$A125,'11-12 Teamsheets'!$C$2:$C$119,AZ$1)+SUBS('11-12 Teamsheets'!$S$2:$Z$119,$A125,'11-12 Teamsheets'!$C$2:$C$119,AZ$1)+APPS('12-13 Teamsheets'!$H$2:$R$126,$A125,'12-13 Teamsheets'!$C$2:$C$126,AZ$1)+SUBS('12-13 Teamsheets'!$S$2:$Z$126,$A125,'12-13 Teamsheets'!$C$2:$C$126,AZ$1)+APPS('13-14 Teamsheets'!$H$2:$R$132,$A125,'13-14 Teamsheets'!$C$2:$C$132,AZ$1)+SUBS('13-14 Teamsheets'!$S$2:$Z$132,$A125,'13-14 Teamsheets'!$C$2:$C$132,AZ$1)+APPS('14-15 Teamsheets'!$H$2:$R$136,$A125,'14-15 Teamsheets'!$C$2:$C$136,AZ$1)+SUBS('14-15 Teamsheets'!$S$2:$Z$136,$A125,'14-15 Teamsheets'!$C$2:$C$136,AZ$1)+APPS('08-09 Teamsheets'!$H$2:$R$92,$A125,'08-09 Teamsheets'!$C$2:$C$92,BE$1)+APPS('09-10 Teamsheets'!$H$2:$R$98,$A125,'09-10 Teamsheets'!$C$2:$C$98,BE$1)+SUBS('08-09 Teamsheets'!$S$2:$Z$92,$A125,'08-09 Teamsheets'!$C$2:$C$92,BE$1)+SUBS('09-10 Teamsheets'!$S$2:$Z$98,$A125,'09-10 Teamsheets'!$C$2:$C$98,BE$1)+APPS('10-11 Teamsheets'!$H$2:$R$107,$A125,'10-11 Teamsheets'!$C$2:$C$107,BE$1)+SUBS('10-11 Teamsheets'!$S$2:$Z$107,$A125,'10-11 Teamsheets'!$C$2:$C$107,BE$1)+APPS('11-12 Teamsheets'!$H$2:$R$119,$A125,'11-12 Teamsheets'!$C$2:$C$119,BE$1)+SUBS('11-12 Teamsheets'!$S$2:$Z$119,$A125,'11-12 Teamsheets'!$C$2:$C$119,BE$1)+APPS('12-13 Teamsheets'!$H$2:$R$126,$A125,'12-13 Teamsheets'!$C$2:$C$126,BE$1)+SUBS('12-13 Teamsheets'!$S$2:$Z$126,$A125,'12-13 Teamsheets'!$C$2:$C$126,BE$1)+APPS('13-14 Teamsheets'!$H$2:$R$132,$A125,'13-14 Teamsheets'!$C$2:$C$132,BE$1)+SUBS('13-14 Teamsheets'!$S$2:$Z$132,$A125,'13-14 Teamsheets'!$C$2:$C$132,BE$1)+APPS('14-15 Teamsheets'!$H$2:$R$136,$A125,'14-15 Teamsheets'!$C$2:$C$136,BE$1)+SUBS('14-15 Teamsheets'!$S$2:$Z$136,$A125,'14-15 Teamsheets'!$C$2:$C$136,BE$1)</f>
        <v>0</v>
      </c>
      <c r="BW125" s="27">
        <f>APPS('07-08 Teamsheets'!$H$2:$R$88,$A125,'07-08 Teamsheets'!$C$2:$C$88,BJ$1)+APPS('08-09 Teamsheets'!$H$2:$R$92,$A125,'08-09 Teamsheets'!$C$2:$C$92,BJ$1)+APPS('09-10 Teamsheets'!$H$2:$R$98,$A125,'09-10 Teamsheets'!$C$2:$C$98,BJ$1)+SUBS('07-08 Teamsheets'!$S$2:$Z$88,$A125,'07-08 Teamsheets'!$C$2:$C$88,BJ$1)+SUBS('08-09 Teamsheets'!$S$2:$Z$92,$A125,'08-09 Teamsheets'!$C$2:$C$92,BJ$1)+SUBS('09-10 Teamsheets'!$S$2:$Z$98,$A125,'09-10 Teamsheets'!$C$2:$C$98,BJ$1)+APPS('10-11 Teamsheets'!$H$2:$R$107,$A125,'10-11 Teamsheets'!$C$2:$C$107,BJ$1)+SUBS('10-11 Teamsheets'!$S$2:$Z$107,$A125,'10-11 Teamsheets'!$C$2:$C$107,BJ$1)+APPS('11-12 Teamsheets'!$H$2:$R$119,$A125,'11-12 Teamsheets'!$C$2:$C$119,BJ$1)+SUBS('11-12 Teamsheets'!$S$2:$Z$111,$A125,'11-12 Teamsheets'!$C$2:$C$119,BJ$1)+APPS('12-13 Teamsheets'!$H$2:$R$126,$A125,'12-13 Teamsheets'!$C$2:$C$126,BJ$1)+SUBS('12-13 Teamsheets'!$S$2:$Z$118,$A125,'12-13 Teamsheets'!$C$2:$C$126,BJ$1)+APPS('13-14 Teamsheets'!$H$2:$R$132,$A125,'13-14 Teamsheets'!$C$2:$C$132,BJ$1)+SUBS('13-14 Teamsheets'!$S$2:$Z$124,$A125,'13-14 Teamsheets'!$C$2:$C$132,BJ$1)+APPS('14-15 Teamsheets'!$H$2:$R$136,$A125,'14-15 Teamsheets'!$C$2:$C$136,BJ$1)+SUBS('14-15 Teamsheets'!$S$2:$Z$128,$A125,'14-15 Teamsheets'!$C$2:$C$136,BJ$1)</f>
        <v>0</v>
      </c>
      <c r="BX125" s="27">
        <f>APPS('07-08 Teamsheets'!$H$2:$R$88,$A125,'07-08 Teamsheets'!$C$2:$C$88,BO$1)+APPS('08-09 Teamsheets'!$H$2:$R$92,$A125,'08-09 Teamsheets'!$C$2:$C$92,BO$1)+APPS('09-10 Teamsheets'!$H$2:$R$98,$A125,'09-10 Teamsheets'!$C$2:$C$98,BO$1)+SUBS('07-08 Teamsheets'!$S$2:$Z$88,$A125,'07-08 Teamsheets'!$C$2:$C$88,BO$1)+SUBS('08-09 Teamsheets'!$S$2:$Z$92,$A125,'08-09 Teamsheets'!$C$2:$C$92,BO$1)+SUBS('09-10 Teamsheets'!$S$2:$Z$98,$A125,'09-10 Teamsheets'!$C$2:$C$98,BO$1)+APPS('10-11 Teamsheets'!$H$2:$R$107,$A125,'10-11 Teamsheets'!$C$2:$C$107,BO$1)+SUBS('10-11 Teamsheets'!$S$2:$Z$107,$A125,'10-11 Teamsheets'!$C$2:$C$107,BO$1)+APPS('11-12 Teamsheets'!$H$2:$R$119,$A125,'11-12 Teamsheets'!$C$2:$C$119,BO$1)+SUBS('11-12 Teamsheets'!$S$2:$Z$119,$A125,'11-12 Teamsheets'!$C$2:$C$119,BO$1)+APPS('12-13 Teamsheets'!$H$2:$R$126,$A125,'12-13 Teamsheets'!$C$2:$C$126,BO$1)+SUBS('12-13 Teamsheets'!$S$2:$Z$126,$A125,'12-13 Teamsheets'!$C$2:$C$126,BO$1)+APPS('13-14 Teamsheets'!$H$2:$R$132,$A125,'13-14 Teamsheets'!$C$2:$C$132,BO$1)+SUBS('13-14 Teamsheets'!$S$2:$Z$132,$A125,'13-14 Teamsheets'!$C$2:$C$132,BO$1)+APPS('14-15 Teamsheets'!$H$2:$R$136,$A125,'14-15 Teamsheets'!$C$2:$C$136,BO$1)+SUBS('14-15 Teamsheets'!$S$2:$Z$136,$A125,'14-15 Teamsheets'!$C$2:$C$136,BO$1)</f>
        <v>0</v>
      </c>
      <c r="BY125" s="28">
        <f t="shared" si="31"/>
        <v>2</v>
      </c>
      <c r="BZ125" s="27" t="str">
        <f>(APPS('05-06 Teamsheets'!$H$2:$R$71,$A125) + APPS('06-07 Teamsheets'!$H$2:$R$83,$A125) +APPS('07-08 Teamsheets'!$H$2:$R$88,$A125) + APPS('08-09 Teamsheets'!$H$2:$R$92,$A125)+APPS('09-10 Teamsheets'!$H$2:$R$98,$A125)+APPS('10-11 Teamsheets'!$H$2:$R$107,$A125)+APPS('11-12 Teamsheets'!$H$2:$R$119,$A125)+APPS('12-13 Teamsheets'!$H$2:$R$126,$A125)+APPS('13-14 Teamsheets'!$H$2:$R$132,$A125)+APPS('14-15 Teamsheets'!$H$2:$R$136,$A125)) &amp; "(" &amp; (SUBS('05-06 Teamsheets'!$S$2:$W$71,$A125)+SUBS('06-07 Teamsheets'!$S$2:$Z$83,$A125)+SUBS('07-08 Teamsheets'!$S$2:$Z$88,$A125) +SUBS('08-09 Teamsheets'!$S$2:$Z$92,$A125)+SUBS('09-10 Teamsheets'!$S$2:$Z$98,$A125)+SUBS('10-11 Teamsheets'!$S$2:$Z$107,$A125)+SUBS('11-12 Teamsheets'!$S$2:$Z$119,$A125)+SUBS('12-13 Teamsheets'!$S$2:$Z$126,$A125)+SUBS('13-14 Teamsheets'!$S$2:$Z$132,$A125)+SUBS('14-15 Teamsheets'!$S$2:$Z$136,$A125)) &amp; ")"</f>
        <v>1(3)</v>
      </c>
      <c r="CA125" s="28">
        <f t="shared" si="32"/>
        <v>4</v>
      </c>
      <c r="CB125" s="71">
        <f>GOALS('05-06 Teamsheets'!$H$2:$W$71,$A125,'05-06 Teamsheets'!$C$2:$C$71,B$1)+GOALS('06-07 Teamsheets'!$H$2:$Z$83,$A125,'06-07 Teamsheets'!$C$2:$C$83,G$1)+GOALS('07-08 Teamsheets'!$H$2:$Z$88,$A125,'07-08 Teamsheets'!$C$2:$C$88,L$1)+GOALS('08-09 Teamsheets'!$H$2:$Z$92,$A125,'08-09 Teamsheets'!$C$2:$C$92,Q$1)+GOALS('09-10 Teamsheets'!$H$2:$Z$98,$A125,'09-10 Teamsheets'!$C$2:$C$98,Q$1)+GOALS('10-11 Teamsheets'!$H$2:$Z$107,$A125,'10-11 Teamsheets'!$C$2:$C$107,Q$1)+GOALS('11-12 Teamsheets'!$H$2:$Z$119,$A125,'11-12 Teamsheets'!$C$2:$C$119,Q$1)+GOALS('12-13 Teamsheets'!$H$2:$Z$126,$A125,'12-13 Teamsheets'!$C$2:$C$126,Q$1)+GOALS('13-14 Teamsheets'!$H$2:$Z$132,$A125,'13-14 Teamsheets'!$C$2:$C$132,Q$1)+GOALS('14-15 Teamsheets'!$H$2:$Z$136,$A125,'14-15 Teamsheets'!$C$2:$C$136,Q$1)</f>
        <v>1</v>
      </c>
      <c r="CC125" s="27">
        <f>GOALS('05-06 Teamsheets'!$H$2:$W$71,$A125,'05-06 Teamsheets'!$C$2:$C$71,V$1)+GOALS('05-06 Teamsheets'!$H$2:$W$71,$A125,'05-06 Teamsheets'!$C$2:$C$71,AA$1)+GOALS('06-07 Teamsheets'!$H$2:$Z$83,$A125,'06-07 Teamsheets'!$C$2:$C$83,AF$1)+GOALS('06-07 Teamsheets'!$H$2:$Z$83,$A125,'06-07 Teamsheets'!$C$2:$C$83,AK$1)+GOALS('07-08 Teamsheets'!$H$2:$Z$88,$A125,'07-08 Teamsheets'!$C$2:$C$88,AP$1)+GOALS('07-08 Teamsheets'!$H$2:$Z$88,$A125,'07-08 Teamsheets'!$C$2:$C$88,AU$1)+GOALS('07-08 Teamsheets'!$H$2:$Z$88,$A125,'07-08 Teamsheets'!$C$2:$C$88,AZ$1)+GOALS('11-12 Teamsheets'!$H$2:$Z$119,$A125,'11-12 Teamsheets'!$C$2:$C$119,AZ$1)+GOALS('12-13 Teamsheets'!$H$2:$Z$120,$A125,'12-13 Teamsheets'!$C$2:$C$120,AZ$1)+GOALS('13-14 Teamsheets'!$H$2:$Z$126,$A125,'13-14 Teamsheets'!$C$2:$C$126,AZ$1)+GOALS('14-15 Teamsheets'!$H$2:$Z$130,$A125,'14-15 Teamsheets'!$C$2:$C$130,AZ$1)+GOALS('08-09 Teamsheets'!$H$2:$Z$92,$A125,'08-09 Teamsheets'!$C$2:$C$92,BE$1)+GOALS('09-10 Teamsheets'!$H$2:$Z$98,$A125,'09-10 Teamsheets'!$C$2:$C$98,BE$1)+GOALS('10-11 Teamsheets'!$H$2:$Z$107,$A125,'10-11 Teamsheets'!$C$2:$C$107,BE$1)+GOALS('11-12 Teamsheets'!$H$2:$Z$119,$A125,'11-12 Teamsheets'!$C$2:$C$119,BE$1)+GOALS('12-13 Teamsheets'!$H$2:$Z$126,$A125,'12-13 Teamsheets'!$C$2:$C$126,BE$1)+GOALS('13-14 Teamsheets'!$H$2:$Z$132,$A125,'13-14 Teamsheets'!$C$2:$C$132,BE$1)+GOALS('14-15 Teamsheets'!$H$2:$Z$136,$A125,'14-15 Teamsheets'!$C$2:$C$136,BE$1)</f>
        <v>0</v>
      </c>
      <c r="CD125" s="27">
        <f>GOALS('07-08 Teamsheets'!$H$2:$Z$88,$A125,'07-08 Teamsheets'!$C$2:$C$88,BJ$1)
+GOALS('08-09 Teamsheets'!$H$2:$Z$92,$A125,'08-09 Teamsheets'!$C$2:$C$92,BJ$1)
+GOALS('09-10 Teamsheets'!$H$2:$Z$98,$A125,'09-10 Teamsheets'!$C$2:$C$98,BJ$1)
+GOALS('10-11 Teamsheets'!$H$2:$Z$107,$A125,'10-11 Teamsheets'!$C$2:$C$107,BJ$1)
+GOALS('11-12 Teamsheets'!$H$2:$Z$119,$A125,'11-12 Teamsheets'!$C$2:$C$119,BJ$1)
+GOALS('12-13 Teamsheets'!$H$2:$Z$124,$A125,'12-13 Teamsheets'!$C$2:$C$124,BJ$1)+GOALS('13-14 Teamsheets'!$H$2:$Z$130,$A125,'13-14 Teamsheets'!$C$2:$C$130,BJ$1)+GOALS('14-15 Teamsheets'!$H$2:$Z$134,$A125,'14-15 Teamsheets'!$C$2:$C$134,BJ$1)
+GOALS('07-08 Teamsheets'!$H$2:$Z$88,$A125,'07-08 Teamsheets'!$C$2:$C$88,BO$1)
+GOALS('08-09 Teamsheets'!$H$2:$Z$92,$A125,'08-09 Teamsheets'!$C$2:$C$92,BO$1)
+GOALS('09-10 Teamsheets'!$H$2:$Z$98,$A125,'09-10 Teamsheets'!$C$2:$C$98,BO$1)
+GOALS('10-11 Teamsheets'!$H$2:$Z$107,$A125,'10-11 Teamsheets'!$C$2:$C$107,BO$1)
+GOALS('11-12 Teamsheets'!$H$2:$Z$119,$A125,'11-12 Teamsheets'!$C$2:$C$119,BO$1)
+GOALS('12-13 Teamsheets'!$H$2:$Z$126,$A125,'12-13 Teamsheets'!$C$2:$C$126,BO$1)+GOALS('13-14 Teamsheets'!$H$2:$Z$132,$A125,'13-14 Teamsheets'!$C$2:$C$132,BO$1)+GOALS('14-15 Teamsheets'!$H$2:$Z$136,$A125,'14-15 Teamsheets'!$C$2:$C$136,BO$1)</f>
        <v>0</v>
      </c>
      <c r="CE125" s="28">
        <f t="shared" si="33"/>
        <v>0</v>
      </c>
      <c r="CF125" s="27" t="str">
        <f>(GOALS('05-06 Teamsheets'!$H$2:$R$71,$A125) +GOALS('06-07 Teamsheets'!$H$2:$R$83,$A125) +  GOALS('07-08 Teamsheets'!$H$2:$R$88,$A125) + GOALS('08-09 Teamsheets'!$H$2:$R$92,$A125)+GOALS('09-10 Teamsheets'!$H$2:$R$98,$A125)+GOALS('10-11 Teamsheets'!$H$2:$R$107,$A125)+GOALS('11-12 Teamsheets'!$H$2:$R$119,$A125)+GOALS('12-13 Teamsheets'!$H$2:$R$126,$A125)+GOALS('13-14 Teamsheets'!$H$2:$R$132,$A125)+GOALS('14-15 Teamsheets'!$H$2:$R$136,$A125)) &amp; "(" &amp; (GOALS('05-06 Teamsheets'!$S$2:$W$71,$A125)+GOALS('06-07 Teamsheets'!$S$2:$Z$83,$A125)+GOALS('07-08 Teamsheets'!$S$2:$Z$88,$A125)+GOALS('08-09 Teamsheets'!$S$2:$Z$92,$A125)+GOALS('09-10 Teamsheets'!$S$2:$Z$98,$A125)+GOALS('10-11 Teamsheets'!$S$2:$Z$107,$A125)+GOALS('11-12 Teamsheets'!$S$2:$Z$119,$A125)+GOALS('12-13 Teamsheets'!$S$2:$Z$126,$A125)+GOALS('13-14 Teamsheets'!$S$2:$Z$132,$A125)+GOALS('14-15 Teamsheets'!$S$2:$Z$136,$A125)) &amp; ")"</f>
        <v>1(0)</v>
      </c>
      <c r="CG125" s="28">
        <f t="shared" si="34"/>
        <v>1</v>
      </c>
      <c r="CH125" s="71">
        <f t="shared" si="35"/>
        <v>0</v>
      </c>
      <c r="CI125" s="83">
        <f t="shared" si="36"/>
        <v>0</v>
      </c>
      <c r="CJ125" s="77">
        <f t="shared" si="37"/>
        <v>0</v>
      </c>
      <c r="CK125" s="74" t="str">
        <f>(CARDS('05-06 Teamsheets'!$H$2:$W$71,$A125,$CX$2)+CARDS('06-07 Teamsheets'!$H$2:$Z$83,$A125,$CX$2)+CARDS('07-08 Teamsheets'!$H$2:$Z$88,$A125,$CX$2)+CARDS('08-09 Teamsheets'!$H$2:$Z$92,$A125,$CX$2)+CARDS('09-10 Teamsheets'!$H$2:$Z$98,$A125,$CX$2)+CARDS('10-11 Teamsheets'!$H$2:$Z$107,$A125,$CX$2)+CARDS('11-12 Teamsheets'!$H$2:$Z$119,$A125,$CX$2)+CARDS('12-13 Teamsheets'!$H$2:$Z$126,$A125,$CX$2)+CARDS('13-14 Teamsheets'!$H$2:$Z$130,$A125,$CX$2)) &amp; "(" &amp; (CARDS('05-06 Teamsheets'!$H$2:$W$71,$A125,$CX$3)+CARDS('06-07 Teamsheets'!$H$2:$Z$83,$A125,$CX$3)+CARDS('07-08 Teamsheets'!$H$2:$Z$88,$A125,$CX$3)+CARDS('08-09 Teamsheets'!$H$2:$Z$92,$A125,$CX$3)+CARDS('09-10 Teamsheets'!$H$2:$Z$98,$A125,$CX$3)+CARDS('10-11 Teamsheets'!$H$2:$Z$107,$A125,$CX$3)+CARDS('11-12 Teamsheets'!$H$2:$Z$119,$A125,$CX$3)+CARDS('13-14 Teamsheets'!$H$2:$Z$130,$A125,$CX$3)) &amp; ")"</f>
        <v>0(0)</v>
      </c>
      <c r="CL125" s="28">
        <f t="shared" si="10"/>
        <v>87</v>
      </c>
      <c r="CM125" s="28">
        <f t="shared" si="47"/>
        <v>42</v>
      </c>
      <c r="CN125" s="77">
        <f t="shared" si="12"/>
        <v>129</v>
      </c>
      <c r="CO125" s="28">
        <f t="shared" si="29"/>
        <v>32.25</v>
      </c>
      <c r="CP125" s="28">
        <f t="shared" si="30"/>
        <v>0.25</v>
      </c>
      <c r="CQ125" s="77">
        <f t="shared" si="24"/>
        <v>129</v>
      </c>
      <c r="CS125" s="71">
        <f t="shared" si="26"/>
        <v>138</v>
      </c>
      <c r="CT125" s="83">
        <f t="shared" si="27"/>
        <v>152</v>
      </c>
      <c r="CU125" s="77">
        <f t="shared" si="28"/>
        <v>74</v>
      </c>
    </row>
    <row r="126" spans="1:102" x14ac:dyDescent="0.2">
      <c r="A126" s="26" t="s">
        <v>184</v>
      </c>
      <c r="B126" s="27" t="s">
        <v>1635</v>
      </c>
      <c r="C126" s="27" t="s">
        <v>1635</v>
      </c>
      <c r="D126" s="27">
        <v>0</v>
      </c>
      <c r="E126" s="27" t="s">
        <v>1635</v>
      </c>
      <c r="F126" s="82">
        <v>0</v>
      </c>
      <c r="G126" s="27" t="s">
        <v>1739</v>
      </c>
      <c r="H126" s="27" t="s">
        <v>1638</v>
      </c>
      <c r="I126" s="27">
        <v>0</v>
      </c>
      <c r="J126" s="27" t="s">
        <v>1654</v>
      </c>
      <c r="K126" s="82">
        <v>2941</v>
      </c>
      <c r="L126" s="27" t="s">
        <v>1638</v>
      </c>
      <c r="M126" s="27" t="s">
        <v>1635</v>
      </c>
      <c r="N126" s="27">
        <v>0</v>
      </c>
      <c r="O126" s="27" t="s">
        <v>1635</v>
      </c>
      <c r="P126" s="82">
        <v>171</v>
      </c>
      <c r="Q126" s="27" t="str">
        <f>(APPS('08-09 Teamsheets'!$H$2:$R$92,$A126,'08-09 Teamsheets'!$C$2:$C$92,Q$1)+APPS('09-10 Teamsheets'!$H$2:$R$98,$A126,'09-10 Teamsheets'!$C$2:$C$98,Q$1)+APPS('10-11 Teamsheets'!$H$2:$R$107,$A126,'10-11 Teamsheets'!$C$2:$C$107,Q$1)+APPS('11-12 Teamsheets'!$H$2:$R$119,$A126,'11-12 Teamsheets'!$C$2:$C$119,Q$1)+APPS('12-13 Teamsheets'!$H$2:$R$126,$A126,'12-13 Teamsheets'!$C$2:$C$126,Q$1)+APPS('13-14 Teamsheets'!$H$2:$R$132,$A126,'13-14 Teamsheets'!$C$2:$C$132,Q$1)+APPS('14-15 Teamsheets'!$H$2:$R$136,$A126,'14-15 Teamsheets'!$C$2:$C$136,Q$1)) &amp; "(" &amp; (SUBS('08-09 Teamsheets'!$S$2:$Z$92,$A126,'08-09 Teamsheets'!$C$2:$C$92,Q$1)+SUBS('09-10 Teamsheets'!$S$2:$Z$98,$A126,'09-10 Teamsheets'!$C$2:$C$98,Q$1)+SUBS('10-11 Teamsheets'!$S$2:$Z$107,$A126,'10-11 Teamsheets'!$C$2:$C$107,Q$1)+SUBS('11-12 Teamsheets'!$S$2:$Z$119,$A126,'11-12 Teamsheets'!$C$2:$C$119,Q$1)+SUBS('12-13 Teamsheets'!$S$2:$Z$126,$A126,'12-13 Teamsheets'!$C$2:$C$126,Q$1)+SUBS('13-14 Teamsheets'!$S$2:$Z$132,$A126,'13-14 Teamsheets'!$C$2:$C$132,Q$1)+SUBS('14-15 Teamsheets'!$S$2:$Z$136,$A126,'14-15 Teamsheets'!$C$2:$C$136,Q$1)) &amp; ")"</f>
        <v>0(0)</v>
      </c>
      <c r="R126" s="27" t="str">
        <f>(GOALS('08-09 Teamsheets'!$H$2:$R$92,$A126,'08-09 Teamsheets'!$C$2:$C$92,Q$1)+GOALS('09-10 Teamsheets'!$H$2:$R$98,$A126,'09-10 Teamsheets'!$C$2:$C$98,Q$1)+GOALS('10-11 Teamsheets'!$H$2:$R$107,$A126,'10-11 Teamsheets'!$C$2:$C$107,Q$1)+GOALS('11-12 Teamsheets'!$H$2:$R$119,$A126,'11-12 Teamsheets'!$C$2:$C$119,Q$1)+GOALS('12-13 Teamsheets'!$H$2:$R$126,$A126,'12-13 Teamsheets'!$C$2:$C$126,Q$1)+GOALS('13-14 Teamsheets'!$H$2:$R$132,$A126,'13-14 Teamsheets'!$C$2:$C$132,Q$1)+GOALS('14-15 Teamsheets'!$H$2:$R$136,$A126,'14-15 Teamsheets'!$C$2:$C$136,Q$1)) &amp; "(" &amp; (GOALS('08-09 Teamsheets'!$S$2:$Z$92,$A126,'08-09 Teamsheets'!$C$2:$C$92,Q$1)+GOALS('09-10 Teamsheets'!$S$2:$Z$98,$A126,'09-10 Teamsheets'!$C$2:$C$98,Q$1)+GOALS('10-11 Teamsheets'!$S$2:$Z$107,$A126,'10-11 Teamsheets'!$C$2:$C$107,Q$1)+GOALS('11-12 Teamsheets'!$S$2:$Z$119,$A126,'11-12 Teamsheets'!$C$2:$C$119,Q$1)+GOALS('12-13 Teamsheets'!$S$2:$Z$126,$A126,'12-13 Teamsheets'!$C$2:$C$126,Q$1)+GOALS('13-14 Teamsheets'!$S$2:$Z$132,$A126,'13-14 Teamsheets'!$C$2:$C$132,Q$1)+GOALS('14-15 Teamsheets'!$S$2:$Z$136,$A126,'14-15 Teamsheets'!$C$2:$C$136,Q$1)) &amp; ")"</f>
        <v>0(0)</v>
      </c>
      <c r="S126" s="27">
        <f>Clean_sheet('08-09 Teamsheets'!$C$2:$H$92,$A126,Q$1)+Clean_sheet('09-10 Teamsheets'!$C$2:$H$98,$A126,Q$1)+Clean_sheet('10-11 Teamsheets'!$C$2:$H$107,$A126,Q$1)+Clean_sheet('11-12 Teamsheets'!$C$2:$H$119,$A126,Q$1)+Clean_sheet('12-13 Teamsheets'!$C$2:$H$126,$A126,Q$1)+Clean_sheet('13-14 Teamsheets'!$C$2:$H$132,$A126,Q$1)+Clean_sheet('14-15 Teamsheets'!$C$2:$H$136,$A126,Q$1)</f>
        <v>0</v>
      </c>
      <c r="T126" s="27" t="str">
        <f>(CARDS('08-09 Teamsheets'!$H$2:$Z$92,$A126,$CX$2,'08-09 Teamsheets'!$C$2:$C$92,Q$1)+CARDS('09-10 Teamsheets'!$H$2:$Z$98,$A126,$CX$2,'09-10 Teamsheets'!$C$2:$C$98,Q$1)+CARDS('10-11 Teamsheets'!$H$2:$Z$107,$A126,$CX$2,'10-11 Teamsheets'!$C$2:$C$107,Q$1)+CARDS('11-12 Teamsheets'!$H$2:$Z$119,$A126,$CX$2,'11-12 Teamsheets'!$C$2:$C$119,Q$1)+CARDS('12-13 Teamsheets'!$H$2:$Z$126,$A126,$CX$2,'12-13 Teamsheets'!$C$2:$C$126,Q$1)+CARDS('13-14 Teamsheets'!$H$2:$Z$132,$A126,$CX$2,'13-14 Teamsheets'!$C$2:$C$132,Q$1)+CARDS('14-15 Teamsheets'!$H$2:$Z$136,$A126,$CX$2,'14-15 Teamsheets'!$C$2:$C$136,Q$1)) &amp; "(" &amp; (CARDS('08-09 Teamsheets'!$H$2:$Z$92,$A126,$CX$3,'08-09 Teamsheets'!$C$2:$C$92,Q$1)+CARDS('09-10 Teamsheets'!$H$2:$Z$98,$A126,$CX$3,'09-10 Teamsheets'!$C$2:$C$98,Q$1)+CARDS('10-11 Teamsheets'!$H$2:$Z$107,$A126,$CX$3,'10-11 Teamsheets'!$C$2:$C$107,Q$1)+CARDS('11-12 Teamsheets'!$H$2:$Z$119,$A126,$CX$3,'11-12 Teamsheets'!$C$2:$C$119,Q$1)+CARDS('12-13 Teamsheets'!$H$2:$Z$126,$A126,$CX$3,'12-13 Teamsheets'!$C$2:$C$126,Q$1)+CARDS('13-14 Teamsheets'!$H$2:$Z$132,$A126,$CX$3,'13-14 Teamsheets'!$C$2:$C$132,Q$1)+CARDS('14-15 Teamsheets'!$H$2:$Z$136,$A126,$CX$3,'14-15 Teamsheets'!$C$2:$C$136,Q$1)) &amp; ")"</f>
        <v>0(0)</v>
      </c>
      <c r="U126" s="82">
        <f>MINS_PLAYED('08-09 Teamsheets'!$H$2:$R$92,$A126,'08-09 Teamsheets'!$C$2:$C$92,Q$1)+MINS_PLAYED('09-10 Teamsheets'!$H$2:$R$98,$A126,'09-10 Teamsheets'!$C$2:$C$98,Q$1)+ MINS_AS_SUB('08-09 Teamsheets'!$S$2:$Z$92,$A126,'08-09 Teamsheets'!$C$2:$C$92,Q$1)+ MINS_AS_SUB('09-10 Teamsheets'!$S$2:$Z$98,$A126,'09-10 Teamsheets'!$C$2:$C$98,Q$1)+MINS_PLAYED('10-11 Teamsheets'!$H$2:$R$107,$A126,'10-11 Teamsheets'!$C$2:$C$107,Q$1)+MINS_AS_SUB('10-11 Teamsheets'!$S$2:$Z$107,$A126,'10-11 Teamsheets'!$C$2:$C$107,Q$1)+MINS_PLAYED('11-12 Teamsheets'!$H$2:$R$119,$A126,'11-12 Teamsheets'!$C$2:$C$119,Q$1)+MINS_AS_SUB('11-12 Teamsheets'!$S$2:$Z$119,$A126,'11-12 Teamsheets'!$C$2:$C$119,Q$1)+MINS_PLAYED('12-13 Teamsheets'!$H$2:$R$126,$A126,'12-13 Teamsheets'!$C$2:$C$126,Q$1)+MINS_AS_SUB('12-13 Teamsheets'!$S$2:$Z$126,$A126,'12-13 Teamsheets'!$C$2:$C$126,Q$1)+MINS_PLAYED('13-14 Teamsheets'!$H$2:$R$132,$A126,'13-14 Teamsheets'!$C$2:$C$132,Q$1)+MINS_AS_SUB('13-14 Teamsheets'!$S$2:$Z$132,$A126,'13-14 Teamsheets'!$C$2:$C$132,Q$1)+MINS_PLAYED('14-15 Teamsheets'!$H$2:$R$136,$A126,'14-15 Teamsheets'!$C$2:$C$136,Q$1)+MINS_AS_SUB('14-15 Teamsheets'!$S$2:$Z$136,$A126,'14-15 Teamsheets'!$C$2:$C$136,Q$1)</f>
        <v>0</v>
      </c>
      <c r="V126" s="27" t="s">
        <v>1635</v>
      </c>
      <c r="W126" s="27" t="s">
        <v>1635</v>
      </c>
      <c r="X126" s="27">
        <v>0</v>
      </c>
      <c r="Y126" s="27" t="s">
        <v>1635</v>
      </c>
      <c r="Z126" s="82">
        <v>0</v>
      </c>
      <c r="AA126" s="27" t="s">
        <v>1635</v>
      </c>
      <c r="AB126" s="27" t="s">
        <v>1635</v>
      </c>
      <c r="AC126" s="27">
        <v>0</v>
      </c>
      <c r="AD126" s="27" t="s">
        <v>1635</v>
      </c>
      <c r="AE126" s="82">
        <v>0</v>
      </c>
      <c r="AF126" s="27" t="s">
        <v>1651</v>
      </c>
      <c r="AG126" s="27" t="s">
        <v>1635</v>
      </c>
      <c r="AH126" s="27">
        <v>0</v>
      </c>
      <c r="AI126" s="27" t="s">
        <v>1636</v>
      </c>
      <c r="AJ126" s="82">
        <v>390</v>
      </c>
      <c r="AK126" s="27" t="s">
        <v>1651</v>
      </c>
      <c r="AL126" s="27" t="s">
        <v>1635</v>
      </c>
      <c r="AM126" s="27">
        <v>0</v>
      </c>
      <c r="AN126" s="27" t="s">
        <v>1691</v>
      </c>
      <c r="AO126" s="82">
        <v>309</v>
      </c>
      <c r="AP126" s="27" t="s">
        <v>1635</v>
      </c>
      <c r="AQ126" s="27" t="s">
        <v>1635</v>
      </c>
      <c r="AR126" s="27">
        <v>0</v>
      </c>
      <c r="AS126" s="27" t="s">
        <v>1635</v>
      </c>
      <c r="AT126" s="82">
        <v>0</v>
      </c>
      <c r="AU126" s="27" t="s">
        <v>1635</v>
      </c>
      <c r="AV126" s="27" t="s">
        <v>1635</v>
      </c>
      <c r="AW126" s="27">
        <v>0</v>
      </c>
      <c r="AX126" s="27" t="s">
        <v>1635</v>
      </c>
      <c r="AY126" s="82">
        <v>0</v>
      </c>
      <c r="AZ126" s="27" t="str">
        <f>(APPS('07-08 Teamsheets'!$H$2:$R$88,$A126,'07-08 Teamsheets'!$C$2:$C$88,AZ$1)+APPS('11-12 Teamsheets'!$H$2:$R$119,$A126,'11-12 Teamsheets'!$C$2:$C$119,AZ$1)+APPS('12-13 Teamsheets'!$H$2:$R$126,$A126,'12-13 Teamsheets'!$C$2:$C$126,AZ$1)+APPS('13-14 Teamsheets'!$H$2:$R$132,$A126,'13-14 Teamsheets'!$C$2:$C$132,AZ$1)+APPS('14-15 Teamsheets'!$H$2:$R$136,$A126,'14-15 Teamsheets'!$C$2:$C$136,AZ$1)) &amp; "(" &amp; (SUBS('07-08 Teamsheets'!$S$2:$Z$88,$A126,'07-08 Teamsheets'!$C$2:$C$88,AZ$1)+SUBS('11-12 Teamsheets'!$S$2:$Z$119,$A126,'11-12 Teamsheets'!$C$2:$C$119,AZ$1)+SUBS('12-13 Teamsheets'!$S$2:$Z$126,$A126,'12-13 Teamsheets'!$C$2:$C$126,AZ$1)+SUBS('13-14 Teamsheets'!$S$2:$Z$132,$A126,'13-14 Teamsheets'!$C$2:$C$132,AZ$1)+SUBS('14-15 Teamsheets'!$S$2:$Z$136,$A126,'14-15 Teamsheets'!$C$2:$C$136,AZ$1)) &amp; ")"</f>
        <v>0(0)</v>
      </c>
      <c r="BA126" s="27" t="str">
        <f>(GOALS('07-08 Teamsheets'!$H$2:$R$88,$A126,'07-08 Teamsheets'!$C$2:$C$88,AZ$1)+GOALS('11-12 Teamsheets'!$H$2:$R$119,$A126,'11-12 Teamsheets'!$C$2:$C$119,AZ$1)+GOALS('12-13 Teamsheets'!$H$2:$R$126,$A126,'12-13 Teamsheets'!$C$2:$C$126,AZ$1)+GOALS('13-14 Teamsheets'!$H$2:$R$132,$A126,'13-14 Teamsheets'!$C$2:$C$132,AZ$1)+GOALS('14-15 Teamsheets'!$H$2:$R$136,$A126,'14-15 Teamsheets'!$C$2:$C$136,AZ$1)) &amp; "(" &amp; (GOALS('07-08 Teamsheets'!$S$2:$Z$88,$A126,'07-08 Teamsheets'!$C$2:$C$88,AZ$1)+GOALS('11-12 Teamsheets'!$S$2:$Z$119,$A126,'11-12 Teamsheets'!$C$2:$C$119,AZ$1)+GOALS('12-13 Teamsheets'!$S$2:$Z$126,$A126,'12-13 Teamsheets'!$C$2:$C$126,AZ$1)+GOALS('13-14 Teamsheets'!$S$2:$Z$132,$A126,'13-14 Teamsheets'!$C$2:$C$132,AZ$1)+GOALS('14-15 Teamsheets'!$S$2:$Z$136,$A126,'14-15 Teamsheets'!$C$2:$C$136,AZ$1)) &amp; ")"</f>
        <v>0(0)</v>
      </c>
      <c r="BB126" s="27">
        <f>Clean_sheet('07-08 Teamsheets'!$C$2:$H$92,$A126,AZ$1)+Clean_sheet('11-12 Teamsheets'!$C$2:$H$119,$A126,AZ$1)+Clean_sheet('12-13 Teamsheets'!$C$2:$H$126,$A126,AZ$1)+Clean_sheet('13-14 Teamsheets'!$C$2:$H$132,$A126,AZ$1)+Clean_sheet('14-15 Teamsheets'!$C$2:$H$136,$A126,AZ$1)</f>
        <v>0</v>
      </c>
      <c r="BC126" s="27" t="str">
        <f>(CARDS('07-08 Teamsheets'!$H$2:$Z$88,$A126,$CX$2,'07-08 Teamsheets'!$C$2:$C$88,AZ$1)+CARDS('11-12 Teamsheets'!$H$2:$Z$119,$A126,$CX$2,'11-12 Teamsheets'!$C$2:$C$119,AZ$1)+CARDS('12-13 Teamsheets'!$H$2:$Z$126,$A126,$CX$2,'12-13 Teamsheets'!$C$2:$C$126,AZ$1)+CARDS('13-14 Teamsheets'!$H$2:$Z$132,$A126,$CX$2,'13-14 Teamsheets'!$C$2:$C$132,AZ$1)+CARDS('14-15 Teamsheets'!$H$2:$Z$136,$A126,$CX$2,'14-15 Teamsheets'!$C$2:$C$136,AZ$1)) &amp; "(" &amp; (CARDS('07-08 Teamsheets'!$H$2:$Z$88,$A126,$CX$3,'07-08 Teamsheets'!$C$2:$C$88,AZ$1)+CARDS('11-12 Teamsheets'!$H$2:$Z$119,$A126,$CX$3,'11-12 Teamsheets'!$C$2:$C$119,AZ$1)+CARDS('12-13 Teamsheets'!$H$2:$Z$126,$A126,$CX$3,'12-13 Teamsheets'!$C$2:$C$126,AZ$1)+CARDS('13-14 Teamsheets'!$H$2:$Z$132,$A126,$CX$3,'13-14 Teamsheets'!$C$2:$C$132,AZ$1)+CARDS('14-15 Teamsheets'!$H$2:$Z$136,$A126,$CX$3,'14-15 Teamsheets'!$C$2:$C$136,AZ$1)) &amp; ")"</f>
        <v>0(0)</v>
      </c>
      <c r="BD126" s="82">
        <f>MINS_PLAYED('07-08 Teamsheets'!$H$2:$R$88,$A126,'07-08 Teamsheets'!$C$2:$C$88,AZ$1)+MINS_PLAYED('11-12 Teamsheets'!$H$2:$R$119,$A126,'11-12 Teamsheets'!$C$2:$C$119,AZ$1)+MINS_PLAYED('12-13 Teamsheets'!$H$2:$R$126,$A126,'12-13 Teamsheets'!$C$2:$C$126,AZ$1)+MINS_PLAYED('13-14 Teamsheets'!$H$2:$R$132,$A126,'13-14 Teamsheets'!$C$2:$C$132,AZ$1)+MINS_PLAYED('14-15 Teamsheets'!$H$2:$R$136,$A126,'14-15 Teamsheets'!$C$2:$C$136,AZ$1)+MINS_AS_SUB('07-08 Teamsheets'!$S$2:$Z$88,$A126,'07-08 Teamsheets'!$C$2:$C$88,AZ$1)+MINS_AS_SUB('11-12 Teamsheets'!$S$2:$Z$119,$A126,'11-12 Teamsheets'!$C$2:$C$119,AZ$1)+MINS_AS_SUB('12-13 Teamsheets'!$S$2:$Z$126,$A126,'12-13 Teamsheets'!$C$2:$C$126,AZ$1)+MINS_AS_SUB('13-14 Teamsheets'!$S$2:$Z$132,$A126,'13-14 Teamsheets'!$C$2:$C$132,AZ$1)+MINS_AS_SUB('14-15 Teamsheets'!$S$2:$Z$136,$A126,'14-15 Teamsheets'!$C$2:$C$136,AZ$1)</f>
        <v>0</v>
      </c>
      <c r="BE126" s="27" t="str">
        <f>(APPS('08-09 Teamsheets'!$H$2:$R$92,$A126,'08-09 Teamsheets'!$C$2:$C$92,BE$1)+APPS('09-10 Teamsheets'!$H$2:$R$98,$A126,'09-10 Teamsheets'!$C$2:$C$98,BE$1)+APPS('10-11 Teamsheets'!$H$2:$R$107,$A126,'10-11 Teamsheets'!$C$2:$C$107,BE$1)+APPS('11-12 Teamsheets'!$H$2:$R$119,$A126,'11-12 Teamsheets'!$C$2:$C$119,BE$1)+APPS('12-13 Teamsheets'!$H$2:$R$126,$A126,'12-13 Teamsheets'!$C$2:$C$126,BE$1)+APPS('13-14 Teamsheets'!$H$2:$R$132,$A126,'13-14 Teamsheets'!$C$2:$C$132,BE$1)+APPS('14-15 Teamsheets'!$H$2:$R$136,$A126,'14-15 Teamsheets'!$C$2:$C$136,BE$1)) &amp; "(" &amp; (SUBS('08-09 Teamsheets'!$S$2:$Z$92,$A126,'08-09 Teamsheets'!$C$2:$C$92,BE$1)+SUBS('09-10 Teamsheets'!$S$2:$Z$98,$A126,'09-10 Teamsheets'!$C$2:$C$98,BE$1)+SUBS('10-11 Teamsheets'!$S$2:$Z$107,$A126,'10-11 Teamsheets'!$C$2:$C$107,BE$1)+SUBS('11-12 Teamsheets'!$S$2:$Z$119,$A126,'11-12 Teamsheets'!$C$2:$C$119,BE$1)+SUBS('12-13 Teamsheets'!$S$2:$Z$126,$A126,'12-13 Teamsheets'!$C$2:$C$126,BE$1)+SUBS('13-14 Teamsheets'!$S$2:$Z$132,$A126,'13-14 Teamsheets'!$C$2:$C$132,BE$1)+SUBS('14-15 Teamsheets'!$S$2:$Z$136,$A126,'14-15 Teamsheets'!$C$2:$C$136,BE$1)) &amp; ")"</f>
        <v>0(0)</v>
      </c>
      <c r="BF126" s="27" t="str">
        <f>(GOALS('08-09 Teamsheets'!$H$2:$R$92,$A126,'08-09 Teamsheets'!$C$2:$C$92,BE$1)+GOALS('09-10 Teamsheets'!$H$2:$R$98,$A126,'09-10 Teamsheets'!$C$2:$C$98,BE$1)+GOALS('10-11 Teamsheets'!$H$2:$R$107,$A126,'10-11 Teamsheets'!$C$2:$C$107,BE$1)+GOALS('11-12 Teamsheets'!$H$2:$R$119,$A126,'11-12 Teamsheets'!$C$2:$C$119,BE$1)+GOALS('12-13 Teamsheets'!$H$2:$R$126,$A126,'12-13 Teamsheets'!$C$2:$C$126,BE$1)+GOALS('13-14 Teamsheets'!$H$2:$R$132,$A126,'13-14 Teamsheets'!$C$2:$C$132,BE$1)+GOALS('14-15 Teamsheets'!$H$2:$R$136,$A126,'14-15 Teamsheets'!$C$2:$C$136,BE$1)) &amp; "(" &amp; (GOALS('08-09 Teamsheets'!$S$2:$Z$92,$A126,'08-09 Teamsheets'!$C$2:$C$92,BE$1)+GOALS('09-10 Teamsheets'!$S$2:$Z$98,$A126,'09-10 Teamsheets'!$C$2:$C$98,BE$1)+GOALS('10-11 Teamsheets'!$S$2:$Z$107,$A126,'10-11 Teamsheets'!$C$2:$C$107,BE$1)+GOALS('11-12 Teamsheets'!$S$2:$Z$119,$A126,'11-12 Teamsheets'!$C$2:$C$119,BE$1)+GOALS('12-13 Teamsheets'!$S$2:$Z$126,$A126,'12-13 Teamsheets'!$C$2:$C$126,BE$1)+GOALS('13-14 Teamsheets'!$S$2:$Z$132,$A126,'13-14 Teamsheets'!$C$2:$C$132,BE$1)+GOALS('14-15 Teamsheets'!$S$2:$Z$136,$A126,'14-15 Teamsheets'!$C$2:$C$136,BE$1)) &amp; ")"</f>
        <v>0(0)</v>
      </c>
      <c r="BG126" s="27">
        <f>Clean_sheet('08-09 Teamsheets'!$C$2:$H$92,$A126,BE$1)+Clean_sheet('09-10 Teamsheets'!$C$2:$H$98,$A126,BE$1)+Clean_sheet('10-11 Teamsheets'!$C$2:$H$107,$A126,BE$1)+Clean_sheet('11-12 Teamsheets'!$C$2:$H$119,$A126,BE$1)+Clean_sheet('12-13 Teamsheets'!$C$2:$H$126,$A126,BE$1)+Clean_sheet('13-14 Teamsheets'!$C$2:$H$132,$A126,BE$1)+Clean_sheet('14-15 Teamsheets'!$C$2:$H$136,$A126,BE$1)</f>
        <v>0</v>
      </c>
      <c r="BH126" s="27" t="str">
        <f>(CARDS('08-09 Teamsheets'!$H$2:$Z$92,$A126,$CX$2,'08-09 Teamsheets'!$C$2:$C$92,BE$1)+CARDS('09-10 Teamsheets'!$H$2:$Z$98,$A126,$CX$2,'09-10 Teamsheets'!$C$2:$C$98,BE$1)+CARDS('10-11 Teamsheets'!$H$2:$Z$107,$A126,$CX$2,'10-11 Teamsheets'!$C$2:$C$107,BE$1)+CARDS('11-12 Teamsheets'!$H$2:$Z$119,$A126,$CX$2,'11-12 Teamsheets'!$C$2:$C$119,BE$1)+CARDS('12-13 Teamsheets'!$H$2:$Z$126,$A126,$CX$2,'12-13 Teamsheets'!$C$2:$C$126,BE$1)+CARDS('13-14 Teamsheets'!$H$2:$Z$132,$A126,$CX$2,'13-14 Teamsheets'!$C$2:$C$132,BE$1)+CARDS('14-15 Teamsheets'!$H$2:$Z$136,$A126,$CX$2,'14-15 Teamsheets'!$C$2:$C$136,BE$1)) &amp; "(" &amp; (CARDS('08-09 Teamsheets'!$H$2:$Z$92,$A126,$CX$3,'08-09 Teamsheets'!$C$2:$C$92,BE$1)+CARDS('09-10 Teamsheets'!$H$2:$Z$98,$A126,$CX$3,'09-10 Teamsheets'!$C$2:$C$98,BE$1)+CARDS('10-11 Teamsheets'!$H$2:$Z$107,$A126,$CX$3,'10-11 Teamsheets'!$C$2:$C$107,BE$1)+CARDS('11-12 Teamsheets'!$H$2:$Z$119,$A126,$CX$3,'11-12 Teamsheets'!$C$2:$C$119,BE$1)+CARDS('12-13 Teamsheets'!$H$2:$Z$126,$A126,$CX$3,'12-13 Teamsheets'!$C$2:$C$126,BE$1)+CARDS('13-14 Teamsheets'!$H$2:$Z$132,$A126,$CX$3,'13-14 Teamsheets'!$C$2:$C$132,BE$1)+CARDS('14-15 Teamsheets'!$H$2:$Z$136,$A126,$CX$3,'14-15 Teamsheets'!$C$2:$C$136,BE$1)) &amp; ")"</f>
        <v>0(0)</v>
      </c>
      <c r="BI126" s="82">
        <f>MINS_PLAYED('08-09 Teamsheets'!$H$2:$R$92,$A126,'08-09 Teamsheets'!$C$2:$C$92,BE$1)+MINS_PLAYED('09-10 Teamsheets'!$H$2:$R$98,$A126,'09-10 Teamsheets'!$C$2:$C$98,BE$1)+ MINS_AS_SUB('08-09 Teamsheets'!$S$2:$Z$92,$A126,'08-09 Teamsheets'!$C$2:$C$92,BE$1)+ MINS_AS_SUB('09-10 Teamsheets'!$S$2:$Z$98,$A126,'09-10 Teamsheets'!$C$2:$C$98,BE$1)+MINS_PLAYED('10-11 Teamsheets'!$H$2:$R$107,$A126,'10-11 Teamsheets'!$C$2:$C$107,BE$1)+MINS_AS_SUB('10-11 Teamsheets'!$S$2:$Z$107,$A126,'10-11 Teamsheets'!$C$2:$C$107,BE$1)+MINS_PLAYED('11-12 Teamsheets'!$H$2:$R$119,$A126,'11-12 Teamsheets'!$C$2:$C$119,BE$1)+MINS_AS_SUB('11-12 Teamsheets'!$S$2:$Z$119,$A126,'11-12 Teamsheets'!$C$2:$C$119,BE$1)+MINS_PLAYED('12-13 Teamsheets'!$H$2:$R$126,$A126,'12-13 Teamsheets'!$C$2:$C$126,BE$1)+MINS_AS_SUB('12-13 Teamsheets'!$S$2:$Z$126,$A126,'12-13 Teamsheets'!$C$2:$C$126,BE$1)+MINS_PLAYED('13-14 Teamsheets'!$H$2:$R$132,$A126,'13-14 Teamsheets'!$C$2:$C$132,BE$1)+MINS_AS_SUB('13-14 Teamsheets'!$S$2:$Z$132,$A126,'13-14 Teamsheets'!$C$2:$C$132,BE$1)+MINS_PLAYED('14-15 Teamsheets'!$H$2:$R$136,$A126,'14-15 Teamsheets'!$C$2:$C$136,BE$1)+MINS_AS_SUB('14-15 Teamsheets'!$S$2:$Z$136,$A126,'14-15 Teamsheets'!$C$2:$C$136,BE$1)</f>
        <v>0</v>
      </c>
      <c r="BJ126" s="27" t="str">
        <f>(APPS('07-08 Teamsheets'!$H$2:$R$88,$A126,'07-08 Teamsheets'!$C$2:$C$88,BJ$1)+APPS('08-09 Teamsheets'!$H$2:$R$92,$A126,'08-09 Teamsheets'!$C$2:$C$92,BJ$1)+APPS('09-10 Teamsheets'!$H$2:$R$98,$A126,'09-10 Teamsheets'!$C$2:$C$98,BJ$1)+APPS('10-11 Teamsheets'!$H$2:$R$106,$A126,'10-11 Teamsheets'!$C$2:$C$106,BJ$1)+APPS('11-12 Teamsheets'!$H$2:$R$119,$A126,'11-12 Teamsheets'!$C$2:$C$119,BJ$1)+APPS('12-13 Teamsheets'!$H$2:$R$126,$A126,'12-13 Teamsheets'!$C$2:$C$126,BJ$1)+APPS('13-14 Teamsheets'!$H$2:$R$132,$A126,'13-14 Teamsheets'!$C$2:$C$132,BJ$1)+APPS('14-15 Teamsheets'!$H$2:$R$136,$A126,'14-15 Teamsheets'!$C$2:$C$136,BJ$1)) &amp; "(" &amp; (SUBS('07-08 Teamsheets'!$S$2:$Z$88,$A126,'07-08 Teamsheets'!$C$2:$C$88,BJ$1)+SUBS('08-09 Teamsheets'!$S$2:$Z$92,$A126,'08-09 Teamsheets'!$C$2:$C$92,BJ$1)+SUBS('09-10 Teamsheets'!$S$2:$Z$98,$A126,'09-10 Teamsheets'!$C$2:$C$98,BJ$1)+SUBS('10-11 Teamsheets'!$S$2:$Z$106,$A126,'10-11 Teamsheets'!$C$2:$C$106,BJ$1)+SUBS('11-12 Teamsheets'!$S$2:$Z$119,$A126,'11-12 Teamsheets'!$C$2:$C$119,BJ$1)+SUBS('12-13 Teamsheets'!$S$2:$Z$126,$A126,'12-13 Teamsheets'!$C$2:$C$126,BJ$1)+SUBS('13-14 Teamsheets'!$S$2:$Z$132,$A126,'13-14 Teamsheets'!$C$2:$C$132,BJ$1)+SUBS('14-15 Teamsheets'!$S$2:$Z$136,$A126,'14-15 Teamsheets'!$C$2:$C$136,BJ$1)) &amp; ")"</f>
        <v>0(0)</v>
      </c>
      <c r="BK126" s="27" t="str">
        <f>(GOALS('07-08 Teamsheets'!$H$2:$R$88,$A126,'07-08 Teamsheets'!$C$2:$C$88,BJ$1)+GOALS('08-09 Teamsheets'!$H$2:$R$92,$A126,'08-09 Teamsheets'!$C$2:$C$92,BJ$1)+GOALS('09-10 Teamsheets'!$H$2:$R$98,$A126,'09-10 Teamsheets'!$C$2:$C$98,BJ$1)+GOALS('10-11 Teamsheets'!$H$2:$R$106,$A126,'10-11 Teamsheets'!$C$2:$C$106,BJ$1)+GOALS('11-12 Teamsheets'!$H$2:$R$119,$A126,'11-12 Teamsheets'!$C$2:$C$119,BJ$1)+GOALS('12-13 Teamsheets'!$H$2:$R$126,$A126,'12-13 Teamsheets'!$C$2:$C$126,BJ$1)+GOALS('13-14 Teamsheets'!$H$2:$R$132,$A126,'13-14 Teamsheets'!$C$2:$C$132,BJ$1)+GOALS('14-15 Teamsheets'!$H$2:$R$136,$A126,'14-15 Teamsheets'!$C$2:$C$136,BJ$1)) &amp; "(" &amp; (GOALS('07-08 Teamsheets'!$S$2:$Z$88,$A126,'07-08 Teamsheets'!$C$2:$C$88,BJ$1)+GOALS('08-09 Teamsheets'!$S$2:$Z$92,$A126,'08-09 Teamsheets'!$C$2:$C$92,BJ$1)+GOALS('09-10 Teamsheets'!$S$2:$Z$98,$A126,'09-10 Teamsheets'!$C$2:$C$98,BJ$1)+GOALS('10-11 Teamsheets'!$S$2:$Z$106,$A126,'10-11 Teamsheets'!$C$2:$C$106,BJ$1)+GOALS('11-12 Teamsheets'!$S$2:$Z$119,$A126,'11-12 Teamsheets'!$C$2:$C$119,BJ$1)+GOALS('12-13 Teamsheets'!$S$2:$Z$126,$A126,'12-13 Teamsheets'!$C$2:$C$126,BJ$1)+GOALS('13-14 Teamsheets'!$S$2:$Z$132,$A126,'13-14 Teamsheets'!$C$2:$C$132,BJ$1)+GOALS('14-15 Teamsheets'!$S$2:$Z$136,$A126,'14-15 Teamsheets'!$C$2:$C$136,BJ$1)) &amp; ")"</f>
        <v>0(0)</v>
      </c>
      <c r="BL126" s="27">
        <f>Clean_sheet('07-08 Teamsheets'!$C$2:$H$92,$A126,BJ$1)+Clean_sheet('08-09 Teamsheets'!$C$2:$H$92,$A126,BJ$1)+Clean_sheet('09-10 Teamsheets'!$C$2:$H$98,$A126,BJ$1)+Clean_sheet('10-11 Teamsheets'!$C$2:$H$106,$A126,BJ$1)+Clean_sheet('11-12 Teamsheets'!$C$2:$H$119,$A126,BJ$1)+Clean_sheet('12-13 Teamsheets'!$C$2:$H$126,$A126,BJ$1)+Clean_sheet('13-14 Teamsheets'!$C$2:$H$132,$A126,BJ$1)+Clean_sheet('14-15 Teamsheets'!$C$2:$H$136,$A126,BJ$1)</f>
        <v>0</v>
      </c>
      <c r="BM126" s="27" t="str">
        <f>(CARDS('07-08 Teamsheets'!$H$2:$Z$88,$A126,$CX$2,'07-08 Teamsheets'!$C$2:$C$88,BJ$1)+CARDS('08-09 Teamsheets'!$H$2:$Z$92,$A126,$CX$2,'08-09 Teamsheets'!$C$2:$C$92,BJ$1)+CARDS('09-10 Teamsheets'!$H$2:$Z$98,$A126,$CX$2,'09-10 Teamsheets'!$C$2:$C$98,BJ$1)+CARDS('10-11 Teamsheets'!$H$2:$Z$106,$A126,$CX$2,'10-11 Teamsheets'!$C$2:$C$106,BJ$1)+CARDS('11-12 Teamsheets'!$H$2:$Z$119,$A126,$CX$2,'11-12 Teamsheets'!$C$2:$C$119,BJ$1)+CARDS('12-13 Teamsheets'!$H$2:$Z$126,$A126,$CX$2,'12-13 Teamsheets'!$C$2:$C$126,BJ$1)+CARDS('13-14 Teamsheets'!$H$2:$Z$132,$A126,$CX$2,'13-14 Teamsheets'!$C$2:$C$132,BJ$1)+CARDS('14-15 Teamsheets'!$H$2:$Z$136,$A126,$CX$2,'14-15 Teamsheets'!$C$2:$C$136,BJ$1)) &amp; "(" &amp; (CARDS('07-08 Teamsheets'!$H$2:$Z$88,$A126,$CX$3,'07-08 Teamsheets'!$C$2:$C$88,BJ$1)+CARDS('08-09 Teamsheets'!$H$2:$Z$92,$A126,$CX$3,'08-09 Teamsheets'!$C$2:$C$92,BJ$1)+CARDS('09-10 Teamsheets'!$H$2:$Z$98,$A126,$CX$3,'09-10 Teamsheets'!$C$2:$C$98,BJ$1)+CARDS('10-11 Teamsheets'!$H$2:$Z$106,$A126,$CX$3,'10-11 Teamsheets'!$C$2:$C$106,BJ$1)+CARDS('11-12 Teamsheets'!$H$2:$Z$119,$A126,$CX$3,'11-12 Teamsheets'!$C$2:$C$119,BJ$1)+CARDS('12-13 Teamsheets'!$H$2:$Z$126,$A126,$CX$3,'12-13 Teamsheets'!$C$2:$C$126,BJ$1)+CARDS('13-14 Teamsheets'!$H$2:$Z$132,$A126,$CX$3,'13-14 Teamsheets'!$C$2:$C$132,BJ$1)+CARDS('14-15 Teamsheets'!$H$2:$Z$136,$A126,$CX$3,'14-15 Teamsheets'!$C$2:$C$136,BJ$1)) &amp; ")"</f>
        <v>0(0)</v>
      </c>
      <c r="BN126" s="82">
        <f>MINS_PLAYED('07-08 Teamsheets'!$H$2:$R$88,$A126,'07-08 Teamsheets'!$C$2:$C$88,BJ$1)+MINS_PLAYED('08-09 Teamsheets'!$H$2:$R$92,$A126,'08-09 Teamsheets'!$C$2:$C$92,BJ$1)+MINS_PLAYED('09-10 Teamsheets'!$H$2:$R$98,$A126,'09-10 Teamsheets'!$C$2:$C$98,BJ$1)+MINS_PLAYED('10-11 Teamsheets'!$H$2:$R$106,$A126,'10-11 Teamsheets'!$C$2:$C$106,BJ$1)+MINS_PLAYED('11-12 Teamsheets'!$H$2:$R$119,$A126,'11-12 Teamsheets'!$C$2:$C$119,BJ$1)+MINS_PLAYED('12-13 Teamsheets'!$H$2:$R$126,$A126,'12-13 Teamsheets'!$C$2:$C$126,BJ$1)+MINS_PLAYED('13-14 Teamsheets'!$H$2:$R$132,$A126,'13-14 Teamsheets'!$C$2:$C$132,BJ$1)+MINS_PLAYED('14-15 Teamsheets'!$H$2:$R$136,$A126,'14-15 Teamsheets'!$C$2:$C$136,BJ$1)+MINS_AS_SUB('07-08 Teamsheets'!$S$2:$Z$88,$A126,'07-08 Teamsheets'!$C$2:$C$88,BJ$1)+MINS_AS_SUB('08-09 Teamsheets'!$S$2:$Z$92,$A126,'08-09 Teamsheets'!$C$2:$C$92,BJ$1)+MINS_AS_SUB('09-10 Teamsheets'!$S$2:$Z$98,$A126,'09-10 Teamsheets'!$C$2:$C$98,BJ$1)+MINS_AS_SUB('10-11 Teamsheets'!$S$2:$Z$106,$A126,'10-11 Teamsheets'!$C$2:$C$106,BJ$1)+MINS_AS_SUB('11-12 Teamsheets'!$S$2:$Z$119,$A126,'11-12 Teamsheets'!$C$2:$C$119,BJ$1)+MINS_AS_SUB('12-13 Teamsheets'!$S$2:$Z$126,$A126,'12-13 Teamsheets'!$C$2:$C$126,BJ$1)+MINS_AS_SUB('13-14 Teamsheets'!$S$2:$Z$132,$A126,'13-14 Teamsheets'!$C$2:$C$132,BJ$1)+MINS_AS_SUB('14-15 Teamsheets'!$S$2:$Z$136,$A126,'14-15 Teamsheets'!$C$2:$C$136,BJ$1)</f>
        <v>0</v>
      </c>
      <c r="BO126" s="27" t="str">
        <f>(APPS('07-08 Teamsheets'!$H$2:$R$88,$A126,'07-08 Teamsheets'!$C$2:$C$88,BO$1)+APPS('08-09 Teamsheets'!$H$2:$R$92,$A126,'08-09 Teamsheets'!$C$2:$C$92,BO$1)+APPS('09-10 Teamsheets'!$H$2:$R$98,$A126,'09-10 Teamsheets'!$C$2:$C$98,BO$1)+APPS('10-11 Teamsheets'!$H$2:$R$106,$A126,'10-11 Teamsheets'!$C$2:$C$106,BO$1)+APPS('11-12 Teamsheets'!$H$2:$R$119,$A126,'11-12 Teamsheets'!$C$2:$C$119,BO$1)+APPS('12-13 Teamsheets'!$H$2:$R$126,$A126,'12-13 Teamsheets'!$C$2:$C$126,BO$1)+APPS('13-14 Teamsheets'!$H$2:$R$132,$A126,'13-14 Teamsheets'!$C$2:$C$132,BO$1)+APPS('14-15 Teamsheets'!$H$2:$R$136,$A126,'14-15 Teamsheets'!$C$2:$C$136,BO$1)) &amp; "(" &amp; (SUBS('07-08 Teamsheets'!$S$2:$Z$88,$A126,'07-08 Teamsheets'!$C$2:$C$88,BO$1)+SUBS('08-09 Teamsheets'!$S$2:$Z$92,$A126,'08-09 Teamsheets'!$C$2:$C$92,BO$1)+SUBS('09-10 Teamsheets'!$S$2:$Z$98,$A126,'09-10 Teamsheets'!$C$2:$C$98,BO$1)+SUBS('10-11 Teamsheets'!$S$2:$Z$106,$A126,'10-11 Teamsheets'!$C$2:$C$106,BO$1)+SUBS('11-12 Teamsheets'!$S$2:$Z$119,$A126,'11-12 Teamsheets'!$C$2:$C$119,BO$1)+SUBS('12-13 Teamsheets'!$S$2:$Z$126,$A126,'12-13 Teamsheets'!$C$2:$C$126,BO$1)+SUBS('13-14 Teamsheets'!$S$2:$Z$132,$A126,'13-14 Teamsheets'!$C$2:$C$132,BO$1)+SUBS('14-15 Teamsheets'!$S$2:$Z$136,$A126,'14-15 Teamsheets'!$C$2:$C$136,BO$1)) &amp; ")"</f>
        <v>0(0)</v>
      </c>
      <c r="BP126" s="27" t="str">
        <f>(GOALS('07-08 Teamsheets'!$H$2:$R$88,$A126,'07-08 Teamsheets'!$C$2:$C$88,BO$1)+GOALS('08-09 Teamsheets'!$H$2:$R$92,$A126,'08-09 Teamsheets'!$C$2:$C$92,BO$1)+GOALS('09-10 Teamsheets'!$H$2:$R$98,$A126,'09-10 Teamsheets'!$C$2:$C$98,BO$1)+GOALS('10-11 Teamsheets'!$H$2:$R$106,$A126,'10-11 Teamsheets'!$C$2:$C$106,BO$1)+GOALS('11-12 Teamsheets'!$H$2:$R$119,$A126,'11-12 Teamsheets'!$C$2:$C$119,BO$1)+GOALS('12-13 Teamsheets'!$H$2:$R$126,$A126,'12-13 Teamsheets'!$C$2:$C$126,BO$1)+GOALS('13-14 Teamsheets'!$H$2:$R$132,$A126,'13-14 Teamsheets'!$C$2:$C$132,BO$1)+GOALS('14-15 Teamsheets'!$H$2:$R$136,$A126,'14-15 Teamsheets'!$C$2:$C$136,BO$1)) &amp; "(" &amp; (GOALS('07-08 Teamsheets'!$S$2:$Z$88,$A126,'07-08 Teamsheets'!$C$2:$C$88,BO$1)+GOALS('08-09 Teamsheets'!$S$2:$Z$92,$A126,'08-09 Teamsheets'!$C$2:$C$92,BO$1)+GOALS('09-10 Teamsheets'!$S$2:$Z$98,$A126,'09-10 Teamsheets'!$C$2:$C$98,BO$1)+GOALS('10-11 Teamsheets'!$S$2:$Z$106,$A126,'10-11 Teamsheets'!$C$2:$C$106,BO$1)+GOALS('11-12 Teamsheets'!$S$2:$Z$119,$A126,'11-12 Teamsheets'!$C$2:$C$119,BO$1)+GOALS('12-13 Teamsheets'!$S$2:$Z$126,$A126,'12-13 Teamsheets'!$C$2:$C$126,BO$1)+GOALS('13-14 Teamsheets'!$S$2:$Z$132,$A126,'13-14 Teamsheets'!$C$2:$C$132,BO$1)+GOALS('14-15 Teamsheets'!$S$2:$Z$136,$A126,'14-15 Teamsheets'!$C$2:$C$136,BO$1)) &amp; ")"</f>
        <v>0(0)</v>
      </c>
      <c r="BQ126" s="27">
        <f>Clean_sheet('07-08 Teamsheets'!$C$2:$H$92,$A126,BO$1)+Clean_sheet('08-09 Teamsheets'!$C$2:$H$92,$A126,BO$1)+Clean_sheet('09-10 Teamsheets'!$C$2:$H$98,$A126,BO$1)+Clean_sheet('10-11 Teamsheets'!$C$2:$H$106,$A126,BO$1)+Clean_sheet('11-12 Teamsheets'!$C$2:$H$119,$A126,BO$1)+Clean_sheet('12-13 Teamsheets'!$C$2:$H$126,$A126,BO$1)+Clean_sheet('13-14 Teamsheets'!$C$2:$H$132,$A126,BO$1)+Clean_sheet('14-15 Teamsheets'!$C$2:$H$136,$A126,BO$1)</f>
        <v>0</v>
      </c>
      <c r="BR126" s="27" t="str">
        <f>(CARDS('07-08 Teamsheets'!$H$2:$Z$88,$A126,$CX$2,'07-08 Teamsheets'!$C$2:$C$88,BO$1)+CARDS('08-09 Teamsheets'!$H$2:$Z$92,$A126,$CX$2,'08-09 Teamsheets'!$C$2:$C$92,BO$1)+CARDS('09-10 Teamsheets'!$H$2:$Z$98,$A126,$CX$2,'09-10 Teamsheets'!$C$2:$C$98,BO$1)+CARDS('10-11 Teamsheets'!$H$2:$Z$106,$A126,$CX$2,'10-11 Teamsheets'!$C$2:$C$106,BO$1)+CARDS('11-12 Teamsheets'!$H$2:$Z$119,$A126,$CX$2,'11-12 Teamsheets'!$C$2:$C$119,BO$1)+CARDS('12-13 Teamsheets'!$H$2:$Z$126,$A126,$CX$2,'12-13 Teamsheets'!$C$2:$C$126,BO$1)+CARDS('13-14 Teamsheets'!$H$2:$Z$132,$A126,$CX$2,'13-14 Teamsheets'!$C$2:$C$132,BO$1)+CARDS('14-15 Teamsheets'!$H$2:$Z$136,$A126,$CX$2,'14-15 Teamsheets'!$C$2:$C$136,BO$1)) &amp; "(" &amp; (CARDS('07-08 Teamsheets'!$H$2:$Z$88,$A126,$CX$3,'07-08 Teamsheets'!$C$2:$C$88,BO$1)+CARDS('08-09 Teamsheets'!$H$2:$Z$92,$A126,$CX$3,'08-09 Teamsheets'!$C$2:$C$92,BO$1)+CARDS('09-10 Teamsheets'!$H$2:$Z$98,$A126,$CX$3,'09-10 Teamsheets'!$C$2:$C$98,BO$1)+CARDS('10-11 Teamsheets'!$H$2:$Z$106,$A126,$CX$3,'10-11 Teamsheets'!$C$2:$C$106,BO$1)+CARDS('11-12 Teamsheets'!$H$2:$Z$119,$A126,$CX$3,'11-12 Teamsheets'!$C$2:$C$119,BO$1)+CARDS('12-13 Teamsheets'!$H$2:$Z$126,$A126,$CX$3,'12-13 Teamsheets'!$C$2:$C$126,BO$1)+CARDS('13-14 Teamsheets'!$H$2:$Z$132,$A126,$CX$3,'13-14 Teamsheets'!$C$2:$C$132,BO$1)+CARDS('14-15 Teamsheets'!$H$2:$Z$136,$A126,$CX$3,'14-15 Teamsheets'!$C$2:$C$136,BO$1)) &amp; ")"</f>
        <v>0(0)</v>
      </c>
      <c r="BS126" s="82">
        <f>MINS_PLAYED('07-08 Teamsheets'!$H$2:$R$88,$A126,'07-08 Teamsheets'!$C$2:$C$88,BO$1)+MINS_PLAYED('08-09 Teamsheets'!$H$2:$R$92,$A126,'08-09 Teamsheets'!$C$2:$C$92,BO$1)+MINS_PLAYED('09-10 Teamsheets'!$H$2:$R$98,$A126,'09-10 Teamsheets'!$C$2:$C$98,BO$1)+MINS_PLAYED('10-11 Teamsheets'!$H$2:$R$106,$A126,'10-11 Teamsheets'!$C$2:$C$106,BO$1)+MINS_PLAYED('11-12 Teamsheets'!$H$2:$R$119,$A126,'11-12 Teamsheets'!$C$2:$C$119,BO$1)+MINS_PLAYED('12-13 Teamsheets'!$H$2:$R$126,$A126,'12-13 Teamsheets'!$C$2:$C$126,BO$1)+MINS_PLAYED('13-14 Teamsheets'!$H$2:$R$132,$A126,'13-14 Teamsheets'!$C$2:$C$132,BO$1)+MINS_PLAYED('14-15 Teamsheets'!$H$2:$R$136,$A126,'14-15 Teamsheets'!$C$2:$C$136,BO$1)+MINS_AS_SUB('07-08 Teamsheets'!$S$2:$Z$88,$A126,'07-08 Teamsheets'!$C$2:$C$88,BO$1)+MINS_AS_SUB('08-09 Teamsheets'!$S$2:$Z$92,$A126,'08-09 Teamsheets'!$C$2:$C$92,BO$1)+MINS_AS_SUB('09-10 Teamsheets'!$S$2:$Z$98,$A126,'09-10 Teamsheets'!$C$2:$C$98,BO$1)+MINS_AS_SUB('10-11 Teamsheets'!$S$2:$Z$106,$A126,'10-11 Teamsheets'!$C$2:$C$106,BO$1)+MINS_AS_SUB('11-12 Teamsheets'!$S$2:$Z$119,$A126,'11-12 Teamsheets'!$C$2:$C$119,BO$1)+MINS_AS_SUB('12-13 Teamsheets'!$S$2:$Z$126,$A126,'12-13 Teamsheets'!$C$2:$C$126,BO$1)+MINS_AS_SUB('13-14 Teamsheets'!$S$2:$Z$132,$A126,'13-14 Teamsheets'!$C$2:$C$132,BO$1)+MINS_AS_SUB('14-15 Teamsheets'!$S$2:$Z$136,$A126,'14-15 Teamsheets'!$C$2:$C$136,BO$1)</f>
        <v>0</v>
      </c>
      <c r="BT126" s="71">
        <f>APPS('05-06 Teamsheets'!$H$2:$R$71,$A126,'05-06 Teamsheets'!$C$2:$C$71,B$1)+SUBS('05-06 Teamsheets'!$S$2:$W$71,$A126,'05-06 Teamsheets'!$C$2:$C$71,B$1)+APPS('06-07 Teamsheets'!$H$2:$R$83,$A126,'06-07 Teamsheets'!$C$2:$C$83,G$1)+SUBS('06-07 Teamsheets'!$S$2:$Z$83,$A126,'06-07 Teamsheets'!$C$2:$C$83,G$1)+APPS('07-08 Teamsheets'!$H$2:$R$88,$A126,'07-08 Teamsheets'!$C$2:$C$88,L$1)+SUBS('07-08 Teamsheets'!$S$2:$Z$88,$A126,'07-08 Teamsheets'!$C$2:$C$88,L$1)+APPS('08-09 Teamsheets'!$H$2:$R$92,$A126,'08-09 Teamsheets'!$C$2:$C$92,Q$1)+SUBS('08-09 Teamsheets'!$S$2:$Z$92,$A126,'08-09 Teamsheets'!$C$2:$C$92,Q$1)+APPS('09-10 Teamsheets'!$H$2:$R$98,$A126,'09-10 Teamsheets'!$C$2:$C$98,Q$1)+SUBS('09-10 Teamsheets'!$S$2:$Z$98,$A126,'09-10 Teamsheets'!$C$2:$C$98,Q$1)+APPS('10-11 Teamsheets'!$H$2:$R$107,$A126,'10-11 Teamsheets'!$C$2:$C$107,Q$1)+SUBS('10-11 Teamsheets'!$S$2:$Z$107,$A126,'10-11 Teamsheets'!$C$2:$C$107,Q$1)+APPS('11-12 Teamsheets'!$H$2:$R$119,$A126,'11-12 Teamsheets'!$C$2:$C$119,Q$1)+SUBS('11-12 Teamsheets'!$S$2:$Z$119,$A126,'11-12 Teamsheets'!$C$2:$C$119,Q$1)+APPS('12-13 Teamsheets'!$H$2:$R$126,$A126,'12-13 Teamsheets'!$C$2:$C$126,Q$1)+SUBS('12-13 Teamsheets'!$S$2:$Z$126,$A126,'12-13 Teamsheets'!$C$2:$C$126,Q$1)+APPS('13-14 Teamsheets'!$H$2:$R$132,$A126,'13-14 Teamsheets'!$C$2:$C$132,Q$1)+SUBS('13-14 Teamsheets'!$S$2:$Z$132,$A126,'13-14 Teamsheets'!$C$2:$C$132,Q$1)+APPS('14-15 Teamsheets'!$H$2:$R$136,$A126,'14-15 Teamsheets'!$C$2:$C$136,Q$1)+SUBS('14-15 Teamsheets'!$S$2:$Z$136,$A126,'14-15 Teamsheets'!$C$2:$C$136,Q$1)</f>
        <v>36</v>
      </c>
      <c r="BU126" s="132">
        <v>8</v>
      </c>
      <c r="BV126" s="27">
        <f>APPS('07-08 Teamsheets'!$H$2:$R$88,$A126,'07-08 Teamsheets'!$C$2:$C$88,AZ$1)+SUBS('07-08 Teamsheets'!$S$2:$Z$88,$A126,'07-08 Teamsheets'!$C$2:$C$88,AZ$1)+APPS('11-12 Teamsheets'!$H$2:$R$119,$A126,'11-12 Teamsheets'!$C$2:$C$119,AZ$1)+SUBS('11-12 Teamsheets'!$S$2:$Z$119,$A126,'11-12 Teamsheets'!$C$2:$C$119,AZ$1)+APPS('12-13 Teamsheets'!$H$2:$R$126,$A126,'12-13 Teamsheets'!$C$2:$C$126,AZ$1)+SUBS('12-13 Teamsheets'!$S$2:$Z$126,$A126,'12-13 Teamsheets'!$C$2:$C$126,AZ$1)+APPS('13-14 Teamsheets'!$H$2:$R$132,$A126,'13-14 Teamsheets'!$C$2:$C$132,AZ$1)+SUBS('13-14 Teamsheets'!$S$2:$Z$132,$A126,'13-14 Teamsheets'!$C$2:$C$132,AZ$1)+APPS('14-15 Teamsheets'!$H$2:$R$136,$A126,'14-15 Teamsheets'!$C$2:$C$136,AZ$1)+SUBS('14-15 Teamsheets'!$S$2:$Z$136,$A126,'14-15 Teamsheets'!$C$2:$C$136,AZ$1)+APPS('08-09 Teamsheets'!$H$2:$R$92,$A126,'08-09 Teamsheets'!$C$2:$C$92,BE$1)+APPS('09-10 Teamsheets'!$H$2:$R$98,$A126,'09-10 Teamsheets'!$C$2:$C$98,BE$1)+SUBS('08-09 Teamsheets'!$S$2:$Z$92,$A126,'08-09 Teamsheets'!$C$2:$C$92,BE$1)+SUBS('09-10 Teamsheets'!$S$2:$Z$98,$A126,'09-10 Teamsheets'!$C$2:$C$98,BE$1)+APPS('10-11 Teamsheets'!$H$2:$R$107,$A126,'10-11 Teamsheets'!$C$2:$C$107,BE$1)+SUBS('10-11 Teamsheets'!$S$2:$Z$107,$A126,'10-11 Teamsheets'!$C$2:$C$107,BE$1)+APPS('11-12 Teamsheets'!$H$2:$R$119,$A126,'11-12 Teamsheets'!$C$2:$C$119,BE$1)+SUBS('11-12 Teamsheets'!$S$2:$Z$119,$A126,'11-12 Teamsheets'!$C$2:$C$119,BE$1)+APPS('12-13 Teamsheets'!$H$2:$R$126,$A126,'12-13 Teamsheets'!$C$2:$C$126,BE$1)+SUBS('12-13 Teamsheets'!$S$2:$Z$126,$A126,'12-13 Teamsheets'!$C$2:$C$126,BE$1)+APPS('13-14 Teamsheets'!$H$2:$R$132,$A126,'13-14 Teamsheets'!$C$2:$C$132,BE$1)+SUBS('13-14 Teamsheets'!$S$2:$Z$132,$A126,'13-14 Teamsheets'!$C$2:$C$132,BE$1)+APPS('14-15 Teamsheets'!$H$2:$R$136,$A126,'14-15 Teamsheets'!$C$2:$C$136,BE$1)+SUBS('14-15 Teamsheets'!$S$2:$Z$136,$A126,'14-15 Teamsheets'!$C$2:$C$136,BE$1)</f>
        <v>0</v>
      </c>
      <c r="BW126" s="27">
        <f>APPS('07-08 Teamsheets'!$H$2:$R$88,$A126,'07-08 Teamsheets'!$C$2:$C$88,BJ$1)+APPS('08-09 Teamsheets'!$H$2:$R$92,$A126,'08-09 Teamsheets'!$C$2:$C$92,BJ$1)+APPS('09-10 Teamsheets'!$H$2:$R$98,$A126,'09-10 Teamsheets'!$C$2:$C$98,BJ$1)+SUBS('07-08 Teamsheets'!$S$2:$Z$88,$A126,'07-08 Teamsheets'!$C$2:$C$88,BJ$1)+SUBS('08-09 Teamsheets'!$S$2:$Z$92,$A126,'08-09 Teamsheets'!$C$2:$C$92,BJ$1)+SUBS('09-10 Teamsheets'!$S$2:$Z$98,$A126,'09-10 Teamsheets'!$C$2:$C$98,BJ$1)+APPS('10-11 Teamsheets'!$H$2:$R$107,$A126,'10-11 Teamsheets'!$C$2:$C$107,BJ$1)+SUBS('10-11 Teamsheets'!$S$2:$Z$107,$A126,'10-11 Teamsheets'!$C$2:$C$107,BJ$1)+APPS('11-12 Teamsheets'!$H$2:$R$119,$A126,'11-12 Teamsheets'!$C$2:$C$119,BJ$1)+SUBS('11-12 Teamsheets'!$S$2:$Z$111,$A126,'11-12 Teamsheets'!$C$2:$C$119,BJ$1)+APPS('12-13 Teamsheets'!$H$2:$R$126,$A126,'12-13 Teamsheets'!$C$2:$C$126,BJ$1)+SUBS('12-13 Teamsheets'!$S$2:$Z$118,$A126,'12-13 Teamsheets'!$C$2:$C$126,BJ$1)+APPS('13-14 Teamsheets'!$H$2:$R$132,$A126,'13-14 Teamsheets'!$C$2:$C$132,BJ$1)+SUBS('13-14 Teamsheets'!$S$2:$Z$124,$A126,'13-14 Teamsheets'!$C$2:$C$132,BJ$1)+APPS('14-15 Teamsheets'!$H$2:$R$136,$A126,'14-15 Teamsheets'!$C$2:$C$136,BJ$1)+SUBS('14-15 Teamsheets'!$S$2:$Z$128,$A126,'14-15 Teamsheets'!$C$2:$C$136,BJ$1)</f>
        <v>0</v>
      </c>
      <c r="BX126" s="27">
        <f>APPS('07-08 Teamsheets'!$H$2:$R$88,$A126,'07-08 Teamsheets'!$C$2:$C$88,BO$1)+APPS('08-09 Teamsheets'!$H$2:$R$92,$A126,'08-09 Teamsheets'!$C$2:$C$92,BO$1)+APPS('09-10 Teamsheets'!$H$2:$R$98,$A126,'09-10 Teamsheets'!$C$2:$C$98,BO$1)+SUBS('07-08 Teamsheets'!$S$2:$Z$88,$A126,'07-08 Teamsheets'!$C$2:$C$88,BO$1)+SUBS('08-09 Teamsheets'!$S$2:$Z$92,$A126,'08-09 Teamsheets'!$C$2:$C$92,BO$1)+SUBS('09-10 Teamsheets'!$S$2:$Z$98,$A126,'09-10 Teamsheets'!$C$2:$C$98,BO$1)+APPS('10-11 Teamsheets'!$H$2:$R$107,$A126,'10-11 Teamsheets'!$C$2:$C$107,BO$1)+SUBS('10-11 Teamsheets'!$S$2:$Z$107,$A126,'10-11 Teamsheets'!$C$2:$C$107,BO$1)+APPS('11-12 Teamsheets'!$H$2:$R$119,$A126,'11-12 Teamsheets'!$C$2:$C$119,BO$1)+SUBS('11-12 Teamsheets'!$S$2:$Z$119,$A126,'11-12 Teamsheets'!$C$2:$C$119,BO$1)+APPS('12-13 Teamsheets'!$H$2:$R$126,$A126,'12-13 Teamsheets'!$C$2:$C$126,BO$1)+SUBS('12-13 Teamsheets'!$S$2:$Z$126,$A126,'12-13 Teamsheets'!$C$2:$C$126,BO$1)+APPS('13-14 Teamsheets'!$H$2:$R$132,$A126,'13-14 Teamsheets'!$C$2:$C$132,BO$1)+SUBS('13-14 Teamsheets'!$S$2:$Z$132,$A126,'13-14 Teamsheets'!$C$2:$C$132,BO$1)+APPS('14-15 Teamsheets'!$H$2:$R$136,$A126,'14-15 Teamsheets'!$C$2:$C$136,BO$1)+SUBS('14-15 Teamsheets'!$S$2:$Z$136,$A126,'14-15 Teamsheets'!$C$2:$C$136,BO$1)</f>
        <v>0</v>
      </c>
      <c r="BY126" s="28">
        <f t="shared" si="31"/>
        <v>8</v>
      </c>
      <c r="BZ126" s="27" t="str">
        <f>(APPS('05-06 Teamsheets'!$H$2:$R$71,$A126) + APPS('06-07 Teamsheets'!$H$2:$R$83,$A126) +APPS('07-08 Teamsheets'!$H$2:$R$88,$A126) + APPS('08-09 Teamsheets'!$H$2:$R$92,$A126)+APPS('09-10 Teamsheets'!$H$2:$R$98,$A126)+APPS('10-11 Teamsheets'!$H$2:$R$107,$A126)+APPS('11-12 Teamsheets'!$H$2:$R$119,$A126)+APPS('12-13 Teamsheets'!$H$2:$R$126,$A126)+APPS('13-14 Teamsheets'!$H$2:$R$132,$A126)+APPS('14-15 Teamsheets'!$H$2:$R$136,$A126)) &amp; "(" &amp; (SUBS('05-06 Teamsheets'!$S$2:$W$71,$A126)+SUBS('06-07 Teamsheets'!$S$2:$Z$83,$A126)+SUBS('07-08 Teamsheets'!$S$2:$Z$88,$A126) +SUBS('08-09 Teamsheets'!$S$2:$Z$92,$A126)+SUBS('09-10 Teamsheets'!$S$2:$Z$98,$A126)+SUBS('10-11 Teamsheets'!$S$2:$Z$107,$A126)+SUBS('11-12 Teamsheets'!$S$2:$Z$119,$A126)+SUBS('12-13 Teamsheets'!$S$2:$Z$126,$A126)+SUBS('13-14 Teamsheets'!$S$2:$Z$132,$A126)+SUBS('14-15 Teamsheets'!$S$2:$Z$136,$A126)) &amp; ")"</f>
        <v>44(0)</v>
      </c>
      <c r="CA126" s="28">
        <f t="shared" si="32"/>
        <v>44</v>
      </c>
      <c r="CB126" s="71">
        <f>GOALS('05-06 Teamsheets'!$H$2:$W$71,$A126,'05-06 Teamsheets'!$C$2:$C$71,B$1)+GOALS('06-07 Teamsheets'!$H$2:$Z$83,$A126,'06-07 Teamsheets'!$C$2:$C$83,G$1)+GOALS('07-08 Teamsheets'!$H$2:$Z$88,$A126,'07-08 Teamsheets'!$C$2:$C$88,L$1)+GOALS('08-09 Teamsheets'!$H$2:$Z$92,$A126,'08-09 Teamsheets'!$C$2:$C$92,Q$1)+GOALS('09-10 Teamsheets'!$H$2:$Z$98,$A126,'09-10 Teamsheets'!$C$2:$C$98,Q$1)+GOALS('10-11 Teamsheets'!$H$2:$Z$107,$A126,'10-11 Teamsheets'!$C$2:$C$107,Q$1)+GOALS('11-12 Teamsheets'!$H$2:$Z$119,$A126,'11-12 Teamsheets'!$C$2:$C$119,Q$1)+GOALS('12-13 Teamsheets'!$H$2:$Z$126,$A126,'12-13 Teamsheets'!$C$2:$C$126,Q$1)+GOALS('13-14 Teamsheets'!$H$2:$Z$132,$A126,'13-14 Teamsheets'!$C$2:$C$132,Q$1)+GOALS('14-15 Teamsheets'!$H$2:$Z$136,$A126,'14-15 Teamsheets'!$C$2:$C$136,Q$1)</f>
        <v>2</v>
      </c>
      <c r="CC126" s="27">
        <f>GOALS('05-06 Teamsheets'!$H$2:$W$71,$A126,'05-06 Teamsheets'!$C$2:$C$71,V$1)+GOALS('05-06 Teamsheets'!$H$2:$W$71,$A126,'05-06 Teamsheets'!$C$2:$C$71,AA$1)+GOALS('06-07 Teamsheets'!$H$2:$Z$83,$A126,'06-07 Teamsheets'!$C$2:$C$83,AF$1)+GOALS('06-07 Teamsheets'!$H$2:$Z$83,$A126,'06-07 Teamsheets'!$C$2:$C$83,AK$1)+GOALS('07-08 Teamsheets'!$H$2:$Z$88,$A126,'07-08 Teamsheets'!$C$2:$C$88,AP$1)+GOALS('07-08 Teamsheets'!$H$2:$Z$88,$A126,'07-08 Teamsheets'!$C$2:$C$88,AU$1)+GOALS('07-08 Teamsheets'!$H$2:$Z$88,$A126,'07-08 Teamsheets'!$C$2:$C$88,AZ$1)+GOALS('11-12 Teamsheets'!$H$2:$Z$119,$A126,'11-12 Teamsheets'!$C$2:$C$119,AZ$1)+GOALS('12-13 Teamsheets'!$H$2:$Z$120,$A126,'12-13 Teamsheets'!$C$2:$C$120,AZ$1)+GOALS('13-14 Teamsheets'!$H$2:$Z$126,$A126,'13-14 Teamsheets'!$C$2:$C$126,AZ$1)+GOALS('14-15 Teamsheets'!$H$2:$Z$130,$A126,'14-15 Teamsheets'!$C$2:$C$130,AZ$1)+GOALS('08-09 Teamsheets'!$H$2:$Z$92,$A126,'08-09 Teamsheets'!$C$2:$C$92,BE$1)+GOALS('09-10 Teamsheets'!$H$2:$Z$98,$A126,'09-10 Teamsheets'!$C$2:$C$98,BE$1)+GOALS('10-11 Teamsheets'!$H$2:$Z$107,$A126,'10-11 Teamsheets'!$C$2:$C$107,BE$1)+GOALS('11-12 Teamsheets'!$H$2:$Z$119,$A126,'11-12 Teamsheets'!$C$2:$C$119,BE$1)+GOALS('12-13 Teamsheets'!$H$2:$Z$126,$A126,'12-13 Teamsheets'!$C$2:$C$126,BE$1)+GOALS('13-14 Teamsheets'!$H$2:$Z$132,$A126,'13-14 Teamsheets'!$C$2:$C$132,BE$1)+GOALS('14-15 Teamsheets'!$H$2:$Z$136,$A126,'14-15 Teamsheets'!$C$2:$C$136,BE$1)</f>
        <v>0</v>
      </c>
      <c r="CD126" s="27">
        <f>GOALS('07-08 Teamsheets'!$H$2:$Z$88,$A126,'07-08 Teamsheets'!$C$2:$C$88,BJ$1)
+GOALS('08-09 Teamsheets'!$H$2:$Z$92,$A126,'08-09 Teamsheets'!$C$2:$C$92,BJ$1)
+GOALS('09-10 Teamsheets'!$H$2:$Z$98,$A126,'09-10 Teamsheets'!$C$2:$C$98,BJ$1)
+GOALS('10-11 Teamsheets'!$H$2:$Z$107,$A126,'10-11 Teamsheets'!$C$2:$C$107,BJ$1)
+GOALS('11-12 Teamsheets'!$H$2:$Z$119,$A126,'11-12 Teamsheets'!$C$2:$C$119,BJ$1)
+GOALS('12-13 Teamsheets'!$H$2:$Z$124,$A126,'12-13 Teamsheets'!$C$2:$C$124,BJ$1)+GOALS('13-14 Teamsheets'!$H$2:$Z$130,$A126,'13-14 Teamsheets'!$C$2:$C$130,BJ$1)+GOALS('14-15 Teamsheets'!$H$2:$Z$134,$A126,'14-15 Teamsheets'!$C$2:$C$134,BJ$1)
+GOALS('07-08 Teamsheets'!$H$2:$Z$88,$A126,'07-08 Teamsheets'!$C$2:$C$88,BO$1)
+GOALS('08-09 Teamsheets'!$H$2:$Z$92,$A126,'08-09 Teamsheets'!$C$2:$C$92,BO$1)
+GOALS('09-10 Teamsheets'!$H$2:$Z$98,$A126,'09-10 Teamsheets'!$C$2:$C$98,BO$1)
+GOALS('10-11 Teamsheets'!$H$2:$Z$107,$A126,'10-11 Teamsheets'!$C$2:$C$107,BO$1)
+GOALS('11-12 Teamsheets'!$H$2:$Z$119,$A126,'11-12 Teamsheets'!$C$2:$C$119,BO$1)
+GOALS('12-13 Teamsheets'!$H$2:$Z$126,$A126,'12-13 Teamsheets'!$C$2:$C$126,BO$1)+GOALS('13-14 Teamsheets'!$H$2:$Z$132,$A126,'13-14 Teamsheets'!$C$2:$C$132,BO$1)+GOALS('14-15 Teamsheets'!$H$2:$Z$136,$A126,'14-15 Teamsheets'!$C$2:$C$136,BO$1)</f>
        <v>0</v>
      </c>
      <c r="CE126" s="28">
        <f t="shared" si="33"/>
        <v>0</v>
      </c>
      <c r="CF126" s="27" t="str">
        <f>(GOALS('05-06 Teamsheets'!$H$2:$R$71,$A126) +GOALS('06-07 Teamsheets'!$H$2:$R$83,$A126) +  GOALS('07-08 Teamsheets'!$H$2:$R$88,$A126) + GOALS('08-09 Teamsheets'!$H$2:$R$92,$A126)+GOALS('09-10 Teamsheets'!$H$2:$R$98,$A126)+GOALS('10-11 Teamsheets'!$H$2:$R$107,$A126)+GOALS('11-12 Teamsheets'!$H$2:$R$119,$A126)+GOALS('12-13 Teamsheets'!$H$2:$R$126,$A126)+GOALS('13-14 Teamsheets'!$H$2:$R$132,$A126)+GOALS('14-15 Teamsheets'!$H$2:$R$136,$A126)) &amp; "(" &amp; (GOALS('05-06 Teamsheets'!$S$2:$W$71,$A126)+GOALS('06-07 Teamsheets'!$S$2:$Z$83,$A126)+GOALS('07-08 Teamsheets'!$S$2:$Z$88,$A126)+GOALS('08-09 Teamsheets'!$S$2:$Z$92,$A126)+GOALS('09-10 Teamsheets'!$S$2:$Z$98,$A126)+GOALS('10-11 Teamsheets'!$S$2:$Z$107,$A126)+GOALS('11-12 Teamsheets'!$S$2:$Z$119,$A126)+GOALS('12-13 Teamsheets'!$S$2:$Z$126,$A126)+GOALS('13-14 Teamsheets'!$S$2:$Z$132,$A126)+GOALS('14-15 Teamsheets'!$S$2:$Z$136,$A126)) &amp; ")"</f>
        <v>2(0)</v>
      </c>
      <c r="CG126" s="28">
        <f t="shared" si="34"/>
        <v>2</v>
      </c>
      <c r="CH126" s="71">
        <f t="shared" si="35"/>
        <v>0</v>
      </c>
      <c r="CI126" s="83">
        <f t="shared" si="36"/>
        <v>0</v>
      </c>
      <c r="CJ126" s="77">
        <f t="shared" si="37"/>
        <v>0</v>
      </c>
      <c r="CK126" s="74" t="str">
        <f>(CARDS('05-06 Teamsheets'!$H$2:$W$71,$A126,$CX$2)+CARDS('06-07 Teamsheets'!$H$2:$Z$83,$A126,$CX$2)+CARDS('07-08 Teamsheets'!$H$2:$Z$88,$A126,$CX$2)+CARDS('08-09 Teamsheets'!$H$2:$Z$92,$A126,$CX$2)+CARDS('09-10 Teamsheets'!$H$2:$Z$98,$A126,$CX$2)+CARDS('10-11 Teamsheets'!$H$2:$Z$107,$A126,$CX$2)+CARDS('11-12 Teamsheets'!$H$2:$Z$119,$A126,$CX$2)+CARDS('12-13 Teamsheets'!$H$2:$Z$126,$A126,$CX$2)+CARDS('13-14 Teamsheets'!$H$2:$Z$130,$A126,$CX$2)) &amp; "(" &amp; (CARDS('05-06 Teamsheets'!$H$2:$W$71,$A126,$CX$3)+CARDS('06-07 Teamsheets'!$H$2:$Z$83,$A126,$CX$3)+CARDS('07-08 Teamsheets'!$H$2:$Z$88,$A126,$CX$3)+CARDS('08-09 Teamsheets'!$H$2:$Z$92,$A126,$CX$3)+CARDS('09-10 Teamsheets'!$H$2:$Z$98,$A126,$CX$3)+CARDS('10-11 Teamsheets'!$H$2:$Z$107,$A126,$CX$3)+CARDS('11-12 Teamsheets'!$H$2:$Z$119,$A126,$CX$3)+CARDS('13-14 Teamsheets'!$H$2:$Z$130,$A126,$CX$3)) &amp; ")"</f>
        <v>6(1)</v>
      </c>
      <c r="CL126" s="28">
        <f t="shared" si="10"/>
        <v>3112</v>
      </c>
      <c r="CM126" s="28">
        <f t="shared" si="47"/>
        <v>699</v>
      </c>
      <c r="CN126" s="77">
        <f t="shared" si="12"/>
        <v>3811</v>
      </c>
      <c r="CO126" s="28">
        <f t="shared" si="29"/>
        <v>86.61363636363636</v>
      </c>
      <c r="CP126" s="28">
        <f t="shared" si="30"/>
        <v>4.5454545454545456E-2</v>
      </c>
      <c r="CQ126" s="77">
        <f t="shared" si="24"/>
        <v>1905.5</v>
      </c>
      <c r="CS126" s="71">
        <f t="shared" si="26"/>
        <v>45</v>
      </c>
      <c r="CT126" s="83">
        <f t="shared" si="27"/>
        <v>41</v>
      </c>
      <c r="CU126" s="77">
        <f t="shared" si="28"/>
        <v>55</v>
      </c>
    </row>
    <row r="127" spans="1:102" x14ac:dyDescent="0.2">
      <c r="A127" s="25" t="s">
        <v>2085</v>
      </c>
      <c r="B127" s="27" t="s">
        <v>1635</v>
      </c>
      <c r="C127" s="27" t="s">
        <v>1635</v>
      </c>
      <c r="D127" s="27">
        <v>0</v>
      </c>
      <c r="E127" s="27" t="s">
        <v>1635</v>
      </c>
      <c r="F127" s="82">
        <v>0</v>
      </c>
      <c r="G127" s="27" t="s">
        <v>1635</v>
      </c>
      <c r="H127" s="27" t="s">
        <v>1635</v>
      </c>
      <c r="I127" s="27">
        <v>0</v>
      </c>
      <c r="J127" s="27" t="s">
        <v>1635</v>
      </c>
      <c r="K127" s="82">
        <v>0</v>
      </c>
      <c r="L127" s="27" t="s">
        <v>1635</v>
      </c>
      <c r="M127" s="27" t="s">
        <v>1635</v>
      </c>
      <c r="N127" s="27">
        <v>0</v>
      </c>
      <c r="O127" s="27" t="s">
        <v>1635</v>
      </c>
      <c r="P127" s="82">
        <v>0</v>
      </c>
      <c r="Q127" s="27" t="str">
        <f>(APPS('08-09 Teamsheets'!$H$2:$R$92,$A127,'08-09 Teamsheets'!$C$2:$C$92,Q$1)+APPS('09-10 Teamsheets'!$H$2:$R$98,$A127,'09-10 Teamsheets'!$C$2:$C$98,Q$1)+APPS('10-11 Teamsheets'!$H$2:$R$107,$A127,'10-11 Teamsheets'!$C$2:$C$107,Q$1)+APPS('11-12 Teamsheets'!$H$2:$R$119,$A127,'11-12 Teamsheets'!$C$2:$C$119,Q$1)+APPS('12-13 Teamsheets'!$H$2:$R$126,$A127,'12-13 Teamsheets'!$C$2:$C$126,Q$1)+APPS('13-14 Teamsheets'!$H$2:$R$132,$A127,'13-14 Teamsheets'!$C$2:$C$132,Q$1)+APPS('14-15 Teamsheets'!$H$2:$R$136,$A127,'14-15 Teamsheets'!$C$2:$C$136,Q$1)) &amp; "(" &amp; (SUBS('08-09 Teamsheets'!$S$2:$Z$92,$A127,'08-09 Teamsheets'!$C$2:$C$92,Q$1)+SUBS('09-10 Teamsheets'!$S$2:$Z$98,$A127,'09-10 Teamsheets'!$C$2:$C$98,Q$1)+SUBS('10-11 Teamsheets'!$S$2:$Z$107,$A127,'10-11 Teamsheets'!$C$2:$C$107,Q$1)+SUBS('11-12 Teamsheets'!$S$2:$Z$119,$A127,'11-12 Teamsheets'!$C$2:$C$119,Q$1)+SUBS('12-13 Teamsheets'!$S$2:$Z$126,$A127,'12-13 Teamsheets'!$C$2:$C$126,Q$1)+SUBS('13-14 Teamsheets'!$S$2:$Z$132,$A127,'13-14 Teamsheets'!$C$2:$C$132,Q$1)+SUBS('14-15 Teamsheets'!$S$2:$Z$136,$A127,'14-15 Teamsheets'!$C$2:$C$136,Q$1)) &amp; ")"</f>
        <v>3(5)</v>
      </c>
      <c r="R127" s="27" t="str">
        <f>(GOALS('08-09 Teamsheets'!$H$2:$R$92,$A127,'08-09 Teamsheets'!$C$2:$C$92,Q$1)+GOALS('09-10 Teamsheets'!$H$2:$R$98,$A127,'09-10 Teamsheets'!$C$2:$C$98,Q$1)+GOALS('10-11 Teamsheets'!$H$2:$R$107,$A127,'10-11 Teamsheets'!$C$2:$C$107,Q$1)+GOALS('11-12 Teamsheets'!$H$2:$R$119,$A127,'11-12 Teamsheets'!$C$2:$C$119,Q$1)+GOALS('12-13 Teamsheets'!$H$2:$R$126,$A127,'12-13 Teamsheets'!$C$2:$C$126,Q$1)+GOALS('13-14 Teamsheets'!$H$2:$R$132,$A127,'13-14 Teamsheets'!$C$2:$C$132,Q$1)+GOALS('14-15 Teamsheets'!$H$2:$R$136,$A127,'14-15 Teamsheets'!$C$2:$C$136,Q$1)) &amp; "(" &amp; (GOALS('08-09 Teamsheets'!$S$2:$Z$92,$A127,'08-09 Teamsheets'!$C$2:$C$92,Q$1)+GOALS('09-10 Teamsheets'!$S$2:$Z$98,$A127,'09-10 Teamsheets'!$C$2:$C$98,Q$1)+GOALS('10-11 Teamsheets'!$S$2:$Z$107,$A127,'10-11 Teamsheets'!$C$2:$C$107,Q$1)+GOALS('11-12 Teamsheets'!$S$2:$Z$119,$A127,'11-12 Teamsheets'!$C$2:$C$119,Q$1)+GOALS('12-13 Teamsheets'!$S$2:$Z$126,$A127,'12-13 Teamsheets'!$C$2:$C$126,Q$1)+GOALS('13-14 Teamsheets'!$S$2:$Z$132,$A127,'13-14 Teamsheets'!$C$2:$C$132,Q$1)+GOALS('14-15 Teamsheets'!$S$2:$Z$136,$A127,'14-15 Teamsheets'!$C$2:$C$136,Q$1)) &amp; ")"</f>
        <v>0(0)</v>
      </c>
      <c r="S127" s="27">
        <f>Clean_sheet('08-09 Teamsheets'!$C$2:$H$92,$A127,Q$1)+Clean_sheet('09-10 Teamsheets'!$C$2:$H$98,$A127,Q$1)+Clean_sheet('10-11 Teamsheets'!$C$2:$H$107,$A127,Q$1)+Clean_sheet('11-12 Teamsheets'!$C$2:$H$119,$A127,Q$1)+Clean_sheet('12-13 Teamsheets'!$C$2:$H$126,$A127,Q$1)+Clean_sheet('13-14 Teamsheets'!$C$2:$H$132,$A127,Q$1)+Clean_sheet('14-15 Teamsheets'!$C$2:$H$136,$A127,Q$1)</f>
        <v>0</v>
      </c>
      <c r="T127" s="27" t="str">
        <f>(CARDS('08-09 Teamsheets'!$H$2:$Z$92,$A127,$CX$2,'08-09 Teamsheets'!$C$2:$C$92,Q$1)+CARDS('09-10 Teamsheets'!$H$2:$Z$98,$A127,$CX$2,'09-10 Teamsheets'!$C$2:$C$98,Q$1)+CARDS('10-11 Teamsheets'!$H$2:$Z$107,$A127,$CX$2,'10-11 Teamsheets'!$C$2:$C$107,Q$1)+CARDS('11-12 Teamsheets'!$H$2:$Z$119,$A127,$CX$2,'11-12 Teamsheets'!$C$2:$C$119,Q$1)+CARDS('12-13 Teamsheets'!$H$2:$Z$126,$A127,$CX$2,'12-13 Teamsheets'!$C$2:$C$126,Q$1)+CARDS('13-14 Teamsheets'!$H$2:$Z$132,$A127,$CX$2,'13-14 Teamsheets'!$C$2:$C$132,Q$1)+CARDS('14-15 Teamsheets'!$H$2:$Z$136,$A127,$CX$2,'14-15 Teamsheets'!$C$2:$C$136,Q$1)) &amp; "(" &amp; (CARDS('08-09 Teamsheets'!$H$2:$Z$92,$A127,$CX$3,'08-09 Teamsheets'!$C$2:$C$92,Q$1)+CARDS('09-10 Teamsheets'!$H$2:$Z$98,$A127,$CX$3,'09-10 Teamsheets'!$C$2:$C$98,Q$1)+CARDS('10-11 Teamsheets'!$H$2:$Z$107,$A127,$CX$3,'10-11 Teamsheets'!$C$2:$C$107,Q$1)+CARDS('11-12 Teamsheets'!$H$2:$Z$119,$A127,$CX$3,'11-12 Teamsheets'!$C$2:$C$119,Q$1)+CARDS('12-13 Teamsheets'!$H$2:$Z$126,$A127,$CX$3,'12-13 Teamsheets'!$C$2:$C$126,Q$1)+CARDS('13-14 Teamsheets'!$H$2:$Z$132,$A127,$CX$3,'13-14 Teamsheets'!$C$2:$C$132,Q$1)+CARDS('14-15 Teamsheets'!$H$2:$Z$136,$A127,$CX$3,'14-15 Teamsheets'!$C$2:$C$136,Q$1)) &amp; ")"</f>
        <v>0(0)</v>
      </c>
      <c r="U127" s="82">
        <f>MINS_PLAYED('08-09 Teamsheets'!$H$2:$R$92,$A127,'08-09 Teamsheets'!$C$2:$C$92,Q$1)+MINS_PLAYED('09-10 Teamsheets'!$H$2:$R$98,$A127,'09-10 Teamsheets'!$C$2:$C$98,Q$1)+ MINS_AS_SUB('08-09 Teamsheets'!$S$2:$Z$92,$A127,'08-09 Teamsheets'!$C$2:$C$92,Q$1)+ MINS_AS_SUB('09-10 Teamsheets'!$S$2:$Z$98,$A127,'09-10 Teamsheets'!$C$2:$C$98,Q$1)+MINS_PLAYED('10-11 Teamsheets'!$H$2:$R$107,$A127,'10-11 Teamsheets'!$C$2:$C$107,Q$1)+MINS_AS_SUB('10-11 Teamsheets'!$S$2:$Z$107,$A127,'10-11 Teamsheets'!$C$2:$C$107,Q$1)+MINS_PLAYED('11-12 Teamsheets'!$H$2:$R$119,$A127,'11-12 Teamsheets'!$C$2:$C$119,Q$1)+MINS_AS_SUB('11-12 Teamsheets'!$S$2:$Z$119,$A127,'11-12 Teamsheets'!$C$2:$C$119,Q$1)+MINS_PLAYED('12-13 Teamsheets'!$H$2:$R$126,$A127,'12-13 Teamsheets'!$C$2:$C$126,Q$1)+MINS_AS_SUB('12-13 Teamsheets'!$S$2:$Z$126,$A127,'12-13 Teamsheets'!$C$2:$C$126,Q$1)+MINS_PLAYED('13-14 Teamsheets'!$H$2:$R$132,$A127,'13-14 Teamsheets'!$C$2:$C$132,Q$1)+MINS_AS_SUB('13-14 Teamsheets'!$S$2:$Z$132,$A127,'13-14 Teamsheets'!$C$2:$C$132,Q$1)+MINS_PLAYED('14-15 Teamsheets'!$H$2:$R$136,$A127,'14-15 Teamsheets'!$C$2:$C$136,Q$1)+MINS_AS_SUB('14-15 Teamsheets'!$S$2:$Z$136,$A127,'14-15 Teamsheets'!$C$2:$C$136,Q$1)</f>
        <v>268</v>
      </c>
      <c r="V127" s="27" t="s">
        <v>1635</v>
      </c>
      <c r="W127" s="27" t="s">
        <v>1635</v>
      </c>
      <c r="X127" s="27">
        <v>0</v>
      </c>
      <c r="Y127" s="27" t="s">
        <v>1635</v>
      </c>
      <c r="Z127" s="82">
        <v>0</v>
      </c>
      <c r="AA127" s="27" t="s">
        <v>1635</v>
      </c>
      <c r="AB127" s="27" t="s">
        <v>1635</v>
      </c>
      <c r="AC127" s="27">
        <v>0</v>
      </c>
      <c r="AD127" s="27" t="s">
        <v>1635</v>
      </c>
      <c r="AE127" s="82">
        <v>0</v>
      </c>
      <c r="AF127" s="27" t="s">
        <v>1635</v>
      </c>
      <c r="AG127" s="27" t="s">
        <v>1635</v>
      </c>
      <c r="AH127" s="27">
        <v>0</v>
      </c>
      <c r="AI127" s="27" t="s">
        <v>1635</v>
      </c>
      <c r="AJ127" s="82">
        <v>0</v>
      </c>
      <c r="AK127" s="27" t="s">
        <v>1635</v>
      </c>
      <c r="AL127" s="27" t="s">
        <v>1635</v>
      </c>
      <c r="AM127" s="27">
        <v>0</v>
      </c>
      <c r="AN127" s="27" t="s">
        <v>1635</v>
      </c>
      <c r="AO127" s="82">
        <v>0</v>
      </c>
      <c r="AP127" s="27" t="s">
        <v>1635</v>
      </c>
      <c r="AQ127" s="27" t="s">
        <v>1635</v>
      </c>
      <c r="AR127" s="27">
        <v>0</v>
      </c>
      <c r="AS127" s="27" t="s">
        <v>1635</v>
      </c>
      <c r="AT127" s="82">
        <v>0</v>
      </c>
      <c r="AU127" s="27" t="s">
        <v>1635</v>
      </c>
      <c r="AV127" s="27" t="s">
        <v>1635</v>
      </c>
      <c r="AW127" s="27">
        <v>0</v>
      </c>
      <c r="AX127" s="27" t="s">
        <v>1635</v>
      </c>
      <c r="AY127" s="82">
        <v>0</v>
      </c>
      <c r="AZ127" s="27" t="str">
        <f>(APPS('07-08 Teamsheets'!$H$2:$R$88,$A127,'07-08 Teamsheets'!$C$2:$C$88,AZ$1)+APPS('11-12 Teamsheets'!$H$2:$R$119,$A127,'11-12 Teamsheets'!$C$2:$C$119,AZ$1)+APPS('12-13 Teamsheets'!$H$2:$R$126,$A127,'12-13 Teamsheets'!$C$2:$C$126,AZ$1)+APPS('13-14 Teamsheets'!$H$2:$R$132,$A127,'13-14 Teamsheets'!$C$2:$C$132,AZ$1)+APPS('14-15 Teamsheets'!$H$2:$R$136,$A127,'14-15 Teamsheets'!$C$2:$C$136,AZ$1)) &amp; "(" &amp; (SUBS('07-08 Teamsheets'!$S$2:$Z$88,$A127,'07-08 Teamsheets'!$C$2:$C$88,AZ$1)+SUBS('11-12 Teamsheets'!$S$2:$Z$119,$A127,'11-12 Teamsheets'!$C$2:$C$119,AZ$1)+SUBS('12-13 Teamsheets'!$S$2:$Z$126,$A127,'12-13 Teamsheets'!$C$2:$C$126,AZ$1)+SUBS('13-14 Teamsheets'!$S$2:$Z$132,$A127,'13-14 Teamsheets'!$C$2:$C$132,AZ$1)+SUBS('14-15 Teamsheets'!$S$2:$Z$136,$A127,'14-15 Teamsheets'!$C$2:$C$136,AZ$1)) &amp; ")"</f>
        <v>0(0)</v>
      </c>
      <c r="BA127" s="27" t="str">
        <f>(GOALS('07-08 Teamsheets'!$H$2:$R$88,$A127,'07-08 Teamsheets'!$C$2:$C$88,AZ$1)+GOALS('11-12 Teamsheets'!$H$2:$R$119,$A127,'11-12 Teamsheets'!$C$2:$C$119,AZ$1)+GOALS('12-13 Teamsheets'!$H$2:$R$126,$A127,'12-13 Teamsheets'!$C$2:$C$126,AZ$1)+GOALS('13-14 Teamsheets'!$H$2:$R$132,$A127,'13-14 Teamsheets'!$C$2:$C$132,AZ$1)+GOALS('14-15 Teamsheets'!$H$2:$R$136,$A127,'14-15 Teamsheets'!$C$2:$C$136,AZ$1)) &amp; "(" &amp; (GOALS('07-08 Teamsheets'!$S$2:$Z$88,$A127,'07-08 Teamsheets'!$C$2:$C$88,AZ$1)+GOALS('11-12 Teamsheets'!$S$2:$Z$119,$A127,'11-12 Teamsheets'!$C$2:$C$119,AZ$1)+GOALS('12-13 Teamsheets'!$S$2:$Z$126,$A127,'12-13 Teamsheets'!$C$2:$C$126,AZ$1)+GOALS('13-14 Teamsheets'!$S$2:$Z$132,$A127,'13-14 Teamsheets'!$C$2:$C$132,AZ$1)+GOALS('14-15 Teamsheets'!$S$2:$Z$136,$A127,'14-15 Teamsheets'!$C$2:$C$136,AZ$1)) &amp; ")"</f>
        <v>0(0)</v>
      </c>
      <c r="BB127" s="27">
        <f>Clean_sheet('07-08 Teamsheets'!$C$2:$H$92,$A127,AZ$1)+Clean_sheet('11-12 Teamsheets'!$C$2:$H$119,$A127,AZ$1)+Clean_sheet('12-13 Teamsheets'!$C$2:$H$126,$A127,AZ$1)+Clean_sheet('13-14 Teamsheets'!$C$2:$H$132,$A127,AZ$1)+Clean_sheet('14-15 Teamsheets'!$C$2:$H$136,$A127,AZ$1)</f>
        <v>0</v>
      </c>
      <c r="BC127" s="27" t="str">
        <f>(CARDS('07-08 Teamsheets'!$H$2:$Z$88,$A127,$CX$2,'07-08 Teamsheets'!$C$2:$C$88,AZ$1)+CARDS('11-12 Teamsheets'!$H$2:$Z$119,$A127,$CX$2,'11-12 Teamsheets'!$C$2:$C$119,AZ$1)+CARDS('12-13 Teamsheets'!$H$2:$Z$126,$A127,$CX$2,'12-13 Teamsheets'!$C$2:$C$126,AZ$1)+CARDS('13-14 Teamsheets'!$H$2:$Z$132,$A127,$CX$2,'13-14 Teamsheets'!$C$2:$C$132,AZ$1)+CARDS('14-15 Teamsheets'!$H$2:$Z$136,$A127,$CX$2,'14-15 Teamsheets'!$C$2:$C$136,AZ$1)) &amp; "(" &amp; (CARDS('07-08 Teamsheets'!$H$2:$Z$88,$A127,$CX$3,'07-08 Teamsheets'!$C$2:$C$88,AZ$1)+CARDS('11-12 Teamsheets'!$H$2:$Z$119,$A127,$CX$3,'11-12 Teamsheets'!$C$2:$C$119,AZ$1)+CARDS('12-13 Teamsheets'!$H$2:$Z$126,$A127,$CX$3,'12-13 Teamsheets'!$C$2:$C$126,AZ$1)+CARDS('13-14 Teamsheets'!$H$2:$Z$132,$A127,$CX$3,'13-14 Teamsheets'!$C$2:$C$132,AZ$1)+CARDS('14-15 Teamsheets'!$H$2:$Z$136,$A127,$CX$3,'14-15 Teamsheets'!$C$2:$C$136,AZ$1)) &amp; ")"</f>
        <v>0(0)</v>
      </c>
      <c r="BD127" s="82">
        <f>MINS_PLAYED('07-08 Teamsheets'!$H$2:$R$88,$A127,'07-08 Teamsheets'!$C$2:$C$88,AZ$1)+MINS_PLAYED('11-12 Teamsheets'!$H$2:$R$119,$A127,'11-12 Teamsheets'!$C$2:$C$119,AZ$1)+MINS_PLAYED('12-13 Teamsheets'!$H$2:$R$126,$A127,'12-13 Teamsheets'!$C$2:$C$126,AZ$1)+MINS_PLAYED('13-14 Teamsheets'!$H$2:$R$132,$A127,'13-14 Teamsheets'!$C$2:$C$132,AZ$1)+MINS_PLAYED('14-15 Teamsheets'!$H$2:$R$136,$A127,'14-15 Teamsheets'!$C$2:$C$136,AZ$1)+MINS_AS_SUB('07-08 Teamsheets'!$S$2:$Z$88,$A127,'07-08 Teamsheets'!$C$2:$C$88,AZ$1)+MINS_AS_SUB('11-12 Teamsheets'!$S$2:$Z$119,$A127,'11-12 Teamsheets'!$C$2:$C$119,AZ$1)+MINS_AS_SUB('12-13 Teamsheets'!$S$2:$Z$126,$A127,'12-13 Teamsheets'!$C$2:$C$126,AZ$1)+MINS_AS_SUB('13-14 Teamsheets'!$S$2:$Z$132,$A127,'13-14 Teamsheets'!$C$2:$C$132,AZ$1)+MINS_AS_SUB('14-15 Teamsheets'!$S$2:$Z$136,$A127,'14-15 Teamsheets'!$C$2:$C$136,AZ$1)</f>
        <v>0</v>
      </c>
      <c r="BE127" s="27" t="str">
        <f>(APPS('08-09 Teamsheets'!$H$2:$R$92,$A127,'08-09 Teamsheets'!$C$2:$C$92,BE$1)+APPS('09-10 Teamsheets'!$H$2:$R$98,$A127,'09-10 Teamsheets'!$C$2:$C$98,BE$1)+APPS('10-11 Teamsheets'!$H$2:$R$107,$A127,'10-11 Teamsheets'!$C$2:$C$107,BE$1)+APPS('11-12 Teamsheets'!$H$2:$R$119,$A127,'11-12 Teamsheets'!$C$2:$C$119,BE$1)+APPS('12-13 Teamsheets'!$H$2:$R$126,$A127,'12-13 Teamsheets'!$C$2:$C$126,BE$1)+APPS('13-14 Teamsheets'!$H$2:$R$132,$A127,'13-14 Teamsheets'!$C$2:$C$132,BE$1)+APPS('14-15 Teamsheets'!$H$2:$R$136,$A127,'14-15 Teamsheets'!$C$2:$C$136,BE$1)) &amp; "(" &amp; (SUBS('08-09 Teamsheets'!$S$2:$Z$92,$A127,'08-09 Teamsheets'!$C$2:$C$92,BE$1)+SUBS('09-10 Teamsheets'!$S$2:$Z$98,$A127,'09-10 Teamsheets'!$C$2:$C$98,BE$1)+SUBS('10-11 Teamsheets'!$S$2:$Z$107,$A127,'10-11 Teamsheets'!$C$2:$C$107,BE$1)+SUBS('11-12 Teamsheets'!$S$2:$Z$119,$A127,'11-12 Teamsheets'!$C$2:$C$119,BE$1)+SUBS('12-13 Teamsheets'!$S$2:$Z$126,$A127,'12-13 Teamsheets'!$C$2:$C$126,BE$1)+SUBS('13-14 Teamsheets'!$S$2:$Z$132,$A127,'13-14 Teamsheets'!$C$2:$C$132,BE$1)+SUBS('14-15 Teamsheets'!$S$2:$Z$136,$A127,'14-15 Teamsheets'!$C$2:$C$136,BE$1)) &amp; ")"</f>
        <v>0(0)</v>
      </c>
      <c r="BF127" s="27" t="str">
        <f>(GOALS('08-09 Teamsheets'!$H$2:$R$92,$A127,'08-09 Teamsheets'!$C$2:$C$92,BE$1)+GOALS('09-10 Teamsheets'!$H$2:$R$98,$A127,'09-10 Teamsheets'!$C$2:$C$98,BE$1)+GOALS('10-11 Teamsheets'!$H$2:$R$107,$A127,'10-11 Teamsheets'!$C$2:$C$107,BE$1)+GOALS('11-12 Teamsheets'!$H$2:$R$119,$A127,'11-12 Teamsheets'!$C$2:$C$119,BE$1)+GOALS('12-13 Teamsheets'!$H$2:$R$126,$A127,'12-13 Teamsheets'!$C$2:$C$126,BE$1)+GOALS('13-14 Teamsheets'!$H$2:$R$132,$A127,'13-14 Teamsheets'!$C$2:$C$132,BE$1)+GOALS('14-15 Teamsheets'!$H$2:$R$136,$A127,'14-15 Teamsheets'!$C$2:$C$136,BE$1)) &amp; "(" &amp; (GOALS('08-09 Teamsheets'!$S$2:$Z$92,$A127,'08-09 Teamsheets'!$C$2:$C$92,BE$1)+GOALS('09-10 Teamsheets'!$S$2:$Z$98,$A127,'09-10 Teamsheets'!$C$2:$C$98,BE$1)+GOALS('10-11 Teamsheets'!$S$2:$Z$107,$A127,'10-11 Teamsheets'!$C$2:$C$107,BE$1)+GOALS('11-12 Teamsheets'!$S$2:$Z$119,$A127,'11-12 Teamsheets'!$C$2:$C$119,BE$1)+GOALS('12-13 Teamsheets'!$S$2:$Z$126,$A127,'12-13 Teamsheets'!$C$2:$C$126,BE$1)+GOALS('13-14 Teamsheets'!$S$2:$Z$132,$A127,'13-14 Teamsheets'!$C$2:$C$132,BE$1)+GOALS('14-15 Teamsheets'!$S$2:$Z$136,$A127,'14-15 Teamsheets'!$C$2:$C$136,BE$1)) &amp; ")"</f>
        <v>0(0)</v>
      </c>
      <c r="BG127" s="27">
        <f>Clean_sheet('08-09 Teamsheets'!$C$2:$H$92,$A127,BE$1)+Clean_sheet('09-10 Teamsheets'!$C$2:$H$98,$A127,BE$1)+Clean_sheet('10-11 Teamsheets'!$C$2:$H$107,$A127,BE$1)+Clean_sheet('11-12 Teamsheets'!$C$2:$H$119,$A127,BE$1)+Clean_sheet('12-13 Teamsheets'!$C$2:$H$126,$A127,BE$1)+Clean_sheet('13-14 Teamsheets'!$C$2:$H$132,$A127,BE$1)+Clean_sheet('14-15 Teamsheets'!$C$2:$H$136,$A127,BE$1)</f>
        <v>0</v>
      </c>
      <c r="BH127" s="27" t="str">
        <f>(CARDS('08-09 Teamsheets'!$H$2:$Z$92,$A127,$CX$2,'08-09 Teamsheets'!$C$2:$C$92,BE$1)+CARDS('09-10 Teamsheets'!$H$2:$Z$98,$A127,$CX$2,'09-10 Teamsheets'!$C$2:$C$98,BE$1)+CARDS('10-11 Teamsheets'!$H$2:$Z$107,$A127,$CX$2,'10-11 Teamsheets'!$C$2:$C$107,BE$1)+CARDS('11-12 Teamsheets'!$H$2:$Z$119,$A127,$CX$2,'11-12 Teamsheets'!$C$2:$C$119,BE$1)+CARDS('12-13 Teamsheets'!$H$2:$Z$126,$A127,$CX$2,'12-13 Teamsheets'!$C$2:$C$126,BE$1)+CARDS('13-14 Teamsheets'!$H$2:$Z$132,$A127,$CX$2,'13-14 Teamsheets'!$C$2:$C$132,BE$1)+CARDS('14-15 Teamsheets'!$H$2:$Z$136,$A127,$CX$2,'14-15 Teamsheets'!$C$2:$C$136,BE$1)) &amp; "(" &amp; (CARDS('08-09 Teamsheets'!$H$2:$Z$92,$A127,$CX$3,'08-09 Teamsheets'!$C$2:$C$92,BE$1)+CARDS('09-10 Teamsheets'!$H$2:$Z$98,$A127,$CX$3,'09-10 Teamsheets'!$C$2:$C$98,BE$1)+CARDS('10-11 Teamsheets'!$H$2:$Z$107,$A127,$CX$3,'10-11 Teamsheets'!$C$2:$C$107,BE$1)+CARDS('11-12 Teamsheets'!$H$2:$Z$119,$A127,$CX$3,'11-12 Teamsheets'!$C$2:$C$119,BE$1)+CARDS('12-13 Teamsheets'!$H$2:$Z$126,$A127,$CX$3,'12-13 Teamsheets'!$C$2:$C$126,BE$1)+CARDS('13-14 Teamsheets'!$H$2:$Z$132,$A127,$CX$3,'13-14 Teamsheets'!$C$2:$C$132,BE$1)+CARDS('14-15 Teamsheets'!$H$2:$Z$136,$A127,$CX$3,'14-15 Teamsheets'!$C$2:$C$136,BE$1)) &amp; ")"</f>
        <v>0(0)</v>
      </c>
      <c r="BI127" s="82">
        <f>MINS_PLAYED('08-09 Teamsheets'!$H$2:$R$92,$A127,'08-09 Teamsheets'!$C$2:$C$92,BE$1)+MINS_PLAYED('09-10 Teamsheets'!$H$2:$R$98,$A127,'09-10 Teamsheets'!$C$2:$C$98,BE$1)+ MINS_AS_SUB('08-09 Teamsheets'!$S$2:$Z$92,$A127,'08-09 Teamsheets'!$C$2:$C$92,BE$1)+ MINS_AS_SUB('09-10 Teamsheets'!$S$2:$Z$98,$A127,'09-10 Teamsheets'!$C$2:$C$98,BE$1)+MINS_PLAYED('10-11 Teamsheets'!$H$2:$R$107,$A127,'10-11 Teamsheets'!$C$2:$C$107,BE$1)+MINS_AS_SUB('10-11 Teamsheets'!$S$2:$Z$107,$A127,'10-11 Teamsheets'!$C$2:$C$107,BE$1)+MINS_PLAYED('11-12 Teamsheets'!$H$2:$R$119,$A127,'11-12 Teamsheets'!$C$2:$C$119,BE$1)+MINS_AS_SUB('11-12 Teamsheets'!$S$2:$Z$119,$A127,'11-12 Teamsheets'!$C$2:$C$119,BE$1)+MINS_PLAYED('12-13 Teamsheets'!$H$2:$R$126,$A127,'12-13 Teamsheets'!$C$2:$C$126,BE$1)+MINS_AS_SUB('12-13 Teamsheets'!$S$2:$Z$126,$A127,'12-13 Teamsheets'!$C$2:$C$126,BE$1)+MINS_PLAYED('13-14 Teamsheets'!$H$2:$R$132,$A127,'13-14 Teamsheets'!$C$2:$C$132,BE$1)+MINS_AS_SUB('13-14 Teamsheets'!$S$2:$Z$132,$A127,'13-14 Teamsheets'!$C$2:$C$132,BE$1)+MINS_PLAYED('14-15 Teamsheets'!$H$2:$R$136,$A127,'14-15 Teamsheets'!$C$2:$C$136,BE$1)+MINS_AS_SUB('14-15 Teamsheets'!$S$2:$Z$136,$A127,'14-15 Teamsheets'!$C$2:$C$136,BE$1)</f>
        <v>0</v>
      </c>
      <c r="BJ127" s="27" t="str">
        <f>(APPS('07-08 Teamsheets'!$H$2:$R$88,$A127,'07-08 Teamsheets'!$C$2:$C$88,BJ$1)+APPS('08-09 Teamsheets'!$H$2:$R$92,$A127,'08-09 Teamsheets'!$C$2:$C$92,BJ$1)+APPS('09-10 Teamsheets'!$H$2:$R$98,$A127,'09-10 Teamsheets'!$C$2:$C$98,BJ$1)+APPS('10-11 Teamsheets'!$H$2:$R$106,$A127,'10-11 Teamsheets'!$C$2:$C$106,BJ$1)+APPS('11-12 Teamsheets'!$H$2:$R$119,$A127,'11-12 Teamsheets'!$C$2:$C$119,BJ$1)+APPS('12-13 Teamsheets'!$H$2:$R$126,$A127,'12-13 Teamsheets'!$C$2:$C$126,BJ$1)+APPS('13-14 Teamsheets'!$H$2:$R$132,$A127,'13-14 Teamsheets'!$C$2:$C$132,BJ$1)+APPS('14-15 Teamsheets'!$H$2:$R$136,$A127,'14-15 Teamsheets'!$C$2:$C$136,BJ$1)) &amp; "(" &amp; (SUBS('07-08 Teamsheets'!$S$2:$Z$88,$A127,'07-08 Teamsheets'!$C$2:$C$88,BJ$1)+SUBS('08-09 Teamsheets'!$S$2:$Z$92,$A127,'08-09 Teamsheets'!$C$2:$C$92,BJ$1)+SUBS('09-10 Teamsheets'!$S$2:$Z$98,$A127,'09-10 Teamsheets'!$C$2:$C$98,BJ$1)+SUBS('10-11 Teamsheets'!$S$2:$Z$106,$A127,'10-11 Teamsheets'!$C$2:$C$106,BJ$1)+SUBS('11-12 Teamsheets'!$S$2:$Z$119,$A127,'11-12 Teamsheets'!$C$2:$C$119,BJ$1)+SUBS('12-13 Teamsheets'!$S$2:$Z$126,$A127,'12-13 Teamsheets'!$C$2:$C$126,BJ$1)+SUBS('13-14 Teamsheets'!$S$2:$Z$132,$A127,'13-14 Teamsheets'!$C$2:$C$132,BJ$1)+SUBS('14-15 Teamsheets'!$S$2:$Z$136,$A127,'14-15 Teamsheets'!$C$2:$C$136,BJ$1)) &amp; ")"</f>
        <v>0(0)</v>
      </c>
      <c r="BK127" s="27" t="str">
        <f>(GOALS('07-08 Teamsheets'!$H$2:$R$88,$A127,'07-08 Teamsheets'!$C$2:$C$88,BJ$1)+GOALS('08-09 Teamsheets'!$H$2:$R$92,$A127,'08-09 Teamsheets'!$C$2:$C$92,BJ$1)+GOALS('09-10 Teamsheets'!$H$2:$R$98,$A127,'09-10 Teamsheets'!$C$2:$C$98,BJ$1)+GOALS('10-11 Teamsheets'!$H$2:$R$106,$A127,'10-11 Teamsheets'!$C$2:$C$106,BJ$1)+GOALS('11-12 Teamsheets'!$H$2:$R$119,$A127,'11-12 Teamsheets'!$C$2:$C$119,BJ$1)+GOALS('12-13 Teamsheets'!$H$2:$R$126,$A127,'12-13 Teamsheets'!$C$2:$C$126,BJ$1)+GOALS('13-14 Teamsheets'!$H$2:$R$132,$A127,'13-14 Teamsheets'!$C$2:$C$132,BJ$1)+GOALS('14-15 Teamsheets'!$H$2:$R$136,$A127,'14-15 Teamsheets'!$C$2:$C$136,BJ$1)) &amp; "(" &amp; (GOALS('07-08 Teamsheets'!$S$2:$Z$88,$A127,'07-08 Teamsheets'!$C$2:$C$88,BJ$1)+GOALS('08-09 Teamsheets'!$S$2:$Z$92,$A127,'08-09 Teamsheets'!$C$2:$C$92,BJ$1)+GOALS('09-10 Teamsheets'!$S$2:$Z$98,$A127,'09-10 Teamsheets'!$C$2:$C$98,BJ$1)+GOALS('10-11 Teamsheets'!$S$2:$Z$106,$A127,'10-11 Teamsheets'!$C$2:$C$106,BJ$1)+GOALS('11-12 Teamsheets'!$S$2:$Z$119,$A127,'11-12 Teamsheets'!$C$2:$C$119,BJ$1)+GOALS('12-13 Teamsheets'!$S$2:$Z$126,$A127,'12-13 Teamsheets'!$C$2:$C$126,BJ$1)+GOALS('13-14 Teamsheets'!$S$2:$Z$132,$A127,'13-14 Teamsheets'!$C$2:$C$132,BJ$1)+GOALS('14-15 Teamsheets'!$S$2:$Z$136,$A127,'14-15 Teamsheets'!$C$2:$C$136,BJ$1)) &amp; ")"</f>
        <v>0(0)</v>
      </c>
      <c r="BL127" s="27">
        <f>Clean_sheet('07-08 Teamsheets'!$C$2:$H$92,$A127,BJ$1)+Clean_sheet('08-09 Teamsheets'!$C$2:$H$92,$A127,BJ$1)+Clean_sheet('09-10 Teamsheets'!$C$2:$H$98,$A127,BJ$1)+Clean_sheet('10-11 Teamsheets'!$C$2:$H$106,$A127,BJ$1)+Clean_sheet('11-12 Teamsheets'!$C$2:$H$119,$A127,BJ$1)+Clean_sheet('12-13 Teamsheets'!$C$2:$H$126,$A127,BJ$1)+Clean_sheet('13-14 Teamsheets'!$C$2:$H$132,$A127,BJ$1)+Clean_sheet('14-15 Teamsheets'!$C$2:$H$136,$A127,BJ$1)</f>
        <v>0</v>
      </c>
      <c r="BM127" s="27" t="str">
        <f>(CARDS('07-08 Teamsheets'!$H$2:$Z$88,$A127,$CX$2,'07-08 Teamsheets'!$C$2:$C$88,BJ$1)+CARDS('08-09 Teamsheets'!$H$2:$Z$92,$A127,$CX$2,'08-09 Teamsheets'!$C$2:$C$92,BJ$1)+CARDS('09-10 Teamsheets'!$H$2:$Z$98,$A127,$CX$2,'09-10 Teamsheets'!$C$2:$C$98,BJ$1)+CARDS('10-11 Teamsheets'!$H$2:$Z$106,$A127,$CX$2,'10-11 Teamsheets'!$C$2:$C$106,BJ$1)+CARDS('11-12 Teamsheets'!$H$2:$Z$119,$A127,$CX$2,'11-12 Teamsheets'!$C$2:$C$119,BJ$1)+CARDS('12-13 Teamsheets'!$H$2:$Z$126,$A127,$CX$2,'12-13 Teamsheets'!$C$2:$C$126,BJ$1)+CARDS('13-14 Teamsheets'!$H$2:$Z$132,$A127,$CX$2,'13-14 Teamsheets'!$C$2:$C$132,BJ$1)+CARDS('14-15 Teamsheets'!$H$2:$Z$136,$A127,$CX$2,'14-15 Teamsheets'!$C$2:$C$136,BJ$1)) &amp; "(" &amp; (CARDS('07-08 Teamsheets'!$H$2:$Z$88,$A127,$CX$3,'07-08 Teamsheets'!$C$2:$C$88,BJ$1)+CARDS('08-09 Teamsheets'!$H$2:$Z$92,$A127,$CX$3,'08-09 Teamsheets'!$C$2:$C$92,BJ$1)+CARDS('09-10 Teamsheets'!$H$2:$Z$98,$A127,$CX$3,'09-10 Teamsheets'!$C$2:$C$98,BJ$1)+CARDS('10-11 Teamsheets'!$H$2:$Z$106,$A127,$CX$3,'10-11 Teamsheets'!$C$2:$C$106,BJ$1)+CARDS('11-12 Teamsheets'!$H$2:$Z$119,$A127,$CX$3,'11-12 Teamsheets'!$C$2:$C$119,BJ$1)+CARDS('12-13 Teamsheets'!$H$2:$Z$126,$A127,$CX$3,'12-13 Teamsheets'!$C$2:$C$126,BJ$1)+CARDS('13-14 Teamsheets'!$H$2:$Z$132,$A127,$CX$3,'13-14 Teamsheets'!$C$2:$C$132,BJ$1)+CARDS('14-15 Teamsheets'!$H$2:$Z$136,$A127,$CX$3,'14-15 Teamsheets'!$C$2:$C$136,BJ$1)) &amp; ")"</f>
        <v>0(0)</v>
      </c>
      <c r="BN127" s="82">
        <f>MINS_PLAYED('07-08 Teamsheets'!$H$2:$R$88,$A127,'07-08 Teamsheets'!$C$2:$C$88,BJ$1)+MINS_PLAYED('08-09 Teamsheets'!$H$2:$R$92,$A127,'08-09 Teamsheets'!$C$2:$C$92,BJ$1)+MINS_PLAYED('09-10 Teamsheets'!$H$2:$R$98,$A127,'09-10 Teamsheets'!$C$2:$C$98,BJ$1)+MINS_PLAYED('10-11 Teamsheets'!$H$2:$R$106,$A127,'10-11 Teamsheets'!$C$2:$C$106,BJ$1)+MINS_PLAYED('11-12 Teamsheets'!$H$2:$R$119,$A127,'11-12 Teamsheets'!$C$2:$C$119,BJ$1)+MINS_PLAYED('12-13 Teamsheets'!$H$2:$R$126,$A127,'12-13 Teamsheets'!$C$2:$C$126,BJ$1)+MINS_PLAYED('13-14 Teamsheets'!$H$2:$R$132,$A127,'13-14 Teamsheets'!$C$2:$C$132,BJ$1)+MINS_PLAYED('14-15 Teamsheets'!$H$2:$R$136,$A127,'14-15 Teamsheets'!$C$2:$C$136,BJ$1)+MINS_AS_SUB('07-08 Teamsheets'!$S$2:$Z$88,$A127,'07-08 Teamsheets'!$C$2:$C$88,BJ$1)+MINS_AS_SUB('08-09 Teamsheets'!$S$2:$Z$92,$A127,'08-09 Teamsheets'!$C$2:$C$92,BJ$1)+MINS_AS_SUB('09-10 Teamsheets'!$S$2:$Z$98,$A127,'09-10 Teamsheets'!$C$2:$C$98,BJ$1)+MINS_AS_SUB('10-11 Teamsheets'!$S$2:$Z$106,$A127,'10-11 Teamsheets'!$C$2:$C$106,BJ$1)+MINS_AS_SUB('11-12 Teamsheets'!$S$2:$Z$119,$A127,'11-12 Teamsheets'!$C$2:$C$119,BJ$1)+MINS_AS_SUB('12-13 Teamsheets'!$S$2:$Z$126,$A127,'12-13 Teamsheets'!$C$2:$C$126,BJ$1)+MINS_AS_SUB('13-14 Teamsheets'!$S$2:$Z$132,$A127,'13-14 Teamsheets'!$C$2:$C$132,BJ$1)+MINS_AS_SUB('14-15 Teamsheets'!$S$2:$Z$136,$A127,'14-15 Teamsheets'!$C$2:$C$136,BJ$1)</f>
        <v>0</v>
      </c>
      <c r="BO127" s="27" t="str">
        <f>(APPS('07-08 Teamsheets'!$H$2:$R$88,$A127,'07-08 Teamsheets'!$C$2:$C$88,BO$1)+APPS('08-09 Teamsheets'!$H$2:$R$92,$A127,'08-09 Teamsheets'!$C$2:$C$92,BO$1)+APPS('09-10 Teamsheets'!$H$2:$R$98,$A127,'09-10 Teamsheets'!$C$2:$C$98,BO$1)+APPS('10-11 Teamsheets'!$H$2:$R$106,$A127,'10-11 Teamsheets'!$C$2:$C$106,BO$1)+APPS('11-12 Teamsheets'!$H$2:$R$119,$A127,'11-12 Teamsheets'!$C$2:$C$119,BO$1)+APPS('12-13 Teamsheets'!$H$2:$R$126,$A127,'12-13 Teamsheets'!$C$2:$C$126,BO$1)+APPS('13-14 Teamsheets'!$H$2:$R$132,$A127,'13-14 Teamsheets'!$C$2:$C$132,BO$1)+APPS('14-15 Teamsheets'!$H$2:$R$136,$A127,'14-15 Teamsheets'!$C$2:$C$136,BO$1)) &amp; "(" &amp; (SUBS('07-08 Teamsheets'!$S$2:$Z$88,$A127,'07-08 Teamsheets'!$C$2:$C$88,BO$1)+SUBS('08-09 Teamsheets'!$S$2:$Z$92,$A127,'08-09 Teamsheets'!$C$2:$C$92,BO$1)+SUBS('09-10 Teamsheets'!$S$2:$Z$98,$A127,'09-10 Teamsheets'!$C$2:$C$98,BO$1)+SUBS('10-11 Teamsheets'!$S$2:$Z$106,$A127,'10-11 Teamsheets'!$C$2:$C$106,BO$1)+SUBS('11-12 Teamsheets'!$S$2:$Z$119,$A127,'11-12 Teamsheets'!$C$2:$C$119,BO$1)+SUBS('12-13 Teamsheets'!$S$2:$Z$126,$A127,'12-13 Teamsheets'!$C$2:$C$126,BO$1)+SUBS('13-14 Teamsheets'!$S$2:$Z$132,$A127,'13-14 Teamsheets'!$C$2:$C$132,BO$1)+SUBS('14-15 Teamsheets'!$S$2:$Z$136,$A127,'14-15 Teamsheets'!$C$2:$C$136,BO$1)) &amp; ")"</f>
        <v>0(0)</v>
      </c>
      <c r="BP127" s="27" t="str">
        <f>(GOALS('07-08 Teamsheets'!$H$2:$R$88,$A127,'07-08 Teamsheets'!$C$2:$C$88,BO$1)+GOALS('08-09 Teamsheets'!$H$2:$R$92,$A127,'08-09 Teamsheets'!$C$2:$C$92,BO$1)+GOALS('09-10 Teamsheets'!$H$2:$R$98,$A127,'09-10 Teamsheets'!$C$2:$C$98,BO$1)+GOALS('10-11 Teamsheets'!$H$2:$R$106,$A127,'10-11 Teamsheets'!$C$2:$C$106,BO$1)+GOALS('11-12 Teamsheets'!$H$2:$R$119,$A127,'11-12 Teamsheets'!$C$2:$C$119,BO$1)+GOALS('12-13 Teamsheets'!$H$2:$R$126,$A127,'12-13 Teamsheets'!$C$2:$C$126,BO$1)+GOALS('13-14 Teamsheets'!$H$2:$R$132,$A127,'13-14 Teamsheets'!$C$2:$C$132,BO$1)+GOALS('14-15 Teamsheets'!$H$2:$R$136,$A127,'14-15 Teamsheets'!$C$2:$C$136,BO$1)) &amp; "(" &amp; (GOALS('07-08 Teamsheets'!$S$2:$Z$88,$A127,'07-08 Teamsheets'!$C$2:$C$88,BO$1)+GOALS('08-09 Teamsheets'!$S$2:$Z$92,$A127,'08-09 Teamsheets'!$C$2:$C$92,BO$1)+GOALS('09-10 Teamsheets'!$S$2:$Z$98,$A127,'09-10 Teamsheets'!$C$2:$C$98,BO$1)+GOALS('10-11 Teamsheets'!$S$2:$Z$106,$A127,'10-11 Teamsheets'!$C$2:$C$106,BO$1)+GOALS('11-12 Teamsheets'!$S$2:$Z$119,$A127,'11-12 Teamsheets'!$C$2:$C$119,BO$1)+GOALS('12-13 Teamsheets'!$S$2:$Z$126,$A127,'12-13 Teamsheets'!$C$2:$C$126,BO$1)+GOALS('13-14 Teamsheets'!$S$2:$Z$132,$A127,'13-14 Teamsheets'!$C$2:$C$132,BO$1)+GOALS('14-15 Teamsheets'!$S$2:$Z$136,$A127,'14-15 Teamsheets'!$C$2:$C$136,BO$1)) &amp; ")"</f>
        <v>0(0)</v>
      </c>
      <c r="BQ127" s="27">
        <f>Clean_sheet('07-08 Teamsheets'!$C$2:$H$92,$A127,BO$1)+Clean_sheet('08-09 Teamsheets'!$C$2:$H$92,$A127,BO$1)+Clean_sheet('09-10 Teamsheets'!$C$2:$H$98,$A127,BO$1)+Clean_sheet('10-11 Teamsheets'!$C$2:$H$106,$A127,BO$1)+Clean_sheet('11-12 Teamsheets'!$C$2:$H$119,$A127,BO$1)+Clean_sheet('12-13 Teamsheets'!$C$2:$H$126,$A127,BO$1)+Clean_sheet('13-14 Teamsheets'!$C$2:$H$132,$A127,BO$1)+Clean_sheet('14-15 Teamsheets'!$C$2:$H$136,$A127,BO$1)</f>
        <v>0</v>
      </c>
      <c r="BR127" s="27" t="str">
        <f>(CARDS('07-08 Teamsheets'!$H$2:$Z$88,$A127,$CX$2,'07-08 Teamsheets'!$C$2:$C$88,BO$1)+CARDS('08-09 Teamsheets'!$H$2:$Z$92,$A127,$CX$2,'08-09 Teamsheets'!$C$2:$C$92,BO$1)+CARDS('09-10 Teamsheets'!$H$2:$Z$98,$A127,$CX$2,'09-10 Teamsheets'!$C$2:$C$98,BO$1)+CARDS('10-11 Teamsheets'!$H$2:$Z$106,$A127,$CX$2,'10-11 Teamsheets'!$C$2:$C$106,BO$1)+CARDS('11-12 Teamsheets'!$H$2:$Z$119,$A127,$CX$2,'11-12 Teamsheets'!$C$2:$C$119,BO$1)+CARDS('12-13 Teamsheets'!$H$2:$Z$126,$A127,$CX$2,'12-13 Teamsheets'!$C$2:$C$126,BO$1)+CARDS('13-14 Teamsheets'!$H$2:$Z$132,$A127,$CX$2,'13-14 Teamsheets'!$C$2:$C$132,BO$1)+CARDS('14-15 Teamsheets'!$H$2:$Z$136,$A127,$CX$2,'14-15 Teamsheets'!$C$2:$C$136,BO$1)) &amp; "(" &amp; (CARDS('07-08 Teamsheets'!$H$2:$Z$88,$A127,$CX$3,'07-08 Teamsheets'!$C$2:$C$88,BO$1)+CARDS('08-09 Teamsheets'!$H$2:$Z$92,$A127,$CX$3,'08-09 Teamsheets'!$C$2:$C$92,BO$1)+CARDS('09-10 Teamsheets'!$H$2:$Z$98,$A127,$CX$3,'09-10 Teamsheets'!$C$2:$C$98,BO$1)+CARDS('10-11 Teamsheets'!$H$2:$Z$106,$A127,$CX$3,'10-11 Teamsheets'!$C$2:$C$106,BO$1)+CARDS('11-12 Teamsheets'!$H$2:$Z$119,$A127,$CX$3,'11-12 Teamsheets'!$C$2:$C$119,BO$1)+CARDS('12-13 Teamsheets'!$H$2:$Z$126,$A127,$CX$3,'12-13 Teamsheets'!$C$2:$C$126,BO$1)+CARDS('13-14 Teamsheets'!$H$2:$Z$132,$A127,$CX$3,'13-14 Teamsheets'!$C$2:$C$132,BO$1)+CARDS('14-15 Teamsheets'!$H$2:$Z$136,$A127,$CX$3,'14-15 Teamsheets'!$C$2:$C$136,BO$1)) &amp; ")"</f>
        <v>0(0)</v>
      </c>
      <c r="BS127" s="82">
        <f>MINS_PLAYED('07-08 Teamsheets'!$H$2:$R$88,$A127,'07-08 Teamsheets'!$C$2:$C$88,BO$1)+MINS_PLAYED('08-09 Teamsheets'!$H$2:$R$92,$A127,'08-09 Teamsheets'!$C$2:$C$92,BO$1)+MINS_PLAYED('09-10 Teamsheets'!$H$2:$R$98,$A127,'09-10 Teamsheets'!$C$2:$C$98,BO$1)+MINS_PLAYED('10-11 Teamsheets'!$H$2:$R$106,$A127,'10-11 Teamsheets'!$C$2:$C$106,BO$1)+MINS_PLAYED('11-12 Teamsheets'!$H$2:$R$119,$A127,'11-12 Teamsheets'!$C$2:$C$119,BO$1)+MINS_PLAYED('12-13 Teamsheets'!$H$2:$R$126,$A127,'12-13 Teamsheets'!$C$2:$C$126,BO$1)+MINS_PLAYED('13-14 Teamsheets'!$H$2:$R$132,$A127,'13-14 Teamsheets'!$C$2:$C$132,BO$1)+MINS_PLAYED('14-15 Teamsheets'!$H$2:$R$136,$A127,'14-15 Teamsheets'!$C$2:$C$136,BO$1)+MINS_AS_SUB('07-08 Teamsheets'!$S$2:$Z$88,$A127,'07-08 Teamsheets'!$C$2:$C$88,BO$1)+MINS_AS_SUB('08-09 Teamsheets'!$S$2:$Z$92,$A127,'08-09 Teamsheets'!$C$2:$C$92,BO$1)+MINS_AS_SUB('09-10 Teamsheets'!$S$2:$Z$98,$A127,'09-10 Teamsheets'!$C$2:$C$98,BO$1)+MINS_AS_SUB('10-11 Teamsheets'!$S$2:$Z$106,$A127,'10-11 Teamsheets'!$C$2:$C$106,BO$1)+MINS_AS_SUB('11-12 Teamsheets'!$S$2:$Z$119,$A127,'11-12 Teamsheets'!$C$2:$C$119,BO$1)+MINS_AS_SUB('12-13 Teamsheets'!$S$2:$Z$126,$A127,'12-13 Teamsheets'!$C$2:$C$126,BO$1)+MINS_AS_SUB('13-14 Teamsheets'!$S$2:$Z$132,$A127,'13-14 Teamsheets'!$C$2:$C$132,BO$1)+MINS_AS_SUB('14-15 Teamsheets'!$S$2:$Z$136,$A127,'14-15 Teamsheets'!$C$2:$C$136,BO$1)</f>
        <v>0</v>
      </c>
      <c r="BT127" s="71">
        <f>APPS('05-06 Teamsheets'!$H$2:$R$71,$A127,'05-06 Teamsheets'!$C$2:$C$71,B$1)+SUBS('05-06 Teamsheets'!$S$2:$W$71,$A127,'05-06 Teamsheets'!$C$2:$C$71,B$1)+APPS('06-07 Teamsheets'!$H$2:$R$83,$A127,'06-07 Teamsheets'!$C$2:$C$83,G$1)+SUBS('06-07 Teamsheets'!$S$2:$Z$83,$A127,'06-07 Teamsheets'!$C$2:$C$83,G$1)+APPS('07-08 Teamsheets'!$H$2:$R$88,$A127,'07-08 Teamsheets'!$C$2:$C$88,L$1)+SUBS('07-08 Teamsheets'!$S$2:$Z$88,$A127,'07-08 Teamsheets'!$C$2:$C$88,L$1)+APPS('08-09 Teamsheets'!$H$2:$R$92,$A127,'08-09 Teamsheets'!$C$2:$C$92,Q$1)+SUBS('08-09 Teamsheets'!$S$2:$Z$92,$A127,'08-09 Teamsheets'!$C$2:$C$92,Q$1)+APPS('09-10 Teamsheets'!$H$2:$R$98,$A127,'09-10 Teamsheets'!$C$2:$C$98,Q$1)+SUBS('09-10 Teamsheets'!$S$2:$Z$98,$A127,'09-10 Teamsheets'!$C$2:$C$98,Q$1)+APPS('10-11 Teamsheets'!$H$2:$R$107,$A127,'10-11 Teamsheets'!$C$2:$C$107,Q$1)+SUBS('10-11 Teamsheets'!$S$2:$Z$107,$A127,'10-11 Teamsheets'!$C$2:$C$107,Q$1)+APPS('11-12 Teamsheets'!$H$2:$R$119,$A127,'11-12 Teamsheets'!$C$2:$C$119,Q$1)+SUBS('11-12 Teamsheets'!$S$2:$Z$119,$A127,'11-12 Teamsheets'!$C$2:$C$119,Q$1)+APPS('12-13 Teamsheets'!$H$2:$R$126,$A127,'12-13 Teamsheets'!$C$2:$C$126,Q$1)+SUBS('12-13 Teamsheets'!$S$2:$Z$126,$A127,'12-13 Teamsheets'!$C$2:$C$126,Q$1)+APPS('13-14 Teamsheets'!$H$2:$R$132,$A127,'13-14 Teamsheets'!$C$2:$C$132,Q$1)+SUBS('13-14 Teamsheets'!$S$2:$Z$132,$A127,'13-14 Teamsheets'!$C$2:$C$132,Q$1)+APPS('14-15 Teamsheets'!$H$2:$R$136,$A127,'14-15 Teamsheets'!$C$2:$C$136,Q$1)+SUBS('14-15 Teamsheets'!$S$2:$Z$136,$A127,'14-15 Teamsheets'!$C$2:$C$136,Q$1)</f>
        <v>8</v>
      </c>
      <c r="BU127" s="132">
        <v>0</v>
      </c>
      <c r="BV127" s="27">
        <f>APPS('07-08 Teamsheets'!$H$2:$R$88,$A127,'07-08 Teamsheets'!$C$2:$C$88,AZ$1)+SUBS('07-08 Teamsheets'!$S$2:$Z$88,$A127,'07-08 Teamsheets'!$C$2:$C$88,AZ$1)+APPS('11-12 Teamsheets'!$H$2:$R$119,$A127,'11-12 Teamsheets'!$C$2:$C$119,AZ$1)+SUBS('11-12 Teamsheets'!$S$2:$Z$119,$A127,'11-12 Teamsheets'!$C$2:$C$119,AZ$1)+APPS('12-13 Teamsheets'!$H$2:$R$126,$A127,'12-13 Teamsheets'!$C$2:$C$126,AZ$1)+SUBS('12-13 Teamsheets'!$S$2:$Z$126,$A127,'12-13 Teamsheets'!$C$2:$C$126,AZ$1)+APPS('13-14 Teamsheets'!$H$2:$R$132,$A127,'13-14 Teamsheets'!$C$2:$C$132,AZ$1)+SUBS('13-14 Teamsheets'!$S$2:$Z$132,$A127,'13-14 Teamsheets'!$C$2:$C$132,AZ$1)+APPS('14-15 Teamsheets'!$H$2:$R$136,$A127,'14-15 Teamsheets'!$C$2:$C$136,AZ$1)+SUBS('14-15 Teamsheets'!$S$2:$Z$136,$A127,'14-15 Teamsheets'!$C$2:$C$136,AZ$1)+APPS('08-09 Teamsheets'!$H$2:$R$92,$A127,'08-09 Teamsheets'!$C$2:$C$92,BE$1)+APPS('09-10 Teamsheets'!$H$2:$R$98,$A127,'09-10 Teamsheets'!$C$2:$C$98,BE$1)+SUBS('08-09 Teamsheets'!$S$2:$Z$92,$A127,'08-09 Teamsheets'!$C$2:$C$92,BE$1)+SUBS('09-10 Teamsheets'!$S$2:$Z$98,$A127,'09-10 Teamsheets'!$C$2:$C$98,BE$1)+APPS('10-11 Teamsheets'!$H$2:$R$107,$A127,'10-11 Teamsheets'!$C$2:$C$107,BE$1)+SUBS('10-11 Teamsheets'!$S$2:$Z$107,$A127,'10-11 Teamsheets'!$C$2:$C$107,BE$1)+APPS('11-12 Teamsheets'!$H$2:$R$119,$A127,'11-12 Teamsheets'!$C$2:$C$119,BE$1)+SUBS('11-12 Teamsheets'!$S$2:$Z$119,$A127,'11-12 Teamsheets'!$C$2:$C$119,BE$1)+APPS('12-13 Teamsheets'!$H$2:$R$126,$A127,'12-13 Teamsheets'!$C$2:$C$126,BE$1)+SUBS('12-13 Teamsheets'!$S$2:$Z$126,$A127,'12-13 Teamsheets'!$C$2:$C$126,BE$1)+APPS('13-14 Teamsheets'!$H$2:$R$132,$A127,'13-14 Teamsheets'!$C$2:$C$132,BE$1)+SUBS('13-14 Teamsheets'!$S$2:$Z$132,$A127,'13-14 Teamsheets'!$C$2:$C$132,BE$1)+APPS('14-15 Teamsheets'!$H$2:$R$136,$A127,'14-15 Teamsheets'!$C$2:$C$136,BE$1)+SUBS('14-15 Teamsheets'!$S$2:$Z$136,$A127,'14-15 Teamsheets'!$C$2:$C$136,BE$1)</f>
        <v>0</v>
      </c>
      <c r="BW127" s="27">
        <f>APPS('07-08 Teamsheets'!$H$2:$R$88,$A127,'07-08 Teamsheets'!$C$2:$C$88,BJ$1)+APPS('08-09 Teamsheets'!$H$2:$R$92,$A127,'08-09 Teamsheets'!$C$2:$C$92,BJ$1)+APPS('09-10 Teamsheets'!$H$2:$R$98,$A127,'09-10 Teamsheets'!$C$2:$C$98,BJ$1)+SUBS('07-08 Teamsheets'!$S$2:$Z$88,$A127,'07-08 Teamsheets'!$C$2:$C$88,BJ$1)+SUBS('08-09 Teamsheets'!$S$2:$Z$92,$A127,'08-09 Teamsheets'!$C$2:$C$92,BJ$1)+SUBS('09-10 Teamsheets'!$S$2:$Z$98,$A127,'09-10 Teamsheets'!$C$2:$C$98,BJ$1)+APPS('10-11 Teamsheets'!$H$2:$R$107,$A127,'10-11 Teamsheets'!$C$2:$C$107,BJ$1)+SUBS('10-11 Teamsheets'!$S$2:$Z$107,$A127,'10-11 Teamsheets'!$C$2:$C$107,BJ$1)+APPS('11-12 Teamsheets'!$H$2:$R$119,$A127,'11-12 Teamsheets'!$C$2:$C$119,BJ$1)+SUBS('11-12 Teamsheets'!$S$2:$Z$111,$A127,'11-12 Teamsheets'!$C$2:$C$119,BJ$1)+APPS('12-13 Teamsheets'!$H$2:$R$126,$A127,'12-13 Teamsheets'!$C$2:$C$126,BJ$1)+SUBS('12-13 Teamsheets'!$S$2:$Z$118,$A127,'12-13 Teamsheets'!$C$2:$C$126,BJ$1)+APPS('13-14 Teamsheets'!$H$2:$R$132,$A127,'13-14 Teamsheets'!$C$2:$C$132,BJ$1)+SUBS('13-14 Teamsheets'!$S$2:$Z$124,$A127,'13-14 Teamsheets'!$C$2:$C$132,BJ$1)+APPS('14-15 Teamsheets'!$H$2:$R$136,$A127,'14-15 Teamsheets'!$C$2:$C$136,BJ$1)+SUBS('14-15 Teamsheets'!$S$2:$Z$128,$A127,'14-15 Teamsheets'!$C$2:$C$136,BJ$1)</f>
        <v>0</v>
      </c>
      <c r="BX127" s="27">
        <f>APPS('07-08 Teamsheets'!$H$2:$R$88,$A127,'07-08 Teamsheets'!$C$2:$C$88,BO$1)+APPS('08-09 Teamsheets'!$H$2:$R$92,$A127,'08-09 Teamsheets'!$C$2:$C$92,BO$1)+APPS('09-10 Teamsheets'!$H$2:$R$98,$A127,'09-10 Teamsheets'!$C$2:$C$98,BO$1)+SUBS('07-08 Teamsheets'!$S$2:$Z$88,$A127,'07-08 Teamsheets'!$C$2:$C$88,BO$1)+SUBS('08-09 Teamsheets'!$S$2:$Z$92,$A127,'08-09 Teamsheets'!$C$2:$C$92,BO$1)+SUBS('09-10 Teamsheets'!$S$2:$Z$98,$A127,'09-10 Teamsheets'!$C$2:$C$98,BO$1)+APPS('10-11 Teamsheets'!$H$2:$R$107,$A127,'10-11 Teamsheets'!$C$2:$C$107,BO$1)+SUBS('10-11 Teamsheets'!$S$2:$Z$107,$A127,'10-11 Teamsheets'!$C$2:$C$107,BO$1)+APPS('11-12 Teamsheets'!$H$2:$R$119,$A127,'11-12 Teamsheets'!$C$2:$C$119,BO$1)+SUBS('11-12 Teamsheets'!$S$2:$Z$119,$A127,'11-12 Teamsheets'!$C$2:$C$119,BO$1)+APPS('12-13 Teamsheets'!$H$2:$R$126,$A127,'12-13 Teamsheets'!$C$2:$C$126,BO$1)+SUBS('12-13 Teamsheets'!$S$2:$Z$126,$A127,'12-13 Teamsheets'!$C$2:$C$126,BO$1)+APPS('13-14 Teamsheets'!$H$2:$R$132,$A127,'13-14 Teamsheets'!$C$2:$C$132,BO$1)+SUBS('13-14 Teamsheets'!$S$2:$Z$132,$A127,'13-14 Teamsheets'!$C$2:$C$132,BO$1)+APPS('14-15 Teamsheets'!$H$2:$R$136,$A127,'14-15 Teamsheets'!$C$2:$C$136,BO$1)+SUBS('14-15 Teamsheets'!$S$2:$Z$136,$A127,'14-15 Teamsheets'!$C$2:$C$136,BO$1)</f>
        <v>0</v>
      </c>
      <c r="BY127" s="28">
        <f t="shared" si="31"/>
        <v>0</v>
      </c>
      <c r="BZ127" s="27" t="str">
        <f>(APPS('05-06 Teamsheets'!$H$2:$R$71,$A127) + APPS('06-07 Teamsheets'!$H$2:$R$83,$A127) +APPS('07-08 Teamsheets'!$H$2:$R$88,$A127) + APPS('08-09 Teamsheets'!$H$2:$R$92,$A127)+APPS('09-10 Teamsheets'!$H$2:$R$98,$A127)+APPS('10-11 Teamsheets'!$H$2:$R$107,$A127)+APPS('11-12 Teamsheets'!$H$2:$R$119,$A127)+APPS('12-13 Teamsheets'!$H$2:$R$126,$A127)+APPS('13-14 Teamsheets'!$H$2:$R$132,$A127)+APPS('14-15 Teamsheets'!$H$2:$R$136,$A127)) &amp; "(" &amp; (SUBS('05-06 Teamsheets'!$S$2:$W$71,$A127)+SUBS('06-07 Teamsheets'!$S$2:$Z$83,$A127)+SUBS('07-08 Teamsheets'!$S$2:$Z$88,$A127) +SUBS('08-09 Teamsheets'!$S$2:$Z$92,$A127)+SUBS('09-10 Teamsheets'!$S$2:$Z$98,$A127)+SUBS('10-11 Teamsheets'!$S$2:$Z$107,$A127)+SUBS('11-12 Teamsheets'!$S$2:$Z$119,$A127)+SUBS('12-13 Teamsheets'!$S$2:$Z$126,$A127)+SUBS('13-14 Teamsheets'!$S$2:$Z$132,$A127)+SUBS('14-15 Teamsheets'!$S$2:$Z$136,$A127)) &amp; ")"</f>
        <v>3(5)</v>
      </c>
      <c r="CA127" s="28">
        <f t="shared" si="32"/>
        <v>8</v>
      </c>
      <c r="CB127" s="71">
        <f>GOALS('05-06 Teamsheets'!$H$2:$W$71,$A127,'05-06 Teamsheets'!$C$2:$C$71,B$1)+GOALS('06-07 Teamsheets'!$H$2:$Z$83,$A127,'06-07 Teamsheets'!$C$2:$C$83,G$1)+GOALS('07-08 Teamsheets'!$H$2:$Z$88,$A127,'07-08 Teamsheets'!$C$2:$C$88,L$1)+GOALS('08-09 Teamsheets'!$H$2:$Z$92,$A127,'08-09 Teamsheets'!$C$2:$C$92,Q$1)+GOALS('09-10 Teamsheets'!$H$2:$Z$98,$A127,'09-10 Teamsheets'!$C$2:$C$98,Q$1)+GOALS('10-11 Teamsheets'!$H$2:$Z$107,$A127,'10-11 Teamsheets'!$C$2:$C$107,Q$1)+GOALS('11-12 Teamsheets'!$H$2:$Z$119,$A127,'11-12 Teamsheets'!$C$2:$C$119,Q$1)+GOALS('12-13 Teamsheets'!$H$2:$Z$126,$A127,'12-13 Teamsheets'!$C$2:$C$126,Q$1)+GOALS('13-14 Teamsheets'!$H$2:$Z$132,$A127,'13-14 Teamsheets'!$C$2:$C$132,Q$1)+GOALS('14-15 Teamsheets'!$H$2:$Z$136,$A127,'14-15 Teamsheets'!$C$2:$C$136,Q$1)</f>
        <v>0</v>
      </c>
      <c r="CC127" s="27">
        <f>GOALS('05-06 Teamsheets'!$H$2:$W$71,$A127,'05-06 Teamsheets'!$C$2:$C$71,V$1)+GOALS('05-06 Teamsheets'!$H$2:$W$71,$A127,'05-06 Teamsheets'!$C$2:$C$71,AA$1)+GOALS('06-07 Teamsheets'!$H$2:$Z$83,$A127,'06-07 Teamsheets'!$C$2:$C$83,AF$1)+GOALS('06-07 Teamsheets'!$H$2:$Z$83,$A127,'06-07 Teamsheets'!$C$2:$C$83,AK$1)+GOALS('07-08 Teamsheets'!$H$2:$Z$88,$A127,'07-08 Teamsheets'!$C$2:$C$88,AP$1)+GOALS('07-08 Teamsheets'!$H$2:$Z$88,$A127,'07-08 Teamsheets'!$C$2:$C$88,AU$1)+GOALS('07-08 Teamsheets'!$H$2:$Z$88,$A127,'07-08 Teamsheets'!$C$2:$C$88,AZ$1)+GOALS('11-12 Teamsheets'!$H$2:$Z$119,$A127,'11-12 Teamsheets'!$C$2:$C$119,AZ$1)+GOALS('12-13 Teamsheets'!$H$2:$Z$120,$A127,'12-13 Teamsheets'!$C$2:$C$120,AZ$1)+GOALS('13-14 Teamsheets'!$H$2:$Z$126,$A127,'13-14 Teamsheets'!$C$2:$C$126,AZ$1)+GOALS('14-15 Teamsheets'!$H$2:$Z$130,$A127,'14-15 Teamsheets'!$C$2:$C$130,AZ$1)+GOALS('08-09 Teamsheets'!$H$2:$Z$92,$A127,'08-09 Teamsheets'!$C$2:$C$92,BE$1)+GOALS('09-10 Teamsheets'!$H$2:$Z$98,$A127,'09-10 Teamsheets'!$C$2:$C$98,BE$1)+GOALS('10-11 Teamsheets'!$H$2:$Z$107,$A127,'10-11 Teamsheets'!$C$2:$C$107,BE$1)+GOALS('11-12 Teamsheets'!$H$2:$Z$119,$A127,'11-12 Teamsheets'!$C$2:$C$119,BE$1)+GOALS('12-13 Teamsheets'!$H$2:$Z$126,$A127,'12-13 Teamsheets'!$C$2:$C$126,BE$1)+GOALS('13-14 Teamsheets'!$H$2:$Z$132,$A127,'13-14 Teamsheets'!$C$2:$C$132,BE$1)+GOALS('14-15 Teamsheets'!$H$2:$Z$136,$A127,'14-15 Teamsheets'!$C$2:$C$136,BE$1)</f>
        <v>0</v>
      </c>
      <c r="CD127" s="27">
        <f>GOALS('07-08 Teamsheets'!$H$2:$Z$88,$A127,'07-08 Teamsheets'!$C$2:$C$88,BJ$1)
+GOALS('08-09 Teamsheets'!$H$2:$Z$92,$A127,'08-09 Teamsheets'!$C$2:$C$92,BJ$1)
+GOALS('09-10 Teamsheets'!$H$2:$Z$98,$A127,'09-10 Teamsheets'!$C$2:$C$98,BJ$1)
+GOALS('10-11 Teamsheets'!$H$2:$Z$107,$A127,'10-11 Teamsheets'!$C$2:$C$107,BJ$1)
+GOALS('11-12 Teamsheets'!$H$2:$Z$119,$A127,'11-12 Teamsheets'!$C$2:$C$119,BJ$1)
+GOALS('12-13 Teamsheets'!$H$2:$Z$124,$A127,'12-13 Teamsheets'!$C$2:$C$124,BJ$1)+GOALS('13-14 Teamsheets'!$H$2:$Z$130,$A127,'13-14 Teamsheets'!$C$2:$C$130,BJ$1)+GOALS('14-15 Teamsheets'!$H$2:$Z$134,$A127,'14-15 Teamsheets'!$C$2:$C$134,BJ$1)
+GOALS('07-08 Teamsheets'!$H$2:$Z$88,$A127,'07-08 Teamsheets'!$C$2:$C$88,BO$1)
+GOALS('08-09 Teamsheets'!$H$2:$Z$92,$A127,'08-09 Teamsheets'!$C$2:$C$92,BO$1)
+GOALS('09-10 Teamsheets'!$H$2:$Z$98,$A127,'09-10 Teamsheets'!$C$2:$C$98,BO$1)
+GOALS('10-11 Teamsheets'!$H$2:$Z$107,$A127,'10-11 Teamsheets'!$C$2:$C$107,BO$1)
+GOALS('11-12 Teamsheets'!$H$2:$Z$119,$A127,'11-12 Teamsheets'!$C$2:$C$119,BO$1)
+GOALS('12-13 Teamsheets'!$H$2:$Z$126,$A127,'12-13 Teamsheets'!$C$2:$C$126,BO$1)+GOALS('13-14 Teamsheets'!$H$2:$Z$132,$A127,'13-14 Teamsheets'!$C$2:$C$132,BO$1)+GOALS('14-15 Teamsheets'!$H$2:$Z$136,$A127,'14-15 Teamsheets'!$C$2:$C$136,BO$1)</f>
        <v>0</v>
      </c>
      <c r="CE127" s="28">
        <f t="shared" si="33"/>
        <v>0</v>
      </c>
      <c r="CF127" s="27" t="str">
        <f>(GOALS('05-06 Teamsheets'!$H$2:$R$71,$A127) +GOALS('06-07 Teamsheets'!$H$2:$R$83,$A127) +  GOALS('07-08 Teamsheets'!$H$2:$R$88,$A127) + GOALS('08-09 Teamsheets'!$H$2:$R$92,$A127)+GOALS('09-10 Teamsheets'!$H$2:$R$98,$A127)+GOALS('10-11 Teamsheets'!$H$2:$R$107,$A127)+GOALS('11-12 Teamsheets'!$H$2:$R$119,$A127)+GOALS('12-13 Teamsheets'!$H$2:$R$126,$A127)+GOALS('13-14 Teamsheets'!$H$2:$R$132,$A127)+GOALS('14-15 Teamsheets'!$H$2:$R$136,$A127)) &amp; "(" &amp; (GOALS('05-06 Teamsheets'!$S$2:$W$71,$A127)+GOALS('06-07 Teamsheets'!$S$2:$Z$83,$A127)+GOALS('07-08 Teamsheets'!$S$2:$Z$88,$A127)+GOALS('08-09 Teamsheets'!$S$2:$Z$92,$A127)+GOALS('09-10 Teamsheets'!$S$2:$Z$98,$A127)+GOALS('10-11 Teamsheets'!$S$2:$Z$107,$A127)+GOALS('11-12 Teamsheets'!$S$2:$Z$119,$A127)+GOALS('12-13 Teamsheets'!$S$2:$Z$126,$A127)+GOALS('13-14 Teamsheets'!$S$2:$Z$132,$A127)+GOALS('14-15 Teamsheets'!$S$2:$Z$136,$A127)) &amp; ")"</f>
        <v>0(0)</v>
      </c>
      <c r="CG127" s="28">
        <f t="shared" si="34"/>
        <v>0</v>
      </c>
      <c r="CH127" s="71">
        <f t="shared" si="35"/>
        <v>0</v>
      </c>
      <c r="CI127" s="83">
        <f t="shared" si="36"/>
        <v>0</v>
      </c>
      <c r="CJ127" s="77">
        <f t="shared" si="37"/>
        <v>0</v>
      </c>
      <c r="CK127" s="74" t="str">
        <f>(CARDS('05-06 Teamsheets'!$H$2:$W$71,$A127,$CX$2)+CARDS('06-07 Teamsheets'!$H$2:$Z$83,$A127,$CX$2)+CARDS('07-08 Teamsheets'!$H$2:$Z$88,$A127,$CX$2)+CARDS('08-09 Teamsheets'!$H$2:$Z$92,$A127,$CX$2)+CARDS('09-10 Teamsheets'!$H$2:$Z$98,$A127,$CX$2)+CARDS('10-11 Teamsheets'!$H$2:$Z$107,$A127,$CX$2)+CARDS('11-12 Teamsheets'!$H$2:$Z$119,$A127,$CX$2)+CARDS('12-13 Teamsheets'!$H$2:$Z$126,$A127,$CX$2)+CARDS('13-14 Teamsheets'!$H$2:$Z$130,$A127,$CX$2)) &amp; "(" &amp; (CARDS('05-06 Teamsheets'!$H$2:$W$71,$A127,$CX$3)+CARDS('06-07 Teamsheets'!$H$2:$Z$83,$A127,$CX$3)+CARDS('07-08 Teamsheets'!$H$2:$Z$88,$A127,$CX$3)+CARDS('08-09 Teamsheets'!$H$2:$Z$92,$A127,$CX$3)+CARDS('09-10 Teamsheets'!$H$2:$Z$98,$A127,$CX$3)+CARDS('10-11 Teamsheets'!$H$2:$Z$107,$A127,$CX$3)+CARDS('11-12 Teamsheets'!$H$2:$Z$119,$A127,$CX$3)+CARDS('13-14 Teamsheets'!$H$2:$Z$130,$A127,$CX$3)) &amp; ")"</f>
        <v>0(0)</v>
      </c>
      <c r="CL127" s="28">
        <f t="shared" si="10"/>
        <v>268</v>
      </c>
      <c r="CM127" s="28">
        <f t="shared" si="47"/>
        <v>0</v>
      </c>
      <c r="CN127" s="77">
        <f t="shared" si="12"/>
        <v>268</v>
      </c>
      <c r="CO127" s="28">
        <f t="shared" si="29"/>
        <v>33.5</v>
      </c>
      <c r="CP127" s="28">
        <f t="shared" si="30"/>
        <v>0</v>
      </c>
      <c r="CQ127" s="77">
        <f t="shared" si="24"/>
        <v>0</v>
      </c>
      <c r="CS127" s="71">
        <f t="shared" si="26"/>
        <v>114</v>
      </c>
      <c r="CT127" s="83">
        <f t="shared" si="27"/>
        <v>129</v>
      </c>
      <c r="CU127" s="77">
        <f t="shared" si="28"/>
        <v>101</v>
      </c>
    </row>
    <row r="128" spans="1:102" x14ac:dyDescent="0.2">
      <c r="A128" s="25" t="s">
        <v>1971</v>
      </c>
      <c r="B128" s="27" t="s">
        <v>1635</v>
      </c>
      <c r="C128" s="27" t="s">
        <v>1635</v>
      </c>
      <c r="D128" s="27">
        <v>0</v>
      </c>
      <c r="E128" s="27" t="s">
        <v>1635</v>
      </c>
      <c r="F128" s="82">
        <v>0</v>
      </c>
      <c r="G128" s="27" t="s">
        <v>1635</v>
      </c>
      <c r="H128" s="27" t="s">
        <v>1635</v>
      </c>
      <c r="I128" s="27">
        <v>0</v>
      </c>
      <c r="J128" s="27" t="s">
        <v>1635</v>
      </c>
      <c r="K128" s="82">
        <v>0</v>
      </c>
      <c r="L128" s="27" t="s">
        <v>1635</v>
      </c>
      <c r="M128" s="27" t="s">
        <v>1635</v>
      </c>
      <c r="N128" s="27">
        <v>0</v>
      </c>
      <c r="O128" s="27" t="s">
        <v>1635</v>
      </c>
      <c r="P128" s="82">
        <v>0</v>
      </c>
      <c r="Q128" s="27" t="str">
        <f>(APPS('08-09 Teamsheets'!$H$2:$R$92,$A128,'08-09 Teamsheets'!$C$2:$C$92,Q$1)+APPS('09-10 Teamsheets'!$H$2:$R$98,$A128,'09-10 Teamsheets'!$C$2:$C$98,Q$1)+APPS('10-11 Teamsheets'!$H$2:$R$107,$A128,'10-11 Teamsheets'!$C$2:$C$107,Q$1)+APPS('11-12 Teamsheets'!$H$2:$R$119,$A128,'11-12 Teamsheets'!$C$2:$C$119,Q$1)+APPS('12-13 Teamsheets'!$H$2:$R$126,$A128,'12-13 Teamsheets'!$C$2:$C$126,Q$1)+APPS('13-14 Teamsheets'!$H$2:$R$132,$A128,'13-14 Teamsheets'!$C$2:$C$132,Q$1)+APPS('14-15 Teamsheets'!$H$2:$R$136,$A128,'14-15 Teamsheets'!$C$2:$C$136,Q$1)) &amp; "(" &amp; (SUBS('08-09 Teamsheets'!$S$2:$Z$92,$A128,'08-09 Teamsheets'!$C$2:$C$92,Q$1)+SUBS('09-10 Teamsheets'!$S$2:$Z$98,$A128,'09-10 Teamsheets'!$C$2:$C$98,Q$1)+SUBS('10-11 Teamsheets'!$S$2:$Z$107,$A128,'10-11 Teamsheets'!$C$2:$C$107,Q$1)+SUBS('11-12 Teamsheets'!$S$2:$Z$119,$A128,'11-12 Teamsheets'!$C$2:$C$119,Q$1)+SUBS('12-13 Teamsheets'!$S$2:$Z$126,$A128,'12-13 Teamsheets'!$C$2:$C$126,Q$1)+SUBS('13-14 Teamsheets'!$S$2:$Z$132,$A128,'13-14 Teamsheets'!$C$2:$C$132,Q$1)+SUBS('14-15 Teamsheets'!$S$2:$Z$136,$A128,'14-15 Teamsheets'!$C$2:$C$136,Q$1)) &amp; ")"</f>
        <v>22(5)</v>
      </c>
      <c r="R128" s="27" t="str">
        <f>(GOALS('08-09 Teamsheets'!$H$2:$R$92,$A128,'08-09 Teamsheets'!$C$2:$C$92,Q$1)+GOALS('09-10 Teamsheets'!$H$2:$R$98,$A128,'09-10 Teamsheets'!$C$2:$C$98,Q$1)+GOALS('10-11 Teamsheets'!$H$2:$R$107,$A128,'10-11 Teamsheets'!$C$2:$C$107,Q$1)+GOALS('11-12 Teamsheets'!$H$2:$R$119,$A128,'11-12 Teamsheets'!$C$2:$C$119,Q$1)+GOALS('12-13 Teamsheets'!$H$2:$R$126,$A128,'12-13 Teamsheets'!$C$2:$C$126,Q$1)+GOALS('13-14 Teamsheets'!$H$2:$R$132,$A128,'13-14 Teamsheets'!$C$2:$C$132,Q$1)+GOALS('14-15 Teamsheets'!$H$2:$R$136,$A128,'14-15 Teamsheets'!$C$2:$C$136,Q$1)) &amp; "(" &amp; (GOALS('08-09 Teamsheets'!$S$2:$Z$92,$A128,'08-09 Teamsheets'!$C$2:$C$92,Q$1)+GOALS('09-10 Teamsheets'!$S$2:$Z$98,$A128,'09-10 Teamsheets'!$C$2:$C$98,Q$1)+GOALS('10-11 Teamsheets'!$S$2:$Z$107,$A128,'10-11 Teamsheets'!$C$2:$C$107,Q$1)+GOALS('11-12 Teamsheets'!$S$2:$Z$119,$A128,'11-12 Teamsheets'!$C$2:$C$119,Q$1)+GOALS('12-13 Teamsheets'!$S$2:$Z$126,$A128,'12-13 Teamsheets'!$C$2:$C$126,Q$1)+GOALS('13-14 Teamsheets'!$S$2:$Z$132,$A128,'13-14 Teamsheets'!$C$2:$C$132,Q$1)+GOALS('14-15 Teamsheets'!$S$2:$Z$136,$A128,'14-15 Teamsheets'!$C$2:$C$136,Q$1)) &amp; ")"</f>
        <v>1(0)</v>
      </c>
      <c r="S128" s="27">
        <f>Clean_sheet('08-09 Teamsheets'!$C$2:$H$92,$A128,Q$1)+Clean_sheet('09-10 Teamsheets'!$C$2:$H$98,$A128,Q$1)+Clean_sheet('10-11 Teamsheets'!$C$2:$H$107,$A128,Q$1)+Clean_sheet('11-12 Teamsheets'!$C$2:$H$119,$A128,Q$1)+Clean_sheet('12-13 Teamsheets'!$C$2:$H$126,$A128,Q$1)+Clean_sheet('13-14 Teamsheets'!$C$2:$H$132,$A128,Q$1)+Clean_sheet('14-15 Teamsheets'!$C$2:$H$136,$A128,Q$1)</f>
        <v>0</v>
      </c>
      <c r="T128" s="27" t="str">
        <f>(CARDS('08-09 Teamsheets'!$H$2:$Z$92,$A128,$CX$2,'08-09 Teamsheets'!$C$2:$C$92,Q$1)+CARDS('09-10 Teamsheets'!$H$2:$Z$98,$A128,$CX$2,'09-10 Teamsheets'!$C$2:$C$98,Q$1)+CARDS('10-11 Teamsheets'!$H$2:$Z$107,$A128,$CX$2,'10-11 Teamsheets'!$C$2:$C$107,Q$1)+CARDS('11-12 Teamsheets'!$H$2:$Z$119,$A128,$CX$2,'11-12 Teamsheets'!$C$2:$C$119,Q$1)+CARDS('12-13 Teamsheets'!$H$2:$Z$126,$A128,$CX$2,'12-13 Teamsheets'!$C$2:$C$126,Q$1)+CARDS('13-14 Teamsheets'!$H$2:$Z$132,$A128,$CX$2,'13-14 Teamsheets'!$C$2:$C$132,Q$1)+CARDS('14-15 Teamsheets'!$H$2:$Z$136,$A128,$CX$2,'14-15 Teamsheets'!$C$2:$C$136,Q$1)) &amp; "(" &amp; (CARDS('08-09 Teamsheets'!$H$2:$Z$92,$A128,$CX$3,'08-09 Teamsheets'!$C$2:$C$92,Q$1)+CARDS('09-10 Teamsheets'!$H$2:$Z$98,$A128,$CX$3,'09-10 Teamsheets'!$C$2:$C$98,Q$1)+CARDS('10-11 Teamsheets'!$H$2:$Z$107,$A128,$CX$3,'10-11 Teamsheets'!$C$2:$C$107,Q$1)+CARDS('11-12 Teamsheets'!$H$2:$Z$119,$A128,$CX$3,'11-12 Teamsheets'!$C$2:$C$119,Q$1)+CARDS('12-13 Teamsheets'!$H$2:$Z$126,$A128,$CX$3,'12-13 Teamsheets'!$C$2:$C$126,Q$1)+CARDS('13-14 Teamsheets'!$H$2:$Z$132,$A128,$CX$3,'13-14 Teamsheets'!$C$2:$C$132,Q$1)+CARDS('14-15 Teamsheets'!$H$2:$Z$136,$A128,$CX$3,'14-15 Teamsheets'!$C$2:$C$136,Q$1)) &amp; ")"</f>
        <v>3(0)</v>
      </c>
      <c r="U128" s="82">
        <f>MINS_PLAYED('08-09 Teamsheets'!$H$2:$R$92,$A128,'08-09 Teamsheets'!$C$2:$C$92,Q$1)+MINS_PLAYED('09-10 Teamsheets'!$H$2:$R$98,$A128,'09-10 Teamsheets'!$C$2:$C$98,Q$1)+ MINS_AS_SUB('08-09 Teamsheets'!$S$2:$Z$92,$A128,'08-09 Teamsheets'!$C$2:$C$92,Q$1)+ MINS_AS_SUB('09-10 Teamsheets'!$S$2:$Z$98,$A128,'09-10 Teamsheets'!$C$2:$C$98,Q$1)+MINS_PLAYED('10-11 Teamsheets'!$H$2:$R$107,$A128,'10-11 Teamsheets'!$C$2:$C$107,Q$1)+MINS_AS_SUB('10-11 Teamsheets'!$S$2:$Z$107,$A128,'10-11 Teamsheets'!$C$2:$C$107,Q$1)+MINS_PLAYED('11-12 Teamsheets'!$H$2:$R$119,$A128,'11-12 Teamsheets'!$C$2:$C$119,Q$1)+MINS_AS_SUB('11-12 Teamsheets'!$S$2:$Z$119,$A128,'11-12 Teamsheets'!$C$2:$C$119,Q$1)+MINS_PLAYED('12-13 Teamsheets'!$H$2:$R$126,$A128,'12-13 Teamsheets'!$C$2:$C$126,Q$1)+MINS_AS_SUB('12-13 Teamsheets'!$S$2:$Z$126,$A128,'12-13 Teamsheets'!$C$2:$C$126,Q$1)+MINS_PLAYED('13-14 Teamsheets'!$H$2:$R$132,$A128,'13-14 Teamsheets'!$C$2:$C$132,Q$1)+MINS_AS_SUB('13-14 Teamsheets'!$S$2:$Z$132,$A128,'13-14 Teamsheets'!$C$2:$C$132,Q$1)+MINS_PLAYED('14-15 Teamsheets'!$H$2:$R$136,$A128,'14-15 Teamsheets'!$C$2:$C$136,Q$1)+MINS_AS_SUB('14-15 Teamsheets'!$S$2:$Z$136,$A128,'14-15 Teamsheets'!$C$2:$C$136,Q$1)</f>
        <v>1903</v>
      </c>
      <c r="V128" s="27" t="s">
        <v>1635</v>
      </c>
      <c r="W128" s="27" t="s">
        <v>1635</v>
      </c>
      <c r="X128" s="27">
        <v>0</v>
      </c>
      <c r="Y128" s="27" t="s">
        <v>1635</v>
      </c>
      <c r="Z128" s="82">
        <v>0</v>
      </c>
      <c r="AA128" s="27" t="s">
        <v>1635</v>
      </c>
      <c r="AB128" s="27" t="s">
        <v>1635</v>
      </c>
      <c r="AC128" s="27">
        <v>0</v>
      </c>
      <c r="AD128" s="27" t="s">
        <v>1635</v>
      </c>
      <c r="AE128" s="82">
        <v>0</v>
      </c>
      <c r="AF128" s="27" t="s">
        <v>1635</v>
      </c>
      <c r="AG128" s="27" t="s">
        <v>1635</v>
      </c>
      <c r="AH128" s="27">
        <v>0</v>
      </c>
      <c r="AI128" s="27" t="s">
        <v>1635</v>
      </c>
      <c r="AJ128" s="82">
        <v>0</v>
      </c>
      <c r="AK128" s="27" t="s">
        <v>1635</v>
      </c>
      <c r="AL128" s="27" t="s">
        <v>1635</v>
      </c>
      <c r="AM128" s="27">
        <v>0</v>
      </c>
      <c r="AN128" s="27" t="s">
        <v>1635</v>
      </c>
      <c r="AO128" s="82">
        <v>0</v>
      </c>
      <c r="AP128" s="27" t="s">
        <v>1635</v>
      </c>
      <c r="AQ128" s="27" t="s">
        <v>1635</v>
      </c>
      <c r="AR128" s="27">
        <v>0</v>
      </c>
      <c r="AS128" s="27" t="s">
        <v>1635</v>
      </c>
      <c r="AT128" s="82">
        <v>0</v>
      </c>
      <c r="AU128" s="27" t="s">
        <v>1635</v>
      </c>
      <c r="AV128" s="27" t="s">
        <v>1635</v>
      </c>
      <c r="AW128" s="27">
        <v>0</v>
      </c>
      <c r="AX128" s="27" t="s">
        <v>1635</v>
      </c>
      <c r="AY128" s="82">
        <v>0</v>
      </c>
      <c r="AZ128" s="27" t="str">
        <f>(APPS('07-08 Teamsheets'!$H$2:$R$88,$A128,'07-08 Teamsheets'!$C$2:$C$88,AZ$1)+APPS('11-12 Teamsheets'!$H$2:$R$119,$A128,'11-12 Teamsheets'!$C$2:$C$119,AZ$1)+APPS('12-13 Teamsheets'!$H$2:$R$126,$A128,'12-13 Teamsheets'!$C$2:$C$126,AZ$1)+APPS('13-14 Teamsheets'!$H$2:$R$132,$A128,'13-14 Teamsheets'!$C$2:$C$132,AZ$1)+APPS('14-15 Teamsheets'!$H$2:$R$136,$A128,'14-15 Teamsheets'!$C$2:$C$136,AZ$1)) &amp; "(" &amp; (SUBS('07-08 Teamsheets'!$S$2:$Z$88,$A128,'07-08 Teamsheets'!$C$2:$C$88,AZ$1)+SUBS('11-12 Teamsheets'!$S$2:$Z$119,$A128,'11-12 Teamsheets'!$C$2:$C$119,AZ$1)+SUBS('12-13 Teamsheets'!$S$2:$Z$126,$A128,'12-13 Teamsheets'!$C$2:$C$126,AZ$1)+SUBS('13-14 Teamsheets'!$S$2:$Z$132,$A128,'13-14 Teamsheets'!$C$2:$C$132,AZ$1)+SUBS('14-15 Teamsheets'!$S$2:$Z$136,$A128,'14-15 Teamsheets'!$C$2:$C$136,AZ$1)) &amp; ")"</f>
        <v>0(0)</v>
      </c>
      <c r="BA128" s="27" t="str">
        <f>(GOALS('07-08 Teamsheets'!$H$2:$R$88,$A128,'07-08 Teamsheets'!$C$2:$C$88,AZ$1)+GOALS('11-12 Teamsheets'!$H$2:$R$119,$A128,'11-12 Teamsheets'!$C$2:$C$119,AZ$1)+GOALS('12-13 Teamsheets'!$H$2:$R$126,$A128,'12-13 Teamsheets'!$C$2:$C$126,AZ$1)+GOALS('13-14 Teamsheets'!$H$2:$R$132,$A128,'13-14 Teamsheets'!$C$2:$C$132,AZ$1)+GOALS('14-15 Teamsheets'!$H$2:$R$136,$A128,'14-15 Teamsheets'!$C$2:$C$136,AZ$1)) &amp; "(" &amp; (GOALS('07-08 Teamsheets'!$S$2:$Z$88,$A128,'07-08 Teamsheets'!$C$2:$C$88,AZ$1)+GOALS('11-12 Teamsheets'!$S$2:$Z$119,$A128,'11-12 Teamsheets'!$C$2:$C$119,AZ$1)+GOALS('12-13 Teamsheets'!$S$2:$Z$126,$A128,'12-13 Teamsheets'!$C$2:$C$126,AZ$1)+GOALS('13-14 Teamsheets'!$S$2:$Z$132,$A128,'13-14 Teamsheets'!$C$2:$C$132,AZ$1)+GOALS('14-15 Teamsheets'!$S$2:$Z$136,$A128,'14-15 Teamsheets'!$C$2:$C$136,AZ$1)) &amp; ")"</f>
        <v>0(0)</v>
      </c>
      <c r="BB128" s="27">
        <f>Clean_sheet('07-08 Teamsheets'!$C$2:$H$92,$A128,AZ$1)+Clean_sheet('11-12 Teamsheets'!$C$2:$H$119,$A128,AZ$1)+Clean_sheet('12-13 Teamsheets'!$C$2:$H$126,$A128,AZ$1)+Clean_sheet('13-14 Teamsheets'!$C$2:$H$132,$A128,AZ$1)+Clean_sheet('14-15 Teamsheets'!$C$2:$H$136,$A128,AZ$1)</f>
        <v>0</v>
      </c>
      <c r="BC128" s="27" t="str">
        <f>(CARDS('07-08 Teamsheets'!$H$2:$Z$88,$A128,$CX$2,'07-08 Teamsheets'!$C$2:$C$88,AZ$1)+CARDS('11-12 Teamsheets'!$H$2:$Z$119,$A128,$CX$2,'11-12 Teamsheets'!$C$2:$C$119,AZ$1)+CARDS('12-13 Teamsheets'!$H$2:$Z$126,$A128,$CX$2,'12-13 Teamsheets'!$C$2:$C$126,AZ$1)+CARDS('13-14 Teamsheets'!$H$2:$Z$132,$A128,$CX$2,'13-14 Teamsheets'!$C$2:$C$132,AZ$1)+CARDS('14-15 Teamsheets'!$H$2:$Z$136,$A128,$CX$2,'14-15 Teamsheets'!$C$2:$C$136,AZ$1)) &amp; "(" &amp; (CARDS('07-08 Teamsheets'!$H$2:$Z$88,$A128,$CX$3,'07-08 Teamsheets'!$C$2:$C$88,AZ$1)+CARDS('11-12 Teamsheets'!$H$2:$Z$119,$A128,$CX$3,'11-12 Teamsheets'!$C$2:$C$119,AZ$1)+CARDS('12-13 Teamsheets'!$H$2:$Z$126,$A128,$CX$3,'12-13 Teamsheets'!$C$2:$C$126,AZ$1)+CARDS('13-14 Teamsheets'!$H$2:$Z$132,$A128,$CX$3,'13-14 Teamsheets'!$C$2:$C$132,AZ$1)+CARDS('14-15 Teamsheets'!$H$2:$Z$136,$A128,$CX$3,'14-15 Teamsheets'!$C$2:$C$136,AZ$1)) &amp; ")"</f>
        <v>0(0)</v>
      </c>
      <c r="BD128" s="82">
        <f>MINS_PLAYED('07-08 Teamsheets'!$H$2:$R$88,$A128,'07-08 Teamsheets'!$C$2:$C$88,AZ$1)+MINS_PLAYED('11-12 Teamsheets'!$H$2:$R$119,$A128,'11-12 Teamsheets'!$C$2:$C$119,AZ$1)+MINS_PLAYED('12-13 Teamsheets'!$H$2:$R$126,$A128,'12-13 Teamsheets'!$C$2:$C$126,AZ$1)+MINS_PLAYED('13-14 Teamsheets'!$H$2:$R$132,$A128,'13-14 Teamsheets'!$C$2:$C$132,AZ$1)+MINS_PLAYED('14-15 Teamsheets'!$H$2:$R$136,$A128,'14-15 Teamsheets'!$C$2:$C$136,AZ$1)+MINS_AS_SUB('07-08 Teamsheets'!$S$2:$Z$88,$A128,'07-08 Teamsheets'!$C$2:$C$88,AZ$1)+MINS_AS_SUB('11-12 Teamsheets'!$S$2:$Z$119,$A128,'11-12 Teamsheets'!$C$2:$C$119,AZ$1)+MINS_AS_SUB('12-13 Teamsheets'!$S$2:$Z$126,$A128,'12-13 Teamsheets'!$C$2:$C$126,AZ$1)+MINS_AS_SUB('13-14 Teamsheets'!$S$2:$Z$132,$A128,'13-14 Teamsheets'!$C$2:$C$132,AZ$1)+MINS_AS_SUB('14-15 Teamsheets'!$S$2:$Z$136,$A128,'14-15 Teamsheets'!$C$2:$C$136,AZ$1)</f>
        <v>0</v>
      </c>
      <c r="BE128" s="27" t="str">
        <f>(APPS('08-09 Teamsheets'!$H$2:$R$92,$A128,'08-09 Teamsheets'!$C$2:$C$92,BE$1)+APPS('09-10 Teamsheets'!$H$2:$R$98,$A128,'09-10 Teamsheets'!$C$2:$C$98,BE$1)+APPS('10-11 Teamsheets'!$H$2:$R$107,$A128,'10-11 Teamsheets'!$C$2:$C$107,BE$1)+APPS('11-12 Teamsheets'!$H$2:$R$119,$A128,'11-12 Teamsheets'!$C$2:$C$119,BE$1)+APPS('12-13 Teamsheets'!$H$2:$R$126,$A128,'12-13 Teamsheets'!$C$2:$C$126,BE$1)+APPS('13-14 Teamsheets'!$H$2:$R$132,$A128,'13-14 Teamsheets'!$C$2:$C$132,BE$1)+APPS('14-15 Teamsheets'!$H$2:$R$136,$A128,'14-15 Teamsheets'!$C$2:$C$136,BE$1)) &amp; "(" &amp; (SUBS('08-09 Teamsheets'!$S$2:$Z$92,$A128,'08-09 Teamsheets'!$C$2:$C$92,BE$1)+SUBS('09-10 Teamsheets'!$S$2:$Z$98,$A128,'09-10 Teamsheets'!$C$2:$C$98,BE$1)+SUBS('10-11 Teamsheets'!$S$2:$Z$107,$A128,'10-11 Teamsheets'!$C$2:$C$107,BE$1)+SUBS('11-12 Teamsheets'!$S$2:$Z$119,$A128,'11-12 Teamsheets'!$C$2:$C$119,BE$1)+SUBS('12-13 Teamsheets'!$S$2:$Z$126,$A128,'12-13 Teamsheets'!$C$2:$C$126,BE$1)+SUBS('13-14 Teamsheets'!$S$2:$Z$132,$A128,'13-14 Teamsheets'!$C$2:$C$132,BE$1)+SUBS('14-15 Teamsheets'!$S$2:$Z$136,$A128,'14-15 Teamsheets'!$C$2:$C$136,BE$1)) &amp; ")"</f>
        <v>0(0)</v>
      </c>
      <c r="BF128" s="27" t="str">
        <f>(GOALS('08-09 Teamsheets'!$H$2:$R$92,$A128,'08-09 Teamsheets'!$C$2:$C$92,BE$1)+GOALS('09-10 Teamsheets'!$H$2:$R$98,$A128,'09-10 Teamsheets'!$C$2:$C$98,BE$1)+GOALS('10-11 Teamsheets'!$H$2:$R$107,$A128,'10-11 Teamsheets'!$C$2:$C$107,BE$1)+GOALS('11-12 Teamsheets'!$H$2:$R$119,$A128,'11-12 Teamsheets'!$C$2:$C$119,BE$1)+GOALS('12-13 Teamsheets'!$H$2:$R$126,$A128,'12-13 Teamsheets'!$C$2:$C$126,BE$1)+GOALS('13-14 Teamsheets'!$H$2:$R$132,$A128,'13-14 Teamsheets'!$C$2:$C$132,BE$1)+GOALS('14-15 Teamsheets'!$H$2:$R$136,$A128,'14-15 Teamsheets'!$C$2:$C$136,BE$1)) &amp; "(" &amp; (GOALS('08-09 Teamsheets'!$S$2:$Z$92,$A128,'08-09 Teamsheets'!$C$2:$C$92,BE$1)+GOALS('09-10 Teamsheets'!$S$2:$Z$98,$A128,'09-10 Teamsheets'!$C$2:$C$98,BE$1)+GOALS('10-11 Teamsheets'!$S$2:$Z$107,$A128,'10-11 Teamsheets'!$C$2:$C$107,BE$1)+GOALS('11-12 Teamsheets'!$S$2:$Z$119,$A128,'11-12 Teamsheets'!$C$2:$C$119,BE$1)+GOALS('12-13 Teamsheets'!$S$2:$Z$126,$A128,'12-13 Teamsheets'!$C$2:$C$126,BE$1)+GOALS('13-14 Teamsheets'!$S$2:$Z$132,$A128,'13-14 Teamsheets'!$C$2:$C$132,BE$1)+GOALS('14-15 Teamsheets'!$S$2:$Z$136,$A128,'14-15 Teamsheets'!$C$2:$C$136,BE$1)) &amp; ")"</f>
        <v>0(0)</v>
      </c>
      <c r="BG128" s="27">
        <f>Clean_sheet('08-09 Teamsheets'!$C$2:$H$92,$A128,BE$1)+Clean_sheet('09-10 Teamsheets'!$C$2:$H$98,$A128,BE$1)+Clean_sheet('10-11 Teamsheets'!$C$2:$H$107,$A128,BE$1)+Clean_sheet('11-12 Teamsheets'!$C$2:$H$119,$A128,BE$1)+Clean_sheet('12-13 Teamsheets'!$C$2:$H$126,$A128,BE$1)+Clean_sheet('13-14 Teamsheets'!$C$2:$H$132,$A128,BE$1)+Clean_sheet('14-15 Teamsheets'!$C$2:$H$136,$A128,BE$1)</f>
        <v>0</v>
      </c>
      <c r="BH128" s="27" t="str">
        <f>(CARDS('08-09 Teamsheets'!$H$2:$Z$92,$A128,$CX$2,'08-09 Teamsheets'!$C$2:$C$92,BE$1)+CARDS('09-10 Teamsheets'!$H$2:$Z$98,$A128,$CX$2,'09-10 Teamsheets'!$C$2:$C$98,BE$1)+CARDS('10-11 Teamsheets'!$H$2:$Z$107,$A128,$CX$2,'10-11 Teamsheets'!$C$2:$C$107,BE$1)+CARDS('11-12 Teamsheets'!$H$2:$Z$119,$A128,$CX$2,'11-12 Teamsheets'!$C$2:$C$119,BE$1)+CARDS('12-13 Teamsheets'!$H$2:$Z$126,$A128,$CX$2,'12-13 Teamsheets'!$C$2:$C$126,BE$1)+CARDS('13-14 Teamsheets'!$H$2:$Z$132,$A128,$CX$2,'13-14 Teamsheets'!$C$2:$C$132,BE$1)+CARDS('14-15 Teamsheets'!$H$2:$Z$136,$A128,$CX$2,'14-15 Teamsheets'!$C$2:$C$136,BE$1)) &amp; "(" &amp; (CARDS('08-09 Teamsheets'!$H$2:$Z$92,$A128,$CX$3,'08-09 Teamsheets'!$C$2:$C$92,BE$1)+CARDS('09-10 Teamsheets'!$H$2:$Z$98,$A128,$CX$3,'09-10 Teamsheets'!$C$2:$C$98,BE$1)+CARDS('10-11 Teamsheets'!$H$2:$Z$107,$A128,$CX$3,'10-11 Teamsheets'!$C$2:$C$107,BE$1)+CARDS('11-12 Teamsheets'!$H$2:$Z$119,$A128,$CX$3,'11-12 Teamsheets'!$C$2:$C$119,BE$1)+CARDS('12-13 Teamsheets'!$H$2:$Z$126,$A128,$CX$3,'12-13 Teamsheets'!$C$2:$C$126,BE$1)+CARDS('13-14 Teamsheets'!$H$2:$Z$132,$A128,$CX$3,'13-14 Teamsheets'!$C$2:$C$132,BE$1)+CARDS('14-15 Teamsheets'!$H$2:$Z$136,$A128,$CX$3,'14-15 Teamsheets'!$C$2:$C$136,BE$1)) &amp; ")"</f>
        <v>0(0)</v>
      </c>
      <c r="BI128" s="82">
        <f>MINS_PLAYED('08-09 Teamsheets'!$H$2:$R$92,$A128,'08-09 Teamsheets'!$C$2:$C$92,BE$1)+MINS_PLAYED('09-10 Teamsheets'!$H$2:$R$98,$A128,'09-10 Teamsheets'!$C$2:$C$98,BE$1)+ MINS_AS_SUB('08-09 Teamsheets'!$S$2:$Z$92,$A128,'08-09 Teamsheets'!$C$2:$C$92,BE$1)+ MINS_AS_SUB('09-10 Teamsheets'!$S$2:$Z$98,$A128,'09-10 Teamsheets'!$C$2:$C$98,BE$1)+MINS_PLAYED('10-11 Teamsheets'!$H$2:$R$107,$A128,'10-11 Teamsheets'!$C$2:$C$107,BE$1)+MINS_AS_SUB('10-11 Teamsheets'!$S$2:$Z$107,$A128,'10-11 Teamsheets'!$C$2:$C$107,BE$1)+MINS_PLAYED('11-12 Teamsheets'!$H$2:$R$119,$A128,'11-12 Teamsheets'!$C$2:$C$119,BE$1)+MINS_AS_SUB('11-12 Teamsheets'!$S$2:$Z$119,$A128,'11-12 Teamsheets'!$C$2:$C$119,BE$1)+MINS_PLAYED('12-13 Teamsheets'!$H$2:$R$126,$A128,'12-13 Teamsheets'!$C$2:$C$126,BE$1)+MINS_AS_SUB('12-13 Teamsheets'!$S$2:$Z$126,$A128,'12-13 Teamsheets'!$C$2:$C$126,BE$1)+MINS_PLAYED('13-14 Teamsheets'!$H$2:$R$132,$A128,'13-14 Teamsheets'!$C$2:$C$132,BE$1)+MINS_AS_SUB('13-14 Teamsheets'!$S$2:$Z$132,$A128,'13-14 Teamsheets'!$C$2:$C$132,BE$1)+MINS_PLAYED('14-15 Teamsheets'!$H$2:$R$136,$A128,'14-15 Teamsheets'!$C$2:$C$136,BE$1)+MINS_AS_SUB('14-15 Teamsheets'!$S$2:$Z$136,$A128,'14-15 Teamsheets'!$C$2:$C$136,BE$1)</f>
        <v>0</v>
      </c>
      <c r="BJ128" s="27" t="str">
        <f>(APPS('07-08 Teamsheets'!$H$2:$R$88,$A128,'07-08 Teamsheets'!$C$2:$C$88,BJ$1)+APPS('08-09 Teamsheets'!$H$2:$R$92,$A128,'08-09 Teamsheets'!$C$2:$C$92,BJ$1)+APPS('09-10 Teamsheets'!$H$2:$R$98,$A128,'09-10 Teamsheets'!$C$2:$C$98,BJ$1)+APPS('10-11 Teamsheets'!$H$2:$R$106,$A128,'10-11 Teamsheets'!$C$2:$C$106,BJ$1)+APPS('11-12 Teamsheets'!$H$2:$R$119,$A128,'11-12 Teamsheets'!$C$2:$C$119,BJ$1)+APPS('12-13 Teamsheets'!$H$2:$R$126,$A128,'12-13 Teamsheets'!$C$2:$C$126,BJ$1)+APPS('13-14 Teamsheets'!$H$2:$R$132,$A128,'13-14 Teamsheets'!$C$2:$C$132,BJ$1)+APPS('14-15 Teamsheets'!$H$2:$R$136,$A128,'14-15 Teamsheets'!$C$2:$C$136,BJ$1)) &amp; "(" &amp; (SUBS('07-08 Teamsheets'!$S$2:$Z$88,$A128,'07-08 Teamsheets'!$C$2:$C$88,BJ$1)+SUBS('08-09 Teamsheets'!$S$2:$Z$92,$A128,'08-09 Teamsheets'!$C$2:$C$92,BJ$1)+SUBS('09-10 Teamsheets'!$S$2:$Z$98,$A128,'09-10 Teamsheets'!$C$2:$C$98,BJ$1)+SUBS('10-11 Teamsheets'!$S$2:$Z$106,$A128,'10-11 Teamsheets'!$C$2:$C$106,BJ$1)+SUBS('11-12 Teamsheets'!$S$2:$Z$119,$A128,'11-12 Teamsheets'!$C$2:$C$119,BJ$1)+SUBS('12-13 Teamsheets'!$S$2:$Z$126,$A128,'12-13 Teamsheets'!$C$2:$C$126,BJ$1)+SUBS('13-14 Teamsheets'!$S$2:$Z$132,$A128,'13-14 Teamsheets'!$C$2:$C$132,BJ$1)+SUBS('14-15 Teamsheets'!$S$2:$Z$136,$A128,'14-15 Teamsheets'!$C$2:$C$136,BJ$1)) &amp; ")"</f>
        <v>4(0)</v>
      </c>
      <c r="BK128" s="27" t="str">
        <f>(GOALS('07-08 Teamsheets'!$H$2:$R$88,$A128,'07-08 Teamsheets'!$C$2:$C$88,BJ$1)+GOALS('08-09 Teamsheets'!$H$2:$R$92,$A128,'08-09 Teamsheets'!$C$2:$C$92,BJ$1)+GOALS('09-10 Teamsheets'!$H$2:$R$98,$A128,'09-10 Teamsheets'!$C$2:$C$98,BJ$1)+GOALS('10-11 Teamsheets'!$H$2:$R$106,$A128,'10-11 Teamsheets'!$C$2:$C$106,BJ$1)+GOALS('11-12 Teamsheets'!$H$2:$R$119,$A128,'11-12 Teamsheets'!$C$2:$C$119,BJ$1)+GOALS('12-13 Teamsheets'!$H$2:$R$126,$A128,'12-13 Teamsheets'!$C$2:$C$126,BJ$1)+GOALS('13-14 Teamsheets'!$H$2:$R$132,$A128,'13-14 Teamsheets'!$C$2:$C$132,BJ$1)+GOALS('14-15 Teamsheets'!$H$2:$R$136,$A128,'14-15 Teamsheets'!$C$2:$C$136,BJ$1)) &amp; "(" &amp; (GOALS('07-08 Teamsheets'!$S$2:$Z$88,$A128,'07-08 Teamsheets'!$C$2:$C$88,BJ$1)+GOALS('08-09 Teamsheets'!$S$2:$Z$92,$A128,'08-09 Teamsheets'!$C$2:$C$92,BJ$1)+GOALS('09-10 Teamsheets'!$S$2:$Z$98,$A128,'09-10 Teamsheets'!$C$2:$C$98,BJ$1)+GOALS('10-11 Teamsheets'!$S$2:$Z$106,$A128,'10-11 Teamsheets'!$C$2:$C$106,BJ$1)+GOALS('11-12 Teamsheets'!$S$2:$Z$119,$A128,'11-12 Teamsheets'!$C$2:$C$119,BJ$1)+GOALS('12-13 Teamsheets'!$S$2:$Z$126,$A128,'12-13 Teamsheets'!$C$2:$C$126,BJ$1)+GOALS('13-14 Teamsheets'!$S$2:$Z$132,$A128,'13-14 Teamsheets'!$C$2:$C$132,BJ$1)+GOALS('14-15 Teamsheets'!$S$2:$Z$136,$A128,'14-15 Teamsheets'!$C$2:$C$136,BJ$1)) &amp; ")"</f>
        <v>0(0)</v>
      </c>
      <c r="BL128" s="27">
        <f>Clean_sheet('07-08 Teamsheets'!$C$2:$H$92,$A128,BJ$1)+Clean_sheet('08-09 Teamsheets'!$C$2:$H$92,$A128,BJ$1)+Clean_sheet('09-10 Teamsheets'!$C$2:$H$98,$A128,BJ$1)+Clean_sheet('10-11 Teamsheets'!$C$2:$H$106,$A128,BJ$1)+Clean_sheet('11-12 Teamsheets'!$C$2:$H$119,$A128,BJ$1)+Clean_sheet('12-13 Teamsheets'!$C$2:$H$126,$A128,BJ$1)+Clean_sheet('13-14 Teamsheets'!$C$2:$H$132,$A128,BJ$1)+Clean_sheet('14-15 Teamsheets'!$C$2:$H$136,$A128,BJ$1)</f>
        <v>0</v>
      </c>
      <c r="BM128" s="27" t="str">
        <f>(CARDS('07-08 Teamsheets'!$H$2:$Z$88,$A128,$CX$2,'07-08 Teamsheets'!$C$2:$C$88,BJ$1)+CARDS('08-09 Teamsheets'!$H$2:$Z$92,$A128,$CX$2,'08-09 Teamsheets'!$C$2:$C$92,BJ$1)+CARDS('09-10 Teamsheets'!$H$2:$Z$98,$A128,$CX$2,'09-10 Teamsheets'!$C$2:$C$98,BJ$1)+CARDS('10-11 Teamsheets'!$H$2:$Z$106,$A128,$CX$2,'10-11 Teamsheets'!$C$2:$C$106,BJ$1)+CARDS('11-12 Teamsheets'!$H$2:$Z$119,$A128,$CX$2,'11-12 Teamsheets'!$C$2:$C$119,BJ$1)+CARDS('12-13 Teamsheets'!$H$2:$Z$126,$A128,$CX$2,'12-13 Teamsheets'!$C$2:$C$126,BJ$1)+CARDS('13-14 Teamsheets'!$H$2:$Z$132,$A128,$CX$2,'13-14 Teamsheets'!$C$2:$C$132,BJ$1)+CARDS('14-15 Teamsheets'!$H$2:$Z$136,$A128,$CX$2,'14-15 Teamsheets'!$C$2:$C$136,BJ$1)) &amp; "(" &amp; (CARDS('07-08 Teamsheets'!$H$2:$Z$88,$A128,$CX$3,'07-08 Teamsheets'!$C$2:$C$88,BJ$1)+CARDS('08-09 Teamsheets'!$H$2:$Z$92,$A128,$CX$3,'08-09 Teamsheets'!$C$2:$C$92,BJ$1)+CARDS('09-10 Teamsheets'!$H$2:$Z$98,$A128,$CX$3,'09-10 Teamsheets'!$C$2:$C$98,BJ$1)+CARDS('10-11 Teamsheets'!$H$2:$Z$106,$A128,$CX$3,'10-11 Teamsheets'!$C$2:$C$106,BJ$1)+CARDS('11-12 Teamsheets'!$H$2:$Z$119,$A128,$CX$3,'11-12 Teamsheets'!$C$2:$C$119,BJ$1)+CARDS('12-13 Teamsheets'!$H$2:$Z$126,$A128,$CX$3,'12-13 Teamsheets'!$C$2:$C$126,BJ$1)+CARDS('13-14 Teamsheets'!$H$2:$Z$132,$A128,$CX$3,'13-14 Teamsheets'!$C$2:$C$132,BJ$1)+CARDS('14-15 Teamsheets'!$H$2:$Z$136,$A128,$CX$3,'14-15 Teamsheets'!$C$2:$C$136,BJ$1)) &amp; ")"</f>
        <v>0(0)</v>
      </c>
      <c r="BN128" s="82">
        <f>MINS_PLAYED('07-08 Teamsheets'!$H$2:$R$88,$A128,'07-08 Teamsheets'!$C$2:$C$88,BJ$1)+MINS_PLAYED('08-09 Teamsheets'!$H$2:$R$92,$A128,'08-09 Teamsheets'!$C$2:$C$92,BJ$1)+MINS_PLAYED('09-10 Teamsheets'!$H$2:$R$98,$A128,'09-10 Teamsheets'!$C$2:$C$98,BJ$1)+MINS_PLAYED('10-11 Teamsheets'!$H$2:$R$106,$A128,'10-11 Teamsheets'!$C$2:$C$106,BJ$1)+MINS_PLAYED('11-12 Teamsheets'!$H$2:$R$119,$A128,'11-12 Teamsheets'!$C$2:$C$119,BJ$1)+MINS_PLAYED('12-13 Teamsheets'!$H$2:$R$126,$A128,'12-13 Teamsheets'!$C$2:$C$126,BJ$1)+MINS_PLAYED('13-14 Teamsheets'!$H$2:$R$132,$A128,'13-14 Teamsheets'!$C$2:$C$132,BJ$1)+MINS_PLAYED('14-15 Teamsheets'!$H$2:$R$136,$A128,'14-15 Teamsheets'!$C$2:$C$136,BJ$1)+MINS_AS_SUB('07-08 Teamsheets'!$S$2:$Z$88,$A128,'07-08 Teamsheets'!$C$2:$C$88,BJ$1)+MINS_AS_SUB('08-09 Teamsheets'!$S$2:$Z$92,$A128,'08-09 Teamsheets'!$C$2:$C$92,BJ$1)+MINS_AS_SUB('09-10 Teamsheets'!$S$2:$Z$98,$A128,'09-10 Teamsheets'!$C$2:$C$98,BJ$1)+MINS_AS_SUB('10-11 Teamsheets'!$S$2:$Z$106,$A128,'10-11 Teamsheets'!$C$2:$C$106,BJ$1)+MINS_AS_SUB('11-12 Teamsheets'!$S$2:$Z$119,$A128,'11-12 Teamsheets'!$C$2:$C$119,BJ$1)+MINS_AS_SUB('12-13 Teamsheets'!$S$2:$Z$126,$A128,'12-13 Teamsheets'!$C$2:$C$126,BJ$1)+MINS_AS_SUB('13-14 Teamsheets'!$S$2:$Z$132,$A128,'13-14 Teamsheets'!$C$2:$C$132,BJ$1)+MINS_AS_SUB('14-15 Teamsheets'!$S$2:$Z$136,$A128,'14-15 Teamsheets'!$C$2:$C$136,BJ$1)</f>
        <v>326</v>
      </c>
      <c r="BO128" s="27" t="str">
        <f>(APPS('07-08 Teamsheets'!$H$2:$R$88,$A128,'07-08 Teamsheets'!$C$2:$C$88,BO$1)+APPS('08-09 Teamsheets'!$H$2:$R$92,$A128,'08-09 Teamsheets'!$C$2:$C$92,BO$1)+APPS('09-10 Teamsheets'!$H$2:$R$98,$A128,'09-10 Teamsheets'!$C$2:$C$98,BO$1)+APPS('10-11 Teamsheets'!$H$2:$R$106,$A128,'10-11 Teamsheets'!$C$2:$C$106,BO$1)+APPS('11-12 Teamsheets'!$H$2:$R$119,$A128,'11-12 Teamsheets'!$C$2:$C$119,BO$1)+APPS('12-13 Teamsheets'!$H$2:$R$126,$A128,'12-13 Teamsheets'!$C$2:$C$126,BO$1)+APPS('13-14 Teamsheets'!$H$2:$R$132,$A128,'13-14 Teamsheets'!$C$2:$C$132,BO$1)+APPS('14-15 Teamsheets'!$H$2:$R$136,$A128,'14-15 Teamsheets'!$C$2:$C$136,BO$1)) &amp; "(" &amp; (SUBS('07-08 Teamsheets'!$S$2:$Z$88,$A128,'07-08 Teamsheets'!$C$2:$C$88,BO$1)+SUBS('08-09 Teamsheets'!$S$2:$Z$92,$A128,'08-09 Teamsheets'!$C$2:$C$92,BO$1)+SUBS('09-10 Teamsheets'!$S$2:$Z$98,$A128,'09-10 Teamsheets'!$C$2:$C$98,BO$1)+SUBS('10-11 Teamsheets'!$S$2:$Z$106,$A128,'10-11 Teamsheets'!$C$2:$C$106,BO$1)+SUBS('11-12 Teamsheets'!$S$2:$Z$119,$A128,'11-12 Teamsheets'!$C$2:$C$119,BO$1)+SUBS('12-13 Teamsheets'!$S$2:$Z$126,$A128,'12-13 Teamsheets'!$C$2:$C$126,BO$1)+SUBS('13-14 Teamsheets'!$S$2:$Z$132,$A128,'13-14 Teamsheets'!$C$2:$C$132,BO$1)+SUBS('14-15 Teamsheets'!$S$2:$Z$136,$A128,'14-15 Teamsheets'!$C$2:$C$136,BO$1)) &amp; ")"</f>
        <v>5(0)</v>
      </c>
      <c r="BP128" s="27" t="str">
        <f>(GOALS('07-08 Teamsheets'!$H$2:$R$88,$A128,'07-08 Teamsheets'!$C$2:$C$88,BO$1)+GOALS('08-09 Teamsheets'!$H$2:$R$92,$A128,'08-09 Teamsheets'!$C$2:$C$92,BO$1)+GOALS('09-10 Teamsheets'!$H$2:$R$98,$A128,'09-10 Teamsheets'!$C$2:$C$98,BO$1)+GOALS('10-11 Teamsheets'!$H$2:$R$106,$A128,'10-11 Teamsheets'!$C$2:$C$106,BO$1)+GOALS('11-12 Teamsheets'!$H$2:$R$119,$A128,'11-12 Teamsheets'!$C$2:$C$119,BO$1)+GOALS('12-13 Teamsheets'!$H$2:$R$126,$A128,'12-13 Teamsheets'!$C$2:$C$126,BO$1)+GOALS('13-14 Teamsheets'!$H$2:$R$132,$A128,'13-14 Teamsheets'!$C$2:$C$132,BO$1)+GOALS('14-15 Teamsheets'!$H$2:$R$136,$A128,'14-15 Teamsheets'!$C$2:$C$136,BO$1)) &amp; "(" &amp; (GOALS('07-08 Teamsheets'!$S$2:$Z$88,$A128,'07-08 Teamsheets'!$C$2:$C$88,BO$1)+GOALS('08-09 Teamsheets'!$S$2:$Z$92,$A128,'08-09 Teamsheets'!$C$2:$C$92,BO$1)+GOALS('09-10 Teamsheets'!$S$2:$Z$98,$A128,'09-10 Teamsheets'!$C$2:$C$98,BO$1)+GOALS('10-11 Teamsheets'!$S$2:$Z$106,$A128,'10-11 Teamsheets'!$C$2:$C$106,BO$1)+GOALS('11-12 Teamsheets'!$S$2:$Z$119,$A128,'11-12 Teamsheets'!$C$2:$C$119,BO$1)+GOALS('12-13 Teamsheets'!$S$2:$Z$126,$A128,'12-13 Teamsheets'!$C$2:$C$126,BO$1)+GOALS('13-14 Teamsheets'!$S$2:$Z$132,$A128,'13-14 Teamsheets'!$C$2:$C$132,BO$1)+GOALS('14-15 Teamsheets'!$S$2:$Z$136,$A128,'14-15 Teamsheets'!$C$2:$C$136,BO$1)) &amp; ")"</f>
        <v>0(0)</v>
      </c>
      <c r="BQ128" s="27">
        <f>Clean_sheet('07-08 Teamsheets'!$C$2:$H$92,$A128,BO$1)+Clean_sheet('08-09 Teamsheets'!$C$2:$H$92,$A128,BO$1)+Clean_sheet('09-10 Teamsheets'!$C$2:$H$98,$A128,BO$1)+Clean_sheet('10-11 Teamsheets'!$C$2:$H$106,$A128,BO$1)+Clean_sheet('11-12 Teamsheets'!$C$2:$H$119,$A128,BO$1)+Clean_sheet('12-13 Teamsheets'!$C$2:$H$126,$A128,BO$1)+Clean_sheet('13-14 Teamsheets'!$C$2:$H$132,$A128,BO$1)+Clean_sheet('14-15 Teamsheets'!$C$2:$H$136,$A128,BO$1)</f>
        <v>0</v>
      </c>
      <c r="BR128" s="27" t="str">
        <f>(CARDS('07-08 Teamsheets'!$H$2:$Z$88,$A128,$CX$2,'07-08 Teamsheets'!$C$2:$C$88,BO$1)+CARDS('08-09 Teamsheets'!$H$2:$Z$92,$A128,$CX$2,'08-09 Teamsheets'!$C$2:$C$92,BO$1)+CARDS('09-10 Teamsheets'!$H$2:$Z$98,$A128,$CX$2,'09-10 Teamsheets'!$C$2:$C$98,BO$1)+CARDS('10-11 Teamsheets'!$H$2:$Z$106,$A128,$CX$2,'10-11 Teamsheets'!$C$2:$C$106,BO$1)+CARDS('11-12 Teamsheets'!$H$2:$Z$119,$A128,$CX$2,'11-12 Teamsheets'!$C$2:$C$119,BO$1)+CARDS('12-13 Teamsheets'!$H$2:$Z$126,$A128,$CX$2,'12-13 Teamsheets'!$C$2:$C$126,BO$1)+CARDS('13-14 Teamsheets'!$H$2:$Z$132,$A128,$CX$2,'13-14 Teamsheets'!$C$2:$C$132,BO$1)+CARDS('14-15 Teamsheets'!$H$2:$Z$136,$A128,$CX$2,'14-15 Teamsheets'!$C$2:$C$136,BO$1)) &amp; "(" &amp; (CARDS('07-08 Teamsheets'!$H$2:$Z$88,$A128,$CX$3,'07-08 Teamsheets'!$C$2:$C$88,BO$1)+CARDS('08-09 Teamsheets'!$H$2:$Z$92,$A128,$CX$3,'08-09 Teamsheets'!$C$2:$C$92,BO$1)+CARDS('09-10 Teamsheets'!$H$2:$Z$98,$A128,$CX$3,'09-10 Teamsheets'!$C$2:$C$98,BO$1)+CARDS('10-11 Teamsheets'!$H$2:$Z$106,$A128,$CX$3,'10-11 Teamsheets'!$C$2:$C$106,BO$1)+CARDS('11-12 Teamsheets'!$H$2:$Z$119,$A128,$CX$3,'11-12 Teamsheets'!$C$2:$C$119,BO$1)+CARDS('12-13 Teamsheets'!$H$2:$Z$126,$A128,$CX$3,'12-13 Teamsheets'!$C$2:$C$126,BO$1)+CARDS('13-14 Teamsheets'!$H$2:$Z$132,$A128,$CX$3,'13-14 Teamsheets'!$C$2:$C$132,BO$1)+CARDS('14-15 Teamsheets'!$H$2:$Z$136,$A128,$CX$3,'14-15 Teamsheets'!$C$2:$C$136,BO$1)) &amp; ")"</f>
        <v>0(0)</v>
      </c>
      <c r="BS128" s="82">
        <f>MINS_PLAYED('07-08 Teamsheets'!$H$2:$R$88,$A128,'07-08 Teamsheets'!$C$2:$C$88,BO$1)+MINS_PLAYED('08-09 Teamsheets'!$H$2:$R$92,$A128,'08-09 Teamsheets'!$C$2:$C$92,BO$1)+MINS_PLAYED('09-10 Teamsheets'!$H$2:$R$98,$A128,'09-10 Teamsheets'!$C$2:$C$98,BO$1)+MINS_PLAYED('10-11 Teamsheets'!$H$2:$R$106,$A128,'10-11 Teamsheets'!$C$2:$C$106,BO$1)+MINS_PLAYED('11-12 Teamsheets'!$H$2:$R$119,$A128,'11-12 Teamsheets'!$C$2:$C$119,BO$1)+MINS_PLAYED('12-13 Teamsheets'!$H$2:$R$126,$A128,'12-13 Teamsheets'!$C$2:$C$126,BO$1)+MINS_PLAYED('13-14 Teamsheets'!$H$2:$R$132,$A128,'13-14 Teamsheets'!$C$2:$C$132,BO$1)+MINS_PLAYED('14-15 Teamsheets'!$H$2:$R$136,$A128,'14-15 Teamsheets'!$C$2:$C$136,BO$1)+MINS_AS_SUB('07-08 Teamsheets'!$S$2:$Z$88,$A128,'07-08 Teamsheets'!$C$2:$C$88,BO$1)+MINS_AS_SUB('08-09 Teamsheets'!$S$2:$Z$92,$A128,'08-09 Teamsheets'!$C$2:$C$92,BO$1)+MINS_AS_SUB('09-10 Teamsheets'!$S$2:$Z$98,$A128,'09-10 Teamsheets'!$C$2:$C$98,BO$1)+MINS_AS_SUB('10-11 Teamsheets'!$S$2:$Z$106,$A128,'10-11 Teamsheets'!$C$2:$C$106,BO$1)+MINS_AS_SUB('11-12 Teamsheets'!$S$2:$Z$119,$A128,'11-12 Teamsheets'!$C$2:$C$119,BO$1)+MINS_AS_SUB('12-13 Teamsheets'!$S$2:$Z$126,$A128,'12-13 Teamsheets'!$C$2:$C$126,BO$1)+MINS_AS_SUB('13-14 Teamsheets'!$S$2:$Z$132,$A128,'13-14 Teamsheets'!$C$2:$C$132,BO$1)+MINS_AS_SUB('14-15 Teamsheets'!$S$2:$Z$136,$A128,'14-15 Teamsheets'!$C$2:$C$136,BO$1)</f>
        <v>408</v>
      </c>
      <c r="BT128" s="71">
        <f>APPS('05-06 Teamsheets'!$H$2:$R$71,$A128,'05-06 Teamsheets'!$C$2:$C$71,B$1)+SUBS('05-06 Teamsheets'!$S$2:$W$71,$A128,'05-06 Teamsheets'!$C$2:$C$71,B$1)+APPS('06-07 Teamsheets'!$H$2:$R$83,$A128,'06-07 Teamsheets'!$C$2:$C$83,G$1)+SUBS('06-07 Teamsheets'!$S$2:$Z$83,$A128,'06-07 Teamsheets'!$C$2:$C$83,G$1)+APPS('07-08 Teamsheets'!$H$2:$R$88,$A128,'07-08 Teamsheets'!$C$2:$C$88,L$1)+SUBS('07-08 Teamsheets'!$S$2:$Z$88,$A128,'07-08 Teamsheets'!$C$2:$C$88,L$1)+APPS('08-09 Teamsheets'!$H$2:$R$92,$A128,'08-09 Teamsheets'!$C$2:$C$92,Q$1)+SUBS('08-09 Teamsheets'!$S$2:$Z$92,$A128,'08-09 Teamsheets'!$C$2:$C$92,Q$1)+APPS('09-10 Teamsheets'!$H$2:$R$98,$A128,'09-10 Teamsheets'!$C$2:$C$98,Q$1)+SUBS('09-10 Teamsheets'!$S$2:$Z$98,$A128,'09-10 Teamsheets'!$C$2:$C$98,Q$1)+APPS('10-11 Teamsheets'!$H$2:$R$107,$A128,'10-11 Teamsheets'!$C$2:$C$107,Q$1)+SUBS('10-11 Teamsheets'!$S$2:$Z$107,$A128,'10-11 Teamsheets'!$C$2:$C$107,Q$1)+APPS('11-12 Teamsheets'!$H$2:$R$119,$A128,'11-12 Teamsheets'!$C$2:$C$119,Q$1)+SUBS('11-12 Teamsheets'!$S$2:$Z$119,$A128,'11-12 Teamsheets'!$C$2:$C$119,Q$1)+APPS('12-13 Teamsheets'!$H$2:$R$126,$A128,'12-13 Teamsheets'!$C$2:$C$126,Q$1)+SUBS('12-13 Teamsheets'!$S$2:$Z$126,$A128,'12-13 Teamsheets'!$C$2:$C$126,Q$1)+APPS('13-14 Teamsheets'!$H$2:$R$132,$A128,'13-14 Teamsheets'!$C$2:$C$132,Q$1)+SUBS('13-14 Teamsheets'!$S$2:$Z$132,$A128,'13-14 Teamsheets'!$C$2:$C$132,Q$1)+APPS('14-15 Teamsheets'!$H$2:$R$136,$A128,'14-15 Teamsheets'!$C$2:$C$136,Q$1)+SUBS('14-15 Teamsheets'!$S$2:$Z$136,$A128,'14-15 Teamsheets'!$C$2:$C$136,Q$1)</f>
        <v>27</v>
      </c>
      <c r="BU128" s="132">
        <v>0</v>
      </c>
      <c r="BV128" s="27">
        <f>APPS('07-08 Teamsheets'!$H$2:$R$88,$A128,'07-08 Teamsheets'!$C$2:$C$88,AZ$1)+SUBS('07-08 Teamsheets'!$S$2:$Z$88,$A128,'07-08 Teamsheets'!$C$2:$C$88,AZ$1)+APPS('11-12 Teamsheets'!$H$2:$R$119,$A128,'11-12 Teamsheets'!$C$2:$C$119,AZ$1)+SUBS('11-12 Teamsheets'!$S$2:$Z$119,$A128,'11-12 Teamsheets'!$C$2:$C$119,AZ$1)+APPS('12-13 Teamsheets'!$H$2:$R$126,$A128,'12-13 Teamsheets'!$C$2:$C$126,AZ$1)+SUBS('12-13 Teamsheets'!$S$2:$Z$126,$A128,'12-13 Teamsheets'!$C$2:$C$126,AZ$1)+APPS('13-14 Teamsheets'!$H$2:$R$132,$A128,'13-14 Teamsheets'!$C$2:$C$132,AZ$1)+SUBS('13-14 Teamsheets'!$S$2:$Z$132,$A128,'13-14 Teamsheets'!$C$2:$C$132,AZ$1)+APPS('14-15 Teamsheets'!$H$2:$R$136,$A128,'14-15 Teamsheets'!$C$2:$C$136,AZ$1)+SUBS('14-15 Teamsheets'!$S$2:$Z$136,$A128,'14-15 Teamsheets'!$C$2:$C$136,AZ$1)+APPS('08-09 Teamsheets'!$H$2:$R$92,$A128,'08-09 Teamsheets'!$C$2:$C$92,BE$1)+APPS('09-10 Teamsheets'!$H$2:$R$98,$A128,'09-10 Teamsheets'!$C$2:$C$98,BE$1)+SUBS('08-09 Teamsheets'!$S$2:$Z$92,$A128,'08-09 Teamsheets'!$C$2:$C$92,BE$1)+SUBS('09-10 Teamsheets'!$S$2:$Z$98,$A128,'09-10 Teamsheets'!$C$2:$C$98,BE$1)+APPS('10-11 Teamsheets'!$H$2:$R$107,$A128,'10-11 Teamsheets'!$C$2:$C$107,BE$1)+SUBS('10-11 Teamsheets'!$S$2:$Z$107,$A128,'10-11 Teamsheets'!$C$2:$C$107,BE$1)+APPS('11-12 Teamsheets'!$H$2:$R$119,$A128,'11-12 Teamsheets'!$C$2:$C$119,BE$1)+SUBS('11-12 Teamsheets'!$S$2:$Z$119,$A128,'11-12 Teamsheets'!$C$2:$C$119,BE$1)+APPS('12-13 Teamsheets'!$H$2:$R$126,$A128,'12-13 Teamsheets'!$C$2:$C$126,BE$1)+SUBS('12-13 Teamsheets'!$S$2:$Z$126,$A128,'12-13 Teamsheets'!$C$2:$C$126,BE$1)+APPS('13-14 Teamsheets'!$H$2:$R$132,$A128,'13-14 Teamsheets'!$C$2:$C$132,BE$1)+SUBS('13-14 Teamsheets'!$S$2:$Z$132,$A128,'13-14 Teamsheets'!$C$2:$C$132,BE$1)+APPS('14-15 Teamsheets'!$H$2:$R$136,$A128,'14-15 Teamsheets'!$C$2:$C$136,BE$1)+SUBS('14-15 Teamsheets'!$S$2:$Z$136,$A128,'14-15 Teamsheets'!$C$2:$C$136,BE$1)</f>
        <v>0</v>
      </c>
      <c r="BW128" s="27">
        <f>APPS('07-08 Teamsheets'!$H$2:$R$88,$A128,'07-08 Teamsheets'!$C$2:$C$88,BJ$1)+APPS('08-09 Teamsheets'!$H$2:$R$92,$A128,'08-09 Teamsheets'!$C$2:$C$92,BJ$1)+APPS('09-10 Teamsheets'!$H$2:$R$98,$A128,'09-10 Teamsheets'!$C$2:$C$98,BJ$1)+SUBS('07-08 Teamsheets'!$S$2:$Z$88,$A128,'07-08 Teamsheets'!$C$2:$C$88,BJ$1)+SUBS('08-09 Teamsheets'!$S$2:$Z$92,$A128,'08-09 Teamsheets'!$C$2:$C$92,BJ$1)+SUBS('09-10 Teamsheets'!$S$2:$Z$98,$A128,'09-10 Teamsheets'!$C$2:$C$98,BJ$1)+APPS('10-11 Teamsheets'!$H$2:$R$107,$A128,'10-11 Teamsheets'!$C$2:$C$107,BJ$1)+SUBS('10-11 Teamsheets'!$S$2:$Z$107,$A128,'10-11 Teamsheets'!$C$2:$C$107,BJ$1)+APPS('11-12 Teamsheets'!$H$2:$R$119,$A128,'11-12 Teamsheets'!$C$2:$C$119,BJ$1)+SUBS('11-12 Teamsheets'!$S$2:$Z$111,$A128,'11-12 Teamsheets'!$C$2:$C$119,BJ$1)+APPS('12-13 Teamsheets'!$H$2:$R$126,$A128,'12-13 Teamsheets'!$C$2:$C$126,BJ$1)+SUBS('12-13 Teamsheets'!$S$2:$Z$118,$A128,'12-13 Teamsheets'!$C$2:$C$126,BJ$1)+APPS('13-14 Teamsheets'!$H$2:$R$132,$A128,'13-14 Teamsheets'!$C$2:$C$132,BJ$1)+SUBS('13-14 Teamsheets'!$S$2:$Z$124,$A128,'13-14 Teamsheets'!$C$2:$C$132,BJ$1)+APPS('14-15 Teamsheets'!$H$2:$R$136,$A128,'14-15 Teamsheets'!$C$2:$C$136,BJ$1)+SUBS('14-15 Teamsheets'!$S$2:$Z$128,$A128,'14-15 Teamsheets'!$C$2:$C$136,BJ$1)</f>
        <v>4</v>
      </c>
      <c r="BX128" s="27">
        <f>APPS('07-08 Teamsheets'!$H$2:$R$88,$A128,'07-08 Teamsheets'!$C$2:$C$88,BO$1)+APPS('08-09 Teamsheets'!$H$2:$R$92,$A128,'08-09 Teamsheets'!$C$2:$C$92,BO$1)+APPS('09-10 Teamsheets'!$H$2:$R$98,$A128,'09-10 Teamsheets'!$C$2:$C$98,BO$1)+SUBS('07-08 Teamsheets'!$S$2:$Z$88,$A128,'07-08 Teamsheets'!$C$2:$C$88,BO$1)+SUBS('08-09 Teamsheets'!$S$2:$Z$92,$A128,'08-09 Teamsheets'!$C$2:$C$92,BO$1)+SUBS('09-10 Teamsheets'!$S$2:$Z$98,$A128,'09-10 Teamsheets'!$C$2:$C$98,BO$1)+APPS('10-11 Teamsheets'!$H$2:$R$107,$A128,'10-11 Teamsheets'!$C$2:$C$107,BO$1)+SUBS('10-11 Teamsheets'!$S$2:$Z$107,$A128,'10-11 Teamsheets'!$C$2:$C$107,BO$1)+APPS('11-12 Teamsheets'!$H$2:$R$119,$A128,'11-12 Teamsheets'!$C$2:$C$119,BO$1)+SUBS('11-12 Teamsheets'!$S$2:$Z$119,$A128,'11-12 Teamsheets'!$C$2:$C$119,BO$1)+APPS('12-13 Teamsheets'!$H$2:$R$126,$A128,'12-13 Teamsheets'!$C$2:$C$126,BO$1)+SUBS('12-13 Teamsheets'!$S$2:$Z$126,$A128,'12-13 Teamsheets'!$C$2:$C$126,BO$1)+APPS('13-14 Teamsheets'!$H$2:$R$132,$A128,'13-14 Teamsheets'!$C$2:$C$132,BO$1)+SUBS('13-14 Teamsheets'!$S$2:$Z$132,$A128,'13-14 Teamsheets'!$C$2:$C$132,BO$1)+APPS('14-15 Teamsheets'!$H$2:$R$136,$A128,'14-15 Teamsheets'!$C$2:$C$136,BO$1)+SUBS('14-15 Teamsheets'!$S$2:$Z$136,$A128,'14-15 Teamsheets'!$C$2:$C$136,BO$1)</f>
        <v>5</v>
      </c>
      <c r="BY128" s="28">
        <f t="shared" si="31"/>
        <v>9</v>
      </c>
      <c r="BZ128" s="27" t="str">
        <f>(APPS('05-06 Teamsheets'!$H$2:$R$71,$A128) + APPS('06-07 Teamsheets'!$H$2:$R$83,$A128) +APPS('07-08 Teamsheets'!$H$2:$R$88,$A128) + APPS('08-09 Teamsheets'!$H$2:$R$92,$A128)+APPS('09-10 Teamsheets'!$H$2:$R$98,$A128)+APPS('10-11 Teamsheets'!$H$2:$R$107,$A128)+APPS('11-12 Teamsheets'!$H$2:$R$119,$A128)+APPS('12-13 Teamsheets'!$H$2:$R$126,$A128)+APPS('13-14 Teamsheets'!$H$2:$R$132,$A128)+APPS('14-15 Teamsheets'!$H$2:$R$136,$A128)) &amp; "(" &amp; (SUBS('05-06 Teamsheets'!$S$2:$W$71,$A128)+SUBS('06-07 Teamsheets'!$S$2:$Z$83,$A128)+SUBS('07-08 Teamsheets'!$S$2:$Z$88,$A128) +SUBS('08-09 Teamsheets'!$S$2:$Z$92,$A128)+SUBS('09-10 Teamsheets'!$S$2:$Z$98,$A128)+SUBS('10-11 Teamsheets'!$S$2:$Z$107,$A128)+SUBS('11-12 Teamsheets'!$S$2:$Z$119,$A128)+SUBS('12-13 Teamsheets'!$S$2:$Z$126,$A128)+SUBS('13-14 Teamsheets'!$S$2:$Z$132,$A128)+SUBS('14-15 Teamsheets'!$S$2:$Z$136,$A128)) &amp; ")"</f>
        <v>31(5)</v>
      </c>
      <c r="CA128" s="28">
        <f t="shared" si="32"/>
        <v>36</v>
      </c>
      <c r="CB128" s="71">
        <f>GOALS('05-06 Teamsheets'!$H$2:$W$71,$A128,'05-06 Teamsheets'!$C$2:$C$71,B$1)+GOALS('06-07 Teamsheets'!$H$2:$Z$83,$A128,'06-07 Teamsheets'!$C$2:$C$83,G$1)+GOALS('07-08 Teamsheets'!$H$2:$Z$88,$A128,'07-08 Teamsheets'!$C$2:$C$88,L$1)+GOALS('08-09 Teamsheets'!$H$2:$Z$92,$A128,'08-09 Teamsheets'!$C$2:$C$92,Q$1)+GOALS('09-10 Teamsheets'!$H$2:$Z$98,$A128,'09-10 Teamsheets'!$C$2:$C$98,Q$1)+GOALS('10-11 Teamsheets'!$H$2:$Z$107,$A128,'10-11 Teamsheets'!$C$2:$C$107,Q$1)+GOALS('11-12 Teamsheets'!$H$2:$Z$119,$A128,'11-12 Teamsheets'!$C$2:$C$119,Q$1)+GOALS('12-13 Teamsheets'!$H$2:$Z$126,$A128,'12-13 Teamsheets'!$C$2:$C$126,Q$1)+GOALS('13-14 Teamsheets'!$H$2:$Z$132,$A128,'13-14 Teamsheets'!$C$2:$C$132,Q$1)+GOALS('14-15 Teamsheets'!$H$2:$Z$136,$A128,'14-15 Teamsheets'!$C$2:$C$136,Q$1)</f>
        <v>1</v>
      </c>
      <c r="CC128" s="27">
        <f>GOALS('05-06 Teamsheets'!$H$2:$W$71,$A128,'05-06 Teamsheets'!$C$2:$C$71,V$1)+GOALS('05-06 Teamsheets'!$H$2:$W$71,$A128,'05-06 Teamsheets'!$C$2:$C$71,AA$1)+GOALS('06-07 Teamsheets'!$H$2:$Z$83,$A128,'06-07 Teamsheets'!$C$2:$C$83,AF$1)+GOALS('06-07 Teamsheets'!$H$2:$Z$83,$A128,'06-07 Teamsheets'!$C$2:$C$83,AK$1)+GOALS('07-08 Teamsheets'!$H$2:$Z$88,$A128,'07-08 Teamsheets'!$C$2:$C$88,AP$1)+GOALS('07-08 Teamsheets'!$H$2:$Z$88,$A128,'07-08 Teamsheets'!$C$2:$C$88,AU$1)+GOALS('07-08 Teamsheets'!$H$2:$Z$88,$A128,'07-08 Teamsheets'!$C$2:$C$88,AZ$1)+GOALS('11-12 Teamsheets'!$H$2:$Z$119,$A128,'11-12 Teamsheets'!$C$2:$C$119,AZ$1)+GOALS('12-13 Teamsheets'!$H$2:$Z$120,$A128,'12-13 Teamsheets'!$C$2:$C$120,AZ$1)+GOALS('13-14 Teamsheets'!$H$2:$Z$126,$A128,'13-14 Teamsheets'!$C$2:$C$126,AZ$1)+GOALS('14-15 Teamsheets'!$H$2:$Z$130,$A128,'14-15 Teamsheets'!$C$2:$C$130,AZ$1)+GOALS('08-09 Teamsheets'!$H$2:$Z$92,$A128,'08-09 Teamsheets'!$C$2:$C$92,BE$1)+GOALS('09-10 Teamsheets'!$H$2:$Z$98,$A128,'09-10 Teamsheets'!$C$2:$C$98,BE$1)+GOALS('10-11 Teamsheets'!$H$2:$Z$107,$A128,'10-11 Teamsheets'!$C$2:$C$107,BE$1)+GOALS('11-12 Teamsheets'!$H$2:$Z$119,$A128,'11-12 Teamsheets'!$C$2:$C$119,BE$1)+GOALS('12-13 Teamsheets'!$H$2:$Z$126,$A128,'12-13 Teamsheets'!$C$2:$C$126,BE$1)+GOALS('13-14 Teamsheets'!$H$2:$Z$132,$A128,'13-14 Teamsheets'!$C$2:$C$132,BE$1)+GOALS('14-15 Teamsheets'!$H$2:$Z$136,$A128,'14-15 Teamsheets'!$C$2:$C$136,BE$1)</f>
        <v>0</v>
      </c>
      <c r="CD128" s="27">
        <f>GOALS('07-08 Teamsheets'!$H$2:$Z$88,$A128,'07-08 Teamsheets'!$C$2:$C$88,BJ$1)
+GOALS('08-09 Teamsheets'!$H$2:$Z$92,$A128,'08-09 Teamsheets'!$C$2:$C$92,BJ$1)
+GOALS('09-10 Teamsheets'!$H$2:$Z$98,$A128,'09-10 Teamsheets'!$C$2:$C$98,BJ$1)
+GOALS('10-11 Teamsheets'!$H$2:$Z$107,$A128,'10-11 Teamsheets'!$C$2:$C$107,BJ$1)
+GOALS('11-12 Teamsheets'!$H$2:$Z$119,$A128,'11-12 Teamsheets'!$C$2:$C$119,BJ$1)
+GOALS('12-13 Teamsheets'!$H$2:$Z$124,$A128,'12-13 Teamsheets'!$C$2:$C$124,BJ$1)+GOALS('13-14 Teamsheets'!$H$2:$Z$130,$A128,'13-14 Teamsheets'!$C$2:$C$130,BJ$1)+GOALS('14-15 Teamsheets'!$H$2:$Z$134,$A128,'14-15 Teamsheets'!$C$2:$C$134,BJ$1)
+GOALS('07-08 Teamsheets'!$H$2:$Z$88,$A128,'07-08 Teamsheets'!$C$2:$C$88,BO$1)
+GOALS('08-09 Teamsheets'!$H$2:$Z$92,$A128,'08-09 Teamsheets'!$C$2:$C$92,BO$1)
+GOALS('09-10 Teamsheets'!$H$2:$Z$98,$A128,'09-10 Teamsheets'!$C$2:$C$98,BO$1)
+GOALS('10-11 Teamsheets'!$H$2:$Z$107,$A128,'10-11 Teamsheets'!$C$2:$C$107,BO$1)
+GOALS('11-12 Teamsheets'!$H$2:$Z$119,$A128,'11-12 Teamsheets'!$C$2:$C$119,BO$1)
+GOALS('12-13 Teamsheets'!$H$2:$Z$126,$A128,'12-13 Teamsheets'!$C$2:$C$126,BO$1)+GOALS('13-14 Teamsheets'!$H$2:$Z$132,$A128,'13-14 Teamsheets'!$C$2:$C$132,BO$1)+GOALS('14-15 Teamsheets'!$H$2:$Z$136,$A128,'14-15 Teamsheets'!$C$2:$C$136,BO$1)</f>
        <v>0</v>
      </c>
      <c r="CE128" s="28">
        <f t="shared" si="33"/>
        <v>0</v>
      </c>
      <c r="CF128" s="27" t="str">
        <f>(GOALS('05-06 Teamsheets'!$H$2:$R$71,$A128) +GOALS('06-07 Teamsheets'!$H$2:$R$83,$A128) +  GOALS('07-08 Teamsheets'!$H$2:$R$88,$A128) + GOALS('08-09 Teamsheets'!$H$2:$R$92,$A128)+GOALS('09-10 Teamsheets'!$H$2:$R$98,$A128)+GOALS('10-11 Teamsheets'!$H$2:$R$107,$A128)+GOALS('11-12 Teamsheets'!$H$2:$R$119,$A128)+GOALS('12-13 Teamsheets'!$H$2:$R$126,$A128)+GOALS('13-14 Teamsheets'!$H$2:$R$132,$A128)+GOALS('14-15 Teamsheets'!$H$2:$R$136,$A128)) &amp; "(" &amp; (GOALS('05-06 Teamsheets'!$S$2:$W$71,$A128)+GOALS('06-07 Teamsheets'!$S$2:$Z$83,$A128)+GOALS('07-08 Teamsheets'!$S$2:$Z$88,$A128)+GOALS('08-09 Teamsheets'!$S$2:$Z$92,$A128)+GOALS('09-10 Teamsheets'!$S$2:$Z$98,$A128)+GOALS('10-11 Teamsheets'!$S$2:$Z$107,$A128)+GOALS('11-12 Teamsheets'!$S$2:$Z$119,$A128)+GOALS('12-13 Teamsheets'!$S$2:$Z$126,$A128)+GOALS('13-14 Teamsheets'!$S$2:$Z$132,$A128)+GOALS('14-15 Teamsheets'!$S$2:$Z$136,$A128)) &amp; ")"</f>
        <v>1(0)</v>
      </c>
      <c r="CG128" s="28">
        <f t="shared" si="34"/>
        <v>1</v>
      </c>
      <c r="CH128" s="71">
        <f t="shared" si="35"/>
        <v>0</v>
      </c>
      <c r="CI128" s="83">
        <f t="shared" si="36"/>
        <v>0</v>
      </c>
      <c r="CJ128" s="77">
        <f t="shared" si="37"/>
        <v>0</v>
      </c>
      <c r="CK128" s="74" t="str">
        <f>(CARDS('05-06 Teamsheets'!$H$2:$W$71,$A128,$CX$2)+CARDS('06-07 Teamsheets'!$H$2:$Z$83,$A128,$CX$2)+CARDS('07-08 Teamsheets'!$H$2:$Z$88,$A128,$CX$2)+CARDS('08-09 Teamsheets'!$H$2:$Z$92,$A128,$CX$2)+CARDS('09-10 Teamsheets'!$H$2:$Z$98,$A128,$CX$2)+CARDS('10-11 Teamsheets'!$H$2:$Z$107,$A128,$CX$2)+CARDS('11-12 Teamsheets'!$H$2:$Z$119,$A128,$CX$2)+CARDS('12-13 Teamsheets'!$H$2:$Z$126,$A128,$CX$2)+CARDS('13-14 Teamsheets'!$H$2:$Z$130,$A128,$CX$2)) &amp; "(" &amp; (CARDS('05-06 Teamsheets'!$H$2:$W$71,$A128,$CX$3)+CARDS('06-07 Teamsheets'!$H$2:$Z$83,$A128,$CX$3)+CARDS('07-08 Teamsheets'!$H$2:$Z$88,$A128,$CX$3)+CARDS('08-09 Teamsheets'!$H$2:$Z$92,$A128,$CX$3)+CARDS('09-10 Teamsheets'!$H$2:$Z$98,$A128,$CX$3)+CARDS('10-11 Teamsheets'!$H$2:$Z$107,$A128,$CX$3)+CARDS('11-12 Teamsheets'!$H$2:$Z$119,$A128,$CX$3)+CARDS('13-14 Teamsheets'!$H$2:$Z$130,$A128,$CX$3)) &amp; ")"</f>
        <v>3(0)</v>
      </c>
      <c r="CL128" s="28">
        <f t="shared" si="10"/>
        <v>1903</v>
      </c>
      <c r="CM128" s="28">
        <f t="shared" si="47"/>
        <v>734</v>
      </c>
      <c r="CN128" s="77">
        <f t="shared" si="12"/>
        <v>2637</v>
      </c>
      <c r="CO128" s="28">
        <f t="shared" si="29"/>
        <v>73.25</v>
      </c>
      <c r="CP128" s="28">
        <f t="shared" si="30"/>
        <v>2.7777777777777776E-2</v>
      </c>
      <c r="CQ128" s="77">
        <f t="shared" si="24"/>
        <v>2637</v>
      </c>
      <c r="CS128" s="71">
        <f t="shared" si="26"/>
        <v>55</v>
      </c>
      <c r="CT128" s="83">
        <f t="shared" si="27"/>
        <v>55</v>
      </c>
      <c r="CU128" s="77">
        <f t="shared" si="28"/>
        <v>74</v>
      </c>
    </row>
    <row r="129" spans="1:102" x14ac:dyDescent="0.2">
      <c r="A129" s="112" t="s">
        <v>3574</v>
      </c>
      <c r="B129" s="27" t="s">
        <v>1635</v>
      </c>
      <c r="C129" s="27" t="s">
        <v>1635</v>
      </c>
      <c r="D129" s="27">
        <v>0</v>
      </c>
      <c r="E129" s="27" t="s">
        <v>1635</v>
      </c>
      <c r="F129" s="82">
        <v>0</v>
      </c>
      <c r="G129" s="27" t="s">
        <v>1635</v>
      </c>
      <c r="H129" s="27" t="s">
        <v>1635</v>
      </c>
      <c r="I129" s="27">
        <v>0</v>
      </c>
      <c r="J129" s="27" t="s">
        <v>1635</v>
      </c>
      <c r="K129" s="82">
        <v>0</v>
      </c>
      <c r="L129" s="27" t="s">
        <v>1635</v>
      </c>
      <c r="M129" s="27" t="s">
        <v>1635</v>
      </c>
      <c r="N129" s="27">
        <v>0</v>
      </c>
      <c r="O129" s="27" t="s">
        <v>1635</v>
      </c>
      <c r="P129" s="82">
        <v>0</v>
      </c>
      <c r="Q129" s="27" t="str">
        <f>(APPS('08-09 Teamsheets'!$H$2:$R$92,$A129,'08-09 Teamsheets'!$C$2:$C$92,Q$1)+APPS('09-10 Teamsheets'!$H$2:$R$98,$A129,'09-10 Teamsheets'!$C$2:$C$98,Q$1)+APPS('10-11 Teamsheets'!$H$2:$R$107,$A129,'10-11 Teamsheets'!$C$2:$C$107,Q$1)+APPS('11-12 Teamsheets'!$H$2:$R$119,$A129,'11-12 Teamsheets'!$C$2:$C$119,Q$1)+APPS('12-13 Teamsheets'!$H$2:$R$126,$A129,'12-13 Teamsheets'!$C$2:$C$126,Q$1)+APPS('13-14 Teamsheets'!$H$2:$R$132,$A129,'13-14 Teamsheets'!$C$2:$C$132,Q$1)+APPS('14-15 Teamsheets'!$H$2:$R$136,$A129,'14-15 Teamsheets'!$C$2:$C$136,Q$1)) &amp; "(" &amp; (SUBS('08-09 Teamsheets'!$S$2:$Z$92,$A129,'08-09 Teamsheets'!$C$2:$C$92,Q$1)+SUBS('09-10 Teamsheets'!$S$2:$Z$98,$A129,'09-10 Teamsheets'!$C$2:$C$98,Q$1)+SUBS('10-11 Teamsheets'!$S$2:$Z$107,$A129,'10-11 Teamsheets'!$C$2:$C$107,Q$1)+SUBS('11-12 Teamsheets'!$S$2:$Z$119,$A129,'11-12 Teamsheets'!$C$2:$C$119,Q$1)+SUBS('12-13 Teamsheets'!$S$2:$Z$126,$A129,'12-13 Teamsheets'!$C$2:$C$126,Q$1)+SUBS('13-14 Teamsheets'!$S$2:$Z$132,$A129,'13-14 Teamsheets'!$C$2:$C$132,Q$1)+SUBS('14-15 Teamsheets'!$S$2:$Z$136,$A129,'14-15 Teamsheets'!$C$2:$C$136,Q$1)) &amp; ")"</f>
        <v>3(6)</v>
      </c>
      <c r="R129" s="27" t="str">
        <f>(GOALS('08-09 Teamsheets'!$H$2:$R$92,$A129,'08-09 Teamsheets'!$C$2:$C$92,Q$1)+GOALS('09-10 Teamsheets'!$H$2:$R$98,$A129,'09-10 Teamsheets'!$C$2:$C$98,Q$1)+GOALS('10-11 Teamsheets'!$H$2:$R$107,$A129,'10-11 Teamsheets'!$C$2:$C$107,Q$1)+GOALS('11-12 Teamsheets'!$H$2:$R$119,$A129,'11-12 Teamsheets'!$C$2:$C$119,Q$1)+GOALS('12-13 Teamsheets'!$H$2:$R$126,$A129,'12-13 Teamsheets'!$C$2:$C$126,Q$1)+GOALS('13-14 Teamsheets'!$H$2:$R$132,$A129,'13-14 Teamsheets'!$C$2:$C$132,Q$1)+GOALS('14-15 Teamsheets'!$H$2:$R$136,$A129,'14-15 Teamsheets'!$C$2:$C$136,Q$1)) &amp; "(" &amp; (GOALS('08-09 Teamsheets'!$S$2:$Z$92,$A129,'08-09 Teamsheets'!$C$2:$C$92,Q$1)+GOALS('09-10 Teamsheets'!$S$2:$Z$98,$A129,'09-10 Teamsheets'!$C$2:$C$98,Q$1)+GOALS('10-11 Teamsheets'!$S$2:$Z$107,$A129,'10-11 Teamsheets'!$C$2:$C$107,Q$1)+GOALS('11-12 Teamsheets'!$S$2:$Z$119,$A129,'11-12 Teamsheets'!$C$2:$C$119,Q$1)+GOALS('12-13 Teamsheets'!$S$2:$Z$126,$A129,'12-13 Teamsheets'!$C$2:$C$126,Q$1)+GOALS('13-14 Teamsheets'!$S$2:$Z$132,$A129,'13-14 Teamsheets'!$C$2:$C$132,Q$1)+GOALS('14-15 Teamsheets'!$S$2:$Z$136,$A129,'14-15 Teamsheets'!$C$2:$C$136,Q$1)) &amp; ")"</f>
        <v>0(0)</v>
      </c>
      <c r="S129" s="27">
        <f>Clean_sheet('08-09 Teamsheets'!$C$2:$H$92,$A129,Q$1)+Clean_sheet('09-10 Teamsheets'!$C$2:$H$98,$A129,Q$1)+Clean_sheet('10-11 Teamsheets'!$C$2:$H$107,$A129,Q$1)+Clean_sheet('11-12 Teamsheets'!$C$2:$H$119,$A129,Q$1)+Clean_sheet('12-13 Teamsheets'!$C$2:$H$126,$A129,Q$1)+Clean_sheet('13-14 Teamsheets'!$C$2:$H$132,$A129,Q$1)+Clean_sheet('14-15 Teamsheets'!$C$2:$H$136,$A129,Q$1)</f>
        <v>0</v>
      </c>
      <c r="T129" s="27" t="str">
        <f>(CARDS('08-09 Teamsheets'!$H$2:$Z$92,$A129,$CX$2,'08-09 Teamsheets'!$C$2:$C$92,Q$1)+CARDS('09-10 Teamsheets'!$H$2:$Z$98,$A129,$CX$2,'09-10 Teamsheets'!$C$2:$C$98,Q$1)+CARDS('10-11 Teamsheets'!$H$2:$Z$107,$A129,$CX$2,'10-11 Teamsheets'!$C$2:$C$107,Q$1)+CARDS('11-12 Teamsheets'!$H$2:$Z$119,$A129,$CX$2,'11-12 Teamsheets'!$C$2:$C$119,Q$1)+CARDS('12-13 Teamsheets'!$H$2:$Z$126,$A129,$CX$2,'12-13 Teamsheets'!$C$2:$C$126,Q$1)+CARDS('13-14 Teamsheets'!$H$2:$Z$132,$A129,$CX$2,'13-14 Teamsheets'!$C$2:$C$132,Q$1)+CARDS('14-15 Teamsheets'!$H$2:$Z$136,$A129,$CX$2,'14-15 Teamsheets'!$C$2:$C$136,Q$1)) &amp; "(" &amp; (CARDS('08-09 Teamsheets'!$H$2:$Z$92,$A129,$CX$3,'08-09 Teamsheets'!$C$2:$C$92,Q$1)+CARDS('09-10 Teamsheets'!$H$2:$Z$98,$A129,$CX$3,'09-10 Teamsheets'!$C$2:$C$98,Q$1)+CARDS('10-11 Teamsheets'!$H$2:$Z$107,$A129,$CX$3,'10-11 Teamsheets'!$C$2:$C$107,Q$1)+CARDS('11-12 Teamsheets'!$H$2:$Z$119,$A129,$CX$3,'11-12 Teamsheets'!$C$2:$C$119,Q$1)+CARDS('12-13 Teamsheets'!$H$2:$Z$126,$A129,$CX$3,'12-13 Teamsheets'!$C$2:$C$126,Q$1)+CARDS('13-14 Teamsheets'!$H$2:$Z$132,$A129,$CX$3,'13-14 Teamsheets'!$C$2:$C$132,Q$1)+CARDS('14-15 Teamsheets'!$H$2:$Z$136,$A129,$CX$3,'14-15 Teamsheets'!$C$2:$C$136,Q$1)) &amp; ")"</f>
        <v>0(0)</v>
      </c>
      <c r="U129" s="82">
        <f>MINS_PLAYED('08-09 Teamsheets'!$H$2:$R$92,$A129,'08-09 Teamsheets'!$C$2:$C$92,Q$1)+MINS_PLAYED('09-10 Teamsheets'!$H$2:$R$98,$A129,'09-10 Teamsheets'!$C$2:$C$98,Q$1)+ MINS_AS_SUB('08-09 Teamsheets'!$S$2:$Z$92,$A129,'08-09 Teamsheets'!$C$2:$C$92,Q$1)+ MINS_AS_SUB('09-10 Teamsheets'!$S$2:$Z$98,$A129,'09-10 Teamsheets'!$C$2:$C$98,Q$1)+MINS_PLAYED('10-11 Teamsheets'!$H$2:$R$107,$A129,'10-11 Teamsheets'!$C$2:$C$107,Q$1)+MINS_AS_SUB('10-11 Teamsheets'!$S$2:$Z$107,$A129,'10-11 Teamsheets'!$C$2:$C$107,Q$1)+MINS_PLAYED('11-12 Teamsheets'!$H$2:$R$119,$A129,'11-12 Teamsheets'!$C$2:$C$119,Q$1)+MINS_AS_SUB('11-12 Teamsheets'!$S$2:$Z$119,$A129,'11-12 Teamsheets'!$C$2:$C$119,Q$1)+MINS_PLAYED('12-13 Teamsheets'!$H$2:$R$126,$A129,'12-13 Teamsheets'!$C$2:$C$126,Q$1)+MINS_AS_SUB('12-13 Teamsheets'!$S$2:$Z$126,$A129,'12-13 Teamsheets'!$C$2:$C$126,Q$1)+MINS_PLAYED('13-14 Teamsheets'!$H$2:$R$132,$A129,'13-14 Teamsheets'!$C$2:$C$132,Q$1)+MINS_AS_SUB('13-14 Teamsheets'!$S$2:$Z$132,$A129,'13-14 Teamsheets'!$C$2:$C$132,Q$1)+MINS_PLAYED('14-15 Teamsheets'!$H$2:$R$136,$A129,'14-15 Teamsheets'!$C$2:$C$136,Q$1)+MINS_AS_SUB('14-15 Teamsheets'!$S$2:$Z$136,$A129,'14-15 Teamsheets'!$C$2:$C$136,Q$1)</f>
        <v>307</v>
      </c>
      <c r="V129" s="27" t="s">
        <v>1635</v>
      </c>
      <c r="W129" s="27" t="s">
        <v>1635</v>
      </c>
      <c r="X129" s="27">
        <v>0</v>
      </c>
      <c r="Y129" s="27" t="s">
        <v>1635</v>
      </c>
      <c r="Z129" s="82">
        <v>0</v>
      </c>
      <c r="AA129" s="27" t="s">
        <v>1635</v>
      </c>
      <c r="AB129" s="27" t="s">
        <v>1635</v>
      </c>
      <c r="AC129" s="27">
        <v>0</v>
      </c>
      <c r="AD129" s="27" t="s">
        <v>1635</v>
      </c>
      <c r="AE129" s="82">
        <v>0</v>
      </c>
      <c r="AF129" s="27" t="s">
        <v>1635</v>
      </c>
      <c r="AG129" s="27" t="s">
        <v>1635</v>
      </c>
      <c r="AH129" s="27">
        <v>0</v>
      </c>
      <c r="AI129" s="27" t="s">
        <v>1635</v>
      </c>
      <c r="AJ129" s="82">
        <v>0</v>
      </c>
      <c r="AK129" s="27" t="s">
        <v>1635</v>
      </c>
      <c r="AL129" s="27" t="s">
        <v>1635</v>
      </c>
      <c r="AM129" s="27">
        <v>0</v>
      </c>
      <c r="AN129" s="27" t="s">
        <v>1635</v>
      </c>
      <c r="AO129" s="82">
        <v>0</v>
      </c>
      <c r="AP129" s="27" t="s">
        <v>1635</v>
      </c>
      <c r="AQ129" s="27" t="s">
        <v>1635</v>
      </c>
      <c r="AR129" s="27">
        <v>0</v>
      </c>
      <c r="AS129" s="27" t="s">
        <v>1635</v>
      </c>
      <c r="AT129" s="82">
        <v>0</v>
      </c>
      <c r="AU129" s="27" t="s">
        <v>1635</v>
      </c>
      <c r="AV129" s="27" t="s">
        <v>1635</v>
      </c>
      <c r="AW129" s="27">
        <v>0</v>
      </c>
      <c r="AX129" s="27" t="s">
        <v>1635</v>
      </c>
      <c r="AY129" s="82">
        <v>0</v>
      </c>
      <c r="AZ129" s="27" t="str">
        <f>(APPS('07-08 Teamsheets'!$H$2:$R$88,$A129,'07-08 Teamsheets'!$C$2:$C$88,AZ$1)+APPS('11-12 Teamsheets'!$H$2:$R$119,$A129,'11-12 Teamsheets'!$C$2:$C$119,AZ$1)+APPS('12-13 Teamsheets'!$H$2:$R$126,$A129,'12-13 Teamsheets'!$C$2:$C$126,AZ$1)+APPS('13-14 Teamsheets'!$H$2:$R$132,$A129,'13-14 Teamsheets'!$C$2:$C$132,AZ$1)+APPS('14-15 Teamsheets'!$H$2:$R$136,$A129,'14-15 Teamsheets'!$C$2:$C$136,AZ$1)) &amp; "(" &amp; (SUBS('07-08 Teamsheets'!$S$2:$Z$88,$A129,'07-08 Teamsheets'!$C$2:$C$88,AZ$1)+SUBS('11-12 Teamsheets'!$S$2:$Z$119,$A129,'11-12 Teamsheets'!$C$2:$C$119,AZ$1)+SUBS('12-13 Teamsheets'!$S$2:$Z$126,$A129,'12-13 Teamsheets'!$C$2:$C$126,AZ$1)+SUBS('13-14 Teamsheets'!$S$2:$Z$132,$A129,'13-14 Teamsheets'!$C$2:$C$132,AZ$1)+SUBS('14-15 Teamsheets'!$S$2:$Z$136,$A129,'14-15 Teamsheets'!$C$2:$C$136,AZ$1)) &amp; ")"</f>
        <v>0(0)</v>
      </c>
      <c r="BA129" s="27" t="str">
        <f>(GOALS('07-08 Teamsheets'!$H$2:$R$88,$A129,'07-08 Teamsheets'!$C$2:$C$88,AZ$1)+GOALS('11-12 Teamsheets'!$H$2:$R$119,$A129,'11-12 Teamsheets'!$C$2:$C$119,AZ$1)+GOALS('12-13 Teamsheets'!$H$2:$R$126,$A129,'12-13 Teamsheets'!$C$2:$C$126,AZ$1)+GOALS('13-14 Teamsheets'!$H$2:$R$132,$A129,'13-14 Teamsheets'!$C$2:$C$132,AZ$1)+GOALS('14-15 Teamsheets'!$H$2:$R$136,$A129,'14-15 Teamsheets'!$C$2:$C$136,AZ$1)) &amp; "(" &amp; (GOALS('07-08 Teamsheets'!$S$2:$Z$88,$A129,'07-08 Teamsheets'!$C$2:$C$88,AZ$1)+GOALS('11-12 Teamsheets'!$S$2:$Z$119,$A129,'11-12 Teamsheets'!$C$2:$C$119,AZ$1)+GOALS('12-13 Teamsheets'!$S$2:$Z$126,$A129,'12-13 Teamsheets'!$C$2:$C$126,AZ$1)+GOALS('13-14 Teamsheets'!$S$2:$Z$132,$A129,'13-14 Teamsheets'!$C$2:$C$132,AZ$1)+GOALS('14-15 Teamsheets'!$S$2:$Z$136,$A129,'14-15 Teamsheets'!$C$2:$C$136,AZ$1)) &amp; ")"</f>
        <v>0(0)</v>
      </c>
      <c r="BB129" s="27">
        <f>Clean_sheet('07-08 Teamsheets'!$C$2:$H$92,$A129,AZ$1)+Clean_sheet('11-12 Teamsheets'!$C$2:$H$119,$A129,AZ$1)+Clean_sheet('12-13 Teamsheets'!$C$2:$H$126,$A129,AZ$1)+Clean_sheet('13-14 Teamsheets'!$C$2:$H$132,$A129,AZ$1)+Clean_sheet('14-15 Teamsheets'!$C$2:$H$136,$A129,AZ$1)</f>
        <v>0</v>
      </c>
      <c r="BC129" s="27" t="str">
        <f>(CARDS('07-08 Teamsheets'!$H$2:$Z$88,$A129,$CX$2,'07-08 Teamsheets'!$C$2:$C$88,AZ$1)+CARDS('11-12 Teamsheets'!$H$2:$Z$119,$A129,$CX$2,'11-12 Teamsheets'!$C$2:$C$119,AZ$1)+CARDS('12-13 Teamsheets'!$H$2:$Z$126,$A129,$CX$2,'12-13 Teamsheets'!$C$2:$C$126,AZ$1)+CARDS('13-14 Teamsheets'!$H$2:$Z$132,$A129,$CX$2,'13-14 Teamsheets'!$C$2:$C$132,AZ$1)+CARDS('14-15 Teamsheets'!$H$2:$Z$136,$A129,$CX$2,'14-15 Teamsheets'!$C$2:$C$136,AZ$1)) &amp; "(" &amp; (CARDS('07-08 Teamsheets'!$H$2:$Z$88,$A129,$CX$3,'07-08 Teamsheets'!$C$2:$C$88,AZ$1)+CARDS('11-12 Teamsheets'!$H$2:$Z$119,$A129,$CX$3,'11-12 Teamsheets'!$C$2:$C$119,AZ$1)+CARDS('12-13 Teamsheets'!$H$2:$Z$126,$A129,$CX$3,'12-13 Teamsheets'!$C$2:$C$126,AZ$1)+CARDS('13-14 Teamsheets'!$H$2:$Z$132,$A129,$CX$3,'13-14 Teamsheets'!$C$2:$C$132,AZ$1)+CARDS('14-15 Teamsheets'!$H$2:$Z$136,$A129,$CX$3,'14-15 Teamsheets'!$C$2:$C$136,AZ$1)) &amp; ")"</f>
        <v>0(0)</v>
      </c>
      <c r="BD129" s="82">
        <f>MINS_PLAYED('07-08 Teamsheets'!$H$2:$R$88,$A129,'07-08 Teamsheets'!$C$2:$C$88,AZ$1)+MINS_PLAYED('11-12 Teamsheets'!$H$2:$R$119,$A129,'11-12 Teamsheets'!$C$2:$C$119,AZ$1)+MINS_PLAYED('12-13 Teamsheets'!$H$2:$R$126,$A129,'12-13 Teamsheets'!$C$2:$C$126,AZ$1)+MINS_PLAYED('13-14 Teamsheets'!$H$2:$R$132,$A129,'13-14 Teamsheets'!$C$2:$C$132,AZ$1)+MINS_PLAYED('14-15 Teamsheets'!$H$2:$R$136,$A129,'14-15 Teamsheets'!$C$2:$C$136,AZ$1)+MINS_AS_SUB('07-08 Teamsheets'!$S$2:$Z$88,$A129,'07-08 Teamsheets'!$C$2:$C$88,AZ$1)+MINS_AS_SUB('11-12 Teamsheets'!$S$2:$Z$119,$A129,'11-12 Teamsheets'!$C$2:$C$119,AZ$1)+MINS_AS_SUB('12-13 Teamsheets'!$S$2:$Z$126,$A129,'12-13 Teamsheets'!$C$2:$C$126,AZ$1)+MINS_AS_SUB('13-14 Teamsheets'!$S$2:$Z$132,$A129,'13-14 Teamsheets'!$C$2:$C$132,AZ$1)+MINS_AS_SUB('14-15 Teamsheets'!$S$2:$Z$136,$A129,'14-15 Teamsheets'!$C$2:$C$136,AZ$1)</f>
        <v>0</v>
      </c>
      <c r="BE129" s="27" t="str">
        <f>(APPS('08-09 Teamsheets'!$H$2:$R$92,$A129,'08-09 Teamsheets'!$C$2:$C$92,BE$1)+APPS('09-10 Teamsheets'!$H$2:$R$98,$A129,'09-10 Teamsheets'!$C$2:$C$98,BE$1)+APPS('10-11 Teamsheets'!$H$2:$R$107,$A129,'10-11 Teamsheets'!$C$2:$C$107,BE$1)+APPS('11-12 Teamsheets'!$H$2:$R$119,$A129,'11-12 Teamsheets'!$C$2:$C$119,BE$1)+APPS('12-13 Teamsheets'!$H$2:$R$126,$A129,'12-13 Teamsheets'!$C$2:$C$126,BE$1)+APPS('13-14 Teamsheets'!$H$2:$R$132,$A129,'13-14 Teamsheets'!$C$2:$C$132,BE$1)+APPS('14-15 Teamsheets'!$H$2:$R$136,$A129,'14-15 Teamsheets'!$C$2:$C$136,BE$1)) &amp; "(" &amp; (SUBS('08-09 Teamsheets'!$S$2:$Z$92,$A129,'08-09 Teamsheets'!$C$2:$C$92,BE$1)+SUBS('09-10 Teamsheets'!$S$2:$Z$98,$A129,'09-10 Teamsheets'!$C$2:$C$98,BE$1)+SUBS('10-11 Teamsheets'!$S$2:$Z$107,$A129,'10-11 Teamsheets'!$C$2:$C$107,BE$1)+SUBS('11-12 Teamsheets'!$S$2:$Z$119,$A129,'11-12 Teamsheets'!$C$2:$C$119,BE$1)+SUBS('12-13 Teamsheets'!$S$2:$Z$126,$A129,'12-13 Teamsheets'!$C$2:$C$126,BE$1)+SUBS('13-14 Teamsheets'!$S$2:$Z$132,$A129,'13-14 Teamsheets'!$C$2:$C$132,BE$1)+SUBS('14-15 Teamsheets'!$S$2:$Z$136,$A129,'14-15 Teamsheets'!$C$2:$C$136,BE$1)) &amp; ")"</f>
        <v>0(0)</v>
      </c>
      <c r="BF129" s="27" t="str">
        <f>(GOALS('08-09 Teamsheets'!$H$2:$R$92,$A129,'08-09 Teamsheets'!$C$2:$C$92,BE$1)+GOALS('09-10 Teamsheets'!$H$2:$R$98,$A129,'09-10 Teamsheets'!$C$2:$C$98,BE$1)+GOALS('10-11 Teamsheets'!$H$2:$R$107,$A129,'10-11 Teamsheets'!$C$2:$C$107,BE$1)+GOALS('11-12 Teamsheets'!$H$2:$R$119,$A129,'11-12 Teamsheets'!$C$2:$C$119,BE$1)+GOALS('12-13 Teamsheets'!$H$2:$R$126,$A129,'12-13 Teamsheets'!$C$2:$C$126,BE$1)+GOALS('13-14 Teamsheets'!$H$2:$R$132,$A129,'13-14 Teamsheets'!$C$2:$C$132,BE$1)+GOALS('14-15 Teamsheets'!$H$2:$R$136,$A129,'14-15 Teamsheets'!$C$2:$C$136,BE$1)) &amp; "(" &amp; (GOALS('08-09 Teamsheets'!$S$2:$Z$92,$A129,'08-09 Teamsheets'!$C$2:$C$92,BE$1)+GOALS('09-10 Teamsheets'!$S$2:$Z$98,$A129,'09-10 Teamsheets'!$C$2:$C$98,BE$1)+GOALS('10-11 Teamsheets'!$S$2:$Z$107,$A129,'10-11 Teamsheets'!$C$2:$C$107,BE$1)+GOALS('11-12 Teamsheets'!$S$2:$Z$119,$A129,'11-12 Teamsheets'!$C$2:$C$119,BE$1)+GOALS('12-13 Teamsheets'!$S$2:$Z$126,$A129,'12-13 Teamsheets'!$C$2:$C$126,BE$1)+GOALS('13-14 Teamsheets'!$S$2:$Z$132,$A129,'13-14 Teamsheets'!$C$2:$C$132,BE$1)+GOALS('14-15 Teamsheets'!$S$2:$Z$136,$A129,'14-15 Teamsheets'!$C$2:$C$136,BE$1)) &amp; ")"</f>
        <v>0(0)</v>
      </c>
      <c r="BG129" s="27">
        <f>Clean_sheet('08-09 Teamsheets'!$C$2:$H$92,$A129,BE$1)+Clean_sheet('09-10 Teamsheets'!$C$2:$H$98,$A129,BE$1)+Clean_sheet('10-11 Teamsheets'!$C$2:$H$107,$A129,BE$1)+Clean_sheet('11-12 Teamsheets'!$C$2:$H$119,$A129,BE$1)+Clean_sheet('12-13 Teamsheets'!$C$2:$H$126,$A129,BE$1)+Clean_sheet('13-14 Teamsheets'!$C$2:$H$132,$A129,BE$1)+Clean_sheet('14-15 Teamsheets'!$C$2:$H$136,$A129,BE$1)</f>
        <v>0</v>
      </c>
      <c r="BH129" s="27" t="str">
        <f>(CARDS('08-09 Teamsheets'!$H$2:$Z$92,$A129,$CX$2,'08-09 Teamsheets'!$C$2:$C$92,BE$1)+CARDS('09-10 Teamsheets'!$H$2:$Z$98,$A129,$CX$2,'09-10 Teamsheets'!$C$2:$C$98,BE$1)+CARDS('10-11 Teamsheets'!$H$2:$Z$107,$A129,$CX$2,'10-11 Teamsheets'!$C$2:$C$107,BE$1)+CARDS('11-12 Teamsheets'!$H$2:$Z$119,$A129,$CX$2,'11-12 Teamsheets'!$C$2:$C$119,BE$1)+CARDS('12-13 Teamsheets'!$H$2:$Z$126,$A129,$CX$2,'12-13 Teamsheets'!$C$2:$C$126,BE$1)+CARDS('13-14 Teamsheets'!$H$2:$Z$132,$A129,$CX$2,'13-14 Teamsheets'!$C$2:$C$132,BE$1)+CARDS('14-15 Teamsheets'!$H$2:$Z$136,$A129,$CX$2,'14-15 Teamsheets'!$C$2:$C$136,BE$1)) &amp; "(" &amp; (CARDS('08-09 Teamsheets'!$H$2:$Z$92,$A129,$CX$3,'08-09 Teamsheets'!$C$2:$C$92,BE$1)+CARDS('09-10 Teamsheets'!$H$2:$Z$98,$A129,$CX$3,'09-10 Teamsheets'!$C$2:$C$98,BE$1)+CARDS('10-11 Teamsheets'!$H$2:$Z$107,$A129,$CX$3,'10-11 Teamsheets'!$C$2:$C$107,BE$1)+CARDS('11-12 Teamsheets'!$H$2:$Z$119,$A129,$CX$3,'11-12 Teamsheets'!$C$2:$C$119,BE$1)+CARDS('12-13 Teamsheets'!$H$2:$Z$126,$A129,$CX$3,'12-13 Teamsheets'!$C$2:$C$126,BE$1)+CARDS('13-14 Teamsheets'!$H$2:$Z$132,$A129,$CX$3,'13-14 Teamsheets'!$C$2:$C$132,BE$1)+CARDS('14-15 Teamsheets'!$H$2:$Z$136,$A129,$CX$3,'14-15 Teamsheets'!$C$2:$C$136,BE$1)) &amp; ")"</f>
        <v>0(0)</v>
      </c>
      <c r="BI129" s="82">
        <f>MINS_PLAYED('08-09 Teamsheets'!$H$2:$R$92,$A129,'08-09 Teamsheets'!$C$2:$C$92,BE$1)+MINS_PLAYED('09-10 Teamsheets'!$H$2:$R$98,$A129,'09-10 Teamsheets'!$C$2:$C$98,BE$1)+ MINS_AS_SUB('08-09 Teamsheets'!$S$2:$Z$92,$A129,'08-09 Teamsheets'!$C$2:$C$92,BE$1)+ MINS_AS_SUB('09-10 Teamsheets'!$S$2:$Z$98,$A129,'09-10 Teamsheets'!$C$2:$C$98,BE$1)+MINS_PLAYED('10-11 Teamsheets'!$H$2:$R$107,$A129,'10-11 Teamsheets'!$C$2:$C$107,BE$1)+MINS_AS_SUB('10-11 Teamsheets'!$S$2:$Z$107,$A129,'10-11 Teamsheets'!$C$2:$C$107,BE$1)+MINS_PLAYED('11-12 Teamsheets'!$H$2:$R$119,$A129,'11-12 Teamsheets'!$C$2:$C$119,BE$1)+MINS_AS_SUB('11-12 Teamsheets'!$S$2:$Z$119,$A129,'11-12 Teamsheets'!$C$2:$C$119,BE$1)+MINS_PLAYED('12-13 Teamsheets'!$H$2:$R$126,$A129,'12-13 Teamsheets'!$C$2:$C$126,BE$1)+MINS_AS_SUB('12-13 Teamsheets'!$S$2:$Z$126,$A129,'12-13 Teamsheets'!$C$2:$C$126,BE$1)+MINS_PLAYED('13-14 Teamsheets'!$H$2:$R$132,$A129,'13-14 Teamsheets'!$C$2:$C$132,BE$1)+MINS_AS_SUB('13-14 Teamsheets'!$S$2:$Z$132,$A129,'13-14 Teamsheets'!$C$2:$C$132,BE$1)+MINS_PLAYED('14-15 Teamsheets'!$H$2:$R$136,$A129,'14-15 Teamsheets'!$C$2:$C$136,BE$1)+MINS_AS_SUB('14-15 Teamsheets'!$S$2:$Z$136,$A129,'14-15 Teamsheets'!$C$2:$C$136,BE$1)</f>
        <v>0</v>
      </c>
      <c r="BJ129" s="27" t="str">
        <f>(APPS('07-08 Teamsheets'!$H$2:$R$88,$A129,'07-08 Teamsheets'!$C$2:$C$88,BJ$1)+APPS('08-09 Teamsheets'!$H$2:$R$92,$A129,'08-09 Teamsheets'!$C$2:$C$92,BJ$1)+APPS('09-10 Teamsheets'!$H$2:$R$98,$A129,'09-10 Teamsheets'!$C$2:$C$98,BJ$1)+APPS('10-11 Teamsheets'!$H$2:$R$106,$A129,'10-11 Teamsheets'!$C$2:$C$106,BJ$1)+APPS('11-12 Teamsheets'!$H$2:$R$119,$A129,'11-12 Teamsheets'!$C$2:$C$119,BJ$1)+APPS('12-13 Teamsheets'!$H$2:$R$126,$A129,'12-13 Teamsheets'!$C$2:$C$126,BJ$1)+APPS('13-14 Teamsheets'!$H$2:$R$132,$A129,'13-14 Teamsheets'!$C$2:$C$132,BJ$1)+APPS('14-15 Teamsheets'!$H$2:$R$136,$A129,'14-15 Teamsheets'!$C$2:$C$136,BJ$1)) &amp; "(" &amp; (SUBS('07-08 Teamsheets'!$S$2:$Z$88,$A129,'07-08 Teamsheets'!$C$2:$C$88,BJ$1)+SUBS('08-09 Teamsheets'!$S$2:$Z$92,$A129,'08-09 Teamsheets'!$C$2:$C$92,BJ$1)+SUBS('09-10 Teamsheets'!$S$2:$Z$98,$A129,'09-10 Teamsheets'!$C$2:$C$98,BJ$1)+SUBS('10-11 Teamsheets'!$S$2:$Z$106,$A129,'10-11 Teamsheets'!$C$2:$C$106,BJ$1)+SUBS('11-12 Teamsheets'!$S$2:$Z$119,$A129,'11-12 Teamsheets'!$C$2:$C$119,BJ$1)+SUBS('12-13 Teamsheets'!$S$2:$Z$126,$A129,'12-13 Teamsheets'!$C$2:$C$126,BJ$1)+SUBS('13-14 Teamsheets'!$S$2:$Z$132,$A129,'13-14 Teamsheets'!$C$2:$C$132,BJ$1)+SUBS('14-15 Teamsheets'!$S$2:$Z$136,$A129,'14-15 Teamsheets'!$C$2:$C$136,BJ$1)) &amp; ")"</f>
        <v>0(0)</v>
      </c>
      <c r="BK129" s="27" t="str">
        <f>(GOALS('07-08 Teamsheets'!$H$2:$R$88,$A129,'07-08 Teamsheets'!$C$2:$C$88,BJ$1)+GOALS('08-09 Teamsheets'!$H$2:$R$92,$A129,'08-09 Teamsheets'!$C$2:$C$92,BJ$1)+GOALS('09-10 Teamsheets'!$H$2:$R$98,$A129,'09-10 Teamsheets'!$C$2:$C$98,BJ$1)+GOALS('10-11 Teamsheets'!$H$2:$R$106,$A129,'10-11 Teamsheets'!$C$2:$C$106,BJ$1)+GOALS('11-12 Teamsheets'!$H$2:$R$119,$A129,'11-12 Teamsheets'!$C$2:$C$119,BJ$1)+GOALS('12-13 Teamsheets'!$H$2:$R$126,$A129,'12-13 Teamsheets'!$C$2:$C$126,BJ$1)+GOALS('13-14 Teamsheets'!$H$2:$R$132,$A129,'13-14 Teamsheets'!$C$2:$C$132,BJ$1)+GOALS('14-15 Teamsheets'!$H$2:$R$136,$A129,'14-15 Teamsheets'!$C$2:$C$136,BJ$1)) &amp; "(" &amp; (GOALS('07-08 Teamsheets'!$S$2:$Z$88,$A129,'07-08 Teamsheets'!$C$2:$C$88,BJ$1)+GOALS('08-09 Teamsheets'!$S$2:$Z$92,$A129,'08-09 Teamsheets'!$C$2:$C$92,BJ$1)+GOALS('09-10 Teamsheets'!$S$2:$Z$98,$A129,'09-10 Teamsheets'!$C$2:$C$98,BJ$1)+GOALS('10-11 Teamsheets'!$S$2:$Z$106,$A129,'10-11 Teamsheets'!$C$2:$C$106,BJ$1)+GOALS('11-12 Teamsheets'!$S$2:$Z$119,$A129,'11-12 Teamsheets'!$C$2:$C$119,BJ$1)+GOALS('12-13 Teamsheets'!$S$2:$Z$126,$A129,'12-13 Teamsheets'!$C$2:$C$126,BJ$1)+GOALS('13-14 Teamsheets'!$S$2:$Z$132,$A129,'13-14 Teamsheets'!$C$2:$C$132,BJ$1)+GOALS('14-15 Teamsheets'!$S$2:$Z$136,$A129,'14-15 Teamsheets'!$C$2:$C$136,BJ$1)) &amp; ")"</f>
        <v>0(0)</v>
      </c>
      <c r="BL129" s="27">
        <f>Clean_sheet('07-08 Teamsheets'!$C$2:$H$92,$A129,BJ$1)+Clean_sheet('08-09 Teamsheets'!$C$2:$H$92,$A129,BJ$1)+Clean_sheet('09-10 Teamsheets'!$C$2:$H$98,$A129,BJ$1)+Clean_sheet('10-11 Teamsheets'!$C$2:$H$106,$A129,BJ$1)+Clean_sheet('11-12 Teamsheets'!$C$2:$H$119,$A129,BJ$1)+Clean_sheet('12-13 Teamsheets'!$C$2:$H$126,$A129,BJ$1)+Clean_sheet('13-14 Teamsheets'!$C$2:$H$132,$A129,BJ$1)+Clean_sheet('14-15 Teamsheets'!$C$2:$H$136,$A129,BJ$1)</f>
        <v>0</v>
      </c>
      <c r="BM129" s="27" t="str">
        <f>(CARDS('07-08 Teamsheets'!$H$2:$Z$88,$A129,$CX$2,'07-08 Teamsheets'!$C$2:$C$88,BJ$1)+CARDS('08-09 Teamsheets'!$H$2:$Z$92,$A129,$CX$2,'08-09 Teamsheets'!$C$2:$C$92,BJ$1)+CARDS('09-10 Teamsheets'!$H$2:$Z$98,$A129,$CX$2,'09-10 Teamsheets'!$C$2:$C$98,BJ$1)+CARDS('10-11 Teamsheets'!$H$2:$Z$106,$A129,$CX$2,'10-11 Teamsheets'!$C$2:$C$106,BJ$1)+CARDS('11-12 Teamsheets'!$H$2:$Z$119,$A129,$CX$2,'11-12 Teamsheets'!$C$2:$C$119,BJ$1)+CARDS('12-13 Teamsheets'!$H$2:$Z$126,$A129,$CX$2,'12-13 Teamsheets'!$C$2:$C$126,BJ$1)+CARDS('13-14 Teamsheets'!$H$2:$Z$132,$A129,$CX$2,'13-14 Teamsheets'!$C$2:$C$132,BJ$1)+CARDS('14-15 Teamsheets'!$H$2:$Z$136,$A129,$CX$2,'14-15 Teamsheets'!$C$2:$C$136,BJ$1)) &amp; "(" &amp; (CARDS('07-08 Teamsheets'!$H$2:$Z$88,$A129,$CX$3,'07-08 Teamsheets'!$C$2:$C$88,BJ$1)+CARDS('08-09 Teamsheets'!$H$2:$Z$92,$A129,$CX$3,'08-09 Teamsheets'!$C$2:$C$92,BJ$1)+CARDS('09-10 Teamsheets'!$H$2:$Z$98,$A129,$CX$3,'09-10 Teamsheets'!$C$2:$C$98,BJ$1)+CARDS('10-11 Teamsheets'!$H$2:$Z$106,$A129,$CX$3,'10-11 Teamsheets'!$C$2:$C$106,BJ$1)+CARDS('11-12 Teamsheets'!$H$2:$Z$119,$A129,$CX$3,'11-12 Teamsheets'!$C$2:$C$119,BJ$1)+CARDS('12-13 Teamsheets'!$H$2:$Z$126,$A129,$CX$3,'12-13 Teamsheets'!$C$2:$C$126,BJ$1)+CARDS('13-14 Teamsheets'!$H$2:$Z$132,$A129,$CX$3,'13-14 Teamsheets'!$C$2:$C$132,BJ$1)+CARDS('14-15 Teamsheets'!$H$2:$Z$136,$A129,$CX$3,'14-15 Teamsheets'!$C$2:$C$136,BJ$1)) &amp; ")"</f>
        <v>0(0)</v>
      </c>
      <c r="BN129" s="82">
        <f>MINS_PLAYED('07-08 Teamsheets'!$H$2:$R$88,$A129,'07-08 Teamsheets'!$C$2:$C$88,BJ$1)+MINS_PLAYED('08-09 Teamsheets'!$H$2:$R$92,$A129,'08-09 Teamsheets'!$C$2:$C$92,BJ$1)+MINS_PLAYED('09-10 Teamsheets'!$H$2:$R$98,$A129,'09-10 Teamsheets'!$C$2:$C$98,BJ$1)+MINS_PLAYED('10-11 Teamsheets'!$H$2:$R$106,$A129,'10-11 Teamsheets'!$C$2:$C$106,BJ$1)+MINS_PLAYED('11-12 Teamsheets'!$H$2:$R$119,$A129,'11-12 Teamsheets'!$C$2:$C$119,BJ$1)+MINS_PLAYED('12-13 Teamsheets'!$H$2:$R$126,$A129,'12-13 Teamsheets'!$C$2:$C$126,BJ$1)+MINS_PLAYED('13-14 Teamsheets'!$H$2:$R$132,$A129,'13-14 Teamsheets'!$C$2:$C$132,BJ$1)+MINS_PLAYED('14-15 Teamsheets'!$H$2:$R$136,$A129,'14-15 Teamsheets'!$C$2:$C$136,BJ$1)+MINS_AS_SUB('07-08 Teamsheets'!$S$2:$Z$88,$A129,'07-08 Teamsheets'!$C$2:$C$88,BJ$1)+MINS_AS_SUB('08-09 Teamsheets'!$S$2:$Z$92,$A129,'08-09 Teamsheets'!$C$2:$C$92,BJ$1)+MINS_AS_SUB('09-10 Teamsheets'!$S$2:$Z$98,$A129,'09-10 Teamsheets'!$C$2:$C$98,BJ$1)+MINS_AS_SUB('10-11 Teamsheets'!$S$2:$Z$106,$A129,'10-11 Teamsheets'!$C$2:$C$106,BJ$1)+MINS_AS_SUB('11-12 Teamsheets'!$S$2:$Z$119,$A129,'11-12 Teamsheets'!$C$2:$C$119,BJ$1)+MINS_AS_SUB('12-13 Teamsheets'!$S$2:$Z$126,$A129,'12-13 Teamsheets'!$C$2:$C$126,BJ$1)+MINS_AS_SUB('13-14 Teamsheets'!$S$2:$Z$132,$A129,'13-14 Teamsheets'!$C$2:$C$132,BJ$1)+MINS_AS_SUB('14-15 Teamsheets'!$S$2:$Z$136,$A129,'14-15 Teamsheets'!$C$2:$C$136,BJ$1)</f>
        <v>0</v>
      </c>
      <c r="BO129" s="27" t="str">
        <f>(APPS('07-08 Teamsheets'!$H$2:$R$88,$A129,'07-08 Teamsheets'!$C$2:$C$88,BO$1)+APPS('08-09 Teamsheets'!$H$2:$R$92,$A129,'08-09 Teamsheets'!$C$2:$C$92,BO$1)+APPS('09-10 Teamsheets'!$H$2:$R$98,$A129,'09-10 Teamsheets'!$C$2:$C$98,BO$1)+APPS('10-11 Teamsheets'!$H$2:$R$106,$A129,'10-11 Teamsheets'!$C$2:$C$106,BO$1)+APPS('11-12 Teamsheets'!$H$2:$R$119,$A129,'11-12 Teamsheets'!$C$2:$C$119,BO$1)+APPS('12-13 Teamsheets'!$H$2:$R$126,$A129,'12-13 Teamsheets'!$C$2:$C$126,BO$1)+APPS('13-14 Teamsheets'!$H$2:$R$132,$A129,'13-14 Teamsheets'!$C$2:$C$132,BO$1)+APPS('14-15 Teamsheets'!$H$2:$R$136,$A129,'14-15 Teamsheets'!$C$2:$C$136,BO$1)) &amp; "(" &amp; (SUBS('07-08 Teamsheets'!$S$2:$Z$88,$A129,'07-08 Teamsheets'!$C$2:$C$88,BO$1)+SUBS('08-09 Teamsheets'!$S$2:$Z$92,$A129,'08-09 Teamsheets'!$C$2:$C$92,BO$1)+SUBS('09-10 Teamsheets'!$S$2:$Z$98,$A129,'09-10 Teamsheets'!$C$2:$C$98,BO$1)+SUBS('10-11 Teamsheets'!$S$2:$Z$106,$A129,'10-11 Teamsheets'!$C$2:$C$106,BO$1)+SUBS('11-12 Teamsheets'!$S$2:$Z$119,$A129,'11-12 Teamsheets'!$C$2:$C$119,BO$1)+SUBS('12-13 Teamsheets'!$S$2:$Z$126,$A129,'12-13 Teamsheets'!$C$2:$C$126,BO$1)+SUBS('13-14 Teamsheets'!$S$2:$Z$132,$A129,'13-14 Teamsheets'!$C$2:$C$132,BO$1)+SUBS('14-15 Teamsheets'!$S$2:$Z$136,$A129,'14-15 Teamsheets'!$C$2:$C$136,BO$1)) &amp; ")"</f>
        <v>0(0)</v>
      </c>
      <c r="BP129" s="27" t="str">
        <f>(GOALS('07-08 Teamsheets'!$H$2:$R$88,$A129,'07-08 Teamsheets'!$C$2:$C$88,BO$1)+GOALS('08-09 Teamsheets'!$H$2:$R$92,$A129,'08-09 Teamsheets'!$C$2:$C$92,BO$1)+GOALS('09-10 Teamsheets'!$H$2:$R$98,$A129,'09-10 Teamsheets'!$C$2:$C$98,BO$1)+GOALS('10-11 Teamsheets'!$H$2:$R$106,$A129,'10-11 Teamsheets'!$C$2:$C$106,BO$1)+GOALS('11-12 Teamsheets'!$H$2:$R$119,$A129,'11-12 Teamsheets'!$C$2:$C$119,BO$1)+GOALS('12-13 Teamsheets'!$H$2:$R$126,$A129,'12-13 Teamsheets'!$C$2:$C$126,BO$1)+GOALS('13-14 Teamsheets'!$H$2:$R$132,$A129,'13-14 Teamsheets'!$C$2:$C$132,BO$1)+GOALS('14-15 Teamsheets'!$H$2:$R$136,$A129,'14-15 Teamsheets'!$C$2:$C$136,BO$1)) &amp; "(" &amp; (GOALS('07-08 Teamsheets'!$S$2:$Z$88,$A129,'07-08 Teamsheets'!$C$2:$C$88,BO$1)+GOALS('08-09 Teamsheets'!$S$2:$Z$92,$A129,'08-09 Teamsheets'!$C$2:$C$92,BO$1)+GOALS('09-10 Teamsheets'!$S$2:$Z$98,$A129,'09-10 Teamsheets'!$C$2:$C$98,BO$1)+GOALS('10-11 Teamsheets'!$S$2:$Z$106,$A129,'10-11 Teamsheets'!$C$2:$C$106,BO$1)+GOALS('11-12 Teamsheets'!$S$2:$Z$119,$A129,'11-12 Teamsheets'!$C$2:$C$119,BO$1)+GOALS('12-13 Teamsheets'!$S$2:$Z$126,$A129,'12-13 Teamsheets'!$C$2:$C$126,BO$1)+GOALS('13-14 Teamsheets'!$S$2:$Z$132,$A129,'13-14 Teamsheets'!$C$2:$C$132,BO$1)+GOALS('14-15 Teamsheets'!$S$2:$Z$136,$A129,'14-15 Teamsheets'!$C$2:$C$136,BO$1)) &amp; ")"</f>
        <v>0(0)</v>
      </c>
      <c r="BQ129" s="27">
        <f>Clean_sheet('07-08 Teamsheets'!$C$2:$H$92,$A129,BO$1)+Clean_sheet('08-09 Teamsheets'!$C$2:$H$92,$A129,BO$1)+Clean_sheet('09-10 Teamsheets'!$C$2:$H$98,$A129,BO$1)+Clean_sheet('10-11 Teamsheets'!$C$2:$H$106,$A129,BO$1)+Clean_sheet('11-12 Teamsheets'!$C$2:$H$119,$A129,BO$1)+Clean_sheet('12-13 Teamsheets'!$C$2:$H$126,$A129,BO$1)+Clean_sheet('13-14 Teamsheets'!$C$2:$H$132,$A129,BO$1)+Clean_sheet('14-15 Teamsheets'!$C$2:$H$136,$A129,BO$1)</f>
        <v>0</v>
      </c>
      <c r="BR129" s="27" t="str">
        <f>(CARDS('07-08 Teamsheets'!$H$2:$Z$88,$A129,$CX$2,'07-08 Teamsheets'!$C$2:$C$88,BO$1)+CARDS('08-09 Teamsheets'!$H$2:$Z$92,$A129,$CX$2,'08-09 Teamsheets'!$C$2:$C$92,BO$1)+CARDS('09-10 Teamsheets'!$H$2:$Z$98,$A129,$CX$2,'09-10 Teamsheets'!$C$2:$C$98,BO$1)+CARDS('10-11 Teamsheets'!$H$2:$Z$106,$A129,$CX$2,'10-11 Teamsheets'!$C$2:$C$106,BO$1)+CARDS('11-12 Teamsheets'!$H$2:$Z$119,$A129,$CX$2,'11-12 Teamsheets'!$C$2:$C$119,BO$1)+CARDS('12-13 Teamsheets'!$H$2:$Z$126,$A129,$CX$2,'12-13 Teamsheets'!$C$2:$C$126,BO$1)+CARDS('13-14 Teamsheets'!$H$2:$Z$132,$A129,$CX$2,'13-14 Teamsheets'!$C$2:$C$132,BO$1)+CARDS('14-15 Teamsheets'!$H$2:$Z$136,$A129,$CX$2,'14-15 Teamsheets'!$C$2:$C$136,BO$1)) &amp; "(" &amp; (CARDS('07-08 Teamsheets'!$H$2:$Z$88,$A129,$CX$3,'07-08 Teamsheets'!$C$2:$C$88,BO$1)+CARDS('08-09 Teamsheets'!$H$2:$Z$92,$A129,$CX$3,'08-09 Teamsheets'!$C$2:$C$92,BO$1)+CARDS('09-10 Teamsheets'!$H$2:$Z$98,$A129,$CX$3,'09-10 Teamsheets'!$C$2:$C$98,BO$1)+CARDS('10-11 Teamsheets'!$H$2:$Z$106,$A129,$CX$3,'10-11 Teamsheets'!$C$2:$C$106,BO$1)+CARDS('11-12 Teamsheets'!$H$2:$Z$119,$A129,$CX$3,'11-12 Teamsheets'!$C$2:$C$119,BO$1)+CARDS('12-13 Teamsheets'!$H$2:$Z$126,$A129,$CX$3,'12-13 Teamsheets'!$C$2:$C$126,BO$1)+CARDS('13-14 Teamsheets'!$H$2:$Z$132,$A129,$CX$3,'13-14 Teamsheets'!$C$2:$C$132,BO$1)+CARDS('14-15 Teamsheets'!$H$2:$Z$136,$A129,$CX$3,'14-15 Teamsheets'!$C$2:$C$136,BO$1)) &amp; ")"</f>
        <v>0(0)</v>
      </c>
      <c r="BS129" s="82">
        <f>MINS_PLAYED('07-08 Teamsheets'!$H$2:$R$88,$A129,'07-08 Teamsheets'!$C$2:$C$88,BO$1)+MINS_PLAYED('08-09 Teamsheets'!$H$2:$R$92,$A129,'08-09 Teamsheets'!$C$2:$C$92,BO$1)+MINS_PLAYED('09-10 Teamsheets'!$H$2:$R$98,$A129,'09-10 Teamsheets'!$C$2:$C$98,BO$1)+MINS_PLAYED('10-11 Teamsheets'!$H$2:$R$106,$A129,'10-11 Teamsheets'!$C$2:$C$106,BO$1)+MINS_PLAYED('11-12 Teamsheets'!$H$2:$R$119,$A129,'11-12 Teamsheets'!$C$2:$C$119,BO$1)+MINS_PLAYED('12-13 Teamsheets'!$H$2:$R$126,$A129,'12-13 Teamsheets'!$C$2:$C$126,BO$1)+MINS_PLAYED('13-14 Teamsheets'!$H$2:$R$132,$A129,'13-14 Teamsheets'!$C$2:$C$132,BO$1)+MINS_PLAYED('14-15 Teamsheets'!$H$2:$R$136,$A129,'14-15 Teamsheets'!$C$2:$C$136,BO$1)+MINS_AS_SUB('07-08 Teamsheets'!$S$2:$Z$88,$A129,'07-08 Teamsheets'!$C$2:$C$88,BO$1)+MINS_AS_SUB('08-09 Teamsheets'!$S$2:$Z$92,$A129,'08-09 Teamsheets'!$C$2:$C$92,BO$1)+MINS_AS_SUB('09-10 Teamsheets'!$S$2:$Z$98,$A129,'09-10 Teamsheets'!$C$2:$C$98,BO$1)+MINS_AS_SUB('10-11 Teamsheets'!$S$2:$Z$106,$A129,'10-11 Teamsheets'!$C$2:$C$106,BO$1)+MINS_AS_SUB('11-12 Teamsheets'!$S$2:$Z$119,$A129,'11-12 Teamsheets'!$C$2:$C$119,BO$1)+MINS_AS_SUB('12-13 Teamsheets'!$S$2:$Z$126,$A129,'12-13 Teamsheets'!$C$2:$C$126,BO$1)+MINS_AS_SUB('13-14 Teamsheets'!$S$2:$Z$132,$A129,'13-14 Teamsheets'!$C$2:$C$132,BO$1)+MINS_AS_SUB('14-15 Teamsheets'!$S$2:$Z$136,$A129,'14-15 Teamsheets'!$C$2:$C$136,BO$1)</f>
        <v>0</v>
      </c>
      <c r="BT129" s="71">
        <f>APPS('05-06 Teamsheets'!$H$2:$R$71,$A129,'05-06 Teamsheets'!$C$2:$C$71,B$1)+SUBS('05-06 Teamsheets'!$S$2:$W$71,$A129,'05-06 Teamsheets'!$C$2:$C$71,B$1)+APPS('06-07 Teamsheets'!$H$2:$R$83,$A129,'06-07 Teamsheets'!$C$2:$C$83,G$1)+SUBS('06-07 Teamsheets'!$S$2:$Z$83,$A129,'06-07 Teamsheets'!$C$2:$C$83,G$1)+APPS('07-08 Teamsheets'!$H$2:$R$88,$A129,'07-08 Teamsheets'!$C$2:$C$88,L$1)+SUBS('07-08 Teamsheets'!$S$2:$Z$88,$A129,'07-08 Teamsheets'!$C$2:$C$88,L$1)+APPS('08-09 Teamsheets'!$H$2:$R$92,$A129,'08-09 Teamsheets'!$C$2:$C$92,Q$1)+SUBS('08-09 Teamsheets'!$S$2:$Z$92,$A129,'08-09 Teamsheets'!$C$2:$C$92,Q$1)+APPS('09-10 Teamsheets'!$H$2:$R$98,$A129,'09-10 Teamsheets'!$C$2:$C$98,Q$1)+SUBS('09-10 Teamsheets'!$S$2:$Z$98,$A129,'09-10 Teamsheets'!$C$2:$C$98,Q$1)+APPS('10-11 Teamsheets'!$H$2:$R$107,$A129,'10-11 Teamsheets'!$C$2:$C$107,Q$1)+SUBS('10-11 Teamsheets'!$S$2:$Z$107,$A129,'10-11 Teamsheets'!$C$2:$C$107,Q$1)+APPS('11-12 Teamsheets'!$H$2:$R$119,$A129,'11-12 Teamsheets'!$C$2:$C$119,Q$1)+SUBS('11-12 Teamsheets'!$S$2:$Z$119,$A129,'11-12 Teamsheets'!$C$2:$C$119,Q$1)+APPS('12-13 Teamsheets'!$H$2:$R$126,$A129,'12-13 Teamsheets'!$C$2:$C$126,Q$1)+SUBS('12-13 Teamsheets'!$S$2:$Z$126,$A129,'12-13 Teamsheets'!$C$2:$C$126,Q$1)+APPS('13-14 Teamsheets'!$H$2:$R$132,$A129,'13-14 Teamsheets'!$C$2:$C$132,Q$1)+SUBS('13-14 Teamsheets'!$S$2:$Z$132,$A129,'13-14 Teamsheets'!$C$2:$C$132,Q$1)+APPS('14-15 Teamsheets'!$H$2:$R$136,$A129,'14-15 Teamsheets'!$C$2:$C$136,Q$1)+SUBS('14-15 Teamsheets'!$S$2:$Z$136,$A129,'14-15 Teamsheets'!$C$2:$C$136,Q$1)</f>
        <v>9</v>
      </c>
      <c r="BU129" s="132">
        <v>0</v>
      </c>
      <c r="BV129" s="27">
        <f>APPS('07-08 Teamsheets'!$H$2:$R$88,$A129,'07-08 Teamsheets'!$C$2:$C$88,AZ$1)+SUBS('07-08 Teamsheets'!$S$2:$Z$88,$A129,'07-08 Teamsheets'!$C$2:$C$88,AZ$1)+APPS('11-12 Teamsheets'!$H$2:$R$119,$A129,'11-12 Teamsheets'!$C$2:$C$119,AZ$1)+SUBS('11-12 Teamsheets'!$S$2:$Z$119,$A129,'11-12 Teamsheets'!$C$2:$C$119,AZ$1)+APPS('12-13 Teamsheets'!$H$2:$R$126,$A129,'12-13 Teamsheets'!$C$2:$C$126,AZ$1)+SUBS('12-13 Teamsheets'!$S$2:$Z$126,$A129,'12-13 Teamsheets'!$C$2:$C$126,AZ$1)+APPS('13-14 Teamsheets'!$H$2:$R$132,$A129,'13-14 Teamsheets'!$C$2:$C$132,AZ$1)+SUBS('13-14 Teamsheets'!$S$2:$Z$132,$A129,'13-14 Teamsheets'!$C$2:$C$132,AZ$1)+APPS('14-15 Teamsheets'!$H$2:$R$136,$A129,'14-15 Teamsheets'!$C$2:$C$136,AZ$1)+SUBS('14-15 Teamsheets'!$S$2:$Z$136,$A129,'14-15 Teamsheets'!$C$2:$C$136,AZ$1)+APPS('08-09 Teamsheets'!$H$2:$R$92,$A129,'08-09 Teamsheets'!$C$2:$C$92,BE$1)+APPS('09-10 Teamsheets'!$H$2:$R$98,$A129,'09-10 Teamsheets'!$C$2:$C$98,BE$1)+SUBS('08-09 Teamsheets'!$S$2:$Z$92,$A129,'08-09 Teamsheets'!$C$2:$C$92,BE$1)+SUBS('09-10 Teamsheets'!$S$2:$Z$98,$A129,'09-10 Teamsheets'!$C$2:$C$98,BE$1)+APPS('10-11 Teamsheets'!$H$2:$R$107,$A129,'10-11 Teamsheets'!$C$2:$C$107,BE$1)+SUBS('10-11 Teamsheets'!$S$2:$Z$107,$A129,'10-11 Teamsheets'!$C$2:$C$107,BE$1)+APPS('11-12 Teamsheets'!$H$2:$R$119,$A129,'11-12 Teamsheets'!$C$2:$C$119,BE$1)+SUBS('11-12 Teamsheets'!$S$2:$Z$119,$A129,'11-12 Teamsheets'!$C$2:$C$119,BE$1)+APPS('12-13 Teamsheets'!$H$2:$R$126,$A129,'12-13 Teamsheets'!$C$2:$C$126,BE$1)+SUBS('12-13 Teamsheets'!$S$2:$Z$126,$A129,'12-13 Teamsheets'!$C$2:$C$126,BE$1)+APPS('13-14 Teamsheets'!$H$2:$R$132,$A129,'13-14 Teamsheets'!$C$2:$C$132,BE$1)+SUBS('13-14 Teamsheets'!$S$2:$Z$132,$A129,'13-14 Teamsheets'!$C$2:$C$132,BE$1)+APPS('14-15 Teamsheets'!$H$2:$R$136,$A129,'14-15 Teamsheets'!$C$2:$C$136,BE$1)+SUBS('14-15 Teamsheets'!$S$2:$Z$136,$A129,'14-15 Teamsheets'!$C$2:$C$136,BE$1)</f>
        <v>0</v>
      </c>
      <c r="BW129" s="27">
        <f>APPS('07-08 Teamsheets'!$H$2:$R$88,$A129,'07-08 Teamsheets'!$C$2:$C$88,BJ$1)+APPS('08-09 Teamsheets'!$H$2:$R$92,$A129,'08-09 Teamsheets'!$C$2:$C$92,BJ$1)+APPS('09-10 Teamsheets'!$H$2:$R$98,$A129,'09-10 Teamsheets'!$C$2:$C$98,BJ$1)+SUBS('07-08 Teamsheets'!$S$2:$Z$88,$A129,'07-08 Teamsheets'!$C$2:$C$88,BJ$1)+SUBS('08-09 Teamsheets'!$S$2:$Z$92,$A129,'08-09 Teamsheets'!$C$2:$C$92,BJ$1)+SUBS('09-10 Teamsheets'!$S$2:$Z$98,$A129,'09-10 Teamsheets'!$C$2:$C$98,BJ$1)+APPS('10-11 Teamsheets'!$H$2:$R$107,$A129,'10-11 Teamsheets'!$C$2:$C$107,BJ$1)+SUBS('10-11 Teamsheets'!$S$2:$Z$107,$A129,'10-11 Teamsheets'!$C$2:$C$107,BJ$1)+APPS('11-12 Teamsheets'!$H$2:$R$119,$A129,'11-12 Teamsheets'!$C$2:$C$119,BJ$1)+SUBS('11-12 Teamsheets'!$S$2:$Z$111,$A129,'11-12 Teamsheets'!$C$2:$C$119,BJ$1)+APPS('12-13 Teamsheets'!$H$2:$R$126,$A129,'12-13 Teamsheets'!$C$2:$C$126,BJ$1)+SUBS('12-13 Teamsheets'!$S$2:$Z$118,$A129,'12-13 Teamsheets'!$C$2:$C$126,BJ$1)+APPS('13-14 Teamsheets'!$H$2:$R$132,$A129,'13-14 Teamsheets'!$C$2:$C$132,BJ$1)+SUBS('13-14 Teamsheets'!$S$2:$Z$124,$A129,'13-14 Teamsheets'!$C$2:$C$132,BJ$1)+APPS('14-15 Teamsheets'!$H$2:$R$136,$A129,'14-15 Teamsheets'!$C$2:$C$136,BJ$1)+SUBS('14-15 Teamsheets'!$S$2:$Z$128,$A129,'14-15 Teamsheets'!$C$2:$C$136,BJ$1)</f>
        <v>0</v>
      </c>
      <c r="BX129" s="27">
        <f>APPS('07-08 Teamsheets'!$H$2:$R$88,$A129,'07-08 Teamsheets'!$C$2:$C$88,BO$1)+APPS('08-09 Teamsheets'!$H$2:$R$92,$A129,'08-09 Teamsheets'!$C$2:$C$92,BO$1)+APPS('09-10 Teamsheets'!$H$2:$R$98,$A129,'09-10 Teamsheets'!$C$2:$C$98,BO$1)+SUBS('07-08 Teamsheets'!$S$2:$Z$88,$A129,'07-08 Teamsheets'!$C$2:$C$88,BO$1)+SUBS('08-09 Teamsheets'!$S$2:$Z$92,$A129,'08-09 Teamsheets'!$C$2:$C$92,BO$1)+SUBS('09-10 Teamsheets'!$S$2:$Z$98,$A129,'09-10 Teamsheets'!$C$2:$C$98,BO$1)+APPS('10-11 Teamsheets'!$H$2:$R$107,$A129,'10-11 Teamsheets'!$C$2:$C$107,BO$1)+SUBS('10-11 Teamsheets'!$S$2:$Z$107,$A129,'10-11 Teamsheets'!$C$2:$C$107,BO$1)+APPS('11-12 Teamsheets'!$H$2:$R$119,$A129,'11-12 Teamsheets'!$C$2:$C$119,BO$1)+SUBS('11-12 Teamsheets'!$S$2:$Z$119,$A129,'11-12 Teamsheets'!$C$2:$C$119,BO$1)+APPS('12-13 Teamsheets'!$H$2:$R$126,$A129,'12-13 Teamsheets'!$C$2:$C$126,BO$1)+SUBS('12-13 Teamsheets'!$S$2:$Z$126,$A129,'12-13 Teamsheets'!$C$2:$C$126,BO$1)+APPS('13-14 Teamsheets'!$H$2:$R$132,$A129,'13-14 Teamsheets'!$C$2:$C$132,BO$1)+SUBS('13-14 Teamsheets'!$S$2:$Z$132,$A129,'13-14 Teamsheets'!$C$2:$C$132,BO$1)+APPS('14-15 Teamsheets'!$H$2:$R$136,$A129,'14-15 Teamsheets'!$C$2:$C$136,BO$1)+SUBS('14-15 Teamsheets'!$S$2:$Z$136,$A129,'14-15 Teamsheets'!$C$2:$C$136,BO$1)</f>
        <v>0</v>
      </c>
      <c r="BY129" s="28">
        <f t="shared" si="31"/>
        <v>0</v>
      </c>
      <c r="BZ129" s="27" t="str">
        <f>(APPS('05-06 Teamsheets'!$H$2:$R$71,$A129) + APPS('06-07 Teamsheets'!$H$2:$R$83,$A129) +APPS('07-08 Teamsheets'!$H$2:$R$88,$A129) + APPS('08-09 Teamsheets'!$H$2:$R$92,$A129)+APPS('09-10 Teamsheets'!$H$2:$R$98,$A129)+APPS('10-11 Teamsheets'!$H$2:$R$107,$A129)+APPS('11-12 Teamsheets'!$H$2:$R$119,$A129)+APPS('12-13 Teamsheets'!$H$2:$R$126,$A129)+APPS('13-14 Teamsheets'!$H$2:$R$132,$A129)+APPS('14-15 Teamsheets'!$H$2:$R$136,$A129)) &amp; "(" &amp; (SUBS('05-06 Teamsheets'!$S$2:$W$71,$A129)+SUBS('06-07 Teamsheets'!$S$2:$Z$83,$A129)+SUBS('07-08 Teamsheets'!$S$2:$Z$88,$A129) +SUBS('08-09 Teamsheets'!$S$2:$Z$92,$A129)+SUBS('09-10 Teamsheets'!$S$2:$Z$98,$A129)+SUBS('10-11 Teamsheets'!$S$2:$Z$107,$A129)+SUBS('11-12 Teamsheets'!$S$2:$Z$119,$A129)+SUBS('12-13 Teamsheets'!$S$2:$Z$126,$A129)+SUBS('13-14 Teamsheets'!$S$2:$Z$132,$A129)+SUBS('14-15 Teamsheets'!$S$2:$Z$136,$A129)) &amp; ")"</f>
        <v>3(6)</v>
      </c>
      <c r="CA129" s="28">
        <f t="shared" si="32"/>
        <v>9</v>
      </c>
      <c r="CB129" s="71">
        <f>GOALS('05-06 Teamsheets'!$H$2:$W$71,$A129,'05-06 Teamsheets'!$C$2:$C$71,B$1)+GOALS('06-07 Teamsheets'!$H$2:$Z$83,$A129,'06-07 Teamsheets'!$C$2:$C$83,G$1)+GOALS('07-08 Teamsheets'!$H$2:$Z$88,$A129,'07-08 Teamsheets'!$C$2:$C$88,L$1)+GOALS('08-09 Teamsheets'!$H$2:$Z$92,$A129,'08-09 Teamsheets'!$C$2:$C$92,Q$1)+GOALS('09-10 Teamsheets'!$H$2:$Z$98,$A129,'09-10 Teamsheets'!$C$2:$C$98,Q$1)+GOALS('10-11 Teamsheets'!$H$2:$Z$107,$A129,'10-11 Teamsheets'!$C$2:$C$107,Q$1)+GOALS('11-12 Teamsheets'!$H$2:$Z$119,$A129,'11-12 Teamsheets'!$C$2:$C$119,Q$1)+GOALS('12-13 Teamsheets'!$H$2:$Z$126,$A129,'12-13 Teamsheets'!$C$2:$C$126,Q$1)+GOALS('13-14 Teamsheets'!$H$2:$Z$132,$A129,'13-14 Teamsheets'!$C$2:$C$132,Q$1)+GOALS('14-15 Teamsheets'!$H$2:$Z$136,$A129,'14-15 Teamsheets'!$C$2:$C$136,Q$1)</f>
        <v>0</v>
      </c>
      <c r="CC129" s="27">
        <f>GOALS('05-06 Teamsheets'!$H$2:$W$71,$A129,'05-06 Teamsheets'!$C$2:$C$71,V$1)+GOALS('05-06 Teamsheets'!$H$2:$W$71,$A129,'05-06 Teamsheets'!$C$2:$C$71,AA$1)+GOALS('06-07 Teamsheets'!$H$2:$Z$83,$A129,'06-07 Teamsheets'!$C$2:$C$83,AF$1)+GOALS('06-07 Teamsheets'!$H$2:$Z$83,$A129,'06-07 Teamsheets'!$C$2:$C$83,AK$1)+GOALS('07-08 Teamsheets'!$H$2:$Z$88,$A129,'07-08 Teamsheets'!$C$2:$C$88,AP$1)+GOALS('07-08 Teamsheets'!$H$2:$Z$88,$A129,'07-08 Teamsheets'!$C$2:$C$88,AU$1)+GOALS('07-08 Teamsheets'!$H$2:$Z$88,$A129,'07-08 Teamsheets'!$C$2:$C$88,AZ$1)+GOALS('11-12 Teamsheets'!$H$2:$Z$119,$A129,'11-12 Teamsheets'!$C$2:$C$119,AZ$1)+GOALS('12-13 Teamsheets'!$H$2:$Z$120,$A129,'12-13 Teamsheets'!$C$2:$C$120,AZ$1)+GOALS('13-14 Teamsheets'!$H$2:$Z$126,$A129,'13-14 Teamsheets'!$C$2:$C$126,AZ$1)+GOALS('14-15 Teamsheets'!$H$2:$Z$130,$A129,'14-15 Teamsheets'!$C$2:$C$130,AZ$1)+GOALS('08-09 Teamsheets'!$H$2:$Z$92,$A129,'08-09 Teamsheets'!$C$2:$C$92,BE$1)+GOALS('09-10 Teamsheets'!$H$2:$Z$98,$A129,'09-10 Teamsheets'!$C$2:$C$98,BE$1)+GOALS('10-11 Teamsheets'!$H$2:$Z$107,$A129,'10-11 Teamsheets'!$C$2:$C$107,BE$1)+GOALS('11-12 Teamsheets'!$H$2:$Z$119,$A129,'11-12 Teamsheets'!$C$2:$C$119,BE$1)+GOALS('12-13 Teamsheets'!$H$2:$Z$126,$A129,'12-13 Teamsheets'!$C$2:$C$126,BE$1)+GOALS('13-14 Teamsheets'!$H$2:$Z$132,$A129,'13-14 Teamsheets'!$C$2:$C$132,BE$1)+GOALS('14-15 Teamsheets'!$H$2:$Z$136,$A129,'14-15 Teamsheets'!$C$2:$C$136,BE$1)</f>
        <v>0</v>
      </c>
      <c r="CD129" s="27">
        <f>GOALS('07-08 Teamsheets'!$H$2:$Z$88,$A129,'07-08 Teamsheets'!$C$2:$C$88,BJ$1)
+GOALS('08-09 Teamsheets'!$H$2:$Z$92,$A129,'08-09 Teamsheets'!$C$2:$C$92,BJ$1)
+GOALS('09-10 Teamsheets'!$H$2:$Z$98,$A129,'09-10 Teamsheets'!$C$2:$C$98,BJ$1)
+GOALS('10-11 Teamsheets'!$H$2:$Z$107,$A129,'10-11 Teamsheets'!$C$2:$C$107,BJ$1)
+GOALS('11-12 Teamsheets'!$H$2:$Z$119,$A129,'11-12 Teamsheets'!$C$2:$C$119,BJ$1)
+GOALS('12-13 Teamsheets'!$H$2:$Z$124,$A129,'12-13 Teamsheets'!$C$2:$C$124,BJ$1)+GOALS('13-14 Teamsheets'!$H$2:$Z$130,$A129,'13-14 Teamsheets'!$C$2:$C$130,BJ$1)+GOALS('14-15 Teamsheets'!$H$2:$Z$134,$A129,'14-15 Teamsheets'!$C$2:$C$134,BJ$1)
+GOALS('07-08 Teamsheets'!$H$2:$Z$88,$A129,'07-08 Teamsheets'!$C$2:$C$88,BO$1)
+GOALS('08-09 Teamsheets'!$H$2:$Z$92,$A129,'08-09 Teamsheets'!$C$2:$C$92,BO$1)
+GOALS('09-10 Teamsheets'!$H$2:$Z$98,$A129,'09-10 Teamsheets'!$C$2:$C$98,BO$1)
+GOALS('10-11 Teamsheets'!$H$2:$Z$107,$A129,'10-11 Teamsheets'!$C$2:$C$107,BO$1)
+GOALS('11-12 Teamsheets'!$H$2:$Z$119,$A129,'11-12 Teamsheets'!$C$2:$C$119,BO$1)
+GOALS('12-13 Teamsheets'!$H$2:$Z$126,$A129,'12-13 Teamsheets'!$C$2:$C$126,BO$1)+GOALS('13-14 Teamsheets'!$H$2:$Z$132,$A129,'13-14 Teamsheets'!$C$2:$C$132,BO$1)+GOALS('14-15 Teamsheets'!$H$2:$Z$136,$A129,'14-15 Teamsheets'!$C$2:$C$136,BO$1)</f>
        <v>0</v>
      </c>
      <c r="CE129" s="28">
        <f t="shared" si="33"/>
        <v>0</v>
      </c>
      <c r="CF129" s="27" t="str">
        <f>(GOALS('05-06 Teamsheets'!$H$2:$R$71,$A129) +GOALS('06-07 Teamsheets'!$H$2:$R$83,$A129) +  GOALS('07-08 Teamsheets'!$H$2:$R$88,$A129) + GOALS('08-09 Teamsheets'!$H$2:$R$92,$A129)+GOALS('09-10 Teamsheets'!$H$2:$R$98,$A129)+GOALS('10-11 Teamsheets'!$H$2:$R$107,$A129)+GOALS('11-12 Teamsheets'!$H$2:$R$119,$A129)+GOALS('12-13 Teamsheets'!$H$2:$R$126,$A129)+GOALS('13-14 Teamsheets'!$H$2:$R$132,$A129)+GOALS('14-15 Teamsheets'!$H$2:$R$136,$A129)) &amp; "(" &amp; (GOALS('05-06 Teamsheets'!$S$2:$W$71,$A129)+GOALS('06-07 Teamsheets'!$S$2:$Z$83,$A129)+GOALS('07-08 Teamsheets'!$S$2:$Z$88,$A129)+GOALS('08-09 Teamsheets'!$S$2:$Z$92,$A129)+GOALS('09-10 Teamsheets'!$S$2:$Z$98,$A129)+GOALS('10-11 Teamsheets'!$S$2:$Z$107,$A129)+GOALS('11-12 Teamsheets'!$S$2:$Z$119,$A129)+GOALS('12-13 Teamsheets'!$S$2:$Z$126,$A129)+GOALS('13-14 Teamsheets'!$S$2:$Z$132,$A129)+GOALS('14-15 Teamsheets'!$S$2:$Z$136,$A129)) &amp; ")"</f>
        <v>0(0)</v>
      </c>
      <c r="CG129" s="28">
        <f t="shared" si="34"/>
        <v>0</v>
      </c>
      <c r="CH129" s="71">
        <f>SUM(D129,I129,N129,S129)</f>
        <v>0</v>
      </c>
      <c r="CI129" s="83">
        <f>SUM(X129,AC129,AH129,AM129,AR129,BG129,AW129,BL129,BQ129,BB129)</f>
        <v>0</v>
      </c>
      <c r="CJ129" s="77">
        <f>SUM(CH129:CI129)</f>
        <v>0</v>
      </c>
      <c r="CK129" s="74" t="str">
        <f>(CARDS('05-06 Teamsheets'!$H$2:$W$71,$A129,$CX$2)+CARDS('06-07 Teamsheets'!$H$2:$Z$83,$A129,$CX$2)+CARDS('07-08 Teamsheets'!$H$2:$Z$88,$A129,$CX$2)+CARDS('08-09 Teamsheets'!$H$2:$Z$92,$A129,$CX$2)+CARDS('09-10 Teamsheets'!$H$2:$Z$98,$A129,$CX$2)+CARDS('10-11 Teamsheets'!$H$2:$Z$107,$A129,$CX$2)+CARDS('11-12 Teamsheets'!$H$2:$Z$119,$A129,$CX$2)+CARDS('12-13 Teamsheets'!$H$2:$Z$126,$A129,$CX$2)+CARDS('13-14 Teamsheets'!$H$2:$Z$130,$A129,$CX$2)) &amp; "(" &amp; (CARDS('05-06 Teamsheets'!$H$2:$W$71,$A129,$CX$3)+CARDS('06-07 Teamsheets'!$H$2:$Z$83,$A129,$CX$3)+CARDS('07-08 Teamsheets'!$H$2:$Z$88,$A129,$CX$3)+CARDS('08-09 Teamsheets'!$H$2:$Z$92,$A129,$CX$3)+CARDS('09-10 Teamsheets'!$H$2:$Z$98,$A129,$CX$3)+CARDS('10-11 Teamsheets'!$H$2:$Z$107,$A129,$CX$3)+CARDS('11-12 Teamsheets'!$H$2:$Z$119,$A129,$CX$3)+CARDS('13-14 Teamsheets'!$H$2:$Z$130,$A129,$CX$3)) &amp; ")"</f>
        <v>0(0)</v>
      </c>
      <c r="CL129" s="28">
        <f>SUM(F129,K129,P129,U129)</f>
        <v>307</v>
      </c>
      <c r="CM129" s="28">
        <f>SUM(Z129,AE129,AJ129,AO129,AT129,BI129,AY129,BN129,BS129,BD129)</f>
        <v>0</v>
      </c>
      <c r="CN129" s="77">
        <f>SUM(CL129:CM129)</f>
        <v>307</v>
      </c>
      <c r="CO129" s="28">
        <f>IF(AND(CN129&lt;&gt;0, CA129&lt;&gt;0),CN129/CA129,0)</f>
        <v>34.111111111111114</v>
      </c>
      <c r="CP129" s="28">
        <f>IF(CG129&lt;&gt;0,CG129/CA129,0)</f>
        <v>0</v>
      </c>
      <c r="CQ129" s="77">
        <f>IF(CG129&lt;&gt;0,CN129/CG129,0)</f>
        <v>0</v>
      </c>
      <c r="CS129" s="71">
        <f t="shared" si="26"/>
        <v>109</v>
      </c>
      <c r="CT129" s="83">
        <f t="shared" si="27"/>
        <v>126</v>
      </c>
      <c r="CU129" s="77">
        <f t="shared" si="28"/>
        <v>101</v>
      </c>
      <c r="CW129"/>
      <c r="CX129" s="30"/>
    </row>
    <row r="130" spans="1:102" x14ac:dyDescent="0.2">
      <c r="A130" s="26" t="s">
        <v>1327</v>
      </c>
      <c r="B130" s="27" t="s">
        <v>1635</v>
      </c>
      <c r="C130" s="27" t="s">
        <v>1635</v>
      </c>
      <c r="D130" s="27">
        <v>0</v>
      </c>
      <c r="E130" s="27" t="s">
        <v>1635</v>
      </c>
      <c r="F130" s="82">
        <v>0</v>
      </c>
      <c r="G130" s="27" t="s">
        <v>1635</v>
      </c>
      <c r="H130" s="27" t="s">
        <v>1635</v>
      </c>
      <c r="I130" s="27">
        <v>0</v>
      </c>
      <c r="J130" s="27" t="s">
        <v>1635</v>
      </c>
      <c r="K130" s="82">
        <v>0</v>
      </c>
      <c r="L130" s="27" t="s">
        <v>1635</v>
      </c>
      <c r="M130" s="27" t="s">
        <v>1635</v>
      </c>
      <c r="N130" s="27">
        <v>0</v>
      </c>
      <c r="O130" s="27" t="s">
        <v>1635</v>
      </c>
      <c r="P130" s="82">
        <v>0</v>
      </c>
      <c r="Q130" s="27" t="str">
        <f>(APPS('08-09 Teamsheets'!$H$2:$R$92,$A130,'08-09 Teamsheets'!$C$2:$C$92,Q$1)+APPS('09-10 Teamsheets'!$H$2:$R$98,$A130,'09-10 Teamsheets'!$C$2:$C$98,Q$1)+APPS('10-11 Teamsheets'!$H$2:$R$107,$A130,'10-11 Teamsheets'!$C$2:$C$107,Q$1)+APPS('11-12 Teamsheets'!$H$2:$R$119,$A130,'11-12 Teamsheets'!$C$2:$C$119,Q$1)+APPS('12-13 Teamsheets'!$H$2:$R$126,$A130,'12-13 Teamsheets'!$C$2:$C$126,Q$1)+APPS('13-14 Teamsheets'!$H$2:$R$132,$A130,'13-14 Teamsheets'!$C$2:$C$132,Q$1)+APPS('14-15 Teamsheets'!$H$2:$R$136,$A130,'14-15 Teamsheets'!$C$2:$C$136,Q$1)) &amp; "(" &amp; (SUBS('08-09 Teamsheets'!$S$2:$Z$92,$A130,'08-09 Teamsheets'!$C$2:$C$92,Q$1)+SUBS('09-10 Teamsheets'!$S$2:$Z$98,$A130,'09-10 Teamsheets'!$C$2:$C$98,Q$1)+SUBS('10-11 Teamsheets'!$S$2:$Z$107,$A130,'10-11 Teamsheets'!$C$2:$C$107,Q$1)+SUBS('11-12 Teamsheets'!$S$2:$Z$119,$A130,'11-12 Teamsheets'!$C$2:$C$119,Q$1)+SUBS('12-13 Teamsheets'!$S$2:$Z$126,$A130,'12-13 Teamsheets'!$C$2:$C$126,Q$1)+SUBS('13-14 Teamsheets'!$S$2:$Z$132,$A130,'13-14 Teamsheets'!$C$2:$C$132,Q$1)+SUBS('14-15 Teamsheets'!$S$2:$Z$136,$A130,'14-15 Teamsheets'!$C$2:$C$136,Q$1)) &amp; ")"</f>
        <v>39(41)</v>
      </c>
      <c r="R130" s="27" t="str">
        <f>(GOALS('08-09 Teamsheets'!$H$2:$R$92,$A130,'08-09 Teamsheets'!$C$2:$C$92,Q$1)+GOALS('09-10 Teamsheets'!$H$2:$R$98,$A130,'09-10 Teamsheets'!$C$2:$C$98,Q$1)+GOALS('10-11 Teamsheets'!$H$2:$R$107,$A130,'10-11 Teamsheets'!$C$2:$C$107,Q$1)+GOALS('11-12 Teamsheets'!$H$2:$R$119,$A130,'11-12 Teamsheets'!$C$2:$C$119,Q$1)+GOALS('12-13 Teamsheets'!$H$2:$R$126,$A130,'12-13 Teamsheets'!$C$2:$C$126,Q$1)+GOALS('13-14 Teamsheets'!$H$2:$R$132,$A130,'13-14 Teamsheets'!$C$2:$C$132,Q$1)+GOALS('14-15 Teamsheets'!$H$2:$R$136,$A130,'14-15 Teamsheets'!$C$2:$C$136,Q$1)) &amp; "(" &amp; (GOALS('08-09 Teamsheets'!$S$2:$Z$92,$A130,'08-09 Teamsheets'!$C$2:$C$92,Q$1)+GOALS('09-10 Teamsheets'!$S$2:$Z$98,$A130,'09-10 Teamsheets'!$C$2:$C$98,Q$1)+GOALS('10-11 Teamsheets'!$S$2:$Z$107,$A130,'10-11 Teamsheets'!$C$2:$C$107,Q$1)+GOALS('11-12 Teamsheets'!$S$2:$Z$119,$A130,'11-12 Teamsheets'!$C$2:$C$119,Q$1)+GOALS('12-13 Teamsheets'!$S$2:$Z$126,$A130,'12-13 Teamsheets'!$C$2:$C$126,Q$1)+GOALS('13-14 Teamsheets'!$S$2:$Z$132,$A130,'13-14 Teamsheets'!$C$2:$C$132,Q$1)+GOALS('14-15 Teamsheets'!$S$2:$Z$136,$A130,'14-15 Teamsheets'!$C$2:$C$136,Q$1)) &amp; ")"</f>
        <v>4(3)</v>
      </c>
      <c r="S130" s="27">
        <f>Clean_sheet('08-09 Teamsheets'!$C$2:$H$92,$A130,Q$1)+Clean_sheet('09-10 Teamsheets'!$C$2:$H$98,$A130,Q$1)+Clean_sheet('10-11 Teamsheets'!$C$2:$H$107,$A130,Q$1)+Clean_sheet('11-12 Teamsheets'!$C$2:$H$119,$A130,Q$1)+Clean_sheet('12-13 Teamsheets'!$C$2:$H$126,$A130,Q$1)+Clean_sheet('13-14 Teamsheets'!$C$2:$H$132,$A130,Q$1)+Clean_sheet('14-15 Teamsheets'!$C$2:$H$136,$A130,Q$1)</f>
        <v>0</v>
      </c>
      <c r="T130" s="27" t="str">
        <f>(CARDS('08-09 Teamsheets'!$H$2:$Z$92,$A130,$CX$2,'08-09 Teamsheets'!$C$2:$C$92,Q$1)+CARDS('09-10 Teamsheets'!$H$2:$Z$98,$A130,$CX$2,'09-10 Teamsheets'!$C$2:$C$98,Q$1)+CARDS('10-11 Teamsheets'!$H$2:$Z$107,$A130,$CX$2,'10-11 Teamsheets'!$C$2:$C$107,Q$1)+CARDS('11-12 Teamsheets'!$H$2:$Z$119,$A130,$CX$2,'11-12 Teamsheets'!$C$2:$C$119,Q$1)+CARDS('12-13 Teamsheets'!$H$2:$Z$126,$A130,$CX$2,'12-13 Teamsheets'!$C$2:$C$126,Q$1)+CARDS('13-14 Teamsheets'!$H$2:$Z$132,$A130,$CX$2,'13-14 Teamsheets'!$C$2:$C$132,Q$1)+CARDS('14-15 Teamsheets'!$H$2:$Z$136,$A130,$CX$2,'14-15 Teamsheets'!$C$2:$C$136,Q$1)) &amp; "(" &amp; (CARDS('08-09 Teamsheets'!$H$2:$Z$92,$A130,$CX$3,'08-09 Teamsheets'!$C$2:$C$92,Q$1)+CARDS('09-10 Teamsheets'!$H$2:$Z$98,$A130,$CX$3,'09-10 Teamsheets'!$C$2:$C$98,Q$1)+CARDS('10-11 Teamsheets'!$H$2:$Z$107,$A130,$CX$3,'10-11 Teamsheets'!$C$2:$C$107,Q$1)+CARDS('11-12 Teamsheets'!$H$2:$Z$119,$A130,$CX$3,'11-12 Teamsheets'!$C$2:$C$119,Q$1)+CARDS('12-13 Teamsheets'!$H$2:$Z$126,$A130,$CX$3,'12-13 Teamsheets'!$C$2:$C$126,Q$1)+CARDS('13-14 Teamsheets'!$H$2:$Z$132,$A130,$CX$3,'13-14 Teamsheets'!$C$2:$C$132,Q$1)+CARDS('14-15 Teamsheets'!$H$2:$Z$136,$A130,$CX$3,'14-15 Teamsheets'!$C$2:$C$136,Q$1)) &amp; ")"</f>
        <v>3(0)</v>
      </c>
      <c r="U130" s="82">
        <f>MINS_PLAYED('08-09 Teamsheets'!$H$2:$R$92,$A130,'08-09 Teamsheets'!$C$2:$C$92,Q$1)+MINS_PLAYED('09-10 Teamsheets'!$H$2:$R$98,$A130,'09-10 Teamsheets'!$C$2:$C$98,Q$1)+ MINS_AS_SUB('08-09 Teamsheets'!$S$2:$Z$92,$A130,'08-09 Teamsheets'!$C$2:$C$92,Q$1)+ MINS_AS_SUB('09-10 Teamsheets'!$S$2:$Z$98,$A130,'09-10 Teamsheets'!$C$2:$C$98,Q$1)+MINS_PLAYED('10-11 Teamsheets'!$H$2:$R$107,$A130,'10-11 Teamsheets'!$C$2:$C$107,Q$1)+MINS_AS_SUB('10-11 Teamsheets'!$S$2:$Z$107,$A130,'10-11 Teamsheets'!$C$2:$C$107,Q$1)+MINS_PLAYED('11-12 Teamsheets'!$H$2:$R$119,$A130,'11-12 Teamsheets'!$C$2:$C$119,Q$1)+MINS_AS_SUB('11-12 Teamsheets'!$S$2:$Z$119,$A130,'11-12 Teamsheets'!$C$2:$C$119,Q$1)+MINS_PLAYED('12-13 Teamsheets'!$H$2:$R$126,$A130,'12-13 Teamsheets'!$C$2:$C$126,Q$1)+MINS_AS_SUB('12-13 Teamsheets'!$S$2:$Z$126,$A130,'12-13 Teamsheets'!$C$2:$C$126,Q$1)+MINS_PLAYED('13-14 Teamsheets'!$H$2:$R$132,$A130,'13-14 Teamsheets'!$C$2:$C$132,Q$1)+MINS_AS_SUB('13-14 Teamsheets'!$S$2:$Z$132,$A130,'13-14 Teamsheets'!$C$2:$C$132,Q$1)+MINS_PLAYED('14-15 Teamsheets'!$H$2:$R$136,$A130,'14-15 Teamsheets'!$C$2:$C$136,Q$1)+MINS_AS_SUB('14-15 Teamsheets'!$S$2:$Z$136,$A130,'14-15 Teamsheets'!$C$2:$C$136,Q$1)</f>
        <v>3785</v>
      </c>
      <c r="V130" s="27" t="s">
        <v>1635</v>
      </c>
      <c r="W130" s="27" t="s">
        <v>1635</v>
      </c>
      <c r="X130" s="27">
        <v>0</v>
      </c>
      <c r="Y130" s="27" t="s">
        <v>1635</v>
      </c>
      <c r="Z130" s="82">
        <v>0</v>
      </c>
      <c r="AA130" s="27" t="s">
        <v>1635</v>
      </c>
      <c r="AB130" s="27" t="s">
        <v>1635</v>
      </c>
      <c r="AC130" s="27">
        <v>0</v>
      </c>
      <c r="AD130" s="27" t="s">
        <v>1635</v>
      </c>
      <c r="AE130" s="82">
        <v>0</v>
      </c>
      <c r="AF130" s="27" t="s">
        <v>1635</v>
      </c>
      <c r="AG130" s="27" t="s">
        <v>1635</v>
      </c>
      <c r="AH130" s="27">
        <v>0</v>
      </c>
      <c r="AI130" s="27" t="s">
        <v>1635</v>
      </c>
      <c r="AJ130" s="82">
        <v>0</v>
      </c>
      <c r="AK130" s="27" t="s">
        <v>1635</v>
      </c>
      <c r="AL130" s="27" t="s">
        <v>1635</v>
      </c>
      <c r="AM130" s="27">
        <v>0</v>
      </c>
      <c r="AN130" s="27" t="s">
        <v>1635</v>
      </c>
      <c r="AO130" s="82">
        <v>0</v>
      </c>
      <c r="AP130" s="27" t="s">
        <v>1635</v>
      </c>
      <c r="AQ130" s="27" t="s">
        <v>1635</v>
      </c>
      <c r="AR130" s="27">
        <v>0</v>
      </c>
      <c r="AS130" s="27" t="s">
        <v>1635</v>
      </c>
      <c r="AT130" s="82">
        <v>0</v>
      </c>
      <c r="AU130" s="27" t="s">
        <v>1635</v>
      </c>
      <c r="AV130" s="27" t="s">
        <v>1635</v>
      </c>
      <c r="AW130" s="27">
        <v>0</v>
      </c>
      <c r="AX130" s="27" t="s">
        <v>1635</v>
      </c>
      <c r="AY130" s="82">
        <v>0</v>
      </c>
      <c r="AZ130" s="27" t="str">
        <f>(APPS('07-08 Teamsheets'!$H$2:$R$88,$A130,'07-08 Teamsheets'!$C$2:$C$88,AZ$1)+APPS('11-12 Teamsheets'!$H$2:$R$119,$A130,'11-12 Teamsheets'!$C$2:$C$119,AZ$1)+APPS('12-13 Teamsheets'!$H$2:$R$126,$A130,'12-13 Teamsheets'!$C$2:$C$126,AZ$1)+APPS('13-14 Teamsheets'!$H$2:$R$132,$A130,'13-14 Teamsheets'!$C$2:$C$132,AZ$1)+APPS('14-15 Teamsheets'!$H$2:$R$136,$A130,'14-15 Teamsheets'!$C$2:$C$136,AZ$1)) &amp; "(" &amp; (SUBS('07-08 Teamsheets'!$S$2:$Z$88,$A130,'07-08 Teamsheets'!$C$2:$C$88,AZ$1)+SUBS('11-12 Teamsheets'!$S$2:$Z$119,$A130,'11-12 Teamsheets'!$C$2:$C$119,AZ$1)+SUBS('12-13 Teamsheets'!$S$2:$Z$126,$A130,'12-13 Teamsheets'!$C$2:$C$126,AZ$1)+SUBS('13-14 Teamsheets'!$S$2:$Z$132,$A130,'13-14 Teamsheets'!$C$2:$C$132,AZ$1)+SUBS('14-15 Teamsheets'!$S$2:$Z$136,$A130,'14-15 Teamsheets'!$C$2:$C$136,AZ$1)) &amp; ")"</f>
        <v>1(0)</v>
      </c>
      <c r="BA130" s="27" t="str">
        <f>(GOALS('07-08 Teamsheets'!$H$2:$R$88,$A130,'07-08 Teamsheets'!$C$2:$C$88,AZ$1)+GOALS('11-12 Teamsheets'!$H$2:$R$119,$A130,'11-12 Teamsheets'!$C$2:$C$119,AZ$1)+GOALS('12-13 Teamsheets'!$H$2:$R$126,$A130,'12-13 Teamsheets'!$C$2:$C$126,AZ$1)+GOALS('13-14 Teamsheets'!$H$2:$R$132,$A130,'13-14 Teamsheets'!$C$2:$C$132,AZ$1)+GOALS('14-15 Teamsheets'!$H$2:$R$136,$A130,'14-15 Teamsheets'!$C$2:$C$136,AZ$1)) &amp; "(" &amp; (GOALS('07-08 Teamsheets'!$S$2:$Z$88,$A130,'07-08 Teamsheets'!$C$2:$C$88,AZ$1)+GOALS('11-12 Teamsheets'!$S$2:$Z$119,$A130,'11-12 Teamsheets'!$C$2:$C$119,AZ$1)+GOALS('12-13 Teamsheets'!$S$2:$Z$126,$A130,'12-13 Teamsheets'!$C$2:$C$126,AZ$1)+GOALS('13-14 Teamsheets'!$S$2:$Z$132,$A130,'13-14 Teamsheets'!$C$2:$C$132,AZ$1)+GOALS('14-15 Teamsheets'!$S$2:$Z$136,$A130,'14-15 Teamsheets'!$C$2:$C$136,AZ$1)) &amp; ")"</f>
        <v>1(0)</v>
      </c>
      <c r="BB130" s="27">
        <f>Clean_sheet('07-08 Teamsheets'!$C$2:$H$92,$A130,AZ$1)+Clean_sheet('11-12 Teamsheets'!$C$2:$H$119,$A130,AZ$1)+Clean_sheet('12-13 Teamsheets'!$C$2:$H$126,$A130,AZ$1)+Clean_sheet('13-14 Teamsheets'!$C$2:$H$132,$A130,AZ$1)+Clean_sheet('14-15 Teamsheets'!$C$2:$H$136,$A130,AZ$1)</f>
        <v>0</v>
      </c>
      <c r="BC130" s="27" t="str">
        <f>(CARDS('07-08 Teamsheets'!$H$2:$Z$88,$A130,$CX$2,'07-08 Teamsheets'!$C$2:$C$88,AZ$1)+CARDS('11-12 Teamsheets'!$H$2:$Z$119,$A130,$CX$2,'11-12 Teamsheets'!$C$2:$C$119,AZ$1)+CARDS('12-13 Teamsheets'!$H$2:$Z$126,$A130,$CX$2,'12-13 Teamsheets'!$C$2:$C$126,AZ$1)+CARDS('13-14 Teamsheets'!$H$2:$Z$132,$A130,$CX$2,'13-14 Teamsheets'!$C$2:$C$132,AZ$1)+CARDS('14-15 Teamsheets'!$H$2:$Z$136,$A130,$CX$2,'14-15 Teamsheets'!$C$2:$C$136,AZ$1)) &amp; "(" &amp; (CARDS('07-08 Teamsheets'!$H$2:$Z$88,$A130,$CX$3,'07-08 Teamsheets'!$C$2:$C$88,AZ$1)+CARDS('11-12 Teamsheets'!$H$2:$Z$119,$A130,$CX$3,'11-12 Teamsheets'!$C$2:$C$119,AZ$1)+CARDS('12-13 Teamsheets'!$H$2:$Z$126,$A130,$CX$3,'12-13 Teamsheets'!$C$2:$C$126,AZ$1)+CARDS('13-14 Teamsheets'!$H$2:$Z$132,$A130,$CX$3,'13-14 Teamsheets'!$C$2:$C$132,AZ$1)+CARDS('14-15 Teamsheets'!$H$2:$Z$136,$A130,$CX$3,'14-15 Teamsheets'!$C$2:$C$136,AZ$1)) &amp; ")"</f>
        <v>0(0)</v>
      </c>
      <c r="BD130" s="82">
        <f>MINS_PLAYED('07-08 Teamsheets'!$H$2:$R$88,$A130,'07-08 Teamsheets'!$C$2:$C$88,AZ$1)+MINS_PLAYED('11-12 Teamsheets'!$H$2:$R$119,$A130,'11-12 Teamsheets'!$C$2:$C$119,AZ$1)+MINS_PLAYED('12-13 Teamsheets'!$H$2:$R$126,$A130,'12-13 Teamsheets'!$C$2:$C$126,AZ$1)+MINS_PLAYED('13-14 Teamsheets'!$H$2:$R$132,$A130,'13-14 Teamsheets'!$C$2:$C$132,AZ$1)+MINS_PLAYED('14-15 Teamsheets'!$H$2:$R$136,$A130,'14-15 Teamsheets'!$C$2:$C$136,AZ$1)+MINS_AS_SUB('07-08 Teamsheets'!$S$2:$Z$88,$A130,'07-08 Teamsheets'!$C$2:$C$88,AZ$1)+MINS_AS_SUB('11-12 Teamsheets'!$S$2:$Z$119,$A130,'11-12 Teamsheets'!$C$2:$C$119,AZ$1)+MINS_AS_SUB('12-13 Teamsheets'!$S$2:$Z$126,$A130,'12-13 Teamsheets'!$C$2:$C$126,AZ$1)+MINS_AS_SUB('13-14 Teamsheets'!$S$2:$Z$132,$A130,'13-14 Teamsheets'!$C$2:$C$132,AZ$1)+MINS_AS_SUB('14-15 Teamsheets'!$S$2:$Z$136,$A130,'14-15 Teamsheets'!$C$2:$C$136,AZ$1)</f>
        <v>90</v>
      </c>
      <c r="BE130" s="27" t="str">
        <f>(APPS('08-09 Teamsheets'!$H$2:$R$92,$A130,'08-09 Teamsheets'!$C$2:$C$92,BE$1)+APPS('09-10 Teamsheets'!$H$2:$R$98,$A130,'09-10 Teamsheets'!$C$2:$C$98,BE$1)+APPS('10-11 Teamsheets'!$H$2:$R$107,$A130,'10-11 Teamsheets'!$C$2:$C$107,BE$1)+APPS('11-12 Teamsheets'!$H$2:$R$119,$A130,'11-12 Teamsheets'!$C$2:$C$119,BE$1)+APPS('12-13 Teamsheets'!$H$2:$R$126,$A130,'12-13 Teamsheets'!$C$2:$C$126,BE$1)+APPS('13-14 Teamsheets'!$H$2:$R$132,$A130,'13-14 Teamsheets'!$C$2:$C$132,BE$1)+APPS('14-15 Teamsheets'!$H$2:$R$136,$A130,'14-15 Teamsheets'!$C$2:$C$136,BE$1)) &amp; "(" &amp; (SUBS('08-09 Teamsheets'!$S$2:$Z$92,$A130,'08-09 Teamsheets'!$C$2:$C$92,BE$1)+SUBS('09-10 Teamsheets'!$S$2:$Z$98,$A130,'09-10 Teamsheets'!$C$2:$C$98,BE$1)+SUBS('10-11 Teamsheets'!$S$2:$Z$107,$A130,'10-11 Teamsheets'!$C$2:$C$107,BE$1)+SUBS('11-12 Teamsheets'!$S$2:$Z$119,$A130,'11-12 Teamsheets'!$C$2:$C$119,BE$1)+SUBS('12-13 Teamsheets'!$S$2:$Z$126,$A130,'12-13 Teamsheets'!$C$2:$C$126,BE$1)+SUBS('13-14 Teamsheets'!$S$2:$Z$132,$A130,'13-14 Teamsheets'!$C$2:$C$132,BE$1)+SUBS('14-15 Teamsheets'!$S$2:$Z$136,$A130,'14-15 Teamsheets'!$C$2:$C$136,BE$1)) &amp; ")"</f>
        <v>7(1)</v>
      </c>
      <c r="BF130" s="27" t="str">
        <f>(GOALS('08-09 Teamsheets'!$H$2:$R$92,$A130,'08-09 Teamsheets'!$C$2:$C$92,BE$1)+GOALS('09-10 Teamsheets'!$H$2:$R$98,$A130,'09-10 Teamsheets'!$C$2:$C$98,BE$1)+GOALS('10-11 Teamsheets'!$H$2:$R$107,$A130,'10-11 Teamsheets'!$C$2:$C$107,BE$1)+GOALS('11-12 Teamsheets'!$H$2:$R$119,$A130,'11-12 Teamsheets'!$C$2:$C$119,BE$1)+GOALS('12-13 Teamsheets'!$H$2:$R$126,$A130,'12-13 Teamsheets'!$C$2:$C$126,BE$1)+GOALS('13-14 Teamsheets'!$H$2:$R$132,$A130,'13-14 Teamsheets'!$C$2:$C$132,BE$1)+GOALS('14-15 Teamsheets'!$H$2:$R$136,$A130,'14-15 Teamsheets'!$C$2:$C$136,BE$1)) &amp; "(" &amp; (GOALS('08-09 Teamsheets'!$S$2:$Z$92,$A130,'08-09 Teamsheets'!$C$2:$C$92,BE$1)+GOALS('09-10 Teamsheets'!$S$2:$Z$98,$A130,'09-10 Teamsheets'!$C$2:$C$98,BE$1)+GOALS('10-11 Teamsheets'!$S$2:$Z$107,$A130,'10-11 Teamsheets'!$C$2:$C$107,BE$1)+GOALS('11-12 Teamsheets'!$S$2:$Z$119,$A130,'11-12 Teamsheets'!$C$2:$C$119,BE$1)+GOALS('12-13 Teamsheets'!$S$2:$Z$126,$A130,'12-13 Teamsheets'!$C$2:$C$126,BE$1)+GOALS('13-14 Teamsheets'!$S$2:$Z$132,$A130,'13-14 Teamsheets'!$C$2:$C$132,BE$1)+GOALS('14-15 Teamsheets'!$S$2:$Z$136,$A130,'14-15 Teamsheets'!$C$2:$C$136,BE$1)) &amp; ")"</f>
        <v>1(1)</v>
      </c>
      <c r="BG130" s="27">
        <f>Clean_sheet('08-09 Teamsheets'!$C$2:$H$92,$A130,BE$1)+Clean_sheet('09-10 Teamsheets'!$C$2:$H$98,$A130,BE$1)+Clean_sheet('10-11 Teamsheets'!$C$2:$H$107,$A130,BE$1)+Clean_sheet('11-12 Teamsheets'!$C$2:$H$119,$A130,BE$1)+Clean_sheet('12-13 Teamsheets'!$C$2:$H$126,$A130,BE$1)+Clean_sheet('13-14 Teamsheets'!$C$2:$H$132,$A130,BE$1)+Clean_sheet('14-15 Teamsheets'!$C$2:$H$136,$A130,BE$1)</f>
        <v>0</v>
      </c>
      <c r="BH130" s="27" t="str">
        <f>(CARDS('08-09 Teamsheets'!$H$2:$Z$92,$A130,$CX$2,'08-09 Teamsheets'!$C$2:$C$92,BE$1)+CARDS('09-10 Teamsheets'!$H$2:$Z$98,$A130,$CX$2,'09-10 Teamsheets'!$C$2:$C$98,BE$1)+CARDS('10-11 Teamsheets'!$H$2:$Z$107,$A130,$CX$2,'10-11 Teamsheets'!$C$2:$C$107,BE$1)+CARDS('11-12 Teamsheets'!$H$2:$Z$119,$A130,$CX$2,'11-12 Teamsheets'!$C$2:$C$119,BE$1)+CARDS('12-13 Teamsheets'!$H$2:$Z$126,$A130,$CX$2,'12-13 Teamsheets'!$C$2:$C$126,BE$1)+CARDS('13-14 Teamsheets'!$H$2:$Z$132,$A130,$CX$2,'13-14 Teamsheets'!$C$2:$C$132,BE$1)+CARDS('14-15 Teamsheets'!$H$2:$Z$136,$A130,$CX$2,'14-15 Teamsheets'!$C$2:$C$136,BE$1)) &amp; "(" &amp; (CARDS('08-09 Teamsheets'!$H$2:$Z$92,$A130,$CX$3,'08-09 Teamsheets'!$C$2:$C$92,BE$1)+CARDS('09-10 Teamsheets'!$H$2:$Z$98,$A130,$CX$3,'09-10 Teamsheets'!$C$2:$C$98,BE$1)+CARDS('10-11 Teamsheets'!$H$2:$Z$107,$A130,$CX$3,'10-11 Teamsheets'!$C$2:$C$107,BE$1)+CARDS('11-12 Teamsheets'!$H$2:$Z$119,$A130,$CX$3,'11-12 Teamsheets'!$C$2:$C$119,BE$1)+CARDS('12-13 Teamsheets'!$H$2:$Z$126,$A130,$CX$3,'12-13 Teamsheets'!$C$2:$C$126,BE$1)+CARDS('13-14 Teamsheets'!$H$2:$Z$132,$A130,$CX$3,'13-14 Teamsheets'!$C$2:$C$132,BE$1)+CARDS('14-15 Teamsheets'!$H$2:$Z$136,$A130,$CX$3,'14-15 Teamsheets'!$C$2:$C$136,BE$1)) &amp; ")"</f>
        <v>0(0)</v>
      </c>
      <c r="BI130" s="82">
        <f>MINS_PLAYED('08-09 Teamsheets'!$H$2:$R$92,$A130,'08-09 Teamsheets'!$C$2:$C$92,BE$1)+MINS_PLAYED('09-10 Teamsheets'!$H$2:$R$98,$A130,'09-10 Teamsheets'!$C$2:$C$98,BE$1)+ MINS_AS_SUB('08-09 Teamsheets'!$S$2:$Z$92,$A130,'08-09 Teamsheets'!$C$2:$C$92,BE$1)+ MINS_AS_SUB('09-10 Teamsheets'!$S$2:$Z$98,$A130,'09-10 Teamsheets'!$C$2:$C$98,BE$1)+MINS_PLAYED('10-11 Teamsheets'!$H$2:$R$107,$A130,'10-11 Teamsheets'!$C$2:$C$107,BE$1)+MINS_AS_SUB('10-11 Teamsheets'!$S$2:$Z$107,$A130,'10-11 Teamsheets'!$C$2:$C$107,BE$1)+MINS_PLAYED('11-12 Teamsheets'!$H$2:$R$119,$A130,'11-12 Teamsheets'!$C$2:$C$119,BE$1)+MINS_AS_SUB('11-12 Teamsheets'!$S$2:$Z$119,$A130,'11-12 Teamsheets'!$C$2:$C$119,BE$1)+MINS_PLAYED('12-13 Teamsheets'!$H$2:$R$126,$A130,'12-13 Teamsheets'!$C$2:$C$126,BE$1)+MINS_AS_SUB('12-13 Teamsheets'!$S$2:$Z$126,$A130,'12-13 Teamsheets'!$C$2:$C$126,BE$1)+MINS_PLAYED('13-14 Teamsheets'!$H$2:$R$132,$A130,'13-14 Teamsheets'!$C$2:$C$132,BE$1)+MINS_AS_SUB('13-14 Teamsheets'!$S$2:$Z$132,$A130,'13-14 Teamsheets'!$C$2:$C$132,BE$1)+MINS_PLAYED('14-15 Teamsheets'!$H$2:$R$136,$A130,'14-15 Teamsheets'!$C$2:$C$136,BE$1)+MINS_AS_SUB('14-15 Teamsheets'!$S$2:$Z$136,$A130,'14-15 Teamsheets'!$C$2:$C$136,BE$1)</f>
        <v>655</v>
      </c>
      <c r="BJ130" s="27" t="str">
        <f>(APPS('07-08 Teamsheets'!$H$2:$R$88,$A130,'07-08 Teamsheets'!$C$2:$C$88,BJ$1)+APPS('08-09 Teamsheets'!$H$2:$R$92,$A130,'08-09 Teamsheets'!$C$2:$C$92,BJ$1)+APPS('09-10 Teamsheets'!$H$2:$R$98,$A130,'09-10 Teamsheets'!$C$2:$C$98,BJ$1)+APPS('10-11 Teamsheets'!$H$2:$R$106,$A130,'10-11 Teamsheets'!$C$2:$C$106,BJ$1)+APPS('11-12 Teamsheets'!$H$2:$R$119,$A130,'11-12 Teamsheets'!$C$2:$C$119,BJ$1)+APPS('12-13 Teamsheets'!$H$2:$R$126,$A130,'12-13 Teamsheets'!$C$2:$C$126,BJ$1)+APPS('13-14 Teamsheets'!$H$2:$R$132,$A130,'13-14 Teamsheets'!$C$2:$C$132,BJ$1)+APPS('14-15 Teamsheets'!$H$2:$R$136,$A130,'14-15 Teamsheets'!$C$2:$C$136,BJ$1)) &amp; "(" &amp; (SUBS('07-08 Teamsheets'!$S$2:$Z$88,$A130,'07-08 Teamsheets'!$C$2:$C$88,BJ$1)+SUBS('08-09 Teamsheets'!$S$2:$Z$92,$A130,'08-09 Teamsheets'!$C$2:$C$92,BJ$1)+SUBS('09-10 Teamsheets'!$S$2:$Z$98,$A130,'09-10 Teamsheets'!$C$2:$C$98,BJ$1)+SUBS('10-11 Teamsheets'!$S$2:$Z$106,$A130,'10-11 Teamsheets'!$C$2:$C$106,BJ$1)+SUBS('11-12 Teamsheets'!$S$2:$Z$119,$A130,'11-12 Teamsheets'!$C$2:$C$119,BJ$1)+SUBS('12-13 Teamsheets'!$S$2:$Z$126,$A130,'12-13 Teamsheets'!$C$2:$C$126,BJ$1)+SUBS('13-14 Teamsheets'!$S$2:$Z$132,$A130,'13-14 Teamsheets'!$C$2:$C$132,BJ$1)+SUBS('14-15 Teamsheets'!$S$2:$Z$136,$A130,'14-15 Teamsheets'!$C$2:$C$136,BJ$1)) &amp; ")"</f>
        <v>4(2)</v>
      </c>
      <c r="BK130" s="27" t="str">
        <f>(GOALS('07-08 Teamsheets'!$H$2:$R$88,$A130,'07-08 Teamsheets'!$C$2:$C$88,BJ$1)+GOALS('08-09 Teamsheets'!$H$2:$R$92,$A130,'08-09 Teamsheets'!$C$2:$C$92,BJ$1)+GOALS('09-10 Teamsheets'!$H$2:$R$98,$A130,'09-10 Teamsheets'!$C$2:$C$98,BJ$1)+GOALS('10-11 Teamsheets'!$H$2:$R$106,$A130,'10-11 Teamsheets'!$C$2:$C$106,BJ$1)+GOALS('11-12 Teamsheets'!$H$2:$R$119,$A130,'11-12 Teamsheets'!$C$2:$C$119,BJ$1)+GOALS('12-13 Teamsheets'!$H$2:$R$126,$A130,'12-13 Teamsheets'!$C$2:$C$126,BJ$1)+GOALS('13-14 Teamsheets'!$H$2:$R$132,$A130,'13-14 Teamsheets'!$C$2:$C$132,BJ$1)+GOALS('14-15 Teamsheets'!$H$2:$R$136,$A130,'14-15 Teamsheets'!$C$2:$C$136,BJ$1)) &amp; "(" &amp; (GOALS('07-08 Teamsheets'!$S$2:$Z$88,$A130,'07-08 Teamsheets'!$C$2:$C$88,BJ$1)+GOALS('08-09 Teamsheets'!$S$2:$Z$92,$A130,'08-09 Teamsheets'!$C$2:$C$92,BJ$1)+GOALS('09-10 Teamsheets'!$S$2:$Z$98,$A130,'09-10 Teamsheets'!$C$2:$C$98,BJ$1)+GOALS('10-11 Teamsheets'!$S$2:$Z$106,$A130,'10-11 Teamsheets'!$C$2:$C$106,BJ$1)+GOALS('11-12 Teamsheets'!$S$2:$Z$119,$A130,'11-12 Teamsheets'!$C$2:$C$119,BJ$1)+GOALS('12-13 Teamsheets'!$S$2:$Z$126,$A130,'12-13 Teamsheets'!$C$2:$C$126,BJ$1)+GOALS('13-14 Teamsheets'!$S$2:$Z$132,$A130,'13-14 Teamsheets'!$C$2:$C$132,BJ$1)+GOALS('14-15 Teamsheets'!$S$2:$Z$136,$A130,'14-15 Teamsheets'!$C$2:$C$136,BJ$1)) &amp; ")"</f>
        <v>0(1)</v>
      </c>
      <c r="BL130" s="27">
        <f>Clean_sheet('07-08 Teamsheets'!$C$2:$H$92,$A130,BJ$1)+Clean_sheet('08-09 Teamsheets'!$C$2:$H$92,$A130,BJ$1)+Clean_sheet('09-10 Teamsheets'!$C$2:$H$98,$A130,BJ$1)+Clean_sheet('10-11 Teamsheets'!$C$2:$H$106,$A130,BJ$1)+Clean_sheet('11-12 Teamsheets'!$C$2:$H$119,$A130,BJ$1)+Clean_sheet('12-13 Teamsheets'!$C$2:$H$126,$A130,BJ$1)+Clean_sheet('13-14 Teamsheets'!$C$2:$H$132,$A130,BJ$1)+Clean_sheet('14-15 Teamsheets'!$C$2:$H$136,$A130,BJ$1)</f>
        <v>0</v>
      </c>
      <c r="BM130" s="27" t="str">
        <f>(CARDS('07-08 Teamsheets'!$H$2:$Z$88,$A130,$CX$2,'07-08 Teamsheets'!$C$2:$C$88,BJ$1)+CARDS('08-09 Teamsheets'!$H$2:$Z$92,$A130,$CX$2,'08-09 Teamsheets'!$C$2:$C$92,BJ$1)+CARDS('09-10 Teamsheets'!$H$2:$Z$98,$A130,$CX$2,'09-10 Teamsheets'!$C$2:$C$98,BJ$1)+CARDS('10-11 Teamsheets'!$H$2:$Z$106,$A130,$CX$2,'10-11 Teamsheets'!$C$2:$C$106,BJ$1)+CARDS('11-12 Teamsheets'!$H$2:$Z$119,$A130,$CX$2,'11-12 Teamsheets'!$C$2:$C$119,BJ$1)+CARDS('12-13 Teamsheets'!$H$2:$Z$126,$A130,$CX$2,'12-13 Teamsheets'!$C$2:$C$126,BJ$1)+CARDS('13-14 Teamsheets'!$H$2:$Z$132,$A130,$CX$2,'13-14 Teamsheets'!$C$2:$C$132,BJ$1)+CARDS('14-15 Teamsheets'!$H$2:$Z$136,$A130,$CX$2,'14-15 Teamsheets'!$C$2:$C$136,BJ$1)) &amp; "(" &amp; (CARDS('07-08 Teamsheets'!$H$2:$Z$88,$A130,$CX$3,'07-08 Teamsheets'!$C$2:$C$88,BJ$1)+CARDS('08-09 Teamsheets'!$H$2:$Z$92,$A130,$CX$3,'08-09 Teamsheets'!$C$2:$C$92,BJ$1)+CARDS('09-10 Teamsheets'!$H$2:$Z$98,$A130,$CX$3,'09-10 Teamsheets'!$C$2:$C$98,BJ$1)+CARDS('10-11 Teamsheets'!$H$2:$Z$106,$A130,$CX$3,'10-11 Teamsheets'!$C$2:$C$106,BJ$1)+CARDS('11-12 Teamsheets'!$H$2:$Z$119,$A130,$CX$3,'11-12 Teamsheets'!$C$2:$C$119,BJ$1)+CARDS('12-13 Teamsheets'!$H$2:$Z$126,$A130,$CX$3,'12-13 Teamsheets'!$C$2:$C$126,BJ$1)+CARDS('13-14 Teamsheets'!$H$2:$Z$132,$A130,$CX$3,'13-14 Teamsheets'!$C$2:$C$132,BJ$1)+CARDS('14-15 Teamsheets'!$H$2:$Z$136,$A130,$CX$3,'14-15 Teamsheets'!$C$2:$C$136,BJ$1)) &amp; ")"</f>
        <v>1(0)</v>
      </c>
      <c r="BN130" s="82">
        <f>MINS_PLAYED('07-08 Teamsheets'!$H$2:$R$88,$A130,'07-08 Teamsheets'!$C$2:$C$88,BJ$1)+MINS_PLAYED('08-09 Teamsheets'!$H$2:$R$92,$A130,'08-09 Teamsheets'!$C$2:$C$92,BJ$1)+MINS_PLAYED('09-10 Teamsheets'!$H$2:$R$98,$A130,'09-10 Teamsheets'!$C$2:$C$98,BJ$1)+MINS_PLAYED('10-11 Teamsheets'!$H$2:$R$106,$A130,'10-11 Teamsheets'!$C$2:$C$106,BJ$1)+MINS_PLAYED('11-12 Teamsheets'!$H$2:$R$119,$A130,'11-12 Teamsheets'!$C$2:$C$119,BJ$1)+MINS_PLAYED('12-13 Teamsheets'!$H$2:$R$126,$A130,'12-13 Teamsheets'!$C$2:$C$126,BJ$1)+MINS_PLAYED('13-14 Teamsheets'!$H$2:$R$132,$A130,'13-14 Teamsheets'!$C$2:$C$132,BJ$1)+MINS_PLAYED('14-15 Teamsheets'!$H$2:$R$136,$A130,'14-15 Teamsheets'!$C$2:$C$136,BJ$1)+MINS_AS_SUB('07-08 Teamsheets'!$S$2:$Z$88,$A130,'07-08 Teamsheets'!$C$2:$C$88,BJ$1)+MINS_AS_SUB('08-09 Teamsheets'!$S$2:$Z$92,$A130,'08-09 Teamsheets'!$C$2:$C$92,BJ$1)+MINS_AS_SUB('09-10 Teamsheets'!$S$2:$Z$98,$A130,'09-10 Teamsheets'!$C$2:$C$98,BJ$1)+MINS_AS_SUB('10-11 Teamsheets'!$S$2:$Z$106,$A130,'10-11 Teamsheets'!$C$2:$C$106,BJ$1)+MINS_AS_SUB('11-12 Teamsheets'!$S$2:$Z$119,$A130,'11-12 Teamsheets'!$C$2:$C$119,BJ$1)+MINS_AS_SUB('12-13 Teamsheets'!$S$2:$Z$126,$A130,'12-13 Teamsheets'!$C$2:$C$126,BJ$1)+MINS_AS_SUB('13-14 Teamsheets'!$S$2:$Z$132,$A130,'13-14 Teamsheets'!$C$2:$C$132,BJ$1)+MINS_AS_SUB('14-15 Teamsheets'!$S$2:$Z$136,$A130,'14-15 Teamsheets'!$C$2:$C$136,BJ$1)</f>
        <v>435</v>
      </c>
      <c r="BO130" s="27" t="str">
        <f>(APPS('07-08 Teamsheets'!$H$2:$R$88,$A130,'07-08 Teamsheets'!$C$2:$C$88,BO$1)+APPS('08-09 Teamsheets'!$H$2:$R$92,$A130,'08-09 Teamsheets'!$C$2:$C$92,BO$1)+APPS('09-10 Teamsheets'!$H$2:$R$98,$A130,'09-10 Teamsheets'!$C$2:$C$98,BO$1)+APPS('10-11 Teamsheets'!$H$2:$R$106,$A130,'10-11 Teamsheets'!$C$2:$C$106,BO$1)+APPS('11-12 Teamsheets'!$H$2:$R$119,$A130,'11-12 Teamsheets'!$C$2:$C$119,BO$1)+APPS('12-13 Teamsheets'!$H$2:$R$126,$A130,'12-13 Teamsheets'!$C$2:$C$126,BO$1)+APPS('13-14 Teamsheets'!$H$2:$R$132,$A130,'13-14 Teamsheets'!$C$2:$C$132,BO$1)+APPS('14-15 Teamsheets'!$H$2:$R$136,$A130,'14-15 Teamsheets'!$C$2:$C$136,BO$1)) &amp; "(" &amp; (SUBS('07-08 Teamsheets'!$S$2:$Z$88,$A130,'07-08 Teamsheets'!$C$2:$C$88,BO$1)+SUBS('08-09 Teamsheets'!$S$2:$Z$92,$A130,'08-09 Teamsheets'!$C$2:$C$92,BO$1)+SUBS('09-10 Teamsheets'!$S$2:$Z$98,$A130,'09-10 Teamsheets'!$C$2:$C$98,BO$1)+SUBS('10-11 Teamsheets'!$S$2:$Z$106,$A130,'10-11 Teamsheets'!$C$2:$C$106,BO$1)+SUBS('11-12 Teamsheets'!$S$2:$Z$119,$A130,'11-12 Teamsheets'!$C$2:$C$119,BO$1)+SUBS('12-13 Teamsheets'!$S$2:$Z$126,$A130,'12-13 Teamsheets'!$C$2:$C$126,BO$1)+SUBS('13-14 Teamsheets'!$S$2:$Z$132,$A130,'13-14 Teamsheets'!$C$2:$C$132,BO$1)+SUBS('14-15 Teamsheets'!$S$2:$Z$136,$A130,'14-15 Teamsheets'!$C$2:$C$136,BO$1)) &amp; ")"</f>
        <v>0(0)</v>
      </c>
      <c r="BP130" s="27" t="str">
        <f>(GOALS('07-08 Teamsheets'!$H$2:$R$88,$A130,'07-08 Teamsheets'!$C$2:$C$88,BO$1)+GOALS('08-09 Teamsheets'!$H$2:$R$92,$A130,'08-09 Teamsheets'!$C$2:$C$92,BO$1)+GOALS('09-10 Teamsheets'!$H$2:$R$98,$A130,'09-10 Teamsheets'!$C$2:$C$98,BO$1)+GOALS('10-11 Teamsheets'!$H$2:$R$106,$A130,'10-11 Teamsheets'!$C$2:$C$106,BO$1)+GOALS('11-12 Teamsheets'!$H$2:$R$119,$A130,'11-12 Teamsheets'!$C$2:$C$119,BO$1)+GOALS('12-13 Teamsheets'!$H$2:$R$126,$A130,'12-13 Teamsheets'!$C$2:$C$126,BO$1)+GOALS('13-14 Teamsheets'!$H$2:$R$132,$A130,'13-14 Teamsheets'!$C$2:$C$132,BO$1)+GOALS('14-15 Teamsheets'!$H$2:$R$136,$A130,'14-15 Teamsheets'!$C$2:$C$136,BO$1)) &amp; "(" &amp; (GOALS('07-08 Teamsheets'!$S$2:$Z$88,$A130,'07-08 Teamsheets'!$C$2:$C$88,BO$1)+GOALS('08-09 Teamsheets'!$S$2:$Z$92,$A130,'08-09 Teamsheets'!$C$2:$C$92,BO$1)+GOALS('09-10 Teamsheets'!$S$2:$Z$98,$A130,'09-10 Teamsheets'!$C$2:$C$98,BO$1)+GOALS('10-11 Teamsheets'!$S$2:$Z$106,$A130,'10-11 Teamsheets'!$C$2:$C$106,BO$1)+GOALS('11-12 Teamsheets'!$S$2:$Z$119,$A130,'11-12 Teamsheets'!$C$2:$C$119,BO$1)+GOALS('12-13 Teamsheets'!$S$2:$Z$126,$A130,'12-13 Teamsheets'!$C$2:$C$126,BO$1)+GOALS('13-14 Teamsheets'!$S$2:$Z$132,$A130,'13-14 Teamsheets'!$C$2:$C$132,BO$1)+GOALS('14-15 Teamsheets'!$S$2:$Z$136,$A130,'14-15 Teamsheets'!$C$2:$C$136,BO$1)) &amp; ")"</f>
        <v>0(0)</v>
      </c>
      <c r="BQ130" s="27">
        <f>Clean_sheet('07-08 Teamsheets'!$C$2:$H$92,$A130,BO$1)+Clean_sheet('08-09 Teamsheets'!$C$2:$H$92,$A130,BO$1)+Clean_sheet('09-10 Teamsheets'!$C$2:$H$98,$A130,BO$1)+Clean_sheet('10-11 Teamsheets'!$C$2:$H$106,$A130,BO$1)+Clean_sheet('11-12 Teamsheets'!$C$2:$H$119,$A130,BO$1)+Clean_sheet('12-13 Teamsheets'!$C$2:$H$126,$A130,BO$1)+Clean_sheet('13-14 Teamsheets'!$C$2:$H$132,$A130,BO$1)+Clean_sheet('14-15 Teamsheets'!$C$2:$H$136,$A130,BO$1)</f>
        <v>0</v>
      </c>
      <c r="BR130" s="27" t="str">
        <f>(CARDS('07-08 Teamsheets'!$H$2:$Z$88,$A130,$CX$2,'07-08 Teamsheets'!$C$2:$C$88,BO$1)+CARDS('08-09 Teamsheets'!$H$2:$Z$92,$A130,$CX$2,'08-09 Teamsheets'!$C$2:$C$92,BO$1)+CARDS('09-10 Teamsheets'!$H$2:$Z$98,$A130,$CX$2,'09-10 Teamsheets'!$C$2:$C$98,BO$1)+CARDS('10-11 Teamsheets'!$H$2:$Z$106,$A130,$CX$2,'10-11 Teamsheets'!$C$2:$C$106,BO$1)+CARDS('11-12 Teamsheets'!$H$2:$Z$119,$A130,$CX$2,'11-12 Teamsheets'!$C$2:$C$119,BO$1)+CARDS('12-13 Teamsheets'!$H$2:$Z$126,$A130,$CX$2,'12-13 Teamsheets'!$C$2:$C$126,BO$1)+CARDS('13-14 Teamsheets'!$H$2:$Z$132,$A130,$CX$2,'13-14 Teamsheets'!$C$2:$C$132,BO$1)+CARDS('14-15 Teamsheets'!$H$2:$Z$136,$A130,$CX$2,'14-15 Teamsheets'!$C$2:$C$136,BO$1)) &amp; "(" &amp; (CARDS('07-08 Teamsheets'!$H$2:$Z$88,$A130,$CX$3,'07-08 Teamsheets'!$C$2:$C$88,BO$1)+CARDS('08-09 Teamsheets'!$H$2:$Z$92,$A130,$CX$3,'08-09 Teamsheets'!$C$2:$C$92,BO$1)+CARDS('09-10 Teamsheets'!$H$2:$Z$98,$A130,$CX$3,'09-10 Teamsheets'!$C$2:$C$98,BO$1)+CARDS('10-11 Teamsheets'!$H$2:$Z$106,$A130,$CX$3,'10-11 Teamsheets'!$C$2:$C$106,BO$1)+CARDS('11-12 Teamsheets'!$H$2:$Z$119,$A130,$CX$3,'11-12 Teamsheets'!$C$2:$C$119,BO$1)+CARDS('12-13 Teamsheets'!$H$2:$Z$126,$A130,$CX$3,'12-13 Teamsheets'!$C$2:$C$126,BO$1)+CARDS('13-14 Teamsheets'!$H$2:$Z$132,$A130,$CX$3,'13-14 Teamsheets'!$C$2:$C$132,BO$1)+CARDS('14-15 Teamsheets'!$H$2:$Z$136,$A130,$CX$3,'14-15 Teamsheets'!$C$2:$C$136,BO$1)) &amp; ")"</f>
        <v>0(0)</v>
      </c>
      <c r="BS130" s="82">
        <f>MINS_PLAYED('07-08 Teamsheets'!$H$2:$R$88,$A130,'07-08 Teamsheets'!$C$2:$C$88,BO$1)+MINS_PLAYED('08-09 Teamsheets'!$H$2:$R$92,$A130,'08-09 Teamsheets'!$C$2:$C$92,BO$1)+MINS_PLAYED('09-10 Teamsheets'!$H$2:$R$98,$A130,'09-10 Teamsheets'!$C$2:$C$98,BO$1)+MINS_PLAYED('10-11 Teamsheets'!$H$2:$R$106,$A130,'10-11 Teamsheets'!$C$2:$C$106,BO$1)+MINS_PLAYED('11-12 Teamsheets'!$H$2:$R$119,$A130,'11-12 Teamsheets'!$C$2:$C$119,BO$1)+MINS_PLAYED('12-13 Teamsheets'!$H$2:$R$126,$A130,'12-13 Teamsheets'!$C$2:$C$126,BO$1)+MINS_PLAYED('13-14 Teamsheets'!$H$2:$R$132,$A130,'13-14 Teamsheets'!$C$2:$C$132,BO$1)+MINS_PLAYED('14-15 Teamsheets'!$H$2:$R$136,$A130,'14-15 Teamsheets'!$C$2:$C$136,BO$1)+MINS_AS_SUB('07-08 Teamsheets'!$S$2:$Z$88,$A130,'07-08 Teamsheets'!$C$2:$C$88,BO$1)+MINS_AS_SUB('08-09 Teamsheets'!$S$2:$Z$92,$A130,'08-09 Teamsheets'!$C$2:$C$92,BO$1)+MINS_AS_SUB('09-10 Teamsheets'!$S$2:$Z$98,$A130,'09-10 Teamsheets'!$C$2:$C$98,BO$1)+MINS_AS_SUB('10-11 Teamsheets'!$S$2:$Z$106,$A130,'10-11 Teamsheets'!$C$2:$C$106,BO$1)+MINS_AS_SUB('11-12 Teamsheets'!$S$2:$Z$119,$A130,'11-12 Teamsheets'!$C$2:$C$119,BO$1)+MINS_AS_SUB('12-13 Teamsheets'!$S$2:$Z$126,$A130,'12-13 Teamsheets'!$C$2:$C$126,BO$1)+MINS_AS_SUB('13-14 Teamsheets'!$S$2:$Z$132,$A130,'13-14 Teamsheets'!$C$2:$C$132,BO$1)+MINS_AS_SUB('14-15 Teamsheets'!$S$2:$Z$136,$A130,'14-15 Teamsheets'!$C$2:$C$136,BO$1)</f>
        <v>0</v>
      </c>
      <c r="BT130" s="71">
        <f>APPS('05-06 Teamsheets'!$H$2:$R$71,$A130,'05-06 Teamsheets'!$C$2:$C$71,B$1)+SUBS('05-06 Teamsheets'!$S$2:$W$71,$A130,'05-06 Teamsheets'!$C$2:$C$71,B$1)+APPS('06-07 Teamsheets'!$H$2:$R$83,$A130,'06-07 Teamsheets'!$C$2:$C$83,G$1)+SUBS('06-07 Teamsheets'!$S$2:$Z$83,$A130,'06-07 Teamsheets'!$C$2:$C$83,G$1)+APPS('07-08 Teamsheets'!$H$2:$R$88,$A130,'07-08 Teamsheets'!$C$2:$C$88,L$1)+SUBS('07-08 Teamsheets'!$S$2:$Z$88,$A130,'07-08 Teamsheets'!$C$2:$C$88,L$1)+APPS('08-09 Teamsheets'!$H$2:$R$92,$A130,'08-09 Teamsheets'!$C$2:$C$92,Q$1)+SUBS('08-09 Teamsheets'!$S$2:$Z$92,$A130,'08-09 Teamsheets'!$C$2:$C$92,Q$1)+APPS('09-10 Teamsheets'!$H$2:$R$98,$A130,'09-10 Teamsheets'!$C$2:$C$98,Q$1)+SUBS('09-10 Teamsheets'!$S$2:$Z$98,$A130,'09-10 Teamsheets'!$C$2:$C$98,Q$1)+APPS('10-11 Teamsheets'!$H$2:$R$107,$A130,'10-11 Teamsheets'!$C$2:$C$107,Q$1)+SUBS('10-11 Teamsheets'!$S$2:$Z$107,$A130,'10-11 Teamsheets'!$C$2:$C$107,Q$1)+APPS('11-12 Teamsheets'!$H$2:$R$119,$A130,'11-12 Teamsheets'!$C$2:$C$119,Q$1)+SUBS('11-12 Teamsheets'!$S$2:$Z$119,$A130,'11-12 Teamsheets'!$C$2:$C$119,Q$1)+APPS('12-13 Teamsheets'!$H$2:$R$126,$A130,'12-13 Teamsheets'!$C$2:$C$126,Q$1)+SUBS('12-13 Teamsheets'!$S$2:$Z$126,$A130,'12-13 Teamsheets'!$C$2:$C$126,Q$1)+APPS('13-14 Teamsheets'!$H$2:$R$132,$A130,'13-14 Teamsheets'!$C$2:$C$132,Q$1)+SUBS('13-14 Teamsheets'!$S$2:$Z$132,$A130,'13-14 Teamsheets'!$C$2:$C$132,Q$1)+APPS('14-15 Teamsheets'!$H$2:$R$136,$A130,'14-15 Teamsheets'!$C$2:$C$136,Q$1)+SUBS('14-15 Teamsheets'!$S$2:$Z$136,$A130,'14-15 Teamsheets'!$C$2:$C$136,Q$1)</f>
        <v>80</v>
      </c>
      <c r="BU130" s="132">
        <v>0</v>
      </c>
      <c r="BV130" s="27">
        <f>APPS('07-08 Teamsheets'!$H$2:$R$88,$A130,'07-08 Teamsheets'!$C$2:$C$88,AZ$1)+SUBS('07-08 Teamsheets'!$S$2:$Z$88,$A130,'07-08 Teamsheets'!$C$2:$C$88,AZ$1)+APPS('11-12 Teamsheets'!$H$2:$R$119,$A130,'11-12 Teamsheets'!$C$2:$C$119,AZ$1)+SUBS('11-12 Teamsheets'!$S$2:$Z$119,$A130,'11-12 Teamsheets'!$C$2:$C$119,AZ$1)+APPS('12-13 Teamsheets'!$H$2:$R$126,$A130,'12-13 Teamsheets'!$C$2:$C$126,AZ$1)+SUBS('12-13 Teamsheets'!$S$2:$Z$126,$A130,'12-13 Teamsheets'!$C$2:$C$126,AZ$1)+APPS('13-14 Teamsheets'!$H$2:$R$132,$A130,'13-14 Teamsheets'!$C$2:$C$132,AZ$1)+SUBS('13-14 Teamsheets'!$S$2:$Z$132,$A130,'13-14 Teamsheets'!$C$2:$C$132,AZ$1)+APPS('14-15 Teamsheets'!$H$2:$R$136,$A130,'14-15 Teamsheets'!$C$2:$C$136,AZ$1)+SUBS('14-15 Teamsheets'!$S$2:$Z$136,$A130,'14-15 Teamsheets'!$C$2:$C$136,AZ$1)+APPS('08-09 Teamsheets'!$H$2:$R$92,$A130,'08-09 Teamsheets'!$C$2:$C$92,BE$1)+APPS('09-10 Teamsheets'!$H$2:$R$98,$A130,'09-10 Teamsheets'!$C$2:$C$98,BE$1)+SUBS('08-09 Teamsheets'!$S$2:$Z$92,$A130,'08-09 Teamsheets'!$C$2:$C$92,BE$1)+SUBS('09-10 Teamsheets'!$S$2:$Z$98,$A130,'09-10 Teamsheets'!$C$2:$C$98,BE$1)+APPS('10-11 Teamsheets'!$H$2:$R$107,$A130,'10-11 Teamsheets'!$C$2:$C$107,BE$1)+SUBS('10-11 Teamsheets'!$S$2:$Z$107,$A130,'10-11 Teamsheets'!$C$2:$C$107,BE$1)+APPS('11-12 Teamsheets'!$H$2:$R$119,$A130,'11-12 Teamsheets'!$C$2:$C$119,BE$1)+SUBS('11-12 Teamsheets'!$S$2:$Z$119,$A130,'11-12 Teamsheets'!$C$2:$C$119,BE$1)+APPS('12-13 Teamsheets'!$H$2:$R$126,$A130,'12-13 Teamsheets'!$C$2:$C$126,BE$1)+SUBS('12-13 Teamsheets'!$S$2:$Z$126,$A130,'12-13 Teamsheets'!$C$2:$C$126,BE$1)+APPS('13-14 Teamsheets'!$H$2:$R$132,$A130,'13-14 Teamsheets'!$C$2:$C$132,BE$1)+SUBS('13-14 Teamsheets'!$S$2:$Z$132,$A130,'13-14 Teamsheets'!$C$2:$C$132,BE$1)+APPS('14-15 Teamsheets'!$H$2:$R$136,$A130,'14-15 Teamsheets'!$C$2:$C$136,BE$1)+SUBS('14-15 Teamsheets'!$S$2:$Z$136,$A130,'14-15 Teamsheets'!$C$2:$C$136,BE$1)</f>
        <v>9</v>
      </c>
      <c r="BW130" s="27">
        <f>APPS('07-08 Teamsheets'!$H$2:$R$88,$A130,'07-08 Teamsheets'!$C$2:$C$88,BJ$1)+APPS('08-09 Teamsheets'!$H$2:$R$92,$A130,'08-09 Teamsheets'!$C$2:$C$92,BJ$1)+APPS('09-10 Teamsheets'!$H$2:$R$98,$A130,'09-10 Teamsheets'!$C$2:$C$98,BJ$1)+SUBS('07-08 Teamsheets'!$S$2:$Z$88,$A130,'07-08 Teamsheets'!$C$2:$C$88,BJ$1)+SUBS('08-09 Teamsheets'!$S$2:$Z$92,$A130,'08-09 Teamsheets'!$C$2:$C$92,BJ$1)+SUBS('09-10 Teamsheets'!$S$2:$Z$98,$A130,'09-10 Teamsheets'!$C$2:$C$98,BJ$1)+APPS('10-11 Teamsheets'!$H$2:$R$107,$A130,'10-11 Teamsheets'!$C$2:$C$107,BJ$1)+SUBS('10-11 Teamsheets'!$S$2:$Z$107,$A130,'10-11 Teamsheets'!$C$2:$C$107,BJ$1)+APPS('11-12 Teamsheets'!$H$2:$R$119,$A130,'11-12 Teamsheets'!$C$2:$C$119,BJ$1)+SUBS('11-12 Teamsheets'!$S$2:$Z$111,$A130,'11-12 Teamsheets'!$C$2:$C$119,BJ$1)+APPS('12-13 Teamsheets'!$H$2:$R$126,$A130,'12-13 Teamsheets'!$C$2:$C$126,BJ$1)+SUBS('12-13 Teamsheets'!$S$2:$Z$118,$A130,'12-13 Teamsheets'!$C$2:$C$126,BJ$1)+APPS('13-14 Teamsheets'!$H$2:$R$132,$A130,'13-14 Teamsheets'!$C$2:$C$132,BJ$1)+SUBS('13-14 Teamsheets'!$S$2:$Z$124,$A130,'13-14 Teamsheets'!$C$2:$C$132,BJ$1)+APPS('14-15 Teamsheets'!$H$2:$R$136,$A130,'14-15 Teamsheets'!$C$2:$C$136,BJ$1)+SUBS('14-15 Teamsheets'!$S$2:$Z$128,$A130,'14-15 Teamsheets'!$C$2:$C$136,BJ$1)</f>
        <v>6</v>
      </c>
      <c r="BX130" s="27">
        <f>APPS('07-08 Teamsheets'!$H$2:$R$88,$A130,'07-08 Teamsheets'!$C$2:$C$88,BO$1)+APPS('08-09 Teamsheets'!$H$2:$R$92,$A130,'08-09 Teamsheets'!$C$2:$C$92,BO$1)+APPS('09-10 Teamsheets'!$H$2:$R$98,$A130,'09-10 Teamsheets'!$C$2:$C$98,BO$1)+SUBS('07-08 Teamsheets'!$S$2:$Z$88,$A130,'07-08 Teamsheets'!$C$2:$C$88,BO$1)+SUBS('08-09 Teamsheets'!$S$2:$Z$92,$A130,'08-09 Teamsheets'!$C$2:$C$92,BO$1)+SUBS('09-10 Teamsheets'!$S$2:$Z$98,$A130,'09-10 Teamsheets'!$C$2:$C$98,BO$1)+APPS('10-11 Teamsheets'!$H$2:$R$107,$A130,'10-11 Teamsheets'!$C$2:$C$107,BO$1)+SUBS('10-11 Teamsheets'!$S$2:$Z$107,$A130,'10-11 Teamsheets'!$C$2:$C$107,BO$1)+APPS('11-12 Teamsheets'!$H$2:$R$119,$A130,'11-12 Teamsheets'!$C$2:$C$119,BO$1)+SUBS('11-12 Teamsheets'!$S$2:$Z$119,$A130,'11-12 Teamsheets'!$C$2:$C$119,BO$1)+APPS('12-13 Teamsheets'!$H$2:$R$126,$A130,'12-13 Teamsheets'!$C$2:$C$126,BO$1)+SUBS('12-13 Teamsheets'!$S$2:$Z$126,$A130,'12-13 Teamsheets'!$C$2:$C$126,BO$1)+APPS('13-14 Teamsheets'!$H$2:$R$132,$A130,'13-14 Teamsheets'!$C$2:$C$132,BO$1)+SUBS('13-14 Teamsheets'!$S$2:$Z$132,$A130,'13-14 Teamsheets'!$C$2:$C$132,BO$1)+APPS('14-15 Teamsheets'!$H$2:$R$136,$A130,'14-15 Teamsheets'!$C$2:$C$136,BO$1)+SUBS('14-15 Teamsheets'!$S$2:$Z$136,$A130,'14-15 Teamsheets'!$C$2:$C$136,BO$1)</f>
        <v>0</v>
      </c>
      <c r="BY130" s="28">
        <f t="shared" si="31"/>
        <v>15</v>
      </c>
      <c r="BZ130" s="27" t="str">
        <f>(APPS('05-06 Teamsheets'!$H$2:$R$71,$A130) + APPS('06-07 Teamsheets'!$H$2:$R$83,$A130) +APPS('07-08 Teamsheets'!$H$2:$R$88,$A130) + APPS('08-09 Teamsheets'!$H$2:$R$92,$A130)+APPS('09-10 Teamsheets'!$H$2:$R$98,$A130)+APPS('10-11 Teamsheets'!$H$2:$R$107,$A130)+APPS('11-12 Teamsheets'!$H$2:$R$119,$A130)+APPS('12-13 Teamsheets'!$H$2:$R$126,$A130)+APPS('13-14 Teamsheets'!$H$2:$R$132,$A130)+APPS('14-15 Teamsheets'!$H$2:$R$136,$A130)) &amp; "(" &amp; (SUBS('05-06 Teamsheets'!$S$2:$W$71,$A130)+SUBS('06-07 Teamsheets'!$S$2:$Z$83,$A130)+SUBS('07-08 Teamsheets'!$S$2:$Z$88,$A130) +SUBS('08-09 Teamsheets'!$S$2:$Z$92,$A130)+SUBS('09-10 Teamsheets'!$S$2:$Z$98,$A130)+SUBS('10-11 Teamsheets'!$S$2:$Z$107,$A130)+SUBS('11-12 Teamsheets'!$S$2:$Z$119,$A130)+SUBS('12-13 Teamsheets'!$S$2:$Z$126,$A130)+SUBS('13-14 Teamsheets'!$S$2:$Z$132,$A130)+SUBS('14-15 Teamsheets'!$S$2:$Z$136,$A130)) &amp; ")"</f>
        <v>51(44)</v>
      </c>
      <c r="CA130" s="28">
        <f t="shared" si="32"/>
        <v>95</v>
      </c>
      <c r="CB130" s="71">
        <f>GOALS('05-06 Teamsheets'!$H$2:$W$71,$A130,'05-06 Teamsheets'!$C$2:$C$71,B$1)+GOALS('06-07 Teamsheets'!$H$2:$Z$83,$A130,'06-07 Teamsheets'!$C$2:$C$83,G$1)+GOALS('07-08 Teamsheets'!$H$2:$Z$88,$A130,'07-08 Teamsheets'!$C$2:$C$88,L$1)+GOALS('08-09 Teamsheets'!$H$2:$Z$92,$A130,'08-09 Teamsheets'!$C$2:$C$92,Q$1)+GOALS('09-10 Teamsheets'!$H$2:$Z$98,$A130,'09-10 Teamsheets'!$C$2:$C$98,Q$1)+GOALS('10-11 Teamsheets'!$H$2:$Z$107,$A130,'10-11 Teamsheets'!$C$2:$C$107,Q$1)+GOALS('11-12 Teamsheets'!$H$2:$Z$119,$A130,'11-12 Teamsheets'!$C$2:$C$119,Q$1)+GOALS('12-13 Teamsheets'!$H$2:$Z$126,$A130,'12-13 Teamsheets'!$C$2:$C$126,Q$1)+GOALS('13-14 Teamsheets'!$H$2:$Z$132,$A130,'13-14 Teamsheets'!$C$2:$C$132,Q$1)+GOALS('14-15 Teamsheets'!$H$2:$Z$136,$A130,'14-15 Teamsheets'!$C$2:$C$136,Q$1)</f>
        <v>7</v>
      </c>
      <c r="CC130" s="27">
        <f>GOALS('05-06 Teamsheets'!$H$2:$W$71,$A130,'05-06 Teamsheets'!$C$2:$C$71,V$1)+GOALS('05-06 Teamsheets'!$H$2:$W$71,$A130,'05-06 Teamsheets'!$C$2:$C$71,AA$1)+GOALS('06-07 Teamsheets'!$H$2:$Z$83,$A130,'06-07 Teamsheets'!$C$2:$C$83,AF$1)+GOALS('06-07 Teamsheets'!$H$2:$Z$83,$A130,'06-07 Teamsheets'!$C$2:$C$83,AK$1)+GOALS('07-08 Teamsheets'!$H$2:$Z$88,$A130,'07-08 Teamsheets'!$C$2:$C$88,AP$1)+GOALS('07-08 Teamsheets'!$H$2:$Z$88,$A130,'07-08 Teamsheets'!$C$2:$C$88,AU$1)+GOALS('07-08 Teamsheets'!$H$2:$Z$88,$A130,'07-08 Teamsheets'!$C$2:$C$88,AZ$1)+GOALS('11-12 Teamsheets'!$H$2:$Z$119,$A130,'11-12 Teamsheets'!$C$2:$C$119,AZ$1)+GOALS('12-13 Teamsheets'!$H$2:$Z$120,$A130,'12-13 Teamsheets'!$C$2:$C$120,AZ$1)+GOALS('13-14 Teamsheets'!$H$2:$Z$126,$A130,'13-14 Teamsheets'!$C$2:$C$126,AZ$1)+GOALS('14-15 Teamsheets'!$H$2:$Z$130,$A130,'14-15 Teamsheets'!$C$2:$C$130,AZ$1)+GOALS('08-09 Teamsheets'!$H$2:$Z$92,$A130,'08-09 Teamsheets'!$C$2:$C$92,BE$1)+GOALS('09-10 Teamsheets'!$H$2:$Z$98,$A130,'09-10 Teamsheets'!$C$2:$C$98,BE$1)+GOALS('10-11 Teamsheets'!$H$2:$Z$107,$A130,'10-11 Teamsheets'!$C$2:$C$107,BE$1)+GOALS('11-12 Teamsheets'!$H$2:$Z$119,$A130,'11-12 Teamsheets'!$C$2:$C$119,BE$1)+GOALS('12-13 Teamsheets'!$H$2:$Z$126,$A130,'12-13 Teamsheets'!$C$2:$C$126,BE$1)+GOALS('13-14 Teamsheets'!$H$2:$Z$132,$A130,'13-14 Teamsheets'!$C$2:$C$132,BE$1)+GOALS('14-15 Teamsheets'!$H$2:$Z$136,$A130,'14-15 Teamsheets'!$C$2:$C$136,BE$1)</f>
        <v>3</v>
      </c>
      <c r="CD130" s="27">
        <f>GOALS('07-08 Teamsheets'!$H$2:$Z$88,$A130,'07-08 Teamsheets'!$C$2:$C$88,BJ$1)
+GOALS('08-09 Teamsheets'!$H$2:$Z$92,$A130,'08-09 Teamsheets'!$C$2:$C$92,BJ$1)
+GOALS('09-10 Teamsheets'!$H$2:$Z$98,$A130,'09-10 Teamsheets'!$C$2:$C$98,BJ$1)
+GOALS('10-11 Teamsheets'!$H$2:$Z$107,$A130,'10-11 Teamsheets'!$C$2:$C$107,BJ$1)
+GOALS('11-12 Teamsheets'!$H$2:$Z$119,$A130,'11-12 Teamsheets'!$C$2:$C$119,BJ$1)
+GOALS('12-13 Teamsheets'!$H$2:$Z$124,$A130,'12-13 Teamsheets'!$C$2:$C$124,BJ$1)+GOALS('13-14 Teamsheets'!$H$2:$Z$130,$A130,'13-14 Teamsheets'!$C$2:$C$130,BJ$1)+GOALS('14-15 Teamsheets'!$H$2:$Z$134,$A130,'14-15 Teamsheets'!$C$2:$C$134,BJ$1)
+GOALS('07-08 Teamsheets'!$H$2:$Z$88,$A130,'07-08 Teamsheets'!$C$2:$C$88,BO$1)
+GOALS('08-09 Teamsheets'!$H$2:$Z$92,$A130,'08-09 Teamsheets'!$C$2:$C$92,BO$1)
+GOALS('09-10 Teamsheets'!$H$2:$Z$98,$A130,'09-10 Teamsheets'!$C$2:$C$98,BO$1)
+GOALS('10-11 Teamsheets'!$H$2:$Z$107,$A130,'10-11 Teamsheets'!$C$2:$C$107,BO$1)
+GOALS('11-12 Teamsheets'!$H$2:$Z$119,$A130,'11-12 Teamsheets'!$C$2:$C$119,BO$1)
+GOALS('12-13 Teamsheets'!$H$2:$Z$126,$A130,'12-13 Teamsheets'!$C$2:$C$126,BO$1)+GOALS('13-14 Teamsheets'!$H$2:$Z$132,$A130,'13-14 Teamsheets'!$C$2:$C$132,BO$1)+GOALS('14-15 Teamsheets'!$H$2:$Z$136,$A130,'14-15 Teamsheets'!$C$2:$C$136,BO$1)</f>
        <v>1</v>
      </c>
      <c r="CE130" s="28">
        <f t="shared" si="33"/>
        <v>4</v>
      </c>
      <c r="CF130" s="27" t="str">
        <f>(GOALS('05-06 Teamsheets'!$H$2:$R$71,$A130) +GOALS('06-07 Teamsheets'!$H$2:$R$83,$A130) +  GOALS('07-08 Teamsheets'!$H$2:$R$88,$A130) + GOALS('08-09 Teamsheets'!$H$2:$R$92,$A130)+GOALS('09-10 Teamsheets'!$H$2:$R$98,$A130)+GOALS('10-11 Teamsheets'!$H$2:$R$107,$A130)+GOALS('11-12 Teamsheets'!$H$2:$R$119,$A130)+GOALS('12-13 Teamsheets'!$H$2:$R$126,$A130)+GOALS('13-14 Teamsheets'!$H$2:$R$132,$A130)+GOALS('14-15 Teamsheets'!$H$2:$R$136,$A130)) &amp; "(" &amp; (GOALS('05-06 Teamsheets'!$S$2:$W$71,$A130)+GOALS('06-07 Teamsheets'!$S$2:$Z$83,$A130)+GOALS('07-08 Teamsheets'!$S$2:$Z$88,$A130)+GOALS('08-09 Teamsheets'!$S$2:$Z$92,$A130)+GOALS('09-10 Teamsheets'!$S$2:$Z$98,$A130)+GOALS('10-11 Teamsheets'!$S$2:$Z$107,$A130)+GOALS('11-12 Teamsheets'!$S$2:$Z$119,$A130)+GOALS('12-13 Teamsheets'!$S$2:$Z$126,$A130)+GOALS('13-14 Teamsheets'!$S$2:$Z$132,$A130)+GOALS('14-15 Teamsheets'!$S$2:$Z$136,$A130)) &amp; ")"</f>
        <v>6(5)</v>
      </c>
      <c r="CG130" s="28">
        <f t="shared" si="34"/>
        <v>11</v>
      </c>
      <c r="CH130" s="71">
        <f t="shared" si="35"/>
        <v>0</v>
      </c>
      <c r="CI130" s="83">
        <f t="shared" si="36"/>
        <v>0</v>
      </c>
      <c r="CJ130" s="77">
        <f t="shared" si="37"/>
        <v>0</v>
      </c>
      <c r="CK130" s="74" t="str">
        <f>(CARDS('05-06 Teamsheets'!$H$2:$W$71,$A130,$CX$2)+CARDS('06-07 Teamsheets'!$H$2:$Z$83,$A130,$CX$2)+CARDS('07-08 Teamsheets'!$H$2:$Z$88,$A130,$CX$2)+CARDS('08-09 Teamsheets'!$H$2:$Z$92,$A130,$CX$2)+CARDS('09-10 Teamsheets'!$H$2:$Z$98,$A130,$CX$2)+CARDS('10-11 Teamsheets'!$H$2:$Z$107,$A130,$CX$2)+CARDS('11-12 Teamsheets'!$H$2:$Z$119,$A130,$CX$2)+CARDS('12-13 Teamsheets'!$H$2:$Z$126,$A130,$CX$2)+CARDS('13-14 Teamsheets'!$H$2:$Z$130,$A130,$CX$2)) &amp; "(" &amp; (CARDS('05-06 Teamsheets'!$H$2:$W$71,$A130,$CX$3)+CARDS('06-07 Teamsheets'!$H$2:$Z$83,$A130,$CX$3)+CARDS('07-08 Teamsheets'!$H$2:$Z$88,$A130,$CX$3)+CARDS('08-09 Teamsheets'!$H$2:$Z$92,$A130,$CX$3)+CARDS('09-10 Teamsheets'!$H$2:$Z$98,$A130,$CX$3)+CARDS('10-11 Teamsheets'!$H$2:$Z$107,$A130,$CX$3)+CARDS('11-12 Teamsheets'!$H$2:$Z$119,$A130,$CX$3)+CARDS('13-14 Teamsheets'!$H$2:$Z$130,$A130,$CX$3)) &amp; ")"</f>
        <v>4(0)</v>
      </c>
      <c r="CL130" s="28">
        <f>SUM(F130,K130,P130,U130)</f>
        <v>3785</v>
      </c>
      <c r="CM130" s="28">
        <f>SUM(Z130,AE130,AJ130,AO130,AT130,BI130,AY130,BN130,BS130,BD130)</f>
        <v>1180</v>
      </c>
      <c r="CN130" s="77">
        <f>SUM(CL130:CM130)</f>
        <v>4965</v>
      </c>
      <c r="CO130" s="28">
        <f>IF(AND(CN130&lt;&gt;0, CA130&lt;&gt;0),CN130/CA130,0)</f>
        <v>52.263157894736842</v>
      </c>
      <c r="CP130" s="28">
        <f>IF(CG130&lt;&gt;0,CG130/CA130,0)</f>
        <v>0.11578947368421053</v>
      </c>
      <c r="CQ130" s="77">
        <f>IF(CG130&lt;&gt;0,CN130/CG130,0)</f>
        <v>451.36363636363637</v>
      </c>
      <c r="CS130" s="71">
        <f t="shared" ref="CS130:CS193" si="48">RANK($CA130,$CA$2:$CA$205)</f>
        <v>20</v>
      </c>
      <c r="CT130" s="83">
        <f t="shared" ref="CT130:CT193" si="49">RANK($CN130,$CN$2:$CN$205)</f>
        <v>28</v>
      </c>
      <c r="CU130" s="77">
        <f t="shared" ref="CU130:CU193" si="50">RANK($CG130,$CG$2:$CG$205)</f>
        <v>24</v>
      </c>
      <c r="CW130"/>
      <c r="CX130" s="30"/>
    </row>
    <row r="131" spans="1:102" x14ac:dyDescent="0.2">
      <c r="A131" s="25" t="s">
        <v>2124</v>
      </c>
      <c r="B131" s="27" t="s">
        <v>1635</v>
      </c>
      <c r="C131" s="27" t="s">
        <v>1635</v>
      </c>
      <c r="D131" s="27">
        <v>0</v>
      </c>
      <c r="E131" s="27" t="s">
        <v>1635</v>
      </c>
      <c r="F131" s="82">
        <v>0</v>
      </c>
      <c r="G131" s="27" t="s">
        <v>1635</v>
      </c>
      <c r="H131" s="27" t="s">
        <v>1635</v>
      </c>
      <c r="I131" s="27">
        <v>0</v>
      </c>
      <c r="J131" s="27" t="s">
        <v>1635</v>
      </c>
      <c r="K131" s="82">
        <v>0</v>
      </c>
      <c r="L131" s="27" t="s">
        <v>1635</v>
      </c>
      <c r="M131" s="27" t="s">
        <v>1635</v>
      </c>
      <c r="N131" s="27">
        <v>0</v>
      </c>
      <c r="O131" s="27" t="s">
        <v>1635</v>
      </c>
      <c r="P131" s="82">
        <v>0</v>
      </c>
      <c r="Q131" s="27" t="str">
        <f>(APPS('08-09 Teamsheets'!$H$2:$R$92,$A131,'08-09 Teamsheets'!$C$2:$C$92,Q$1)+APPS('09-10 Teamsheets'!$H$2:$R$98,$A131,'09-10 Teamsheets'!$C$2:$C$98,Q$1)+APPS('10-11 Teamsheets'!$H$2:$R$107,$A131,'10-11 Teamsheets'!$C$2:$C$107,Q$1)+APPS('11-12 Teamsheets'!$H$2:$R$119,$A131,'11-12 Teamsheets'!$C$2:$C$119,Q$1)+APPS('12-13 Teamsheets'!$H$2:$R$126,$A131,'12-13 Teamsheets'!$C$2:$C$126,Q$1)+APPS('13-14 Teamsheets'!$H$2:$R$132,$A131,'13-14 Teamsheets'!$C$2:$C$132,Q$1)+APPS('14-15 Teamsheets'!$H$2:$R$136,$A131,'14-15 Teamsheets'!$C$2:$C$136,Q$1)) &amp; "(" &amp; (SUBS('08-09 Teamsheets'!$S$2:$Z$92,$A131,'08-09 Teamsheets'!$C$2:$C$92,Q$1)+SUBS('09-10 Teamsheets'!$S$2:$Z$98,$A131,'09-10 Teamsheets'!$C$2:$C$98,Q$1)+SUBS('10-11 Teamsheets'!$S$2:$Z$107,$A131,'10-11 Teamsheets'!$C$2:$C$107,Q$1)+SUBS('11-12 Teamsheets'!$S$2:$Z$119,$A131,'11-12 Teamsheets'!$C$2:$C$119,Q$1)+SUBS('12-13 Teamsheets'!$S$2:$Z$126,$A131,'12-13 Teamsheets'!$C$2:$C$126,Q$1)+SUBS('13-14 Teamsheets'!$S$2:$Z$132,$A131,'13-14 Teamsheets'!$C$2:$C$132,Q$1)+SUBS('14-15 Teamsheets'!$S$2:$Z$136,$A131,'14-15 Teamsheets'!$C$2:$C$136,Q$1)) &amp; ")"</f>
        <v>15(2)</v>
      </c>
      <c r="R131" s="27" t="str">
        <f>(GOALS('08-09 Teamsheets'!$H$2:$R$92,$A131,'08-09 Teamsheets'!$C$2:$C$92,Q$1)+GOALS('09-10 Teamsheets'!$H$2:$R$98,$A131,'09-10 Teamsheets'!$C$2:$C$98,Q$1)+GOALS('10-11 Teamsheets'!$H$2:$R$107,$A131,'10-11 Teamsheets'!$C$2:$C$107,Q$1)+GOALS('11-12 Teamsheets'!$H$2:$R$119,$A131,'11-12 Teamsheets'!$C$2:$C$119,Q$1)+GOALS('12-13 Teamsheets'!$H$2:$R$126,$A131,'12-13 Teamsheets'!$C$2:$C$126,Q$1)+GOALS('13-14 Teamsheets'!$H$2:$R$132,$A131,'13-14 Teamsheets'!$C$2:$C$132,Q$1)+GOALS('14-15 Teamsheets'!$H$2:$R$136,$A131,'14-15 Teamsheets'!$C$2:$C$136,Q$1)) &amp; "(" &amp; (GOALS('08-09 Teamsheets'!$S$2:$Z$92,$A131,'08-09 Teamsheets'!$C$2:$C$92,Q$1)+GOALS('09-10 Teamsheets'!$S$2:$Z$98,$A131,'09-10 Teamsheets'!$C$2:$C$98,Q$1)+GOALS('10-11 Teamsheets'!$S$2:$Z$107,$A131,'10-11 Teamsheets'!$C$2:$C$107,Q$1)+GOALS('11-12 Teamsheets'!$S$2:$Z$119,$A131,'11-12 Teamsheets'!$C$2:$C$119,Q$1)+GOALS('12-13 Teamsheets'!$S$2:$Z$126,$A131,'12-13 Teamsheets'!$C$2:$C$126,Q$1)+GOALS('13-14 Teamsheets'!$S$2:$Z$132,$A131,'13-14 Teamsheets'!$C$2:$C$132,Q$1)+GOALS('14-15 Teamsheets'!$S$2:$Z$136,$A131,'14-15 Teamsheets'!$C$2:$C$136,Q$1)) &amp; ")"</f>
        <v>0(0)</v>
      </c>
      <c r="S131" s="27">
        <f>Clean_sheet('08-09 Teamsheets'!$C$2:$H$92,$A131,Q$1)+Clean_sheet('09-10 Teamsheets'!$C$2:$H$98,$A131,Q$1)+Clean_sheet('10-11 Teamsheets'!$C$2:$H$107,$A131,Q$1)+Clean_sheet('11-12 Teamsheets'!$C$2:$H$119,$A131,Q$1)+Clean_sheet('12-13 Teamsheets'!$C$2:$H$126,$A131,Q$1)+Clean_sheet('13-14 Teamsheets'!$C$2:$H$132,$A131,Q$1)+Clean_sheet('14-15 Teamsheets'!$C$2:$H$136,$A131,Q$1)</f>
        <v>0</v>
      </c>
      <c r="T131" s="27" t="str">
        <f>(CARDS('08-09 Teamsheets'!$H$2:$Z$92,$A131,$CX$2,'08-09 Teamsheets'!$C$2:$C$92,Q$1)+CARDS('09-10 Teamsheets'!$H$2:$Z$98,$A131,$CX$2,'09-10 Teamsheets'!$C$2:$C$98,Q$1)+CARDS('10-11 Teamsheets'!$H$2:$Z$107,$A131,$CX$2,'10-11 Teamsheets'!$C$2:$C$107,Q$1)+CARDS('11-12 Teamsheets'!$H$2:$Z$119,$A131,$CX$2,'11-12 Teamsheets'!$C$2:$C$119,Q$1)+CARDS('12-13 Teamsheets'!$H$2:$Z$126,$A131,$CX$2,'12-13 Teamsheets'!$C$2:$C$126,Q$1)+CARDS('13-14 Teamsheets'!$H$2:$Z$132,$A131,$CX$2,'13-14 Teamsheets'!$C$2:$C$132,Q$1)+CARDS('14-15 Teamsheets'!$H$2:$Z$136,$A131,$CX$2,'14-15 Teamsheets'!$C$2:$C$136,Q$1)) &amp; "(" &amp; (CARDS('08-09 Teamsheets'!$H$2:$Z$92,$A131,$CX$3,'08-09 Teamsheets'!$C$2:$C$92,Q$1)+CARDS('09-10 Teamsheets'!$H$2:$Z$98,$A131,$CX$3,'09-10 Teamsheets'!$C$2:$C$98,Q$1)+CARDS('10-11 Teamsheets'!$H$2:$Z$107,$A131,$CX$3,'10-11 Teamsheets'!$C$2:$C$107,Q$1)+CARDS('11-12 Teamsheets'!$H$2:$Z$119,$A131,$CX$3,'11-12 Teamsheets'!$C$2:$C$119,Q$1)+CARDS('12-13 Teamsheets'!$H$2:$Z$126,$A131,$CX$3,'12-13 Teamsheets'!$C$2:$C$126,Q$1)+CARDS('13-14 Teamsheets'!$H$2:$Z$132,$A131,$CX$3,'13-14 Teamsheets'!$C$2:$C$132,Q$1)+CARDS('14-15 Teamsheets'!$H$2:$Z$136,$A131,$CX$3,'14-15 Teamsheets'!$C$2:$C$136,Q$1)) &amp; ")"</f>
        <v>5(1)</v>
      </c>
      <c r="U131" s="82">
        <f>MINS_PLAYED('08-09 Teamsheets'!$H$2:$R$92,$A131,'08-09 Teamsheets'!$C$2:$C$92,Q$1)+MINS_PLAYED('09-10 Teamsheets'!$H$2:$R$98,$A131,'09-10 Teamsheets'!$C$2:$C$98,Q$1)+ MINS_AS_SUB('08-09 Teamsheets'!$S$2:$Z$92,$A131,'08-09 Teamsheets'!$C$2:$C$92,Q$1)+ MINS_AS_SUB('09-10 Teamsheets'!$S$2:$Z$98,$A131,'09-10 Teamsheets'!$C$2:$C$98,Q$1)+MINS_PLAYED('10-11 Teamsheets'!$H$2:$R$107,$A131,'10-11 Teamsheets'!$C$2:$C$107,Q$1)+MINS_AS_SUB('10-11 Teamsheets'!$S$2:$Z$107,$A131,'10-11 Teamsheets'!$C$2:$C$107,Q$1)+MINS_PLAYED('11-12 Teamsheets'!$H$2:$R$119,$A131,'11-12 Teamsheets'!$C$2:$C$119,Q$1)+MINS_AS_SUB('11-12 Teamsheets'!$S$2:$Z$119,$A131,'11-12 Teamsheets'!$C$2:$C$119,Q$1)+MINS_PLAYED('12-13 Teamsheets'!$H$2:$R$126,$A131,'12-13 Teamsheets'!$C$2:$C$126,Q$1)+MINS_AS_SUB('12-13 Teamsheets'!$S$2:$Z$126,$A131,'12-13 Teamsheets'!$C$2:$C$126,Q$1)+MINS_PLAYED('13-14 Teamsheets'!$H$2:$R$132,$A131,'13-14 Teamsheets'!$C$2:$C$132,Q$1)+MINS_AS_SUB('13-14 Teamsheets'!$S$2:$Z$132,$A131,'13-14 Teamsheets'!$C$2:$C$132,Q$1)+MINS_PLAYED('14-15 Teamsheets'!$H$2:$R$136,$A131,'14-15 Teamsheets'!$C$2:$C$136,Q$1)+MINS_AS_SUB('14-15 Teamsheets'!$S$2:$Z$136,$A131,'14-15 Teamsheets'!$C$2:$C$136,Q$1)</f>
        <v>1336</v>
      </c>
      <c r="V131" s="27" t="s">
        <v>1635</v>
      </c>
      <c r="W131" s="27" t="s">
        <v>1635</v>
      </c>
      <c r="X131" s="27">
        <v>0</v>
      </c>
      <c r="Y131" s="27" t="s">
        <v>1635</v>
      </c>
      <c r="Z131" s="82">
        <v>0</v>
      </c>
      <c r="AA131" s="27" t="s">
        <v>1635</v>
      </c>
      <c r="AB131" s="27" t="s">
        <v>1635</v>
      </c>
      <c r="AC131" s="27">
        <v>0</v>
      </c>
      <c r="AD131" s="27" t="s">
        <v>1635</v>
      </c>
      <c r="AE131" s="82">
        <v>0</v>
      </c>
      <c r="AF131" s="27" t="s">
        <v>1635</v>
      </c>
      <c r="AG131" s="27" t="s">
        <v>1635</v>
      </c>
      <c r="AH131" s="27">
        <v>0</v>
      </c>
      <c r="AI131" s="27" t="s">
        <v>1635</v>
      </c>
      <c r="AJ131" s="82">
        <v>0</v>
      </c>
      <c r="AK131" s="27" t="s">
        <v>1635</v>
      </c>
      <c r="AL131" s="27" t="s">
        <v>1635</v>
      </c>
      <c r="AM131" s="27">
        <v>0</v>
      </c>
      <c r="AN131" s="27" t="s">
        <v>1635</v>
      </c>
      <c r="AO131" s="82">
        <v>0</v>
      </c>
      <c r="AP131" s="27" t="s">
        <v>1635</v>
      </c>
      <c r="AQ131" s="27" t="s">
        <v>1635</v>
      </c>
      <c r="AR131" s="27">
        <v>0</v>
      </c>
      <c r="AS131" s="27" t="s">
        <v>1635</v>
      </c>
      <c r="AT131" s="82">
        <v>0</v>
      </c>
      <c r="AU131" s="27" t="s">
        <v>1635</v>
      </c>
      <c r="AV131" s="27" t="s">
        <v>1635</v>
      </c>
      <c r="AW131" s="27">
        <v>0</v>
      </c>
      <c r="AX131" s="27" t="s">
        <v>1635</v>
      </c>
      <c r="AY131" s="82">
        <v>0</v>
      </c>
      <c r="AZ131" s="27" t="str">
        <f>(APPS('07-08 Teamsheets'!$H$2:$R$88,$A131,'07-08 Teamsheets'!$C$2:$C$88,AZ$1)+APPS('11-12 Teamsheets'!$H$2:$R$119,$A131,'11-12 Teamsheets'!$C$2:$C$119,AZ$1)+APPS('12-13 Teamsheets'!$H$2:$R$126,$A131,'12-13 Teamsheets'!$C$2:$C$126,AZ$1)+APPS('13-14 Teamsheets'!$H$2:$R$132,$A131,'13-14 Teamsheets'!$C$2:$C$132,AZ$1)+APPS('14-15 Teamsheets'!$H$2:$R$136,$A131,'14-15 Teamsheets'!$C$2:$C$136,AZ$1)) &amp; "(" &amp; (SUBS('07-08 Teamsheets'!$S$2:$Z$88,$A131,'07-08 Teamsheets'!$C$2:$C$88,AZ$1)+SUBS('11-12 Teamsheets'!$S$2:$Z$119,$A131,'11-12 Teamsheets'!$C$2:$C$119,AZ$1)+SUBS('12-13 Teamsheets'!$S$2:$Z$126,$A131,'12-13 Teamsheets'!$C$2:$C$126,AZ$1)+SUBS('13-14 Teamsheets'!$S$2:$Z$132,$A131,'13-14 Teamsheets'!$C$2:$C$132,AZ$1)+SUBS('14-15 Teamsheets'!$S$2:$Z$136,$A131,'14-15 Teamsheets'!$C$2:$C$136,AZ$1)) &amp; ")"</f>
        <v>1(0)</v>
      </c>
      <c r="BA131" s="27" t="str">
        <f>(GOALS('07-08 Teamsheets'!$H$2:$R$88,$A131,'07-08 Teamsheets'!$C$2:$C$88,AZ$1)+GOALS('11-12 Teamsheets'!$H$2:$R$119,$A131,'11-12 Teamsheets'!$C$2:$C$119,AZ$1)+GOALS('12-13 Teamsheets'!$H$2:$R$126,$A131,'12-13 Teamsheets'!$C$2:$C$126,AZ$1)+GOALS('13-14 Teamsheets'!$H$2:$R$132,$A131,'13-14 Teamsheets'!$C$2:$C$132,AZ$1)+GOALS('14-15 Teamsheets'!$H$2:$R$136,$A131,'14-15 Teamsheets'!$C$2:$C$136,AZ$1)) &amp; "(" &amp; (GOALS('07-08 Teamsheets'!$S$2:$Z$88,$A131,'07-08 Teamsheets'!$C$2:$C$88,AZ$1)+GOALS('11-12 Teamsheets'!$S$2:$Z$119,$A131,'11-12 Teamsheets'!$C$2:$C$119,AZ$1)+GOALS('12-13 Teamsheets'!$S$2:$Z$126,$A131,'12-13 Teamsheets'!$C$2:$C$126,AZ$1)+GOALS('13-14 Teamsheets'!$S$2:$Z$132,$A131,'13-14 Teamsheets'!$C$2:$C$132,AZ$1)+GOALS('14-15 Teamsheets'!$S$2:$Z$136,$A131,'14-15 Teamsheets'!$C$2:$C$136,AZ$1)) &amp; ")"</f>
        <v>0(0)</v>
      </c>
      <c r="BB131" s="27">
        <f>Clean_sheet('07-08 Teamsheets'!$C$2:$H$92,$A131,AZ$1)+Clean_sheet('11-12 Teamsheets'!$C$2:$H$119,$A131,AZ$1)+Clean_sheet('12-13 Teamsheets'!$C$2:$H$126,$A131,AZ$1)+Clean_sheet('13-14 Teamsheets'!$C$2:$H$132,$A131,AZ$1)+Clean_sheet('14-15 Teamsheets'!$C$2:$H$136,$A131,AZ$1)</f>
        <v>0</v>
      </c>
      <c r="BC131" s="27" t="str">
        <f>(CARDS('07-08 Teamsheets'!$H$2:$Z$88,$A131,$CX$2,'07-08 Teamsheets'!$C$2:$C$88,AZ$1)+CARDS('11-12 Teamsheets'!$H$2:$Z$119,$A131,$CX$2,'11-12 Teamsheets'!$C$2:$C$119,AZ$1)+CARDS('12-13 Teamsheets'!$H$2:$Z$126,$A131,$CX$2,'12-13 Teamsheets'!$C$2:$C$126,AZ$1)+CARDS('13-14 Teamsheets'!$H$2:$Z$132,$A131,$CX$2,'13-14 Teamsheets'!$C$2:$C$132,AZ$1)+CARDS('14-15 Teamsheets'!$H$2:$Z$136,$A131,$CX$2,'14-15 Teamsheets'!$C$2:$C$136,AZ$1)) &amp; "(" &amp; (CARDS('07-08 Teamsheets'!$H$2:$Z$88,$A131,$CX$3,'07-08 Teamsheets'!$C$2:$C$88,AZ$1)+CARDS('11-12 Teamsheets'!$H$2:$Z$119,$A131,$CX$3,'11-12 Teamsheets'!$C$2:$C$119,AZ$1)+CARDS('12-13 Teamsheets'!$H$2:$Z$126,$A131,$CX$3,'12-13 Teamsheets'!$C$2:$C$126,AZ$1)+CARDS('13-14 Teamsheets'!$H$2:$Z$132,$A131,$CX$3,'13-14 Teamsheets'!$C$2:$C$132,AZ$1)+CARDS('14-15 Teamsheets'!$H$2:$Z$136,$A131,$CX$3,'14-15 Teamsheets'!$C$2:$C$136,AZ$1)) &amp; ")"</f>
        <v>0(0)</v>
      </c>
      <c r="BD131" s="82">
        <f>MINS_PLAYED('07-08 Teamsheets'!$H$2:$R$88,$A131,'07-08 Teamsheets'!$C$2:$C$88,AZ$1)+MINS_PLAYED('11-12 Teamsheets'!$H$2:$R$119,$A131,'11-12 Teamsheets'!$C$2:$C$119,AZ$1)+MINS_PLAYED('12-13 Teamsheets'!$H$2:$R$126,$A131,'12-13 Teamsheets'!$C$2:$C$126,AZ$1)+MINS_PLAYED('13-14 Teamsheets'!$H$2:$R$132,$A131,'13-14 Teamsheets'!$C$2:$C$132,AZ$1)+MINS_PLAYED('14-15 Teamsheets'!$H$2:$R$136,$A131,'14-15 Teamsheets'!$C$2:$C$136,AZ$1)+MINS_AS_SUB('07-08 Teamsheets'!$S$2:$Z$88,$A131,'07-08 Teamsheets'!$C$2:$C$88,AZ$1)+MINS_AS_SUB('11-12 Teamsheets'!$S$2:$Z$119,$A131,'11-12 Teamsheets'!$C$2:$C$119,AZ$1)+MINS_AS_SUB('12-13 Teamsheets'!$S$2:$Z$126,$A131,'12-13 Teamsheets'!$C$2:$C$126,AZ$1)+MINS_AS_SUB('13-14 Teamsheets'!$S$2:$Z$132,$A131,'13-14 Teamsheets'!$C$2:$C$132,AZ$1)+MINS_AS_SUB('14-15 Teamsheets'!$S$2:$Z$136,$A131,'14-15 Teamsheets'!$C$2:$C$136,AZ$1)</f>
        <v>90</v>
      </c>
      <c r="BE131" s="27" t="str">
        <f>(APPS('08-09 Teamsheets'!$H$2:$R$92,$A131,'08-09 Teamsheets'!$C$2:$C$92,BE$1)+APPS('09-10 Teamsheets'!$H$2:$R$98,$A131,'09-10 Teamsheets'!$C$2:$C$98,BE$1)+APPS('10-11 Teamsheets'!$H$2:$R$107,$A131,'10-11 Teamsheets'!$C$2:$C$107,BE$1)+APPS('11-12 Teamsheets'!$H$2:$R$119,$A131,'11-12 Teamsheets'!$C$2:$C$119,BE$1)+APPS('12-13 Teamsheets'!$H$2:$R$126,$A131,'12-13 Teamsheets'!$C$2:$C$126,BE$1)+APPS('13-14 Teamsheets'!$H$2:$R$132,$A131,'13-14 Teamsheets'!$C$2:$C$132,BE$1)+APPS('14-15 Teamsheets'!$H$2:$R$136,$A131,'14-15 Teamsheets'!$C$2:$C$136,BE$1)) &amp; "(" &amp; (SUBS('08-09 Teamsheets'!$S$2:$Z$92,$A131,'08-09 Teamsheets'!$C$2:$C$92,BE$1)+SUBS('09-10 Teamsheets'!$S$2:$Z$98,$A131,'09-10 Teamsheets'!$C$2:$C$98,BE$1)+SUBS('10-11 Teamsheets'!$S$2:$Z$107,$A131,'10-11 Teamsheets'!$C$2:$C$107,BE$1)+SUBS('11-12 Teamsheets'!$S$2:$Z$119,$A131,'11-12 Teamsheets'!$C$2:$C$119,BE$1)+SUBS('12-13 Teamsheets'!$S$2:$Z$126,$A131,'12-13 Teamsheets'!$C$2:$C$126,BE$1)+SUBS('13-14 Teamsheets'!$S$2:$Z$132,$A131,'13-14 Teamsheets'!$C$2:$C$132,BE$1)+SUBS('14-15 Teamsheets'!$S$2:$Z$136,$A131,'14-15 Teamsheets'!$C$2:$C$136,BE$1)) &amp; ")"</f>
        <v>0(0)</v>
      </c>
      <c r="BF131" s="27" t="str">
        <f>(GOALS('08-09 Teamsheets'!$H$2:$R$92,$A131,'08-09 Teamsheets'!$C$2:$C$92,BE$1)+GOALS('09-10 Teamsheets'!$H$2:$R$98,$A131,'09-10 Teamsheets'!$C$2:$C$98,BE$1)+GOALS('10-11 Teamsheets'!$H$2:$R$107,$A131,'10-11 Teamsheets'!$C$2:$C$107,BE$1)+GOALS('11-12 Teamsheets'!$H$2:$R$119,$A131,'11-12 Teamsheets'!$C$2:$C$119,BE$1)+GOALS('12-13 Teamsheets'!$H$2:$R$126,$A131,'12-13 Teamsheets'!$C$2:$C$126,BE$1)+GOALS('13-14 Teamsheets'!$H$2:$R$132,$A131,'13-14 Teamsheets'!$C$2:$C$132,BE$1)+GOALS('14-15 Teamsheets'!$H$2:$R$136,$A131,'14-15 Teamsheets'!$C$2:$C$136,BE$1)) &amp; "(" &amp; (GOALS('08-09 Teamsheets'!$S$2:$Z$92,$A131,'08-09 Teamsheets'!$C$2:$C$92,BE$1)+GOALS('09-10 Teamsheets'!$S$2:$Z$98,$A131,'09-10 Teamsheets'!$C$2:$C$98,BE$1)+GOALS('10-11 Teamsheets'!$S$2:$Z$107,$A131,'10-11 Teamsheets'!$C$2:$C$107,BE$1)+GOALS('11-12 Teamsheets'!$S$2:$Z$119,$A131,'11-12 Teamsheets'!$C$2:$C$119,BE$1)+GOALS('12-13 Teamsheets'!$S$2:$Z$126,$A131,'12-13 Teamsheets'!$C$2:$C$126,BE$1)+GOALS('13-14 Teamsheets'!$S$2:$Z$132,$A131,'13-14 Teamsheets'!$C$2:$C$132,BE$1)+GOALS('14-15 Teamsheets'!$S$2:$Z$136,$A131,'14-15 Teamsheets'!$C$2:$C$136,BE$1)) &amp; ")"</f>
        <v>0(0)</v>
      </c>
      <c r="BG131" s="27">
        <f>Clean_sheet('08-09 Teamsheets'!$C$2:$H$92,$A131,BE$1)+Clean_sheet('09-10 Teamsheets'!$C$2:$H$98,$A131,BE$1)+Clean_sheet('10-11 Teamsheets'!$C$2:$H$107,$A131,BE$1)+Clean_sheet('11-12 Teamsheets'!$C$2:$H$119,$A131,BE$1)+Clean_sheet('12-13 Teamsheets'!$C$2:$H$126,$A131,BE$1)+Clean_sheet('13-14 Teamsheets'!$C$2:$H$132,$A131,BE$1)+Clean_sheet('14-15 Teamsheets'!$C$2:$H$136,$A131,BE$1)</f>
        <v>0</v>
      </c>
      <c r="BH131" s="27" t="str">
        <f>(CARDS('08-09 Teamsheets'!$H$2:$Z$92,$A131,$CX$2,'08-09 Teamsheets'!$C$2:$C$92,BE$1)+CARDS('09-10 Teamsheets'!$H$2:$Z$98,$A131,$CX$2,'09-10 Teamsheets'!$C$2:$C$98,BE$1)+CARDS('10-11 Teamsheets'!$H$2:$Z$107,$A131,$CX$2,'10-11 Teamsheets'!$C$2:$C$107,BE$1)+CARDS('11-12 Teamsheets'!$H$2:$Z$119,$A131,$CX$2,'11-12 Teamsheets'!$C$2:$C$119,BE$1)+CARDS('12-13 Teamsheets'!$H$2:$Z$126,$A131,$CX$2,'12-13 Teamsheets'!$C$2:$C$126,BE$1)+CARDS('13-14 Teamsheets'!$H$2:$Z$132,$A131,$CX$2,'13-14 Teamsheets'!$C$2:$C$132,BE$1)+CARDS('14-15 Teamsheets'!$H$2:$Z$136,$A131,$CX$2,'14-15 Teamsheets'!$C$2:$C$136,BE$1)) &amp; "(" &amp; (CARDS('08-09 Teamsheets'!$H$2:$Z$92,$A131,$CX$3,'08-09 Teamsheets'!$C$2:$C$92,BE$1)+CARDS('09-10 Teamsheets'!$H$2:$Z$98,$A131,$CX$3,'09-10 Teamsheets'!$C$2:$C$98,BE$1)+CARDS('10-11 Teamsheets'!$H$2:$Z$107,$A131,$CX$3,'10-11 Teamsheets'!$C$2:$C$107,BE$1)+CARDS('11-12 Teamsheets'!$H$2:$Z$119,$A131,$CX$3,'11-12 Teamsheets'!$C$2:$C$119,BE$1)+CARDS('12-13 Teamsheets'!$H$2:$Z$126,$A131,$CX$3,'12-13 Teamsheets'!$C$2:$C$126,BE$1)+CARDS('13-14 Teamsheets'!$H$2:$Z$132,$A131,$CX$3,'13-14 Teamsheets'!$C$2:$C$132,BE$1)+CARDS('14-15 Teamsheets'!$H$2:$Z$136,$A131,$CX$3,'14-15 Teamsheets'!$C$2:$C$136,BE$1)) &amp; ")"</f>
        <v>0(0)</v>
      </c>
      <c r="BI131" s="82">
        <f>MINS_PLAYED('08-09 Teamsheets'!$H$2:$R$92,$A131,'08-09 Teamsheets'!$C$2:$C$92,BE$1)+MINS_PLAYED('09-10 Teamsheets'!$H$2:$R$98,$A131,'09-10 Teamsheets'!$C$2:$C$98,BE$1)+ MINS_AS_SUB('08-09 Teamsheets'!$S$2:$Z$92,$A131,'08-09 Teamsheets'!$C$2:$C$92,BE$1)+ MINS_AS_SUB('09-10 Teamsheets'!$S$2:$Z$98,$A131,'09-10 Teamsheets'!$C$2:$C$98,BE$1)+MINS_PLAYED('10-11 Teamsheets'!$H$2:$R$107,$A131,'10-11 Teamsheets'!$C$2:$C$107,BE$1)+MINS_AS_SUB('10-11 Teamsheets'!$S$2:$Z$107,$A131,'10-11 Teamsheets'!$C$2:$C$107,BE$1)+MINS_PLAYED('11-12 Teamsheets'!$H$2:$R$119,$A131,'11-12 Teamsheets'!$C$2:$C$119,BE$1)+MINS_AS_SUB('11-12 Teamsheets'!$S$2:$Z$119,$A131,'11-12 Teamsheets'!$C$2:$C$119,BE$1)+MINS_PLAYED('12-13 Teamsheets'!$H$2:$R$126,$A131,'12-13 Teamsheets'!$C$2:$C$126,BE$1)+MINS_AS_SUB('12-13 Teamsheets'!$S$2:$Z$126,$A131,'12-13 Teamsheets'!$C$2:$C$126,BE$1)+MINS_PLAYED('13-14 Teamsheets'!$H$2:$R$132,$A131,'13-14 Teamsheets'!$C$2:$C$132,BE$1)+MINS_AS_SUB('13-14 Teamsheets'!$S$2:$Z$132,$A131,'13-14 Teamsheets'!$C$2:$C$132,BE$1)+MINS_PLAYED('14-15 Teamsheets'!$H$2:$R$136,$A131,'14-15 Teamsheets'!$C$2:$C$136,BE$1)+MINS_AS_SUB('14-15 Teamsheets'!$S$2:$Z$136,$A131,'14-15 Teamsheets'!$C$2:$C$136,BE$1)</f>
        <v>0</v>
      </c>
      <c r="BJ131" s="27" t="str">
        <f>(APPS('07-08 Teamsheets'!$H$2:$R$88,$A131,'07-08 Teamsheets'!$C$2:$C$88,BJ$1)+APPS('08-09 Teamsheets'!$H$2:$R$92,$A131,'08-09 Teamsheets'!$C$2:$C$92,BJ$1)+APPS('09-10 Teamsheets'!$H$2:$R$98,$A131,'09-10 Teamsheets'!$C$2:$C$98,BJ$1)+APPS('10-11 Teamsheets'!$H$2:$R$106,$A131,'10-11 Teamsheets'!$C$2:$C$106,BJ$1)+APPS('11-12 Teamsheets'!$H$2:$R$119,$A131,'11-12 Teamsheets'!$C$2:$C$119,BJ$1)+APPS('12-13 Teamsheets'!$H$2:$R$126,$A131,'12-13 Teamsheets'!$C$2:$C$126,BJ$1)+APPS('13-14 Teamsheets'!$H$2:$R$132,$A131,'13-14 Teamsheets'!$C$2:$C$132,BJ$1)+APPS('14-15 Teamsheets'!$H$2:$R$136,$A131,'14-15 Teamsheets'!$C$2:$C$136,BJ$1)) &amp; "(" &amp; (SUBS('07-08 Teamsheets'!$S$2:$Z$88,$A131,'07-08 Teamsheets'!$C$2:$C$88,BJ$1)+SUBS('08-09 Teamsheets'!$S$2:$Z$92,$A131,'08-09 Teamsheets'!$C$2:$C$92,BJ$1)+SUBS('09-10 Teamsheets'!$S$2:$Z$98,$A131,'09-10 Teamsheets'!$C$2:$C$98,BJ$1)+SUBS('10-11 Teamsheets'!$S$2:$Z$106,$A131,'10-11 Teamsheets'!$C$2:$C$106,BJ$1)+SUBS('11-12 Teamsheets'!$S$2:$Z$119,$A131,'11-12 Teamsheets'!$C$2:$C$119,BJ$1)+SUBS('12-13 Teamsheets'!$S$2:$Z$126,$A131,'12-13 Teamsheets'!$C$2:$C$126,BJ$1)+SUBS('13-14 Teamsheets'!$S$2:$Z$132,$A131,'13-14 Teamsheets'!$C$2:$C$132,BJ$1)+SUBS('14-15 Teamsheets'!$S$2:$Z$136,$A131,'14-15 Teamsheets'!$C$2:$C$136,BJ$1)) &amp; ")"</f>
        <v>1(1)</v>
      </c>
      <c r="BK131" s="27" t="str">
        <f>(GOALS('07-08 Teamsheets'!$H$2:$R$88,$A131,'07-08 Teamsheets'!$C$2:$C$88,BJ$1)+GOALS('08-09 Teamsheets'!$H$2:$R$92,$A131,'08-09 Teamsheets'!$C$2:$C$92,BJ$1)+GOALS('09-10 Teamsheets'!$H$2:$R$98,$A131,'09-10 Teamsheets'!$C$2:$C$98,BJ$1)+GOALS('10-11 Teamsheets'!$H$2:$R$106,$A131,'10-11 Teamsheets'!$C$2:$C$106,BJ$1)+GOALS('11-12 Teamsheets'!$H$2:$R$119,$A131,'11-12 Teamsheets'!$C$2:$C$119,BJ$1)+GOALS('12-13 Teamsheets'!$H$2:$R$126,$A131,'12-13 Teamsheets'!$C$2:$C$126,BJ$1)+GOALS('13-14 Teamsheets'!$H$2:$R$132,$A131,'13-14 Teamsheets'!$C$2:$C$132,BJ$1)+GOALS('14-15 Teamsheets'!$H$2:$R$136,$A131,'14-15 Teamsheets'!$C$2:$C$136,BJ$1)) &amp; "(" &amp; (GOALS('07-08 Teamsheets'!$S$2:$Z$88,$A131,'07-08 Teamsheets'!$C$2:$C$88,BJ$1)+GOALS('08-09 Teamsheets'!$S$2:$Z$92,$A131,'08-09 Teamsheets'!$C$2:$C$92,BJ$1)+GOALS('09-10 Teamsheets'!$S$2:$Z$98,$A131,'09-10 Teamsheets'!$C$2:$C$98,BJ$1)+GOALS('10-11 Teamsheets'!$S$2:$Z$106,$A131,'10-11 Teamsheets'!$C$2:$C$106,BJ$1)+GOALS('11-12 Teamsheets'!$S$2:$Z$119,$A131,'11-12 Teamsheets'!$C$2:$C$119,BJ$1)+GOALS('12-13 Teamsheets'!$S$2:$Z$126,$A131,'12-13 Teamsheets'!$C$2:$C$126,BJ$1)+GOALS('13-14 Teamsheets'!$S$2:$Z$132,$A131,'13-14 Teamsheets'!$C$2:$C$132,BJ$1)+GOALS('14-15 Teamsheets'!$S$2:$Z$136,$A131,'14-15 Teamsheets'!$C$2:$C$136,BJ$1)) &amp; ")"</f>
        <v>0(0)</v>
      </c>
      <c r="BL131" s="27">
        <f>Clean_sheet('07-08 Teamsheets'!$C$2:$H$92,$A131,BJ$1)+Clean_sheet('08-09 Teamsheets'!$C$2:$H$92,$A131,BJ$1)+Clean_sheet('09-10 Teamsheets'!$C$2:$H$98,$A131,BJ$1)+Clean_sheet('10-11 Teamsheets'!$C$2:$H$106,$A131,BJ$1)+Clean_sheet('11-12 Teamsheets'!$C$2:$H$119,$A131,BJ$1)+Clean_sheet('12-13 Teamsheets'!$C$2:$H$126,$A131,BJ$1)+Clean_sheet('13-14 Teamsheets'!$C$2:$H$132,$A131,BJ$1)+Clean_sheet('14-15 Teamsheets'!$C$2:$H$136,$A131,BJ$1)</f>
        <v>0</v>
      </c>
      <c r="BM131" s="27" t="str">
        <f>(CARDS('07-08 Teamsheets'!$H$2:$Z$88,$A131,$CX$2,'07-08 Teamsheets'!$C$2:$C$88,BJ$1)+CARDS('08-09 Teamsheets'!$H$2:$Z$92,$A131,$CX$2,'08-09 Teamsheets'!$C$2:$C$92,BJ$1)+CARDS('09-10 Teamsheets'!$H$2:$Z$98,$A131,$CX$2,'09-10 Teamsheets'!$C$2:$C$98,BJ$1)+CARDS('10-11 Teamsheets'!$H$2:$Z$106,$A131,$CX$2,'10-11 Teamsheets'!$C$2:$C$106,BJ$1)+CARDS('11-12 Teamsheets'!$H$2:$Z$119,$A131,$CX$2,'11-12 Teamsheets'!$C$2:$C$119,BJ$1)+CARDS('12-13 Teamsheets'!$H$2:$Z$126,$A131,$CX$2,'12-13 Teamsheets'!$C$2:$C$126,BJ$1)+CARDS('13-14 Teamsheets'!$H$2:$Z$132,$A131,$CX$2,'13-14 Teamsheets'!$C$2:$C$132,BJ$1)+CARDS('14-15 Teamsheets'!$H$2:$Z$136,$A131,$CX$2,'14-15 Teamsheets'!$C$2:$C$136,BJ$1)) &amp; "(" &amp; (CARDS('07-08 Teamsheets'!$H$2:$Z$88,$A131,$CX$3,'07-08 Teamsheets'!$C$2:$C$88,BJ$1)+CARDS('08-09 Teamsheets'!$H$2:$Z$92,$A131,$CX$3,'08-09 Teamsheets'!$C$2:$C$92,BJ$1)+CARDS('09-10 Teamsheets'!$H$2:$Z$98,$A131,$CX$3,'09-10 Teamsheets'!$C$2:$C$98,BJ$1)+CARDS('10-11 Teamsheets'!$H$2:$Z$106,$A131,$CX$3,'10-11 Teamsheets'!$C$2:$C$106,BJ$1)+CARDS('11-12 Teamsheets'!$H$2:$Z$119,$A131,$CX$3,'11-12 Teamsheets'!$C$2:$C$119,BJ$1)+CARDS('12-13 Teamsheets'!$H$2:$Z$126,$A131,$CX$3,'12-13 Teamsheets'!$C$2:$C$126,BJ$1)+CARDS('13-14 Teamsheets'!$H$2:$Z$132,$A131,$CX$3,'13-14 Teamsheets'!$C$2:$C$132,BJ$1)+CARDS('14-15 Teamsheets'!$H$2:$Z$136,$A131,$CX$3,'14-15 Teamsheets'!$C$2:$C$136,BJ$1)) &amp; ")"</f>
        <v>0(0)</v>
      </c>
      <c r="BN131" s="82">
        <f>MINS_PLAYED('07-08 Teamsheets'!$H$2:$R$88,$A131,'07-08 Teamsheets'!$C$2:$C$88,BJ$1)+MINS_PLAYED('08-09 Teamsheets'!$H$2:$R$92,$A131,'08-09 Teamsheets'!$C$2:$C$92,BJ$1)+MINS_PLAYED('09-10 Teamsheets'!$H$2:$R$98,$A131,'09-10 Teamsheets'!$C$2:$C$98,BJ$1)+MINS_PLAYED('10-11 Teamsheets'!$H$2:$R$106,$A131,'10-11 Teamsheets'!$C$2:$C$106,BJ$1)+MINS_PLAYED('11-12 Teamsheets'!$H$2:$R$119,$A131,'11-12 Teamsheets'!$C$2:$C$119,BJ$1)+MINS_PLAYED('12-13 Teamsheets'!$H$2:$R$126,$A131,'12-13 Teamsheets'!$C$2:$C$126,BJ$1)+MINS_PLAYED('13-14 Teamsheets'!$H$2:$R$132,$A131,'13-14 Teamsheets'!$C$2:$C$132,BJ$1)+MINS_PLAYED('14-15 Teamsheets'!$H$2:$R$136,$A131,'14-15 Teamsheets'!$C$2:$C$136,BJ$1)+MINS_AS_SUB('07-08 Teamsheets'!$S$2:$Z$88,$A131,'07-08 Teamsheets'!$C$2:$C$88,BJ$1)+MINS_AS_SUB('08-09 Teamsheets'!$S$2:$Z$92,$A131,'08-09 Teamsheets'!$C$2:$C$92,BJ$1)+MINS_AS_SUB('09-10 Teamsheets'!$S$2:$Z$98,$A131,'09-10 Teamsheets'!$C$2:$C$98,BJ$1)+MINS_AS_SUB('10-11 Teamsheets'!$S$2:$Z$106,$A131,'10-11 Teamsheets'!$C$2:$C$106,BJ$1)+MINS_AS_SUB('11-12 Teamsheets'!$S$2:$Z$119,$A131,'11-12 Teamsheets'!$C$2:$C$119,BJ$1)+MINS_AS_SUB('12-13 Teamsheets'!$S$2:$Z$126,$A131,'12-13 Teamsheets'!$C$2:$C$126,BJ$1)+MINS_AS_SUB('13-14 Teamsheets'!$S$2:$Z$132,$A131,'13-14 Teamsheets'!$C$2:$C$132,BJ$1)+MINS_AS_SUB('14-15 Teamsheets'!$S$2:$Z$136,$A131,'14-15 Teamsheets'!$C$2:$C$136,BJ$1)</f>
        <v>125</v>
      </c>
      <c r="BO131" s="27" t="str">
        <f>(APPS('07-08 Teamsheets'!$H$2:$R$88,$A131,'07-08 Teamsheets'!$C$2:$C$88,BO$1)+APPS('08-09 Teamsheets'!$H$2:$R$92,$A131,'08-09 Teamsheets'!$C$2:$C$92,BO$1)+APPS('09-10 Teamsheets'!$H$2:$R$98,$A131,'09-10 Teamsheets'!$C$2:$C$98,BO$1)+APPS('10-11 Teamsheets'!$H$2:$R$106,$A131,'10-11 Teamsheets'!$C$2:$C$106,BO$1)+APPS('11-12 Teamsheets'!$H$2:$R$119,$A131,'11-12 Teamsheets'!$C$2:$C$119,BO$1)+APPS('12-13 Teamsheets'!$H$2:$R$126,$A131,'12-13 Teamsheets'!$C$2:$C$126,BO$1)+APPS('13-14 Teamsheets'!$H$2:$R$132,$A131,'13-14 Teamsheets'!$C$2:$C$132,BO$1)+APPS('14-15 Teamsheets'!$H$2:$R$136,$A131,'14-15 Teamsheets'!$C$2:$C$136,BO$1)) &amp; "(" &amp; (SUBS('07-08 Teamsheets'!$S$2:$Z$88,$A131,'07-08 Teamsheets'!$C$2:$C$88,BO$1)+SUBS('08-09 Teamsheets'!$S$2:$Z$92,$A131,'08-09 Teamsheets'!$C$2:$C$92,BO$1)+SUBS('09-10 Teamsheets'!$S$2:$Z$98,$A131,'09-10 Teamsheets'!$C$2:$C$98,BO$1)+SUBS('10-11 Teamsheets'!$S$2:$Z$106,$A131,'10-11 Teamsheets'!$C$2:$C$106,BO$1)+SUBS('11-12 Teamsheets'!$S$2:$Z$119,$A131,'11-12 Teamsheets'!$C$2:$C$119,BO$1)+SUBS('12-13 Teamsheets'!$S$2:$Z$126,$A131,'12-13 Teamsheets'!$C$2:$C$126,BO$1)+SUBS('13-14 Teamsheets'!$S$2:$Z$132,$A131,'13-14 Teamsheets'!$C$2:$C$132,BO$1)+SUBS('14-15 Teamsheets'!$S$2:$Z$136,$A131,'14-15 Teamsheets'!$C$2:$C$136,BO$1)) &amp; ")"</f>
        <v>5(1)</v>
      </c>
      <c r="BP131" s="27" t="str">
        <f>(GOALS('07-08 Teamsheets'!$H$2:$R$88,$A131,'07-08 Teamsheets'!$C$2:$C$88,BO$1)+GOALS('08-09 Teamsheets'!$H$2:$R$92,$A131,'08-09 Teamsheets'!$C$2:$C$92,BO$1)+GOALS('09-10 Teamsheets'!$H$2:$R$98,$A131,'09-10 Teamsheets'!$C$2:$C$98,BO$1)+GOALS('10-11 Teamsheets'!$H$2:$R$106,$A131,'10-11 Teamsheets'!$C$2:$C$106,BO$1)+GOALS('11-12 Teamsheets'!$H$2:$R$119,$A131,'11-12 Teamsheets'!$C$2:$C$119,BO$1)+GOALS('12-13 Teamsheets'!$H$2:$R$126,$A131,'12-13 Teamsheets'!$C$2:$C$126,BO$1)+GOALS('13-14 Teamsheets'!$H$2:$R$132,$A131,'13-14 Teamsheets'!$C$2:$C$132,BO$1)+GOALS('14-15 Teamsheets'!$H$2:$R$136,$A131,'14-15 Teamsheets'!$C$2:$C$136,BO$1)) &amp; "(" &amp; (GOALS('07-08 Teamsheets'!$S$2:$Z$88,$A131,'07-08 Teamsheets'!$C$2:$C$88,BO$1)+GOALS('08-09 Teamsheets'!$S$2:$Z$92,$A131,'08-09 Teamsheets'!$C$2:$C$92,BO$1)+GOALS('09-10 Teamsheets'!$S$2:$Z$98,$A131,'09-10 Teamsheets'!$C$2:$C$98,BO$1)+GOALS('10-11 Teamsheets'!$S$2:$Z$106,$A131,'10-11 Teamsheets'!$C$2:$C$106,BO$1)+GOALS('11-12 Teamsheets'!$S$2:$Z$119,$A131,'11-12 Teamsheets'!$C$2:$C$119,BO$1)+GOALS('12-13 Teamsheets'!$S$2:$Z$126,$A131,'12-13 Teamsheets'!$C$2:$C$126,BO$1)+GOALS('13-14 Teamsheets'!$S$2:$Z$132,$A131,'13-14 Teamsheets'!$C$2:$C$132,BO$1)+GOALS('14-15 Teamsheets'!$S$2:$Z$136,$A131,'14-15 Teamsheets'!$C$2:$C$136,BO$1)) &amp; ")"</f>
        <v>0(0)</v>
      </c>
      <c r="BQ131" s="27">
        <f>Clean_sheet('07-08 Teamsheets'!$C$2:$H$92,$A131,BO$1)+Clean_sheet('08-09 Teamsheets'!$C$2:$H$92,$A131,BO$1)+Clean_sheet('09-10 Teamsheets'!$C$2:$H$98,$A131,BO$1)+Clean_sheet('10-11 Teamsheets'!$C$2:$H$106,$A131,BO$1)+Clean_sheet('11-12 Teamsheets'!$C$2:$H$119,$A131,BO$1)+Clean_sheet('12-13 Teamsheets'!$C$2:$H$126,$A131,BO$1)+Clean_sheet('13-14 Teamsheets'!$C$2:$H$132,$A131,BO$1)+Clean_sheet('14-15 Teamsheets'!$C$2:$H$136,$A131,BO$1)</f>
        <v>0</v>
      </c>
      <c r="BR131" s="27" t="str">
        <f>(CARDS('07-08 Teamsheets'!$H$2:$Z$88,$A131,$CX$2,'07-08 Teamsheets'!$C$2:$C$88,BO$1)+CARDS('08-09 Teamsheets'!$H$2:$Z$92,$A131,$CX$2,'08-09 Teamsheets'!$C$2:$C$92,BO$1)+CARDS('09-10 Teamsheets'!$H$2:$Z$98,$A131,$CX$2,'09-10 Teamsheets'!$C$2:$C$98,BO$1)+CARDS('10-11 Teamsheets'!$H$2:$Z$106,$A131,$CX$2,'10-11 Teamsheets'!$C$2:$C$106,BO$1)+CARDS('11-12 Teamsheets'!$H$2:$Z$119,$A131,$CX$2,'11-12 Teamsheets'!$C$2:$C$119,BO$1)+CARDS('12-13 Teamsheets'!$H$2:$Z$126,$A131,$CX$2,'12-13 Teamsheets'!$C$2:$C$126,BO$1)+CARDS('13-14 Teamsheets'!$H$2:$Z$132,$A131,$CX$2,'13-14 Teamsheets'!$C$2:$C$132,BO$1)+CARDS('14-15 Teamsheets'!$H$2:$Z$136,$A131,$CX$2,'14-15 Teamsheets'!$C$2:$C$136,BO$1)) &amp; "(" &amp; (CARDS('07-08 Teamsheets'!$H$2:$Z$88,$A131,$CX$3,'07-08 Teamsheets'!$C$2:$C$88,BO$1)+CARDS('08-09 Teamsheets'!$H$2:$Z$92,$A131,$CX$3,'08-09 Teamsheets'!$C$2:$C$92,BO$1)+CARDS('09-10 Teamsheets'!$H$2:$Z$98,$A131,$CX$3,'09-10 Teamsheets'!$C$2:$C$98,BO$1)+CARDS('10-11 Teamsheets'!$H$2:$Z$106,$A131,$CX$3,'10-11 Teamsheets'!$C$2:$C$106,BO$1)+CARDS('11-12 Teamsheets'!$H$2:$Z$119,$A131,$CX$3,'11-12 Teamsheets'!$C$2:$C$119,BO$1)+CARDS('12-13 Teamsheets'!$H$2:$Z$126,$A131,$CX$3,'12-13 Teamsheets'!$C$2:$C$126,BO$1)+CARDS('13-14 Teamsheets'!$H$2:$Z$132,$A131,$CX$3,'13-14 Teamsheets'!$C$2:$C$132,BO$1)+CARDS('14-15 Teamsheets'!$H$2:$Z$136,$A131,$CX$3,'14-15 Teamsheets'!$C$2:$C$136,BO$1)) &amp; ")"</f>
        <v>2(0)</v>
      </c>
      <c r="BS131" s="82">
        <f>MINS_PLAYED('07-08 Teamsheets'!$H$2:$R$88,$A131,'07-08 Teamsheets'!$C$2:$C$88,BO$1)+MINS_PLAYED('08-09 Teamsheets'!$H$2:$R$92,$A131,'08-09 Teamsheets'!$C$2:$C$92,BO$1)+MINS_PLAYED('09-10 Teamsheets'!$H$2:$R$98,$A131,'09-10 Teamsheets'!$C$2:$C$98,BO$1)+MINS_PLAYED('10-11 Teamsheets'!$H$2:$R$106,$A131,'10-11 Teamsheets'!$C$2:$C$106,BO$1)+MINS_PLAYED('11-12 Teamsheets'!$H$2:$R$119,$A131,'11-12 Teamsheets'!$C$2:$C$119,BO$1)+MINS_PLAYED('12-13 Teamsheets'!$H$2:$R$126,$A131,'12-13 Teamsheets'!$C$2:$C$126,BO$1)+MINS_PLAYED('13-14 Teamsheets'!$H$2:$R$132,$A131,'13-14 Teamsheets'!$C$2:$C$132,BO$1)+MINS_PLAYED('14-15 Teamsheets'!$H$2:$R$136,$A131,'14-15 Teamsheets'!$C$2:$C$136,BO$1)+MINS_AS_SUB('07-08 Teamsheets'!$S$2:$Z$88,$A131,'07-08 Teamsheets'!$C$2:$C$88,BO$1)+MINS_AS_SUB('08-09 Teamsheets'!$S$2:$Z$92,$A131,'08-09 Teamsheets'!$C$2:$C$92,BO$1)+MINS_AS_SUB('09-10 Teamsheets'!$S$2:$Z$98,$A131,'09-10 Teamsheets'!$C$2:$C$98,BO$1)+MINS_AS_SUB('10-11 Teamsheets'!$S$2:$Z$106,$A131,'10-11 Teamsheets'!$C$2:$C$106,BO$1)+MINS_AS_SUB('11-12 Teamsheets'!$S$2:$Z$119,$A131,'11-12 Teamsheets'!$C$2:$C$119,BO$1)+MINS_AS_SUB('12-13 Teamsheets'!$S$2:$Z$126,$A131,'12-13 Teamsheets'!$C$2:$C$126,BO$1)+MINS_AS_SUB('13-14 Teamsheets'!$S$2:$Z$132,$A131,'13-14 Teamsheets'!$C$2:$C$132,BO$1)+MINS_AS_SUB('14-15 Teamsheets'!$S$2:$Z$136,$A131,'14-15 Teamsheets'!$C$2:$C$136,BO$1)</f>
        <v>477</v>
      </c>
      <c r="BT131" s="71">
        <f>APPS('05-06 Teamsheets'!$H$2:$R$71,$A131,'05-06 Teamsheets'!$C$2:$C$71,B$1)+SUBS('05-06 Teamsheets'!$S$2:$W$71,$A131,'05-06 Teamsheets'!$C$2:$C$71,B$1)+APPS('06-07 Teamsheets'!$H$2:$R$83,$A131,'06-07 Teamsheets'!$C$2:$C$83,G$1)+SUBS('06-07 Teamsheets'!$S$2:$Z$83,$A131,'06-07 Teamsheets'!$C$2:$C$83,G$1)+APPS('07-08 Teamsheets'!$H$2:$R$88,$A131,'07-08 Teamsheets'!$C$2:$C$88,L$1)+SUBS('07-08 Teamsheets'!$S$2:$Z$88,$A131,'07-08 Teamsheets'!$C$2:$C$88,L$1)+APPS('08-09 Teamsheets'!$H$2:$R$92,$A131,'08-09 Teamsheets'!$C$2:$C$92,Q$1)+SUBS('08-09 Teamsheets'!$S$2:$Z$92,$A131,'08-09 Teamsheets'!$C$2:$C$92,Q$1)+APPS('09-10 Teamsheets'!$H$2:$R$98,$A131,'09-10 Teamsheets'!$C$2:$C$98,Q$1)+SUBS('09-10 Teamsheets'!$S$2:$Z$98,$A131,'09-10 Teamsheets'!$C$2:$C$98,Q$1)+APPS('10-11 Teamsheets'!$H$2:$R$107,$A131,'10-11 Teamsheets'!$C$2:$C$107,Q$1)+SUBS('10-11 Teamsheets'!$S$2:$Z$107,$A131,'10-11 Teamsheets'!$C$2:$C$107,Q$1)+APPS('11-12 Teamsheets'!$H$2:$R$119,$A131,'11-12 Teamsheets'!$C$2:$C$119,Q$1)+SUBS('11-12 Teamsheets'!$S$2:$Z$119,$A131,'11-12 Teamsheets'!$C$2:$C$119,Q$1)+APPS('12-13 Teamsheets'!$H$2:$R$126,$A131,'12-13 Teamsheets'!$C$2:$C$126,Q$1)+SUBS('12-13 Teamsheets'!$S$2:$Z$126,$A131,'12-13 Teamsheets'!$C$2:$C$126,Q$1)+APPS('13-14 Teamsheets'!$H$2:$R$132,$A131,'13-14 Teamsheets'!$C$2:$C$132,Q$1)+SUBS('13-14 Teamsheets'!$S$2:$Z$132,$A131,'13-14 Teamsheets'!$C$2:$C$132,Q$1)+APPS('14-15 Teamsheets'!$H$2:$R$136,$A131,'14-15 Teamsheets'!$C$2:$C$136,Q$1)+SUBS('14-15 Teamsheets'!$S$2:$Z$136,$A131,'14-15 Teamsheets'!$C$2:$C$136,Q$1)</f>
        <v>17</v>
      </c>
      <c r="BU131" s="132">
        <v>0</v>
      </c>
      <c r="BV131" s="27">
        <f>APPS('07-08 Teamsheets'!$H$2:$R$88,$A131,'07-08 Teamsheets'!$C$2:$C$88,AZ$1)+SUBS('07-08 Teamsheets'!$S$2:$Z$88,$A131,'07-08 Teamsheets'!$C$2:$C$88,AZ$1)+APPS('11-12 Teamsheets'!$H$2:$R$119,$A131,'11-12 Teamsheets'!$C$2:$C$119,AZ$1)+SUBS('11-12 Teamsheets'!$S$2:$Z$119,$A131,'11-12 Teamsheets'!$C$2:$C$119,AZ$1)+APPS('12-13 Teamsheets'!$H$2:$R$126,$A131,'12-13 Teamsheets'!$C$2:$C$126,AZ$1)+SUBS('12-13 Teamsheets'!$S$2:$Z$126,$A131,'12-13 Teamsheets'!$C$2:$C$126,AZ$1)+APPS('13-14 Teamsheets'!$H$2:$R$132,$A131,'13-14 Teamsheets'!$C$2:$C$132,AZ$1)+SUBS('13-14 Teamsheets'!$S$2:$Z$132,$A131,'13-14 Teamsheets'!$C$2:$C$132,AZ$1)+APPS('14-15 Teamsheets'!$H$2:$R$136,$A131,'14-15 Teamsheets'!$C$2:$C$136,AZ$1)+SUBS('14-15 Teamsheets'!$S$2:$Z$136,$A131,'14-15 Teamsheets'!$C$2:$C$136,AZ$1)+APPS('08-09 Teamsheets'!$H$2:$R$92,$A131,'08-09 Teamsheets'!$C$2:$C$92,BE$1)+APPS('09-10 Teamsheets'!$H$2:$R$98,$A131,'09-10 Teamsheets'!$C$2:$C$98,BE$1)+SUBS('08-09 Teamsheets'!$S$2:$Z$92,$A131,'08-09 Teamsheets'!$C$2:$C$92,BE$1)+SUBS('09-10 Teamsheets'!$S$2:$Z$98,$A131,'09-10 Teamsheets'!$C$2:$C$98,BE$1)+APPS('10-11 Teamsheets'!$H$2:$R$107,$A131,'10-11 Teamsheets'!$C$2:$C$107,BE$1)+SUBS('10-11 Teamsheets'!$S$2:$Z$107,$A131,'10-11 Teamsheets'!$C$2:$C$107,BE$1)+APPS('11-12 Teamsheets'!$H$2:$R$119,$A131,'11-12 Teamsheets'!$C$2:$C$119,BE$1)+SUBS('11-12 Teamsheets'!$S$2:$Z$119,$A131,'11-12 Teamsheets'!$C$2:$C$119,BE$1)+APPS('12-13 Teamsheets'!$H$2:$R$126,$A131,'12-13 Teamsheets'!$C$2:$C$126,BE$1)+SUBS('12-13 Teamsheets'!$S$2:$Z$126,$A131,'12-13 Teamsheets'!$C$2:$C$126,BE$1)+APPS('13-14 Teamsheets'!$H$2:$R$132,$A131,'13-14 Teamsheets'!$C$2:$C$132,BE$1)+SUBS('13-14 Teamsheets'!$S$2:$Z$132,$A131,'13-14 Teamsheets'!$C$2:$C$132,BE$1)+APPS('14-15 Teamsheets'!$H$2:$R$136,$A131,'14-15 Teamsheets'!$C$2:$C$136,BE$1)+SUBS('14-15 Teamsheets'!$S$2:$Z$136,$A131,'14-15 Teamsheets'!$C$2:$C$136,BE$1)</f>
        <v>1</v>
      </c>
      <c r="BW131" s="27">
        <f>APPS('07-08 Teamsheets'!$H$2:$R$88,$A131,'07-08 Teamsheets'!$C$2:$C$88,BJ$1)+APPS('08-09 Teamsheets'!$H$2:$R$92,$A131,'08-09 Teamsheets'!$C$2:$C$92,BJ$1)+APPS('09-10 Teamsheets'!$H$2:$R$98,$A131,'09-10 Teamsheets'!$C$2:$C$98,BJ$1)+SUBS('07-08 Teamsheets'!$S$2:$Z$88,$A131,'07-08 Teamsheets'!$C$2:$C$88,BJ$1)+SUBS('08-09 Teamsheets'!$S$2:$Z$92,$A131,'08-09 Teamsheets'!$C$2:$C$92,BJ$1)+SUBS('09-10 Teamsheets'!$S$2:$Z$98,$A131,'09-10 Teamsheets'!$C$2:$C$98,BJ$1)+APPS('10-11 Teamsheets'!$H$2:$R$107,$A131,'10-11 Teamsheets'!$C$2:$C$107,BJ$1)+SUBS('10-11 Teamsheets'!$S$2:$Z$107,$A131,'10-11 Teamsheets'!$C$2:$C$107,BJ$1)+APPS('11-12 Teamsheets'!$H$2:$R$119,$A131,'11-12 Teamsheets'!$C$2:$C$119,BJ$1)+SUBS('11-12 Teamsheets'!$S$2:$Z$111,$A131,'11-12 Teamsheets'!$C$2:$C$119,BJ$1)+APPS('12-13 Teamsheets'!$H$2:$R$126,$A131,'12-13 Teamsheets'!$C$2:$C$126,BJ$1)+SUBS('12-13 Teamsheets'!$S$2:$Z$118,$A131,'12-13 Teamsheets'!$C$2:$C$126,BJ$1)+APPS('13-14 Teamsheets'!$H$2:$R$132,$A131,'13-14 Teamsheets'!$C$2:$C$132,BJ$1)+SUBS('13-14 Teamsheets'!$S$2:$Z$124,$A131,'13-14 Teamsheets'!$C$2:$C$132,BJ$1)+APPS('14-15 Teamsheets'!$H$2:$R$136,$A131,'14-15 Teamsheets'!$C$2:$C$136,BJ$1)+SUBS('14-15 Teamsheets'!$S$2:$Z$128,$A131,'14-15 Teamsheets'!$C$2:$C$136,BJ$1)</f>
        <v>2</v>
      </c>
      <c r="BX131" s="27">
        <f>APPS('07-08 Teamsheets'!$H$2:$R$88,$A131,'07-08 Teamsheets'!$C$2:$C$88,BO$1)+APPS('08-09 Teamsheets'!$H$2:$R$92,$A131,'08-09 Teamsheets'!$C$2:$C$92,BO$1)+APPS('09-10 Teamsheets'!$H$2:$R$98,$A131,'09-10 Teamsheets'!$C$2:$C$98,BO$1)+SUBS('07-08 Teamsheets'!$S$2:$Z$88,$A131,'07-08 Teamsheets'!$C$2:$C$88,BO$1)+SUBS('08-09 Teamsheets'!$S$2:$Z$92,$A131,'08-09 Teamsheets'!$C$2:$C$92,BO$1)+SUBS('09-10 Teamsheets'!$S$2:$Z$98,$A131,'09-10 Teamsheets'!$C$2:$C$98,BO$1)+APPS('10-11 Teamsheets'!$H$2:$R$107,$A131,'10-11 Teamsheets'!$C$2:$C$107,BO$1)+SUBS('10-11 Teamsheets'!$S$2:$Z$107,$A131,'10-11 Teamsheets'!$C$2:$C$107,BO$1)+APPS('11-12 Teamsheets'!$H$2:$R$119,$A131,'11-12 Teamsheets'!$C$2:$C$119,BO$1)+SUBS('11-12 Teamsheets'!$S$2:$Z$119,$A131,'11-12 Teamsheets'!$C$2:$C$119,BO$1)+APPS('12-13 Teamsheets'!$H$2:$R$126,$A131,'12-13 Teamsheets'!$C$2:$C$126,BO$1)+SUBS('12-13 Teamsheets'!$S$2:$Z$126,$A131,'12-13 Teamsheets'!$C$2:$C$126,BO$1)+APPS('13-14 Teamsheets'!$H$2:$R$132,$A131,'13-14 Teamsheets'!$C$2:$C$132,BO$1)+SUBS('13-14 Teamsheets'!$S$2:$Z$132,$A131,'13-14 Teamsheets'!$C$2:$C$132,BO$1)+APPS('14-15 Teamsheets'!$H$2:$R$136,$A131,'14-15 Teamsheets'!$C$2:$C$136,BO$1)+SUBS('14-15 Teamsheets'!$S$2:$Z$136,$A131,'14-15 Teamsheets'!$C$2:$C$136,BO$1)</f>
        <v>6</v>
      </c>
      <c r="BY131" s="28">
        <f t="shared" si="31"/>
        <v>9</v>
      </c>
      <c r="BZ131" s="27" t="str">
        <f>(APPS('05-06 Teamsheets'!$H$2:$R$71,$A131) + APPS('06-07 Teamsheets'!$H$2:$R$83,$A131) +APPS('07-08 Teamsheets'!$H$2:$R$88,$A131) + APPS('08-09 Teamsheets'!$H$2:$R$92,$A131)+APPS('09-10 Teamsheets'!$H$2:$R$98,$A131)+APPS('10-11 Teamsheets'!$H$2:$R$107,$A131)+APPS('11-12 Teamsheets'!$H$2:$R$119,$A131)+APPS('12-13 Teamsheets'!$H$2:$R$126,$A131)+APPS('13-14 Teamsheets'!$H$2:$R$132,$A131)+APPS('14-15 Teamsheets'!$H$2:$R$136,$A131)) &amp; "(" &amp; (SUBS('05-06 Teamsheets'!$S$2:$W$71,$A131)+SUBS('06-07 Teamsheets'!$S$2:$Z$83,$A131)+SUBS('07-08 Teamsheets'!$S$2:$Z$88,$A131) +SUBS('08-09 Teamsheets'!$S$2:$Z$92,$A131)+SUBS('09-10 Teamsheets'!$S$2:$Z$98,$A131)+SUBS('10-11 Teamsheets'!$S$2:$Z$107,$A131)+SUBS('11-12 Teamsheets'!$S$2:$Z$119,$A131)+SUBS('12-13 Teamsheets'!$S$2:$Z$126,$A131)+SUBS('13-14 Teamsheets'!$S$2:$Z$132,$A131)+SUBS('14-15 Teamsheets'!$S$2:$Z$136,$A131)) &amp; ")"</f>
        <v>22(4)</v>
      </c>
      <c r="CA131" s="28">
        <f t="shared" si="32"/>
        <v>26</v>
      </c>
      <c r="CB131" s="71">
        <f>GOALS('05-06 Teamsheets'!$H$2:$W$71,$A131,'05-06 Teamsheets'!$C$2:$C$71,B$1)+GOALS('06-07 Teamsheets'!$H$2:$Z$83,$A131,'06-07 Teamsheets'!$C$2:$C$83,G$1)+GOALS('07-08 Teamsheets'!$H$2:$Z$88,$A131,'07-08 Teamsheets'!$C$2:$C$88,L$1)+GOALS('08-09 Teamsheets'!$H$2:$Z$92,$A131,'08-09 Teamsheets'!$C$2:$C$92,Q$1)+GOALS('09-10 Teamsheets'!$H$2:$Z$98,$A131,'09-10 Teamsheets'!$C$2:$C$98,Q$1)+GOALS('10-11 Teamsheets'!$H$2:$Z$107,$A131,'10-11 Teamsheets'!$C$2:$C$107,Q$1)+GOALS('11-12 Teamsheets'!$H$2:$Z$119,$A131,'11-12 Teamsheets'!$C$2:$C$119,Q$1)+GOALS('12-13 Teamsheets'!$H$2:$Z$126,$A131,'12-13 Teamsheets'!$C$2:$C$126,Q$1)+GOALS('13-14 Teamsheets'!$H$2:$Z$132,$A131,'13-14 Teamsheets'!$C$2:$C$132,Q$1)+GOALS('14-15 Teamsheets'!$H$2:$Z$136,$A131,'14-15 Teamsheets'!$C$2:$C$136,Q$1)</f>
        <v>0</v>
      </c>
      <c r="CC131" s="27">
        <f>GOALS('05-06 Teamsheets'!$H$2:$W$71,$A131,'05-06 Teamsheets'!$C$2:$C$71,V$1)+GOALS('05-06 Teamsheets'!$H$2:$W$71,$A131,'05-06 Teamsheets'!$C$2:$C$71,AA$1)+GOALS('06-07 Teamsheets'!$H$2:$Z$83,$A131,'06-07 Teamsheets'!$C$2:$C$83,AF$1)+GOALS('06-07 Teamsheets'!$H$2:$Z$83,$A131,'06-07 Teamsheets'!$C$2:$C$83,AK$1)+GOALS('07-08 Teamsheets'!$H$2:$Z$88,$A131,'07-08 Teamsheets'!$C$2:$C$88,AP$1)+GOALS('07-08 Teamsheets'!$H$2:$Z$88,$A131,'07-08 Teamsheets'!$C$2:$C$88,AU$1)+GOALS('07-08 Teamsheets'!$H$2:$Z$88,$A131,'07-08 Teamsheets'!$C$2:$C$88,AZ$1)+GOALS('11-12 Teamsheets'!$H$2:$Z$119,$A131,'11-12 Teamsheets'!$C$2:$C$119,AZ$1)+GOALS('12-13 Teamsheets'!$H$2:$Z$120,$A131,'12-13 Teamsheets'!$C$2:$C$120,AZ$1)+GOALS('13-14 Teamsheets'!$H$2:$Z$126,$A131,'13-14 Teamsheets'!$C$2:$C$126,AZ$1)+GOALS('14-15 Teamsheets'!$H$2:$Z$130,$A131,'14-15 Teamsheets'!$C$2:$C$130,AZ$1)+GOALS('08-09 Teamsheets'!$H$2:$Z$92,$A131,'08-09 Teamsheets'!$C$2:$C$92,BE$1)+GOALS('09-10 Teamsheets'!$H$2:$Z$98,$A131,'09-10 Teamsheets'!$C$2:$C$98,BE$1)+GOALS('10-11 Teamsheets'!$H$2:$Z$107,$A131,'10-11 Teamsheets'!$C$2:$C$107,BE$1)+GOALS('11-12 Teamsheets'!$H$2:$Z$119,$A131,'11-12 Teamsheets'!$C$2:$C$119,BE$1)+GOALS('12-13 Teamsheets'!$H$2:$Z$126,$A131,'12-13 Teamsheets'!$C$2:$C$126,BE$1)+GOALS('13-14 Teamsheets'!$H$2:$Z$132,$A131,'13-14 Teamsheets'!$C$2:$C$132,BE$1)+GOALS('14-15 Teamsheets'!$H$2:$Z$136,$A131,'14-15 Teamsheets'!$C$2:$C$136,BE$1)</f>
        <v>0</v>
      </c>
      <c r="CD131" s="27">
        <f>GOALS('07-08 Teamsheets'!$H$2:$Z$88,$A131,'07-08 Teamsheets'!$C$2:$C$88,BJ$1)
+GOALS('08-09 Teamsheets'!$H$2:$Z$92,$A131,'08-09 Teamsheets'!$C$2:$C$92,BJ$1)
+GOALS('09-10 Teamsheets'!$H$2:$Z$98,$A131,'09-10 Teamsheets'!$C$2:$C$98,BJ$1)
+GOALS('10-11 Teamsheets'!$H$2:$Z$107,$A131,'10-11 Teamsheets'!$C$2:$C$107,BJ$1)
+GOALS('11-12 Teamsheets'!$H$2:$Z$119,$A131,'11-12 Teamsheets'!$C$2:$C$119,BJ$1)
+GOALS('12-13 Teamsheets'!$H$2:$Z$124,$A131,'12-13 Teamsheets'!$C$2:$C$124,BJ$1)+GOALS('13-14 Teamsheets'!$H$2:$Z$130,$A131,'13-14 Teamsheets'!$C$2:$C$130,BJ$1)+GOALS('14-15 Teamsheets'!$H$2:$Z$134,$A131,'14-15 Teamsheets'!$C$2:$C$134,BJ$1)
+GOALS('07-08 Teamsheets'!$H$2:$Z$88,$A131,'07-08 Teamsheets'!$C$2:$C$88,BO$1)
+GOALS('08-09 Teamsheets'!$H$2:$Z$92,$A131,'08-09 Teamsheets'!$C$2:$C$92,BO$1)
+GOALS('09-10 Teamsheets'!$H$2:$Z$98,$A131,'09-10 Teamsheets'!$C$2:$C$98,BO$1)
+GOALS('10-11 Teamsheets'!$H$2:$Z$107,$A131,'10-11 Teamsheets'!$C$2:$C$107,BO$1)
+GOALS('11-12 Teamsheets'!$H$2:$Z$119,$A131,'11-12 Teamsheets'!$C$2:$C$119,BO$1)
+GOALS('12-13 Teamsheets'!$H$2:$Z$126,$A131,'12-13 Teamsheets'!$C$2:$C$126,BO$1)+GOALS('13-14 Teamsheets'!$H$2:$Z$132,$A131,'13-14 Teamsheets'!$C$2:$C$132,BO$1)+GOALS('14-15 Teamsheets'!$H$2:$Z$136,$A131,'14-15 Teamsheets'!$C$2:$C$136,BO$1)</f>
        <v>0</v>
      </c>
      <c r="CE131" s="28">
        <f t="shared" si="33"/>
        <v>0</v>
      </c>
      <c r="CF131" s="27" t="str">
        <f>(GOALS('05-06 Teamsheets'!$H$2:$R$71,$A131) +GOALS('06-07 Teamsheets'!$H$2:$R$83,$A131) +  GOALS('07-08 Teamsheets'!$H$2:$R$88,$A131) + GOALS('08-09 Teamsheets'!$H$2:$R$92,$A131)+GOALS('09-10 Teamsheets'!$H$2:$R$98,$A131)+GOALS('10-11 Teamsheets'!$H$2:$R$107,$A131)+GOALS('11-12 Teamsheets'!$H$2:$R$119,$A131)+GOALS('12-13 Teamsheets'!$H$2:$R$126,$A131)+GOALS('13-14 Teamsheets'!$H$2:$R$132,$A131)+GOALS('14-15 Teamsheets'!$H$2:$R$136,$A131)) &amp; "(" &amp; (GOALS('05-06 Teamsheets'!$S$2:$W$71,$A131)+GOALS('06-07 Teamsheets'!$S$2:$Z$83,$A131)+GOALS('07-08 Teamsheets'!$S$2:$Z$88,$A131)+GOALS('08-09 Teamsheets'!$S$2:$Z$92,$A131)+GOALS('09-10 Teamsheets'!$S$2:$Z$98,$A131)+GOALS('10-11 Teamsheets'!$S$2:$Z$107,$A131)+GOALS('11-12 Teamsheets'!$S$2:$Z$119,$A131)+GOALS('12-13 Teamsheets'!$S$2:$Z$126,$A131)+GOALS('13-14 Teamsheets'!$S$2:$Z$132,$A131)+GOALS('14-15 Teamsheets'!$S$2:$Z$136,$A131)) &amp; ")"</f>
        <v>0(0)</v>
      </c>
      <c r="CG131" s="28">
        <f t="shared" si="34"/>
        <v>0</v>
      </c>
      <c r="CH131" s="71">
        <f t="shared" si="35"/>
        <v>0</v>
      </c>
      <c r="CI131" s="83">
        <f t="shared" si="36"/>
        <v>0</v>
      </c>
      <c r="CJ131" s="77">
        <f t="shared" si="37"/>
        <v>0</v>
      </c>
      <c r="CK131" s="74" t="str">
        <f>(CARDS('05-06 Teamsheets'!$H$2:$W$71,$A131,$CX$2)+CARDS('06-07 Teamsheets'!$H$2:$Z$83,$A131,$CX$2)+CARDS('07-08 Teamsheets'!$H$2:$Z$88,$A131,$CX$2)+CARDS('08-09 Teamsheets'!$H$2:$Z$92,$A131,$CX$2)+CARDS('09-10 Teamsheets'!$H$2:$Z$98,$A131,$CX$2)+CARDS('10-11 Teamsheets'!$H$2:$Z$107,$A131,$CX$2)+CARDS('11-12 Teamsheets'!$H$2:$Z$119,$A131,$CX$2)+CARDS('12-13 Teamsheets'!$H$2:$Z$126,$A131,$CX$2)+CARDS('13-14 Teamsheets'!$H$2:$Z$130,$A131,$CX$2)) &amp; "(" &amp; (CARDS('05-06 Teamsheets'!$H$2:$W$71,$A131,$CX$3)+CARDS('06-07 Teamsheets'!$H$2:$Z$83,$A131,$CX$3)+CARDS('07-08 Teamsheets'!$H$2:$Z$88,$A131,$CX$3)+CARDS('08-09 Teamsheets'!$H$2:$Z$92,$A131,$CX$3)+CARDS('09-10 Teamsheets'!$H$2:$Z$98,$A131,$CX$3)+CARDS('10-11 Teamsheets'!$H$2:$Z$107,$A131,$CX$3)+CARDS('11-12 Teamsheets'!$H$2:$Z$119,$A131,$CX$3)+CARDS('13-14 Teamsheets'!$H$2:$Z$130,$A131,$CX$3)) &amp; ")"</f>
        <v>7(1)</v>
      </c>
      <c r="CL131" s="28">
        <f>SUM(F131,K131,P131,U131)</f>
        <v>1336</v>
      </c>
      <c r="CM131" s="28">
        <f>SUM(Z131,AE131,AJ131,AO131,AT131,BI131,AY131,BN131,BS131,BD131)</f>
        <v>692</v>
      </c>
      <c r="CN131" s="77">
        <f>SUM(CL131:CM131)</f>
        <v>2028</v>
      </c>
      <c r="CO131" s="28">
        <f>IF(AND(CN131&lt;&gt;0, CA131&lt;&gt;0),CN131/CA131,0)</f>
        <v>78</v>
      </c>
      <c r="CP131" s="28">
        <f>IF(CG131&lt;&gt;0,CG131/CA131,0)</f>
        <v>0</v>
      </c>
      <c r="CQ131" s="77">
        <f>IF(CG131&lt;&gt;0,CN131/CG131,0)</f>
        <v>0</v>
      </c>
      <c r="CS131" s="71">
        <f t="shared" si="48"/>
        <v>68</v>
      </c>
      <c r="CT131" s="83">
        <f t="shared" si="49"/>
        <v>62</v>
      </c>
      <c r="CU131" s="77">
        <f t="shared" si="50"/>
        <v>101</v>
      </c>
    </row>
    <row r="132" spans="1:102" x14ac:dyDescent="0.2">
      <c r="A132" s="112" t="s">
        <v>3131</v>
      </c>
      <c r="B132" s="27" t="s">
        <v>1635</v>
      </c>
      <c r="C132" s="27" t="s">
        <v>1635</v>
      </c>
      <c r="D132" s="27">
        <v>0</v>
      </c>
      <c r="E132" s="27" t="s">
        <v>1635</v>
      </c>
      <c r="F132" s="82">
        <v>0</v>
      </c>
      <c r="G132" s="27" t="s">
        <v>1635</v>
      </c>
      <c r="H132" s="27" t="s">
        <v>1635</v>
      </c>
      <c r="I132" s="27">
        <v>0</v>
      </c>
      <c r="J132" s="27" t="s">
        <v>1635</v>
      </c>
      <c r="K132" s="82">
        <v>0</v>
      </c>
      <c r="L132" s="27" t="s">
        <v>1635</v>
      </c>
      <c r="M132" s="27" t="s">
        <v>1635</v>
      </c>
      <c r="N132" s="27">
        <v>0</v>
      </c>
      <c r="O132" s="27" t="s">
        <v>1635</v>
      </c>
      <c r="P132" s="82">
        <v>0</v>
      </c>
      <c r="Q132" s="27" t="str">
        <f>(APPS('08-09 Teamsheets'!$H$2:$R$92,$A132,'08-09 Teamsheets'!$C$2:$C$92,Q$1)+APPS('09-10 Teamsheets'!$H$2:$R$98,$A132,'09-10 Teamsheets'!$C$2:$C$98,Q$1)+APPS('10-11 Teamsheets'!$H$2:$R$107,$A132,'10-11 Teamsheets'!$C$2:$C$107,Q$1)+APPS('11-12 Teamsheets'!$H$2:$R$119,$A132,'11-12 Teamsheets'!$C$2:$C$119,Q$1)+APPS('12-13 Teamsheets'!$H$2:$R$126,$A132,'12-13 Teamsheets'!$C$2:$C$126,Q$1)+APPS('13-14 Teamsheets'!$H$2:$R$132,$A132,'13-14 Teamsheets'!$C$2:$C$132,Q$1)+APPS('14-15 Teamsheets'!$H$2:$R$136,$A132,'14-15 Teamsheets'!$C$2:$C$136,Q$1)) &amp; "(" &amp; (SUBS('08-09 Teamsheets'!$S$2:$Z$92,$A132,'08-09 Teamsheets'!$C$2:$C$92,Q$1)+SUBS('09-10 Teamsheets'!$S$2:$Z$98,$A132,'09-10 Teamsheets'!$C$2:$C$98,Q$1)+SUBS('10-11 Teamsheets'!$S$2:$Z$107,$A132,'10-11 Teamsheets'!$C$2:$C$107,Q$1)+SUBS('11-12 Teamsheets'!$S$2:$Z$119,$A132,'11-12 Teamsheets'!$C$2:$C$119,Q$1)+SUBS('12-13 Teamsheets'!$S$2:$Z$126,$A132,'12-13 Teamsheets'!$C$2:$C$126,Q$1)+SUBS('13-14 Teamsheets'!$S$2:$Z$132,$A132,'13-14 Teamsheets'!$C$2:$C$132,Q$1)+SUBS('14-15 Teamsheets'!$S$2:$Z$136,$A132,'14-15 Teamsheets'!$C$2:$C$136,Q$1)) &amp; ")"</f>
        <v>0(0)</v>
      </c>
      <c r="R132" s="27" t="str">
        <f>(GOALS('08-09 Teamsheets'!$H$2:$R$92,$A132,'08-09 Teamsheets'!$C$2:$C$92,Q$1)+GOALS('09-10 Teamsheets'!$H$2:$R$98,$A132,'09-10 Teamsheets'!$C$2:$C$98,Q$1)+GOALS('10-11 Teamsheets'!$H$2:$R$107,$A132,'10-11 Teamsheets'!$C$2:$C$107,Q$1)+GOALS('11-12 Teamsheets'!$H$2:$R$119,$A132,'11-12 Teamsheets'!$C$2:$C$119,Q$1)+GOALS('12-13 Teamsheets'!$H$2:$R$126,$A132,'12-13 Teamsheets'!$C$2:$C$126,Q$1)+GOALS('13-14 Teamsheets'!$H$2:$R$132,$A132,'13-14 Teamsheets'!$C$2:$C$132,Q$1)+GOALS('14-15 Teamsheets'!$H$2:$R$136,$A132,'14-15 Teamsheets'!$C$2:$C$136,Q$1)) &amp; "(" &amp; (GOALS('08-09 Teamsheets'!$S$2:$Z$92,$A132,'08-09 Teamsheets'!$C$2:$C$92,Q$1)+GOALS('09-10 Teamsheets'!$S$2:$Z$98,$A132,'09-10 Teamsheets'!$C$2:$C$98,Q$1)+GOALS('10-11 Teamsheets'!$S$2:$Z$107,$A132,'10-11 Teamsheets'!$C$2:$C$107,Q$1)+GOALS('11-12 Teamsheets'!$S$2:$Z$119,$A132,'11-12 Teamsheets'!$C$2:$C$119,Q$1)+GOALS('12-13 Teamsheets'!$S$2:$Z$126,$A132,'12-13 Teamsheets'!$C$2:$C$126,Q$1)+GOALS('13-14 Teamsheets'!$S$2:$Z$132,$A132,'13-14 Teamsheets'!$C$2:$C$132,Q$1)+GOALS('14-15 Teamsheets'!$S$2:$Z$136,$A132,'14-15 Teamsheets'!$C$2:$C$136,Q$1)) &amp; ")"</f>
        <v>0(0)</v>
      </c>
      <c r="S132" s="27">
        <f>Clean_sheet('08-09 Teamsheets'!$C$2:$H$92,$A132,Q$1)+Clean_sheet('09-10 Teamsheets'!$C$2:$H$98,$A132,Q$1)+Clean_sheet('10-11 Teamsheets'!$C$2:$H$107,$A132,Q$1)+Clean_sheet('11-12 Teamsheets'!$C$2:$H$119,$A132,Q$1)+Clean_sheet('12-13 Teamsheets'!$C$2:$H$126,$A132,Q$1)+Clean_sheet('13-14 Teamsheets'!$C$2:$H$132,$A132,Q$1)+Clean_sheet('14-15 Teamsheets'!$C$2:$H$136,$A132,Q$1)</f>
        <v>0</v>
      </c>
      <c r="T132" s="27" t="str">
        <f>(CARDS('08-09 Teamsheets'!$H$2:$Z$92,$A132,$CX$2,'08-09 Teamsheets'!$C$2:$C$92,Q$1)+CARDS('09-10 Teamsheets'!$H$2:$Z$98,$A132,$CX$2,'09-10 Teamsheets'!$C$2:$C$98,Q$1)+CARDS('10-11 Teamsheets'!$H$2:$Z$107,$A132,$CX$2,'10-11 Teamsheets'!$C$2:$C$107,Q$1)+CARDS('11-12 Teamsheets'!$H$2:$Z$119,$A132,$CX$2,'11-12 Teamsheets'!$C$2:$C$119,Q$1)+CARDS('12-13 Teamsheets'!$H$2:$Z$126,$A132,$CX$2,'12-13 Teamsheets'!$C$2:$C$126,Q$1)+CARDS('13-14 Teamsheets'!$H$2:$Z$132,$A132,$CX$2,'13-14 Teamsheets'!$C$2:$C$132,Q$1)+CARDS('14-15 Teamsheets'!$H$2:$Z$136,$A132,$CX$2,'14-15 Teamsheets'!$C$2:$C$136,Q$1)) &amp; "(" &amp; (CARDS('08-09 Teamsheets'!$H$2:$Z$92,$A132,$CX$3,'08-09 Teamsheets'!$C$2:$C$92,Q$1)+CARDS('09-10 Teamsheets'!$H$2:$Z$98,$A132,$CX$3,'09-10 Teamsheets'!$C$2:$C$98,Q$1)+CARDS('10-11 Teamsheets'!$H$2:$Z$107,$A132,$CX$3,'10-11 Teamsheets'!$C$2:$C$107,Q$1)+CARDS('11-12 Teamsheets'!$H$2:$Z$119,$A132,$CX$3,'11-12 Teamsheets'!$C$2:$C$119,Q$1)+CARDS('12-13 Teamsheets'!$H$2:$Z$126,$A132,$CX$3,'12-13 Teamsheets'!$C$2:$C$126,Q$1)+CARDS('13-14 Teamsheets'!$H$2:$Z$132,$A132,$CX$3,'13-14 Teamsheets'!$C$2:$C$132,Q$1)+CARDS('14-15 Teamsheets'!$H$2:$Z$136,$A132,$CX$3,'14-15 Teamsheets'!$C$2:$C$136,Q$1)) &amp; ")"</f>
        <v>0(0)</v>
      </c>
      <c r="U132" s="82">
        <f>MINS_PLAYED('08-09 Teamsheets'!$H$2:$R$92,$A132,'08-09 Teamsheets'!$C$2:$C$92,Q$1)+MINS_PLAYED('09-10 Teamsheets'!$H$2:$R$98,$A132,'09-10 Teamsheets'!$C$2:$C$98,Q$1)+ MINS_AS_SUB('08-09 Teamsheets'!$S$2:$Z$92,$A132,'08-09 Teamsheets'!$C$2:$C$92,Q$1)+ MINS_AS_SUB('09-10 Teamsheets'!$S$2:$Z$98,$A132,'09-10 Teamsheets'!$C$2:$C$98,Q$1)+MINS_PLAYED('10-11 Teamsheets'!$H$2:$R$107,$A132,'10-11 Teamsheets'!$C$2:$C$107,Q$1)+MINS_AS_SUB('10-11 Teamsheets'!$S$2:$Z$107,$A132,'10-11 Teamsheets'!$C$2:$C$107,Q$1)+MINS_PLAYED('11-12 Teamsheets'!$H$2:$R$119,$A132,'11-12 Teamsheets'!$C$2:$C$119,Q$1)+MINS_AS_SUB('11-12 Teamsheets'!$S$2:$Z$119,$A132,'11-12 Teamsheets'!$C$2:$C$119,Q$1)+MINS_PLAYED('12-13 Teamsheets'!$H$2:$R$126,$A132,'12-13 Teamsheets'!$C$2:$C$126,Q$1)+MINS_AS_SUB('12-13 Teamsheets'!$S$2:$Z$126,$A132,'12-13 Teamsheets'!$C$2:$C$126,Q$1)+MINS_PLAYED('13-14 Teamsheets'!$H$2:$R$132,$A132,'13-14 Teamsheets'!$C$2:$C$132,Q$1)+MINS_AS_SUB('13-14 Teamsheets'!$S$2:$Z$132,$A132,'13-14 Teamsheets'!$C$2:$C$132,Q$1)+MINS_PLAYED('14-15 Teamsheets'!$H$2:$R$136,$A132,'14-15 Teamsheets'!$C$2:$C$136,Q$1)+MINS_AS_SUB('14-15 Teamsheets'!$S$2:$Z$136,$A132,'14-15 Teamsheets'!$C$2:$C$136,Q$1)</f>
        <v>0</v>
      </c>
      <c r="V132" s="27" t="s">
        <v>1635</v>
      </c>
      <c r="W132" s="27" t="s">
        <v>1635</v>
      </c>
      <c r="X132" s="27">
        <v>0</v>
      </c>
      <c r="Y132" s="27" t="s">
        <v>1635</v>
      </c>
      <c r="Z132" s="82">
        <v>0</v>
      </c>
      <c r="AA132" s="27" t="s">
        <v>1635</v>
      </c>
      <c r="AB132" s="27" t="s">
        <v>1635</v>
      </c>
      <c r="AC132" s="27">
        <v>0</v>
      </c>
      <c r="AD132" s="27" t="s">
        <v>1635</v>
      </c>
      <c r="AE132" s="82">
        <v>0</v>
      </c>
      <c r="AF132" s="27" t="s">
        <v>1635</v>
      </c>
      <c r="AG132" s="27" t="s">
        <v>1635</v>
      </c>
      <c r="AH132" s="27">
        <v>0</v>
      </c>
      <c r="AI132" s="27" t="s">
        <v>1635</v>
      </c>
      <c r="AJ132" s="82">
        <v>0</v>
      </c>
      <c r="AK132" s="27" t="s">
        <v>1635</v>
      </c>
      <c r="AL132" s="27" t="s">
        <v>1635</v>
      </c>
      <c r="AM132" s="27">
        <v>0</v>
      </c>
      <c r="AN132" s="27" t="s">
        <v>1635</v>
      </c>
      <c r="AO132" s="82">
        <v>0</v>
      </c>
      <c r="AP132" s="27" t="s">
        <v>1635</v>
      </c>
      <c r="AQ132" s="27" t="s">
        <v>1635</v>
      </c>
      <c r="AR132" s="27">
        <v>0</v>
      </c>
      <c r="AS132" s="27" t="s">
        <v>1635</v>
      </c>
      <c r="AT132" s="82">
        <v>0</v>
      </c>
      <c r="AU132" s="27" t="s">
        <v>1635</v>
      </c>
      <c r="AV132" s="27" t="s">
        <v>1635</v>
      </c>
      <c r="AW132" s="27">
        <v>0</v>
      </c>
      <c r="AX132" s="27" t="s">
        <v>1635</v>
      </c>
      <c r="AY132" s="82">
        <v>0</v>
      </c>
      <c r="AZ132" s="27" t="str">
        <f>(APPS('07-08 Teamsheets'!$H$2:$R$88,$A132,'07-08 Teamsheets'!$C$2:$C$88,AZ$1)+APPS('11-12 Teamsheets'!$H$2:$R$119,$A132,'11-12 Teamsheets'!$C$2:$C$119,AZ$1)+APPS('12-13 Teamsheets'!$H$2:$R$126,$A132,'12-13 Teamsheets'!$C$2:$C$126,AZ$1)+APPS('13-14 Teamsheets'!$H$2:$R$132,$A132,'13-14 Teamsheets'!$C$2:$C$132,AZ$1)+APPS('14-15 Teamsheets'!$H$2:$R$136,$A132,'14-15 Teamsheets'!$C$2:$C$136,AZ$1)) &amp; "(" &amp; (SUBS('07-08 Teamsheets'!$S$2:$Z$88,$A132,'07-08 Teamsheets'!$C$2:$C$88,AZ$1)+SUBS('11-12 Teamsheets'!$S$2:$Z$119,$A132,'11-12 Teamsheets'!$C$2:$C$119,AZ$1)+SUBS('12-13 Teamsheets'!$S$2:$Z$126,$A132,'12-13 Teamsheets'!$C$2:$C$126,AZ$1)+SUBS('13-14 Teamsheets'!$S$2:$Z$132,$A132,'13-14 Teamsheets'!$C$2:$C$132,AZ$1)+SUBS('14-15 Teamsheets'!$S$2:$Z$136,$A132,'14-15 Teamsheets'!$C$2:$C$136,AZ$1)) &amp; ")"</f>
        <v>1(0)</v>
      </c>
      <c r="BA132" s="27" t="str">
        <f>(GOALS('07-08 Teamsheets'!$H$2:$R$88,$A132,'07-08 Teamsheets'!$C$2:$C$88,AZ$1)+GOALS('11-12 Teamsheets'!$H$2:$R$119,$A132,'11-12 Teamsheets'!$C$2:$C$119,AZ$1)+GOALS('12-13 Teamsheets'!$H$2:$R$126,$A132,'12-13 Teamsheets'!$C$2:$C$126,AZ$1)+GOALS('13-14 Teamsheets'!$H$2:$R$132,$A132,'13-14 Teamsheets'!$C$2:$C$132,AZ$1)+GOALS('14-15 Teamsheets'!$H$2:$R$136,$A132,'14-15 Teamsheets'!$C$2:$C$136,AZ$1)) &amp; "(" &amp; (GOALS('07-08 Teamsheets'!$S$2:$Z$88,$A132,'07-08 Teamsheets'!$C$2:$C$88,AZ$1)+GOALS('11-12 Teamsheets'!$S$2:$Z$119,$A132,'11-12 Teamsheets'!$C$2:$C$119,AZ$1)+GOALS('12-13 Teamsheets'!$S$2:$Z$126,$A132,'12-13 Teamsheets'!$C$2:$C$126,AZ$1)+GOALS('13-14 Teamsheets'!$S$2:$Z$132,$A132,'13-14 Teamsheets'!$C$2:$C$132,AZ$1)+GOALS('14-15 Teamsheets'!$S$2:$Z$136,$A132,'14-15 Teamsheets'!$C$2:$C$136,AZ$1)) &amp; ")"</f>
        <v>0(0)</v>
      </c>
      <c r="BB132" s="27">
        <f>Clean_sheet('07-08 Teamsheets'!$C$2:$H$92,$A132,AZ$1)+Clean_sheet('11-12 Teamsheets'!$C$2:$H$119,$A132,AZ$1)+Clean_sheet('12-13 Teamsheets'!$C$2:$H$126,$A132,AZ$1)+Clean_sheet('13-14 Teamsheets'!$C$2:$H$132,$A132,AZ$1)+Clean_sheet('14-15 Teamsheets'!$C$2:$H$136,$A132,AZ$1)</f>
        <v>0</v>
      </c>
      <c r="BC132" s="27" t="str">
        <f>(CARDS('07-08 Teamsheets'!$H$2:$Z$88,$A132,$CX$2,'07-08 Teamsheets'!$C$2:$C$88,AZ$1)+CARDS('11-12 Teamsheets'!$H$2:$Z$119,$A132,$CX$2,'11-12 Teamsheets'!$C$2:$C$119,AZ$1)+CARDS('12-13 Teamsheets'!$H$2:$Z$126,$A132,$CX$2,'12-13 Teamsheets'!$C$2:$C$126,AZ$1)+CARDS('13-14 Teamsheets'!$H$2:$Z$132,$A132,$CX$2,'13-14 Teamsheets'!$C$2:$C$132,AZ$1)+CARDS('14-15 Teamsheets'!$H$2:$Z$136,$A132,$CX$2,'14-15 Teamsheets'!$C$2:$C$136,AZ$1)) &amp; "(" &amp; (CARDS('07-08 Teamsheets'!$H$2:$Z$88,$A132,$CX$3,'07-08 Teamsheets'!$C$2:$C$88,AZ$1)+CARDS('11-12 Teamsheets'!$H$2:$Z$119,$A132,$CX$3,'11-12 Teamsheets'!$C$2:$C$119,AZ$1)+CARDS('12-13 Teamsheets'!$H$2:$Z$126,$A132,$CX$3,'12-13 Teamsheets'!$C$2:$C$126,AZ$1)+CARDS('13-14 Teamsheets'!$H$2:$Z$132,$A132,$CX$3,'13-14 Teamsheets'!$C$2:$C$132,AZ$1)+CARDS('14-15 Teamsheets'!$H$2:$Z$136,$A132,$CX$3,'14-15 Teamsheets'!$C$2:$C$136,AZ$1)) &amp; ")"</f>
        <v>0(0)</v>
      </c>
      <c r="BD132" s="82">
        <f>MINS_PLAYED('07-08 Teamsheets'!$H$2:$R$88,$A132,'07-08 Teamsheets'!$C$2:$C$88,AZ$1)+MINS_PLAYED('11-12 Teamsheets'!$H$2:$R$119,$A132,'11-12 Teamsheets'!$C$2:$C$119,AZ$1)+MINS_PLAYED('12-13 Teamsheets'!$H$2:$R$126,$A132,'12-13 Teamsheets'!$C$2:$C$126,AZ$1)+MINS_PLAYED('13-14 Teamsheets'!$H$2:$R$132,$A132,'13-14 Teamsheets'!$C$2:$C$132,AZ$1)+MINS_PLAYED('14-15 Teamsheets'!$H$2:$R$136,$A132,'14-15 Teamsheets'!$C$2:$C$136,AZ$1)+MINS_AS_SUB('07-08 Teamsheets'!$S$2:$Z$88,$A132,'07-08 Teamsheets'!$C$2:$C$88,AZ$1)+MINS_AS_SUB('11-12 Teamsheets'!$S$2:$Z$119,$A132,'11-12 Teamsheets'!$C$2:$C$119,AZ$1)+MINS_AS_SUB('12-13 Teamsheets'!$S$2:$Z$126,$A132,'12-13 Teamsheets'!$C$2:$C$126,AZ$1)+MINS_AS_SUB('13-14 Teamsheets'!$S$2:$Z$132,$A132,'13-14 Teamsheets'!$C$2:$C$132,AZ$1)+MINS_AS_SUB('14-15 Teamsheets'!$S$2:$Z$136,$A132,'14-15 Teamsheets'!$C$2:$C$136,AZ$1)</f>
        <v>90</v>
      </c>
      <c r="BE132" s="27" t="str">
        <f>(APPS('08-09 Teamsheets'!$H$2:$R$92,$A132,'08-09 Teamsheets'!$C$2:$C$92,BE$1)+APPS('09-10 Teamsheets'!$H$2:$R$98,$A132,'09-10 Teamsheets'!$C$2:$C$98,BE$1)+APPS('10-11 Teamsheets'!$H$2:$R$107,$A132,'10-11 Teamsheets'!$C$2:$C$107,BE$1)+APPS('11-12 Teamsheets'!$H$2:$R$119,$A132,'11-12 Teamsheets'!$C$2:$C$119,BE$1)+APPS('12-13 Teamsheets'!$H$2:$R$126,$A132,'12-13 Teamsheets'!$C$2:$C$126,BE$1)+APPS('13-14 Teamsheets'!$H$2:$R$132,$A132,'13-14 Teamsheets'!$C$2:$C$132,BE$1)+APPS('14-15 Teamsheets'!$H$2:$R$136,$A132,'14-15 Teamsheets'!$C$2:$C$136,BE$1)) &amp; "(" &amp; (SUBS('08-09 Teamsheets'!$S$2:$Z$92,$A132,'08-09 Teamsheets'!$C$2:$C$92,BE$1)+SUBS('09-10 Teamsheets'!$S$2:$Z$98,$A132,'09-10 Teamsheets'!$C$2:$C$98,BE$1)+SUBS('10-11 Teamsheets'!$S$2:$Z$107,$A132,'10-11 Teamsheets'!$C$2:$C$107,BE$1)+SUBS('11-12 Teamsheets'!$S$2:$Z$119,$A132,'11-12 Teamsheets'!$C$2:$C$119,BE$1)+SUBS('12-13 Teamsheets'!$S$2:$Z$126,$A132,'12-13 Teamsheets'!$C$2:$C$126,BE$1)+SUBS('13-14 Teamsheets'!$S$2:$Z$132,$A132,'13-14 Teamsheets'!$C$2:$C$132,BE$1)+SUBS('14-15 Teamsheets'!$S$2:$Z$136,$A132,'14-15 Teamsheets'!$C$2:$C$136,BE$1)) &amp; ")"</f>
        <v>0(0)</v>
      </c>
      <c r="BF132" s="27" t="str">
        <f>(GOALS('08-09 Teamsheets'!$H$2:$R$92,$A132,'08-09 Teamsheets'!$C$2:$C$92,BE$1)+GOALS('09-10 Teamsheets'!$H$2:$R$98,$A132,'09-10 Teamsheets'!$C$2:$C$98,BE$1)+GOALS('10-11 Teamsheets'!$H$2:$R$107,$A132,'10-11 Teamsheets'!$C$2:$C$107,BE$1)+GOALS('11-12 Teamsheets'!$H$2:$R$119,$A132,'11-12 Teamsheets'!$C$2:$C$119,BE$1)+GOALS('12-13 Teamsheets'!$H$2:$R$126,$A132,'12-13 Teamsheets'!$C$2:$C$126,BE$1)+GOALS('13-14 Teamsheets'!$H$2:$R$132,$A132,'13-14 Teamsheets'!$C$2:$C$132,BE$1)+GOALS('14-15 Teamsheets'!$H$2:$R$136,$A132,'14-15 Teamsheets'!$C$2:$C$136,BE$1)) &amp; "(" &amp; (GOALS('08-09 Teamsheets'!$S$2:$Z$92,$A132,'08-09 Teamsheets'!$C$2:$C$92,BE$1)+GOALS('09-10 Teamsheets'!$S$2:$Z$98,$A132,'09-10 Teamsheets'!$C$2:$C$98,BE$1)+GOALS('10-11 Teamsheets'!$S$2:$Z$107,$A132,'10-11 Teamsheets'!$C$2:$C$107,BE$1)+GOALS('11-12 Teamsheets'!$S$2:$Z$119,$A132,'11-12 Teamsheets'!$C$2:$C$119,BE$1)+GOALS('12-13 Teamsheets'!$S$2:$Z$126,$A132,'12-13 Teamsheets'!$C$2:$C$126,BE$1)+GOALS('13-14 Teamsheets'!$S$2:$Z$132,$A132,'13-14 Teamsheets'!$C$2:$C$132,BE$1)+GOALS('14-15 Teamsheets'!$S$2:$Z$136,$A132,'14-15 Teamsheets'!$C$2:$C$136,BE$1)) &amp; ")"</f>
        <v>0(0)</v>
      </c>
      <c r="BG132" s="27">
        <f>Clean_sheet('08-09 Teamsheets'!$C$2:$H$92,$A132,BE$1)+Clean_sheet('09-10 Teamsheets'!$C$2:$H$98,$A132,BE$1)+Clean_sheet('10-11 Teamsheets'!$C$2:$H$107,$A132,BE$1)+Clean_sheet('11-12 Teamsheets'!$C$2:$H$119,$A132,BE$1)+Clean_sheet('12-13 Teamsheets'!$C$2:$H$126,$A132,BE$1)+Clean_sheet('13-14 Teamsheets'!$C$2:$H$132,$A132,BE$1)+Clean_sheet('14-15 Teamsheets'!$C$2:$H$136,$A132,BE$1)</f>
        <v>0</v>
      </c>
      <c r="BH132" s="27" t="str">
        <f>(CARDS('08-09 Teamsheets'!$H$2:$Z$92,$A132,$CX$2,'08-09 Teamsheets'!$C$2:$C$92,BE$1)+CARDS('09-10 Teamsheets'!$H$2:$Z$98,$A132,$CX$2,'09-10 Teamsheets'!$C$2:$C$98,BE$1)+CARDS('10-11 Teamsheets'!$H$2:$Z$107,$A132,$CX$2,'10-11 Teamsheets'!$C$2:$C$107,BE$1)+CARDS('11-12 Teamsheets'!$H$2:$Z$119,$A132,$CX$2,'11-12 Teamsheets'!$C$2:$C$119,BE$1)+CARDS('12-13 Teamsheets'!$H$2:$Z$126,$A132,$CX$2,'12-13 Teamsheets'!$C$2:$C$126,BE$1)+CARDS('13-14 Teamsheets'!$H$2:$Z$132,$A132,$CX$2,'13-14 Teamsheets'!$C$2:$C$132,BE$1)+CARDS('14-15 Teamsheets'!$H$2:$Z$136,$A132,$CX$2,'14-15 Teamsheets'!$C$2:$C$136,BE$1)) &amp; "(" &amp; (CARDS('08-09 Teamsheets'!$H$2:$Z$92,$A132,$CX$3,'08-09 Teamsheets'!$C$2:$C$92,BE$1)+CARDS('09-10 Teamsheets'!$H$2:$Z$98,$A132,$CX$3,'09-10 Teamsheets'!$C$2:$C$98,BE$1)+CARDS('10-11 Teamsheets'!$H$2:$Z$107,$A132,$CX$3,'10-11 Teamsheets'!$C$2:$C$107,BE$1)+CARDS('11-12 Teamsheets'!$H$2:$Z$119,$A132,$CX$3,'11-12 Teamsheets'!$C$2:$C$119,BE$1)+CARDS('12-13 Teamsheets'!$H$2:$Z$126,$A132,$CX$3,'12-13 Teamsheets'!$C$2:$C$126,BE$1)+CARDS('13-14 Teamsheets'!$H$2:$Z$132,$A132,$CX$3,'13-14 Teamsheets'!$C$2:$C$132,BE$1)+CARDS('14-15 Teamsheets'!$H$2:$Z$136,$A132,$CX$3,'14-15 Teamsheets'!$C$2:$C$136,BE$1)) &amp; ")"</f>
        <v>0(0)</v>
      </c>
      <c r="BI132" s="82">
        <f>MINS_PLAYED('08-09 Teamsheets'!$H$2:$R$92,$A132,'08-09 Teamsheets'!$C$2:$C$92,BE$1)+MINS_PLAYED('09-10 Teamsheets'!$H$2:$R$98,$A132,'09-10 Teamsheets'!$C$2:$C$98,BE$1)+ MINS_AS_SUB('08-09 Teamsheets'!$S$2:$Z$92,$A132,'08-09 Teamsheets'!$C$2:$C$92,BE$1)+ MINS_AS_SUB('09-10 Teamsheets'!$S$2:$Z$98,$A132,'09-10 Teamsheets'!$C$2:$C$98,BE$1)+MINS_PLAYED('10-11 Teamsheets'!$H$2:$R$107,$A132,'10-11 Teamsheets'!$C$2:$C$107,BE$1)+MINS_AS_SUB('10-11 Teamsheets'!$S$2:$Z$107,$A132,'10-11 Teamsheets'!$C$2:$C$107,BE$1)+MINS_PLAYED('11-12 Teamsheets'!$H$2:$R$119,$A132,'11-12 Teamsheets'!$C$2:$C$119,BE$1)+MINS_AS_SUB('11-12 Teamsheets'!$S$2:$Z$119,$A132,'11-12 Teamsheets'!$C$2:$C$119,BE$1)+MINS_PLAYED('12-13 Teamsheets'!$H$2:$R$126,$A132,'12-13 Teamsheets'!$C$2:$C$126,BE$1)+MINS_AS_SUB('12-13 Teamsheets'!$S$2:$Z$126,$A132,'12-13 Teamsheets'!$C$2:$C$126,BE$1)+MINS_PLAYED('13-14 Teamsheets'!$H$2:$R$132,$A132,'13-14 Teamsheets'!$C$2:$C$132,BE$1)+MINS_AS_SUB('13-14 Teamsheets'!$S$2:$Z$132,$A132,'13-14 Teamsheets'!$C$2:$C$132,BE$1)+MINS_PLAYED('14-15 Teamsheets'!$H$2:$R$136,$A132,'14-15 Teamsheets'!$C$2:$C$136,BE$1)+MINS_AS_SUB('14-15 Teamsheets'!$S$2:$Z$136,$A132,'14-15 Teamsheets'!$C$2:$C$136,BE$1)</f>
        <v>0</v>
      </c>
      <c r="BJ132" s="27" t="str">
        <f>(APPS('07-08 Teamsheets'!$H$2:$R$88,$A132,'07-08 Teamsheets'!$C$2:$C$88,BJ$1)+APPS('08-09 Teamsheets'!$H$2:$R$92,$A132,'08-09 Teamsheets'!$C$2:$C$92,BJ$1)+APPS('09-10 Teamsheets'!$H$2:$R$98,$A132,'09-10 Teamsheets'!$C$2:$C$98,BJ$1)+APPS('10-11 Teamsheets'!$H$2:$R$106,$A132,'10-11 Teamsheets'!$C$2:$C$106,BJ$1)+APPS('11-12 Teamsheets'!$H$2:$R$119,$A132,'11-12 Teamsheets'!$C$2:$C$119,BJ$1)+APPS('12-13 Teamsheets'!$H$2:$R$126,$A132,'12-13 Teamsheets'!$C$2:$C$126,BJ$1)+APPS('13-14 Teamsheets'!$H$2:$R$132,$A132,'13-14 Teamsheets'!$C$2:$C$132,BJ$1)+APPS('14-15 Teamsheets'!$H$2:$R$136,$A132,'14-15 Teamsheets'!$C$2:$C$136,BJ$1)) &amp; "(" &amp; (SUBS('07-08 Teamsheets'!$S$2:$Z$88,$A132,'07-08 Teamsheets'!$C$2:$C$88,BJ$1)+SUBS('08-09 Teamsheets'!$S$2:$Z$92,$A132,'08-09 Teamsheets'!$C$2:$C$92,BJ$1)+SUBS('09-10 Teamsheets'!$S$2:$Z$98,$A132,'09-10 Teamsheets'!$C$2:$C$98,BJ$1)+SUBS('10-11 Teamsheets'!$S$2:$Z$106,$A132,'10-11 Teamsheets'!$C$2:$C$106,BJ$1)+SUBS('11-12 Teamsheets'!$S$2:$Z$119,$A132,'11-12 Teamsheets'!$C$2:$C$119,BJ$1)+SUBS('12-13 Teamsheets'!$S$2:$Z$126,$A132,'12-13 Teamsheets'!$C$2:$C$126,BJ$1)+SUBS('13-14 Teamsheets'!$S$2:$Z$132,$A132,'13-14 Teamsheets'!$C$2:$C$132,BJ$1)+SUBS('14-15 Teamsheets'!$S$2:$Z$136,$A132,'14-15 Teamsheets'!$C$2:$C$136,BJ$1)) &amp; ")"</f>
        <v>0(0)</v>
      </c>
      <c r="BK132" s="27" t="str">
        <f>(GOALS('07-08 Teamsheets'!$H$2:$R$88,$A132,'07-08 Teamsheets'!$C$2:$C$88,BJ$1)+GOALS('08-09 Teamsheets'!$H$2:$R$92,$A132,'08-09 Teamsheets'!$C$2:$C$92,BJ$1)+GOALS('09-10 Teamsheets'!$H$2:$R$98,$A132,'09-10 Teamsheets'!$C$2:$C$98,BJ$1)+GOALS('10-11 Teamsheets'!$H$2:$R$106,$A132,'10-11 Teamsheets'!$C$2:$C$106,BJ$1)+GOALS('11-12 Teamsheets'!$H$2:$R$119,$A132,'11-12 Teamsheets'!$C$2:$C$119,BJ$1)+GOALS('12-13 Teamsheets'!$H$2:$R$126,$A132,'12-13 Teamsheets'!$C$2:$C$126,BJ$1)+GOALS('13-14 Teamsheets'!$H$2:$R$132,$A132,'13-14 Teamsheets'!$C$2:$C$132,BJ$1)+GOALS('14-15 Teamsheets'!$H$2:$R$136,$A132,'14-15 Teamsheets'!$C$2:$C$136,BJ$1)) &amp; "(" &amp; (GOALS('07-08 Teamsheets'!$S$2:$Z$88,$A132,'07-08 Teamsheets'!$C$2:$C$88,BJ$1)+GOALS('08-09 Teamsheets'!$S$2:$Z$92,$A132,'08-09 Teamsheets'!$C$2:$C$92,BJ$1)+GOALS('09-10 Teamsheets'!$S$2:$Z$98,$A132,'09-10 Teamsheets'!$C$2:$C$98,BJ$1)+GOALS('10-11 Teamsheets'!$S$2:$Z$106,$A132,'10-11 Teamsheets'!$C$2:$C$106,BJ$1)+GOALS('11-12 Teamsheets'!$S$2:$Z$119,$A132,'11-12 Teamsheets'!$C$2:$C$119,BJ$1)+GOALS('12-13 Teamsheets'!$S$2:$Z$126,$A132,'12-13 Teamsheets'!$C$2:$C$126,BJ$1)+GOALS('13-14 Teamsheets'!$S$2:$Z$132,$A132,'13-14 Teamsheets'!$C$2:$C$132,BJ$1)+GOALS('14-15 Teamsheets'!$S$2:$Z$136,$A132,'14-15 Teamsheets'!$C$2:$C$136,BJ$1)) &amp; ")"</f>
        <v>0(0)</v>
      </c>
      <c r="BL132" s="27">
        <f>Clean_sheet('07-08 Teamsheets'!$C$2:$H$92,$A132,BJ$1)+Clean_sheet('08-09 Teamsheets'!$C$2:$H$92,$A132,BJ$1)+Clean_sheet('09-10 Teamsheets'!$C$2:$H$98,$A132,BJ$1)+Clean_sheet('10-11 Teamsheets'!$C$2:$H$106,$A132,BJ$1)+Clean_sheet('11-12 Teamsheets'!$C$2:$H$119,$A132,BJ$1)+Clean_sheet('12-13 Teamsheets'!$C$2:$H$126,$A132,BJ$1)+Clean_sheet('13-14 Teamsheets'!$C$2:$H$132,$A132,BJ$1)+Clean_sheet('14-15 Teamsheets'!$C$2:$H$136,$A132,BJ$1)</f>
        <v>0</v>
      </c>
      <c r="BM132" s="27" t="str">
        <f>(CARDS('07-08 Teamsheets'!$H$2:$Z$88,$A132,$CX$2,'07-08 Teamsheets'!$C$2:$C$88,BJ$1)+CARDS('08-09 Teamsheets'!$H$2:$Z$92,$A132,$CX$2,'08-09 Teamsheets'!$C$2:$C$92,BJ$1)+CARDS('09-10 Teamsheets'!$H$2:$Z$98,$A132,$CX$2,'09-10 Teamsheets'!$C$2:$C$98,BJ$1)+CARDS('10-11 Teamsheets'!$H$2:$Z$106,$A132,$CX$2,'10-11 Teamsheets'!$C$2:$C$106,BJ$1)+CARDS('11-12 Teamsheets'!$H$2:$Z$119,$A132,$CX$2,'11-12 Teamsheets'!$C$2:$C$119,BJ$1)+CARDS('12-13 Teamsheets'!$H$2:$Z$126,$A132,$CX$2,'12-13 Teamsheets'!$C$2:$C$126,BJ$1)+CARDS('13-14 Teamsheets'!$H$2:$Z$132,$A132,$CX$2,'13-14 Teamsheets'!$C$2:$C$132,BJ$1)+CARDS('14-15 Teamsheets'!$H$2:$Z$136,$A132,$CX$2,'14-15 Teamsheets'!$C$2:$C$136,BJ$1)) &amp; "(" &amp; (CARDS('07-08 Teamsheets'!$H$2:$Z$88,$A132,$CX$3,'07-08 Teamsheets'!$C$2:$C$88,BJ$1)+CARDS('08-09 Teamsheets'!$H$2:$Z$92,$A132,$CX$3,'08-09 Teamsheets'!$C$2:$C$92,BJ$1)+CARDS('09-10 Teamsheets'!$H$2:$Z$98,$A132,$CX$3,'09-10 Teamsheets'!$C$2:$C$98,BJ$1)+CARDS('10-11 Teamsheets'!$H$2:$Z$106,$A132,$CX$3,'10-11 Teamsheets'!$C$2:$C$106,BJ$1)+CARDS('11-12 Teamsheets'!$H$2:$Z$119,$A132,$CX$3,'11-12 Teamsheets'!$C$2:$C$119,BJ$1)+CARDS('12-13 Teamsheets'!$H$2:$Z$126,$A132,$CX$3,'12-13 Teamsheets'!$C$2:$C$126,BJ$1)+CARDS('13-14 Teamsheets'!$H$2:$Z$132,$A132,$CX$3,'13-14 Teamsheets'!$C$2:$C$132,BJ$1)+CARDS('14-15 Teamsheets'!$H$2:$Z$136,$A132,$CX$3,'14-15 Teamsheets'!$C$2:$C$136,BJ$1)) &amp; ")"</f>
        <v>0(0)</v>
      </c>
      <c r="BN132" s="82">
        <f>MINS_PLAYED('07-08 Teamsheets'!$H$2:$R$88,$A132,'07-08 Teamsheets'!$C$2:$C$88,BJ$1)+MINS_PLAYED('08-09 Teamsheets'!$H$2:$R$92,$A132,'08-09 Teamsheets'!$C$2:$C$92,BJ$1)+MINS_PLAYED('09-10 Teamsheets'!$H$2:$R$98,$A132,'09-10 Teamsheets'!$C$2:$C$98,BJ$1)+MINS_PLAYED('10-11 Teamsheets'!$H$2:$R$106,$A132,'10-11 Teamsheets'!$C$2:$C$106,BJ$1)+MINS_PLAYED('11-12 Teamsheets'!$H$2:$R$119,$A132,'11-12 Teamsheets'!$C$2:$C$119,BJ$1)+MINS_PLAYED('12-13 Teamsheets'!$H$2:$R$126,$A132,'12-13 Teamsheets'!$C$2:$C$126,BJ$1)+MINS_PLAYED('13-14 Teamsheets'!$H$2:$R$132,$A132,'13-14 Teamsheets'!$C$2:$C$132,BJ$1)+MINS_PLAYED('14-15 Teamsheets'!$H$2:$R$136,$A132,'14-15 Teamsheets'!$C$2:$C$136,BJ$1)+MINS_AS_SUB('07-08 Teamsheets'!$S$2:$Z$88,$A132,'07-08 Teamsheets'!$C$2:$C$88,BJ$1)+MINS_AS_SUB('08-09 Teamsheets'!$S$2:$Z$92,$A132,'08-09 Teamsheets'!$C$2:$C$92,BJ$1)+MINS_AS_SUB('09-10 Teamsheets'!$S$2:$Z$98,$A132,'09-10 Teamsheets'!$C$2:$C$98,BJ$1)+MINS_AS_SUB('10-11 Teamsheets'!$S$2:$Z$106,$A132,'10-11 Teamsheets'!$C$2:$C$106,BJ$1)+MINS_AS_SUB('11-12 Teamsheets'!$S$2:$Z$119,$A132,'11-12 Teamsheets'!$C$2:$C$119,BJ$1)+MINS_AS_SUB('12-13 Teamsheets'!$S$2:$Z$126,$A132,'12-13 Teamsheets'!$C$2:$C$126,BJ$1)+MINS_AS_SUB('13-14 Teamsheets'!$S$2:$Z$132,$A132,'13-14 Teamsheets'!$C$2:$C$132,BJ$1)+MINS_AS_SUB('14-15 Teamsheets'!$S$2:$Z$136,$A132,'14-15 Teamsheets'!$C$2:$C$136,BJ$1)</f>
        <v>0</v>
      </c>
      <c r="BO132" s="27" t="str">
        <f>(APPS('07-08 Teamsheets'!$H$2:$R$88,$A132,'07-08 Teamsheets'!$C$2:$C$88,BO$1)+APPS('08-09 Teamsheets'!$H$2:$R$92,$A132,'08-09 Teamsheets'!$C$2:$C$92,BO$1)+APPS('09-10 Teamsheets'!$H$2:$R$98,$A132,'09-10 Teamsheets'!$C$2:$C$98,BO$1)+APPS('10-11 Teamsheets'!$H$2:$R$106,$A132,'10-11 Teamsheets'!$C$2:$C$106,BO$1)+APPS('11-12 Teamsheets'!$H$2:$R$119,$A132,'11-12 Teamsheets'!$C$2:$C$119,BO$1)+APPS('12-13 Teamsheets'!$H$2:$R$126,$A132,'12-13 Teamsheets'!$C$2:$C$126,BO$1)+APPS('13-14 Teamsheets'!$H$2:$R$132,$A132,'13-14 Teamsheets'!$C$2:$C$132,BO$1)+APPS('14-15 Teamsheets'!$H$2:$R$136,$A132,'14-15 Teamsheets'!$C$2:$C$136,BO$1)) &amp; "(" &amp; (SUBS('07-08 Teamsheets'!$S$2:$Z$88,$A132,'07-08 Teamsheets'!$C$2:$C$88,BO$1)+SUBS('08-09 Teamsheets'!$S$2:$Z$92,$A132,'08-09 Teamsheets'!$C$2:$C$92,BO$1)+SUBS('09-10 Teamsheets'!$S$2:$Z$98,$A132,'09-10 Teamsheets'!$C$2:$C$98,BO$1)+SUBS('10-11 Teamsheets'!$S$2:$Z$106,$A132,'10-11 Teamsheets'!$C$2:$C$106,BO$1)+SUBS('11-12 Teamsheets'!$S$2:$Z$119,$A132,'11-12 Teamsheets'!$C$2:$C$119,BO$1)+SUBS('12-13 Teamsheets'!$S$2:$Z$126,$A132,'12-13 Teamsheets'!$C$2:$C$126,BO$1)+SUBS('13-14 Teamsheets'!$S$2:$Z$132,$A132,'13-14 Teamsheets'!$C$2:$C$132,BO$1)+SUBS('14-15 Teamsheets'!$S$2:$Z$136,$A132,'14-15 Teamsheets'!$C$2:$C$136,BO$1)) &amp; ")"</f>
        <v>0(0)</v>
      </c>
      <c r="BP132" s="27" t="str">
        <f>(GOALS('07-08 Teamsheets'!$H$2:$R$88,$A132,'07-08 Teamsheets'!$C$2:$C$88,BO$1)+GOALS('08-09 Teamsheets'!$H$2:$R$92,$A132,'08-09 Teamsheets'!$C$2:$C$92,BO$1)+GOALS('09-10 Teamsheets'!$H$2:$R$98,$A132,'09-10 Teamsheets'!$C$2:$C$98,BO$1)+GOALS('10-11 Teamsheets'!$H$2:$R$106,$A132,'10-11 Teamsheets'!$C$2:$C$106,BO$1)+GOALS('11-12 Teamsheets'!$H$2:$R$119,$A132,'11-12 Teamsheets'!$C$2:$C$119,BO$1)+GOALS('12-13 Teamsheets'!$H$2:$R$126,$A132,'12-13 Teamsheets'!$C$2:$C$126,BO$1)+GOALS('13-14 Teamsheets'!$H$2:$R$132,$A132,'13-14 Teamsheets'!$C$2:$C$132,BO$1)+GOALS('14-15 Teamsheets'!$H$2:$R$136,$A132,'14-15 Teamsheets'!$C$2:$C$136,BO$1)) &amp; "(" &amp; (GOALS('07-08 Teamsheets'!$S$2:$Z$88,$A132,'07-08 Teamsheets'!$C$2:$C$88,BO$1)+GOALS('08-09 Teamsheets'!$S$2:$Z$92,$A132,'08-09 Teamsheets'!$C$2:$C$92,BO$1)+GOALS('09-10 Teamsheets'!$S$2:$Z$98,$A132,'09-10 Teamsheets'!$C$2:$C$98,BO$1)+GOALS('10-11 Teamsheets'!$S$2:$Z$106,$A132,'10-11 Teamsheets'!$C$2:$C$106,BO$1)+GOALS('11-12 Teamsheets'!$S$2:$Z$119,$A132,'11-12 Teamsheets'!$C$2:$C$119,BO$1)+GOALS('12-13 Teamsheets'!$S$2:$Z$126,$A132,'12-13 Teamsheets'!$C$2:$C$126,BO$1)+GOALS('13-14 Teamsheets'!$S$2:$Z$132,$A132,'13-14 Teamsheets'!$C$2:$C$132,BO$1)+GOALS('14-15 Teamsheets'!$S$2:$Z$136,$A132,'14-15 Teamsheets'!$C$2:$C$136,BO$1)) &amp; ")"</f>
        <v>0(0)</v>
      </c>
      <c r="BQ132" s="27">
        <f>Clean_sheet('07-08 Teamsheets'!$C$2:$H$92,$A132,BO$1)+Clean_sheet('08-09 Teamsheets'!$C$2:$H$92,$A132,BO$1)+Clean_sheet('09-10 Teamsheets'!$C$2:$H$98,$A132,BO$1)+Clean_sheet('10-11 Teamsheets'!$C$2:$H$106,$A132,BO$1)+Clean_sheet('11-12 Teamsheets'!$C$2:$H$119,$A132,BO$1)+Clean_sheet('12-13 Teamsheets'!$C$2:$H$126,$A132,BO$1)+Clean_sheet('13-14 Teamsheets'!$C$2:$H$132,$A132,BO$1)+Clean_sheet('14-15 Teamsheets'!$C$2:$H$136,$A132,BO$1)</f>
        <v>0</v>
      </c>
      <c r="BR132" s="27" t="str">
        <f>(CARDS('07-08 Teamsheets'!$H$2:$Z$88,$A132,$CX$2,'07-08 Teamsheets'!$C$2:$C$88,BO$1)+CARDS('08-09 Teamsheets'!$H$2:$Z$92,$A132,$CX$2,'08-09 Teamsheets'!$C$2:$C$92,BO$1)+CARDS('09-10 Teamsheets'!$H$2:$Z$98,$A132,$CX$2,'09-10 Teamsheets'!$C$2:$C$98,BO$1)+CARDS('10-11 Teamsheets'!$H$2:$Z$106,$A132,$CX$2,'10-11 Teamsheets'!$C$2:$C$106,BO$1)+CARDS('11-12 Teamsheets'!$H$2:$Z$119,$A132,$CX$2,'11-12 Teamsheets'!$C$2:$C$119,BO$1)+CARDS('12-13 Teamsheets'!$H$2:$Z$126,$A132,$CX$2,'12-13 Teamsheets'!$C$2:$C$126,BO$1)+CARDS('13-14 Teamsheets'!$H$2:$Z$132,$A132,$CX$2,'13-14 Teamsheets'!$C$2:$C$132,BO$1)+CARDS('14-15 Teamsheets'!$H$2:$Z$136,$A132,$CX$2,'14-15 Teamsheets'!$C$2:$C$136,BO$1)) &amp; "(" &amp; (CARDS('07-08 Teamsheets'!$H$2:$Z$88,$A132,$CX$3,'07-08 Teamsheets'!$C$2:$C$88,BO$1)+CARDS('08-09 Teamsheets'!$H$2:$Z$92,$A132,$CX$3,'08-09 Teamsheets'!$C$2:$C$92,BO$1)+CARDS('09-10 Teamsheets'!$H$2:$Z$98,$A132,$CX$3,'09-10 Teamsheets'!$C$2:$C$98,BO$1)+CARDS('10-11 Teamsheets'!$H$2:$Z$106,$A132,$CX$3,'10-11 Teamsheets'!$C$2:$C$106,BO$1)+CARDS('11-12 Teamsheets'!$H$2:$Z$119,$A132,$CX$3,'11-12 Teamsheets'!$C$2:$C$119,BO$1)+CARDS('12-13 Teamsheets'!$H$2:$Z$126,$A132,$CX$3,'12-13 Teamsheets'!$C$2:$C$126,BO$1)+CARDS('13-14 Teamsheets'!$H$2:$Z$132,$A132,$CX$3,'13-14 Teamsheets'!$C$2:$C$132,BO$1)+CARDS('14-15 Teamsheets'!$H$2:$Z$136,$A132,$CX$3,'14-15 Teamsheets'!$C$2:$C$136,BO$1)) &amp; ")"</f>
        <v>0(0)</v>
      </c>
      <c r="BS132" s="82">
        <f>MINS_PLAYED('07-08 Teamsheets'!$H$2:$R$88,$A132,'07-08 Teamsheets'!$C$2:$C$88,BO$1)+MINS_PLAYED('08-09 Teamsheets'!$H$2:$R$92,$A132,'08-09 Teamsheets'!$C$2:$C$92,BO$1)+MINS_PLAYED('09-10 Teamsheets'!$H$2:$R$98,$A132,'09-10 Teamsheets'!$C$2:$C$98,BO$1)+MINS_PLAYED('10-11 Teamsheets'!$H$2:$R$106,$A132,'10-11 Teamsheets'!$C$2:$C$106,BO$1)+MINS_PLAYED('11-12 Teamsheets'!$H$2:$R$119,$A132,'11-12 Teamsheets'!$C$2:$C$119,BO$1)+MINS_PLAYED('12-13 Teamsheets'!$H$2:$R$126,$A132,'12-13 Teamsheets'!$C$2:$C$126,BO$1)+MINS_PLAYED('13-14 Teamsheets'!$H$2:$R$132,$A132,'13-14 Teamsheets'!$C$2:$C$132,BO$1)+MINS_PLAYED('14-15 Teamsheets'!$H$2:$R$136,$A132,'14-15 Teamsheets'!$C$2:$C$136,BO$1)+MINS_AS_SUB('07-08 Teamsheets'!$S$2:$Z$88,$A132,'07-08 Teamsheets'!$C$2:$C$88,BO$1)+MINS_AS_SUB('08-09 Teamsheets'!$S$2:$Z$92,$A132,'08-09 Teamsheets'!$C$2:$C$92,BO$1)+MINS_AS_SUB('09-10 Teamsheets'!$S$2:$Z$98,$A132,'09-10 Teamsheets'!$C$2:$C$98,BO$1)+MINS_AS_SUB('10-11 Teamsheets'!$S$2:$Z$106,$A132,'10-11 Teamsheets'!$C$2:$C$106,BO$1)+MINS_AS_SUB('11-12 Teamsheets'!$S$2:$Z$119,$A132,'11-12 Teamsheets'!$C$2:$C$119,BO$1)+MINS_AS_SUB('12-13 Teamsheets'!$S$2:$Z$126,$A132,'12-13 Teamsheets'!$C$2:$C$126,BO$1)+MINS_AS_SUB('13-14 Teamsheets'!$S$2:$Z$132,$A132,'13-14 Teamsheets'!$C$2:$C$132,BO$1)+MINS_AS_SUB('14-15 Teamsheets'!$S$2:$Z$136,$A132,'14-15 Teamsheets'!$C$2:$C$136,BO$1)</f>
        <v>0</v>
      </c>
      <c r="BT132" s="71">
        <f>APPS('05-06 Teamsheets'!$H$2:$R$71,$A132,'05-06 Teamsheets'!$C$2:$C$71,B$1)+SUBS('05-06 Teamsheets'!$S$2:$W$71,$A132,'05-06 Teamsheets'!$C$2:$C$71,B$1)+APPS('06-07 Teamsheets'!$H$2:$R$83,$A132,'06-07 Teamsheets'!$C$2:$C$83,G$1)+SUBS('06-07 Teamsheets'!$S$2:$Z$83,$A132,'06-07 Teamsheets'!$C$2:$C$83,G$1)+APPS('07-08 Teamsheets'!$H$2:$R$88,$A132,'07-08 Teamsheets'!$C$2:$C$88,L$1)+SUBS('07-08 Teamsheets'!$S$2:$Z$88,$A132,'07-08 Teamsheets'!$C$2:$C$88,L$1)+APPS('08-09 Teamsheets'!$H$2:$R$92,$A132,'08-09 Teamsheets'!$C$2:$C$92,Q$1)+SUBS('08-09 Teamsheets'!$S$2:$Z$92,$A132,'08-09 Teamsheets'!$C$2:$C$92,Q$1)+APPS('09-10 Teamsheets'!$H$2:$R$98,$A132,'09-10 Teamsheets'!$C$2:$C$98,Q$1)+SUBS('09-10 Teamsheets'!$S$2:$Z$98,$A132,'09-10 Teamsheets'!$C$2:$C$98,Q$1)+APPS('10-11 Teamsheets'!$H$2:$R$107,$A132,'10-11 Teamsheets'!$C$2:$C$107,Q$1)+SUBS('10-11 Teamsheets'!$S$2:$Z$107,$A132,'10-11 Teamsheets'!$C$2:$C$107,Q$1)+APPS('11-12 Teamsheets'!$H$2:$R$119,$A132,'11-12 Teamsheets'!$C$2:$C$119,Q$1)+SUBS('11-12 Teamsheets'!$S$2:$Z$119,$A132,'11-12 Teamsheets'!$C$2:$C$119,Q$1)+APPS('12-13 Teamsheets'!$H$2:$R$126,$A132,'12-13 Teamsheets'!$C$2:$C$126,Q$1)+SUBS('12-13 Teamsheets'!$S$2:$Z$126,$A132,'12-13 Teamsheets'!$C$2:$C$126,Q$1)+APPS('13-14 Teamsheets'!$H$2:$R$132,$A132,'13-14 Teamsheets'!$C$2:$C$132,Q$1)+SUBS('13-14 Teamsheets'!$S$2:$Z$132,$A132,'13-14 Teamsheets'!$C$2:$C$132,Q$1)+APPS('14-15 Teamsheets'!$H$2:$R$136,$A132,'14-15 Teamsheets'!$C$2:$C$136,Q$1)+SUBS('14-15 Teamsheets'!$S$2:$Z$136,$A132,'14-15 Teamsheets'!$C$2:$C$136,Q$1)</f>
        <v>0</v>
      </c>
      <c r="BU132" s="132">
        <v>0</v>
      </c>
      <c r="BV132" s="27">
        <f>APPS('07-08 Teamsheets'!$H$2:$R$88,$A132,'07-08 Teamsheets'!$C$2:$C$88,AZ$1)+SUBS('07-08 Teamsheets'!$S$2:$Z$88,$A132,'07-08 Teamsheets'!$C$2:$C$88,AZ$1)+APPS('11-12 Teamsheets'!$H$2:$R$119,$A132,'11-12 Teamsheets'!$C$2:$C$119,AZ$1)+SUBS('11-12 Teamsheets'!$S$2:$Z$119,$A132,'11-12 Teamsheets'!$C$2:$C$119,AZ$1)+APPS('12-13 Teamsheets'!$H$2:$R$126,$A132,'12-13 Teamsheets'!$C$2:$C$126,AZ$1)+SUBS('12-13 Teamsheets'!$S$2:$Z$126,$A132,'12-13 Teamsheets'!$C$2:$C$126,AZ$1)+APPS('13-14 Teamsheets'!$H$2:$R$132,$A132,'13-14 Teamsheets'!$C$2:$C$132,AZ$1)+SUBS('13-14 Teamsheets'!$S$2:$Z$132,$A132,'13-14 Teamsheets'!$C$2:$C$132,AZ$1)+APPS('14-15 Teamsheets'!$H$2:$R$136,$A132,'14-15 Teamsheets'!$C$2:$C$136,AZ$1)+SUBS('14-15 Teamsheets'!$S$2:$Z$136,$A132,'14-15 Teamsheets'!$C$2:$C$136,AZ$1)+APPS('08-09 Teamsheets'!$H$2:$R$92,$A132,'08-09 Teamsheets'!$C$2:$C$92,BE$1)+APPS('09-10 Teamsheets'!$H$2:$R$98,$A132,'09-10 Teamsheets'!$C$2:$C$98,BE$1)+SUBS('08-09 Teamsheets'!$S$2:$Z$92,$A132,'08-09 Teamsheets'!$C$2:$C$92,BE$1)+SUBS('09-10 Teamsheets'!$S$2:$Z$98,$A132,'09-10 Teamsheets'!$C$2:$C$98,BE$1)+APPS('10-11 Teamsheets'!$H$2:$R$107,$A132,'10-11 Teamsheets'!$C$2:$C$107,BE$1)+SUBS('10-11 Teamsheets'!$S$2:$Z$107,$A132,'10-11 Teamsheets'!$C$2:$C$107,BE$1)+APPS('11-12 Teamsheets'!$H$2:$R$119,$A132,'11-12 Teamsheets'!$C$2:$C$119,BE$1)+SUBS('11-12 Teamsheets'!$S$2:$Z$119,$A132,'11-12 Teamsheets'!$C$2:$C$119,BE$1)+APPS('12-13 Teamsheets'!$H$2:$R$126,$A132,'12-13 Teamsheets'!$C$2:$C$126,BE$1)+SUBS('12-13 Teamsheets'!$S$2:$Z$126,$A132,'12-13 Teamsheets'!$C$2:$C$126,BE$1)+APPS('13-14 Teamsheets'!$H$2:$R$132,$A132,'13-14 Teamsheets'!$C$2:$C$132,BE$1)+SUBS('13-14 Teamsheets'!$S$2:$Z$132,$A132,'13-14 Teamsheets'!$C$2:$C$132,BE$1)+APPS('14-15 Teamsheets'!$H$2:$R$136,$A132,'14-15 Teamsheets'!$C$2:$C$136,BE$1)+SUBS('14-15 Teamsheets'!$S$2:$Z$136,$A132,'14-15 Teamsheets'!$C$2:$C$136,BE$1)</f>
        <v>1</v>
      </c>
      <c r="BW132" s="27">
        <f>APPS('07-08 Teamsheets'!$H$2:$R$88,$A132,'07-08 Teamsheets'!$C$2:$C$88,BJ$1)+APPS('08-09 Teamsheets'!$H$2:$R$92,$A132,'08-09 Teamsheets'!$C$2:$C$92,BJ$1)+APPS('09-10 Teamsheets'!$H$2:$R$98,$A132,'09-10 Teamsheets'!$C$2:$C$98,BJ$1)+SUBS('07-08 Teamsheets'!$S$2:$Z$88,$A132,'07-08 Teamsheets'!$C$2:$C$88,BJ$1)+SUBS('08-09 Teamsheets'!$S$2:$Z$92,$A132,'08-09 Teamsheets'!$C$2:$C$92,BJ$1)+SUBS('09-10 Teamsheets'!$S$2:$Z$98,$A132,'09-10 Teamsheets'!$C$2:$C$98,BJ$1)+APPS('10-11 Teamsheets'!$H$2:$R$107,$A132,'10-11 Teamsheets'!$C$2:$C$107,BJ$1)+SUBS('10-11 Teamsheets'!$S$2:$Z$107,$A132,'10-11 Teamsheets'!$C$2:$C$107,BJ$1)+APPS('11-12 Teamsheets'!$H$2:$R$119,$A132,'11-12 Teamsheets'!$C$2:$C$119,BJ$1)+SUBS('11-12 Teamsheets'!$S$2:$Z$111,$A132,'11-12 Teamsheets'!$C$2:$C$119,BJ$1)+APPS('12-13 Teamsheets'!$H$2:$R$126,$A132,'12-13 Teamsheets'!$C$2:$C$126,BJ$1)+SUBS('12-13 Teamsheets'!$S$2:$Z$118,$A132,'12-13 Teamsheets'!$C$2:$C$126,BJ$1)+APPS('13-14 Teamsheets'!$H$2:$R$132,$A132,'13-14 Teamsheets'!$C$2:$C$132,BJ$1)+SUBS('13-14 Teamsheets'!$S$2:$Z$124,$A132,'13-14 Teamsheets'!$C$2:$C$132,BJ$1)+APPS('14-15 Teamsheets'!$H$2:$R$136,$A132,'14-15 Teamsheets'!$C$2:$C$136,BJ$1)+SUBS('14-15 Teamsheets'!$S$2:$Z$128,$A132,'14-15 Teamsheets'!$C$2:$C$136,BJ$1)</f>
        <v>0</v>
      </c>
      <c r="BX132" s="27">
        <f>APPS('07-08 Teamsheets'!$H$2:$R$88,$A132,'07-08 Teamsheets'!$C$2:$C$88,BO$1)+APPS('08-09 Teamsheets'!$H$2:$R$92,$A132,'08-09 Teamsheets'!$C$2:$C$92,BO$1)+APPS('09-10 Teamsheets'!$H$2:$R$98,$A132,'09-10 Teamsheets'!$C$2:$C$98,BO$1)+SUBS('07-08 Teamsheets'!$S$2:$Z$88,$A132,'07-08 Teamsheets'!$C$2:$C$88,BO$1)+SUBS('08-09 Teamsheets'!$S$2:$Z$92,$A132,'08-09 Teamsheets'!$C$2:$C$92,BO$1)+SUBS('09-10 Teamsheets'!$S$2:$Z$98,$A132,'09-10 Teamsheets'!$C$2:$C$98,BO$1)+APPS('10-11 Teamsheets'!$H$2:$R$107,$A132,'10-11 Teamsheets'!$C$2:$C$107,BO$1)+SUBS('10-11 Teamsheets'!$S$2:$Z$107,$A132,'10-11 Teamsheets'!$C$2:$C$107,BO$1)+APPS('11-12 Teamsheets'!$H$2:$R$119,$A132,'11-12 Teamsheets'!$C$2:$C$119,BO$1)+SUBS('11-12 Teamsheets'!$S$2:$Z$119,$A132,'11-12 Teamsheets'!$C$2:$C$119,BO$1)+APPS('12-13 Teamsheets'!$H$2:$R$126,$A132,'12-13 Teamsheets'!$C$2:$C$126,BO$1)+SUBS('12-13 Teamsheets'!$S$2:$Z$126,$A132,'12-13 Teamsheets'!$C$2:$C$126,BO$1)+APPS('13-14 Teamsheets'!$H$2:$R$132,$A132,'13-14 Teamsheets'!$C$2:$C$132,BO$1)+SUBS('13-14 Teamsheets'!$S$2:$Z$132,$A132,'13-14 Teamsheets'!$C$2:$C$132,BO$1)+APPS('14-15 Teamsheets'!$H$2:$R$136,$A132,'14-15 Teamsheets'!$C$2:$C$136,BO$1)+SUBS('14-15 Teamsheets'!$S$2:$Z$136,$A132,'14-15 Teamsheets'!$C$2:$C$136,BO$1)</f>
        <v>0</v>
      </c>
      <c r="BY132" s="28">
        <f t="shared" si="31"/>
        <v>1</v>
      </c>
      <c r="BZ132" s="27" t="str">
        <f>(APPS('05-06 Teamsheets'!$H$2:$R$71,$A132) + APPS('06-07 Teamsheets'!$H$2:$R$83,$A132) +APPS('07-08 Teamsheets'!$H$2:$R$88,$A132) + APPS('08-09 Teamsheets'!$H$2:$R$92,$A132)+APPS('09-10 Teamsheets'!$H$2:$R$98,$A132)+APPS('10-11 Teamsheets'!$H$2:$R$107,$A132)+APPS('11-12 Teamsheets'!$H$2:$R$119,$A132)+APPS('12-13 Teamsheets'!$H$2:$R$126,$A132)+APPS('13-14 Teamsheets'!$H$2:$R$132,$A132)+APPS('14-15 Teamsheets'!$H$2:$R$136,$A132)) &amp; "(" &amp; (SUBS('05-06 Teamsheets'!$S$2:$W$71,$A132)+SUBS('06-07 Teamsheets'!$S$2:$Z$83,$A132)+SUBS('07-08 Teamsheets'!$S$2:$Z$88,$A132) +SUBS('08-09 Teamsheets'!$S$2:$Z$92,$A132)+SUBS('09-10 Teamsheets'!$S$2:$Z$98,$A132)+SUBS('10-11 Teamsheets'!$S$2:$Z$107,$A132)+SUBS('11-12 Teamsheets'!$S$2:$Z$119,$A132)+SUBS('12-13 Teamsheets'!$S$2:$Z$126,$A132)+SUBS('13-14 Teamsheets'!$S$2:$Z$132,$A132)+SUBS('14-15 Teamsheets'!$S$2:$Z$136,$A132)) &amp; ")"</f>
        <v>1(0)</v>
      </c>
      <c r="CA132" s="28">
        <f t="shared" si="32"/>
        <v>1</v>
      </c>
      <c r="CB132" s="71">
        <f>GOALS('05-06 Teamsheets'!$H$2:$W$71,$A132,'05-06 Teamsheets'!$C$2:$C$71,B$1)+GOALS('06-07 Teamsheets'!$H$2:$Z$83,$A132,'06-07 Teamsheets'!$C$2:$C$83,G$1)+GOALS('07-08 Teamsheets'!$H$2:$Z$88,$A132,'07-08 Teamsheets'!$C$2:$C$88,L$1)+GOALS('08-09 Teamsheets'!$H$2:$Z$92,$A132,'08-09 Teamsheets'!$C$2:$C$92,Q$1)+GOALS('09-10 Teamsheets'!$H$2:$Z$98,$A132,'09-10 Teamsheets'!$C$2:$C$98,Q$1)+GOALS('10-11 Teamsheets'!$H$2:$Z$107,$A132,'10-11 Teamsheets'!$C$2:$C$107,Q$1)+GOALS('11-12 Teamsheets'!$H$2:$Z$119,$A132,'11-12 Teamsheets'!$C$2:$C$119,Q$1)+GOALS('12-13 Teamsheets'!$H$2:$Z$126,$A132,'12-13 Teamsheets'!$C$2:$C$126,Q$1)+GOALS('13-14 Teamsheets'!$H$2:$Z$132,$A132,'13-14 Teamsheets'!$C$2:$C$132,Q$1)+GOALS('14-15 Teamsheets'!$H$2:$Z$136,$A132,'14-15 Teamsheets'!$C$2:$C$136,Q$1)</f>
        <v>0</v>
      </c>
      <c r="CC132" s="27">
        <f>GOALS('05-06 Teamsheets'!$H$2:$W$71,$A132,'05-06 Teamsheets'!$C$2:$C$71,V$1)+GOALS('05-06 Teamsheets'!$H$2:$W$71,$A132,'05-06 Teamsheets'!$C$2:$C$71,AA$1)+GOALS('06-07 Teamsheets'!$H$2:$Z$83,$A132,'06-07 Teamsheets'!$C$2:$C$83,AF$1)+GOALS('06-07 Teamsheets'!$H$2:$Z$83,$A132,'06-07 Teamsheets'!$C$2:$C$83,AK$1)+GOALS('07-08 Teamsheets'!$H$2:$Z$88,$A132,'07-08 Teamsheets'!$C$2:$C$88,AP$1)+GOALS('07-08 Teamsheets'!$H$2:$Z$88,$A132,'07-08 Teamsheets'!$C$2:$C$88,AU$1)+GOALS('07-08 Teamsheets'!$H$2:$Z$88,$A132,'07-08 Teamsheets'!$C$2:$C$88,AZ$1)+GOALS('11-12 Teamsheets'!$H$2:$Z$119,$A132,'11-12 Teamsheets'!$C$2:$C$119,AZ$1)+GOALS('12-13 Teamsheets'!$H$2:$Z$120,$A132,'12-13 Teamsheets'!$C$2:$C$120,AZ$1)+GOALS('13-14 Teamsheets'!$H$2:$Z$126,$A132,'13-14 Teamsheets'!$C$2:$C$126,AZ$1)+GOALS('14-15 Teamsheets'!$H$2:$Z$130,$A132,'14-15 Teamsheets'!$C$2:$C$130,AZ$1)+GOALS('08-09 Teamsheets'!$H$2:$Z$92,$A132,'08-09 Teamsheets'!$C$2:$C$92,BE$1)+GOALS('09-10 Teamsheets'!$H$2:$Z$98,$A132,'09-10 Teamsheets'!$C$2:$C$98,BE$1)+GOALS('10-11 Teamsheets'!$H$2:$Z$107,$A132,'10-11 Teamsheets'!$C$2:$C$107,BE$1)+GOALS('11-12 Teamsheets'!$H$2:$Z$119,$A132,'11-12 Teamsheets'!$C$2:$C$119,BE$1)+GOALS('12-13 Teamsheets'!$H$2:$Z$126,$A132,'12-13 Teamsheets'!$C$2:$C$126,BE$1)+GOALS('13-14 Teamsheets'!$H$2:$Z$132,$A132,'13-14 Teamsheets'!$C$2:$C$132,BE$1)+GOALS('14-15 Teamsheets'!$H$2:$Z$136,$A132,'14-15 Teamsheets'!$C$2:$C$136,BE$1)</f>
        <v>0</v>
      </c>
      <c r="CD132" s="27">
        <f>GOALS('07-08 Teamsheets'!$H$2:$Z$88,$A132,'07-08 Teamsheets'!$C$2:$C$88,BJ$1)
+GOALS('08-09 Teamsheets'!$H$2:$Z$92,$A132,'08-09 Teamsheets'!$C$2:$C$92,BJ$1)
+GOALS('09-10 Teamsheets'!$H$2:$Z$98,$A132,'09-10 Teamsheets'!$C$2:$C$98,BJ$1)
+GOALS('10-11 Teamsheets'!$H$2:$Z$107,$A132,'10-11 Teamsheets'!$C$2:$C$107,BJ$1)
+GOALS('11-12 Teamsheets'!$H$2:$Z$119,$A132,'11-12 Teamsheets'!$C$2:$C$119,BJ$1)
+GOALS('12-13 Teamsheets'!$H$2:$Z$124,$A132,'12-13 Teamsheets'!$C$2:$C$124,BJ$1)+GOALS('13-14 Teamsheets'!$H$2:$Z$130,$A132,'13-14 Teamsheets'!$C$2:$C$130,BJ$1)+GOALS('14-15 Teamsheets'!$H$2:$Z$134,$A132,'14-15 Teamsheets'!$C$2:$C$134,BJ$1)
+GOALS('07-08 Teamsheets'!$H$2:$Z$88,$A132,'07-08 Teamsheets'!$C$2:$C$88,BO$1)
+GOALS('08-09 Teamsheets'!$H$2:$Z$92,$A132,'08-09 Teamsheets'!$C$2:$C$92,BO$1)
+GOALS('09-10 Teamsheets'!$H$2:$Z$98,$A132,'09-10 Teamsheets'!$C$2:$C$98,BO$1)
+GOALS('10-11 Teamsheets'!$H$2:$Z$107,$A132,'10-11 Teamsheets'!$C$2:$C$107,BO$1)
+GOALS('11-12 Teamsheets'!$H$2:$Z$119,$A132,'11-12 Teamsheets'!$C$2:$C$119,BO$1)
+GOALS('12-13 Teamsheets'!$H$2:$Z$126,$A132,'12-13 Teamsheets'!$C$2:$C$126,BO$1)+GOALS('13-14 Teamsheets'!$H$2:$Z$132,$A132,'13-14 Teamsheets'!$C$2:$C$132,BO$1)+GOALS('14-15 Teamsheets'!$H$2:$Z$136,$A132,'14-15 Teamsheets'!$C$2:$C$136,BO$1)</f>
        <v>0</v>
      </c>
      <c r="CE132" s="28">
        <f t="shared" si="33"/>
        <v>0</v>
      </c>
      <c r="CF132" s="27" t="str">
        <f>(GOALS('05-06 Teamsheets'!$H$2:$R$71,$A132) +GOALS('06-07 Teamsheets'!$H$2:$R$83,$A132) +  GOALS('07-08 Teamsheets'!$H$2:$R$88,$A132) + GOALS('08-09 Teamsheets'!$H$2:$R$92,$A132)+GOALS('09-10 Teamsheets'!$H$2:$R$98,$A132)+GOALS('10-11 Teamsheets'!$H$2:$R$107,$A132)+GOALS('11-12 Teamsheets'!$H$2:$R$119,$A132)+GOALS('12-13 Teamsheets'!$H$2:$R$126,$A132)+GOALS('13-14 Teamsheets'!$H$2:$R$132,$A132)+GOALS('14-15 Teamsheets'!$H$2:$R$136,$A132)) &amp; "(" &amp; (GOALS('05-06 Teamsheets'!$S$2:$W$71,$A132)+GOALS('06-07 Teamsheets'!$S$2:$Z$83,$A132)+GOALS('07-08 Teamsheets'!$S$2:$Z$88,$A132)+GOALS('08-09 Teamsheets'!$S$2:$Z$92,$A132)+GOALS('09-10 Teamsheets'!$S$2:$Z$98,$A132)+GOALS('10-11 Teamsheets'!$S$2:$Z$107,$A132)+GOALS('11-12 Teamsheets'!$S$2:$Z$119,$A132)+GOALS('12-13 Teamsheets'!$S$2:$Z$126,$A132)+GOALS('13-14 Teamsheets'!$S$2:$Z$132,$A132)+GOALS('14-15 Teamsheets'!$S$2:$Z$136,$A132)) &amp; ")"</f>
        <v>0(0)</v>
      </c>
      <c r="CG132" s="28">
        <f t="shared" si="34"/>
        <v>0</v>
      </c>
      <c r="CH132" s="71">
        <f t="shared" si="35"/>
        <v>0</v>
      </c>
      <c r="CI132" s="83">
        <f t="shared" si="36"/>
        <v>0</v>
      </c>
      <c r="CJ132" s="77">
        <f t="shared" si="37"/>
        <v>0</v>
      </c>
      <c r="CK132" s="74" t="str">
        <f>(CARDS('05-06 Teamsheets'!$H$2:$W$71,$A132,$CX$2)+CARDS('06-07 Teamsheets'!$H$2:$Z$83,$A132,$CX$2)+CARDS('07-08 Teamsheets'!$H$2:$Z$88,$A132,$CX$2)+CARDS('08-09 Teamsheets'!$H$2:$Z$92,$A132,$CX$2)+CARDS('09-10 Teamsheets'!$H$2:$Z$98,$A132,$CX$2)+CARDS('10-11 Teamsheets'!$H$2:$Z$107,$A132,$CX$2)+CARDS('11-12 Teamsheets'!$H$2:$Z$119,$A132,$CX$2)+CARDS('12-13 Teamsheets'!$H$2:$Z$126,$A132,$CX$2)+CARDS('13-14 Teamsheets'!$H$2:$Z$130,$A132,$CX$2)) &amp; "(" &amp; (CARDS('05-06 Teamsheets'!$H$2:$W$71,$A132,$CX$3)+CARDS('06-07 Teamsheets'!$H$2:$Z$83,$A132,$CX$3)+CARDS('07-08 Teamsheets'!$H$2:$Z$88,$A132,$CX$3)+CARDS('08-09 Teamsheets'!$H$2:$Z$92,$A132,$CX$3)+CARDS('09-10 Teamsheets'!$H$2:$Z$98,$A132,$CX$3)+CARDS('10-11 Teamsheets'!$H$2:$Z$107,$A132,$CX$3)+CARDS('11-12 Teamsheets'!$H$2:$Z$119,$A132,$CX$3)+CARDS('13-14 Teamsheets'!$H$2:$Z$130,$A132,$CX$3)) &amp; ")"</f>
        <v>0(0)</v>
      </c>
      <c r="CL132" s="28">
        <f>SUM(F132,K132,P132,U132)</f>
        <v>0</v>
      </c>
      <c r="CM132" s="28">
        <f>SUM(Z132,AE132,AJ132,AO132,AT132,BI132,AY132,BN132,BS132,BD132)</f>
        <v>90</v>
      </c>
      <c r="CN132" s="77">
        <f>SUM(CL132:CM132)</f>
        <v>90</v>
      </c>
      <c r="CO132" s="28">
        <f>IF(AND(CN132&lt;&gt;0, CA132&lt;&gt;0),CN132/CA132,0)</f>
        <v>90</v>
      </c>
      <c r="CP132" s="28">
        <f>IF(CG132&lt;&gt;0,CG132/CA132,0)</f>
        <v>0</v>
      </c>
      <c r="CQ132" s="77">
        <f>IF(CG132&lt;&gt;0,CN132/CG132,0)</f>
        <v>0</v>
      </c>
      <c r="CS132" s="71">
        <f t="shared" si="48"/>
        <v>174</v>
      </c>
      <c r="CT132" s="83">
        <f t="shared" si="49"/>
        <v>159</v>
      </c>
      <c r="CU132" s="77">
        <f t="shared" si="50"/>
        <v>101</v>
      </c>
      <c r="CW132"/>
      <c r="CX132" s="30"/>
    </row>
    <row r="133" spans="1:102" x14ac:dyDescent="0.2">
      <c r="A133" s="25" t="s">
        <v>1476</v>
      </c>
      <c r="B133" s="27" t="s">
        <v>1635</v>
      </c>
      <c r="C133" s="27" t="s">
        <v>1635</v>
      </c>
      <c r="D133" s="27">
        <v>0</v>
      </c>
      <c r="E133" s="27" t="s">
        <v>1635</v>
      </c>
      <c r="F133" s="82">
        <v>0</v>
      </c>
      <c r="G133" s="27" t="s">
        <v>1635</v>
      </c>
      <c r="H133" s="27" t="s">
        <v>1635</v>
      </c>
      <c r="I133" s="27">
        <v>0</v>
      </c>
      <c r="J133" s="27" t="s">
        <v>1635</v>
      </c>
      <c r="K133" s="82">
        <v>0</v>
      </c>
      <c r="L133" s="27" t="s">
        <v>1635</v>
      </c>
      <c r="M133" s="27" t="s">
        <v>1635</v>
      </c>
      <c r="N133" s="27">
        <v>0</v>
      </c>
      <c r="O133" s="27" t="s">
        <v>1635</v>
      </c>
      <c r="P133" s="82">
        <v>0</v>
      </c>
      <c r="Q133" s="27" t="str">
        <f>(APPS('08-09 Teamsheets'!$H$2:$R$92,$A133,'08-09 Teamsheets'!$C$2:$C$92,Q$1)+APPS('09-10 Teamsheets'!$H$2:$R$98,$A133,'09-10 Teamsheets'!$C$2:$C$98,Q$1)+APPS('10-11 Teamsheets'!$H$2:$R$107,$A133,'10-11 Teamsheets'!$C$2:$C$107,Q$1)+APPS('11-12 Teamsheets'!$H$2:$R$119,$A133,'11-12 Teamsheets'!$C$2:$C$119,Q$1)+APPS('12-13 Teamsheets'!$H$2:$R$126,$A133,'12-13 Teamsheets'!$C$2:$C$126,Q$1)+APPS('13-14 Teamsheets'!$H$2:$R$132,$A133,'13-14 Teamsheets'!$C$2:$C$132,Q$1)+APPS('14-15 Teamsheets'!$H$2:$R$136,$A133,'14-15 Teamsheets'!$C$2:$C$136,Q$1)) &amp; "(" &amp; (SUBS('08-09 Teamsheets'!$S$2:$Z$92,$A133,'08-09 Teamsheets'!$C$2:$C$92,Q$1)+SUBS('09-10 Teamsheets'!$S$2:$Z$98,$A133,'09-10 Teamsheets'!$C$2:$C$98,Q$1)+SUBS('10-11 Teamsheets'!$S$2:$Z$107,$A133,'10-11 Teamsheets'!$C$2:$C$107,Q$1)+SUBS('11-12 Teamsheets'!$S$2:$Z$119,$A133,'11-12 Teamsheets'!$C$2:$C$119,Q$1)+SUBS('12-13 Teamsheets'!$S$2:$Z$126,$A133,'12-13 Teamsheets'!$C$2:$C$126,Q$1)+SUBS('13-14 Teamsheets'!$S$2:$Z$132,$A133,'13-14 Teamsheets'!$C$2:$C$132,Q$1)+SUBS('14-15 Teamsheets'!$S$2:$Z$136,$A133,'14-15 Teamsheets'!$C$2:$C$136,Q$1)) &amp; ")"</f>
        <v>11(10)</v>
      </c>
      <c r="R133" s="27" t="str">
        <f>(GOALS('08-09 Teamsheets'!$H$2:$R$92,$A133,'08-09 Teamsheets'!$C$2:$C$92,Q$1)+GOALS('09-10 Teamsheets'!$H$2:$R$98,$A133,'09-10 Teamsheets'!$C$2:$C$98,Q$1)+GOALS('10-11 Teamsheets'!$H$2:$R$107,$A133,'10-11 Teamsheets'!$C$2:$C$107,Q$1)+GOALS('11-12 Teamsheets'!$H$2:$R$119,$A133,'11-12 Teamsheets'!$C$2:$C$119,Q$1)+GOALS('12-13 Teamsheets'!$H$2:$R$126,$A133,'12-13 Teamsheets'!$C$2:$C$126,Q$1)+GOALS('13-14 Teamsheets'!$H$2:$R$132,$A133,'13-14 Teamsheets'!$C$2:$C$132,Q$1)+GOALS('14-15 Teamsheets'!$H$2:$R$136,$A133,'14-15 Teamsheets'!$C$2:$C$136,Q$1)) &amp; "(" &amp; (GOALS('08-09 Teamsheets'!$S$2:$Z$92,$A133,'08-09 Teamsheets'!$C$2:$C$92,Q$1)+GOALS('09-10 Teamsheets'!$S$2:$Z$98,$A133,'09-10 Teamsheets'!$C$2:$C$98,Q$1)+GOALS('10-11 Teamsheets'!$S$2:$Z$107,$A133,'10-11 Teamsheets'!$C$2:$C$107,Q$1)+GOALS('11-12 Teamsheets'!$S$2:$Z$119,$A133,'11-12 Teamsheets'!$C$2:$C$119,Q$1)+GOALS('12-13 Teamsheets'!$S$2:$Z$126,$A133,'12-13 Teamsheets'!$C$2:$C$126,Q$1)+GOALS('13-14 Teamsheets'!$S$2:$Z$132,$A133,'13-14 Teamsheets'!$C$2:$C$132,Q$1)+GOALS('14-15 Teamsheets'!$S$2:$Z$136,$A133,'14-15 Teamsheets'!$C$2:$C$136,Q$1)) &amp; ")"</f>
        <v>0(0)</v>
      </c>
      <c r="S133" s="27">
        <f>Clean_sheet('08-09 Teamsheets'!$C$2:$H$92,$A133,Q$1)+Clean_sheet('09-10 Teamsheets'!$C$2:$H$98,$A133,Q$1)+Clean_sheet('10-11 Teamsheets'!$C$2:$H$107,$A133,Q$1)+Clean_sheet('11-12 Teamsheets'!$C$2:$H$119,$A133,Q$1)+Clean_sheet('12-13 Teamsheets'!$C$2:$H$126,$A133,Q$1)+Clean_sheet('13-14 Teamsheets'!$C$2:$H$132,$A133,Q$1)+Clean_sheet('14-15 Teamsheets'!$C$2:$H$136,$A133,Q$1)</f>
        <v>0</v>
      </c>
      <c r="T133" s="27" t="str">
        <f>(CARDS('08-09 Teamsheets'!$H$2:$Z$92,$A133,$CX$2,'08-09 Teamsheets'!$C$2:$C$92,Q$1)+CARDS('09-10 Teamsheets'!$H$2:$Z$98,$A133,$CX$2,'09-10 Teamsheets'!$C$2:$C$98,Q$1)+CARDS('10-11 Teamsheets'!$H$2:$Z$107,$A133,$CX$2,'10-11 Teamsheets'!$C$2:$C$107,Q$1)+CARDS('11-12 Teamsheets'!$H$2:$Z$119,$A133,$CX$2,'11-12 Teamsheets'!$C$2:$C$119,Q$1)+CARDS('12-13 Teamsheets'!$H$2:$Z$126,$A133,$CX$2,'12-13 Teamsheets'!$C$2:$C$126,Q$1)+CARDS('13-14 Teamsheets'!$H$2:$Z$132,$A133,$CX$2,'13-14 Teamsheets'!$C$2:$C$132,Q$1)+CARDS('14-15 Teamsheets'!$H$2:$Z$136,$A133,$CX$2,'14-15 Teamsheets'!$C$2:$C$136,Q$1)) &amp; "(" &amp; (CARDS('08-09 Teamsheets'!$H$2:$Z$92,$A133,$CX$3,'08-09 Teamsheets'!$C$2:$C$92,Q$1)+CARDS('09-10 Teamsheets'!$H$2:$Z$98,$A133,$CX$3,'09-10 Teamsheets'!$C$2:$C$98,Q$1)+CARDS('10-11 Teamsheets'!$H$2:$Z$107,$A133,$CX$3,'10-11 Teamsheets'!$C$2:$C$107,Q$1)+CARDS('11-12 Teamsheets'!$H$2:$Z$119,$A133,$CX$3,'11-12 Teamsheets'!$C$2:$C$119,Q$1)+CARDS('12-13 Teamsheets'!$H$2:$Z$126,$A133,$CX$3,'12-13 Teamsheets'!$C$2:$C$126,Q$1)+CARDS('13-14 Teamsheets'!$H$2:$Z$132,$A133,$CX$3,'13-14 Teamsheets'!$C$2:$C$132,Q$1)+CARDS('14-15 Teamsheets'!$H$2:$Z$136,$A133,$CX$3,'14-15 Teamsheets'!$C$2:$C$136,Q$1)) &amp; ")"</f>
        <v>5(1)</v>
      </c>
      <c r="U133" s="82">
        <f>MINS_PLAYED('08-09 Teamsheets'!$H$2:$R$92,$A133,'08-09 Teamsheets'!$C$2:$C$92,Q$1)+MINS_PLAYED('09-10 Teamsheets'!$H$2:$R$98,$A133,'09-10 Teamsheets'!$C$2:$C$98,Q$1)+ MINS_AS_SUB('08-09 Teamsheets'!$S$2:$Z$92,$A133,'08-09 Teamsheets'!$C$2:$C$92,Q$1)+ MINS_AS_SUB('09-10 Teamsheets'!$S$2:$Z$98,$A133,'09-10 Teamsheets'!$C$2:$C$98,Q$1)+MINS_PLAYED('10-11 Teamsheets'!$H$2:$R$107,$A133,'10-11 Teamsheets'!$C$2:$C$107,Q$1)+MINS_AS_SUB('10-11 Teamsheets'!$S$2:$Z$107,$A133,'10-11 Teamsheets'!$C$2:$C$107,Q$1)+MINS_PLAYED('11-12 Teamsheets'!$H$2:$R$119,$A133,'11-12 Teamsheets'!$C$2:$C$119,Q$1)+MINS_AS_SUB('11-12 Teamsheets'!$S$2:$Z$119,$A133,'11-12 Teamsheets'!$C$2:$C$119,Q$1)+MINS_PLAYED('12-13 Teamsheets'!$H$2:$R$126,$A133,'12-13 Teamsheets'!$C$2:$C$126,Q$1)+MINS_AS_SUB('12-13 Teamsheets'!$S$2:$Z$126,$A133,'12-13 Teamsheets'!$C$2:$C$126,Q$1)+MINS_PLAYED('13-14 Teamsheets'!$H$2:$R$132,$A133,'13-14 Teamsheets'!$C$2:$C$132,Q$1)+MINS_AS_SUB('13-14 Teamsheets'!$S$2:$Z$132,$A133,'13-14 Teamsheets'!$C$2:$C$132,Q$1)+MINS_PLAYED('14-15 Teamsheets'!$H$2:$R$136,$A133,'14-15 Teamsheets'!$C$2:$C$136,Q$1)+MINS_AS_SUB('14-15 Teamsheets'!$S$2:$Z$136,$A133,'14-15 Teamsheets'!$C$2:$C$136,Q$1)</f>
        <v>980</v>
      </c>
      <c r="V133" s="27" t="s">
        <v>1635</v>
      </c>
      <c r="W133" s="27" t="s">
        <v>1635</v>
      </c>
      <c r="X133" s="27">
        <v>0</v>
      </c>
      <c r="Y133" s="27" t="s">
        <v>1635</v>
      </c>
      <c r="Z133" s="82">
        <v>0</v>
      </c>
      <c r="AA133" s="27" t="s">
        <v>1635</v>
      </c>
      <c r="AB133" s="27" t="s">
        <v>1635</v>
      </c>
      <c r="AC133" s="27">
        <v>0</v>
      </c>
      <c r="AD133" s="27" t="s">
        <v>1635</v>
      </c>
      <c r="AE133" s="82">
        <v>0</v>
      </c>
      <c r="AF133" s="27" t="s">
        <v>1635</v>
      </c>
      <c r="AG133" s="27" t="s">
        <v>1635</v>
      </c>
      <c r="AH133" s="27">
        <v>0</v>
      </c>
      <c r="AI133" s="27" t="s">
        <v>1635</v>
      </c>
      <c r="AJ133" s="82">
        <v>0</v>
      </c>
      <c r="AK133" s="27" t="s">
        <v>1635</v>
      </c>
      <c r="AL133" s="27" t="s">
        <v>1635</v>
      </c>
      <c r="AM133" s="27">
        <v>0</v>
      </c>
      <c r="AN133" s="27" t="s">
        <v>1635</v>
      </c>
      <c r="AO133" s="82">
        <v>0</v>
      </c>
      <c r="AP133" s="27" t="s">
        <v>1635</v>
      </c>
      <c r="AQ133" s="27" t="s">
        <v>1635</v>
      </c>
      <c r="AR133" s="27">
        <v>0</v>
      </c>
      <c r="AS133" s="27" t="s">
        <v>1635</v>
      </c>
      <c r="AT133" s="82">
        <v>0</v>
      </c>
      <c r="AU133" s="27" t="s">
        <v>1635</v>
      </c>
      <c r="AV133" s="27" t="s">
        <v>1635</v>
      </c>
      <c r="AW133" s="27">
        <v>0</v>
      </c>
      <c r="AX133" s="27" t="s">
        <v>1635</v>
      </c>
      <c r="AY133" s="82">
        <v>0</v>
      </c>
      <c r="AZ133" s="27" t="str">
        <f>(APPS('07-08 Teamsheets'!$H$2:$R$88,$A133,'07-08 Teamsheets'!$C$2:$C$88,AZ$1)+APPS('11-12 Teamsheets'!$H$2:$R$119,$A133,'11-12 Teamsheets'!$C$2:$C$119,AZ$1)+APPS('12-13 Teamsheets'!$H$2:$R$126,$A133,'12-13 Teamsheets'!$C$2:$C$126,AZ$1)+APPS('13-14 Teamsheets'!$H$2:$R$132,$A133,'13-14 Teamsheets'!$C$2:$C$132,AZ$1)+APPS('14-15 Teamsheets'!$H$2:$R$136,$A133,'14-15 Teamsheets'!$C$2:$C$136,AZ$1)) &amp; "(" &amp; (SUBS('07-08 Teamsheets'!$S$2:$Z$88,$A133,'07-08 Teamsheets'!$C$2:$C$88,AZ$1)+SUBS('11-12 Teamsheets'!$S$2:$Z$119,$A133,'11-12 Teamsheets'!$C$2:$C$119,AZ$1)+SUBS('12-13 Teamsheets'!$S$2:$Z$126,$A133,'12-13 Teamsheets'!$C$2:$C$126,AZ$1)+SUBS('13-14 Teamsheets'!$S$2:$Z$132,$A133,'13-14 Teamsheets'!$C$2:$C$132,AZ$1)+SUBS('14-15 Teamsheets'!$S$2:$Z$136,$A133,'14-15 Teamsheets'!$C$2:$C$136,AZ$1)) &amp; ")"</f>
        <v>0(0)</v>
      </c>
      <c r="BA133" s="27" t="str">
        <f>(GOALS('07-08 Teamsheets'!$H$2:$R$88,$A133,'07-08 Teamsheets'!$C$2:$C$88,AZ$1)+GOALS('11-12 Teamsheets'!$H$2:$R$119,$A133,'11-12 Teamsheets'!$C$2:$C$119,AZ$1)+GOALS('12-13 Teamsheets'!$H$2:$R$126,$A133,'12-13 Teamsheets'!$C$2:$C$126,AZ$1)+GOALS('13-14 Teamsheets'!$H$2:$R$132,$A133,'13-14 Teamsheets'!$C$2:$C$132,AZ$1)+GOALS('14-15 Teamsheets'!$H$2:$R$136,$A133,'14-15 Teamsheets'!$C$2:$C$136,AZ$1)) &amp; "(" &amp; (GOALS('07-08 Teamsheets'!$S$2:$Z$88,$A133,'07-08 Teamsheets'!$C$2:$C$88,AZ$1)+GOALS('11-12 Teamsheets'!$S$2:$Z$119,$A133,'11-12 Teamsheets'!$C$2:$C$119,AZ$1)+GOALS('12-13 Teamsheets'!$S$2:$Z$126,$A133,'12-13 Teamsheets'!$C$2:$C$126,AZ$1)+GOALS('13-14 Teamsheets'!$S$2:$Z$132,$A133,'13-14 Teamsheets'!$C$2:$C$132,AZ$1)+GOALS('14-15 Teamsheets'!$S$2:$Z$136,$A133,'14-15 Teamsheets'!$C$2:$C$136,AZ$1)) &amp; ")"</f>
        <v>0(0)</v>
      </c>
      <c r="BB133" s="27">
        <f>Clean_sheet('07-08 Teamsheets'!$C$2:$H$92,$A133,AZ$1)+Clean_sheet('11-12 Teamsheets'!$C$2:$H$119,$A133,AZ$1)+Clean_sheet('12-13 Teamsheets'!$C$2:$H$126,$A133,AZ$1)+Clean_sheet('13-14 Teamsheets'!$C$2:$H$132,$A133,AZ$1)+Clean_sheet('14-15 Teamsheets'!$C$2:$H$136,$A133,AZ$1)</f>
        <v>0</v>
      </c>
      <c r="BC133" s="27" t="str">
        <f>(CARDS('07-08 Teamsheets'!$H$2:$Z$88,$A133,$CX$2,'07-08 Teamsheets'!$C$2:$C$88,AZ$1)+CARDS('11-12 Teamsheets'!$H$2:$Z$119,$A133,$CX$2,'11-12 Teamsheets'!$C$2:$C$119,AZ$1)+CARDS('12-13 Teamsheets'!$H$2:$Z$126,$A133,$CX$2,'12-13 Teamsheets'!$C$2:$C$126,AZ$1)+CARDS('13-14 Teamsheets'!$H$2:$Z$132,$A133,$CX$2,'13-14 Teamsheets'!$C$2:$C$132,AZ$1)+CARDS('14-15 Teamsheets'!$H$2:$Z$136,$A133,$CX$2,'14-15 Teamsheets'!$C$2:$C$136,AZ$1)) &amp; "(" &amp; (CARDS('07-08 Teamsheets'!$H$2:$Z$88,$A133,$CX$3,'07-08 Teamsheets'!$C$2:$C$88,AZ$1)+CARDS('11-12 Teamsheets'!$H$2:$Z$119,$A133,$CX$3,'11-12 Teamsheets'!$C$2:$C$119,AZ$1)+CARDS('12-13 Teamsheets'!$H$2:$Z$126,$A133,$CX$3,'12-13 Teamsheets'!$C$2:$C$126,AZ$1)+CARDS('13-14 Teamsheets'!$H$2:$Z$132,$A133,$CX$3,'13-14 Teamsheets'!$C$2:$C$132,AZ$1)+CARDS('14-15 Teamsheets'!$H$2:$Z$136,$A133,$CX$3,'14-15 Teamsheets'!$C$2:$C$136,AZ$1)) &amp; ")"</f>
        <v>0(0)</v>
      </c>
      <c r="BD133" s="82">
        <f>MINS_PLAYED('07-08 Teamsheets'!$H$2:$R$88,$A133,'07-08 Teamsheets'!$C$2:$C$88,AZ$1)+MINS_PLAYED('11-12 Teamsheets'!$H$2:$R$119,$A133,'11-12 Teamsheets'!$C$2:$C$119,AZ$1)+MINS_PLAYED('12-13 Teamsheets'!$H$2:$R$126,$A133,'12-13 Teamsheets'!$C$2:$C$126,AZ$1)+MINS_PLAYED('13-14 Teamsheets'!$H$2:$R$132,$A133,'13-14 Teamsheets'!$C$2:$C$132,AZ$1)+MINS_PLAYED('14-15 Teamsheets'!$H$2:$R$136,$A133,'14-15 Teamsheets'!$C$2:$C$136,AZ$1)+MINS_AS_SUB('07-08 Teamsheets'!$S$2:$Z$88,$A133,'07-08 Teamsheets'!$C$2:$C$88,AZ$1)+MINS_AS_SUB('11-12 Teamsheets'!$S$2:$Z$119,$A133,'11-12 Teamsheets'!$C$2:$C$119,AZ$1)+MINS_AS_SUB('12-13 Teamsheets'!$S$2:$Z$126,$A133,'12-13 Teamsheets'!$C$2:$C$126,AZ$1)+MINS_AS_SUB('13-14 Teamsheets'!$S$2:$Z$132,$A133,'13-14 Teamsheets'!$C$2:$C$132,AZ$1)+MINS_AS_SUB('14-15 Teamsheets'!$S$2:$Z$136,$A133,'14-15 Teamsheets'!$C$2:$C$136,AZ$1)</f>
        <v>0</v>
      </c>
      <c r="BE133" s="27" t="str">
        <f>(APPS('08-09 Teamsheets'!$H$2:$R$92,$A133,'08-09 Teamsheets'!$C$2:$C$92,BE$1)+APPS('09-10 Teamsheets'!$H$2:$R$98,$A133,'09-10 Teamsheets'!$C$2:$C$98,BE$1)+APPS('10-11 Teamsheets'!$H$2:$R$107,$A133,'10-11 Teamsheets'!$C$2:$C$107,BE$1)+APPS('11-12 Teamsheets'!$H$2:$R$119,$A133,'11-12 Teamsheets'!$C$2:$C$119,BE$1)+APPS('12-13 Teamsheets'!$H$2:$R$126,$A133,'12-13 Teamsheets'!$C$2:$C$126,BE$1)+APPS('13-14 Teamsheets'!$H$2:$R$132,$A133,'13-14 Teamsheets'!$C$2:$C$132,BE$1)+APPS('14-15 Teamsheets'!$H$2:$R$136,$A133,'14-15 Teamsheets'!$C$2:$C$136,BE$1)) &amp; "(" &amp; (SUBS('08-09 Teamsheets'!$S$2:$Z$92,$A133,'08-09 Teamsheets'!$C$2:$C$92,BE$1)+SUBS('09-10 Teamsheets'!$S$2:$Z$98,$A133,'09-10 Teamsheets'!$C$2:$C$98,BE$1)+SUBS('10-11 Teamsheets'!$S$2:$Z$107,$A133,'10-11 Teamsheets'!$C$2:$C$107,BE$1)+SUBS('11-12 Teamsheets'!$S$2:$Z$119,$A133,'11-12 Teamsheets'!$C$2:$C$119,BE$1)+SUBS('12-13 Teamsheets'!$S$2:$Z$126,$A133,'12-13 Teamsheets'!$C$2:$C$126,BE$1)+SUBS('13-14 Teamsheets'!$S$2:$Z$132,$A133,'13-14 Teamsheets'!$C$2:$C$132,BE$1)+SUBS('14-15 Teamsheets'!$S$2:$Z$136,$A133,'14-15 Teamsheets'!$C$2:$C$136,BE$1)) &amp; ")"</f>
        <v>1(0)</v>
      </c>
      <c r="BF133" s="27" t="str">
        <f>(GOALS('08-09 Teamsheets'!$H$2:$R$92,$A133,'08-09 Teamsheets'!$C$2:$C$92,BE$1)+GOALS('09-10 Teamsheets'!$H$2:$R$98,$A133,'09-10 Teamsheets'!$C$2:$C$98,BE$1)+GOALS('10-11 Teamsheets'!$H$2:$R$107,$A133,'10-11 Teamsheets'!$C$2:$C$107,BE$1)+GOALS('11-12 Teamsheets'!$H$2:$R$119,$A133,'11-12 Teamsheets'!$C$2:$C$119,BE$1)+GOALS('12-13 Teamsheets'!$H$2:$R$126,$A133,'12-13 Teamsheets'!$C$2:$C$126,BE$1)+GOALS('13-14 Teamsheets'!$H$2:$R$132,$A133,'13-14 Teamsheets'!$C$2:$C$132,BE$1)+GOALS('14-15 Teamsheets'!$H$2:$R$136,$A133,'14-15 Teamsheets'!$C$2:$C$136,BE$1)) &amp; "(" &amp; (GOALS('08-09 Teamsheets'!$S$2:$Z$92,$A133,'08-09 Teamsheets'!$C$2:$C$92,BE$1)+GOALS('09-10 Teamsheets'!$S$2:$Z$98,$A133,'09-10 Teamsheets'!$C$2:$C$98,BE$1)+GOALS('10-11 Teamsheets'!$S$2:$Z$107,$A133,'10-11 Teamsheets'!$C$2:$C$107,BE$1)+GOALS('11-12 Teamsheets'!$S$2:$Z$119,$A133,'11-12 Teamsheets'!$C$2:$C$119,BE$1)+GOALS('12-13 Teamsheets'!$S$2:$Z$126,$A133,'12-13 Teamsheets'!$C$2:$C$126,BE$1)+GOALS('13-14 Teamsheets'!$S$2:$Z$132,$A133,'13-14 Teamsheets'!$C$2:$C$132,BE$1)+GOALS('14-15 Teamsheets'!$S$2:$Z$136,$A133,'14-15 Teamsheets'!$C$2:$C$136,BE$1)) &amp; ")"</f>
        <v>0(0)</v>
      </c>
      <c r="BG133" s="27">
        <f>Clean_sheet('08-09 Teamsheets'!$C$2:$H$92,$A133,BE$1)+Clean_sheet('09-10 Teamsheets'!$C$2:$H$98,$A133,BE$1)+Clean_sheet('10-11 Teamsheets'!$C$2:$H$107,$A133,BE$1)+Clean_sheet('11-12 Teamsheets'!$C$2:$H$119,$A133,BE$1)+Clean_sheet('12-13 Teamsheets'!$C$2:$H$126,$A133,BE$1)+Clean_sheet('13-14 Teamsheets'!$C$2:$H$132,$A133,BE$1)+Clean_sheet('14-15 Teamsheets'!$C$2:$H$136,$A133,BE$1)</f>
        <v>0</v>
      </c>
      <c r="BH133" s="27" t="str">
        <f>(CARDS('08-09 Teamsheets'!$H$2:$Z$92,$A133,$CX$2,'08-09 Teamsheets'!$C$2:$C$92,BE$1)+CARDS('09-10 Teamsheets'!$H$2:$Z$98,$A133,$CX$2,'09-10 Teamsheets'!$C$2:$C$98,BE$1)+CARDS('10-11 Teamsheets'!$H$2:$Z$107,$A133,$CX$2,'10-11 Teamsheets'!$C$2:$C$107,BE$1)+CARDS('11-12 Teamsheets'!$H$2:$Z$119,$A133,$CX$2,'11-12 Teamsheets'!$C$2:$C$119,BE$1)+CARDS('12-13 Teamsheets'!$H$2:$Z$126,$A133,$CX$2,'12-13 Teamsheets'!$C$2:$C$126,BE$1)+CARDS('13-14 Teamsheets'!$H$2:$Z$132,$A133,$CX$2,'13-14 Teamsheets'!$C$2:$C$132,BE$1)+CARDS('14-15 Teamsheets'!$H$2:$Z$136,$A133,$CX$2,'14-15 Teamsheets'!$C$2:$C$136,BE$1)) &amp; "(" &amp; (CARDS('08-09 Teamsheets'!$H$2:$Z$92,$A133,$CX$3,'08-09 Teamsheets'!$C$2:$C$92,BE$1)+CARDS('09-10 Teamsheets'!$H$2:$Z$98,$A133,$CX$3,'09-10 Teamsheets'!$C$2:$C$98,BE$1)+CARDS('10-11 Teamsheets'!$H$2:$Z$107,$A133,$CX$3,'10-11 Teamsheets'!$C$2:$C$107,BE$1)+CARDS('11-12 Teamsheets'!$H$2:$Z$119,$A133,$CX$3,'11-12 Teamsheets'!$C$2:$C$119,BE$1)+CARDS('12-13 Teamsheets'!$H$2:$Z$126,$A133,$CX$3,'12-13 Teamsheets'!$C$2:$C$126,BE$1)+CARDS('13-14 Teamsheets'!$H$2:$Z$132,$A133,$CX$3,'13-14 Teamsheets'!$C$2:$C$132,BE$1)+CARDS('14-15 Teamsheets'!$H$2:$Z$136,$A133,$CX$3,'14-15 Teamsheets'!$C$2:$C$136,BE$1)) &amp; ")"</f>
        <v>1(0)</v>
      </c>
      <c r="BI133" s="82">
        <f>MINS_PLAYED('08-09 Teamsheets'!$H$2:$R$92,$A133,'08-09 Teamsheets'!$C$2:$C$92,BE$1)+MINS_PLAYED('09-10 Teamsheets'!$H$2:$R$98,$A133,'09-10 Teamsheets'!$C$2:$C$98,BE$1)+ MINS_AS_SUB('08-09 Teamsheets'!$S$2:$Z$92,$A133,'08-09 Teamsheets'!$C$2:$C$92,BE$1)+ MINS_AS_SUB('09-10 Teamsheets'!$S$2:$Z$98,$A133,'09-10 Teamsheets'!$C$2:$C$98,BE$1)+MINS_PLAYED('10-11 Teamsheets'!$H$2:$R$107,$A133,'10-11 Teamsheets'!$C$2:$C$107,BE$1)+MINS_AS_SUB('10-11 Teamsheets'!$S$2:$Z$107,$A133,'10-11 Teamsheets'!$C$2:$C$107,BE$1)+MINS_PLAYED('11-12 Teamsheets'!$H$2:$R$119,$A133,'11-12 Teamsheets'!$C$2:$C$119,BE$1)+MINS_AS_SUB('11-12 Teamsheets'!$S$2:$Z$119,$A133,'11-12 Teamsheets'!$C$2:$C$119,BE$1)+MINS_PLAYED('12-13 Teamsheets'!$H$2:$R$126,$A133,'12-13 Teamsheets'!$C$2:$C$126,BE$1)+MINS_AS_SUB('12-13 Teamsheets'!$S$2:$Z$126,$A133,'12-13 Teamsheets'!$C$2:$C$126,BE$1)+MINS_PLAYED('13-14 Teamsheets'!$H$2:$R$132,$A133,'13-14 Teamsheets'!$C$2:$C$132,BE$1)+MINS_AS_SUB('13-14 Teamsheets'!$S$2:$Z$132,$A133,'13-14 Teamsheets'!$C$2:$C$132,BE$1)+MINS_PLAYED('14-15 Teamsheets'!$H$2:$R$136,$A133,'14-15 Teamsheets'!$C$2:$C$136,BE$1)+MINS_AS_SUB('14-15 Teamsheets'!$S$2:$Z$136,$A133,'14-15 Teamsheets'!$C$2:$C$136,BE$1)</f>
        <v>90</v>
      </c>
      <c r="BJ133" s="27" t="str">
        <f>(APPS('07-08 Teamsheets'!$H$2:$R$88,$A133,'07-08 Teamsheets'!$C$2:$C$88,BJ$1)+APPS('08-09 Teamsheets'!$H$2:$R$92,$A133,'08-09 Teamsheets'!$C$2:$C$92,BJ$1)+APPS('09-10 Teamsheets'!$H$2:$R$98,$A133,'09-10 Teamsheets'!$C$2:$C$98,BJ$1)+APPS('10-11 Teamsheets'!$H$2:$R$106,$A133,'10-11 Teamsheets'!$C$2:$C$106,BJ$1)+APPS('11-12 Teamsheets'!$H$2:$R$119,$A133,'11-12 Teamsheets'!$C$2:$C$119,BJ$1)+APPS('12-13 Teamsheets'!$H$2:$R$126,$A133,'12-13 Teamsheets'!$C$2:$C$126,BJ$1)+APPS('13-14 Teamsheets'!$H$2:$R$132,$A133,'13-14 Teamsheets'!$C$2:$C$132,BJ$1)+APPS('14-15 Teamsheets'!$H$2:$R$136,$A133,'14-15 Teamsheets'!$C$2:$C$136,BJ$1)) &amp; "(" &amp; (SUBS('07-08 Teamsheets'!$S$2:$Z$88,$A133,'07-08 Teamsheets'!$C$2:$C$88,BJ$1)+SUBS('08-09 Teamsheets'!$S$2:$Z$92,$A133,'08-09 Teamsheets'!$C$2:$C$92,BJ$1)+SUBS('09-10 Teamsheets'!$S$2:$Z$98,$A133,'09-10 Teamsheets'!$C$2:$C$98,BJ$1)+SUBS('10-11 Teamsheets'!$S$2:$Z$106,$A133,'10-11 Teamsheets'!$C$2:$C$106,BJ$1)+SUBS('11-12 Teamsheets'!$S$2:$Z$119,$A133,'11-12 Teamsheets'!$C$2:$C$119,BJ$1)+SUBS('12-13 Teamsheets'!$S$2:$Z$126,$A133,'12-13 Teamsheets'!$C$2:$C$126,BJ$1)+SUBS('13-14 Teamsheets'!$S$2:$Z$132,$A133,'13-14 Teamsheets'!$C$2:$C$132,BJ$1)+SUBS('14-15 Teamsheets'!$S$2:$Z$136,$A133,'14-15 Teamsheets'!$C$2:$C$136,BJ$1)) &amp; ")"</f>
        <v>0(2)</v>
      </c>
      <c r="BK133" s="27" t="str">
        <f>(GOALS('07-08 Teamsheets'!$H$2:$R$88,$A133,'07-08 Teamsheets'!$C$2:$C$88,BJ$1)+GOALS('08-09 Teamsheets'!$H$2:$R$92,$A133,'08-09 Teamsheets'!$C$2:$C$92,BJ$1)+GOALS('09-10 Teamsheets'!$H$2:$R$98,$A133,'09-10 Teamsheets'!$C$2:$C$98,BJ$1)+GOALS('10-11 Teamsheets'!$H$2:$R$106,$A133,'10-11 Teamsheets'!$C$2:$C$106,BJ$1)+GOALS('11-12 Teamsheets'!$H$2:$R$119,$A133,'11-12 Teamsheets'!$C$2:$C$119,BJ$1)+GOALS('12-13 Teamsheets'!$H$2:$R$126,$A133,'12-13 Teamsheets'!$C$2:$C$126,BJ$1)+GOALS('13-14 Teamsheets'!$H$2:$R$132,$A133,'13-14 Teamsheets'!$C$2:$C$132,BJ$1)+GOALS('14-15 Teamsheets'!$H$2:$R$136,$A133,'14-15 Teamsheets'!$C$2:$C$136,BJ$1)) &amp; "(" &amp; (GOALS('07-08 Teamsheets'!$S$2:$Z$88,$A133,'07-08 Teamsheets'!$C$2:$C$88,BJ$1)+GOALS('08-09 Teamsheets'!$S$2:$Z$92,$A133,'08-09 Teamsheets'!$C$2:$C$92,BJ$1)+GOALS('09-10 Teamsheets'!$S$2:$Z$98,$A133,'09-10 Teamsheets'!$C$2:$C$98,BJ$1)+GOALS('10-11 Teamsheets'!$S$2:$Z$106,$A133,'10-11 Teamsheets'!$C$2:$C$106,BJ$1)+GOALS('11-12 Teamsheets'!$S$2:$Z$119,$A133,'11-12 Teamsheets'!$C$2:$C$119,BJ$1)+GOALS('12-13 Teamsheets'!$S$2:$Z$126,$A133,'12-13 Teamsheets'!$C$2:$C$126,BJ$1)+GOALS('13-14 Teamsheets'!$S$2:$Z$132,$A133,'13-14 Teamsheets'!$C$2:$C$132,BJ$1)+GOALS('14-15 Teamsheets'!$S$2:$Z$136,$A133,'14-15 Teamsheets'!$C$2:$C$136,BJ$1)) &amp; ")"</f>
        <v>0(0)</v>
      </c>
      <c r="BL133" s="27">
        <f>Clean_sheet('07-08 Teamsheets'!$C$2:$H$92,$A133,BJ$1)+Clean_sheet('08-09 Teamsheets'!$C$2:$H$92,$A133,BJ$1)+Clean_sheet('09-10 Teamsheets'!$C$2:$H$98,$A133,BJ$1)+Clean_sheet('10-11 Teamsheets'!$C$2:$H$106,$A133,BJ$1)+Clean_sheet('11-12 Teamsheets'!$C$2:$H$119,$A133,BJ$1)+Clean_sheet('12-13 Teamsheets'!$C$2:$H$126,$A133,BJ$1)+Clean_sheet('13-14 Teamsheets'!$C$2:$H$132,$A133,BJ$1)+Clean_sheet('14-15 Teamsheets'!$C$2:$H$136,$A133,BJ$1)</f>
        <v>0</v>
      </c>
      <c r="BM133" s="27" t="str">
        <f>(CARDS('07-08 Teamsheets'!$H$2:$Z$88,$A133,$CX$2,'07-08 Teamsheets'!$C$2:$C$88,BJ$1)+CARDS('08-09 Teamsheets'!$H$2:$Z$92,$A133,$CX$2,'08-09 Teamsheets'!$C$2:$C$92,BJ$1)+CARDS('09-10 Teamsheets'!$H$2:$Z$98,$A133,$CX$2,'09-10 Teamsheets'!$C$2:$C$98,BJ$1)+CARDS('10-11 Teamsheets'!$H$2:$Z$106,$A133,$CX$2,'10-11 Teamsheets'!$C$2:$C$106,BJ$1)+CARDS('11-12 Teamsheets'!$H$2:$Z$119,$A133,$CX$2,'11-12 Teamsheets'!$C$2:$C$119,BJ$1)+CARDS('12-13 Teamsheets'!$H$2:$Z$126,$A133,$CX$2,'12-13 Teamsheets'!$C$2:$C$126,BJ$1)+CARDS('13-14 Teamsheets'!$H$2:$Z$132,$A133,$CX$2,'13-14 Teamsheets'!$C$2:$C$132,BJ$1)+CARDS('14-15 Teamsheets'!$H$2:$Z$136,$A133,$CX$2,'14-15 Teamsheets'!$C$2:$C$136,BJ$1)) &amp; "(" &amp; (CARDS('07-08 Teamsheets'!$H$2:$Z$88,$A133,$CX$3,'07-08 Teamsheets'!$C$2:$C$88,BJ$1)+CARDS('08-09 Teamsheets'!$H$2:$Z$92,$A133,$CX$3,'08-09 Teamsheets'!$C$2:$C$92,BJ$1)+CARDS('09-10 Teamsheets'!$H$2:$Z$98,$A133,$CX$3,'09-10 Teamsheets'!$C$2:$C$98,BJ$1)+CARDS('10-11 Teamsheets'!$H$2:$Z$106,$A133,$CX$3,'10-11 Teamsheets'!$C$2:$C$106,BJ$1)+CARDS('11-12 Teamsheets'!$H$2:$Z$119,$A133,$CX$3,'11-12 Teamsheets'!$C$2:$C$119,BJ$1)+CARDS('12-13 Teamsheets'!$H$2:$Z$126,$A133,$CX$3,'12-13 Teamsheets'!$C$2:$C$126,BJ$1)+CARDS('13-14 Teamsheets'!$H$2:$Z$132,$A133,$CX$3,'13-14 Teamsheets'!$C$2:$C$132,BJ$1)+CARDS('14-15 Teamsheets'!$H$2:$Z$136,$A133,$CX$3,'14-15 Teamsheets'!$C$2:$C$136,BJ$1)) &amp; ")"</f>
        <v>0(0)</v>
      </c>
      <c r="BN133" s="82">
        <f>MINS_PLAYED('07-08 Teamsheets'!$H$2:$R$88,$A133,'07-08 Teamsheets'!$C$2:$C$88,BJ$1)+MINS_PLAYED('08-09 Teamsheets'!$H$2:$R$92,$A133,'08-09 Teamsheets'!$C$2:$C$92,BJ$1)+MINS_PLAYED('09-10 Teamsheets'!$H$2:$R$98,$A133,'09-10 Teamsheets'!$C$2:$C$98,BJ$1)+MINS_PLAYED('10-11 Teamsheets'!$H$2:$R$106,$A133,'10-11 Teamsheets'!$C$2:$C$106,BJ$1)+MINS_PLAYED('11-12 Teamsheets'!$H$2:$R$119,$A133,'11-12 Teamsheets'!$C$2:$C$119,BJ$1)+MINS_PLAYED('12-13 Teamsheets'!$H$2:$R$126,$A133,'12-13 Teamsheets'!$C$2:$C$126,BJ$1)+MINS_PLAYED('13-14 Teamsheets'!$H$2:$R$132,$A133,'13-14 Teamsheets'!$C$2:$C$132,BJ$1)+MINS_PLAYED('14-15 Teamsheets'!$H$2:$R$136,$A133,'14-15 Teamsheets'!$C$2:$C$136,BJ$1)+MINS_AS_SUB('07-08 Teamsheets'!$S$2:$Z$88,$A133,'07-08 Teamsheets'!$C$2:$C$88,BJ$1)+MINS_AS_SUB('08-09 Teamsheets'!$S$2:$Z$92,$A133,'08-09 Teamsheets'!$C$2:$C$92,BJ$1)+MINS_AS_SUB('09-10 Teamsheets'!$S$2:$Z$98,$A133,'09-10 Teamsheets'!$C$2:$C$98,BJ$1)+MINS_AS_SUB('10-11 Teamsheets'!$S$2:$Z$106,$A133,'10-11 Teamsheets'!$C$2:$C$106,BJ$1)+MINS_AS_SUB('11-12 Teamsheets'!$S$2:$Z$119,$A133,'11-12 Teamsheets'!$C$2:$C$119,BJ$1)+MINS_AS_SUB('12-13 Teamsheets'!$S$2:$Z$126,$A133,'12-13 Teamsheets'!$C$2:$C$126,BJ$1)+MINS_AS_SUB('13-14 Teamsheets'!$S$2:$Z$132,$A133,'13-14 Teamsheets'!$C$2:$C$132,BJ$1)+MINS_AS_SUB('14-15 Teamsheets'!$S$2:$Z$136,$A133,'14-15 Teamsheets'!$C$2:$C$136,BJ$1)</f>
        <v>93</v>
      </c>
      <c r="BO133" s="27" t="str">
        <f>(APPS('07-08 Teamsheets'!$H$2:$R$88,$A133,'07-08 Teamsheets'!$C$2:$C$88,BO$1)+APPS('08-09 Teamsheets'!$H$2:$R$92,$A133,'08-09 Teamsheets'!$C$2:$C$92,BO$1)+APPS('09-10 Teamsheets'!$H$2:$R$98,$A133,'09-10 Teamsheets'!$C$2:$C$98,BO$1)+APPS('10-11 Teamsheets'!$H$2:$R$106,$A133,'10-11 Teamsheets'!$C$2:$C$106,BO$1)+APPS('11-12 Teamsheets'!$H$2:$R$119,$A133,'11-12 Teamsheets'!$C$2:$C$119,BO$1)+APPS('12-13 Teamsheets'!$H$2:$R$126,$A133,'12-13 Teamsheets'!$C$2:$C$126,BO$1)+APPS('13-14 Teamsheets'!$H$2:$R$132,$A133,'13-14 Teamsheets'!$C$2:$C$132,BO$1)+APPS('14-15 Teamsheets'!$H$2:$R$136,$A133,'14-15 Teamsheets'!$C$2:$C$136,BO$1)) &amp; "(" &amp; (SUBS('07-08 Teamsheets'!$S$2:$Z$88,$A133,'07-08 Teamsheets'!$C$2:$C$88,BO$1)+SUBS('08-09 Teamsheets'!$S$2:$Z$92,$A133,'08-09 Teamsheets'!$C$2:$C$92,BO$1)+SUBS('09-10 Teamsheets'!$S$2:$Z$98,$A133,'09-10 Teamsheets'!$C$2:$C$98,BO$1)+SUBS('10-11 Teamsheets'!$S$2:$Z$106,$A133,'10-11 Teamsheets'!$C$2:$C$106,BO$1)+SUBS('11-12 Teamsheets'!$S$2:$Z$119,$A133,'11-12 Teamsheets'!$C$2:$C$119,BO$1)+SUBS('12-13 Teamsheets'!$S$2:$Z$126,$A133,'12-13 Teamsheets'!$C$2:$C$126,BO$1)+SUBS('13-14 Teamsheets'!$S$2:$Z$132,$A133,'13-14 Teamsheets'!$C$2:$C$132,BO$1)+SUBS('14-15 Teamsheets'!$S$2:$Z$136,$A133,'14-15 Teamsheets'!$C$2:$C$136,BO$1)) &amp; ")"</f>
        <v>1(1)</v>
      </c>
      <c r="BP133" s="27" t="str">
        <f>(GOALS('07-08 Teamsheets'!$H$2:$R$88,$A133,'07-08 Teamsheets'!$C$2:$C$88,BO$1)+GOALS('08-09 Teamsheets'!$H$2:$R$92,$A133,'08-09 Teamsheets'!$C$2:$C$92,BO$1)+GOALS('09-10 Teamsheets'!$H$2:$R$98,$A133,'09-10 Teamsheets'!$C$2:$C$98,BO$1)+GOALS('10-11 Teamsheets'!$H$2:$R$106,$A133,'10-11 Teamsheets'!$C$2:$C$106,BO$1)+GOALS('11-12 Teamsheets'!$H$2:$R$119,$A133,'11-12 Teamsheets'!$C$2:$C$119,BO$1)+GOALS('12-13 Teamsheets'!$H$2:$R$126,$A133,'12-13 Teamsheets'!$C$2:$C$126,BO$1)+GOALS('13-14 Teamsheets'!$H$2:$R$132,$A133,'13-14 Teamsheets'!$C$2:$C$132,BO$1)+GOALS('14-15 Teamsheets'!$H$2:$R$136,$A133,'14-15 Teamsheets'!$C$2:$C$136,BO$1)) &amp; "(" &amp; (GOALS('07-08 Teamsheets'!$S$2:$Z$88,$A133,'07-08 Teamsheets'!$C$2:$C$88,BO$1)+GOALS('08-09 Teamsheets'!$S$2:$Z$92,$A133,'08-09 Teamsheets'!$C$2:$C$92,BO$1)+GOALS('09-10 Teamsheets'!$S$2:$Z$98,$A133,'09-10 Teamsheets'!$C$2:$C$98,BO$1)+GOALS('10-11 Teamsheets'!$S$2:$Z$106,$A133,'10-11 Teamsheets'!$C$2:$C$106,BO$1)+GOALS('11-12 Teamsheets'!$S$2:$Z$119,$A133,'11-12 Teamsheets'!$C$2:$C$119,BO$1)+GOALS('12-13 Teamsheets'!$S$2:$Z$126,$A133,'12-13 Teamsheets'!$C$2:$C$126,BO$1)+GOALS('13-14 Teamsheets'!$S$2:$Z$132,$A133,'13-14 Teamsheets'!$C$2:$C$132,BO$1)+GOALS('14-15 Teamsheets'!$S$2:$Z$136,$A133,'14-15 Teamsheets'!$C$2:$C$136,BO$1)) &amp; ")"</f>
        <v>0(0)</v>
      </c>
      <c r="BQ133" s="27">
        <f>Clean_sheet('07-08 Teamsheets'!$C$2:$H$92,$A133,BO$1)+Clean_sheet('08-09 Teamsheets'!$C$2:$H$92,$A133,BO$1)+Clean_sheet('09-10 Teamsheets'!$C$2:$H$98,$A133,BO$1)+Clean_sheet('10-11 Teamsheets'!$C$2:$H$106,$A133,BO$1)+Clean_sheet('11-12 Teamsheets'!$C$2:$H$119,$A133,BO$1)+Clean_sheet('12-13 Teamsheets'!$C$2:$H$126,$A133,BO$1)+Clean_sheet('13-14 Teamsheets'!$C$2:$H$132,$A133,BO$1)+Clean_sheet('14-15 Teamsheets'!$C$2:$H$136,$A133,BO$1)</f>
        <v>0</v>
      </c>
      <c r="BR133" s="27" t="str">
        <f>(CARDS('07-08 Teamsheets'!$H$2:$Z$88,$A133,$CX$2,'07-08 Teamsheets'!$C$2:$C$88,BO$1)+CARDS('08-09 Teamsheets'!$H$2:$Z$92,$A133,$CX$2,'08-09 Teamsheets'!$C$2:$C$92,BO$1)+CARDS('09-10 Teamsheets'!$H$2:$Z$98,$A133,$CX$2,'09-10 Teamsheets'!$C$2:$C$98,BO$1)+CARDS('10-11 Teamsheets'!$H$2:$Z$106,$A133,$CX$2,'10-11 Teamsheets'!$C$2:$C$106,BO$1)+CARDS('11-12 Teamsheets'!$H$2:$Z$119,$A133,$CX$2,'11-12 Teamsheets'!$C$2:$C$119,BO$1)+CARDS('12-13 Teamsheets'!$H$2:$Z$126,$A133,$CX$2,'12-13 Teamsheets'!$C$2:$C$126,BO$1)+CARDS('13-14 Teamsheets'!$H$2:$Z$132,$A133,$CX$2,'13-14 Teamsheets'!$C$2:$C$132,BO$1)+CARDS('14-15 Teamsheets'!$H$2:$Z$136,$A133,$CX$2,'14-15 Teamsheets'!$C$2:$C$136,BO$1)) &amp; "(" &amp; (CARDS('07-08 Teamsheets'!$H$2:$Z$88,$A133,$CX$3,'07-08 Teamsheets'!$C$2:$C$88,BO$1)+CARDS('08-09 Teamsheets'!$H$2:$Z$92,$A133,$CX$3,'08-09 Teamsheets'!$C$2:$C$92,BO$1)+CARDS('09-10 Teamsheets'!$H$2:$Z$98,$A133,$CX$3,'09-10 Teamsheets'!$C$2:$C$98,BO$1)+CARDS('10-11 Teamsheets'!$H$2:$Z$106,$A133,$CX$3,'10-11 Teamsheets'!$C$2:$C$106,BO$1)+CARDS('11-12 Teamsheets'!$H$2:$Z$119,$A133,$CX$3,'11-12 Teamsheets'!$C$2:$C$119,BO$1)+CARDS('12-13 Teamsheets'!$H$2:$Z$126,$A133,$CX$3,'12-13 Teamsheets'!$C$2:$C$126,BO$1)+CARDS('13-14 Teamsheets'!$H$2:$Z$132,$A133,$CX$3,'13-14 Teamsheets'!$C$2:$C$132,BO$1)+CARDS('14-15 Teamsheets'!$H$2:$Z$136,$A133,$CX$3,'14-15 Teamsheets'!$C$2:$C$136,BO$1)) &amp; ")"</f>
        <v>1(0)</v>
      </c>
      <c r="BS133" s="82">
        <f>MINS_PLAYED('07-08 Teamsheets'!$H$2:$R$88,$A133,'07-08 Teamsheets'!$C$2:$C$88,BO$1)+MINS_PLAYED('08-09 Teamsheets'!$H$2:$R$92,$A133,'08-09 Teamsheets'!$C$2:$C$92,BO$1)+MINS_PLAYED('09-10 Teamsheets'!$H$2:$R$98,$A133,'09-10 Teamsheets'!$C$2:$C$98,BO$1)+MINS_PLAYED('10-11 Teamsheets'!$H$2:$R$106,$A133,'10-11 Teamsheets'!$C$2:$C$106,BO$1)+MINS_PLAYED('11-12 Teamsheets'!$H$2:$R$119,$A133,'11-12 Teamsheets'!$C$2:$C$119,BO$1)+MINS_PLAYED('12-13 Teamsheets'!$H$2:$R$126,$A133,'12-13 Teamsheets'!$C$2:$C$126,BO$1)+MINS_PLAYED('13-14 Teamsheets'!$H$2:$R$132,$A133,'13-14 Teamsheets'!$C$2:$C$132,BO$1)+MINS_PLAYED('14-15 Teamsheets'!$H$2:$R$136,$A133,'14-15 Teamsheets'!$C$2:$C$136,BO$1)+MINS_AS_SUB('07-08 Teamsheets'!$S$2:$Z$88,$A133,'07-08 Teamsheets'!$C$2:$C$88,BO$1)+MINS_AS_SUB('08-09 Teamsheets'!$S$2:$Z$92,$A133,'08-09 Teamsheets'!$C$2:$C$92,BO$1)+MINS_AS_SUB('09-10 Teamsheets'!$S$2:$Z$98,$A133,'09-10 Teamsheets'!$C$2:$C$98,BO$1)+MINS_AS_SUB('10-11 Teamsheets'!$S$2:$Z$106,$A133,'10-11 Teamsheets'!$C$2:$C$106,BO$1)+MINS_AS_SUB('11-12 Teamsheets'!$S$2:$Z$119,$A133,'11-12 Teamsheets'!$C$2:$C$119,BO$1)+MINS_AS_SUB('12-13 Teamsheets'!$S$2:$Z$126,$A133,'12-13 Teamsheets'!$C$2:$C$126,BO$1)+MINS_AS_SUB('13-14 Teamsheets'!$S$2:$Z$132,$A133,'13-14 Teamsheets'!$C$2:$C$132,BO$1)+MINS_AS_SUB('14-15 Teamsheets'!$S$2:$Z$136,$A133,'14-15 Teamsheets'!$C$2:$C$136,BO$1)</f>
        <v>93</v>
      </c>
      <c r="BT133" s="71">
        <f>APPS('05-06 Teamsheets'!$H$2:$R$71,$A133,'05-06 Teamsheets'!$C$2:$C$71,B$1)+SUBS('05-06 Teamsheets'!$S$2:$W$71,$A133,'05-06 Teamsheets'!$C$2:$C$71,B$1)+APPS('06-07 Teamsheets'!$H$2:$R$83,$A133,'06-07 Teamsheets'!$C$2:$C$83,G$1)+SUBS('06-07 Teamsheets'!$S$2:$Z$83,$A133,'06-07 Teamsheets'!$C$2:$C$83,G$1)+APPS('07-08 Teamsheets'!$H$2:$R$88,$A133,'07-08 Teamsheets'!$C$2:$C$88,L$1)+SUBS('07-08 Teamsheets'!$S$2:$Z$88,$A133,'07-08 Teamsheets'!$C$2:$C$88,L$1)+APPS('08-09 Teamsheets'!$H$2:$R$92,$A133,'08-09 Teamsheets'!$C$2:$C$92,Q$1)+SUBS('08-09 Teamsheets'!$S$2:$Z$92,$A133,'08-09 Teamsheets'!$C$2:$C$92,Q$1)+APPS('09-10 Teamsheets'!$H$2:$R$98,$A133,'09-10 Teamsheets'!$C$2:$C$98,Q$1)+SUBS('09-10 Teamsheets'!$S$2:$Z$98,$A133,'09-10 Teamsheets'!$C$2:$C$98,Q$1)+APPS('10-11 Teamsheets'!$H$2:$R$107,$A133,'10-11 Teamsheets'!$C$2:$C$107,Q$1)+SUBS('10-11 Teamsheets'!$S$2:$Z$107,$A133,'10-11 Teamsheets'!$C$2:$C$107,Q$1)+APPS('11-12 Teamsheets'!$H$2:$R$119,$A133,'11-12 Teamsheets'!$C$2:$C$119,Q$1)+SUBS('11-12 Teamsheets'!$S$2:$Z$119,$A133,'11-12 Teamsheets'!$C$2:$C$119,Q$1)+APPS('12-13 Teamsheets'!$H$2:$R$126,$A133,'12-13 Teamsheets'!$C$2:$C$126,Q$1)+SUBS('12-13 Teamsheets'!$S$2:$Z$126,$A133,'12-13 Teamsheets'!$C$2:$C$126,Q$1)+APPS('13-14 Teamsheets'!$H$2:$R$132,$A133,'13-14 Teamsheets'!$C$2:$C$132,Q$1)+SUBS('13-14 Teamsheets'!$S$2:$Z$132,$A133,'13-14 Teamsheets'!$C$2:$C$132,Q$1)+APPS('14-15 Teamsheets'!$H$2:$R$136,$A133,'14-15 Teamsheets'!$C$2:$C$136,Q$1)+SUBS('14-15 Teamsheets'!$S$2:$Z$136,$A133,'14-15 Teamsheets'!$C$2:$C$136,Q$1)</f>
        <v>21</v>
      </c>
      <c r="BU133" s="132">
        <v>0</v>
      </c>
      <c r="BV133" s="27">
        <f>APPS('07-08 Teamsheets'!$H$2:$R$88,$A133,'07-08 Teamsheets'!$C$2:$C$88,AZ$1)+SUBS('07-08 Teamsheets'!$S$2:$Z$88,$A133,'07-08 Teamsheets'!$C$2:$C$88,AZ$1)+APPS('11-12 Teamsheets'!$H$2:$R$119,$A133,'11-12 Teamsheets'!$C$2:$C$119,AZ$1)+SUBS('11-12 Teamsheets'!$S$2:$Z$119,$A133,'11-12 Teamsheets'!$C$2:$C$119,AZ$1)+APPS('12-13 Teamsheets'!$H$2:$R$126,$A133,'12-13 Teamsheets'!$C$2:$C$126,AZ$1)+SUBS('12-13 Teamsheets'!$S$2:$Z$126,$A133,'12-13 Teamsheets'!$C$2:$C$126,AZ$1)+APPS('13-14 Teamsheets'!$H$2:$R$132,$A133,'13-14 Teamsheets'!$C$2:$C$132,AZ$1)+SUBS('13-14 Teamsheets'!$S$2:$Z$132,$A133,'13-14 Teamsheets'!$C$2:$C$132,AZ$1)+APPS('14-15 Teamsheets'!$H$2:$R$136,$A133,'14-15 Teamsheets'!$C$2:$C$136,AZ$1)+SUBS('14-15 Teamsheets'!$S$2:$Z$136,$A133,'14-15 Teamsheets'!$C$2:$C$136,AZ$1)+APPS('08-09 Teamsheets'!$H$2:$R$92,$A133,'08-09 Teamsheets'!$C$2:$C$92,BE$1)+APPS('09-10 Teamsheets'!$H$2:$R$98,$A133,'09-10 Teamsheets'!$C$2:$C$98,BE$1)+SUBS('08-09 Teamsheets'!$S$2:$Z$92,$A133,'08-09 Teamsheets'!$C$2:$C$92,BE$1)+SUBS('09-10 Teamsheets'!$S$2:$Z$98,$A133,'09-10 Teamsheets'!$C$2:$C$98,BE$1)+APPS('10-11 Teamsheets'!$H$2:$R$107,$A133,'10-11 Teamsheets'!$C$2:$C$107,BE$1)+SUBS('10-11 Teamsheets'!$S$2:$Z$107,$A133,'10-11 Teamsheets'!$C$2:$C$107,BE$1)+APPS('11-12 Teamsheets'!$H$2:$R$119,$A133,'11-12 Teamsheets'!$C$2:$C$119,BE$1)+SUBS('11-12 Teamsheets'!$S$2:$Z$119,$A133,'11-12 Teamsheets'!$C$2:$C$119,BE$1)+APPS('12-13 Teamsheets'!$H$2:$R$126,$A133,'12-13 Teamsheets'!$C$2:$C$126,BE$1)+SUBS('12-13 Teamsheets'!$S$2:$Z$126,$A133,'12-13 Teamsheets'!$C$2:$C$126,BE$1)+APPS('13-14 Teamsheets'!$H$2:$R$132,$A133,'13-14 Teamsheets'!$C$2:$C$132,BE$1)+SUBS('13-14 Teamsheets'!$S$2:$Z$132,$A133,'13-14 Teamsheets'!$C$2:$C$132,BE$1)+APPS('14-15 Teamsheets'!$H$2:$R$136,$A133,'14-15 Teamsheets'!$C$2:$C$136,BE$1)+SUBS('14-15 Teamsheets'!$S$2:$Z$136,$A133,'14-15 Teamsheets'!$C$2:$C$136,BE$1)</f>
        <v>1</v>
      </c>
      <c r="BW133" s="27">
        <f>APPS('07-08 Teamsheets'!$H$2:$R$88,$A133,'07-08 Teamsheets'!$C$2:$C$88,BJ$1)+APPS('08-09 Teamsheets'!$H$2:$R$92,$A133,'08-09 Teamsheets'!$C$2:$C$92,BJ$1)+APPS('09-10 Teamsheets'!$H$2:$R$98,$A133,'09-10 Teamsheets'!$C$2:$C$98,BJ$1)+SUBS('07-08 Teamsheets'!$S$2:$Z$88,$A133,'07-08 Teamsheets'!$C$2:$C$88,BJ$1)+SUBS('08-09 Teamsheets'!$S$2:$Z$92,$A133,'08-09 Teamsheets'!$C$2:$C$92,BJ$1)+SUBS('09-10 Teamsheets'!$S$2:$Z$98,$A133,'09-10 Teamsheets'!$C$2:$C$98,BJ$1)+APPS('10-11 Teamsheets'!$H$2:$R$107,$A133,'10-11 Teamsheets'!$C$2:$C$107,BJ$1)+SUBS('10-11 Teamsheets'!$S$2:$Z$107,$A133,'10-11 Teamsheets'!$C$2:$C$107,BJ$1)+APPS('11-12 Teamsheets'!$H$2:$R$119,$A133,'11-12 Teamsheets'!$C$2:$C$119,BJ$1)+SUBS('11-12 Teamsheets'!$S$2:$Z$111,$A133,'11-12 Teamsheets'!$C$2:$C$119,BJ$1)+APPS('12-13 Teamsheets'!$H$2:$R$126,$A133,'12-13 Teamsheets'!$C$2:$C$126,BJ$1)+SUBS('12-13 Teamsheets'!$S$2:$Z$118,$A133,'12-13 Teamsheets'!$C$2:$C$126,BJ$1)+APPS('13-14 Teamsheets'!$H$2:$R$132,$A133,'13-14 Teamsheets'!$C$2:$C$132,BJ$1)+SUBS('13-14 Teamsheets'!$S$2:$Z$124,$A133,'13-14 Teamsheets'!$C$2:$C$132,BJ$1)+APPS('14-15 Teamsheets'!$H$2:$R$136,$A133,'14-15 Teamsheets'!$C$2:$C$136,BJ$1)+SUBS('14-15 Teamsheets'!$S$2:$Z$128,$A133,'14-15 Teamsheets'!$C$2:$C$136,BJ$1)</f>
        <v>2</v>
      </c>
      <c r="BX133" s="27">
        <f>APPS('07-08 Teamsheets'!$H$2:$R$88,$A133,'07-08 Teamsheets'!$C$2:$C$88,BO$1)+APPS('08-09 Teamsheets'!$H$2:$R$92,$A133,'08-09 Teamsheets'!$C$2:$C$92,BO$1)+APPS('09-10 Teamsheets'!$H$2:$R$98,$A133,'09-10 Teamsheets'!$C$2:$C$98,BO$1)+SUBS('07-08 Teamsheets'!$S$2:$Z$88,$A133,'07-08 Teamsheets'!$C$2:$C$88,BO$1)+SUBS('08-09 Teamsheets'!$S$2:$Z$92,$A133,'08-09 Teamsheets'!$C$2:$C$92,BO$1)+SUBS('09-10 Teamsheets'!$S$2:$Z$98,$A133,'09-10 Teamsheets'!$C$2:$C$98,BO$1)+APPS('10-11 Teamsheets'!$H$2:$R$107,$A133,'10-11 Teamsheets'!$C$2:$C$107,BO$1)+SUBS('10-11 Teamsheets'!$S$2:$Z$107,$A133,'10-11 Teamsheets'!$C$2:$C$107,BO$1)+APPS('11-12 Teamsheets'!$H$2:$R$119,$A133,'11-12 Teamsheets'!$C$2:$C$119,BO$1)+SUBS('11-12 Teamsheets'!$S$2:$Z$119,$A133,'11-12 Teamsheets'!$C$2:$C$119,BO$1)+APPS('12-13 Teamsheets'!$H$2:$R$126,$A133,'12-13 Teamsheets'!$C$2:$C$126,BO$1)+SUBS('12-13 Teamsheets'!$S$2:$Z$126,$A133,'12-13 Teamsheets'!$C$2:$C$126,BO$1)+APPS('13-14 Teamsheets'!$H$2:$R$132,$A133,'13-14 Teamsheets'!$C$2:$C$132,BO$1)+SUBS('13-14 Teamsheets'!$S$2:$Z$132,$A133,'13-14 Teamsheets'!$C$2:$C$132,BO$1)+APPS('14-15 Teamsheets'!$H$2:$R$136,$A133,'14-15 Teamsheets'!$C$2:$C$136,BO$1)+SUBS('14-15 Teamsheets'!$S$2:$Z$136,$A133,'14-15 Teamsheets'!$C$2:$C$136,BO$1)</f>
        <v>2</v>
      </c>
      <c r="BY133" s="28">
        <f t="shared" si="31"/>
        <v>5</v>
      </c>
      <c r="BZ133" s="27" t="str">
        <f>(APPS('05-06 Teamsheets'!$H$2:$R$71,$A133) + APPS('06-07 Teamsheets'!$H$2:$R$83,$A133) +APPS('07-08 Teamsheets'!$H$2:$R$88,$A133) + APPS('08-09 Teamsheets'!$H$2:$R$92,$A133)+APPS('09-10 Teamsheets'!$H$2:$R$98,$A133)+APPS('10-11 Teamsheets'!$H$2:$R$107,$A133)+APPS('11-12 Teamsheets'!$H$2:$R$119,$A133)+APPS('12-13 Teamsheets'!$H$2:$R$126,$A133)+APPS('13-14 Teamsheets'!$H$2:$R$132,$A133)+APPS('14-15 Teamsheets'!$H$2:$R$136,$A133)) &amp; "(" &amp; (SUBS('05-06 Teamsheets'!$S$2:$W$71,$A133)+SUBS('06-07 Teamsheets'!$S$2:$Z$83,$A133)+SUBS('07-08 Teamsheets'!$S$2:$Z$88,$A133) +SUBS('08-09 Teamsheets'!$S$2:$Z$92,$A133)+SUBS('09-10 Teamsheets'!$S$2:$Z$98,$A133)+SUBS('10-11 Teamsheets'!$S$2:$Z$107,$A133)+SUBS('11-12 Teamsheets'!$S$2:$Z$119,$A133)+SUBS('12-13 Teamsheets'!$S$2:$Z$126,$A133)+SUBS('13-14 Teamsheets'!$S$2:$Z$132,$A133)+SUBS('14-15 Teamsheets'!$S$2:$Z$136,$A133)) &amp; ")"</f>
        <v>13(13)</v>
      </c>
      <c r="CA133" s="28">
        <f t="shared" si="32"/>
        <v>26</v>
      </c>
      <c r="CB133" s="71">
        <f>GOALS('05-06 Teamsheets'!$H$2:$W$71,$A133,'05-06 Teamsheets'!$C$2:$C$71,B$1)+GOALS('06-07 Teamsheets'!$H$2:$Z$83,$A133,'06-07 Teamsheets'!$C$2:$C$83,G$1)+GOALS('07-08 Teamsheets'!$H$2:$Z$88,$A133,'07-08 Teamsheets'!$C$2:$C$88,L$1)+GOALS('08-09 Teamsheets'!$H$2:$Z$92,$A133,'08-09 Teamsheets'!$C$2:$C$92,Q$1)+GOALS('09-10 Teamsheets'!$H$2:$Z$98,$A133,'09-10 Teamsheets'!$C$2:$C$98,Q$1)+GOALS('10-11 Teamsheets'!$H$2:$Z$107,$A133,'10-11 Teamsheets'!$C$2:$C$107,Q$1)+GOALS('11-12 Teamsheets'!$H$2:$Z$119,$A133,'11-12 Teamsheets'!$C$2:$C$119,Q$1)+GOALS('12-13 Teamsheets'!$H$2:$Z$126,$A133,'12-13 Teamsheets'!$C$2:$C$126,Q$1)+GOALS('13-14 Teamsheets'!$H$2:$Z$132,$A133,'13-14 Teamsheets'!$C$2:$C$132,Q$1)+GOALS('14-15 Teamsheets'!$H$2:$Z$136,$A133,'14-15 Teamsheets'!$C$2:$C$136,Q$1)</f>
        <v>0</v>
      </c>
      <c r="CC133" s="27">
        <f>GOALS('05-06 Teamsheets'!$H$2:$W$71,$A133,'05-06 Teamsheets'!$C$2:$C$71,V$1)+GOALS('05-06 Teamsheets'!$H$2:$W$71,$A133,'05-06 Teamsheets'!$C$2:$C$71,AA$1)+GOALS('06-07 Teamsheets'!$H$2:$Z$83,$A133,'06-07 Teamsheets'!$C$2:$C$83,AF$1)+GOALS('06-07 Teamsheets'!$H$2:$Z$83,$A133,'06-07 Teamsheets'!$C$2:$C$83,AK$1)+GOALS('07-08 Teamsheets'!$H$2:$Z$88,$A133,'07-08 Teamsheets'!$C$2:$C$88,AP$1)+GOALS('07-08 Teamsheets'!$H$2:$Z$88,$A133,'07-08 Teamsheets'!$C$2:$C$88,AU$1)+GOALS('07-08 Teamsheets'!$H$2:$Z$88,$A133,'07-08 Teamsheets'!$C$2:$C$88,AZ$1)+GOALS('11-12 Teamsheets'!$H$2:$Z$119,$A133,'11-12 Teamsheets'!$C$2:$C$119,AZ$1)+GOALS('12-13 Teamsheets'!$H$2:$Z$120,$A133,'12-13 Teamsheets'!$C$2:$C$120,AZ$1)+GOALS('13-14 Teamsheets'!$H$2:$Z$126,$A133,'13-14 Teamsheets'!$C$2:$C$126,AZ$1)+GOALS('14-15 Teamsheets'!$H$2:$Z$130,$A133,'14-15 Teamsheets'!$C$2:$C$130,AZ$1)+GOALS('08-09 Teamsheets'!$H$2:$Z$92,$A133,'08-09 Teamsheets'!$C$2:$C$92,BE$1)+GOALS('09-10 Teamsheets'!$H$2:$Z$98,$A133,'09-10 Teamsheets'!$C$2:$C$98,BE$1)+GOALS('10-11 Teamsheets'!$H$2:$Z$107,$A133,'10-11 Teamsheets'!$C$2:$C$107,BE$1)+GOALS('11-12 Teamsheets'!$H$2:$Z$119,$A133,'11-12 Teamsheets'!$C$2:$C$119,BE$1)+GOALS('12-13 Teamsheets'!$H$2:$Z$126,$A133,'12-13 Teamsheets'!$C$2:$C$126,BE$1)+GOALS('13-14 Teamsheets'!$H$2:$Z$132,$A133,'13-14 Teamsheets'!$C$2:$C$132,BE$1)+GOALS('14-15 Teamsheets'!$H$2:$Z$136,$A133,'14-15 Teamsheets'!$C$2:$C$136,BE$1)</f>
        <v>0</v>
      </c>
      <c r="CD133" s="27">
        <f>GOALS('07-08 Teamsheets'!$H$2:$Z$88,$A133,'07-08 Teamsheets'!$C$2:$C$88,BJ$1)
+GOALS('08-09 Teamsheets'!$H$2:$Z$92,$A133,'08-09 Teamsheets'!$C$2:$C$92,BJ$1)
+GOALS('09-10 Teamsheets'!$H$2:$Z$98,$A133,'09-10 Teamsheets'!$C$2:$C$98,BJ$1)
+GOALS('10-11 Teamsheets'!$H$2:$Z$107,$A133,'10-11 Teamsheets'!$C$2:$C$107,BJ$1)
+GOALS('11-12 Teamsheets'!$H$2:$Z$119,$A133,'11-12 Teamsheets'!$C$2:$C$119,BJ$1)
+GOALS('12-13 Teamsheets'!$H$2:$Z$124,$A133,'12-13 Teamsheets'!$C$2:$C$124,BJ$1)+GOALS('13-14 Teamsheets'!$H$2:$Z$130,$A133,'13-14 Teamsheets'!$C$2:$C$130,BJ$1)+GOALS('14-15 Teamsheets'!$H$2:$Z$134,$A133,'14-15 Teamsheets'!$C$2:$C$134,BJ$1)
+GOALS('07-08 Teamsheets'!$H$2:$Z$88,$A133,'07-08 Teamsheets'!$C$2:$C$88,BO$1)
+GOALS('08-09 Teamsheets'!$H$2:$Z$92,$A133,'08-09 Teamsheets'!$C$2:$C$92,BO$1)
+GOALS('09-10 Teamsheets'!$H$2:$Z$98,$A133,'09-10 Teamsheets'!$C$2:$C$98,BO$1)
+GOALS('10-11 Teamsheets'!$H$2:$Z$107,$A133,'10-11 Teamsheets'!$C$2:$C$107,BO$1)
+GOALS('11-12 Teamsheets'!$H$2:$Z$119,$A133,'11-12 Teamsheets'!$C$2:$C$119,BO$1)
+GOALS('12-13 Teamsheets'!$H$2:$Z$126,$A133,'12-13 Teamsheets'!$C$2:$C$126,BO$1)+GOALS('13-14 Teamsheets'!$H$2:$Z$132,$A133,'13-14 Teamsheets'!$C$2:$C$132,BO$1)+GOALS('14-15 Teamsheets'!$H$2:$Z$136,$A133,'14-15 Teamsheets'!$C$2:$C$136,BO$1)</f>
        <v>0</v>
      </c>
      <c r="CE133" s="28">
        <f t="shared" si="33"/>
        <v>0</v>
      </c>
      <c r="CF133" s="27" t="str">
        <f>(GOALS('05-06 Teamsheets'!$H$2:$R$71,$A133) +GOALS('06-07 Teamsheets'!$H$2:$R$83,$A133) +  GOALS('07-08 Teamsheets'!$H$2:$R$88,$A133) + GOALS('08-09 Teamsheets'!$H$2:$R$92,$A133)+GOALS('09-10 Teamsheets'!$H$2:$R$98,$A133)+GOALS('10-11 Teamsheets'!$H$2:$R$107,$A133)+GOALS('11-12 Teamsheets'!$H$2:$R$119,$A133)+GOALS('12-13 Teamsheets'!$H$2:$R$126,$A133)+GOALS('13-14 Teamsheets'!$H$2:$R$132,$A133)+GOALS('14-15 Teamsheets'!$H$2:$R$136,$A133)) &amp; "(" &amp; (GOALS('05-06 Teamsheets'!$S$2:$W$71,$A133)+GOALS('06-07 Teamsheets'!$S$2:$Z$83,$A133)+GOALS('07-08 Teamsheets'!$S$2:$Z$88,$A133)+GOALS('08-09 Teamsheets'!$S$2:$Z$92,$A133)+GOALS('09-10 Teamsheets'!$S$2:$Z$98,$A133)+GOALS('10-11 Teamsheets'!$S$2:$Z$107,$A133)+GOALS('11-12 Teamsheets'!$S$2:$Z$119,$A133)+GOALS('12-13 Teamsheets'!$S$2:$Z$126,$A133)+GOALS('13-14 Teamsheets'!$S$2:$Z$132,$A133)+GOALS('14-15 Teamsheets'!$S$2:$Z$136,$A133)) &amp; ")"</f>
        <v>0(0)</v>
      </c>
      <c r="CG133" s="28">
        <f t="shared" si="34"/>
        <v>0</v>
      </c>
      <c r="CH133" s="71">
        <f t="shared" si="35"/>
        <v>0</v>
      </c>
      <c r="CI133" s="83">
        <f t="shared" si="36"/>
        <v>0</v>
      </c>
      <c r="CJ133" s="77">
        <f t="shared" si="37"/>
        <v>0</v>
      </c>
      <c r="CK133" s="74" t="str">
        <f>(CARDS('05-06 Teamsheets'!$H$2:$W$71,$A133,$CX$2)+CARDS('06-07 Teamsheets'!$H$2:$Z$83,$A133,$CX$2)+CARDS('07-08 Teamsheets'!$H$2:$Z$88,$A133,$CX$2)+CARDS('08-09 Teamsheets'!$H$2:$Z$92,$A133,$CX$2)+CARDS('09-10 Teamsheets'!$H$2:$Z$98,$A133,$CX$2)+CARDS('10-11 Teamsheets'!$H$2:$Z$107,$A133,$CX$2)+CARDS('11-12 Teamsheets'!$H$2:$Z$119,$A133,$CX$2)+CARDS('12-13 Teamsheets'!$H$2:$Z$126,$A133,$CX$2)+CARDS('13-14 Teamsheets'!$H$2:$Z$130,$A133,$CX$2)) &amp; "(" &amp; (CARDS('05-06 Teamsheets'!$H$2:$W$71,$A133,$CX$3)+CARDS('06-07 Teamsheets'!$H$2:$Z$83,$A133,$CX$3)+CARDS('07-08 Teamsheets'!$H$2:$Z$88,$A133,$CX$3)+CARDS('08-09 Teamsheets'!$H$2:$Z$92,$A133,$CX$3)+CARDS('09-10 Teamsheets'!$H$2:$Z$98,$A133,$CX$3)+CARDS('10-11 Teamsheets'!$H$2:$Z$107,$A133,$CX$3)+CARDS('11-12 Teamsheets'!$H$2:$Z$119,$A133,$CX$3)+CARDS('13-14 Teamsheets'!$H$2:$Z$130,$A133,$CX$3)) &amp; ")"</f>
        <v>7(1)</v>
      </c>
      <c r="CL133" s="28">
        <f t="shared" si="10"/>
        <v>980</v>
      </c>
      <c r="CM133" s="28">
        <f t="shared" si="47"/>
        <v>276</v>
      </c>
      <c r="CN133" s="77">
        <f t="shared" si="12"/>
        <v>1256</v>
      </c>
      <c r="CO133" s="28">
        <f t="shared" si="29"/>
        <v>48.307692307692307</v>
      </c>
      <c r="CP133" s="28">
        <f t="shared" si="30"/>
        <v>0</v>
      </c>
      <c r="CQ133" s="77">
        <f t="shared" si="24"/>
        <v>0</v>
      </c>
      <c r="CS133" s="71">
        <f t="shared" si="48"/>
        <v>68</v>
      </c>
      <c r="CT133" s="83">
        <f t="shared" si="49"/>
        <v>82</v>
      </c>
      <c r="CU133" s="77">
        <f t="shared" si="50"/>
        <v>101</v>
      </c>
    </row>
    <row r="134" spans="1:102" x14ac:dyDescent="0.2">
      <c r="A134" s="25" t="s">
        <v>52</v>
      </c>
      <c r="B134" s="27" t="s">
        <v>1635</v>
      </c>
      <c r="C134" s="27" t="s">
        <v>1635</v>
      </c>
      <c r="D134" s="27">
        <v>0</v>
      </c>
      <c r="E134" s="27" t="s">
        <v>1635</v>
      </c>
      <c r="F134" s="82">
        <v>0</v>
      </c>
      <c r="G134" s="27" t="s">
        <v>1635</v>
      </c>
      <c r="H134" s="27" t="s">
        <v>1635</v>
      </c>
      <c r="I134" s="27">
        <v>0</v>
      </c>
      <c r="J134" s="27" t="s">
        <v>1635</v>
      </c>
      <c r="K134" s="82">
        <v>0</v>
      </c>
      <c r="L134" s="27" t="s">
        <v>1635</v>
      </c>
      <c r="M134" s="27" t="s">
        <v>1635</v>
      </c>
      <c r="N134" s="27">
        <v>0</v>
      </c>
      <c r="O134" s="27" t="s">
        <v>1635</v>
      </c>
      <c r="P134" s="82">
        <v>0</v>
      </c>
      <c r="Q134" s="27" t="str">
        <f>(APPS('08-09 Teamsheets'!$H$2:$R$92,$A134,'08-09 Teamsheets'!$C$2:$C$92,Q$1)+APPS('09-10 Teamsheets'!$H$2:$R$98,$A134,'09-10 Teamsheets'!$C$2:$C$98,Q$1)+APPS('10-11 Teamsheets'!$H$2:$R$107,$A134,'10-11 Teamsheets'!$C$2:$C$107,Q$1)+APPS('11-12 Teamsheets'!$H$2:$R$119,$A134,'11-12 Teamsheets'!$C$2:$C$119,Q$1)+APPS('12-13 Teamsheets'!$H$2:$R$126,$A134,'12-13 Teamsheets'!$C$2:$C$126,Q$1)+APPS('13-14 Teamsheets'!$H$2:$R$132,$A134,'13-14 Teamsheets'!$C$2:$C$132,Q$1)+APPS('14-15 Teamsheets'!$H$2:$R$136,$A134,'14-15 Teamsheets'!$C$2:$C$136,Q$1)) &amp; "(" &amp; (SUBS('08-09 Teamsheets'!$S$2:$Z$92,$A134,'08-09 Teamsheets'!$C$2:$C$92,Q$1)+SUBS('09-10 Teamsheets'!$S$2:$Z$98,$A134,'09-10 Teamsheets'!$C$2:$C$98,Q$1)+SUBS('10-11 Teamsheets'!$S$2:$Z$107,$A134,'10-11 Teamsheets'!$C$2:$C$107,Q$1)+SUBS('11-12 Teamsheets'!$S$2:$Z$119,$A134,'11-12 Teamsheets'!$C$2:$C$119,Q$1)+SUBS('12-13 Teamsheets'!$S$2:$Z$126,$A134,'12-13 Teamsheets'!$C$2:$C$126,Q$1)+SUBS('13-14 Teamsheets'!$S$2:$Z$132,$A134,'13-14 Teamsheets'!$C$2:$C$132,Q$1)+SUBS('14-15 Teamsheets'!$S$2:$Z$136,$A134,'14-15 Teamsheets'!$C$2:$C$136,Q$1)) &amp; ")"</f>
        <v>138(14)</v>
      </c>
      <c r="R134" s="27" t="str">
        <f>(GOALS('08-09 Teamsheets'!$H$2:$R$92,$A134,'08-09 Teamsheets'!$C$2:$C$92,Q$1)+GOALS('09-10 Teamsheets'!$H$2:$R$98,$A134,'09-10 Teamsheets'!$C$2:$C$98,Q$1)+GOALS('10-11 Teamsheets'!$H$2:$R$107,$A134,'10-11 Teamsheets'!$C$2:$C$107,Q$1)+GOALS('11-12 Teamsheets'!$H$2:$R$119,$A134,'11-12 Teamsheets'!$C$2:$C$119,Q$1)+GOALS('12-13 Teamsheets'!$H$2:$R$126,$A134,'12-13 Teamsheets'!$C$2:$C$126,Q$1)+GOALS('13-14 Teamsheets'!$H$2:$R$132,$A134,'13-14 Teamsheets'!$C$2:$C$132,Q$1)+GOALS('14-15 Teamsheets'!$H$2:$R$136,$A134,'14-15 Teamsheets'!$C$2:$C$136,Q$1)) &amp; "(" &amp; (GOALS('08-09 Teamsheets'!$S$2:$Z$92,$A134,'08-09 Teamsheets'!$C$2:$C$92,Q$1)+GOALS('09-10 Teamsheets'!$S$2:$Z$98,$A134,'09-10 Teamsheets'!$C$2:$C$98,Q$1)+GOALS('10-11 Teamsheets'!$S$2:$Z$107,$A134,'10-11 Teamsheets'!$C$2:$C$107,Q$1)+GOALS('11-12 Teamsheets'!$S$2:$Z$119,$A134,'11-12 Teamsheets'!$C$2:$C$119,Q$1)+GOALS('12-13 Teamsheets'!$S$2:$Z$126,$A134,'12-13 Teamsheets'!$C$2:$C$126,Q$1)+GOALS('13-14 Teamsheets'!$S$2:$Z$132,$A134,'13-14 Teamsheets'!$C$2:$C$132,Q$1)+GOALS('14-15 Teamsheets'!$S$2:$Z$136,$A134,'14-15 Teamsheets'!$C$2:$C$136,Q$1)) &amp; ")"</f>
        <v>7(1)</v>
      </c>
      <c r="S134" s="27">
        <f>Clean_sheet('08-09 Teamsheets'!$C$2:$H$92,$A134,Q$1)+Clean_sheet('09-10 Teamsheets'!$C$2:$H$98,$A134,Q$1)+Clean_sheet('10-11 Teamsheets'!$C$2:$H$107,$A134,Q$1)+Clean_sheet('11-12 Teamsheets'!$C$2:$H$119,$A134,Q$1)+Clean_sheet('12-13 Teamsheets'!$C$2:$H$126,$A134,Q$1)+Clean_sheet('13-14 Teamsheets'!$C$2:$H$132,$A134,Q$1)+Clean_sheet('14-15 Teamsheets'!$C$2:$H$136,$A134,Q$1)</f>
        <v>0</v>
      </c>
      <c r="T134" s="27" t="str">
        <f>(CARDS('08-09 Teamsheets'!$H$2:$Z$92,$A134,$CX$2,'08-09 Teamsheets'!$C$2:$C$92,Q$1)+CARDS('09-10 Teamsheets'!$H$2:$Z$98,$A134,$CX$2,'09-10 Teamsheets'!$C$2:$C$98,Q$1)+CARDS('10-11 Teamsheets'!$H$2:$Z$107,$A134,$CX$2,'10-11 Teamsheets'!$C$2:$C$107,Q$1)+CARDS('11-12 Teamsheets'!$H$2:$Z$119,$A134,$CX$2,'11-12 Teamsheets'!$C$2:$C$119,Q$1)+CARDS('12-13 Teamsheets'!$H$2:$Z$126,$A134,$CX$2,'12-13 Teamsheets'!$C$2:$C$126,Q$1)+CARDS('13-14 Teamsheets'!$H$2:$Z$132,$A134,$CX$2,'13-14 Teamsheets'!$C$2:$C$132,Q$1)+CARDS('14-15 Teamsheets'!$H$2:$Z$136,$A134,$CX$2,'14-15 Teamsheets'!$C$2:$C$136,Q$1)) &amp; "(" &amp; (CARDS('08-09 Teamsheets'!$H$2:$Z$92,$A134,$CX$3,'08-09 Teamsheets'!$C$2:$C$92,Q$1)+CARDS('09-10 Teamsheets'!$H$2:$Z$98,$A134,$CX$3,'09-10 Teamsheets'!$C$2:$C$98,Q$1)+CARDS('10-11 Teamsheets'!$H$2:$Z$107,$A134,$CX$3,'10-11 Teamsheets'!$C$2:$C$107,Q$1)+CARDS('11-12 Teamsheets'!$H$2:$Z$119,$A134,$CX$3,'11-12 Teamsheets'!$C$2:$C$119,Q$1)+CARDS('12-13 Teamsheets'!$H$2:$Z$126,$A134,$CX$3,'12-13 Teamsheets'!$C$2:$C$126,Q$1)+CARDS('13-14 Teamsheets'!$H$2:$Z$132,$A134,$CX$3,'13-14 Teamsheets'!$C$2:$C$132,Q$1)+CARDS('14-15 Teamsheets'!$H$2:$Z$136,$A134,$CX$3,'14-15 Teamsheets'!$C$2:$C$136,Q$1)) &amp; ")"</f>
        <v>22(1)</v>
      </c>
      <c r="U134" s="82">
        <f>MINS_PLAYED('08-09 Teamsheets'!$H$2:$R$92,$A134,'08-09 Teamsheets'!$C$2:$C$92,Q$1)+MINS_PLAYED('09-10 Teamsheets'!$H$2:$R$98,$A134,'09-10 Teamsheets'!$C$2:$C$98,Q$1)+ MINS_AS_SUB('08-09 Teamsheets'!$S$2:$Z$92,$A134,'08-09 Teamsheets'!$C$2:$C$92,Q$1)+ MINS_AS_SUB('09-10 Teamsheets'!$S$2:$Z$98,$A134,'09-10 Teamsheets'!$C$2:$C$98,Q$1)+MINS_PLAYED('10-11 Teamsheets'!$H$2:$R$107,$A134,'10-11 Teamsheets'!$C$2:$C$107,Q$1)+MINS_AS_SUB('10-11 Teamsheets'!$S$2:$Z$107,$A134,'10-11 Teamsheets'!$C$2:$C$107,Q$1)+MINS_PLAYED('11-12 Teamsheets'!$H$2:$R$119,$A134,'11-12 Teamsheets'!$C$2:$C$119,Q$1)+MINS_AS_SUB('11-12 Teamsheets'!$S$2:$Z$119,$A134,'11-12 Teamsheets'!$C$2:$C$119,Q$1)+MINS_PLAYED('12-13 Teamsheets'!$H$2:$R$126,$A134,'12-13 Teamsheets'!$C$2:$C$126,Q$1)+MINS_AS_SUB('12-13 Teamsheets'!$S$2:$Z$126,$A134,'12-13 Teamsheets'!$C$2:$C$126,Q$1)+MINS_PLAYED('13-14 Teamsheets'!$H$2:$R$132,$A134,'13-14 Teamsheets'!$C$2:$C$132,Q$1)+MINS_AS_SUB('13-14 Teamsheets'!$S$2:$Z$132,$A134,'13-14 Teamsheets'!$C$2:$C$132,Q$1)+MINS_PLAYED('14-15 Teamsheets'!$H$2:$R$136,$A134,'14-15 Teamsheets'!$C$2:$C$136,Q$1)+MINS_AS_SUB('14-15 Teamsheets'!$S$2:$Z$136,$A134,'14-15 Teamsheets'!$C$2:$C$136,Q$1)</f>
        <v>12562</v>
      </c>
      <c r="V134" s="27" t="s">
        <v>1635</v>
      </c>
      <c r="W134" s="27" t="s">
        <v>1635</v>
      </c>
      <c r="X134" s="27">
        <v>0</v>
      </c>
      <c r="Y134" s="27" t="s">
        <v>1635</v>
      </c>
      <c r="Z134" s="82">
        <v>0</v>
      </c>
      <c r="AA134" s="27" t="s">
        <v>1635</v>
      </c>
      <c r="AB134" s="27" t="s">
        <v>1635</v>
      </c>
      <c r="AC134" s="27">
        <v>0</v>
      </c>
      <c r="AD134" s="27" t="s">
        <v>1635</v>
      </c>
      <c r="AE134" s="82">
        <v>0</v>
      </c>
      <c r="AF134" s="27" t="s">
        <v>1635</v>
      </c>
      <c r="AG134" s="27" t="s">
        <v>1635</v>
      </c>
      <c r="AH134" s="27">
        <v>0</v>
      </c>
      <c r="AI134" s="27" t="s">
        <v>1635</v>
      </c>
      <c r="AJ134" s="82">
        <v>0</v>
      </c>
      <c r="AK134" s="27" t="s">
        <v>1635</v>
      </c>
      <c r="AL134" s="27" t="s">
        <v>1635</v>
      </c>
      <c r="AM134" s="27">
        <v>0</v>
      </c>
      <c r="AN134" s="27" t="s">
        <v>1635</v>
      </c>
      <c r="AO134" s="82">
        <v>0</v>
      </c>
      <c r="AP134" s="27" t="s">
        <v>1635</v>
      </c>
      <c r="AQ134" s="27" t="s">
        <v>1635</v>
      </c>
      <c r="AR134" s="27">
        <v>0</v>
      </c>
      <c r="AS134" s="27" t="s">
        <v>1635</v>
      </c>
      <c r="AT134" s="82">
        <v>0</v>
      </c>
      <c r="AU134" s="27" t="s">
        <v>1635</v>
      </c>
      <c r="AV134" s="27" t="s">
        <v>1635</v>
      </c>
      <c r="AW134" s="27">
        <v>0</v>
      </c>
      <c r="AX134" s="27" t="s">
        <v>1635</v>
      </c>
      <c r="AY134" s="82">
        <v>0</v>
      </c>
      <c r="AZ134" s="27" t="str">
        <f>(APPS('07-08 Teamsheets'!$H$2:$R$88,$A134,'07-08 Teamsheets'!$C$2:$C$88,AZ$1)+APPS('11-12 Teamsheets'!$H$2:$R$119,$A134,'11-12 Teamsheets'!$C$2:$C$119,AZ$1)+APPS('12-13 Teamsheets'!$H$2:$R$126,$A134,'12-13 Teamsheets'!$C$2:$C$126,AZ$1)+APPS('13-14 Teamsheets'!$H$2:$R$132,$A134,'13-14 Teamsheets'!$C$2:$C$132,AZ$1)+APPS('14-15 Teamsheets'!$H$2:$R$136,$A134,'14-15 Teamsheets'!$C$2:$C$136,AZ$1)) &amp; "(" &amp; (SUBS('07-08 Teamsheets'!$S$2:$Z$88,$A134,'07-08 Teamsheets'!$C$2:$C$88,AZ$1)+SUBS('11-12 Teamsheets'!$S$2:$Z$119,$A134,'11-12 Teamsheets'!$C$2:$C$119,AZ$1)+SUBS('12-13 Teamsheets'!$S$2:$Z$126,$A134,'12-13 Teamsheets'!$C$2:$C$126,AZ$1)+SUBS('13-14 Teamsheets'!$S$2:$Z$132,$A134,'13-14 Teamsheets'!$C$2:$C$132,AZ$1)+SUBS('14-15 Teamsheets'!$S$2:$Z$136,$A134,'14-15 Teamsheets'!$C$2:$C$136,AZ$1)) &amp; ")"</f>
        <v>2(1)</v>
      </c>
      <c r="BA134" s="27" t="str">
        <f>(GOALS('07-08 Teamsheets'!$H$2:$R$88,$A134,'07-08 Teamsheets'!$C$2:$C$88,AZ$1)+GOALS('11-12 Teamsheets'!$H$2:$R$119,$A134,'11-12 Teamsheets'!$C$2:$C$119,AZ$1)+GOALS('12-13 Teamsheets'!$H$2:$R$126,$A134,'12-13 Teamsheets'!$C$2:$C$126,AZ$1)+GOALS('13-14 Teamsheets'!$H$2:$R$132,$A134,'13-14 Teamsheets'!$C$2:$C$132,AZ$1)+GOALS('14-15 Teamsheets'!$H$2:$R$136,$A134,'14-15 Teamsheets'!$C$2:$C$136,AZ$1)) &amp; "(" &amp; (GOALS('07-08 Teamsheets'!$S$2:$Z$88,$A134,'07-08 Teamsheets'!$C$2:$C$88,AZ$1)+GOALS('11-12 Teamsheets'!$S$2:$Z$119,$A134,'11-12 Teamsheets'!$C$2:$C$119,AZ$1)+GOALS('12-13 Teamsheets'!$S$2:$Z$126,$A134,'12-13 Teamsheets'!$C$2:$C$126,AZ$1)+GOALS('13-14 Teamsheets'!$S$2:$Z$132,$A134,'13-14 Teamsheets'!$C$2:$C$132,AZ$1)+GOALS('14-15 Teamsheets'!$S$2:$Z$136,$A134,'14-15 Teamsheets'!$C$2:$C$136,AZ$1)) &amp; ")"</f>
        <v>0(0)</v>
      </c>
      <c r="BB134" s="27">
        <f>Clean_sheet('07-08 Teamsheets'!$C$2:$H$92,$A134,AZ$1)+Clean_sheet('11-12 Teamsheets'!$C$2:$H$119,$A134,AZ$1)+Clean_sheet('12-13 Teamsheets'!$C$2:$H$126,$A134,AZ$1)+Clean_sheet('13-14 Teamsheets'!$C$2:$H$132,$A134,AZ$1)+Clean_sheet('14-15 Teamsheets'!$C$2:$H$136,$A134,AZ$1)</f>
        <v>0</v>
      </c>
      <c r="BC134" s="27" t="str">
        <f>(CARDS('07-08 Teamsheets'!$H$2:$Z$88,$A134,$CX$2,'07-08 Teamsheets'!$C$2:$C$88,AZ$1)+CARDS('11-12 Teamsheets'!$H$2:$Z$119,$A134,$CX$2,'11-12 Teamsheets'!$C$2:$C$119,AZ$1)+CARDS('12-13 Teamsheets'!$H$2:$Z$126,$A134,$CX$2,'12-13 Teamsheets'!$C$2:$C$126,AZ$1)+CARDS('13-14 Teamsheets'!$H$2:$Z$132,$A134,$CX$2,'13-14 Teamsheets'!$C$2:$C$132,AZ$1)+CARDS('14-15 Teamsheets'!$H$2:$Z$136,$A134,$CX$2,'14-15 Teamsheets'!$C$2:$C$136,AZ$1)) &amp; "(" &amp; (CARDS('07-08 Teamsheets'!$H$2:$Z$88,$A134,$CX$3,'07-08 Teamsheets'!$C$2:$C$88,AZ$1)+CARDS('11-12 Teamsheets'!$H$2:$Z$119,$A134,$CX$3,'11-12 Teamsheets'!$C$2:$C$119,AZ$1)+CARDS('12-13 Teamsheets'!$H$2:$Z$126,$A134,$CX$3,'12-13 Teamsheets'!$C$2:$C$126,AZ$1)+CARDS('13-14 Teamsheets'!$H$2:$Z$132,$A134,$CX$3,'13-14 Teamsheets'!$C$2:$C$132,AZ$1)+CARDS('14-15 Teamsheets'!$H$2:$Z$136,$A134,$CX$3,'14-15 Teamsheets'!$C$2:$C$136,AZ$1)) &amp; ")"</f>
        <v>0(0)</v>
      </c>
      <c r="BD134" s="82">
        <f>MINS_PLAYED('07-08 Teamsheets'!$H$2:$R$88,$A134,'07-08 Teamsheets'!$C$2:$C$88,AZ$1)+MINS_PLAYED('11-12 Teamsheets'!$H$2:$R$119,$A134,'11-12 Teamsheets'!$C$2:$C$119,AZ$1)+MINS_PLAYED('12-13 Teamsheets'!$H$2:$R$126,$A134,'12-13 Teamsheets'!$C$2:$C$126,AZ$1)+MINS_PLAYED('13-14 Teamsheets'!$H$2:$R$132,$A134,'13-14 Teamsheets'!$C$2:$C$132,AZ$1)+MINS_PLAYED('14-15 Teamsheets'!$H$2:$R$136,$A134,'14-15 Teamsheets'!$C$2:$C$136,AZ$1)+MINS_AS_SUB('07-08 Teamsheets'!$S$2:$Z$88,$A134,'07-08 Teamsheets'!$C$2:$C$88,AZ$1)+MINS_AS_SUB('11-12 Teamsheets'!$S$2:$Z$119,$A134,'11-12 Teamsheets'!$C$2:$C$119,AZ$1)+MINS_AS_SUB('12-13 Teamsheets'!$S$2:$Z$126,$A134,'12-13 Teamsheets'!$C$2:$C$126,AZ$1)+MINS_AS_SUB('13-14 Teamsheets'!$S$2:$Z$132,$A134,'13-14 Teamsheets'!$C$2:$C$132,AZ$1)+MINS_AS_SUB('14-15 Teamsheets'!$S$2:$Z$136,$A134,'14-15 Teamsheets'!$C$2:$C$136,AZ$1)</f>
        <v>219</v>
      </c>
      <c r="BE134" s="27" t="str">
        <f>(APPS('08-09 Teamsheets'!$H$2:$R$92,$A134,'08-09 Teamsheets'!$C$2:$C$92,BE$1)+APPS('09-10 Teamsheets'!$H$2:$R$98,$A134,'09-10 Teamsheets'!$C$2:$C$98,BE$1)+APPS('10-11 Teamsheets'!$H$2:$R$107,$A134,'10-11 Teamsheets'!$C$2:$C$107,BE$1)+APPS('11-12 Teamsheets'!$H$2:$R$119,$A134,'11-12 Teamsheets'!$C$2:$C$119,BE$1)+APPS('12-13 Teamsheets'!$H$2:$R$126,$A134,'12-13 Teamsheets'!$C$2:$C$126,BE$1)+APPS('13-14 Teamsheets'!$H$2:$R$132,$A134,'13-14 Teamsheets'!$C$2:$C$132,BE$1)+APPS('14-15 Teamsheets'!$H$2:$R$136,$A134,'14-15 Teamsheets'!$C$2:$C$136,BE$1)) &amp; "(" &amp; (SUBS('08-09 Teamsheets'!$S$2:$Z$92,$A134,'08-09 Teamsheets'!$C$2:$C$92,BE$1)+SUBS('09-10 Teamsheets'!$S$2:$Z$98,$A134,'09-10 Teamsheets'!$C$2:$C$98,BE$1)+SUBS('10-11 Teamsheets'!$S$2:$Z$107,$A134,'10-11 Teamsheets'!$C$2:$C$107,BE$1)+SUBS('11-12 Teamsheets'!$S$2:$Z$119,$A134,'11-12 Teamsheets'!$C$2:$C$119,BE$1)+SUBS('12-13 Teamsheets'!$S$2:$Z$126,$A134,'12-13 Teamsheets'!$C$2:$C$126,BE$1)+SUBS('13-14 Teamsheets'!$S$2:$Z$132,$A134,'13-14 Teamsheets'!$C$2:$C$132,BE$1)+SUBS('14-15 Teamsheets'!$S$2:$Z$136,$A134,'14-15 Teamsheets'!$C$2:$C$136,BE$1)) &amp; ")"</f>
        <v>4(1)</v>
      </c>
      <c r="BF134" s="27" t="str">
        <f>(GOALS('08-09 Teamsheets'!$H$2:$R$92,$A134,'08-09 Teamsheets'!$C$2:$C$92,BE$1)+GOALS('09-10 Teamsheets'!$H$2:$R$98,$A134,'09-10 Teamsheets'!$C$2:$C$98,BE$1)+GOALS('10-11 Teamsheets'!$H$2:$R$107,$A134,'10-11 Teamsheets'!$C$2:$C$107,BE$1)+GOALS('11-12 Teamsheets'!$H$2:$R$119,$A134,'11-12 Teamsheets'!$C$2:$C$119,BE$1)+GOALS('12-13 Teamsheets'!$H$2:$R$126,$A134,'12-13 Teamsheets'!$C$2:$C$126,BE$1)+GOALS('13-14 Teamsheets'!$H$2:$R$132,$A134,'13-14 Teamsheets'!$C$2:$C$132,BE$1)+GOALS('14-15 Teamsheets'!$H$2:$R$136,$A134,'14-15 Teamsheets'!$C$2:$C$136,BE$1)) &amp; "(" &amp; (GOALS('08-09 Teamsheets'!$S$2:$Z$92,$A134,'08-09 Teamsheets'!$C$2:$C$92,BE$1)+GOALS('09-10 Teamsheets'!$S$2:$Z$98,$A134,'09-10 Teamsheets'!$C$2:$C$98,BE$1)+GOALS('10-11 Teamsheets'!$S$2:$Z$107,$A134,'10-11 Teamsheets'!$C$2:$C$107,BE$1)+GOALS('11-12 Teamsheets'!$S$2:$Z$119,$A134,'11-12 Teamsheets'!$C$2:$C$119,BE$1)+GOALS('12-13 Teamsheets'!$S$2:$Z$126,$A134,'12-13 Teamsheets'!$C$2:$C$126,BE$1)+GOALS('13-14 Teamsheets'!$S$2:$Z$132,$A134,'13-14 Teamsheets'!$C$2:$C$132,BE$1)+GOALS('14-15 Teamsheets'!$S$2:$Z$136,$A134,'14-15 Teamsheets'!$C$2:$C$136,BE$1)) &amp; ")"</f>
        <v>0(0)</v>
      </c>
      <c r="BG134" s="27">
        <f>Clean_sheet('08-09 Teamsheets'!$C$2:$H$92,$A134,BE$1)+Clean_sheet('09-10 Teamsheets'!$C$2:$H$98,$A134,BE$1)+Clean_sheet('10-11 Teamsheets'!$C$2:$H$107,$A134,BE$1)+Clean_sheet('11-12 Teamsheets'!$C$2:$H$119,$A134,BE$1)+Clean_sheet('12-13 Teamsheets'!$C$2:$H$126,$A134,BE$1)+Clean_sheet('13-14 Teamsheets'!$C$2:$H$132,$A134,BE$1)+Clean_sheet('14-15 Teamsheets'!$C$2:$H$136,$A134,BE$1)</f>
        <v>0</v>
      </c>
      <c r="BH134" s="27" t="str">
        <f>(CARDS('08-09 Teamsheets'!$H$2:$Z$92,$A134,$CX$2,'08-09 Teamsheets'!$C$2:$C$92,BE$1)+CARDS('09-10 Teamsheets'!$H$2:$Z$98,$A134,$CX$2,'09-10 Teamsheets'!$C$2:$C$98,BE$1)+CARDS('10-11 Teamsheets'!$H$2:$Z$107,$A134,$CX$2,'10-11 Teamsheets'!$C$2:$C$107,BE$1)+CARDS('11-12 Teamsheets'!$H$2:$Z$119,$A134,$CX$2,'11-12 Teamsheets'!$C$2:$C$119,BE$1)+CARDS('12-13 Teamsheets'!$H$2:$Z$126,$A134,$CX$2,'12-13 Teamsheets'!$C$2:$C$126,BE$1)+CARDS('13-14 Teamsheets'!$H$2:$Z$132,$A134,$CX$2,'13-14 Teamsheets'!$C$2:$C$132,BE$1)+CARDS('14-15 Teamsheets'!$H$2:$Z$136,$A134,$CX$2,'14-15 Teamsheets'!$C$2:$C$136,BE$1)) &amp; "(" &amp; (CARDS('08-09 Teamsheets'!$H$2:$Z$92,$A134,$CX$3,'08-09 Teamsheets'!$C$2:$C$92,BE$1)+CARDS('09-10 Teamsheets'!$H$2:$Z$98,$A134,$CX$3,'09-10 Teamsheets'!$C$2:$C$98,BE$1)+CARDS('10-11 Teamsheets'!$H$2:$Z$107,$A134,$CX$3,'10-11 Teamsheets'!$C$2:$C$107,BE$1)+CARDS('11-12 Teamsheets'!$H$2:$Z$119,$A134,$CX$3,'11-12 Teamsheets'!$C$2:$C$119,BE$1)+CARDS('12-13 Teamsheets'!$H$2:$Z$126,$A134,$CX$3,'12-13 Teamsheets'!$C$2:$C$126,BE$1)+CARDS('13-14 Teamsheets'!$H$2:$Z$132,$A134,$CX$3,'13-14 Teamsheets'!$C$2:$C$132,BE$1)+CARDS('14-15 Teamsheets'!$H$2:$Z$136,$A134,$CX$3,'14-15 Teamsheets'!$C$2:$C$136,BE$1)) &amp; ")"</f>
        <v>1(1)</v>
      </c>
      <c r="BI134" s="82">
        <f>MINS_PLAYED('08-09 Teamsheets'!$H$2:$R$92,$A134,'08-09 Teamsheets'!$C$2:$C$92,BE$1)+MINS_PLAYED('09-10 Teamsheets'!$H$2:$R$98,$A134,'09-10 Teamsheets'!$C$2:$C$98,BE$1)+ MINS_AS_SUB('08-09 Teamsheets'!$S$2:$Z$92,$A134,'08-09 Teamsheets'!$C$2:$C$92,BE$1)+ MINS_AS_SUB('09-10 Teamsheets'!$S$2:$Z$98,$A134,'09-10 Teamsheets'!$C$2:$C$98,BE$1)+MINS_PLAYED('10-11 Teamsheets'!$H$2:$R$107,$A134,'10-11 Teamsheets'!$C$2:$C$107,BE$1)+MINS_AS_SUB('10-11 Teamsheets'!$S$2:$Z$107,$A134,'10-11 Teamsheets'!$C$2:$C$107,BE$1)+MINS_PLAYED('11-12 Teamsheets'!$H$2:$R$119,$A134,'11-12 Teamsheets'!$C$2:$C$119,BE$1)+MINS_AS_SUB('11-12 Teamsheets'!$S$2:$Z$119,$A134,'11-12 Teamsheets'!$C$2:$C$119,BE$1)+MINS_PLAYED('12-13 Teamsheets'!$H$2:$R$126,$A134,'12-13 Teamsheets'!$C$2:$C$126,BE$1)+MINS_AS_SUB('12-13 Teamsheets'!$S$2:$Z$126,$A134,'12-13 Teamsheets'!$C$2:$C$126,BE$1)+MINS_PLAYED('13-14 Teamsheets'!$H$2:$R$132,$A134,'13-14 Teamsheets'!$C$2:$C$132,BE$1)+MINS_AS_SUB('13-14 Teamsheets'!$S$2:$Z$132,$A134,'13-14 Teamsheets'!$C$2:$C$132,BE$1)+MINS_PLAYED('14-15 Teamsheets'!$H$2:$R$136,$A134,'14-15 Teamsheets'!$C$2:$C$136,BE$1)+MINS_AS_SUB('14-15 Teamsheets'!$S$2:$Z$136,$A134,'14-15 Teamsheets'!$C$2:$C$136,BE$1)</f>
        <v>343</v>
      </c>
      <c r="BJ134" s="27" t="str">
        <f>(APPS('07-08 Teamsheets'!$H$2:$R$88,$A134,'07-08 Teamsheets'!$C$2:$C$88,BJ$1)+APPS('08-09 Teamsheets'!$H$2:$R$92,$A134,'08-09 Teamsheets'!$C$2:$C$92,BJ$1)+APPS('09-10 Teamsheets'!$H$2:$R$98,$A134,'09-10 Teamsheets'!$C$2:$C$98,BJ$1)+APPS('10-11 Teamsheets'!$H$2:$R$106,$A134,'10-11 Teamsheets'!$C$2:$C$106,BJ$1)+APPS('11-12 Teamsheets'!$H$2:$R$119,$A134,'11-12 Teamsheets'!$C$2:$C$119,BJ$1)+APPS('12-13 Teamsheets'!$H$2:$R$126,$A134,'12-13 Teamsheets'!$C$2:$C$126,BJ$1)+APPS('13-14 Teamsheets'!$H$2:$R$132,$A134,'13-14 Teamsheets'!$C$2:$C$132,BJ$1)+APPS('14-15 Teamsheets'!$H$2:$R$136,$A134,'14-15 Teamsheets'!$C$2:$C$136,BJ$1)) &amp; "(" &amp; (SUBS('07-08 Teamsheets'!$S$2:$Z$88,$A134,'07-08 Teamsheets'!$C$2:$C$88,BJ$1)+SUBS('08-09 Teamsheets'!$S$2:$Z$92,$A134,'08-09 Teamsheets'!$C$2:$C$92,BJ$1)+SUBS('09-10 Teamsheets'!$S$2:$Z$98,$A134,'09-10 Teamsheets'!$C$2:$C$98,BJ$1)+SUBS('10-11 Teamsheets'!$S$2:$Z$106,$A134,'10-11 Teamsheets'!$C$2:$C$106,BJ$1)+SUBS('11-12 Teamsheets'!$S$2:$Z$119,$A134,'11-12 Teamsheets'!$C$2:$C$119,BJ$1)+SUBS('12-13 Teamsheets'!$S$2:$Z$126,$A134,'12-13 Teamsheets'!$C$2:$C$126,BJ$1)+SUBS('13-14 Teamsheets'!$S$2:$Z$132,$A134,'13-14 Teamsheets'!$C$2:$C$132,BJ$1)+SUBS('14-15 Teamsheets'!$S$2:$Z$136,$A134,'14-15 Teamsheets'!$C$2:$C$136,BJ$1)) &amp; ")"</f>
        <v>12(0)</v>
      </c>
      <c r="BK134" s="27" t="str">
        <f>(GOALS('07-08 Teamsheets'!$H$2:$R$88,$A134,'07-08 Teamsheets'!$C$2:$C$88,BJ$1)+GOALS('08-09 Teamsheets'!$H$2:$R$92,$A134,'08-09 Teamsheets'!$C$2:$C$92,BJ$1)+GOALS('09-10 Teamsheets'!$H$2:$R$98,$A134,'09-10 Teamsheets'!$C$2:$C$98,BJ$1)+GOALS('10-11 Teamsheets'!$H$2:$R$106,$A134,'10-11 Teamsheets'!$C$2:$C$106,BJ$1)+GOALS('11-12 Teamsheets'!$H$2:$R$119,$A134,'11-12 Teamsheets'!$C$2:$C$119,BJ$1)+GOALS('12-13 Teamsheets'!$H$2:$R$126,$A134,'12-13 Teamsheets'!$C$2:$C$126,BJ$1)+GOALS('13-14 Teamsheets'!$H$2:$R$132,$A134,'13-14 Teamsheets'!$C$2:$C$132,BJ$1)+GOALS('14-15 Teamsheets'!$H$2:$R$136,$A134,'14-15 Teamsheets'!$C$2:$C$136,BJ$1)) &amp; "(" &amp; (GOALS('07-08 Teamsheets'!$S$2:$Z$88,$A134,'07-08 Teamsheets'!$C$2:$C$88,BJ$1)+GOALS('08-09 Teamsheets'!$S$2:$Z$92,$A134,'08-09 Teamsheets'!$C$2:$C$92,BJ$1)+GOALS('09-10 Teamsheets'!$S$2:$Z$98,$A134,'09-10 Teamsheets'!$C$2:$C$98,BJ$1)+GOALS('10-11 Teamsheets'!$S$2:$Z$106,$A134,'10-11 Teamsheets'!$C$2:$C$106,BJ$1)+GOALS('11-12 Teamsheets'!$S$2:$Z$119,$A134,'11-12 Teamsheets'!$C$2:$C$119,BJ$1)+GOALS('12-13 Teamsheets'!$S$2:$Z$126,$A134,'12-13 Teamsheets'!$C$2:$C$126,BJ$1)+GOALS('13-14 Teamsheets'!$S$2:$Z$132,$A134,'13-14 Teamsheets'!$C$2:$C$132,BJ$1)+GOALS('14-15 Teamsheets'!$S$2:$Z$136,$A134,'14-15 Teamsheets'!$C$2:$C$136,BJ$1)) &amp; ")"</f>
        <v>0(0)</v>
      </c>
      <c r="BL134" s="27">
        <f>Clean_sheet('07-08 Teamsheets'!$C$2:$H$92,$A134,BJ$1)+Clean_sheet('08-09 Teamsheets'!$C$2:$H$92,$A134,BJ$1)+Clean_sheet('09-10 Teamsheets'!$C$2:$H$98,$A134,BJ$1)+Clean_sheet('10-11 Teamsheets'!$C$2:$H$106,$A134,BJ$1)+Clean_sheet('11-12 Teamsheets'!$C$2:$H$119,$A134,BJ$1)+Clean_sheet('12-13 Teamsheets'!$C$2:$H$126,$A134,BJ$1)+Clean_sheet('13-14 Teamsheets'!$C$2:$H$132,$A134,BJ$1)+Clean_sheet('14-15 Teamsheets'!$C$2:$H$136,$A134,BJ$1)</f>
        <v>0</v>
      </c>
      <c r="BM134" s="27" t="str">
        <f>(CARDS('07-08 Teamsheets'!$H$2:$Z$88,$A134,$CX$2,'07-08 Teamsheets'!$C$2:$C$88,BJ$1)+CARDS('08-09 Teamsheets'!$H$2:$Z$92,$A134,$CX$2,'08-09 Teamsheets'!$C$2:$C$92,BJ$1)+CARDS('09-10 Teamsheets'!$H$2:$Z$98,$A134,$CX$2,'09-10 Teamsheets'!$C$2:$C$98,BJ$1)+CARDS('10-11 Teamsheets'!$H$2:$Z$106,$A134,$CX$2,'10-11 Teamsheets'!$C$2:$C$106,BJ$1)+CARDS('11-12 Teamsheets'!$H$2:$Z$119,$A134,$CX$2,'11-12 Teamsheets'!$C$2:$C$119,BJ$1)+CARDS('12-13 Teamsheets'!$H$2:$Z$126,$A134,$CX$2,'12-13 Teamsheets'!$C$2:$C$126,BJ$1)+CARDS('13-14 Teamsheets'!$H$2:$Z$132,$A134,$CX$2,'13-14 Teamsheets'!$C$2:$C$132,BJ$1)+CARDS('14-15 Teamsheets'!$H$2:$Z$136,$A134,$CX$2,'14-15 Teamsheets'!$C$2:$C$136,BJ$1)) &amp; "(" &amp; (CARDS('07-08 Teamsheets'!$H$2:$Z$88,$A134,$CX$3,'07-08 Teamsheets'!$C$2:$C$88,BJ$1)+CARDS('08-09 Teamsheets'!$H$2:$Z$92,$A134,$CX$3,'08-09 Teamsheets'!$C$2:$C$92,BJ$1)+CARDS('09-10 Teamsheets'!$H$2:$Z$98,$A134,$CX$3,'09-10 Teamsheets'!$C$2:$C$98,BJ$1)+CARDS('10-11 Teamsheets'!$H$2:$Z$106,$A134,$CX$3,'10-11 Teamsheets'!$C$2:$C$106,BJ$1)+CARDS('11-12 Teamsheets'!$H$2:$Z$119,$A134,$CX$3,'11-12 Teamsheets'!$C$2:$C$119,BJ$1)+CARDS('12-13 Teamsheets'!$H$2:$Z$126,$A134,$CX$3,'12-13 Teamsheets'!$C$2:$C$126,BJ$1)+CARDS('13-14 Teamsheets'!$H$2:$Z$132,$A134,$CX$3,'13-14 Teamsheets'!$C$2:$C$132,BJ$1)+CARDS('14-15 Teamsheets'!$H$2:$Z$136,$A134,$CX$3,'14-15 Teamsheets'!$C$2:$C$136,BJ$1)) &amp; ")"</f>
        <v>0(1)</v>
      </c>
      <c r="BN134" s="82">
        <f>MINS_PLAYED('07-08 Teamsheets'!$H$2:$R$88,$A134,'07-08 Teamsheets'!$C$2:$C$88,BJ$1)+MINS_PLAYED('08-09 Teamsheets'!$H$2:$R$92,$A134,'08-09 Teamsheets'!$C$2:$C$92,BJ$1)+MINS_PLAYED('09-10 Teamsheets'!$H$2:$R$98,$A134,'09-10 Teamsheets'!$C$2:$C$98,BJ$1)+MINS_PLAYED('10-11 Teamsheets'!$H$2:$R$106,$A134,'10-11 Teamsheets'!$C$2:$C$106,BJ$1)+MINS_PLAYED('11-12 Teamsheets'!$H$2:$R$119,$A134,'11-12 Teamsheets'!$C$2:$C$119,BJ$1)+MINS_PLAYED('12-13 Teamsheets'!$H$2:$R$126,$A134,'12-13 Teamsheets'!$C$2:$C$126,BJ$1)+MINS_PLAYED('13-14 Teamsheets'!$H$2:$R$132,$A134,'13-14 Teamsheets'!$C$2:$C$132,BJ$1)+MINS_PLAYED('14-15 Teamsheets'!$H$2:$R$136,$A134,'14-15 Teamsheets'!$C$2:$C$136,BJ$1)+MINS_AS_SUB('07-08 Teamsheets'!$S$2:$Z$88,$A134,'07-08 Teamsheets'!$C$2:$C$88,BJ$1)+MINS_AS_SUB('08-09 Teamsheets'!$S$2:$Z$92,$A134,'08-09 Teamsheets'!$C$2:$C$92,BJ$1)+MINS_AS_SUB('09-10 Teamsheets'!$S$2:$Z$98,$A134,'09-10 Teamsheets'!$C$2:$C$98,BJ$1)+MINS_AS_SUB('10-11 Teamsheets'!$S$2:$Z$106,$A134,'10-11 Teamsheets'!$C$2:$C$106,BJ$1)+MINS_AS_SUB('11-12 Teamsheets'!$S$2:$Z$119,$A134,'11-12 Teamsheets'!$C$2:$C$119,BJ$1)+MINS_AS_SUB('12-13 Teamsheets'!$S$2:$Z$126,$A134,'12-13 Teamsheets'!$C$2:$C$126,BJ$1)+MINS_AS_SUB('13-14 Teamsheets'!$S$2:$Z$132,$A134,'13-14 Teamsheets'!$C$2:$C$132,BJ$1)+MINS_AS_SUB('14-15 Teamsheets'!$S$2:$Z$136,$A134,'14-15 Teamsheets'!$C$2:$C$136,BJ$1)</f>
        <v>1007</v>
      </c>
      <c r="BO134" s="27" t="str">
        <f>(APPS('07-08 Teamsheets'!$H$2:$R$88,$A134,'07-08 Teamsheets'!$C$2:$C$88,BO$1)+APPS('08-09 Teamsheets'!$H$2:$R$92,$A134,'08-09 Teamsheets'!$C$2:$C$92,BO$1)+APPS('09-10 Teamsheets'!$H$2:$R$98,$A134,'09-10 Teamsheets'!$C$2:$C$98,BO$1)+APPS('10-11 Teamsheets'!$H$2:$R$106,$A134,'10-11 Teamsheets'!$C$2:$C$106,BO$1)+APPS('11-12 Teamsheets'!$H$2:$R$119,$A134,'11-12 Teamsheets'!$C$2:$C$119,BO$1)+APPS('12-13 Teamsheets'!$H$2:$R$126,$A134,'12-13 Teamsheets'!$C$2:$C$126,BO$1)+APPS('13-14 Teamsheets'!$H$2:$R$132,$A134,'13-14 Teamsheets'!$C$2:$C$132,BO$1)+APPS('14-15 Teamsheets'!$H$2:$R$136,$A134,'14-15 Teamsheets'!$C$2:$C$136,BO$1)) &amp; "(" &amp; (SUBS('07-08 Teamsheets'!$S$2:$Z$88,$A134,'07-08 Teamsheets'!$C$2:$C$88,BO$1)+SUBS('08-09 Teamsheets'!$S$2:$Z$92,$A134,'08-09 Teamsheets'!$C$2:$C$92,BO$1)+SUBS('09-10 Teamsheets'!$S$2:$Z$98,$A134,'09-10 Teamsheets'!$C$2:$C$98,BO$1)+SUBS('10-11 Teamsheets'!$S$2:$Z$106,$A134,'10-11 Teamsheets'!$C$2:$C$106,BO$1)+SUBS('11-12 Teamsheets'!$S$2:$Z$119,$A134,'11-12 Teamsheets'!$C$2:$C$119,BO$1)+SUBS('12-13 Teamsheets'!$S$2:$Z$126,$A134,'12-13 Teamsheets'!$C$2:$C$126,BO$1)+SUBS('13-14 Teamsheets'!$S$2:$Z$132,$A134,'13-14 Teamsheets'!$C$2:$C$132,BO$1)+SUBS('14-15 Teamsheets'!$S$2:$Z$136,$A134,'14-15 Teamsheets'!$C$2:$C$136,BO$1)) &amp; ")"</f>
        <v>11(1)</v>
      </c>
      <c r="BP134" s="27" t="str">
        <f>(GOALS('07-08 Teamsheets'!$H$2:$R$88,$A134,'07-08 Teamsheets'!$C$2:$C$88,BO$1)+GOALS('08-09 Teamsheets'!$H$2:$R$92,$A134,'08-09 Teamsheets'!$C$2:$C$92,BO$1)+GOALS('09-10 Teamsheets'!$H$2:$R$98,$A134,'09-10 Teamsheets'!$C$2:$C$98,BO$1)+GOALS('10-11 Teamsheets'!$H$2:$R$106,$A134,'10-11 Teamsheets'!$C$2:$C$106,BO$1)+GOALS('11-12 Teamsheets'!$H$2:$R$119,$A134,'11-12 Teamsheets'!$C$2:$C$119,BO$1)+GOALS('12-13 Teamsheets'!$H$2:$R$126,$A134,'12-13 Teamsheets'!$C$2:$C$126,BO$1)+GOALS('13-14 Teamsheets'!$H$2:$R$132,$A134,'13-14 Teamsheets'!$C$2:$C$132,BO$1)+GOALS('14-15 Teamsheets'!$H$2:$R$136,$A134,'14-15 Teamsheets'!$C$2:$C$136,BO$1)) &amp; "(" &amp; (GOALS('07-08 Teamsheets'!$S$2:$Z$88,$A134,'07-08 Teamsheets'!$C$2:$C$88,BO$1)+GOALS('08-09 Teamsheets'!$S$2:$Z$92,$A134,'08-09 Teamsheets'!$C$2:$C$92,BO$1)+GOALS('09-10 Teamsheets'!$S$2:$Z$98,$A134,'09-10 Teamsheets'!$C$2:$C$98,BO$1)+GOALS('10-11 Teamsheets'!$S$2:$Z$106,$A134,'10-11 Teamsheets'!$C$2:$C$106,BO$1)+GOALS('11-12 Teamsheets'!$S$2:$Z$119,$A134,'11-12 Teamsheets'!$C$2:$C$119,BO$1)+GOALS('12-13 Teamsheets'!$S$2:$Z$126,$A134,'12-13 Teamsheets'!$C$2:$C$126,BO$1)+GOALS('13-14 Teamsheets'!$S$2:$Z$132,$A134,'13-14 Teamsheets'!$C$2:$C$132,BO$1)+GOALS('14-15 Teamsheets'!$S$2:$Z$136,$A134,'14-15 Teamsheets'!$C$2:$C$136,BO$1)) &amp; ")"</f>
        <v>1(0)</v>
      </c>
      <c r="BQ134" s="27">
        <f>Clean_sheet('07-08 Teamsheets'!$C$2:$H$92,$A134,BO$1)+Clean_sheet('08-09 Teamsheets'!$C$2:$H$92,$A134,BO$1)+Clean_sheet('09-10 Teamsheets'!$C$2:$H$98,$A134,BO$1)+Clean_sheet('10-11 Teamsheets'!$C$2:$H$106,$A134,BO$1)+Clean_sheet('11-12 Teamsheets'!$C$2:$H$119,$A134,BO$1)+Clean_sheet('12-13 Teamsheets'!$C$2:$H$126,$A134,BO$1)+Clean_sheet('13-14 Teamsheets'!$C$2:$H$132,$A134,BO$1)+Clean_sheet('14-15 Teamsheets'!$C$2:$H$136,$A134,BO$1)</f>
        <v>0</v>
      </c>
      <c r="BR134" s="27" t="str">
        <f>(CARDS('07-08 Teamsheets'!$H$2:$Z$88,$A134,$CX$2,'07-08 Teamsheets'!$C$2:$C$88,BO$1)+CARDS('08-09 Teamsheets'!$H$2:$Z$92,$A134,$CX$2,'08-09 Teamsheets'!$C$2:$C$92,BO$1)+CARDS('09-10 Teamsheets'!$H$2:$Z$98,$A134,$CX$2,'09-10 Teamsheets'!$C$2:$C$98,BO$1)+CARDS('10-11 Teamsheets'!$H$2:$Z$106,$A134,$CX$2,'10-11 Teamsheets'!$C$2:$C$106,BO$1)+CARDS('11-12 Teamsheets'!$H$2:$Z$119,$A134,$CX$2,'11-12 Teamsheets'!$C$2:$C$119,BO$1)+CARDS('12-13 Teamsheets'!$H$2:$Z$126,$A134,$CX$2,'12-13 Teamsheets'!$C$2:$C$126,BO$1)+CARDS('13-14 Teamsheets'!$H$2:$Z$132,$A134,$CX$2,'13-14 Teamsheets'!$C$2:$C$132,BO$1)+CARDS('14-15 Teamsheets'!$H$2:$Z$136,$A134,$CX$2,'14-15 Teamsheets'!$C$2:$C$136,BO$1)) &amp; "(" &amp; (CARDS('07-08 Teamsheets'!$H$2:$Z$88,$A134,$CX$3,'07-08 Teamsheets'!$C$2:$C$88,BO$1)+CARDS('08-09 Teamsheets'!$H$2:$Z$92,$A134,$CX$3,'08-09 Teamsheets'!$C$2:$C$92,BO$1)+CARDS('09-10 Teamsheets'!$H$2:$Z$98,$A134,$CX$3,'09-10 Teamsheets'!$C$2:$C$98,BO$1)+CARDS('10-11 Teamsheets'!$H$2:$Z$106,$A134,$CX$3,'10-11 Teamsheets'!$C$2:$C$106,BO$1)+CARDS('11-12 Teamsheets'!$H$2:$Z$119,$A134,$CX$3,'11-12 Teamsheets'!$C$2:$C$119,BO$1)+CARDS('12-13 Teamsheets'!$H$2:$Z$126,$A134,$CX$3,'12-13 Teamsheets'!$C$2:$C$126,BO$1)+CARDS('13-14 Teamsheets'!$H$2:$Z$132,$A134,$CX$3,'13-14 Teamsheets'!$C$2:$C$132,BO$1)+CARDS('14-15 Teamsheets'!$H$2:$Z$136,$A134,$CX$3,'14-15 Teamsheets'!$C$2:$C$136,BO$1)) &amp; ")"</f>
        <v>3(0)</v>
      </c>
      <c r="BS134" s="82">
        <f>MINS_PLAYED('07-08 Teamsheets'!$H$2:$R$88,$A134,'07-08 Teamsheets'!$C$2:$C$88,BO$1)+MINS_PLAYED('08-09 Teamsheets'!$H$2:$R$92,$A134,'08-09 Teamsheets'!$C$2:$C$92,BO$1)+MINS_PLAYED('09-10 Teamsheets'!$H$2:$R$98,$A134,'09-10 Teamsheets'!$C$2:$C$98,BO$1)+MINS_PLAYED('10-11 Teamsheets'!$H$2:$R$106,$A134,'10-11 Teamsheets'!$C$2:$C$106,BO$1)+MINS_PLAYED('11-12 Teamsheets'!$H$2:$R$119,$A134,'11-12 Teamsheets'!$C$2:$C$119,BO$1)+MINS_PLAYED('12-13 Teamsheets'!$H$2:$R$126,$A134,'12-13 Teamsheets'!$C$2:$C$126,BO$1)+MINS_PLAYED('13-14 Teamsheets'!$H$2:$R$132,$A134,'13-14 Teamsheets'!$C$2:$C$132,BO$1)+MINS_PLAYED('14-15 Teamsheets'!$H$2:$R$136,$A134,'14-15 Teamsheets'!$C$2:$C$136,BO$1)+MINS_AS_SUB('07-08 Teamsheets'!$S$2:$Z$88,$A134,'07-08 Teamsheets'!$C$2:$C$88,BO$1)+MINS_AS_SUB('08-09 Teamsheets'!$S$2:$Z$92,$A134,'08-09 Teamsheets'!$C$2:$C$92,BO$1)+MINS_AS_SUB('09-10 Teamsheets'!$S$2:$Z$98,$A134,'09-10 Teamsheets'!$C$2:$C$98,BO$1)+MINS_AS_SUB('10-11 Teamsheets'!$S$2:$Z$106,$A134,'10-11 Teamsheets'!$C$2:$C$106,BO$1)+MINS_AS_SUB('11-12 Teamsheets'!$S$2:$Z$119,$A134,'11-12 Teamsheets'!$C$2:$C$119,BO$1)+MINS_AS_SUB('12-13 Teamsheets'!$S$2:$Z$126,$A134,'12-13 Teamsheets'!$C$2:$C$126,BO$1)+MINS_AS_SUB('13-14 Teamsheets'!$S$2:$Z$132,$A134,'13-14 Teamsheets'!$C$2:$C$132,BO$1)+MINS_AS_SUB('14-15 Teamsheets'!$S$2:$Z$136,$A134,'14-15 Teamsheets'!$C$2:$C$136,BO$1)</f>
        <v>1015</v>
      </c>
      <c r="BT134" s="71">
        <f>APPS('05-06 Teamsheets'!$H$2:$R$71,$A134,'05-06 Teamsheets'!$C$2:$C$71,B$1)+SUBS('05-06 Teamsheets'!$S$2:$W$71,$A134,'05-06 Teamsheets'!$C$2:$C$71,B$1)+APPS('06-07 Teamsheets'!$H$2:$R$83,$A134,'06-07 Teamsheets'!$C$2:$C$83,G$1)+SUBS('06-07 Teamsheets'!$S$2:$Z$83,$A134,'06-07 Teamsheets'!$C$2:$C$83,G$1)+APPS('07-08 Teamsheets'!$H$2:$R$88,$A134,'07-08 Teamsheets'!$C$2:$C$88,L$1)+SUBS('07-08 Teamsheets'!$S$2:$Z$88,$A134,'07-08 Teamsheets'!$C$2:$C$88,L$1)+APPS('08-09 Teamsheets'!$H$2:$R$92,$A134,'08-09 Teamsheets'!$C$2:$C$92,Q$1)+SUBS('08-09 Teamsheets'!$S$2:$Z$92,$A134,'08-09 Teamsheets'!$C$2:$C$92,Q$1)+APPS('09-10 Teamsheets'!$H$2:$R$98,$A134,'09-10 Teamsheets'!$C$2:$C$98,Q$1)+SUBS('09-10 Teamsheets'!$S$2:$Z$98,$A134,'09-10 Teamsheets'!$C$2:$C$98,Q$1)+APPS('10-11 Teamsheets'!$H$2:$R$107,$A134,'10-11 Teamsheets'!$C$2:$C$107,Q$1)+SUBS('10-11 Teamsheets'!$S$2:$Z$107,$A134,'10-11 Teamsheets'!$C$2:$C$107,Q$1)+APPS('11-12 Teamsheets'!$H$2:$R$119,$A134,'11-12 Teamsheets'!$C$2:$C$119,Q$1)+SUBS('11-12 Teamsheets'!$S$2:$Z$119,$A134,'11-12 Teamsheets'!$C$2:$C$119,Q$1)+APPS('12-13 Teamsheets'!$H$2:$R$126,$A134,'12-13 Teamsheets'!$C$2:$C$126,Q$1)+SUBS('12-13 Teamsheets'!$S$2:$Z$126,$A134,'12-13 Teamsheets'!$C$2:$C$126,Q$1)+APPS('13-14 Teamsheets'!$H$2:$R$132,$A134,'13-14 Teamsheets'!$C$2:$C$132,Q$1)+SUBS('13-14 Teamsheets'!$S$2:$Z$132,$A134,'13-14 Teamsheets'!$C$2:$C$132,Q$1)+APPS('14-15 Teamsheets'!$H$2:$R$136,$A134,'14-15 Teamsheets'!$C$2:$C$136,Q$1)+SUBS('14-15 Teamsheets'!$S$2:$Z$136,$A134,'14-15 Teamsheets'!$C$2:$C$136,Q$1)</f>
        <v>152</v>
      </c>
      <c r="BU134" s="132">
        <v>0</v>
      </c>
      <c r="BV134" s="27">
        <f>APPS('07-08 Teamsheets'!$H$2:$R$88,$A134,'07-08 Teamsheets'!$C$2:$C$88,AZ$1)+SUBS('07-08 Teamsheets'!$S$2:$Z$88,$A134,'07-08 Teamsheets'!$C$2:$C$88,AZ$1)+APPS('11-12 Teamsheets'!$H$2:$R$119,$A134,'11-12 Teamsheets'!$C$2:$C$119,AZ$1)+SUBS('11-12 Teamsheets'!$S$2:$Z$119,$A134,'11-12 Teamsheets'!$C$2:$C$119,AZ$1)+APPS('12-13 Teamsheets'!$H$2:$R$126,$A134,'12-13 Teamsheets'!$C$2:$C$126,AZ$1)+SUBS('12-13 Teamsheets'!$S$2:$Z$126,$A134,'12-13 Teamsheets'!$C$2:$C$126,AZ$1)+APPS('13-14 Teamsheets'!$H$2:$R$132,$A134,'13-14 Teamsheets'!$C$2:$C$132,AZ$1)+SUBS('13-14 Teamsheets'!$S$2:$Z$132,$A134,'13-14 Teamsheets'!$C$2:$C$132,AZ$1)+APPS('14-15 Teamsheets'!$H$2:$R$136,$A134,'14-15 Teamsheets'!$C$2:$C$136,AZ$1)+SUBS('14-15 Teamsheets'!$S$2:$Z$136,$A134,'14-15 Teamsheets'!$C$2:$C$136,AZ$1)+APPS('08-09 Teamsheets'!$H$2:$R$92,$A134,'08-09 Teamsheets'!$C$2:$C$92,BE$1)+APPS('09-10 Teamsheets'!$H$2:$R$98,$A134,'09-10 Teamsheets'!$C$2:$C$98,BE$1)+SUBS('08-09 Teamsheets'!$S$2:$Z$92,$A134,'08-09 Teamsheets'!$C$2:$C$92,BE$1)+SUBS('09-10 Teamsheets'!$S$2:$Z$98,$A134,'09-10 Teamsheets'!$C$2:$C$98,BE$1)+APPS('10-11 Teamsheets'!$H$2:$R$107,$A134,'10-11 Teamsheets'!$C$2:$C$107,BE$1)+SUBS('10-11 Teamsheets'!$S$2:$Z$107,$A134,'10-11 Teamsheets'!$C$2:$C$107,BE$1)+APPS('11-12 Teamsheets'!$H$2:$R$119,$A134,'11-12 Teamsheets'!$C$2:$C$119,BE$1)+SUBS('11-12 Teamsheets'!$S$2:$Z$119,$A134,'11-12 Teamsheets'!$C$2:$C$119,BE$1)+APPS('12-13 Teamsheets'!$H$2:$R$126,$A134,'12-13 Teamsheets'!$C$2:$C$126,BE$1)+SUBS('12-13 Teamsheets'!$S$2:$Z$126,$A134,'12-13 Teamsheets'!$C$2:$C$126,BE$1)+APPS('13-14 Teamsheets'!$H$2:$R$132,$A134,'13-14 Teamsheets'!$C$2:$C$132,BE$1)+SUBS('13-14 Teamsheets'!$S$2:$Z$132,$A134,'13-14 Teamsheets'!$C$2:$C$132,BE$1)+APPS('14-15 Teamsheets'!$H$2:$R$136,$A134,'14-15 Teamsheets'!$C$2:$C$136,BE$1)+SUBS('14-15 Teamsheets'!$S$2:$Z$136,$A134,'14-15 Teamsheets'!$C$2:$C$136,BE$1)</f>
        <v>8</v>
      </c>
      <c r="BW134" s="27">
        <f>APPS('07-08 Teamsheets'!$H$2:$R$88,$A134,'07-08 Teamsheets'!$C$2:$C$88,BJ$1)+APPS('08-09 Teamsheets'!$H$2:$R$92,$A134,'08-09 Teamsheets'!$C$2:$C$92,BJ$1)+APPS('09-10 Teamsheets'!$H$2:$R$98,$A134,'09-10 Teamsheets'!$C$2:$C$98,BJ$1)+SUBS('07-08 Teamsheets'!$S$2:$Z$88,$A134,'07-08 Teamsheets'!$C$2:$C$88,BJ$1)+SUBS('08-09 Teamsheets'!$S$2:$Z$92,$A134,'08-09 Teamsheets'!$C$2:$C$92,BJ$1)+SUBS('09-10 Teamsheets'!$S$2:$Z$98,$A134,'09-10 Teamsheets'!$C$2:$C$98,BJ$1)+APPS('10-11 Teamsheets'!$H$2:$R$107,$A134,'10-11 Teamsheets'!$C$2:$C$107,BJ$1)+SUBS('10-11 Teamsheets'!$S$2:$Z$107,$A134,'10-11 Teamsheets'!$C$2:$C$107,BJ$1)+APPS('11-12 Teamsheets'!$H$2:$R$119,$A134,'11-12 Teamsheets'!$C$2:$C$119,BJ$1)+SUBS('11-12 Teamsheets'!$S$2:$Z$111,$A134,'11-12 Teamsheets'!$C$2:$C$119,BJ$1)+APPS('12-13 Teamsheets'!$H$2:$R$126,$A134,'12-13 Teamsheets'!$C$2:$C$126,BJ$1)+SUBS('12-13 Teamsheets'!$S$2:$Z$118,$A134,'12-13 Teamsheets'!$C$2:$C$126,BJ$1)+APPS('13-14 Teamsheets'!$H$2:$R$132,$A134,'13-14 Teamsheets'!$C$2:$C$132,BJ$1)+SUBS('13-14 Teamsheets'!$S$2:$Z$124,$A134,'13-14 Teamsheets'!$C$2:$C$132,BJ$1)+APPS('14-15 Teamsheets'!$H$2:$R$136,$A134,'14-15 Teamsheets'!$C$2:$C$136,BJ$1)+SUBS('14-15 Teamsheets'!$S$2:$Z$128,$A134,'14-15 Teamsheets'!$C$2:$C$136,BJ$1)</f>
        <v>12</v>
      </c>
      <c r="BX134" s="27">
        <f>APPS('07-08 Teamsheets'!$H$2:$R$88,$A134,'07-08 Teamsheets'!$C$2:$C$88,BO$1)+APPS('08-09 Teamsheets'!$H$2:$R$92,$A134,'08-09 Teamsheets'!$C$2:$C$92,BO$1)+APPS('09-10 Teamsheets'!$H$2:$R$98,$A134,'09-10 Teamsheets'!$C$2:$C$98,BO$1)+SUBS('07-08 Teamsheets'!$S$2:$Z$88,$A134,'07-08 Teamsheets'!$C$2:$C$88,BO$1)+SUBS('08-09 Teamsheets'!$S$2:$Z$92,$A134,'08-09 Teamsheets'!$C$2:$C$92,BO$1)+SUBS('09-10 Teamsheets'!$S$2:$Z$98,$A134,'09-10 Teamsheets'!$C$2:$C$98,BO$1)+APPS('10-11 Teamsheets'!$H$2:$R$107,$A134,'10-11 Teamsheets'!$C$2:$C$107,BO$1)+SUBS('10-11 Teamsheets'!$S$2:$Z$107,$A134,'10-11 Teamsheets'!$C$2:$C$107,BO$1)+APPS('11-12 Teamsheets'!$H$2:$R$119,$A134,'11-12 Teamsheets'!$C$2:$C$119,BO$1)+SUBS('11-12 Teamsheets'!$S$2:$Z$119,$A134,'11-12 Teamsheets'!$C$2:$C$119,BO$1)+APPS('12-13 Teamsheets'!$H$2:$R$126,$A134,'12-13 Teamsheets'!$C$2:$C$126,BO$1)+SUBS('12-13 Teamsheets'!$S$2:$Z$126,$A134,'12-13 Teamsheets'!$C$2:$C$126,BO$1)+APPS('13-14 Teamsheets'!$H$2:$R$132,$A134,'13-14 Teamsheets'!$C$2:$C$132,BO$1)+SUBS('13-14 Teamsheets'!$S$2:$Z$132,$A134,'13-14 Teamsheets'!$C$2:$C$132,BO$1)+APPS('14-15 Teamsheets'!$H$2:$R$136,$A134,'14-15 Teamsheets'!$C$2:$C$136,BO$1)+SUBS('14-15 Teamsheets'!$S$2:$Z$136,$A134,'14-15 Teamsheets'!$C$2:$C$136,BO$1)</f>
        <v>12</v>
      </c>
      <c r="BY134" s="28">
        <f t="shared" si="31"/>
        <v>32</v>
      </c>
      <c r="BZ134" s="27" t="str">
        <f>(APPS('05-06 Teamsheets'!$H$2:$R$71,$A134) + APPS('06-07 Teamsheets'!$H$2:$R$83,$A134) +APPS('07-08 Teamsheets'!$H$2:$R$88,$A134) + APPS('08-09 Teamsheets'!$H$2:$R$92,$A134)+APPS('09-10 Teamsheets'!$H$2:$R$98,$A134)+APPS('10-11 Teamsheets'!$H$2:$R$107,$A134)+APPS('11-12 Teamsheets'!$H$2:$R$119,$A134)+APPS('12-13 Teamsheets'!$H$2:$R$126,$A134)+APPS('13-14 Teamsheets'!$H$2:$R$132,$A134)+APPS('14-15 Teamsheets'!$H$2:$R$136,$A134)) &amp; "(" &amp; (SUBS('05-06 Teamsheets'!$S$2:$W$71,$A134)+SUBS('06-07 Teamsheets'!$S$2:$Z$83,$A134)+SUBS('07-08 Teamsheets'!$S$2:$Z$88,$A134) +SUBS('08-09 Teamsheets'!$S$2:$Z$92,$A134)+SUBS('09-10 Teamsheets'!$S$2:$Z$98,$A134)+SUBS('10-11 Teamsheets'!$S$2:$Z$107,$A134)+SUBS('11-12 Teamsheets'!$S$2:$Z$119,$A134)+SUBS('12-13 Teamsheets'!$S$2:$Z$126,$A134)+SUBS('13-14 Teamsheets'!$S$2:$Z$132,$A134)+SUBS('14-15 Teamsheets'!$S$2:$Z$136,$A134)) &amp; ")"</f>
        <v>167(17)</v>
      </c>
      <c r="CA134" s="28">
        <f t="shared" si="32"/>
        <v>184</v>
      </c>
      <c r="CB134" s="71">
        <f>GOALS('05-06 Teamsheets'!$H$2:$W$71,$A134,'05-06 Teamsheets'!$C$2:$C$71,B$1)+GOALS('06-07 Teamsheets'!$H$2:$Z$83,$A134,'06-07 Teamsheets'!$C$2:$C$83,G$1)+GOALS('07-08 Teamsheets'!$H$2:$Z$88,$A134,'07-08 Teamsheets'!$C$2:$C$88,L$1)+GOALS('08-09 Teamsheets'!$H$2:$Z$92,$A134,'08-09 Teamsheets'!$C$2:$C$92,Q$1)+GOALS('09-10 Teamsheets'!$H$2:$Z$98,$A134,'09-10 Teamsheets'!$C$2:$C$98,Q$1)+GOALS('10-11 Teamsheets'!$H$2:$Z$107,$A134,'10-11 Teamsheets'!$C$2:$C$107,Q$1)+GOALS('11-12 Teamsheets'!$H$2:$Z$119,$A134,'11-12 Teamsheets'!$C$2:$C$119,Q$1)+GOALS('12-13 Teamsheets'!$H$2:$Z$126,$A134,'12-13 Teamsheets'!$C$2:$C$126,Q$1)+GOALS('13-14 Teamsheets'!$H$2:$Z$132,$A134,'13-14 Teamsheets'!$C$2:$C$132,Q$1)+GOALS('14-15 Teamsheets'!$H$2:$Z$136,$A134,'14-15 Teamsheets'!$C$2:$C$136,Q$1)</f>
        <v>8</v>
      </c>
      <c r="CC134" s="27">
        <f>GOALS('05-06 Teamsheets'!$H$2:$W$71,$A134,'05-06 Teamsheets'!$C$2:$C$71,V$1)+GOALS('05-06 Teamsheets'!$H$2:$W$71,$A134,'05-06 Teamsheets'!$C$2:$C$71,AA$1)+GOALS('06-07 Teamsheets'!$H$2:$Z$83,$A134,'06-07 Teamsheets'!$C$2:$C$83,AF$1)+GOALS('06-07 Teamsheets'!$H$2:$Z$83,$A134,'06-07 Teamsheets'!$C$2:$C$83,AK$1)+GOALS('07-08 Teamsheets'!$H$2:$Z$88,$A134,'07-08 Teamsheets'!$C$2:$C$88,AP$1)+GOALS('07-08 Teamsheets'!$H$2:$Z$88,$A134,'07-08 Teamsheets'!$C$2:$C$88,AU$1)+GOALS('07-08 Teamsheets'!$H$2:$Z$88,$A134,'07-08 Teamsheets'!$C$2:$C$88,AZ$1)+GOALS('11-12 Teamsheets'!$H$2:$Z$119,$A134,'11-12 Teamsheets'!$C$2:$C$119,AZ$1)+GOALS('12-13 Teamsheets'!$H$2:$Z$120,$A134,'12-13 Teamsheets'!$C$2:$C$120,AZ$1)+GOALS('13-14 Teamsheets'!$H$2:$Z$126,$A134,'13-14 Teamsheets'!$C$2:$C$126,AZ$1)+GOALS('14-15 Teamsheets'!$H$2:$Z$130,$A134,'14-15 Teamsheets'!$C$2:$C$130,AZ$1)+GOALS('08-09 Teamsheets'!$H$2:$Z$92,$A134,'08-09 Teamsheets'!$C$2:$C$92,BE$1)+GOALS('09-10 Teamsheets'!$H$2:$Z$98,$A134,'09-10 Teamsheets'!$C$2:$C$98,BE$1)+GOALS('10-11 Teamsheets'!$H$2:$Z$107,$A134,'10-11 Teamsheets'!$C$2:$C$107,BE$1)+GOALS('11-12 Teamsheets'!$H$2:$Z$119,$A134,'11-12 Teamsheets'!$C$2:$C$119,BE$1)+GOALS('12-13 Teamsheets'!$H$2:$Z$126,$A134,'12-13 Teamsheets'!$C$2:$C$126,BE$1)+GOALS('13-14 Teamsheets'!$H$2:$Z$132,$A134,'13-14 Teamsheets'!$C$2:$C$132,BE$1)+GOALS('14-15 Teamsheets'!$H$2:$Z$136,$A134,'14-15 Teamsheets'!$C$2:$C$136,BE$1)</f>
        <v>0</v>
      </c>
      <c r="CD134" s="27">
        <f>GOALS('07-08 Teamsheets'!$H$2:$Z$88,$A134,'07-08 Teamsheets'!$C$2:$C$88,BJ$1)
+GOALS('08-09 Teamsheets'!$H$2:$Z$92,$A134,'08-09 Teamsheets'!$C$2:$C$92,BJ$1)
+GOALS('09-10 Teamsheets'!$H$2:$Z$98,$A134,'09-10 Teamsheets'!$C$2:$C$98,BJ$1)
+GOALS('10-11 Teamsheets'!$H$2:$Z$107,$A134,'10-11 Teamsheets'!$C$2:$C$107,BJ$1)
+GOALS('11-12 Teamsheets'!$H$2:$Z$119,$A134,'11-12 Teamsheets'!$C$2:$C$119,BJ$1)
+GOALS('12-13 Teamsheets'!$H$2:$Z$124,$A134,'12-13 Teamsheets'!$C$2:$C$124,BJ$1)+GOALS('13-14 Teamsheets'!$H$2:$Z$130,$A134,'13-14 Teamsheets'!$C$2:$C$130,BJ$1)+GOALS('14-15 Teamsheets'!$H$2:$Z$134,$A134,'14-15 Teamsheets'!$C$2:$C$134,BJ$1)
+GOALS('07-08 Teamsheets'!$H$2:$Z$88,$A134,'07-08 Teamsheets'!$C$2:$C$88,BO$1)
+GOALS('08-09 Teamsheets'!$H$2:$Z$92,$A134,'08-09 Teamsheets'!$C$2:$C$92,BO$1)
+GOALS('09-10 Teamsheets'!$H$2:$Z$98,$A134,'09-10 Teamsheets'!$C$2:$C$98,BO$1)
+GOALS('10-11 Teamsheets'!$H$2:$Z$107,$A134,'10-11 Teamsheets'!$C$2:$C$107,BO$1)
+GOALS('11-12 Teamsheets'!$H$2:$Z$119,$A134,'11-12 Teamsheets'!$C$2:$C$119,BO$1)
+GOALS('12-13 Teamsheets'!$H$2:$Z$126,$A134,'12-13 Teamsheets'!$C$2:$C$126,BO$1)+GOALS('13-14 Teamsheets'!$H$2:$Z$132,$A134,'13-14 Teamsheets'!$C$2:$C$132,BO$1)+GOALS('14-15 Teamsheets'!$H$2:$Z$136,$A134,'14-15 Teamsheets'!$C$2:$C$136,BO$1)</f>
        <v>1</v>
      </c>
      <c r="CE134" s="28">
        <f t="shared" si="33"/>
        <v>1</v>
      </c>
      <c r="CF134" s="27" t="str">
        <f>(GOALS('05-06 Teamsheets'!$H$2:$R$71,$A134) +GOALS('06-07 Teamsheets'!$H$2:$R$83,$A134) +  GOALS('07-08 Teamsheets'!$H$2:$R$88,$A134) + GOALS('08-09 Teamsheets'!$H$2:$R$92,$A134)+GOALS('09-10 Teamsheets'!$H$2:$R$98,$A134)+GOALS('10-11 Teamsheets'!$H$2:$R$107,$A134)+GOALS('11-12 Teamsheets'!$H$2:$R$119,$A134)+GOALS('12-13 Teamsheets'!$H$2:$R$126,$A134)+GOALS('13-14 Teamsheets'!$H$2:$R$132,$A134)+GOALS('14-15 Teamsheets'!$H$2:$R$136,$A134)) &amp; "(" &amp; (GOALS('05-06 Teamsheets'!$S$2:$W$71,$A134)+GOALS('06-07 Teamsheets'!$S$2:$Z$83,$A134)+GOALS('07-08 Teamsheets'!$S$2:$Z$88,$A134)+GOALS('08-09 Teamsheets'!$S$2:$Z$92,$A134)+GOALS('09-10 Teamsheets'!$S$2:$Z$98,$A134)+GOALS('10-11 Teamsheets'!$S$2:$Z$107,$A134)+GOALS('11-12 Teamsheets'!$S$2:$Z$119,$A134)+GOALS('12-13 Teamsheets'!$S$2:$Z$126,$A134)+GOALS('13-14 Teamsheets'!$S$2:$Z$132,$A134)+GOALS('14-15 Teamsheets'!$S$2:$Z$136,$A134)) &amp; ")"</f>
        <v>8(1)</v>
      </c>
      <c r="CG134" s="28">
        <f t="shared" si="34"/>
        <v>9</v>
      </c>
      <c r="CH134" s="71">
        <f t="shared" si="35"/>
        <v>0</v>
      </c>
      <c r="CI134" s="83">
        <f t="shared" si="36"/>
        <v>0</v>
      </c>
      <c r="CJ134" s="77">
        <f t="shared" si="37"/>
        <v>0</v>
      </c>
      <c r="CK134" s="74" t="str">
        <f>(CARDS('05-06 Teamsheets'!$H$2:$W$71,$A134,$CX$2)+CARDS('06-07 Teamsheets'!$H$2:$Z$83,$A134,$CX$2)+CARDS('07-08 Teamsheets'!$H$2:$Z$88,$A134,$CX$2)+CARDS('08-09 Teamsheets'!$H$2:$Z$92,$A134,$CX$2)+CARDS('09-10 Teamsheets'!$H$2:$Z$98,$A134,$CX$2)+CARDS('10-11 Teamsheets'!$H$2:$Z$107,$A134,$CX$2)+CARDS('11-12 Teamsheets'!$H$2:$Z$119,$A134,$CX$2)+CARDS('12-13 Teamsheets'!$H$2:$Z$126,$A134,$CX$2)+CARDS('13-14 Teamsheets'!$H$2:$Z$130,$A134,$CX$2)) &amp; "(" &amp; (CARDS('05-06 Teamsheets'!$H$2:$W$71,$A134,$CX$3)+CARDS('06-07 Teamsheets'!$H$2:$Z$83,$A134,$CX$3)+CARDS('07-08 Teamsheets'!$H$2:$Z$88,$A134,$CX$3)+CARDS('08-09 Teamsheets'!$H$2:$Z$92,$A134,$CX$3)+CARDS('09-10 Teamsheets'!$H$2:$Z$98,$A134,$CX$3)+CARDS('10-11 Teamsheets'!$H$2:$Z$107,$A134,$CX$3)+CARDS('11-12 Teamsheets'!$H$2:$Z$119,$A134,$CX$3)+CARDS('13-14 Teamsheets'!$H$2:$Z$130,$A134,$CX$3)) &amp; ")"</f>
        <v>25(3)</v>
      </c>
      <c r="CL134" s="28">
        <f t="shared" si="10"/>
        <v>12562</v>
      </c>
      <c r="CM134" s="28">
        <f t="shared" si="47"/>
        <v>2584</v>
      </c>
      <c r="CN134" s="77">
        <f>SUM(CL134:CM134)</f>
        <v>15146</v>
      </c>
      <c r="CO134" s="28">
        <f>IF(AND(CN134&lt;&gt;0, CA134&lt;&gt;0),CN134/CA134,0)</f>
        <v>82.315217391304344</v>
      </c>
      <c r="CP134" s="28">
        <f>IF(CG134&lt;&gt;0,CG134/CA134,0)</f>
        <v>4.8913043478260872E-2</v>
      </c>
      <c r="CQ134" s="77">
        <f>IF(CG134&lt;&gt;0,CN134/CG134,0)</f>
        <v>1682.8888888888889</v>
      </c>
      <c r="CS134" s="71">
        <f t="shared" si="48"/>
        <v>9</v>
      </c>
      <c r="CT134" s="83">
        <f t="shared" si="49"/>
        <v>8</v>
      </c>
      <c r="CU134" s="77">
        <f t="shared" si="50"/>
        <v>25</v>
      </c>
    </row>
    <row r="135" spans="1:102" x14ac:dyDescent="0.2">
      <c r="A135" s="25" t="s">
        <v>53</v>
      </c>
      <c r="B135" s="27" t="s">
        <v>1635</v>
      </c>
      <c r="C135" s="27" t="s">
        <v>1635</v>
      </c>
      <c r="D135" s="27">
        <v>0</v>
      </c>
      <c r="E135" s="27" t="s">
        <v>1635</v>
      </c>
      <c r="F135" s="82">
        <v>0</v>
      </c>
      <c r="G135" s="27" t="s">
        <v>1635</v>
      </c>
      <c r="H135" s="27" t="s">
        <v>1635</v>
      </c>
      <c r="I135" s="27">
        <v>0</v>
      </c>
      <c r="J135" s="27" t="s">
        <v>1635</v>
      </c>
      <c r="K135" s="82">
        <v>0</v>
      </c>
      <c r="L135" s="27" t="s">
        <v>1635</v>
      </c>
      <c r="M135" s="27" t="s">
        <v>1635</v>
      </c>
      <c r="N135" s="27">
        <v>0</v>
      </c>
      <c r="O135" s="27" t="s">
        <v>1635</v>
      </c>
      <c r="P135" s="82">
        <v>0</v>
      </c>
      <c r="Q135" s="27" t="str">
        <f>(APPS('08-09 Teamsheets'!$H$2:$R$92,$A135,'08-09 Teamsheets'!$C$2:$C$92,Q$1)+APPS('09-10 Teamsheets'!$H$2:$R$98,$A135,'09-10 Teamsheets'!$C$2:$C$98,Q$1)+APPS('10-11 Teamsheets'!$H$2:$R$107,$A135,'10-11 Teamsheets'!$C$2:$C$107,Q$1)+APPS('11-12 Teamsheets'!$H$2:$R$119,$A135,'11-12 Teamsheets'!$C$2:$C$119,Q$1)+APPS('12-13 Teamsheets'!$H$2:$R$126,$A135,'12-13 Teamsheets'!$C$2:$C$126,Q$1)+APPS('13-14 Teamsheets'!$H$2:$R$132,$A135,'13-14 Teamsheets'!$C$2:$C$132,Q$1)+APPS('14-15 Teamsheets'!$H$2:$R$136,$A135,'14-15 Teamsheets'!$C$2:$C$136,Q$1)) &amp; "(" &amp; (SUBS('08-09 Teamsheets'!$S$2:$Z$92,$A135,'08-09 Teamsheets'!$C$2:$C$92,Q$1)+SUBS('09-10 Teamsheets'!$S$2:$Z$98,$A135,'09-10 Teamsheets'!$C$2:$C$98,Q$1)+SUBS('10-11 Teamsheets'!$S$2:$Z$107,$A135,'10-11 Teamsheets'!$C$2:$C$107,Q$1)+SUBS('11-12 Teamsheets'!$S$2:$Z$119,$A135,'11-12 Teamsheets'!$C$2:$C$119,Q$1)+SUBS('12-13 Teamsheets'!$S$2:$Z$126,$A135,'12-13 Teamsheets'!$C$2:$C$126,Q$1)+SUBS('13-14 Teamsheets'!$S$2:$Z$132,$A135,'13-14 Teamsheets'!$C$2:$C$132,Q$1)+SUBS('14-15 Teamsheets'!$S$2:$Z$136,$A135,'14-15 Teamsheets'!$C$2:$C$136,Q$1)) &amp; ")"</f>
        <v>156(19)</v>
      </c>
      <c r="R135" s="27" t="str">
        <f>(GOALS('08-09 Teamsheets'!$H$2:$R$92,$A135,'08-09 Teamsheets'!$C$2:$C$92,Q$1)+GOALS('09-10 Teamsheets'!$H$2:$R$98,$A135,'09-10 Teamsheets'!$C$2:$C$98,Q$1)+GOALS('10-11 Teamsheets'!$H$2:$R$107,$A135,'10-11 Teamsheets'!$C$2:$C$107,Q$1)+GOALS('11-12 Teamsheets'!$H$2:$R$119,$A135,'11-12 Teamsheets'!$C$2:$C$119,Q$1)+GOALS('12-13 Teamsheets'!$H$2:$R$126,$A135,'12-13 Teamsheets'!$C$2:$C$126,Q$1)+GOALS('13-14 Teamsheets'!$H$2:$R$132,$A135,'13-14 Teamsheets'!$C$2:$C$132,Q$1)+GOALS('14-15 Teamsheets'!$H$2:$R$136,$A135,'14-15 Teamsheets'!$C$2:$C$136,Q$1)) &amp; "(" &amp; (GOALS('08-09 Teamsheets'!$S$2:$Z$92,$A135,'08-09 Teamsheets'!$C$2:$C$92,Q$1)+GOALS('09-10 Teamsheets'!$S$2:$Z$98,$A135,'09-10 Teamsheets'!$C$2:$C$98,Q$1)+GOALS('10-11 Teamsheets'!$S$2:$Z$107,$A135,'10-11 Teamsheets'!$C$2:$C$107,Q$1)+GOALS('11-12 Teamsheets'!$S$2:$Z$119,$A135,'11-12 Teamsheets'!$C$2:$C$119,Q$1)+GOALS('12-13 Teamsheets'!$S$2:$Z$126,$A135,'12-13 Teamsheets'!$C$2:$C$126,Q$1)+GOALS('13-14 Teamsheets'!$S$2:$Z$132,$A135,'13-14 Teamsheets'!$C$2:$C$132,Q$1)+GOALS('14-15 Teamsheets'!$S$2:$Z$136,$A135,'14-15 Teamsheets'!$C$2:$C$136,Q$1)) &amp; ")"</f>
        <v>70(2)</v>
      </c>
      <c r="S135" s="27">
        <f>Clean_sheet('08-09 Teamsheets'!$C$2:$H$92,$A135,Q$1)+Clean_sheet('09-10 Teamsheets'!$C$2:$H$98,$A135,Q$1)+Clean_sheet('10-11 Teamsheets'!$C$2:$H$107,$A135,Q$1)+Clean_sheet('11-12 Teamsheets'!$C$2:$H$119,$A135,Q$1)+Clean_sheet('12-13 Teamsheets'!$C$2:$H$126,$A135,Q$1)+Clean_sheet('13-14 Teamsheets'!$C$2:$H$132,$A135,Q$1)+Clean_sheet('14-15 Teamsheets'!$C$2:$H$136,$A135,Q$1)</f>
        <v>0</v>
      </c>
      <c r="T135" s="27" t="str">
        <f>(CARDS('08-09 Teamsheets'!$H$2:$Z$92,$A135,$CX$2,'08-09 Teamsheets'!$C$2:$C$92,Q$1)+CARDS('09-10 Teamsheets'!$H$2:$Z$98,$A135,$CX$2,'09-10 Teamsheets'!$C$2:$C$98,Q$1)+CARDS('10-11 Teamsheets'!$H$2:$Z$107,$A135,$CX$2,'10-11 Teamsheets'!$C$2:$C$107,Q$1)+CARDS('11-12 Teamsheets'!$H$2:$Z$119,$A135,$CX$2,'11-12 Teamsheets'!$C$2:$C$119,Q$1)+CARDS('12-13 Teamsheets'!$H$2:$Z$126,$A135,$CX$2,'12-13 Teamsheets'!$C$2:$C$126,Q$1)+CARDS('13-14 Teamsheets'!$H$2:$Z$132,$A135,$CX$2,'13-14 Teamsheets'!$C$2:$C$132,Q$1)+CARDS('14-15 Teamsheets'!$H$2:$Z$136,$A135,$CX$2,'14-15 Teamsheets'!$C$2:$C$136,Q$1)) &amp; "(" &amp; (CARDS('08-09 Teamsheets'!$H$2:$Z$92,$A135,$CX$3,'08-09 Teamsheets'!$C$2:$C$92,Q$1)+CARDS('09-10 Teamsheets'!$H$2:$Z$98,$A135,$CX$3,'09-10 Teamsheets'!$C$2:$C$98,Q$1)+CARDS('10-11 Teamsheets'!$H$2:$Z$107,$A135,$CX$3,'10-11 Teamsheets'!$C$2:$C$107,Q$1)+CARDS('11-12 Teamsheets'!$H$2:$Z$119,$A135,$CX$3,'11-12 Teamsheets'!$C$2:$C$119,Q$1)+CARDS('12-13 Teamsheets'!$H$2:$Z$126,$A135,$CX$3,'12-13 Teamsheets'!$C$2:$C$126,Q$1)+CARDS('13-14 Teamsheets'!$H$2:$Z$132,$A135,$CX$3,'13-14 Teamsheets'!$C$2:$C$132,Q$1)+CARDS('14-15 Teamsheets'!$H$2:$Z$136,$A135,$CX$3,'14-15 Teamsheets'!$C$2:$C$136,Q$1)) &amp; ")"</f>
        <v>23(3)</v>
      </c>
      <c r="U135" s="82">
        <f>MINS_PLAYED('08-09 Teamsheets'!$H$2:$R$92,$A135,'08-09 Teamsheets'!$C$2:$C$92,Q$1)+MINS_PLAYED('09-10 Teamsheets'!$H$2:$R$98,$A135,'09-10 Teamsheets'!$C$2:$C$98,Q$1)+ MINS_AS_SUB('08-09 Teamsheets'!$S$2:$Z$92,$A135,'08-09 Teamsheets'!$C$2:$C$92,Q$1)+ MINS_AS_SUB('09-10 Teamsheets'!$S$2:$Z$98,$A135,'09-10 Teamsheets'!$C$2:$C$98,Q$1)+MINS_PLAYED('10-11 Teamsheets'!$H$2:$R$107,$A135,'10-11 Teamsheets'!$C$2:$C$107,Q$1)+MINS_AS_SUB('10-11 Teamsheets'!$S$2:$Z$107,$A135,'10-11 Teamsheets'!$C$2:$C$107,Q$1)+MINS_PLAYED('11-12 Teamsheets'!$H$2:$R$119,$A135,'11-12 Teamsheets'!$C$2:$C$119,Q$1)+MINS_AS_SUB('11-12 Teamsheets'!$S$2:$Z$119,$A135,'11-12 Teamsheets'!$C$2:$C$119,Q$1)+MINS_PLAYED('12-13 Teamsheets'!$H$2:$R$126,$A135,'12-13 Teamsheets'!$C$2:$C$126,Q$1)+MINS_AS_SUB('12-13 Teamsheets'!$S$2:$Z$126,$A135,'12-13 Teamsheets'!$C$2:$C$126,Q$1)+MINS_PLAYED('13-14 Teamsheets'!$H$2:$R$132,$A135,'13-14 Teamsheets'!$C$2:$C$132,Q$1)+MINS_AS_SUB('13-14 Teamsheets'!$S$2:$Z$132,$A135,'13-14 Teamsheets'!$C$2:$C$132,Q$1)+MINS_PLAYED('14-15 Teamsheets'!$H$2:$R$136,$A135,'14-15 Teamsheets'!$C$2:$C$136,Q$1)+MINS_AS_SUB('14-15 Teamsheets'!$S$2:$Z$136,$A135,'14-15 Teamsheets'!$C$2:$C$136,Q$1)</f>
        <v>13838</v>
      </c>
      <c r="V135" s="27" t="s">
        <v>1635</v>
      </c>
      <c r="W135" s="27" t="s">
        <v>1635</v>
      </c>
      <c r="X135" s="27">
        <v>0</v>
      </c>
      <c r="Y135" s="27" t="s">
        <v>1635</v>
      </c>
      <c r="Z135" s="82">
        <v>0</v>
      </c>
      <c r="AA135" s="27" t="s">
        <v>1635</v>
      </c>
      <c r="AB135" s="27" t="s">
        <v>1635</v>
      </c>
      <c r="AC135" s="27">
        <v>0</v>
      </c>
      <c r="AD135" s="27" t="s">
        <v>1635</v>
      </c>
      <c r="AE135" s="82">
        <v>0</v>
      </c>
      <c r="AF135" s="27" t="s">
        <v>1635</v>
      </c>
      <c r="AG135" s="27" t="s">
        <v>1635</v>
      </c>
      <c r="AH135" s="27">
        <v>0</v>
      </c>
      <c r="AI135" s="27" t="s">
        <v>1635</v>
      </c>
      <c r="AJ135" s="82">
        <v>0</v>
      </c>
      <c r="AK135" s="27" t="s">
        <v>1635</v>
      </c>
      <c r="AL135" s="27" t="s">
        <v>1635</v>
      </c>
      <c r="AM135" s="27">
        <v>0</v>
      </c>
      <c r="AN135" s="27" t="s">
        <v>1635</v>
      </c>
      <c r="AO135" s="82">
        <v>0</v>
      </c>
      <c r="AP135" s="27" t="s">
        <v>1635</v>
      </c>
      <c r="AQ135" s="27" t="s">
        <v>1635</v>
      </c>
      <c r="AR135" s="27">
        <v>0</v>
      </c>
      <c r="AS135" s="27" t="s">
        <v>1635</v>
      </c>
      <c r="AT135" s="82">
        <v>0</v>
      </c>
      <c r="AU135" s="27" t="s">
        <v>1635</v>
      </c>
      <c r="AV135" s="27" t="s">
        <v>1635</v>
      </c>
      <c r="AW135" s="27">
        <v>0</v>
      </c>
      <c r="AX135" s="27" t="s">
        <v>1635</v>
      </c>
      <c r="AY135" s="82">
        <v>0</v>
      </c>
      <c r="AZ135" s="27" t="str">
        <f>(APPS('07-08 Teamsheets'!$H$2:$R$88,$A135,'07-08 Teamsheets'!$C$2:$C$88,AZ$1)+APPS('11-12 Teamsheets'!$H$2:$R$119,$A135,'11-12 Teamsheets'!$C$2:$C$119,AZ$1)+APPS('12-13 Teamsheets'!$H$2:$R$126,$A135,'12-13 Teamsheets'!$C$2:$C$126,AZ$1)+APPS('13-14 Teamsheets'!$H$2:$R$132,$A135,'13-14 Teamsheets'!$C$2:$C$132,AZ$1)+APPS('14-15 Teamsheets'!$H$2:$R$136,$A135,'14-15 Teamsheets'!$C$2:$C$136,AZ$1)) &amp; "(" &amp; (SUBS('07-08 Teamsheets'!$S$2:$Z$88,$A135,'07-08 Teamsheets'!$C$2:$C$88,AZ$1)+SUBS('11-12 Teamsheets'!$S$2:$Z$119,$A135,'11-12 Teamsheets'!$C$2:$C$119,AZ$1)+SUBS('12-13 Teamsheets'!$S$2:$Z$126,$A135,'12-13 Teamsheets'!$C$2:$C$126,AZ$1)+SUBS('13-14 Teamsheets'!$S$2:$Z$132,$A135,'13-14 Teamsheets'!$C$2:$C$132,AZ$1)+SUBS('14-15 Teamsheets'!$S$2:$Z$136,$A135,'14-15 Teamsheets'!$C$2:$C$136,AZ$1)) &amp; ")"</f>
        <v>1(1)</v>
      </c>
      <c r="BA135" s="27" t="str">
        <f>(GOALS('07-08 Teamsheets'!$H$2:$R$88,$A135,'07-08 Teamsheets'!$C$2:$C$88,AZ$1)+GOALS('11-12 Teamsheets'!$H$2:$R$119,$A135,'11-12 Teamsheets'!$C$2:$C$119,AZ$1)+GOALS('12-13 Teamsheets'!$H$2:$R$126,$A135,'12-13 Teamsheets'!$C$2:$C$126,AZ$1)+GOALS('13-14 Teamsheets'!$H$2:$R$132,$A135,'13-14 Teamsheets'!$C$2:$C$132,AZ$1)+GOALS('14-15 Teamsheets'!$H$2:$R$136,$A135,'14-15 Teamsheets'!$C$2:$C$136,AZ$1)) &amp; "(" &amp; (GOALS('07-08 Teamsheets'!$S$2:$Z$88,$A135,'07-08 Teamsheets'!$C$2:$C$88,AZ$1)+GOALS('11-12 Teamsheets'!$S$2:$Z$119,$A135,'11-12 Teamsheets'!$C$2:$C$119,AZ$1)+GOALS('12-13 Teamsheets'!$S$2:$Z$126,$A135,'12-13 Teamsheets'!$C$2:$C$126,AZ$1)+GOALS('13-14 Teamsheets'!$S$2:$Z$132,$A135,'13-14 Teamsheets'!$C$2:$C$132,AZ$1)+GOALS('14-15 Teamsheets'!$S$2:$Z$136,$A135,'14-15 Teamsheets'!$C$2:$C$136,AZ$1)) &amp; ")"</f>
        <v>0(0)</v>
      </c>
      <c r="BB135" s="27">
        <f>Clean_sheet('07-08 Teamsheets'!$C$2:$H$92,$A135,AZ$1)+Clean_sheet('11-12 Teamsheets'!$C$2:$H$119,$A135,AZ$1)+Clean_sheet('12-13 Teamsheets'!$C$2:$H$126,$A135,AZ$1)+Clean_sheet('13-14 Teamsheets'!$C$2:$H$132,$A135,AZ$1)+Clean_sheet('14-15 Teamsheets'!$C$2:$H$136,$A135,AZ$1)</f>
        <v>0</v>
      </c>
      <c r="BC135" s="27" t="str">
        <f>(CARDS('07-08 Teamsheets'!$H$2:$Z$88,$A135,$CX$2,'07-08 Teamsheets'!$C$2:$C$88,AZ$1)+CARDS('11-12 Teamsheets'!$H$2:$Z$119,$A135,$CX$2,'11-12 Teamsheets'!$C$2:$C$119,AZ$1)+CARDS('12-13 Teamsheets'!$H$2:$Z$126,$A135,$CX$2,'12-13 Teamsheets'!$C$2:$C$126,AZ$1)+CARDS('13-14 Teamsheets'!$H$2:$Z$132,$A135,$CX$2,'13-14 Teamsheets'!$C$2:$C$132,AZ$1)+CARDS('14-15 Teamsheets'!$H$2:$Z$136,$A135,$CX$2,'14-15 Teamsheets'!$C$2:$C$136,AZ$1)) &amp; "(" &amp; (CARDS('07-08 Teamsheets'!$H$2:$Z$88,$A135,$CX$3,'07-08 Teamsheets'!$C$2:$C$88,AZ$1)+CARDS('11-12 Teamsheets'!$H$2:$Z$119,$A135,$CX$3,'11-12 Teamsheets'!$C$2:$C$119,AZ$1)+CARDS('12-13 Teamsheets'!$H$2:$Z$126,$A135,$CX$3,'12-13 Teamsheets'!$C$2:$C$126,AZ$1)+CARDS('13-14 Teamsheets'!$H$2:$Z$132,$A135,$CX$3,'13-14 Teamsheets'!$C$2:$C$132,AZ$1)+CARDS('14-15 Teamsheets'!$H$2:$Z$136,$A135,$CX$3,'14-15 Teamsheets'!$C$2:$C$136,AZ$1)) &amp; ")"</f>
        <v>0(0)</v>
      </c>
      <c r="BD135" s="82">
        <f>MINS_PLAYED('07-08 Teamsheets'!$H$2:$R$88,$A135,'07-08 Teamsheets'!$C$2:$C$88,AZ$1)+MINS_PLAYED('11-12 Teamsheets'!$H$2:$R$119,$A135,'11-12 Teamsheets'!$C$2:$C$119,AZ$1)+MINS_PLAYED('12-13 Teamsheets'!$H$2:$R$126,$A135,'12-13 Teamsheets'!$C$2:$C$126,AZ$1)+MINS_PLAYED('13-14 Teamsheets'!$H$2:$R$132,$A135,'13-14 Teamsheets'!$C$2:$C$132,AZ$1)+MINS_PLAYED('14-15 Teamsheets'!$H$2:$R$136,$A135,'14-15 Teamsheets'!$C$2:$C$136,AZ$1)+MINS_AS_SUB('07-08 Teamsheets'!$S$2:$Z$88,$A135,'07-08 Teamsheets'!$C$2:$C$88,AZ$1)+MINS_AS_SUB('11-12 Teamsheets'!$S$2:$Z$119,$A135,'11-12 Teamsheets'!$C$2:$C$119,AZ$1)+MINS_AS_SUB('12-13 Teamsheets'!$S$2:$Z$126,$A135,'12-13 Teamsheets'!$C$2:$C$126,AZ$1)+MINS_AS_SUB('13-14 Teamsheets'!$S$2:$Z$132,$A135,'13-14 Teamsheets'!$C$2:$C$132,AZ$1)+MINS_AS_SUB('14-15 Teamsheets'!$S$2:$Z$136,$A135,'14-15 Teamsheets'!$C$2:$C$136,AZ$1)</f>
        <v>134</v>
      </c>
      <c r="BE135" s="27" t="str">
        <f>(APPS('08-09 Teamsheets'!$H$2:$R$92,$A135,'08-09 Teamsheets'!$C$2:$C$92,BE$1)+APPS('09-10 Teamsheets'!$H$2:$R$98,$A135,'09-10 Teamsheets'!$C$2:$C$98,BE$1)+APPS('10-11 Teamsheets'!$H$2:$R$107,$A135,'10-11 Teamsheets'!$C$2:$C$107,BE$1)+APPS('11-12 Teamsheets'!$H$2:$R$119,$A135,'11-12 Teamsheets'!$C$2:$C$119,BE$1)+APPS('12-13 Teamsheets'!$H$2:$R$126,$A135,'12-13 Teamsheets'!$C$2:$C$126,BE$1)+APPS('13-14 Teamsheets'!$H$2:$R$132,$A135,'13-14 Teamsheets'!$C$2:$C$132,BE$1)+APPS('14-15 Teamsheets'!$H$2:$R$136,$A135,'14-15 Teamsheets'!$C$2:$C$136,BE$1)) &amp; "(" &amp; (SUBS('08-09 Teamsheets'!$S$2:$Z$92,$A135,'08-09 Teamsheets'!$C$2:$C$92,BE$1)+SUBS('09-10 Teamsheets'!$S$2:$Z$98,$A135,'09-10 Teamsheets'!$C$2:$C$98,BE$1)+SUBS('10-11 Teamsheets'!$S$2:$Z$107,$A135,'10-11 Teamsheets'!$C$2:$C$107,BE$1)+SUBS('11-12 Teamsheets'!$S$2:$Z$119,$A135,'11-12 Teamsheets'!$C$2:$C$119,BE$1)+SUBS('12-13 Teamsheets'!$S$2:$Z$126,$A135,'12-13 Teamsheets'!$C$2:$C$126,BE$1)+SUBS('13-14 Teamsheets'!$S$2:$Z$132,$A135,'13-14 Teamsheets'!$C$2:$C$132,BE$1)+SUBS('14-15 Teamsheets'!$S$2:$Z$136,$A135,'14-15 Teamsheets'!$C$2:$C$136,BE$1)) &amp; ")"</f>
        <v>5(3)</v>
      </c>
      <c r="BF135" s="27" t="str">
        <f>(GOALS('08-09 Teamsheets'!$H$2:$R$92,$A135,'08-09 Teamsheets'!$C$2:$C$92,BE$1)+GOALS('09-10 Teamsheets'!$H$2:$R$98,$A135,'09-10 Teamsheets'!$C$2:$C$98,BE$1)+GOALS('10-11 Teamsheets'!$H$2:$R$107,$A135,'10-11 Teamsheets'!$C$2:$C$107,BE$1)+GOALS('11-12 Teamsheets'!$H$2:$R$119,$A135,'11-12 Teamsheets'!$C$2:$C$119,BE$1)+GOALS('12-13 Teamsheets'!$H$2:$R$126,$A135,'12-13 Teamsheets'!$C$2:$C$126,BE$1)+GOALS('13-14 Teamsheets'!$H$2:$R$132,$A135,'13-14 Teamsheets'!$C$2:$C$132,BE$1)+GOALS('14-15 Teamsheets'!$H$2:$R$136,$A135,'14-15 Teamsheets'!$C$2:$C$136,BE$1)) &amp; "(" &amp; (GOALS('08-09 Teamsheets'!$S$2:$Z$92,$A135,'08-09 Teamsheets'!$C$2:$C$92,BE$1)+GOALS('09-10 Teamsheets'!$S$2:$Z$98,$A135,'09-10 Teamsheets'!$C$2:$C$98,BE$1)+GOALS('10-11 Teamsheets'!$S$2:$Z$107,$A135,'10-11 Teamsheets'!$C$2:$C$107,BE$1)+GOALS('11-12 Teamsheets'!$S$2:$Z$119,$A135,'11-12 Teamsheets'!$C$2:$C$119,BE$1)+GOALS('12-13 Teamsheets'!$S$2:$Z$126,$A135,'12-13 Teamsheets'!$C$2:$C$126,BE$1)+GOALS('13-14 Teamsheets'!$S$2:$Z$132,$A135,'13-14 Teamsheets'!$C$2:$C$132,BE$1)+GOALS('14-15 Teamsheets'!$S$2:$Z$136,$A135,'14-15 Teamsheets'!$C$2:$C$136,BE$1)) &amp; ")"</f>
        <v>4(1)</v>
      </c>
      <c r="BG135" s="27">
        <f>Clean_sheet('08-09 Teamsheets'!$C$2:$H$92,$A135,BE$1)+Clean_sheet('09-10 Teamsheets'!$C$2:$H$98,$A135,BE$1)+Clean_sheet('10-11 Teamsheets'!$C$2:$H$107,$A135,BE$1)+Clean_sheet('11-12 Teamsheets'!$C$2:$H$119,$A135,BE$1)+Clean_sheet('12-13 Teamsheets'!$C$2:$H$126,$A135,BE$1)+Clean_sheet('13-14 Teamsheets'!$C$2:$H$132,$A135,BE$1)+Clean_sheet('14-15 Teamsheets'!$C$2:$H$136,$A135,BE$1)</f>
        <v>0</v>
      </c>
      <c r="BH135" s="27" t="str">
        <f>(CARDS('08-09 Teamsheets'!$H$2:$Z$92,$A135,$CX$2,'08-09 Teamsheets'!$C$2:$C$92,BE$1)+CARDS('09-10 Teamsheets'!$H$2:$Z$98,$A135,$CX$2,'09-10 Teamsheets'!$C$2:$C$98,BE$1)+CARDS('10-11 Teamsheets'!$H$2:$Z$107,$A135,$CX$2,'10-11 Teamsheets'!$C$2:$C$107,BE$1)+CARDS('11-12 Teamsheets'!$H$2:$Z$119,$A135,$CX$2,'11-12 Teamsheets'!$C$2:$C$119,BE$1)+CARDS('12-13 Teamsheets'!$H$2:$Z$126,$A135,$CX$2,'12-13 Teamsheets'!$C$2:$C$126,BE$1)+CARDS('13-14 Teamsheets'!$H$2:$Z$132,$A135,$CX$2,'13-14 Teamsheets'!$C$2:$C$132,BE$1)+CARDS('14-15 Teamsheets'!$H$2:$Z$136,$A135,$CX$2,'14-15 Teamsheets'!$C$2:$C$136,BE$1)) &amp; "(" &amp; (CARDS('08-09 Teamsheets'!$H$2:$Z$92,$A135,$CX$3,'08-09 Teamsheets'!$C$2:$C$92,BE$1)+CARDS('09-10 Teamsheets'!$H$2:$Z$98,$A135,$CX$3,'09-10 Teamsheets'!$C$2:$C$98,BE$1)+CARDS('10-11 Teamsheets'!$H$2:$Z$107,$A135,$CX$3,'10-11 Teamsheets'!$C$2:$C$107,BE$1)+CARDS('11-12 Teamsheets'!$H$2:$Z$119,$A135,$CX$3,'11-12 Teamsheets'!$C$2:$C$119,BE$1)+CARDS('12-13 Teamsheets'!$H$2:$Z$126,$A135,$CX$3,'12-13 Teamsheets'!$C$2:$C$126,BE$1)+CARDS('13-14 Teamsheets'!$H$2:$Z$132,$A135,$CX$3,'13-14 Teamsheets'!$C$2:$C$132,BE$1)+CARDS('14-15 Teamsheets'!$H$2:$Z$136,$A135,$CX$3,'14-15 Teamsheets'!$C$2:$C$136,BE$1)) &amp; ")"</f>
        <v>2(0)</v>
      </c>
      <c r="BI135" s="82">
        <f>MINS_PLAYED('08-09 Teamsheets'!$H$2:$R$92,$A135,'08-09 Teamsheets'!$C$2:$C$92,BE$1)+MINS_PLAYED('09-10 Teamsheets'!$H$2:$R$98,$A135,'09-10 Teamsheets'!$C$2:$C$98,BE$1)+ MINS_AS_SUB('08-09 Teamsheets'!$S$2:$Z$92,$A135,'08-09 Teamsheets'!$C$2:$C$92,BE$1)+ MINS_AS_SUB('09-10 Teamsheets'!$S$2:$Z$98,$A135,'09-10 Teamsheets'!$C$2:$C$98,BE$1)+MINS_PLAYED('10-11 Teamsheets'!$H$2:$R$107,$A135,'10-11 Teamsheets'!$C$2:$C$107,BE$1)+MINS_AS_SUB('10-11 Teamsheets'!$S$2:$Z$107,$A135,'10-11 Teamsheets'!$C$2:$C$107,BE$1)+MINS_PLAYED('11-12 Teamsheets'!$H$2:$R$119,$A135,'11-12 Teamsheets'!$C$2:$C$119,BE$1)+MINS_AS_SUB('11-12 Teamsheets'!$S$2:$Z$119,$A135,'11-12 Teamsheets'!$C$2:$C$119,BE$1)+MINS_PLAYED('12-13 Teamsheets'!$H$2:$R$126,$A135,'12-13 Teamsheets'!$C$2:$C$126,BE$1)+MINS_AS_SUB('12-13 Teamsheets'!$S$2:$Z$126,$A135,'12-13 Teamsheets'!$C$2:$C$126,BE$1)+MINS_PLAYED('13-14 Teamsheets'!$H$2:$R$132,$A135,'13-14 Teamsheets'!$C$2:$C$132,BE$1)+MINS_AS_SUB('13-14 Teamsheets'!$S$2:$Z$132,$A135,'13-14 Teamsheets'!$C$2:$C$132,BE$1)+MINS_PLAYED('14-15 Teamsheets'!$H$2:$R$136,$A135,'14-15 Teamsheets'!$C$2:$C$136,BE$1)+MINS_AS_SUB('14-15 Teamsheets'!$S$2:$Z$136,$A135,'14-15 Teamsheets'!$C$2:$C$136,BE$1)</f>
        <v>510</v>
      </c>
      <c r="BJ135" s="27" t="str">
        <f>(APPS('07-08 Teamsheets'!$H$2:$R$88,$A135,'07-08 Teamsheets'!$C$2:$C$88,BJ$1)+APPS('08-09 Teamsheets'!$H$2:$R$92,$A135,'08-09 Teamsheets'!$C$2:$C$92,BJ$1)+APPS('09-10 Teamsheets'!$H$2:$R$98,$A135,'09-10 Teamsheets'!$C$2:$C$98,BJ$1)+APPS('10-11 Teamsheets'!$H$2:$R$106,$A135,'10-11 Teamsheets'!$C$2:$C$106,BJ$1)+APPS('11-12 Teamsheets'!$H$2:$R$119,$A135,'11-12 Teamsheets'!$C$2:$C$119,BJ$1)+APPS('12-13 Teamsheets'!$H$2:$R$126,$A135,'12-13 Teamsheets'!$C$2:$C$126,BJ$1)+APPS('13-14 Teamsheets'!$H$2:$R$132,$A135,'13-14 Teamsheets'!$C$2:$C$132,BJ$1)+APPS('14-15 Teamsheets'!$H$2:$R$136,$A135,'14-15 Teamsheets'!$C$2:$C$136,BJ$1)) &amp; "(" &amp; (SUBS('07-08 Teamsheets'!$S$2:$Z$88,$A135,'07-08 Teamsheets'!$C$2:$C$88,BJ$1)+SUBS('08-09 Teamsheets'!$S$2:$Z$92,$A135,'08-09 Teamsheets'!$C$2:$C$92,BJ$1)+SUBS('09-10 Teamsheets'!$S$2:$Z$98,$A135,'09-10 Teamsheets'!$C$2:$C$98,BJ$1)+SUBS('10-11 Teamsheets'!$S$2:$Z$106,$A135,'10-11 Teamsheets'!$C$2:$C$106,BJ$1)+SUBS('11-12 Teamsheets'!$S$2:$Z$119,$A135,'11-12 Teamsheets'!$C$2:$C$119,BJ$1)+SUBS('12-13 Teamsheets'!$S$2:$Z$126,$A135,'12-13 Teamsheets'!$C$2:$C$126,BJ$1)+SUBS('13-14 Teamsheets'!$S$2:$Z$132,$A135,'13-14 Teamsheets'!$C$2:$C$132,BJ$1)+SUBS('14-15 Teamsheets'!$S$2:$Z$136,$A135,'14-15 Teamsheets'!$C$2:$C$136,BJ$1)) &amp; ")"</f>
        <v>12(1)</v>
      </c>
      <c r="BK135" s="27" t="str">
        <f>(GOALS('07-08 Teamsheets'!$H$2:$R$88,$A135,'07-08 Teamsheets'!$C$2:$C$88,BJ$1)+GOALS('08-09 Teamsheets'!$H$2:$R$92,$A135,'08-09 Teamsheets'!$C$2:$C$92,BJ$1)+GOALS('09-10 Teamsheets'!$H$2:$R$98,$A135,'09-10 Teamsheets'!$C$2:$C$98,BJ$1)+GOALS('10-11 Teamsheets'!$H$2:$R$106,$A135,'10-11 Teamsheets'!$C$2:$C$106,BJ$1)+GOALS('11-12 Teamsheets'!$H$2:$R$119,$A135,'11-12 Teamsheets'!$C$2:$C$119,BJ$1)+GOALS('12-13 Teamsheets'!$H$2:$R$126,$A135,'12-13 Teamsheets'!$C$2:$C$126,BJ$1)+GOALS('13-14 Teamsheets'!$H$2:$R$132,$A135,'13-14 Teamsheets'!$C$2:$C$132,BJ$1)+GOALS('14-15 Teamsheets'!$H$2:$R$136,$A135,'14-15 Teamsheets'!$C$2:$C$136,BJ$1)) &amp; "(" &amp; (GOALS('07-08 Teamsheets'!$S$2:$Z$88,$A135,'07-08 Teamsheets'!$C$2:$C$88,BJ$1)+GOALS('08-09 Teamsheets'!$S$2:$Z$92,$A135,'08-09 Teamsheets'!$C$2:$C$92,BJ$1)+GOALS('09-10 Teamsheets'!$S$2:$Z$98,$A135,'09-10 Teamsheets'!$C$2:$C$98,BJ$1)+GOALS('10-11 Teamsheets'!$S$2:$Z$106,$A135,'10-11 Teamsheets'!$C$2:$C$106,BJ$1)+GOALS('11-12 Teamsheets'!$S$2:$Z$119,$A135,'11-12 Teamsheets'!$C$2:$C$119,BJ$1)+GOALS('12-13 Teamsheets'!$S$2:$Z$126,$A135,'12-13 Teamsheets'!$C$2:$C$126,BJ$1)+GOALS('13-14 Teamsheets'!$S$2:$Z$132,$A135,'13-14 Teamsheets'!$C$2:$C$132,BJ$1)+GOALS('14-15 Teamsheets'!$S$2:$Z$136,$A135,'14-15 Teamsheets'!$C$2:$C$136,BJ$1)) &amp; ")"</f>
        <v>6(0)</v>
      </c>
      <c r="BL135" s="27">
        <f>Clean_sheet('07-08 Teamsheets'!$C$2:$H$92,$A135,BJ$1)+Clean_sheet('08-09 Teamsheets'!$C$2:$H$92,$A135,BJ$1)+Clean_sheet('09-10 Teamsheets'!$C$2:$H$98,$A135,BJ$1)+Clean_sheet('10-11 Teamsheets'!$C$2:$H$106,$A135,BJ$1)+Clean_sheet('11-12 Teamsheets'!$C$2:$H$119,$A135,BJ$1)+Clean_sheet('12-13 Teamsheets'!$C$2:$H$126,$A135,BJ$1)+Clean_sheet('13-14 Teamsheets'!$C$2:$H$132,$A135,BJ$1)+Clean_sheet('14-15 Teamsheets'!$C$2:$H$136,$A135,BJ$1)</f>
        <v>0</v>
      </c>
      <c r="BM135" s="27" t="str">
        <f>(CARDS('07-08 Teamsheets'!$H$2:$Z$88,$A135,$CX$2,'07-08 Teamsheets'!$C$2:$C$88,BJ$1)+CARDS('08-09 Teamsheets'!$H$2:$Z$92,$A135,$CX$2,'08-09 Teamsheets'!$C$2:$C$92,BJ$1)+CARDS('09-10 Teamsheets'!$H$2:$Z$98,$A135,$CX$2,'09-10 Teamsheets'!$C$2:$C$98,BJ$1)+CARDS('10-11 Teamsheets'!$H$2:$Z$106,$A135,$CX$2,'10-11 Teamsheets'!$C$2:$C$106,BJ$1)+CARDS('11-12 Teamsheets'!$H$2:$Z$119,$A135,$CX$2,'11-12 Teamsheets'!$C$2:$C$119,BJ$1)+CARDS('12-13 Teamsheets'!$H$2:$Z$126,$A135,$CX$2,'12-13 Teamsheets'!$C$2:$C$126,BJ$1)+CARDS('13-14 Teamsheets'!$H$2:$Z$132,$A135,$CX$2,'13-14 Teamsheets'!$C$2:$C$132,BJ$1)+CARDS('14-15 Teamsheets'!$H$2:$Z$136,$A135,$CX$2,'14-15 Teamsheets'!$C$2:$C$136,BJ$1)) &amp; "(" &amp; (CARDS('07-08 Teamsheets'!$H$2:$Z$88,$A135,$CX$3,'07-08 Teamsheets'!$C$2:$C$88,BJ$1)+CARDS('08-09 Teamsheets'!$H$2:$Z$92,$A135,$CX$3,'08-09 Teamsheets'!$C$2:$C$92,BJ$1)+CARDS('09-10 Teamsheets'!$H$2:$Z$98,$A135,$CX$3,'09-10 Teamsheets'!$C$2:$C$98,BJ$1)+CARDS('10-11 Teamsheets'!$H$2:$Z$106,$A135,$CX$3,'10-11 Teamsheets'!$C$2:$C$106,BJ$1)+CARDS('11-12 Teamsheets'!$H$2:$Z$119,$A135,$CX$3,'11-12 Teamsheets'!$C$2:$C$119,BJ$1)+CARDS('12-13 Teamsheets'!$H$2:$Z$126,$A135,$CX$3,'12-13 Teamsheets'!$C$2:$C$126,BJ$1)+CARDS('13-14 Teamsheets'!$H$2:$Z$132,$A135,$CX$3,'13-14 Teamsheets'!$C$2:$C$132,BJ$1)+CARDS('14-15 Teamsheets'!$H$2:$Z$136,$A135,$CX$3,'14-15 Teamsheets'!$C$2:$C$136,BJ$1)) &amp; ")"</f>
        <v>1(1)</v>
      </c>
      <c r="BN135" s="82">
        <f>MINS_PLAYED('07-08 Teamsheets'!$H$2:$R$88,$A135,'07-08 Teamsheets'!$C$2:$C$88,BJ$1)+MINS_PLAYED('08-09 Teamsheets'!$H$2:$R$92,$A135,'08-09 Teamsheets'!$C$2:$C$92,BJ$1)+MINS_PLAYED('09-10 Teamsheets'!$H$2:$R$98,$A135,'09-10 Teamsheets'!$C$2:$C$98,BJ$1)+MINS_PLAYED('10-11 Teamsheets'!$H$2:$R$106,$A135,'10-11 Teamsheets'!$C$2:$C$106,BJ$1)+MINS_PLAYED('11-12 Teamsheets'!$H$2:$R$119,$A135,'11-12 Teamsheets'!$C$2:$C$119,BJ$1)+MINS_PLAYED('12-13 Teamsheets'!$H$2:$R$126,$A135,'12-13 Teamsheets'!$C$2:$C$126,BJ$1)+MINS_PLAYED('13-14 Teamsheets'!$H$2:$R$132,$A135,'13-14 Teamsheets'!$C$2:$C$132,BJ$1)+MINS_PLAYED('14-15 Teamsheets'!$H$2:$R$136,$A135,'14-15 Teamsheets'!$C$2:$C$136,BJ$1)+MINS_AS_SUB('07-08 Teamsheets'!$S$2:$Z$88,$A135,'07-08 Teamsheets'!$C$2:$C$88,BJ$1)+MINS_AS_SUB('08-09 Teamsheets'!$S$2:$Z$92,$A135,'08-09 Teamsheets'!$C$2:$C$92,BJ$1)+MINS_AS_SUB('09-10 Teamsheets'!$S$2:$Z$98,$A135,'09-10 Teamsheets'!$C$2:$C$98,BJ$1)+MINS_AS_SUB('10-11 Teamsheets'!$S$2:$Z$106,$A135,'10-11 Teamsheets'!$C$2:$C$106,BJ$1)+MINS_AS_SUB('11-12 Teamsheets'!$S$2:$Z$119,$A135,'11-12 Teamsheets'!$C$2:$C$119,BJ$1)+MINS_AS_SUB('12-13 Teamsheets'!$S$2:$Z$126,$A135,'12-13 Teamsheets'!$C$2:$C$126,BJ$1)+MINS_AS_SUB('13-14 Teamsheets'!$S$2:$Z$132,$A135,'13-14 Teamsheets'!$C$2:$C$132,BJ$1)+MINS_AS_SUB('14-15 Teamsheets'!$S$2:$Z$136,$A135,'14-15 Teamsheets'!$C$2:$C$136,BJ$1)</f>
        <v>1093</v>
      </c>
      <c r="BO135" s="27" t="str">
        <f>(APPS('07-08 Teamsheets'!$H$2:$R$88,$A135,'07-08 Teamsheets'!$C$2:$C$88,BO$1)+APPS('08-09 Teamsheets'!$H$2:$R$92,$A135,'08-09 Teamsheets'!$C$2:$C$92,BO$1)+APPS('09-10 Teamsheets'!$H$2:$R$98,$A135,'09-10 Teamsheets'!$C$2:$C$98,BO$1)+APPS('10-11 Teamsheets'!$H$2:$R$106,$A135,'10-11 Teamsheets'!$C$2:$C$106,BO$1)+APPS('11-12 Teamsheets'!$H$2:$R$119,$A135,'11-12 Teamsheets'!$C$2:$C$119,BO$1)+APPS('12-13 Teamsheets'!$H$2:$R$126,$A135,'12-13 Teamsheets'!$C$2:$C$126,BO$1)+APPS('13-14 Teamsheets'!$H$2:$R$132,$A135,'13-14 Teamsheets'!$C$2:$C$132,BO$1)+APPS('14-15 Teamsheets'!$H$2:$R$136,$A135,'14-15 Teamsheets'!$C$2:$C$136,BO$1)) &amp; "(" &amp; (SUBS('07-08 Teamsheets'!$S$2:$Z$88,$A135,'07-08 Teamsheets'!$C$2:$C$88,BO$1)+SUBS('08-09 Teamsheets'!$S$2:$Z$92,$A135,'08-09 Teamsheets'!$C$2:$C$92,BO$1)+SUBS('09-10 Teamsheets'!$S$2:$Z$98,$A135,'09-10 Teamsheets'!$C$2:$C$98,BO$1)+SUBS('10-11 Teamsheets'!$S$2:$Z$106,$A135,'10-11 Teamsheets'!$C$2:$C$106,BO$1)+SUBS('11-12 Teamsheets'!$S$2:$Z$119,$A135,'11-12 Teamsheets'!$C$2:$C$119,BO$1)+SUBS('12-13 Teamsheets'!$S$2:$Z$126,$A135,'12-13 Teamsheets'!$C$2:$C$126,BO$1)+SUBS('13-14 Teamsheets'!$S$2:$Z$132,$A135,'13-14 Teamsheets'!$C$2:$C$132,BO$1)+SUBS('14-15 Teamsheets'!$S$2:$Z$136,$A135,'14-15 Teamsheets'!$C$2:$C$136,BO$1)) &amp; ")"</f>
        <v>14(3)</v>
      </c>
      <c r="BP135" s="27" t="str">
        <f>(GOALS('07-08 Teamsheets'!$H$2:$R$88,$A135,'07-08 Teamsheets'!$C$2:$C$88,BO$1)+GOALS('08-09 Teamsheets'!$H$2:$R$92,$A135,'08-09 Teamsheets'!$C$2:$C$92,BO$1)+GOALS('09-10 Teamsheets'!$H$2:$R$98,$A135,'09-10 Teamsheets'!$C$2:$C$98,BO$1)+GOALS('10-11 Teamsheets'!$H$2:$R$106,$A135,'10-11 Teamsheets'!$C$2:$C$106,BO$1)+GOALS('11-12 Teamsheets'!$H$2:$R$119,$A135,'11-12 Teamsheets'!$C$2:$C$119,BO$1)+GOALS('12-13 Teamsheets'!$H$2:$R$126,$A135,'12-13 Teamsheets'!$C$2:$C$126,BO$1)+GOALS('13-14 Teamsheets'!$H$2:$R$132,$A135,'13-14 Teamsheets'!$C$2:$C$132,BO$1)+GOALS('14-15 Teamsheets'!$H$2:$R$136,$A135,'14-15 Teamsheets'!$C$2:$C$136,BO$1)) &amp; "(" &amp; (GOALS('07-08 Teamsheets'!$S$2:$Z$88,$A135,'07-08 Teamsheets'!$C$2:$C$88,BO$1)+GOALS('08-09 Teamsheets'!$S$2:$Z$92,$A135,'08-09 Teamsheets'!$C$2:$C$92,BO$1)+GOALS('09-10 Teamsheets'!$S$2:$Z$98,$A135,'09-10 Teamsheets'!$C$2:$C$98,BO$1)+GOALS('10-11 Teamsheets'!$S$2:$Z$106,$A135,'10-11 Teamsheets'!$C$2:$C$106,BO$1)+GOALS('11-12 Teamsheets'!$S$2:$Z$119,$A135,'11-12 Teamsheets'!$C$2:$C$119,BO$1)+GOALS('12-13 Teamsheets'!$S$2:$Z$126,$A135,'12-13 Teamsheets'!$C$2:$C$126,BO$1)+GOALS('13-14 Teamsheets'!$S$2:$Z$132,$A135,'13-14 Teamsheets'!$C$2:$C$132,BO$1)+GOALS('14-15 Teamsheets'!$S$2:$Z$136,$A135,'14-15 Teamsheets'!$C$2:$C$136,BO$1)) &amp; ")"</f>
        <v>9(0)</v>
      </c>
      <c r="BQ135" s="27">
        <f>Clean_sheet('07-08 Teamsheets'!$C$2:$H$92,$A135,BO$1)+Clean_sheet('08-09 Teamsheets'!$C$2:$H$92,$A135,BO$1)+Clean_sheet('09-10 Teamsheets'!$C$2:$H$98,$A135,BO$1)+Clean_sheet('10-11 Teamsheets'!$C$2:$H$106,$A135,BO$1)+Clean_sheet('11-12 Teamsheets'!$C$2:$H$119,$A135,BO$1)+Clean_sheet('12-13 Teamsheets'!$C$2:$H$126,$A135,BO$1)+Clean_sheet('13-14 Teamsheets'!$C$2:$H$132,$A135,BO$1)+Clean_sheet('14-15 Teamsheets'!$C$2:$H$136,$A135,BO$1)</f>
        <v>0</v>
      </c>
      <c r="BR135" s="27" t="str">
        <f>(CARDS('07-08 Teamsheets'!$H$2:$Z$88,$A135,$CX$2,'07-08 Teamsheets'!$C$2:$C$88,BO$1)+CARDS('08-09 Teamsheets'!$H$2:$Z$92,$A135,$CX$2,'08-09 Teamsheets'!$C$2:$C$92,BO$1)+CARDS('09-10 Teamsheets'!$H$2:$Z$98,$A135,$CX$2,'09-10 Teamsheets'!$C$2:$C$98,BO$1)+CARDS('10-11 Teamsheets'!$H$2:$Z$106,$A135,$CX$2,'10-11 Teamsheets'!$C$2:$C$106,BO$1)+CARDS('11-12 Teamsheets'!$H$2:$Z$119,$A135,$CX$2,'11-12 Teamsheets'!$C$2:$C$119,BO$1)+CARDS('12-13 Teamsheets'!$H$2:$Z$126,$A135,$CX$2,'12-13 Teamsheets'!$C$2:$C$126,BO$1)+CARDS('13-14 Teamsheets'!$H$2:$Z$132,$A135,$CX$2,'13-14 Teamsheets'!$C$2:$C$132,BO$1)+CARDS('14-15 Teamsheets'!$H$2:$Z$136,$A135,$CX$2,'14-15 Teamsheets'!$C$2:$C$136,BO$1)) &amp; "(" &amp; (CARDS('07-08 Teamsheets'!$H$2:$Z$88,$A135,$CX$3,'07-08 Teamsheets'!$C$2:$C$88,BO$1)+CARDS('08-09 Teamsheets'!$H$2:$Z$92,$A135,$CX$3,'08-09 Teamsheets'!$C$2:$C$92,BO$1)+CARDS('09-10 Teamsheets'!$H$2:$Z$98,$A135,$CX$3,'09-10 Teamsheets'!$C$2:$C$98,BO$1)+CARDS('10-11 Teamsheets'!$H$2:$Z$106,$A135,$CX$3,'10-11 Teamsheets'!$C$2:$C$106,BO$1)+CARDS('11-12 Teamsheets'!$H$2:$Z$119,$A135,$CX$3,'11-12 Teamsheets'!$C$2:$C$119,BO$1)+CARDS('12-13 Teamsheets'!$H$2:$Z$126,$A135,$CX$3,'12-13 Teamsheets'!$C$2:$C$126,BO$1)+CARDS('13-14 Teamsheets'!$H$2:$Z$132,$A135,$CX$3,'13-14 Teamsheets'!$C$2:$C$132,BO$1)+CARDS('14-15 Teamsheets'!$H$2:$Z$136,$A135,$CX$3,'14-15 Teamsheets'!$C$2:$C$136,BO$1)) &amp; ")"</f>
        <v>2(0)</v>
      </c>
      <c r="BS135" s="82">
        <f>MINS_PLAYED('07-08 Teamsheets'!$H$2:$R$88,$A135,'07-08 Teamsheets'!$C$2:$C$88,BO$1)+MINS_PLAYED('08-09 Teamsheets'!$H$2:$R$92,$A135,'08-09 Teamsheets'!$C$2:$C$92,BO$1)+MINS_PLAYED('09-10 Teamsheets'!$H$2:$R$98,$A135,'09-10 Teamsheets'!$C$2:$C$98,BO$1)+MINS_PLAYED('10-11 Teamsheets'!$H$2:$R$106,$A135,'10-11 Teamsheets'!$C$2:$C$106,BO$1)+MINS_PLAYED('11-12 Teamsheets'!$H$2:$R$119,$A135,'11-12 Teamsheets'!$C$2:$C$119,BO$1)+MINS_PLAYED('12-13 Teamsheets'!$H$2:$R$126,$A135,'12-13 Teamsheets'!$C$2:$C$126,BO$1)+MINS_PLAYED('13-14 Teamsheets'!$H$2:$R$132,$A135,'13-14 Teamsheets'!$C$2:$C$132,BO$1)+MINS_PLAYED('14-15 Teamsheets'!$H$2:$R$136,$A135,'14-15 Teamsheets'!$C$2:$C$136,BO$1)+MINS_AS_SUB('07-08 Teamsheets'!$S$2:$Z$88,$A135,'07-08 Teamsheets'!$C$2:$C$88,BO$1)+MINS_AS_SUB('08-09 Teamsheets'!$S$2:$Z$92,$A135,'08-09 Teamsheets'!$C$2:$C$92,BO$1)+MINS_AS_SUB('09-10 Teamsheets'!$S$2:$Z$98,$A135,'09-10 Teamsheets'!$C$2:$C$98,BO$1)+MINS_AS_SUB('10-11 Teamsheets'!$S$2:$Z$106,$A135,'10-11 Teamsheets'!$C$2:$C$106,BO$1)+MINS_AS_SUB('11-12 Teamsheets'!$S$2:$Z$119,$A135,'11-12 Teamsheets'!$C$2:$C$119,BO$1)+MINS_AS_SUB('12-13 Teamsheets'!$S$2:$Z$126,$A135,'12-13 Teamsheets'!$C$2:$C$126,BO$1)+MINS_AS_SUB('13-14 Teamsheets'!$S$2:$Z$132,$A135,'13-14 Teamsheets'!$C$2:$C$132,BO$1)+MINS_AS_SUB('14-15 Teamsheets'!$S$2:$Z$136,$A135,'14-15 Teamsheets'!$C$2:$C$136,BO$1)</f>
        <v>1328</v>
      </c>
      <c r="BT135" s="71">
        <f>APPS('05-06 Teamsheets'!$H$2:$R$71,$A135,'05-06 Teamsheets'!$C$2:$C$71,B$1)+SUBS('05-06 Teamsheets'!$S$2:$W$71,$A135,'05-06 Teamsheets'!$C$2:$C$71,B$1)+APPS('06-07 Teamsheets'!$H$2:$R$83,$A135,'06-07 Teamsheets'!$C$2:$C$83,G$1)+SUBS('06-07 Teamsheets'!$S$2:$Z$83,$A135,'06-07 Teamsheets'!$C$2:$C$83,G$1)+APPS('07-08 Teamsheets'!$H$2:$R$88,$A135,'07-08 Teamsheets'!$C$2:$C$88,L$1)+SUBS('07-08 Teamsheets'!$S$2:$Z$88,$A135,'07-08 Teamsheets'!$C$2:$C$88,L$1)+APPS('08-09 Teamsheets'!$H$2:$R$92,$A135,'08-09 Teamsheets'!$C$2:$C$92,Q$1)+SUBS('08-09 Teamsheets'!$S$2:$Z$92,$A135,'08-09 Teamsheets'!$C$2:$C$92,Q$1)+APPS('09-10 Teamsheets'!$H$2:$R$98,$A135,'09-10 Teamsheets'!$C$2:$C$98,Q$1)+SUBS('09-10 Teamsheets'!$S$2:$Z$98,$A135,'09-10 Teamsheets'!$C$2:$C$98,Q$1)+APPS('10-11 Teamsheets'!$H$2:$R$107,$A135,'10-11 Teamsheets'!$C$2:$C$107,Q$1)+SUBS('10-11 Teamsheets'!$S$2:$Z$107,$A135,'10-11 Teamsheets'!$C$2:$C$107,Q$1)+APPS('11-12 Teamsheets'!$H$2:$R$119,$A135,'11-12 Teamsheets'!$C$2:$C$119,Q$1)+SUBS('11-12 Teamsheets'!$S$2:$Z$119,$A135,'11-12 Teamsheets'!$C$2:$C$119,Q$1)+APPS('12-13 Teamsheets'!$H$2:$R$126,$A135,'12-13 Teamsheets'!$C$2:$C$126,Q$1)+SUBS('12-13 Teamsheets'!$S$2:$Z$126,$A135,'12-13 Teamsheets'!$C$2:$C$126,Q$1)+APPS('13-14 Teamsheets'!$H$2:$R$132,$A135,'13-14 Teamsheets'!$C$2:$C$132,Q$1)+SUBS('13-14 Teamsheets'!$S$2:$Z$132,$A135,'13-14 Teamsheets'!$C$2:$C$132,Q$1)+APPS('14-15 Teamsheets'!$H$2:$R$136,$A135,'14-15 Teamsheets'!$C$2:$C$136,Q$1)+SUBS('14-15 Teamsheets'!$S$2:$Z$136,$A135,'14-15 Teamsheets'!$C$2:$C$136,Q$1)</f>
        <v>175</v>
      </c>
      <c r="BU135" s="132">
        <v>0</v>
      </c>
      <c r="BV135" s="27">
        <f>APPS('07-08 Teamsheets'!$H$2:$R$88,$A135,'07-08 Teamsheets'!$C$2:$C$88,AZ$1)+SUBS('07-08 Teamsheets'!$S$2:$Z$88,$A135,'07-08 Teamsheets'!$C$2:$C$88,AZ$1)+APPS('11-12 Teamsheets'!$H$2:$R$119,$A135,'11-12 Teamsheets'!$C$2:$C$119,AZ$1)+SUBS('11-12 Teamsheets'!$S$2:$Z$119,$A135,'11-12 Teamsheets'!$C$2:$C$119,AZ$1)+APPS('12-13 Teamsheets'!$H$2:$R$126,$A135,'12-13 Teamsheets'!$C$2:$C$126,AZ$1)+SUBS('12-13 Teamsheets'!$S$2:$Z$126,$A135,'12-13 Teamsheets'!$C$2:$C$126,AZ$1)+APPS('13-14 Teamsheets'!$H$2:$R$132,$A135,'13-14 Teamsheets'!$C$2:$C$132,AZ$1)+SUBS('13-14 Teamsheets'!$S$2:$Z$132,$A135,'13-14 Teamsheets'!$C$2:$C$132,AZ$1)+APPS('14-15 Teamsheets'!$H$2:$R$136,$A135,'14-15 Teamsheets'!$C$2:$C$136,AZ$1)+SUBS('14-15 Teamsheets'!$S$2:$Z$136,$A135,'14-15 Teamsheets'!$C$2:$C$136,AZ$1)+APPS('08-09 Teamsheets'!$H$2:$R$92,$A135,'08-09 Teamsheets'!$C$2:$C$92,BE$1)+APPS('09-10 Teamsheets'!$H$2:$R$98,$A135,'09-10 Teamsheets'!$C$2:$C$98,BE$1)+SUBS('08-09 Teamsheets'!$S$2:$Z$92,$A135,'08-09 Teamsheets'!$C$2:$C$92,BE$1)+SUBS('09-10 Teamsheets'!$S$2:$Z$98,$A135,'09-10 Teamsheets'!$C$2:$C$98,BE$1)+APPS('10-11 Teamsheets'!$H$2:$R$107,$A135,'10-11 Teamsheets'!$C$2:$C$107,BE$1)+SUBS('10-11 Teamsheets'!$S$2:$Z$107,$A135,'10-11 Teamsheets'!$C$2:$C$107,BE$1)+APPS('11-12 Teamsheets'!$H$2:$R$119,$A135,'11-12 Teamsheets'!$C$2:$C$119,BE$1)+SUBS('11-12 Teamsheets'!$S$2:$Z$119,$A135,'11-12 Teamsheets'!$C$2:$C$119,BE$1)+APPS('12-13 Teamsheets'!$H$2:$R$126,$A135,'12-13 Teamsheets'!$C$2:$C$126,BE$1)+SUBS('12-13 Teamsheets'!$S$2:$Z$126,$A135,'12-13 Teamsheets'!$C$2:$C$126,BE$1)+APPS('13-14 Teamsheets'!$H$2:$R$132,$A135,'13-14 Teamsheets'!$C$2:$C$132,BE$1)+SUBS('13-14 Teamsheets'!$S$2:$Z$132,$A135,'13-14 Teamsheets'!$C$2:$C$132,BE$1)+APPS('14-15 Teamsheets'!$H$2:$R$136,$A135,'14-15 Teamsheets'!$C$2:$C$136,BE$1)+SUBS('14-15 Teamsheets'!$S$2:$Z$136,$A135,'14-15 Teamsheets'!$C$2:$C$136,BE$1)</f>
        <v>10</v>
      </c>
      <c r="BW135" s="27">
        <f>APPS('07-08 Teamsheets'!$H$2:$R$88,$A135,'07-08 Teamsheets'!$C$2:$C$88,BJ$1)+APPS('08-09 Teamsheets'!$H$2:$R$92,$A135,'08-09 Teamsheets'!$C$2:$C$92,BJ$1)+APPS('09-10 Teamsheets'!$H$2:$R$98,$A135,'09-10 Teamsheets'!$C$2:$C$98,BJ$1)+SUBS('07-08 Teamsheets'!$S$2:$Z$88,$A135,'07-08 Teamsheets'!$C$2:$C$88,BJ$1)+SUBS('08-09 Teamsheets'!$S$2:$Z$92,$A135,'08-09 Teamsheets'!$C$2:$C$92,BJ$1)+SUBS('09-10 Teamsheets'!$S$2:$Z$98,$A135,'09-10 Teamsheets'!$C$2:$C$98,BJ$1)+APPS('10-11 Teamsheets'!$H$2:$R$107,$A135,'10-11 Teamsheets'!$C$2:$C$107,BJ$1)+SUBS('10-11 Teamsheets'!$S$2:$Z$107,$A135,'10-11 Teamsheets'!$C$2:$C$107,BJ$1)+APPS('11-12 Teamsheets'!$H$2:$R$119,$A135,'11-12 Teamsheets'!$C$2:$C$119,BJ$1)+SUBS('11-12 Teamsheets'!$S$2:$Z$111,$A135,'11-12 Teamsheets'!$C$2:$C$119,BJ$1)+APPS('12-13 Teamsheets'!$H$2:$R$126,$A135,'12-13 Teamsheets'!$C$2:$C$126,BJ$1)+SUBS('12-13 Teamsheets'!$S$2:$Z$118,$A135,'12-13 Teamsheets'!$C$2:$C$126,BJ$1)+APPS('13-14 Teamsheets'!$H$2:$R$132,$A135,'13-14 Teamsheets'!$C$2:$C$132,BJ$1)+SUBS('13-14 Teamsheets'!$S$2:$Z$124,$A135,'13-14 Teamsheets'!$C$2:$C$132,BJ$1)+APPS('14-15 Teamsheets'!$H$2:$R$136,$A135,'14-15 Teamsheets'!$C$2:$C$136,BJ$1)+SUBS('14-15 Teamsheets'!$S$2:$Z$128,$A135,'14-15 Teamsheets'!$C$2:$C$136,BJ$1)</f>
        <v>13</v>
      </c>
      <c r="BX135" s="27">
        <f>APPS('07-08 Teamsheets'!$H$2:$R$88,$A135,'07-08 Teamsheets'!$C$2:$C$88,BO$1)+APPS('08-09 Teamsheets'!$H$2:$R$92,$A135,'08-09 Teamsheets'!$C$2:$C$92,BO$1)+APPS('09-10 Teamsheets'!$H$2:$R$98,$A135,'09-10 Teamsheets'!$C$2:$C$98,BO$1)+SUBS('07-08 Teamsheets'!$S$2:$Z$88,$A135,'07-08 Teamsheets'!$C$2:$C$88,BO$1)+SUBS('08-09 Teamsheets'!$S$2:$Z$92,$A135,'08-09 Teamsheets'!$C$2:$C$92,BO$1)+SUBS('09-10 Teamsheets'!$S$2:$Z$98,$A135,'09-10 Teamsheets'!$C$2:$C$98,BO$1)+APPS('10-11 Teamsheets'!$H$2:$R$107,$A135,'10-11 Teamsheets'!$C$2:$C$107,BO$1)+SUBS('10-11 Teamsheets'!$S$2:$Z$107,$A135,'10-11 Teamsheets'!$C$2:$C$107,BO$1)+APPS('11-12 Teamsheets'!$H$2:$R$119,$A135,'11-12 Teamsheets'!$C$2:$C$119,BO$1)+SUBS('11-12 Teamsheets'!$S$2:$Z$119,$A135,'11-12 Teamsheets'!$C$2:$C$119,BO$1)+APPS('12-13 Teamsheets'!$H$2:$R$126,$A135,'12-13 Teamsheets'!$C$2:$C$126,BO$1)+SUBS('12-13 Teamsheets'!$S$2:$Z$126,$A135,'12-13 Teamsheets'!$C$2:$C$126,BO$1)+APPS('13-14 Teamsheets'!$H$2:$R$132,$A135,'13-14 Teamsheets'!$C$2:$C$132,BO$1)+SUBS('13-14 Teamsheets'!$S$2:$Z$132,$A135,'13-14 Teamsheets'!$C$2:$C$132,BO$1)+APPS('14-15 Teamsheets'!$H$2:$R$136,$A135,'14-15 Teamsheets'!$C$2:$C$136,BO$1)+SUBS('14-15 Teamsheets'!$S$2:$Z$136,$A135,'14-15 Teamsheets'!$C$2:$C$136,BO$1)</f>
        <v>17</v>
      </c>
      <c r="BY135" s="28">
        <f t="shared" si="31"/>
        <v>40</v>
      </c>
      <c r="BZ135" s="27" t="str">
        <f>(APPS('05-06 Teamsheets'!$H$2:$R$71,$A135) + APPS('06-07 Teamsheets'!$H$2:$R$83,$A135) +APPS('07-08 Teamsheets'!$H$2:$R$88,$A135) + APPS('08-09 Teamsheets'!$H$2:$R$92,$A135)+APPS('09-10 Teamsheets'!$H$2:$R$98,$A135)+APPS('10-11 Teamsheets'!$H$2:$R$107,$A135)+APPS('11-12 Teamsheets'!$H$2:$R$119,$A135)+APPS('12-13 Teamsheets'!$H$2:$R$126,$A135)+APPS('13-14 Teamsheets'!$H$2:$R$132,$A135)+APPS('14-15 Teamsheets'!$H$2:$R$136,$A135)) &amp; "(" &amp; (SUBS('05-06 Teamsheets'!$S$2:$W$71,$A135)+SUBS('06-07 Teamsheets'!$S$2:$Z$83,$A135)+SUBS('07-08 Teamsheets'!$S$2:$Z$88,$A135) +SUBS('08-09 Teamsheets'!$S$2:$Z$92,$A135)+SUBS('09-10 Teamsheets'!$S$2:$Z$98,$A135)+SUBS('10-11 Teamsheets'!$S$2:$Z$107,$A135)+SUBS('11-12 Teamsheets'!$S$2:$Z$119,$A135)+SUBS('12-13 Teamsheets'!$S$2:$Z$126,$A135)+SUBS('13-14 Teamsheets'!$S$2:$Z$132,$A135)+SUBS('14-15 Teamsheets'!$S$2:$Z$136,$A135)) &amp; ")"</f>
        <v>188(27)</v>
      </c>
      <c r="CA135" s="28">
        <f t="shared" si="32"/>
        <v>215</v>
      </c>
      <c r="CB135" s="71">
        <f>GOALS('05-06 Teamsheets'!$H$2:$W$71,$A135,'05-06 Teamsheets'!$C$2:$C$71,B$1)+GOALS('06-07 Teamsheets'!$H$2:$Z$83,$A135,'06-07 Teamsheets'!$C$2:$C$83,G$1)+GOALS('07-08 Teamsheets'!$H$2:$Z$88,$A135,'07-08 Teamsheets'!$C$2:$C$88,L$1)+GOALS('08-09 Teamsheets'!$H$2:$Z$92,$A135,'08-09 Teamsheets'!$C$2:$C$92,Q$1)+GOALS('09-10 Teamsheets'!$H$2:$Z$98,$A135,'09-10 Teamsheets'!$C$2:$C$98,Q$1)+GOALS('10-11 Teamsheets'!$H$2:$Z$107,$A135,'10-11 Teamsheets'!$C$2:$C$107,Q$1)+GOALS('11-12 Teamsheets'!$H$2:$Z$119,$A135,'11-12 Teamsheets'!$C$2:$C$119,Q$1)+GOALS('12-13 Teamsheets'!$H$2:$Z$126,$A135,'12-13 Teamsheets'!$C$2:$C$126,Q$1)+GOALS('13-14 Teamsheets'!$H$2:$Z$132,$A135,'13-14 Teamsheets'!$C$2:$C$132,Q$1)+GOALS('14-15 Teamsheets'!$H$2:$Z$136,$A135,'14-15 Teamsheets'!$C$2:$C$136,Q$1)</f>
        <v>72</v>
      </c>
      <c r="CC135" s="27">
        <f>GOALS('05-06 Teamsheets'!$H$2:$W$71,$A135,'05-06 Teamsheets'!$C$2:$C$71,V$1)+GOALS('05-06 Teamsheets'!$H$2:$W$71,$A135,'05-06 Teamsheets'!$C$2:$C$71,AA$1)+GOALS('06-07 Teamsheets'!$H$2:$Z$83,$A135,'06-07 Teamsheets'!$C$2:$C$83,AF$1)+GOALS('06-07 Teamsheets'!$H$2:$Z$83,$A135,'06-07 Teamsheets'!$C$2:$C$83,AK$1)+GOALS('07-08 Teamsheets'!$H$2:$Z$88,$A135,'07-08 Teamsheets'!$C$2:$C$88,AP$1)+GOALS('07-08 Teamsheets'!$H$2:$Z$88,$A135,'07-08 Teamsheets'!$C$2:$C$88,AU$1)+GOALS('07-08 Teamsheets'!$H$2:$Z$88,$A135,'07-08 Teamsheets'!$C$2:$C$88,AZ$1)+GOALS('11-12 Teamsheets'!$H$2:$Z$119,$A135,'11-12 Teamsheets'!$C$2:$C$119,AZ$1)+GOALS('12-13 Teamsheets'!$H$2:$Z$120,$A135,'12-13 Teamsheets'!$C$2:$C$120,AZ$1)+GOALS('13-14 Teamsheets'!$H$2:$Z$126,$A135,'13-14 Teamsheets'!$C$2:$C$126,AZ$1)+GOALS('14-15 Teamsheets'!$H$2:$Z$130,$A135,'14-15 Teamsheets'!$C$2:$C$130,AZ$1)+GOALS('08-09 Teamsheets'!$H$2:$Z$92,$A135,'08-09 Teamsheets'!$C$2:$C$92,BE$1)+GOALS('09-10 Teamsheets'!$H$2:$Z$98,$A135,'09-10 Teamsheets'!$C$2:$C$98,BE$1)+GOALS('10-11 Teamsheets'!$H$2:$Z$107,$A135,'10-11 Teamsheets'!$C$2:$C$107,BE$1)+GOALS('11-12 Teamsheets'!$H$2:$Z$119,$A135,'11-12 Teamsheets'!$C$2:$C$119,BE$1)+GOALS('12-13 Teamsheets'!$H$2:$Z$126,$A135,'12-13 Teamsheets'!$C$2:$C$126,BE$1)+GOALS('13-14 Teamsheets'!$H$2:$Z$132,$A135,'13-14 Teamsheets'!$C$2:$C$132,BE$1)+GOALS('14-15 Teamsheets'!$H$2:$Z$136,$A135,'14-15 Teamsheets'!$C$2:$C$136,BE$1)</f>
        <v>5</v>
      </c>
      <c r="CD135" s="27">
        <f>GOALS('07-08 Teamsheets'!$H$2:$Z$88,$A135,'07-08 Teamsheets'!$C$2:$C$88,BJ$1)
+GOALS('08-09 Teamsheets'!$H$2:$Z$92,$A135,'08-09 Teamsheets'!$C$2:$C$92,BJ$1)
+GOALS('09-10 Teamsheets'!$H$2:$Z$98,$A135,'09-10 Teamsheets'!$C$2:$C$98,BJ$1)
+GOALS('10-11 Teamsheets'!$H$2:$Z$107,$A135,'10-11 Teamsheets'!$C$2:$C$107,BJ$1)
+GOALS('11-12 Teamsheets'!$H$2:$Z$119,$A135,'11-12 Teamsheets'!$C$2:$C$119,BJ$1)
+GOALS('12-13 Teamsheets'!$H$2:$Z$124,$A135,'12-13 Teamsheets'!$C$2:$C$124,BJ$1)+GOALS('13-14 Teamsheets'!$H$2:$Z$130,$A135,'13-14 Teamsheets'!$C$2:$C$130,BJ$1)+GOALS('14-15 Teamsheets'!$H$2:$Z$134,$A135,'14-15 Teamsheets'!$C$2:$C$134,BJ$1)
+GOALS('07-08 Teamsheets'!$H$2:$Z$88,$A135,'07-08 Teamsheets'!$C$2:$C$88,BO$1)
+GOALS('08-09 Teamsheets'!$H$2:$Z$92,$A135,'08-09 Teamsheets'!$C$2:$C$92,BO$1)
+GOALS('09-10 Teamsheets'!$H$2:$Z$98,$A135,'09-10 Teamsheets'!$C$2:$C$98,BO$1)
+GOALS('10-11 Teamsheets'!$H$2:$Z$107,$A135,'10-11 Teamsheets'!$C$2:$C$107,BO$1)
+GOALS('11-12 Teamsheets'!$H$2:$Z$119,$A135,'11-12 Teamsheets'!$C$2:$C$119,BO$1)
+GOALS('12-13 Teamsheets'!$H$2:$Z$126,$A135,'12-13 Teamsheets'!$C$2:$C$126,BO$1)+GOALS('13-14 Teamsheets'!$H$2:$Z$132,$A135,'13-14 Teamsheets'!$C$2:$C$132,BO$1)+GOALS('14-15 Teamsheets'!$H$2:$Z$136,$A135,'14-15 Teamsheets'!$C$2:$C$136,BO$1)</f>
        <v>15</v>
      </c>
      <c r="CE135" s="28">
        <f t="shared" si="33"/>
        <v>20</v>
      </c>
      <c r="CF135" s="27" t="str">
        <f>(GOALS('05-06 Teamsheets'!$H$2:$R$71,$A135) +GOALS('06-07 Teamsheets'!$H$2:$R$83,$A135) +  GOALS('07-08 Teamsheets'!$H$2:$R$88,$A135) + GOALS('08-09 Teamsheets'!$H$2:$R$92,$A135)+GOALS('09-10 Teamsheets'!$H$2:$R$98,$A135)+GOALS('10-11 Teamsheets'!$H$2:$R$107,$A135)+GOALS('11-12 Teamsheets'!$H$2:$R$119,$A135)+GOALS('12-13 Teamsheets'!$H$2:$R$126,$A135)+GOALS('13-14 Teamsheets'!$H$2:$R$132,$A135)+GOALS('14-15 Teamsheets'!$H$2:$R$136,$A135)) &amp; "(" &amp; (GOALS('05-06 Teamsheets'!$S$2:$W$71,$A135)+GOALS('06-07 Teamsheets'!$S$2:$Z$83,$A135)+GOALS('07-08 Teamsheets'!$S$2:$Z$88,$A135)+GOALS('08-09 Teamsheets'!$S$2:$Z$92,$A135)+GOALS('09-10 Teamsheets'!$S$2:$Z$98,$A135)+GOALS('10-11 Teamsheets'!$S$2:$Z$107,$A135)+GOALS('11-12 Teamsheets'!$S$2:$Z$119,$A135)+GOALS('12-13 Teamsheets'!$S$2:$Z$126,$A135)+GOALS('13-14 Teamsheets'!$S$2:$Z$132,$A135)+GOALS('14-15 Teamsheets'!$S$2:$Z$136,$A135)) &amp; ")"</f>
        <v>89(3)</v>
      </c>
      <c r="CG135" s="28">
        <f t="shared" si="34"/>
        <v>92</v>
      </c>
      <c r="CH135" s="71">
        <f t="shared" si="35"/>
        <v>0</v>
      </c>
      <c r="CI135" s="83">
        <f t="shared" si="36"/>
        <v>0</v>
      </c>
      <c r="CJ135" s="77">
        <f t="shared" si="37"/>
        <v>0</v>
      </c>
      <c r="CK135" s="74" t="str">
        <f>(CARDS('05-06 Teamsheets'!$H$2:$W$71,$A135,$CX$2)+CARDS('06-07 Teamsheets'!$H$2:$Z$83,$A135,$CX$2)+CARDS('07-08 Teamsheets'!$H$2:$Z$88,$A135,$CX$2)+CARDS('08-09 Teamsheets'!$H$2:$Z$92,$A135,$CX$2)+CARDS('09-10 Teamsheets'!$H$2:$Z$98,$A135,$CX$2)+CARDS('10-11 Teamsheets'!$H$2:$Z$107,$A135,$CX$2)+CARDS('11-12 Teamsheets'!$H$2:$Z$119,$A135,$CX$2)+CARDS('12-13 Teamsheets'!$H$2:$Z$126,$A135,$CX$2)+CARDS('13-14 Teamsheets'!$H$2:$Z$130,$A135,$CX$2)) &amp; "(" &amp; (CARDS('05-06 Teamsheets'!$H$2:$W$71,$A135,$CX$3)+CARDS('06-07 Teamsheets'!$H$2:$Z$83,$A135,$CX$3)+CARDS('07-08 Teamsheets'!$H$2:$Z$88,$A135,$CX$3)+CARDS('08-09 Teamsheets'!$H$2:$Z$92,$A135,$CX$3)+CARDS('09-10 Teamsheets'!$H$2:$Z$98,$A135,$CX$3)+CARDS('10-11 Teamsheets'!$H$2:$Z$107,$A135,$CX$3)+CARDS('11-12 Teamsheets'!$H$2:$Z$119,$A135,$CX$3)+CARDS('13-14 Teamsheets'!$H$2:$Z$130,$A135,$CX$3)) &amp; ")"</f>
        <v>26(4)</v>
      </c>
      <c r="CL135" s="28">
        <f>SUM(F135,K135,P135,U135)</f>
        <v>13838</v>
      </c>
      <c r="CM135" s="28">
        <f t="shared" si="47"/>
        <v>3065</v>
      </c>
      <c r="CN135" s="77">
        <f>SUM(CL135:CM135)</f>
        <v>16903</v>
      </c>
      <c r="CO135" s="28">
        <f>IF(AND(CN135&lt;&gt;0, CA135&lt;&gt;0),CN135/CA135,0)</f>
        <v>78.618604651162784</v>
      </c>
      <c r="CP135" s="28">
        <f>IF(CG135&lt;&gt;0,CG135/CA135,0)</f>
        <v>0.42790697674418604</v>
      </c>
      <c r="CQ135" s="77">
        <f>IF(CG135&lt;&gt;0,CN135/CG135,0)</f>
        <v>183.72826086956522</v>
      </c>
      <c r="CS135" s="71">
        <f t="shared" si="48"/>
        <v>4</v>
      </c>
      <c r="CT135" s="83">
        <f t="shared" si="49"/>
        <v>3</v>
      </c>
      <c r="CU135" s="77">
        <f t="shared" si="50"/>
        <v>2</v>
      </c>
    </row>
    <row r="136" spans="1:102" x14ac:dyDescent="0.2">
      <c r="A136" s="26" t="s">
        <v>2243</v>
      </c>
      <c r="B136" s="27" t="s">
        <v>1648</v>
      </c>
      <c r="C136" s="27" t="s">
        <v>1651</v>
      </c>
      <c r="D136" s="27">
        <v>0</v>
      </c>
      <c r="E136" s="27" t="s">
        <v>1651</v>
      </c>
      <c r="F136" s="82">
        <v>2700</v>
      </c>
      <c r="G136" s="27" t="s">
        <v>1742</v>
      </c>
      <c r="H136" s="27" t="s">
        <v>1743</v>
      </c>
      <c r="I136" s="27">
        <v>0</v>
      </c>
      <c r="J136" s="27" t="s">
        <v>1636</v>
      </c>
      <c r="K136" s="82">
        <v>2926</v>
      </c>
      <c r="L136" s="27" t="s">
        <v>1818</v>
      </c>
      <c r="M136" s="27" t="s">
        <v>1647</v>
      </c>
      <c r="N136" s="27">
        <v>0</v>
      </c>
      <c r="O136" s="27" t="s">
        <v>1651</v>
      </c>
      <c r="P136" s="82">
        <v>3239</v>
      </c>
      <c r="Q136" s="27" t="str">
        <f>(APPS('08-09 Teamsheets'!$H$2:$R$92,$A136,'08-09 Teamsheets'!$C$2:$C$92,Q$1)+APPS('09-10 Teamsheets'!$H$2:$R$98,$A136,'09-10 Teamsheets'!$C$2:$C$98,Q$1)+APPS('10-11 Teamsheets'!$H$2:$R$107,$A136,'10-11 Teamsheets'!$C$2:$C$107,Q$1)+APPS('11-12 Teamsheets'!$H$2:$R$119,$A136,'11-12 Teamsheets'!$C$2:$C$119,Q$1)+APPS('12-13 Teamsheets'!$H$2:$R$126,$A136,'12-13 Teamsheets'!$C$2:$C$126,Q$1)+APPS('13-14 Teamsheets'!$H$2:$R$132,$A136,'13-14 Teamsheets'!$C$2:$C$132,Q$1)+APPS('14-15 Teamsheets'!$H$2:$R$136,$A136,'14-15 Teamsheets'!$C$2:$C$136,Q$1)) &amp; "(" &amp; (SUBS('08-09 Teamsheets'!$S$2:$Z$92,$A136,'08-09 Teamsheets'!$C$2:$C$92,Q$1)+SUBS('09-10 Teamsheets'!$S$2:$Z$98,$A136,'09-10 Teamsheets'!$C$2:$C$98,Q$1)+SUBS('10-11 Teamsheets'!$S$2:$Z$107,$A136,'10-11 Teamsheets'!$C$2:$C$107,Q$1)+SUBS('11-12 Teamsheets'!$S$2:$Z$119,$A136,'11-12 Teamsheets'!$C$2:$C$119,Q$1)+SUBS('12-13 Teamsheets'!$S$2:$Z$126,$A136,'12-13 Teamsheets'!$C$2:$C$126,Q$1)+SUBS('13-14 Teamsheets'!$S$2:$Z$132,$A136,'13-14 Teamsheets'!$C$2:$C$132,Q$1)+SUBS('14-15 Teamsheets'!$S$2:$Z$136,$A136,'14-15 Teamsheets'!$C$2:$C$136,Q$1)) &amp; ")"</f>
        <v>37(6)</v>
      </c>
      <c r="R136" s="27" t="str">
        <f>(GOALS('08-09 Teamsheets'!$H$2:$R$92,$A136,'08-09 Teamsheets'!$C$2:$C$92,Q$1)+GOALS('09-10 Teamsheets'!$H$2:$R$98,$A136,'09-10 Teamsheets'!$C$2:$C$98,Q$1)+GOALS('10-11 Teamsheets'!$H$2:$R$107,$A136,'10-11 Teamsheets'!$C$2:$C$107,Q$1)+GOALS('11-12 Teamsheets'!$H$2:$R$119,$A136,'11-12 Teamsheets'!$C$2:$C$119,Q$1)+GOALS('12-13 Teamsheets'!$H$2:$R$126,$A136,'12-13 Teamsheets'!$C$2:$C$126,Q$1)+GOALS('13-14 Teamsheets'!$H$2:$R$132,$A136,'13-14 Teamsheets'!$C$2:$C$132,Q$1)+GOALS('14-15 Teamsheets'!$H$2:$R$136,$A136,'14-15 Teamsheets'!$C$2:$C$136,Q$1)) &amp; "(" &amp; (GOALS('08-09 Teamsheets'!$S$2:$Z$92,$A136,'08-09 Teamsheets'!$C$2:$C$92,Q$1)+GOALS('09-10 Teamsheets'!$S$2:$Z$98,$A136,'09-10 Teamsheets'!$C$2:$C$98,Q$1)+GOALS('10-11 Teamsheets'!$S$2:$Z$107,$A136,'10-11 Teamsheets'!$C$2:$C$107,Q$1)+GOALS('11-12 Teamsheets'!$S$2:$Z$119,$A136,'11-12 Teamsheets'!$C$2:$C$119,Q$1)+GOALS('12-13 Teamsheets'!$S$2:$Z$126,$A136,'12-13 Teamsheets'!$C$2:$C$126,Q$1)+GOALS('13-14 Teamsheets'!$S$2:$Z$132,$A136,'13-14 Teamsheets'!$C$2:$C$132,Q$1)+GOALS('14-15 Teamsheets'!$S$2:$Z$136,$A136,'14-15 Teamsheets'!$C$2:$C$136,Q$1)) &amp; ")"</f>
        <v>1(0)</v>
      </c>
      <c r="S136" s="27">
        <f>Clean_sheet('08-09 Teamsheets'!$C$2:$H$92,$A136,Q$1)+Clean_sheet('09-10 Teamsheets'!$C$2:$H$98,$A136,Q$1)+Clean_sheet('10-11 Teamsheets'!$C$2:$H$107,$A136,Q$1)+Clean_sheet('11-12 Teamsheets'!$C$2:$H$119,$A136,Q$1)+Clean_sheet('12-13 Teamsheets'!$C$2:$H$126,$A136,Q$1)+Clean_sheet('13-14 Teamsheets'!$C$2:$H$132,$A136,Q$1)+Clean_sheet('14-15 Teamsheets'!$C$2:$H$136,$A136,Q$1)</f>
        <v>0</v>
      </c>
      <c r="T136" s="27" t="str">
        <f>(CARDS('08-09 Teamsheets'!$H$2:$Z$92,$A136,$CX$2,'08-09 Teamsheets'!$C$2:$C$92,Q$1)+CARDS('09-10 Teamsheets'!$H$2:$Z$98,$A136,$CX$2,'09-10 Teamsheets'!$C$2:$C$98,Q$1)+CARDS('10-11 Teamsheets'!$H$2:$Z$107,$A136,$CX$2,'10-11 Teamsheets'!$C$2:$C$107,Q$1)+CARDS('11-12 Teamsheets'!$H$2:$Z$119,$A136,$CX$2,'11-12 Teamsheets'!$C$2:$C$119,Q$1)+CARDS('12-13 Teamsheets'!$H$2:$Z$126,$A136,$CX$2,'12-13 Teamsheets'!$C$2:$C$126,Q$1)+CARDS('13-14 Teamsheets'!$H$2:$Z$132,$A136,$CX$2,'13-14 Teamsheets'!$C$2:$C$132,Q$1)+CARDS('14-15 Teamsheets'!$H$2:$Z$136,$A136,$CX$2,'14-15 Teamsheets'!$C$2:$C$136,Q$1)) &amp; "(" &amp; (CARDS('08-09 Teamsheets'!$H$2:$Z$92,$A136,$CX$3,'08-09 Teamsheets'!$C$2:$C$92,Q$1)+CARDS('09-10 Teamsheets'!$H$2:$Z$98,$A136,$CX$3,'09-10 Teamsheets'!$C$2:$C$98,Q$1)+CARDS('10-11 Teamsheets'!$H$2:$Z$107,$A136,$CX$3,'10-11 Teamsheets'!$C$2:$C$107,Q$1)+CARDS('11-12 Teamsheets'!$H$2:$Z$119,$A136,$CX$3,'11-12 Teamsheets'!$C$2:$C$119,Q$1)+CARDS('12-13 Teamsheets'!$H$2:$Z$126,$A136,$CX$3,'12-13 Teamsheets'!$C$2:$C$126,Q$1)+CARDS('13-14 Teamsheets'!$H$2:$Z$132,$A136,$CX$3,'13-14 Teamsheets'!$C$2:$C$132,Q$1)+CARDS('14-15 Teamsheets'!$H$2:$Z$136,$A136,$CX$3,'14-15 Teamsheets'!$C$2:$C$136,Q$1)) &amp; ")"</f>
        <v>7(2)</v>
      </c>
      <c r="U136" s="82">
        <f>MINS_PLAYED('08-09 Teamsheets'!$H$2:$R$92,$A136,'08-09 Teamsheets'!$C$2:$C$92,Q$1)+MINS_PLAYED('09-10 Teamsheets'!$H$2:$R$98,$A136,'09-10 Teamsheets'!$C$2:$C$98,Q$1)+ MINS_AS_SUB('08-09 Teamsheets'!$S$2:$Z$92,$A136,'08-09 Teamsheets'!$C$2:$C$92,Q$1)+ MINS_AS_SUB('09-10 Teamsheets'!$S$2:$Z$98,$A136,'09-10 Teamsheets'!$C$2:$C$98,Q$1)+MINS_PLAYED('10-11 Teamsheets'!$H$2:$R$107,$A136,'10-11 Teamsheets'!$C$2:$C$107,Q$1)+MINS_AS_SUB('10-11 Teamsheets'!$S$2:$Z$107,$A136,'10-11 Teamsheets'!$C$2:$C$107,Q$1)+MINS_PLAYED('11-12 Teamsheets'!$H$2:$R$119,$A136,'11-12 Teamsheets'!$C$2:$C$119,Q$1)+MINS_AS_SUB('11-12 Teamsheets'!$S$2:$Z$119,$A136,'11-12 Teamsheets'!$C$2:$C$119,Q$1)+MINS_PLAYED('12-13 Teamsheets'!$H$2:$R$126,$A136,'12-13 Teamsheets'!$C$2:$C$126,Q$1)+MINS_AS_SUB('12-13 Teamsheets'!$S$2:$Z$126,$A136,'12-13 Teamsheets'!$C$2:$C$126,Q$1)+MINS_PLAYED('13-14 Teamsheets'!$H$2:$R$132,$A136,'13-14 Teamsheets'!$C$2:$C$132,Q$1)+MINS_AS_SUB('13-14 Teamsheets'!$S$2:$Z$132,$A136,'13-14 Teamsheets'!$C$2:$C$132,Q$1)+MINS_PLAYED('14-15 Teamsheets'!$H$2:$R$136,$A136,'14-15 Teamsheets'!$C$2:$C$136,Q$1)+MINS_AS_SUB('14-15 Teamsheets'!$S$2:$Z$136,$A136,'14-15 Teamsheets'!$C$2:$C$136,Q$1)</f>
        <v>3236</v>
      </c>
      <c r="V136" s="27" t="s">
        <v>1652</v>
      </c>
      <c r="W136" s="27" t="s">
        <v>1635</v>
      </c>
      <c r="X136" s="27">
        <v>0</v>
      </c>
      <c r="Y136" s="27" t="s">
        <v>1635</v>
      </c>
      <c r="Z136" s="82">
        <v>164</v>
      </c>
      <c r="AA136" s="27" t="s">
        <v>1635</v>
      </c>
      <c r="AB136" s="27" t="s">
        <v>1635</v>
      </c>
      <c r="AC136" s="27">
        <v>0</v>
      </c>
      <c r="AD136" s="27" t="s">
        <v>1635</v>
      </c>
      <c r="AE136" s="82">
        <v>0</v>
      </c>
      <c r="AF136" s="27" t="s">
        <v>1651</v>
      </c>
      <c r="AG136" s="27" t="s">
        <v>1635</v>
      </c>
      <c r="AH136" s="27">
        <v>0</v>
      </c>
      <c r="AI136" s="27" t="s">
        <v>1636</v>
      </c>
      <c r="AJ136" s="82">
        <v>390</v>
      </c>
      <c r="AK136" s="27" t="s">
        <v>1654</v>
      </c>
      <c r="AL136" s="27" t="s">
        <v>1638</v>
      </c>
      <c r="AM136" s="27">
        <v>0</v>
      </c>
      <c r="AN136" s="27" t="s">
        <v>1635</v>
      </c>
      <c r="AO136" s="82">
        <v>450</v>
      </c>
      <c r="AP136" s="27" t="s">
        <v>1636</v>
      </c>
      <c r="AQ136" s="27" t="s">
        <v>1635</v>
      </c>
      <c r="AR136" s="27">
        <v>0</v>
      </c>
      <c r="AS136" s="27" t="s">
        <v>1636</v>
      </c>
      <c r="AT136" s="82">
        <v>120</v>
      </c>
      <c r="AU136" s="27" t="s">
        <v>1634</v>
      </c>
      <c r="AV136" s="27" t="s">
        <v>1635</v>
      </c>
      <c r="AW136" s="27">
        <v>0</v>
      </c>
      <c r="AX136" s="27" t="s">
        <v>1635</v>
      </c>
      <c r="AY136" s="82">
        <v>214</v>
      </c>
      <c r="AZ136" s="27" t="str">
        <f>(APPS('07-08 Teamsheets'!$H$2:$R$88,$A136,'07-08 Teamsheets'!$C$2:$C$88,AZ$1)+APPS('11-12 Teamsheets'!$H$2:$R$119,$A136,'11-12 Teamsheets'!$C$2:$C$119,AZ$1)+APPS('12-13 Teamsheets'!$H$2:$R$126,$A136,'12-13 Teamsheets'!$C$2:$C$126,AZ$1)+APPS('13-14 Teamsheets'!$H$2:$R$132,$A136,'13-14 Teamsheets'!$C$2:$C$132,AZ$1)+APPS('14-15 Teamsheets'!$H$2:$R$136,$A136,'14-15 Teamsheets'!$C$2:$C$136,AZ$1)) &amp; "(" &amp; (SUBS('07-08 Teamsheets'!$S$2:$Z$88,$A136,'07-08 Teamsheets'!$C$2:$C$88,AZ$1)+SUBS('11-12 Teamsheets'!$S$2:$Z$119,$A136,'11-12 Teamsheets'!$C$2:$C$119,AZ$1)+SUBS('12-13 Teamsheets'!$S$2:$Z$126,$A136,'12-13 Teamsheets'!$C$2:$C$126,AZ$1)+SUBS('13-14 Teamsheets'!$S$2:$Z$132,$A136,'13-14 Teamsheets'!$C$2:$C$132,AZ$1)+SUBS('14-15 Teamsheets'!$S$2:$Z$136,$A136,'14-15 Teamsheets'!$C$2:$C$136,AZ$1)) &amp; ")"</f>
        <v>2(0)</v>
      </c>
      <c r="BA136" s="27" t="str">
        <f>(GOALS('07-08 Teamsheets'!$H$2:$R$88,$A136,'07-08 Teamsheets'!$C$2:$C$88,AZ$1)+GOALS('11-12 Teamsheets'!$H$2:$R$119,$A136,'11-12 Teamsheets'!$C$2:$C$119,AZ$1)+GOALS('12-13 Teamsheets'!$H$2:$R$126,$A136,'12-13 Teamsheets'!$C$2:$C$126,AZ$1)+GOALS('13-14 Teamsheets'!$H$2:$R$132,$A136,'13-14 Teamsheets'!$C$2:$C$132,AZ$1)+GOALS('14-15 Teamsheets'!$H$2:$R$136,$A136,'14-15 Teamsheets'!$C$2:$C$136,AZ$1)) &amp; "(" &amp; (GOALS('07-08 Teamsheets'!$S$2:$Z$88,$A136,'07-08 Teamsheets'!$C$2:$C$88,AZ$1)+GOALS('11-12 Teamsheets'!$S$2:$Z$119,$A136,'11-12 Teamsheets'!$C$2:$C$119,AZ$1)+GOALS('12-13 Teamsheets'!$S$2:$Z$126,$A136,'12-13 Teamsheets'!$C$2:$C$126,AZ$1)+GOALS('13-14 Teamsheets'!$S$2:$Z$132,$A136,'13-14 Teamsheets'!$C$2:$C$132,AZ$1)+GOALS('14-15 Teamsheets'!$S$2:$Z$136,$A136,'14-15 Teamsheets'!$C$2:$C$136,AZ$1)) &amp; ")"</f>
        <v>0(0)</v>
      </c>
      <c r="BB136" s="27">
        <f>Clean_sheet('07-08 Teamsheets'!$C$2:$H$92,$A136,AZ$1)+Clean_sheet('11-12 Teamsheets'!$C$2:$H$119,$A136,AZ$1)+Clean_sheet('12-13 Teamsheets'!$C$2:$H$126,$A136,AZ$1)+Clean_sheet('13-14 Teamsheets'!$C$2:$H$132,$A136,AZ$1)+Clean_sheet('14-15 Teamsheets'!$C$2:$H$136,$A136,AZ$1)</f>
        <v>0</v>
      </c>
      <c r="BC136" s="27" t="str">
        <f>(CARDS('07-08 Teamsheets'!$H$2:$Z$88,$A136,$CX$2,'07-08 Teamsheets'!$C$2:$C$88,AZ$1)+CARDS('11-12 Teamsheets'!$H$2:$Z$119,$A136,$CX$2,'11-12 Teamsheets'!$C$2:$C$119,AZ$1)+CARDS('12-13 Teamsheets'!$H$2:$Z$126,$A136,$CX$2,'12-13 Teamsheets'!$C$2:$C$126,AZ$1)+CARDS('13-14 Teamsheets'!$H$2:$Z$132,$A136,$CX$2,'13-14 Teamsheets'!$C$2:$C$132,AZ$1)+CARDS('14-15 Teamsheets'!$H$2:$Z$136,$A136,$CX$2,'14-15 Teamsheets'!$C$2:$C$136,AZ$1)) &amp; "(" &amp; (CARDS('07-08 Teamsheets'!$H$2:$Z$88,$A136,$CX$3,'07-08 Teamsheets'!$C$2:$C$88,AZ$1)+CARDS('11-12 Teamsheets'!$H$2:$Z$119,$A136,$CX$3,'11-12 Teamsheets'!$C$2:$C$119,AZ$1)+CARDS('12-13 Teamsheets'!$H$2:$Z$126,$A136,$CX$3,'12-13 Teamsheets'!$C$2:$C$126,AZ$1)+CARDS('13-14 Teamsheets'!$H$2:$Z$132,$A136,$CX$3,'13-14 Teamsheets'!$C$2:$C$132,AZ$1)+CARDS('14-15 Teamsheets'!$H$2:$Z$136,$A136,$CX$3,'14-15 Teamsheets'!$C$2:$C$136,AZ$1)) &amp; ")"</f>
        <v>0(0)</v>
      </c>
      <c r="BD136" s="82">
        <f>MINS_PLAYED('07-08 Teamsheets'!$H$2:$R$88,$A136,'07-08 Teamsheets'!$C$2:$C$88,AZ$1)+MINS_PLAYED('11-12 Teamsheets'!$H$2:$R$119,$A136,'11-12 Teamsheets'!$C$2:$C$119,AZ$1)+MINS_PLAYED('12-13 Teamsheets'!$H$2:$R$126,$A136,'12-13 Teamsheets'!$C$2:$C$126,AZ$1)+MINS_PLAYED('13-14 Teamsheets'!$H$2:$R$132,$A136,'13-14 Teamsheets'!$C$2:$C$132,AZ$1)+MINS_PLAYED('14-15 Teamsheets'!$H$2:$R$136,$A136,'14-15 Teamsheets'!$C$2:$C$136,AZ$1)+MINS_AS_SUB('07-08 Teamsheets'!$S$2:$Z$88,$A136,'07-08 Teamsheets'!$C$2:$C$88,AZ$1)+MINS_AS_SUB('11-12 Teamsheets'!$S$2:$Z$119,$A136,'11-12 Teamsheets'!$C$2:$C$119,AZ$1)+MINS_AS_SUB('12-13 Teamsheets'!$S$2:$Z$126,$A136,'12-13 Teamsheets'!$C$2:$C$126,AZ$1)+MINS_AS_SUB('13-14 Teamsheets'!$S$2:$Z$132,$A136,'13-14 Teamsheets'!$C$2:$C$132,AZ$1)+MINS_AS_SUB('14-15 Teamsheets'!$S$2:$Z$136,$A136,'14-15 Teamsheets'!$C$2:$C$136,AZ$1)</f>
        <v>180</v>
      </c>
      <c r="BE136" s="27" t="str">
        <f>(APPS('08-09 Teamsheets'!$H$2:$R$92,$A136,'08-09 Teamsheets'!$C$2:$C$92,BE$1)+APPS('09-10 Teamsheets'!$H$2:$R$98,$A136,'09-10 Teamsheets'!$C$2:$C$98,BE$1)+APPS('10-11 Teamsheets'!$H$2:$R$107,$A136,'10-11 Teamsheets'!$C$2:$C$107,BE$1)+APPS('11-12 Teamsheets'!$H$2:$R$119,$A136,'11-12 Teamsheets'!$C$2:$C$119,BE$1)+APPS('12-13 Teamsheets'!$H$2:$R$126,$A136,'12-13 Teamsheets'!$C$2:$C$126,BE$1)+APPS('13-14 Teamsheets'!$H$2:$R$132,$A136,'13-14 Teamsheets'!$C$2:$C$132,BE$1)+APPS('14-15 Teamsheets'!$H$2:$R$136,$A136,'14-15 Teamsheets'!$C$2:$C$136,BE$1)) &amp; "(" &amp; (SUBS('08-09 Teamsheets'!$S$2:$Z$92,$A136,'08-09 Teamsheets'!$C$2:$C$92,BE$1)+SUBS('09-10 Teamsheets'!$S$2:$Z$98,$A136,'09-10 Teamsheets'!$C$2:$C$98,BE$1)+SUBS('10-11 Teamsheets'!$S$2:$Z$107,$A136,'10-11 Teamsheets'!$C$2:$C$107,BE$1)+SUBS('11-12 Teamsheets'!$S$2:$Z$119,$A136,'11-12 Teamsheets'!$C$2:$C$119,BE$1)+SUBS('12-13 Teamsheets'!$S$2:$Z$126,$A136,'12-13 Teamsheets'!$C$2:$C$126,BE$1)+SUBS('13-14 Teamsheets'!$S$2:$Z$132,$A136,'13-14 Teamsheets'!$C$2:$C$132,BE$1)+SUBS('14-15 Teamsheets'!$S$2:$Z$136,$A136,'14-15 Teamsheets'!$C$2:$C$136,BE$1)) &amp; ")"</f>
        <v>0(1)</v>
      </c>
      <c r="BF136" s="27" t="str">
        <f>(GOALS('08-09 Teamsheets'!$H$2:$R$92,$A136,'08-09 Teamsheets'!$C$2:$C$92,BE$1)+GOALS('09-10 Teamsheets'!$H$2:$R$98,$A136,'09-10 Teamsheets'!$C$2:$C$98,BE$1)+GOALS('10-11 Teamsheets'!$H$2:$R$107,$A136,'10-11 Teamsheets'!$C$2:$C$107,BE$1)+GOALS('11-12 Teamsheets'!$H$2:$R$119,$A136,'11-12 Teamsheets'!$C$2:$C$119,BE$1)+GOALS('12-13 Teamsheets'!$H$2:$R$126,$A136,'12-13 Teamsheets'!$C$2:$C$126,BE$1)+GOALS('13-14 Teamsheets'!$H$2:$R$132,$A136,'13-14 Teamsheets'!$C$2:$C$132,BE$1)+GOALS('14-15 Teamsheets'!$H$2:$R$136,$A136,'14-15 Teamsheets'!$C$2:$C$136,BE$1)) &amp; "(" &amp; (GOALS('08-09 Teamsheets'!$S$2:$Z$92,$A136,'08-09 Teamsheets'!$C$2:$C$92,BE$1)+GOALS('09-10 Teamsheets'!$S$2:$Z$98,$A136,'09-10 Teamsheets'!$C$2:$C$98,BE$1)+GOALS('10-11 Teamsheets'!$S$2:$Z$107,$A136,'10-11 Teamsheets'!$C$2:$C$107,BE$1)+GOALS('11-12 Teamsheets'!$S$2:$Z$119,$A136,'11-12 Teamsheets'!$C$2:$C$119,BE$1)+GOALS('12-13 Teamsheets'!$S$2:$Z$126,$A136,'12-13 Teamsheets'!$C$2:$C$126,BE$1)+GOALS('13-14 Teamsheets'!$S$2:$Z$132,$A136,'13-14 Teamsheets'!$C$2:$C$132,BE$1)+GOALS('14-15 Teamsheets'!$S$2:$Z$136,$A136,'14-15 Teamsheets'!$C$2:$C$136,BE$1)) &amp; ")"</f>
        <v>0(0)</v>
      </c>
      <c r="BG136" s="27">
        <f>Clean_sheet('08-09 Teamsheets'!$C$2:$H$92,$A136,BE$1)+Clean_sheet('09-10 Teamsheets'!$C$2:$H$98,$A136,BE$1)+Clean_sheet('10-11 Teamsheets'!$C$2:$H$107,$A136,BE$1)+Clean_sheet('11-12 Teamsheets'!$C$2:$H$119,$A136,BE$1)+Clean_sheet('12-13 Teamsheets'!$C$2:$H$126,$A136,BE$1)+Clean_sheet('13-14 Teamsheets'!$C$2:$H$132,$A136,BE$1)+Clean_sheet('14-15 Teamsheets'!$C$2:$H$136,$A136,BE$1)</f>
        <v>0</v>
      </c>
      <c r="BH136" s="27" t="str">
        <f>(CARDS('08-09 Teamsheets'!$H$2:$Z$92,$A136,$CX$2,'08-09 Teamsheets'!$C$2:$C$92,BE$1)+CARDS('09-10 Teamsheets'!$H$2:$Z$98,$A136,$CX$2,'09-10 Teamsheets'!$C$2:$C$98,BE$1)+CARDS('10-11 Teamsheets'!$H$2:$Z$107,$A136,$CX$2,'10-11 Teamsheets'!$C$2:$C$107,BE$1)+CARDS('11-12 Teamsheets'!$H$2:$Z$119,$A136,$CX$2,'11-12 Teamsheets'!$C$2:$C$119,BE$1)+CARDS('12-13 Teamsheets'!$H$2:$Z$126,$A136,$CX$2,'12-13 Teamsheets'!$C$2:$C$126,BE$1)+CARDS('13-14 Teamsheets'!$H$2:$Z$132,$A136,$CX$2,'13-14 Teamsheets'!$C$2:$C$132,BE$1)+CARDS('14-15 Teamsheets'!$H$2:$Z$136,$A136,$CX$2,'14-15 Teamsheets'!$C$2:$C$136,BE$1)) &amp; "(" &amp; (CARDS('08-09 Teamsheets'!$H$2:$Z$92,$A136,$CX$3,'08-09 Teamsheets'!$C$2:$C$92,BE$1)+CARDS('09-10 Teamsheets'!$H$2:$Z$98,$A136,$CX$3,'09-10 Teamsheets'!$C$2:$C$98,BE$1)+CARDS('10-11 Teamsheets'!$H$2:$Z$107,$A136,$CX$3,'10-11 Teamsheets'!$C$2:$C$107,BE$1)+CARDS('11-12 Teamsheets'!$H$2:$Z$119,$A136,$CX$3,'11-12 Teamsheets'!$C$2:$C$119,BE$1)+CARDS('12-13 Teamsheets'!$H$2:$Z$126,$A136,$CX$3,'12-13 Teamsheets'!$C$2:$C$126,BE$1)+CARDS('13-14 Teamsheets'!$H$2:$Z$132,$A136,$CX$3,'13-14 Teamsheets'!$C$2:$C$132,BE$1)+CARDS('14-15 Teamsheets'!$H$2:$Z$136,$A136,$CX$3,'14-15 Teamsheets'!$C$2:$C$136,BE$1)) &amp; ")"</f>
        <v>0(0)</v>
      </c>
      <c r="BI136" s="82">
        <f>MINS_PLAYED('08-09 Teamsheets'!$H$2:$R$92,$A136,'08-09 Teamsheets'!$C$2:$C$92,BE$1)+MINS_PLAYED('09-10 Teamsheets'!$H$2:$R$98,$A136,'09-10 Teamsheets'!$C$2:$C$98,BE$1)+ MINS_AS_SUB('08-09 Teamsheets'!$S$2:$Z$92,$A136,'08-09 Teamsheets'!$C$2:$C$92,BE$1)+ MINS_AS_SUB('09-10 Teamsheets'!$S$2:$Z$98,$A136,'09-10 Teamsheets'!$C$2:$C$98,BE$1)+MINS_PLAYED('10-11 Teamsheets'!$H$2:$R$107,$A136,'10-11 Teamsheets'!$C$2:$C$107,BE$1)+MINS_AS_SUB('10-11 Teamsheets'!$S$2:$Z$107,$A136,'10-11 Teamsheets'!$C$2:$C$107,BE$1)+MINS_PLAYED('11-12 Teamsheets'!$H$2:$R$119,$A136,'11-12 Teamsheets'!$C$2:$C$119,BE$1)+MINS_AS_SUB('11-12 Teamsheets'!$S$2:$Z$119,$A136,'11-12 Teamsheets'!$C$2:$C$119,BE$1)+MINS_PLAYED('12-13 Teamsheets'!$H$2:$R$126,$A136,'12-13 Teamsheets'!$C$2:$C$126,BE$1)+MINS_AS_SUB('12-13 Teamsheets'!$S$2:$Z$126,$A136,'12-13 Teamsheets'!$C$2:$C$126,BE$1)+MINS_PLAYED('13-14 Teamsheets'!$H$2:$R$132,$A136,'13-14 Teamsheets'!$C$2:$C$132,BE$1)+MINS_AS_SUB('13-14 Teamsheets'!$S$2:$Z$132,$A136,'13-14 Teamsheets'!$C$2:$C$132,BE$1)+MINS_PLAYED('14-15 Teamsheets'!$H$2:$R$136,$A136,'14-15 Teamsheets'!$C$2:$C$136,BE$1)+MINS_AS_SUB('14-15 Teamsheets'!$S$2:$Z$136,$A136,'14-15 Teamsheets'!$C$2:$C$136,BE$1)</f>
        <v>30</v>
      </c>
      <c r="BJ136" s="27" t="str">
        <f>(APPS('07-08 Teamsheets'!$H$2:$R$88,$A136,'07-08 Teamsheets'!$C$2:$C$88,BJ$1)+APPS('08-09 Teamsheets'!$H$2:$R$92,$A136,'08-09 Teamsheets'!$C$2:$C$92,BJ$1)+APPS('09-10 Teamsheets'!$H$2:$R$98,$A136,'09-10 Teamsheets'!$C$2:$C$98,BJ$1)+APPS('10-11 Teamsheets'!$H$2:$R$106,$A136,'10-11 Teamsheets'!$C$2:$C$106,BJ$1)+APPS('11-12 Teamsheets'!$H$2:$R$119,$A136,'11-12 Teamsheets'!$C$2:$C$119,BJ$1)+APPS('12-13 Teamsheets'!$H$2:$R$126,$A136,'12-13 Teamsheets'!$C$2:$C$126,BJ$1)+APPS('13-14 Teamsheets'!$H$2:$R$132,$A136,'13-14 Teamsheets'!$C$2:$C$132,BJ$1)+APPS('14-15 Teamsheets'!$H$2:$R$136,$A136,'14-15 Teamsheets'!$C$2:$C$136,BJ$1)) &amp; "(" &amp; (SUBS('07-08 Teamsheets'!$S$2:$Z$88,$A136,'07-08 Teamsheets'!$C$2:$C$88,BJ$1)+SUBS('08-09 Teamsheets'!$S$2:$Z$92,$A136,'08-09 Teamsheets'!$C$2:$C$92,BJ$1)+SUBS('09-10 Teamsheets'!$S$2:$Z$98,$A136,'09-10 Teamsheets'!$C$2:$C$98,BJ$1)+SUBS('10-11 Teamsheets'!$S$2:$Z$106,$A136,'10-11 Teamsheets'!$C$2:$C$106,BJ$1)+SUBS('11-12 Teamsheets'!$S$2:$Z$119,$A136,'11-12 Teamsheets'!$C$2:$C$119,BJ$1)+SUBS('12-13 Teamsheets'!$S$2:$Z$126,$A136,'12-13 Teamsheets'!$C$2:$C$126,BJ$1)+SUBS('13-14 Teamsheets'!$S$2:$Z$132,$A136,'13-14 Teamsheets'!$C$2:$C$132,BJ$1)+SUBS('14-15 Teamsheets'!$S$2:$Z$136,$A136,'14-15 Teamsheets'!$C$2:$C$136,BJ$1)) &amp; ")"</f>
        <v>4(2)</v>
      </c>
      <c r="BK136" s="27" t="str">
        <f>(GOALS('07-08 Teamsheets'!$H$2:$R$88,$A136,'07-08 Teamsheets'!$C$2:$C$88,BJ$1)+GOALS('08-09 Teamsheets'!$H$2:$R$92,$A136,'08-09 Teamsheets'!$C$2:$C$92,BJ$1)+GOALS('09-10 Teamsheets'!$H$2:$R$98,$A136,'09-10 Teamsheets'!$C$2:$C$98,BJ$1)+GOALS('10-11 Teamsheets'!$H$2:$R$106,$A136,'10-11 Teamsheets'!$C$2:$C$106,BJ$1)+GOALS('11-12 Teamsheets'!$H$2:$R$119,$A136,'11-12 Teamsheets'!$C$2:$C$119,BJ$1)+GOALS('12-13 Teamsheets'!$H$2:$R$126,$A136,'12-13 Teamsheets'!$C$2:$C$126,BJ$1)+GOALS('13-14 Teamsheets'!$H$2:$R$132,$A136,'13-14 Teamsheets'!$C$2:$C$132,BJ$1)+GOALS('14-15 Teamsheets'!$H$2:$R$136,$A136,'14-15 Teamsheets'!$C$2:$C$136,BJ$1)) &amp; "(" &amp; (GOALS('07-08 Teamsheets'!$S$2:$Z$88,$A136,'07-08 Teamsheets'!$C$2:$C$88,BJ$1)+GOALS('08-09 Teamsheets'!$S$2:$Z$92,$A136,'08-09 Teamsheets'!$C$2:$C$92,BJ$1)+GOALS('09-10 Teamsheets'!$S$2:$Z$98,$A136,'09-10 Teamsheets'!$C$2:$C$98,BJ$1)+GOALS('10-11 Teamsheets'!$S$2:$Z$106,$A136,'10-11 Teamsheets'!$C$2:$C$106,BJ$1)+GOALS('11-12 Teamsheets'!$S$2:$Z$119,$A136,'11-12 Teamsheets'!$C$2:$C$119,BJ$1)+GOALS('12-13 Teamsheets'!$S$2:$Z$126,$A136,'12-13 Teamsheets'!$C$2:$C$126,BJ$1)+GOALS('13-14 Teamsheets'!$S$2:$Z$132,$A136,'13-14 Teamsheets'!$C$2:$C$132,BJ$1)+GOALS('14-15 Teamsheets'!$S$2:$Z$136,$A136,'14-15 Teamsheets'!$C$2:$C$136,BJ$1)) &amp; ")"</f>
        <v>0(0)</v>
      </c>
      <c r="BL136" s="27">
        <f>Clean_sheet('07-08 Teamsheets'!$C$2:$H$92,$A136,BJ$1)+Clean_sheet('08-09 Teamsheets'!$C$2:$H$92,$A136,BJ$1)+Clean_sheet('09-10 Teamsheets'!$C$2:$H$98,$A136,BJ$1)+Clean_sheet('10-11 Teamsheets'!$C$2:$H$106,$A136,BJ$1)+Clean_sheet('11-12 Teamsheets'!$C$2:$H$119,$A136,BJ$1)+Clean_sheet('12-13 Teamsheets'!$C$2:$H$126,$A136,BJ$1)+Clean_sheet('13-14 Teamsheets'!$C$2:$H$132,$A136,BJ$1)+Clean_sheet('14-15 Teamsheets'!$C$2:$H$136,$A136,BJ$1)</f>
        <v>0</v>
      </c>
      <c r="BM136" s="27" t="str">
        <f>(CARDS('07-08 Teamsheets'!$H$2:$Z$88,$A136,$CX$2,'07-08 Teamsheets'!$C$2:$C$88,BJ$1)+CARDS('08-09 Teamsheets'!$H$2:$Z$92,$A136,$CX$2,'08-09 Teamsheets'!$C$2:$C$92,BJ$1)+CARDS('09-10 Teamsheets'!$H$2:$Z$98,$A136,$CX$2,'09-10 Teamsheets'!$C$2:$C$98,BJ$1)+CARDS('10-11 Teamsheets'!$H$2:$Z$106,$A136,$CX$2,'10-11 Teamsheets'!$C$2:$C$106,BJ$1)+CARDS('11-12 Teamsheets'!$H$2:$Z$119,$A136,$CX$2,'11-12 Teamsheets'!$C$2:$C$119,BJ$1)+CARDS('12-13 Teamsheets'!$H$2:$Z$126,$A136,$CX$2,'12-13 Teamsheets'!$C$2:$C$126,BJ$1)+CARDS('13-14 Teamsheets'!$H$2:$Z$132,$A136,$CX$2,'13-14 Teamsheets'!$C$2:$C$132,BJ$1)+CARDS('14-15 Teamsheets'!$H$2:$Z$136,$A136,$CX$2,'14-15 Teamsheets'!$C$2:$C$136,BJ$1)) &amp; "(" &amp; (CARDS('07-08 Teamsheets'!$H$2:$Z$88,$A136,$CX$3,'07-08 Teamsheets'!$C$2:$C$88,BJ$1)+CARDS('08-09 Teamsheets'!$H$2:$Z$92,$A136,$CX$3,'08-09 Teamsheets'!$C$2:$C$92,BJ$1)+CARDS('09-10 Teamsheets'!$H$2:$Z$98,$A136,$CX$3,'09-10 Teamsheets'!$C$2:$C$98,BJ$1)+CARDS('10-11 Teamsheets'!$H$2:$Z$106,$A136,$CX$3,'10-11 Teamsheets'!$C$2:$C$106,BJ$1)+CARDS('11-12 Teamsheets'!$H$2:$Z$119,$A136,$CX$3,'11-12 Teamsheets'!$C$2:$C$119,BJ$1)+CARDS('12-13 Teamsheets'!$H$2:$Z$126,$A136,$CX$3,'12-13 Teamsheets'!$C$2:$C$126,BJ$1)+CARDS('13-14 Teamsheets'!$H$2:$Z$132,$A136,$CX$3,'13-14 Teamsheets'!$C$2:$C$132,BJ$1)+CARDS('14-15 Teamsheets'!$H$2:$Z$136,$A136,$CX$3,'14-15 Teamsheets'!$C$2:$C$136,BJ$1)) &amp; ")"</f>
        <v>2(0)</v>
      </c>
      <c r="BN136" s="82">
        <f>MINS_PLAYED('07-08 Teamsheets'!$H$2:$R$88,$A136,'07-08 Teamsheets'!$C$2:$C$88,BJ$1)+MINS_PLAYED('08-09 Teamsheets'!$H$2:$R$92,$A136,'08-09 Teamsheets'!$C$2:$C$92,BJ$1)+MINS_PLAYED('09-10 Teamsheets'!$H$2:$R$98,$A136,'09-10 Teamsheets'!$C$2:$C$98,BJ$1)+MINS_PLAYED('10-11 Teamsheets'!$H$2:$R$106,$A136,'10-11 Teamsheets'!$C$2:$C$106,BJ$1)+MINS_PLAYED('11-12 Teamsheets'!$H$2:$R$119,$A136,'11-12 Teamsheets'!$C$2:$C$119,BJ$1)+MINS_PLAYED('12-13 Teamsheets'!$H$2:$R$126,$A136,'12-13 Teamsheets'!$C$2:$C$126,BJ$1)+MINS_PLAYED('13-14 Teamsheets'!$H$2:$R$132,$A136,'13-14 Teamsheets'!$C$2:$C$132,BJ$1)+MINS_PLAYED('14-15 Teamsheets'!$H$2:$R$136,$A136,'14-15 Teamsheets'!$C$2:$C$136,BJ$1)+MINS_AS_SUB('07-08 Teamsheets'!$S$2:$Z$88,$A136,'07-08 Teamsheets'!$C$2:$C$88,BJ$1)+MINS_AS_SUB('08-09 Teamsheets'!$S$2:$Z$92,$A136,'08-09 Teamsheets'!$C$2:$C$92,BJ$1)+MINS_AS_SUB('09-10 Teamsheets'!$S$2:$Z$98,$A136,'09-10 Teamsheets'!$C$2:$C$98,BJ$1)+MINS_AS_SUB('10-11 Teamsheets'!$S$2:$Z$106,$A136,'10-11 Teamsheets'!$C$2:$C$106,BJ$1)+MINS_AS_SUB('11-12 Teamsheets'!$S$2:$Z$119,$A136,'11-12 Teamsheets'!$C$2:$C$119,BJ$1)+MINS_AS_SUB('12-13 Teamsheets'!$S$2:$Z$126,$A136,'12-13 Teamsheets'!$C$2:$C$126,BJ$1)+MINS_AS_SUB('13-14 Teamsheets'!$S$2:$Z$132,$A136,'13-14 Teamsheets'!$C$2:$C$132,BJ$1)+MINS_AS_SUB('14-15 Teamsheets'!$S$2:$Z$136,$A136,'14-15 Teamsheets'!$C$2:$C$136,BJ$1)</f>
        <v>358</v>
      </c>
      <c r="BO136" s="27" t="str">
        <f>(APPS('07-08 Teamsheets'!$H$2:$R$88,$A136,'07-08 Teamsheets'!$C$2:$C$88,BO$1)+APPS('08-09 Teamsheets'!$H$2:$R$92,$A136,'08-09 Teamsheets'!$C$2:$C$92,BO$1)+APPS('09-10 Teamsheets'!$H$2:$R$98,$A136,'09-10 Teamsheets'!$C$2:$C$98,BO$1)+APPS('10-11 Teamsheets'!$H$2:$R$106,$A136,'10-11 Teamsheets'!$C$2:$C$106,BO$1)+APPS('11-12 Teamsheets'!$H$2:$R$119,$A136,'11-12 Teamsheets'!$C$2:$C$119,BO$1)+APPS('12-13 Teamsheets'!$H$2:$R$126,$A136,'12-13 Teamsheets'!$C$2:$C$126,BO$1)+APPS('13-14 Teamsheets'!$H$2:$R$132,$A136,'13-14 Teamsheets'!$C$2:$C$132,BO$1)+APPS('14-15 Teamsheets'!$H$2:$R$136,$A136,'14-15 Teamsheets'!$C$2:$C$136,BO$1)) &amp; "(" &amp; (SUBS('07-08 Teamsheets'!$S$2:$Z$88,$A136,'07-08 Teamsheets'!$C$2:$C$88,BO$1)+SUBS('08-09 Teamsheets'!$S$2:$Z$92,$A136,'08-09 Teamsheets'!$C$2:$C$92,BO$1)+SUBS('09-10 Teamsheets'!$S$2:$Z$98,$A136,'09-10 Teamsheets'!$C$2:$C$98,BO$1)+SUBS('10-11 Teamsheets'!$S$2:$Z$106,$A136,'10-11 Teamsheets'!$C$2:$C$106,BO$1)+SUBS('11-12 Teamsheets'!$S$2:$Z$119,$A136,'11-12 Teamsheets'!$C$2:$C$119,BO$1)+SUBS('12-13 Teamsheets'!$S$2:$Z$126,$A136,'12-13 Teamsheets'!$C$2:$C$126,BO$1)+SUBS('13-14 Teamsheets'!$S$2:$Z$132,$A136,'13-14 Teamsheets'!$C$2:$C$132,BO$1)+SUBS('14-15 Teamsheets'!$S$2:$Z$136,$A136,'14-15 Teamsheets'!$C$2:$C$136,BO$1)) &amp; ")"</f>
        <v>2(5)</v>
      </c>
      <c r="BP136" s="27" t="str">
        <f>(GOALS('07-08 Teamsheets'!$H$2:$R$88,$A136,'07-08 Teamsheets'!$C$2:$C$88,BO$1)+GOALS('08-09 Teamsheets'!$H$2:$R$92,$A136,'08-09 Teamsheets'!$C$2:$C$92,BO$1)+GOALS('09-10 Teamsheets'!$H$2:$R$98,$A136,'09-10 Teamsheets'!$C$2:$C$98,BO$1)+GOALS('10-11 Teamsheets'!$H$2:$R$106,$A136,'10-11 Teamsheets'!$C$2:$C$106,BO$1)+GOALS('11-12 Teamsheets'!$H$2:$R$119,$A136,'11-12 Teamsheets'!$C$2:$C$119,BO$1)+GOALS('12-13 Teamsheets'!$H$2:$R$126,$A136,'12-13 Teamsheets'!$C$2:$C$126,BO$1)+GOALS('13-14 Teamsheets'!$H$2:$R$132,$A136,'13-14 Teamsheets'!$C$2:$C$132,BO$1)+GOALS('14-15 Teamsheets'!$H$2:$R$136,$A136,'14-15 Teamsheets'!$C$2:$C$136,BO$1)) &amp; "(" &amp; (GOALS('07-08 Teamsheets'!$S$2:$Z$88,$A136,'07-08 Teamsheets'!$C$2:$C$88,BO$1)+GOALS('08-09 Teamsheets'!$S$2:$Z$92,$A136,'08-09 Teamsheets'!$C$2:$C$92,BO$1)+GOALS('09-10 Teamsheets'!$S$2:$Z$98,$A136,'09-10 Teamsheets'!$C$2:$C$98,BO$1)+GOALS('10-11 Teamsheets'!$S$2:$Z$106,$A136,'10-11 Teamsheets'!$C$2:$C$106,BO$1)+GOALS('11-12 Teamsheets'!$S$2:$Z$119,$A136,'11-12 Teamsheets'!$C$2:$C$119,BO$1)+GOALS('12-13 Teamsheets'!$S$2:$Z$126,$A136,'12-13 Teamsheets'!$C$2:$C$126,BO$1)+GOALS('13-14 Teamsheets'!$S$2:$Z$132,$A136,'13-14 Teamsheets'!$C$2:$C$132,BO$1)+GOALS('14-15 Teamsheets'!$S$2:$Z$136,$A136,'14-15 Teamsheets'!$C$2:$C$136,BO$1)) &amp; ")"</f>
        <v>1(0)</v>
      </c>
      <c r="BQ136" s="27">
        <f>Clean_sheet('07-08 Teamsheets'!$C$2:$H$92,$A136,BO$1)+Clean_sheet('08-09 Teamsheets'!$C$2:$H$92,$A136,BO$1)+Clean_sheet('09-10 Teamsheets'!$C$2:$H$98,$A136,BO$1)+Clean_sheet('10-11 Teamsheets'!$C$2:$H$106,$A136,BO$1)+Clean_sheet('11-12 Teamsheets'!$C$2:$H$119,$A136,BO$1)+Clean_sheet('12-13 Teamsheets'!$C$2:$H$126,$A136,BO$1)+Clean_sheet('13-14 Teamsheets'!$C$2:$H$132,$A136,BO$1)+Clean_sheet('14-15 Teamsheets'!$C$2:$H$136,$A136,BO$1)</f>
        <v>0</v>
      </c>
      <c r="BR136" s="27" t="str">
        <f>(CARDS('07-08 Teamsheets'!$H$2:$Z$88,$A136,$CX$2,'07-08 Teamsheets'!$C$2:$C$88,BO$1)+CARDS('08-09 Teamsheets'!$H$2:$Z$92,$A136,$CX$2,'08-09 Teamsheets'!$C$2:$C$92,BO$1)+CARDS('09-10 Teamsheets'!$H$2:$Z$98,$A136,$CX$2,'09-10 Teamsheets'!$C$2:$C$98,BO$1)+CARDS('10-11 Teamsheets'!$H$2:$Z$106,$A136,$CX$2,'10-11 Teamsheets'!$C$2:$C$106,BO$1)+CARDS('11-12 Teamsheets'!$H$2:$Z$119,$A136,$CX$2,'11-12 Teamsheets'!$C$2:$C$119,BO$1)+CARDS('12-13 Teamsheets'!$H$2:$Z$126,$A136,$CX$2,'12-13 Teamsheets'!$C$2:$C$126,BO$1)+CARDS('13-14 Teamsheets'!$H$2:$Z$132,$A136,$CX$2,'13-14 Teamsheets'!$C$2:$C$132,BO$1)+CARDS('14-15 Teamsheets'!$H$2:$Z$136,$A136,$CX$2,'14-15 Teamsheets'!$C$2:$C$136,BO$1)) &amp; "(" &amp; (CARDS('07-08 Teamsheets'!$H$2:$Z$88,$A136,$CX$3,'07-08 Teamsheets'!$C$2:$C$88,BO$1)+CARDS('08-09 Teamsheets'!$H$2:$Z$92,$A136,$CX$3,'08-09 Teamsheets'!$C$2:$C$92,BO$1)+CARDS('09-10 Teamsheets'!$H$2:$Z$98,$A136,$CX$3,'09-10 Teamsheets'!$C$2:$C$98,BO$1)+CARDS('10-11 Teamsheets'!$H$2:$Z$106,$A136,$CX$3,'10-11 Teamsheets'!$C$2:$C$106,BO$1)+CARDS('11-12 Teamsheets'!$H$2:$Z$119,$A136,$CX$3,'11-12 Teamsheets'!$C$2:$C$119,BO$1)+CARDS('12-13 Teamsheets'!$H$2:$Z$126,$A136,$CX$3,'12-13 Teamsheets'!$C$2:$C$126,BO$1)+CARDS('13-14 Teamsheets'!$H$2:$Z$132,$A136,$CX$3,'13-14 Teamsheets'!$C$2:$C$132,BO$1)+CARDS('14-15 Teamsheets'!$H$2:$Z$136,$A136,$CX$3,'14-15 Teamsheets'!$C$2:$C$136,BO$1)) &amp; ")"</f>
        <v>1(0)</v>
      </c>
      <c r="BS136" s="82">
        <f>MINS_PLAYED('07-08 Teamsheets'!$H$2:$R$88,$A136,'07-08 Teamsheets'!$C$2:$C$88,BO$1)+MINS_PLAYED('08-09 Teamsheets'!$H$2:$R$92,$A136,'08-09 Teamsheets'!$C$2:$C$92,BO$1)+MINS_PLAYED('09-10 Teamsheets'!$H$2:$R$98,$A136,'09-10 Teamsheets'!$C$2:$C$98,BO$1)+MINS_PLAYED('10-11 Teamsheets'!$H$2:$R$106,$A136,'10-11 Teamsheets'!$C$2:$C$106,BO$1)+MINS_PLAYED('11-12 Teamsheets'!$H$2:$R$119,$A136,'11-12 Teamsheets'!$C$2:$C$119,BO$1)+MINS_PLAYED('12-13 Teamsheets'!$H$2:$R$126,$A136,'12-13 Teamsheets'!$C$2:$C$126,BO$1)+MINS_PLAYED('13-14 Teamsheets'!$H$2:$R$132,$A136,'13-14 Teamsheets'!$C$2:$C$132,BO$1)+MINS_PLAYED('14-15 Teamsheets'!$H$2:$R$136,$A136,'14-15 Teamsheets'!$C$2:$C$136,BO$1)+MINS_AS_SUB('07-08 Teamsheets'!$S$2:$Z$88,$A136,'07-08 Teamsheets'!$C$2:$C$88,BO$1)+MINS_AS_SUB('08-09 Teamsheets'!$S$2:$Z$92,$A136,'08-09 Teamsheets'!$C$2:$C$92,BO$1)+MINS_AS_SUB('09-10 Teamsheets'!$S$2:$Z$98,$A136,'09-10 Teamsheets'!$C$2:$C$98,BO$1)+MINS_AS_SUB('10-11 Teamsheets'!$S$2:$Z$106,$A136,'10-11 Teamsheets'!$C$2:$C$106,BO$1)+MINS_AS_SUB('11-12 Teamsheets'!$S$2:$Z$119,$A136,'11-12 Teamsheets'!$C$2:$C$119,BO$1)+MINS_AS_SUB('12-13 Teamsheets'!$S$2:$Z$126,$A136,'12-13 Teamsheets'!$C$2:$C$126,BO$1)+MINS_AS_SUB('13-14 Teamsheets'!$S$2:$Z$132,$A136,'13-14 Teamsheets'!$C$2:$C$132,BO$1)+MINS_AS_SUB('14-15 Teamsheets'!$S$2:$Z$136,$A136,'14-15 Teamsheets'!$C$2:$C$136,BO$1)</f>
        <v>272</v>
      </c>
      <c r="BT136" s="71">
        <f>APPS('05-06 Teamsheets'!$H$2:$R$71,$A136,'05-06 Teamsheets'!$C$2:$C$71,B$1)+SUBS('05-06 Teamsheets'!$S$2:$W$71,$A136,'05-06 Teamsheets'!$C$2:$C$71,B$1)+APPS('06-07 Teamsheets'!$H$2:$R$83,$A136,'06-07 Teamsheets'!$C$2:$C$83,G$1)+SUBS('06-07 Teamsheets'!$S$2:$Z$83,$A136,'06-07 Teamsheets'!$C$2:$C$83,G$1)+APPS('07-08 Teamsheets'!$H$2:$R$88,$A136,'07-08 Teamsheets'!$C$2:$C$88,L$1)+SUBS('07-08 Teamsheets'!$S$2:$Z$88,$A136,'07-08 Teamsheets'!$C$2:$C$88,L$1)+APPS('08-09 Teamsheets'!$H$2:$R$92,$A136,'08-09 Teamsheets'!$C$2:$C$92,Q$1)+SUBS('08-09 Teamsheets'!$S$2:$Z$92,$A136,'08-09 Teamsheets'!$C$2:$C$92,Q$1)+APPS('09-10 Teamsheets'!$H$2:$R$98,$A136,'09-10 Teamsheets'!$C$2:$C$98,Q$1)+SUBS('09-10 Teamsheets'!$S$2:$Z$98,$A136,'09-10 Teamsheets'!$C$2:$C$98,Q$1)+APPS('10-11 Teamsheets'!$H$2:$R$107,$A136,'10-11 Teamsheets'!$C$2:$C$107,Q$1)+SUBS('10-11 Teamsheets'!$S$2:$Z$107,$A136,'10-11 Teamsheets'!$C$2:$C$107,Q$1)+APPS('11-12 Teamsheets'!$H$2:$R$119,$A136,'11-12 Teamsheets'!$C$2:$C$119,Q$1)+SUBS('11-12 Teamsheets'!$S$2:$Z$119,$A136,'11-12 Teamsheets'!$C$2:$C$119,Q$1)+APPS('12-13 Teamsheets'!$H$2:$R$126,$A136,'12-13 Teamsheets'!$C$2:$C$126,Q$1)+SUBS('12-13 Teamsheets'!$S$2:$Z$126,$A136,'12-13 Teamsheets'!$C$2:$C$126,Q$1)+APPS('13-14 Teamsheets'!$H$2:$R$132,$A136,'13-14 Teamsheets'!$C$2:$C$132,Q$1)+SUBS('13-14 Teamsheets'!$S$2:$Z$132,$A136,'13-14 Teamsheets'!$C$2:$C$132,Q$1)+APPS('14-15 Teamsheets'!$H$2:$R$136,$A136,'14-15 Teamsheets'!$C$2:$C$136,Q$1)+SUBS('14-15 Teamsheets'!$S$2:$Z$136,$A136,'14-15 Teamsheets'!$C$2:$C$136,Q$1)</f>
        <v>145</v>
      </c>
      <c r="BU136" s="132">
        <v>15</v>
      </c>
      <c r="BV136" s="27">
        <f>APPS('07-08 Teamsheets'!$H$2:$R$88,$A136,'07-08 Teamsheets'!$C$2:$C$88,AZ$1)+SUBS('07-08 Teamsheets'!$S$2:$Z$88,$A136,'07-08 Teamsheets'!$C$2:$C$88,AZ$1)+APPS('11-12 Teamsheets'!$H$2:$R$119,$A136,'11-12 Teamsheets'!$C$2:$C$119,AZ$1)+SUBS('11-12 Teamsheets'!$S$2:$Z$119,$A136,'11-12 Teamsheets'!$C$2:$C$119,AZ$1)+APPS('12-13 Teamsheets'!$H$2:$R$126,$A136,'12-13 Teamsheets'!$C$2:$C$126,AZ$1)+SUBS('12-13 Teamsheets'!$S$2:$Z$126,$A136,'12-13 Teamsheets'!$C$2:$C$126,AZ$1)+APPS('13-14 Teamsheets'!$H$2:$R$132,$A136,'13-14 Teamsheets'!$C$2:$C$132,AZ$1)+SUBS('13-14 Teamsheets'!$S$2:$Z$132,$A136,'13-14 Teamsheets'!$C$2:$C$132,AZ$1)+APPS('14-15 Teamsheets'!$H$2:$R$136,$A136,'14-15 Teamsheets'!$C$2:$C$136,AZ$1)+SUBS('14-15 Teamsheets'!$S$2:$Z$136,$A136,'14-15 Teamsheets'!$C$2:$C$136,AZ$1)+APPS('08-09 Teamsheets'!$H$2:$R$92,$A136,'08-09 Teamsheets'!$C$2:$C$92,BE$1)+APPS('09-10 Teamsheets'!$H$2:$R$98,$A136,'09-10 Teamsheets'!$C$2:$C$98,BE$1)+SUBS('08-09 Teamsheets'!$S$2:$Z$92,$A136,'08-09 Teamsheets'!$C$2:$C$92,BE$1)+SUBS('09-10 Teamsheets'!$S$2:$Z$98,$A136,'09-10 Teamsheets'!$C$2:$C$98,BE$1)+APPS('10-11 Teamsheets'!$H$2:$R$107,$A136,'10-11 Teamsheets'!$C$2:$C$107,BE$1)+SUBS('10-11 Teamsheets'!$S$2:$Z$107,$A136,'10-11 Teamsheets'!$C$2:$C$107,BE$1)+APPS('11-12 Teamsheets'!$H$2:$R$119,$A136,'11-12 Teamsheets'!$C$2:$C$119,BE$1)+SUBS('11-12 Teamsheets'!$S$2:$Z$119,$A136,'11-12 Teamsheets'!$C$2:$C$119,BE$1)+APPS('12-13 Teamsheets'!$H$2:$R$126,$A136,'12-13 Teamsheets'!$C$2:$C$126,BE$1)+SUBS('12-13 Teamsheets'!$S$2:$Z$126,$A136,'12-13 Teamsheets'!$C$2:$C$126,BE$1)+APPS('13-14 Teamsheets'!$H$2:$R$132,$A136,'13-14 Teamsheets'!$C$2:$C$132,BE$1)+SUBS('13-14 Teamsheets'!$S$2:$Z$132,$A136,'13-14 Teamsheets'!$C$2:$C$132,BE$1)+APPS('14-15 Teamsheets'!$H$2:$R$136,$A136,'14-15 Teamsheets'!$C$2:$C$136,BE$1)+SUBS('14-15 Teamsheets'!$S$2:$Z$136,$A136,'14-15 Teamsheets'!$C$2:$C$136,BE$1)</f>
        <v>3</v>
      </c>
      <c r="BW136" s="27">
        <f>APPS('07-08 Teamsheets'!$H$2:$R$88,$A136,'07-08 Teamsheets'!$C$2:$C$88,BJ$1)+APPS('08-09 Teamsheets'!$H$2:$R$92,$A136,'08-09 Teamsheets'!$C$2:$C$92,BJ$1)+APPS('09-10 Teamsheets'!$H$2:$R$98,$A136,'09-10 Teamsheets'!$C$2:$C$98,BJ$1)+SUBS('07-08 Teamsheets'!$S$2:$Z$88,$A136,'07-08 Teamsheets'!$C$2:$C$88,BJ$1)+SUBS('08-09 Teamsheets'!$S$2:$Z$92,$A136,'08-09 Teamsheets'!$C$2:$C$92,BJ$1)+SUBS('09-10 Teamsheets'!$S$2:$Z$98,$A136,'09-10 Teamsheets'!$C$2:$C$98,BJ$1)+APPS('10-11 Teamsheets'!$H$2:$R$107,$A136,'10-11 Teamsheets'!$C$2:$C$107,BJ$1)+SUBS('10-11 Teamsheets'!$S$2:$Z$107,$A136,'10-11 Teamsheets'!$C$2:$C$107,BJ$1)+APPS('11-12 Teamsheets'!$H$2:$R$119,$A136,'11-12 Teamsheets'!$C$2:$C$119,BJ$1)+SUBS('11-12 Teamsheets'!$S$2:$Z$111,$A136,'11-12 Teamsheets'!$C$2:$C$119,BJ$1)+APPS('12-13 Teamsheets'!$H$2:$R$126,$A136,'12-13 Teamsheets'!$C$2:$C$126,BJ$1)+SUBS('12-13 Teamsheets'!$S$2:$Z$118,$A136,'12-13 Teamsheets'!$C$2:$C$126,BJ$1)+APPS('13-14 Teamsheets'!$H$2:$R$132,$A136,'13-14 Teamsheets'!$C$2:$C$132,BJ$1)+SUBS('13-14 Teamsheets'!$S$2:$Z$124,$A136,'13-14 Teamsheets'!$C$2:$C$132,BJ$1)+APPS('14-15 Teamsheets'!$H$2:$R$136,$A136,'14-15 Teamsheets'!$C$2:$C$136,BJ$1)+SUBS('14-15 Teamsheets'!$S$2:$Z$128,$A136,'14-15 Teamsheets'!$C$2:$C$136,BJ$1)</f>
        <v>6</v>
      </c>
      <c r="BX136" s="27">
        <f>APPS('07-08 Teamsheets'!$H$2:$R$88,$A136,'07-08 Teamsheets'!$C$2:$C$88,BO$1)+APPS('08-09 Teamsheets'!$H$2:$R$92,$A136,'08-09 Teamsheets'!$C$2:$C$92,BO$1)+APPS('09-10 Teamsheets'!$H$2:$R$98,$A136,'09-10 Teamsheets'!$C$2:$C$98,BO$1)+SUBS('07-08 Teamsheets'!$S$2:$Z$88,$A136,'07-08 Teamsheets'!$C$2:$C$88,BO$1)+SUBS('08-09 Teamsheets'!$S$2:$Z$92,$A136,'08-09 Teamsheets'!$C$2:$C$92,BO$1)+SUBS('09-10 Teamsheets'!$S$2:$Z$98,$A136,'09-10 Teamsheets'!$C$2:$C$98,BO$1)+APPS('10-11 Teamsheets'!$H$2:$R$107,$A136,'10-11 Teamsheets'!$C$2:$C$107,BO$1)+SUBS('10-11 Teamsheets'!$S$2:$Z$107,$A136,'10-11 Teamsheets'!$C$2:$C$107,BO$1)+APPS('11-12 Teamsheets'!$H$2:$R$119,$A136,'11-12 Teamsheets'!$C$2:$C$119,BO$1)+SUBS('11-12 Teamsheets'!$S$2:$Z$119,$A136,'11-12 Teamsheets'!$C$2:$C$119,BO$1)+APPS('12-13 Teamsheets'!$H$2:$R$126,$A136,'12-13 Teamsheets'!$C$2:$C$126,BO$1)+SUBS('12-13 Teamsheets'!$S$2:$Z$126,$A136,'12-13 Teamsheets'!$C$2:$C$126,BO$1)+APPS('13-14 Teamsheets'!$H$2:$R$132,$A136,'13-14 Teamsheets'!$C$2:$C$132,BO$1)+SUBS('13-14 Teamsheets'!$S$2:$Z$132,$A136,'13-14 Teamsheets'!$C$2:$C$132,BO$1)+APPS('14-15 Teamsheets'!$H$2:$R$136,$A136,'14-15 Teamsheets'!$C$2:$C$136,BO$1)+SUBS('14-15 Teamsheets'!$S$2:$Z$136,$A136,'14-15 Teamsheets'!$C$2:$C$136,BO$1)</f>
        <v>7</v>
      </c>
      <c r="BY136" s="28">
        <f t="shared" si="31"/>
        <v>31</v>
      </c>
      <c r="BZ136" s="27" t="str">
        <f>(APPS('05-06 Teamsheets'!$H$2:$R$71,$A136) + APPS('06-07 Teamsheets'!$H$2:$R$83,$A136) +APPS('07-08 Teamsheets'!$H$2:$R$88,$A136) + APPS('08-09 Teamsheets'!$H$2:$R$92,$A136)+APPS('09-10 Teamsheets'!$H$2:$R$98,$A136)+APPS('10-11 Teamsheets'!$H$2:$R$107,$A136)+APPS('11-12 Teamsheets'!$H$2:$R$119,$A136)+APPS('12-13 Teamsheets'!$H$2:$R$126,$A136)+APPS('13-14 Teamsheets'!$H$2:$R$132,$A136)+APPS('14-15 Teamsheets'!$H$2:$R$136,$A136)) &amp; "(" &amp; (SUBS('05-06 Teamsheets'!$S$2:$W$71,$A136)+SUBS('06-07 Teamsheets'!$S$2:$Z$83,$A136)+SUBS('07-08 Teamsheets'!$S$2:$Z$88,$A136) +SUBS('08-09 Teamsheets'!$S$2:$Z$92,$A136)+SUBS('09-10 Teamsheets'!$S$2:$Z$98,$A136)+SUBS('10-11 Teamsheets'!$S$2:$Z$107,$A136)+SUBS('11-12 Teamsheets'!$S$2:$Z$119,$A136)+SUBS('12-13 Teamsheets'!$S$2:$Z$126,$A136)+SUBS('13-14 Teamsheets'!$S$2:$Z$132,$A136)+SUBS('14-15 Teamsheets'!$S$2:$Z$136,$A136)) &amp; ")"</f>
        <v>159(17)</v>
      </c>
      <c r="CA136" s="28">
        <f t="shared" si="32"/>
        <v>176</v>
      </c>
      <c r="CB136" s="71">
        <f>GOALS('05-06 Teamsheets'!$H$2:$W$71,$A136,'05-06 Teamsheets'!$C$2:$C$71,B$1)+GOALS('06-07 Teamsheets'!$H$2:$Z$83,$A136,'06-07 Teamsheets'!$C$2:$C$83,G$1)+GOALS('07-08 Teamsheets'!$H$2:$Z$88,$A136,'07-08 Teamsheets'!$C$2:$C$88,L$1)+GOALS('08-09 Teamsheets'!$H$2:$Z$92,$A136,'08-09 Teamsheets'!$C$2:$C$92,Q$1)+GOALS('09-10 Teamsheets'!$H$2:$Z$98,$A136,'09-10 Teamsheets'!$C$2:$C$98,Q$1)+GOALS('10-11 Teamsheets'!$H$2:$Z$107,$A136,'10-11 Teamsheets'!$C$2:$C$107,Q$1)+GOALS('11-12 Teamsheets'!$H$2:$Z$119,$A136,'11-12 Teamsheets'!$C$2:$C$119,Q$1)+GOALS('12-13 Teamsheets'!$H$2:$Z$126,$A136,'12-13 Teamsheets'!$C$2:$C$126,Q$1)+GOALS('13-14 Teamsheets'!$H$2:$Z$132,$A136,'13-14 Teamsheets'!$C$2:$C$132,Q$1)+GOALS('14-15 Teamsheets'!$H$2:$Z$136,$A136,'14-15 Teamsheets'!$C$2:$C$136,Q$1)</f>
        <v>16</v>
      </c>
      <c r="CC136" s="27">
        <f>GOALS('05-06 Teamsheets'!$H$2:$W$71,$A136,'05-06 Teamsheets'!$C$2:$C$71,V$1)+GOALS('05-06 Teamsheets'!$H$2:$W$71,$A136,'05-06 Teamsheets'!$C$2:$C$71,AA$1)+GOALS('06-07 Teamsheets'!$H$2:$Z$83,$A136,'06-07 Teamsheets'!$C$2:$C$83,AF$1)+GOALS('06-07 Teamsheets'!$H$2:$Z$83,$A136,'06-07 Teamsheets'!$C$2:$C$83,AK$1)+GOALS('07-08 Teamsheets'!$H$2:$Z$88,$A136,'07-08 Teamsheets'!$C$2:$C$88,AP$1)+GOALS('07-08 Teamsheets'!$H$2:$Z$88,$A136,'07-08 Teamsheets'!$C$2:$C$88,AU$1)+GOALS('07-08 Teamsheets'!$H$2:$Z$88,$A136,'07-08 Teamsheets'!$C$2:$C$88,AZ$1)+GOALS('11-12 Teamsheets'!$H$2:$Z$119,$A136,'11-12 Teamsheets'!$C$2:$C$119,AZ$1)+GOALS('12-13 Teamsheets'!$H$2:$Z$120,$A136,'12-13 Teamsheets'!$C$2:$C$120,AZ$1)+GOALS('13-14 Teamsheets'!$H$2:$Z$126,$A136,'13-14 Teamsheets'!$C$2:$C$126,AZ$1)+GOALS('14-15 Teamsheets'!$H$2:$Z$130,$A136,'14-15 Teamsheets'!$C$2:$C$130,AZ$1)+GOALS('08-09 Teamsheets'!$H$2:$Z$92,$A136,'08-09 Teamsheets'!$C$2:$C$92,BE$1)+GOALS('09-10 Teamsheets'!$H$2:$Z$98,$A136,'09-10 Teamsheets'!$C$2:$C$98,BE$1)+GOALS('10-11 Teamsheets'!$H$2:$Z$107,$A136,'10-11 Teamsheets'!$C$2:$C$107,BE$1)+GOALS('11-12 Teamsheets'!$H$2:$Z$119,$A136,'11-12 Teamsheets'!$C$2:$C$119,BE$1)+GOALS('12-13 Teamsheets'!$H$2:$Z$126,$A136,'12-13 Teamsheets'!$C$2:$C$126,BE$1)+GOALS('13-14 Teamsheets'!$H$2:$Z$132,$A136,'13-14 Teamsheets'!$C$2:$C$132,BE$1)+GOALS('14-15 Teamsheets'!$H$2:$Z$136,$A136,'14-15 Teamsheets'!$C$2:$C$136,BE$1)</f>
        <v>2</v>
      </c>
      <c r="CD136" s="27">
        <f>GOALS('07-08 Teamsheets'!$H$2:$Z$88,$A136,'07-08 Teamsheets'!$C$2:$C$88,BJ$1)
+GOALS('08-09 Teamsheets'!$H$2:$Z$92,$A136,'08-09 Teamsheets'!$C$2:$C$92,BJ$1)
+GOALS('09-10 Teamsheets'!$H$2:$Z$98,$A136,'09-10 Teamsheets'!$C$2:$C$98,BJ$1)
+GOALS('10-11 Teamsheets'!$H$2:$Z$107,$A136,'10-11 Teamsheets'!$C$2:$C$107,BJ$1)
+GOALS('11-12 Teamsheets'!$H$2:$Z$119,$A136,'11-12 Teamsheets'!$C$2:$C$119,BJ$1)
+GOALS('12-13 Teamsheets'!$H$2:$Z$124,$A136,'12-13 Teamsheets'!$C$2:$C$124,BJ$1)+GOALS('13-14 Teamsheets'!$H$2:$Z$130,$A136,'13-14 Teamsheets'!$C$2:$C$130,BJ$1)+GOALS('14-15 Teamsheets'!$H$2:$Z$134,$A136,'14-15 Teamsheets'!$C$2:$C$134,BJ$1)
+GOALS('07-08 Teamsheets'!$H$2:$Z$88,$A136,'07-08 Teamsheets'!$C$2:$C$88,BO$1)
+GOALS('08-09 Teamsheets'!$H$2:$Z$92,$A136,'08-09 Teamsheets'!$C$2:$C$92,BO$1)
+GOALS('09-10 Teamsheets'!$H$2:$Z$98,$A136,'09-10 Teamsheets'!$C$2:$C$98,BO$1)
+GOALS('10-11 Teamsheets'!$H$2:$Z$107,$A136,'10-11 Teamsheets'!$C$2:$C$107,BO$1)
+GOALS('11-12 Teamsheets'!$H$2:$Z$119,$A136,'11-12 Teamsheets'!$C$2:$C$119,BO$1)
+GOALS('12-13 Teamsheets'!$H$2:$Z$126,$A136,'12-13 Teamsheets'!$C$2:$C$126,BO$1)+GOALS('13-14 Teamsheets'!$H$2:$Z$132,$A136,'13-14 Teamsheets'!$C$2:$C$132,BO$1)+GOALS('14-15 Teamsheets'!$H$2:$Z$136,$A136,'14-15 Teamsheets'!$C$2:$C$136,BO$1)</f>
        <v>1</v>
      </c>
      <c r="CE136" s="28">
        <f t="shared" si="33"/>
        <v>3</v>
      </c>
      <c r="CF136" s="27" t="str">
        <f>(GOALS('05-06 Teamsheets'!$H$2:$R$71,$A136) +GOALS('06-07 Teamsheets'!$H$2:$R$83,$A136) +  GOALS('07-08 Teamsheets'!$H$2:$R$88,$A136) + GOALS('08-09 Teamsheets'!$H$2:$R$92,$A136)+GOALS('09-10 Teamsheets'!$H$2:$R$98,$A136)+GOALS('10-11 Teamsheets'!$H$2:$R$107,$A136)+GOALS('11-12 Teamsheets'!$H$2:$R$119,$A136)+GOALS('12-13 Teamsheets'!$H$2:$R$126,$A136)+GOALS('13-14 Teamsheets'!$H$2:$R$132,$A136)+GOALS('14-15 Teamsheets'!$H$2:$R$136,$A136)) &amp; "(" &amp; (GOALS('05-06 Teamsheets'!$S$2:$W$71,$A136)+GOALS('06-07 Teamsheets'!$S$2:$Z$83,$A136)+GOALS('07-08 Teamsheets'!$S$2:$Z$88,$A136)+GOALS('08-09 Teamsheets'!$S$2:$Z$92,$A136)+GOALS('09-10 Teamsheets'!$S$2:$Z$98,$A136)+GOALS('10-11 Teamsheets'!$S$2:$Z$107,$A136)+GOALS('11-12 Teamsheets'!$S$2:$Z$119,$A136)+GOALS('12-13 Teamsheets'!$S$2:$Z$126,$A136)+GOALS('13-14 Teamsheets'!$S$2:$Z$132,$A136)+GOALS('14-15 Teamsheets'!$S$2:$Z$136,$A136)) &amp; ")"</f>
        <v>19(0)</v>
      </c>
      <c r="CG136" s="28">
        <f t="shared" si="34"/>
        <v>19</v>
      </c>
      <c r="CH136" s="71">
        <f t="shared" si="35"/>
        <v>0</v>
      </c>
      <c r="CI136" s="83">
        <f t="shared" si="36"/>
        <v>0</v>
      </c>
      <c r="CJ136" s="77">
        <f t="shared" si="37"/>
        <v>0</v>
      </c>
      <c r="CK136" s="74" t="str">
        <f>(CARDS('05-06 Teamsheets'!$H$2:$W$71,$A136,$CX$2)+CARDS('06-07 Teamsheets'!$H$2:$Z$83,$A136,$CX$2)+CARDS('07-08 Teamsheets'!$H$2:$Z$88,$A136,$CX$2)+CARDS('08-09 Teamsheets'!$H$2:$Z$92,$A136,$CX$2)+CARDS('09-10 Teamsheets'!$H$2:$Z$98,$A136,$CX$2)+CARDS('10-11 Teamsheets'!$H$2:$Z$107,$A136,$CX$2)+CARDS('11-12 Teamsheets'!$H$2:$Z$119,$A136,$CX$2)+CARDS('12-13 Teamsheets'!$H$2:$Z$126,$A136,$CX$2)+CARDS('13-14 Teamsheets'!$H$2:$Z$130,$A136,$CX$2)) &amp; "(" &amp; (CARDS('05-06 Teamsheets'!$H$2:$W$71,$A136,$CX$3)+CARDS('06-07 Teamsheets'!$H$2:$Z$83,$A136,$CX$3)+CARDS('07-08 Teamsheets'!$H$2:$Z$88,$A136,$CX$3)+CARDS('08-09 Teamsheets'!$H$2:$Z$92,$A136,$CX$3)+CARDS('09-10 Teamsheets'!$H$2:$Z$98,$A136,$CX$3)+CARDS('10-11 Teamsheets'!$H$2:$Z$107,$A136,$CX$3)+CARDS('11-12 Teamsheets'!$H$2:$Z$119,$A136,$CX$3)+CARDS('13-14 Teamsheets'!$H$2:$Z$130,$A136,$CX$3)) &amp; ")"</f>
        <v>21(2)</v>
      </c>
      <c r="CL136" s="28">
        <f t="shared" si="10"/>
        <v>12101</v>
      </c>
      <c r="CM136" s="28">
        <f t="shared" si="47"/>
        <v>2178</v>
      </c>
      <c r="CN136" s="77">
        <f t="shared" si="12"/>
        <v>14279</v>
      </c>
      <c r="CO136" s="28">
        <f t="shared" si="29"/>
        <v>81.130681818181813</v>
      </c>
      <c r="CP136" s="28">
        <f t="shared" si="30"/>
        <v>0.10795454545454546</v>
      </c>
      <c r="CQ136" s="77">
        <f t="shared" si="24"/>
        <v>751.52631578947364</v>
      </c>
      <c r="CS136" s="71">
        <f t="shared" si="48"/>
        <v>11</v>
      </c>
      <c r="CT136" s="83">
        <f t="shared" si="49"/>
        <v>10</v>
      </c>
      <c r="CU136" s="77">
        <f t="shared" si="50"/>
        <v>17</v>
      </c>
    </row>
    <row r="137" spans="1:102" x14ac:dyDescent="0.2">
      <c r="A137" s="26" t="s">
        <v>462</v>
      </c>
      <c r="B137" s="27" t="s">
        <v>1635</v>
      </c>
      <c r="C137" s="27" t="s">
        <v>1635</v>
      </c>
      <c r="D137" s="27">
        <v>0</v>
      </c>
      <c r="E137" s="27" t="s">
        <v>1635</v>
      </c>
      <c r="F137" s="82">
        <v>0</v>
      </c>
      <c r="G137" s="27" t="s">
        <v>1638</v>
      </c>
      <c r="H137" s="27" t="s">
        <v>1635</v>
      </c>
      <c r="I137" s="27">
        <v>1</v>
      </c>
      <c r="J137" s="27" t="s">
        <v>1635</v>
      </c>
      <c r="K137" s="82">
        <v>180</v>
      </c>
      <c r="L137" s="27" t="s">
        <v>1635</v>
      </c>
      <c r="M137" s="27" t="s">
        <v>1635</v>
      </c>
      <c r="N137" s="27">
        <v>0</v>
      </c>
      <c r="O137" s="27" t="s">
        <v>1635</v>
      </c>
      <c r="P137" s="82">
        <v>0</v>
      </c>
      <c r="Q137" s="27" t="str">
        <f>(APPS('08-09 Teamsheets'!$H$2:$R$92,$A137,'08-09 Teamsheets'!$C$2:$C$92,Q$1)+APPS('09-10 Teamsheets'!$H$2:$R$98,$A137,'09-10 Teamsheets'!$C$2:$C$98,Q$1)+APPS('10-11 Teamsheets'!$H$2:$R$107,$A137,'10-11 Teamsheets'!$C$2:$C$107,Q$1)+APPS('11-12 Teamsheets'!$H$2:$R$119,$A137,'11-12 Teamsheets'!$C$2:$C$119,Q$1)+APPS('12-13 Teamsheets'!$H$2:$R$126,$A137,'12-13 Teamsheets'!$C$2:$C$126,Q$1)+APPS('13-14 Teamsheets'!$H$2:$R$132,$A137,'13-14 Teamsheets'!$C$2:$C$132,Q$1)+APPS('14-15 Teamsheets'!$H$2:$R$136,$A137,'14-15 Teamsheets'!$C$2:$C$136,Q$1)) &amp; "(" &amp; (SUBS('08-09 Teamsheets'!$S$2:$Z$92,$A137,'08-09 Teamsheets'!$C$2:$C$92,Q$1)+SUBS('09-10 Teamsheets'!$S$2:$Z$98,$A137,'09-10 Teamsheets'!$C$2:$C$98,Q$1)+SUBS('10-11 Teamsheets'!$S$2:$Z$107,$A137,'10-11 Teamsheets'!$C$2:$C$107,Q$1)+SUBS('11-12 Teamsheets'!$S$2:$Z$119,$A137,'11-12 Teamsheets'!$C$2:$C$119,Q$1)+SUBS('12-13 Teamsheets'!$S$2:$Z$126,$A137,'12-13 Teamsheets'!$C$2:$C$126,Q$1)+SUBS('13-14 Teamsheets'!$S$2:$Z$132,$A137,'13-14 Teamsheets'!$C$2:$C$132,Q$1)+SUBS('14-15 Teamsheets'!$S$2:$Z$136,$A137,'14-15 Teamsheets'!$C$2:$C$136,Q$1)) &amp; ")"</f>
        <v>0(0)</v>
      </c>
      <c r="R137" s="27" t="str">
        <f>(GOALS('08-09 Teamsheets'!$H$2:$R$92,$A137,'08-09 Teamsheets'!$C$2:$C$92,Q$1)+GOALS('09-10 Teamsheets'!$H$2:$R$98,$A137,'09-10 Teamsheets'!$C$2:$C$98,Q$1)+GOALS('10-11 Teamsheets'!$H$2:$R$107,$A137,'10-11 Teamsheets'!$C$2:$C$107,Q$1)+GOALS('11-12 Teamsheets'!$H$2:$R$119,$A137,'11-12 Teamsheets'!$C$2:$C$119,Q$1)+GOALS('12-13 Teamsheets'!$H$2:$R$126,$A137,'12-13 Teamsheets'!$C$2:$C$126,Q$1)+GOALS('13-14 Teamsheets'!$H$2:$R$132,$A137,'13-14 Teamsheets'!$C$2:$C$132,Q$1)+GOALS('14-15 Teamsheets'!$H$2:$R$136,$A137,'14-15 Teamsheets'!$C$2:$C$136,Q$1)) &amp; "(" &amp; (GOALS('08-09 Teamsheets'!$S$2:$Z$92,$A137,'08-09 Teamsheets'!$C$2:$C$92,Q$1)+GOALS('09-10 Teamsheets'!$S$2:$Z$98,$A137,'09-10 Teamsheets'!$C$2:$C$98,Q$1)+GOALS('10-11 Teamsheets'!$S$2:$Z$107,$A137,'10-11 Teamsheets'!$C$2:$C$107,Q$1)+GOALS('11-12 Teamsheets'!$S$2:$Z$119,$A137,'11-12 Teamsheets'!$C$2:$C$119,Q$1)+GOALS('12-13 Teamsheets'!$S$2:$Z$126,$A137,'12-13 Teamsheets'!$C$2:$C$126,Q$1)+GOALS('13-14 Teamsheets'!$S$2:$Z$132,$A137,'13-14 Teamsheets'!$C$2:$C$132,Q$1)+GOALS('14-15 Teamsheets'!$S$2:$Z$136,$A137,'14-15 Teamsheets'!$C$2:$C$136,Q$1)) &amp; ")"</f>
        <v>0(0)</v>
      </c>
      <c r="S137" s="27">
        <f>Clean_sheet('08-09 Teamsheets'!$C$2:$H$92,$A137,Q$1)+Clean_sheet('09-10 Teamsheets'!$C$2:$H$98,$A137,Q$1)+Clean_sheet('10-11 Teamsheets'!$C$2:$H$107,$A137,Q$1)+Clean_sheet('11-12 Teamsheets'!$C$2:$H$119,$A137,Q$1)+Clean_sheet('12-13 Teamsheets'!$C$2:$H$126,$A137,Q$1)+Clean_sheet('13-14 Teamsheets'!$C$2:$H$132,$A137,Q$1)+Clean_sheet('14-15 Teamsheets'!$C$2:$H$136,$A137,Q$1)</f>
        <v>0</v>
      </c>
      <c r="T137" s="27" t="str">
        <f>(CARDS('08-09 Teamsheets'!$H$2:$Z$92,$A137,$CX$2,'08-09 Teamsheets'!$C$2:$C$92,Q$1)+CARDS('09-10 Teamsheets'!$H$2:$Z$98,$A137,$CX$2,'09-10 Teamsheets'!$C$2:$C$98,Q$1)+CARDS('10-11 Teamsheets'!$H$2:$Z$107,$A137,$CX$2,'10-11 Teamsheets'!$C$2:$C$107,Q$1)+CARDS('11-12 Teamsheets'!$H$2:$Z$119,$A137,$CX$2,'11-12 Teamsheets'!$C$2:$C$119,Q$1)+CARDS('12-13 Teamsheets'!$H$2:$Z$126,$A137,$CX$2,'12-13 Teamsheets'!$C$2:$C$126,Q$1)+CARDS('13-14 Teamsheets'!$H$2:$Z$132,$A137,$CX$2,'13-14 Teamsheets'!$C$2:$C$132,Q$1)+CARDS('14-15 Teamsheets'!$H$2:$Z$136,$A137,$CX$2,'14-15 Teamsheets'!$C$2:$C$136,Q$1)) &amp; "(" &amp; (CARDS('08-09 Teamsheets'!$H$2:$Z$92,$A137,$CX$3,'08-09 Teamsheets'!$C$2:$C$92,Q$1)+CARDS('09-10 Teamsheets'!$H$2:$Z$98,$A137,$CX$3,'09-10 Teamsheets'!$C$2:$C$98,Q$1)+CARDS('10-11 Teamsheets'!$H$2:$Z$107,$A137,$CX$3,'10-11 Teamsheets'!$C$2:$C$107,Q$1)+CARDS('11-12 Teamsheets'!$H$2:$Z$119,$A137,$CX$3,'11-12 Teamsheets'!$C$2:$C$119,Q$1)+CARDS('12-13 Teamsheets'!$H$2:$Z$126,$A137,$CX$3,'12-13 Teamsheets'!$C$2:$C$126,Q$1)+CARDS('13-14 Teamsheets'!$H$2:$Z$132,$A137,$CX$3,'13-14 Teamsheets'!$C$2:$C$132,Q$1)+CARDS('14-15 Teamsheets'!$H$2:$Z$136,$A137,$CX$3,'14-15 Teamsheets'!$C$2:$C$136,Q$1)) &amp; ")"</f>
        <v>0(0)</v>
      </c>
      <c r="U137" s="82">
        <f>MINS_PLAYED('08-09 Teamsheets'!$H$2:$R$92,$A137,'08-09 Teamsheets'!$C$2:$C$92,Q$1)+MINS_PLAYED('09-10 Teamsheets'!$H$2:$R$98,$A137,'09-10 Teamsheets'!$C$2:$C$98,Q$1)+ MINS_AS_SUB('08-09 Teamsheets'!$S$2:$Z$92,$A137,'08-09 Teamsheets'!$C$2:$C$92,Q$1)+ MINS_AS_SUB('09-10 Teamsheets'!$S$2:$Z$98,$A137,'09-10 Teamsheets'!$C$2:$C$98,Q$1)+MINS_PLAYED('10-11 Teamsheets'!$H$2:$R$107,$A137,'10-11 Teamsheets'!$C$2:$C$107,Q$1)+MINS_AS_SUB('10-11 Teamsheets'!$S$2:$Z$107,$A137,'10-11 Teamsheets'!$C$2:$C$107,Q$1)+MINS_PLAYED('11-12 Teamsheets'!$H$2:$R$119,$A137,'11-12 Teamsheets'!$C$2:$C$119,Q$1)+MINS_AS_SUB('11-12 Teamsheets'!$S$2:$Z$119,$A137,'11-12 Teamsheets'!$C$2:$C$119,Q$1)+MINS_PLAYED('12-13 Teamsheets'!$H$2:$R$126,$A137,'12-13 Teamsheets'!$C$2:$C$126,Q$1)+MINS_AS_SUB('12-13 Teamsheets'!$S$2:$Z$126,$A137,'12-13 Teamsheets'!$C$2:$C$126,Q$1)+MINS_PLAYED('13-14 Teamsheets'!$H$2:$R$132,$A137,'13-14 Teamsheets'!$C$2:$C$132,Q$1)+MINS_AS_SUB('13-14 Teamsheets'!$S$2:$Z$132,$A137,'13-14 Teamsheets'!$C$2:$C$132,Q$1)+MINS_PLAYED('14-15 Teamsheets'!$H$2:$R$136,$A137,'14-15 Teamsheets'!$C$2:$C$136,Q$1)+MINS_AS_SUB('14-15 Teamsheets'!$S$2:$Z$136,$A137,'14-15 Teamsheets'!$C$2:$C$136,Q$1)</f>
        <v>0</v>
      </c>
      <c r="V137" s="27" t="s">
        <v>1635</v>
      </c>
      <c r="W137" s="27" t="s">
        <v>1635</v>
      </c>
      <c r="X137" s="27">
        <v>0</v>
      </c>
      <c r="Y137" s="27" t="s">
        <v>1635</v>
      </c>
      <c r="Z137" s="82">
        <v>0</v>
      </c>
      <c r="AA137" s="27" t="s">
        <v>1635</v>
      </c>
      <c r="AB137" s="27" t="s">
        <v>1635</v>
      </c>
      <c r="AC137" s="27">
        <v>0</v>
      </c>
      <c r="AD137" s="27" t="s">
        <v>1635</v>
      </c>
      <c r="AE137" s="82">
        <v>0</v>
      </c>
      <c r="AF137" s="27" t="s">
        <v>1635</v>
      </c>
      <c r="AG137" s="27" t="s">
        <v>1635</v>
      </c>
      <c r="AH137" s="27">
        <v>0</v>
      </c>
      <c r="AI137" s="27" t="s">
        <v>1635</v>
      </c>
      <c r="AJ137" s="82">
        <v>0</v>
      </c>
      <c r="AK137" s="27" t="s">
        <v>1635</v>
      </c>
      <c r="AL137" s="27" t="s">
        <v>1635</v>
      </c>
      <c r="AM137" s="27">
        <v>0</v>
      </c>
      <c r="AN137" s="27" t="s">
        <v>1635</v>
      </c>
      <c r="AO137" s="82">
        <v>0</v>
      </c>
      <c r="AP137" s="27" t="s">
        <v>1635</v>
      </c>
      <c r="AQ137" s="27" t="s">
        <v>1635</v>
      </c>
      <c r="AR137" s="27">
        <v>0</v>
      </c>
      <c r="AS137" s="27" t="s">
        <v>1635</v>
      </c>
      <c r="AT137" s="82">
        <v>0</v>
      </c>
      <c r="AU137" s="27" t="s">
        <v>1635</v>
      </c>
      <c r="AV137" s="27" t="s">
        <v>1635</v>
      </c>
      <c r="AW137" s="27">
        <v>0</v>
      </c>
      <c r="AX137" s="27" t="s">
        <v>1635</v>
      </c>
      <c r="AY137" s="82">
        <v>0</v>
      </c>
      <c r="AZ137" s="27" t="str">
        <f>(APPS('07-08 Teamsheets'!$H$2:$R$88,$A137,'07-08 Teamsheets'!$C$2:$C$88,AZ$1)+APPS('11-12 Teamsheets'!$H$2:$R$119,$A137,'11-12 Teamsheets'!$C$2:$C$119,AZ$1)+APPS('12-13 Teamsheets'!$H$2:$R$126,$A137,'12-13 Teamsheets'!$C$2:$C$126,AZ$1)+APPS('13-14 Teamsheets'!$H$2:$R$132,$A137,'13-14 Teamsheets'!$C$2:$C$132,AZ$1)+APPS('14-15 Teamsheets'!$H$2:$R$136,$A137,'14-15 Teamsheets'!$C$2:$C$136,AZ$1)) &amp; "(" &amp; (SUBS('07-08 Teamsheets'!$S$2:$Z$88,$A137,'07-08 Teamsheets'!$C$2:$C$88,AZ$1)+SUBS('11-12 Teamsheets'!$S$2:$Z$119,$A137,'11-12 Teamsheets'!$C$2:$C$119,AZ$1)+SUBS('12-13 Teamsheets'!$S$2:$Z$126,$A137,'12-13 Teamsheets'!$C$2:$C$126,AZ$1)+SUBS('13-14 Teamsheets'!$S$2:$Z$132,$A137,'13-14 Teamsheets'!$C$2:$C$132,AZ$1)+SUBS('14-15 Teamsheets'!$S$2:$Z$136,$A137,'14-15 Teamsheets'!$C$2:$C$136,AZ$1)) &amp; ")"</f>
        <v>0(0)</v>
      </c>
      <c r="BA137" s="27" t="str">
        <f>(GOALS('07-08 Teamsheets'!$H$2:$R$88,$A137,'07-08 Teamsheets'!$C$2:$C$88,AZ$1)+GOALS('11-12 Teamsheets'!$H$2:$R$119,$A137,'11-12 Teamsheets'!$C$2:$C$119,AZ$1)+GOALS('12-13 Teamsheets'!$H$2:$R$126,$A137,'12-13 Teamsheets'!$C$2:$C$126,AZ$1)+GOALS('13-14 Teamsheets'!$H$2:$R$132,$A137,'13-14 Teamsheets'!$C$2:$C$132,AZ$1)+GOALS('14-15 Teamsheets'!$H$2:$R$136,$A137,'14-15 Teamsheets'!$C$2:$C$136,AZ$1)) &amp; "(" &amp; (GOALS('07-08 Teamsheets'!$S$2:$Z$88,$A137,'07-08 Teamsheets'!$C$2:$C$88,AZ$1)+GOALS('11-12 Teamsheets'!$S$2:$Z$119,$A137,'11-12 Teamsheets'!$C$2:$C$119,AZ$1)+GOALS('12-13 Teamsheets'!$S$2:$Z$126,$A137,'12-13 Teamsheets'!$C$2:$C$126,AZ$1)+GOALS('13-14 Teamsheets'!$S$2:$Z$132,$A137,'13-14 Teamsheets'!$C$2:$C$132,AZ$1)+GOALS('14-15 Teamsheets'!$S$2:$Z$136,$A137,'14-15 Teamsheets'!$C$2:$C$136,AZ$1)) &amp; ")"</f>
        <v>0(0)</v>
      </c>
      <c r="BB137" s="27">
        <f>Clean_sheet('07-08 Teamsheets'!$C$2:$H$92,$A137,AZ$1)+Clean_sheet('11-12 Teamsheets'!$C$2:$H$119,$A137,AZ$1)+Clean_sheet('12-13 Teamsheets'!$C$2:$H$126,$A137,AZ$1)+Clean_sheet('13-14 Teamsheets'!$C$2:$H$132,$A137,AZ$1)+Clean_sheet('14-15 Teamsheets'!$C$2:$H$136,$A137,AZ$1)</f>
        <v>0</v>
      </c>
      <c r="BC137" s="27" t="str">
        <f>(CARDS('07-08 Teamsheets'!$H$2:$Z$88,$A137,$CX$2,'07-08 Teamsheets'!$C$2:$C$88,AZ$1)+CARDS('11-12 Teamsheets'!$H$2:$Z$119,$A137,$CX$2,'11-12 Teamsheets'!$C$2:$C$119,AZ$1)+CARDS('12-13 Teamsheets'!$H$2:$Z$126,$A137,$CX$2,'12-13 Teamsheets'!$C$2:$C$126,AZ$1)+CARDS('13-14 Teamsheets'!$H$2:$Z$132,$A137,$CX$2,'13-14 Teamsheets'!$C$2:$C$132,AZ$1)+CARDS('14-15 Teamsheets'!$H$2:$Z$136,$A137,$CX$2,'14-15 Teamsheets'!$C$2:$C$136,AZ$1)) &amp; "(" &amp; (CARDS('07-08 Teamsheets'!$H$2:$Z$88,$A137,$CX$3,'07-08 Teamsheets'!$C$2:$C$88,AZ$1)+CARDS('11-12 Teamsheets'!$H$2:$Z$119,$A137,$CX$3,'11-12 Teamsheets'!$C$2:$C$119,AZ$1)+CARDS('12-13 Teamsheets'!$H$2:$Z$126,$A137,$CX$3,'12-13 Teamsheets'!$C$2:$C$126,AZ$1)+CARDS('13-14 Teamsheets'!$H$2:$Z$132,$A137,$CX$3,'13-14 Teamsheets'!$C$2:$C$132,AZ$1)+CARDS('14-15 Teamsheets'!$H$2:$Z$136,$A137,$CX$3,'14-15 Teamsheets'!$C$2:$C$136,AZ$1)) &amp; ")"</f>
        <v>0(0)</v>
      </c>
      <c r="BD137" s="82">
        <f>MINS_PLAYED('07-08 Teamsheets'!$H$2:$R$88,$A137,'07-08 Teamsheets'!$C$2:$C$88,AZ$1)+MINS_PLAYED('11-12 Teamsheets'!$H$2:$R$119,$A137,'11-12 Teamsheets'!$C$2:$C$119,AZ$1)+MINS_PLAYED('12-13 Teamsheets'!$H$2:$R$126,$A137,'12-13 Teamsheets'!$C$2:$C$126,AZ$1)+MINS_PLAYED('13-14 Teamsheets'!$H$2:$R$132,$A137,'13-14 Teamsheets'!$C$2:$C$132,AZ$1)+MINS_PLAYED('14-15 Teamsheets'!$H$2:$R$136,$A137,'14-15 Teamsheets'!$C$2:$C$136,AZ$1)+MINS_AS_SUB('07-08 Teamsheets'!$S$2:$Z$88,$A137,'07-08 Teamsheets'!$C$2:$C$88,AZ$1)+MINS_AS_SUB('11-12 Teamsheets'!$S$2:$Z$119,$A137,'11-12 Teamsheets'!$C$2:$C$119,AZ$1)+MINS_AS_SUB('12-13 Teamsheets'!$S$2:$Z$126,$A137,'12-13 Teamsheets'!$C$2:$C$126,AZ$1)+MINS_AS_SUB('13-14 Teamsheets'!$S$2:$Z$132,$A137,'13-14 Teamsheets'!$C$2:$C$132,AZ$1)+MINS_AS_SUB('14-15 Teamsheets'!$S$2:$Z$136,$A137,'14-15 Teamsheets'!$C$2:$C$136,AZ$1)</f>
        <v>0</v>
      </c>
      <c r="BE137" s="27" t="str">
        <f>(APPS('08-09 Teamsheets'!$H$2:$R$92,$A137,'08-09 Teamsheets'!$C$2:$C$92,BE$1)+APPS('09-10 Teamsheets'!$H$2:$R$98,$A137,'09-10 Teamsheets'!$C$2:$C$98,BE$1)+APPS('10-11 Teamsheets'!$H$2:$R$107,$A137,'10-11 Teamsheets'!$C$2:$C$107,BE$1)+APPS('11-12 Teamsheets'!$H$2:$R$119,$A137,'11-12 Teamsheets'!$C$2:$C$119,BE$1)+APPS('12-13 Teamsheets'!$H$2:$R$126,$A137,'12-13 Teamsheets'!$C$2:$C$126,BE$1)+APPS('13-14 Teamsheets'!$H$2:$R$132,$A137,'13-14 Teamsheets'!$C$2:$C$132,BE$1)+APPS('14-15 Teamsheets'!$H$2:$R$136,$A137,'14-15 Teamsheets'!$C$2:$C$136,BE$1)) &amp; "(" &amp; (SUBS('08-09 Teamsheets'!$S$2:$Z$92,$A137,'08-09 Teamsheets'!$C$2:$C$92,BE$1)+SUBS('09-10 Teamsheets'!$S$2:$Z$98,$A137,'09-10 Teamsheets'!$C$2:$C$98,BE$1)+SUBS('10-11 Teamsheets'!$S$2:$Z$107,$A137,'10-11 Teamsheets'!$C$2:$C$107,BE$1)+SUBS('11-12 Teamsheets'!$S$2:$Z$119,$A137,'11-12 Teamsheets'!$C$2:$C$119,BE$1)+SUBS('12-13 Teamsheets'!$S$2:$Z$126,$A137,'12-13 Teamsheets'!$C$2:$C$126,BE$1)+SUBS('13-14 Teamsheets'!$S$2:$Z$132,$A137,'13-14 Teamsheets'!$C$2:$C$132,BE$1)+SUBS('14-15 Teamsheets'!$S$2:$Z$136,$A137,'14-15 Teamsheets'!$C$2:$C$136,BE$1)) &amp; ")"</f>
        <v>0(0)</v>
      </c>
      <c r="BF137" s="27" t="str">
        <f>(GOALS('08-09 Teamsheets'!$H$2:$R$92,$A137,'08-09 Teamsheets'!$C$2:$C$92,BE$1)+GOALS('09-10 Teamsheets'!$H$2:$R$98,$A137,'09-10 Teamsheets'!$C$2:$C$98,BE$1)+GOALS('10-11 Teamsheets'!$H$2:$R$107,$A137,'10-11 Teamsheets'!$C$2:$C$107,BE$1)+GOALS('11-12 Teamsheets'!$H$2:$R$119,$A137,'11-12 Teamsheets'!$C$2:$C$119,BE$1)+GOALS('12-13 Teamsheets'!$H$2:$R$126,$A137,'12-13 Teamsheets'!$C$2:$C$126,BE$1)+GOALS('13-14 Teamsheets'!$H$2:$R$132,$A137,'13-14 Teamsheets'!$C$2:$C$132,BE$1)+GOALS('14-15 Teamsheets'!$H$2:$R$136,$A137,'14-15 Teamsheets'!$C$2:$C$136,BE$1)) &amp; "(" &amp; (GOALS('08-09 Teamsheets'!$S$2:$Z$92,$A137,'08-09 Teamsheets'!$C$2:$C$92,BE$1)+GOALS('09-10 Teamsheets'!$S$2:$Z$98,$A137,'09-10 Teamsheets'!$C$2:$C$98,BE$1)+GOALS('10-11 Teamsheets'!$S$2:$Z$107,$A137,'10-11 Teamsheets'!$C$2:$C$107,BE$1)+GOALS('11-12 Teamsheets'!$S$2:$Z$119,$A137,'11-12 Teamsheets'!$C$2:$C$119,BE$1)+GOALS('12-13 Teamsheets'!$S$2:$Z$126,$A137,'12-13 Teamsheets'!$C$2:$C$126,BE$1)+GOALS('13-14 Teamsheets'!$S$2:$Z$132,$A137,'13-14 Teamsheets'!$C$2:$C$132,BE$1)+GOALS('14-15 Teamsheets'!$S$2:$Z$136,$A137,'14-15 Teamsheets'!$C$2:$C$136,BE$1)) &amp; ")"</f>
        <v>0(0)</v>
      </c>
      <c r="BG137" s="27">
        <f>Clean_sheet('08-09 Teamsheets'!$C$2:$H$92,$A137,BE$1)+Clean_sheet('09-10 Teamsheets'!$C$2:$H$98,$A137,BE$1)+Clean_sheet('10-11 Teamsheets'!$C$2:$H$107,$A137,BE$1)+Clean_sheet('11-12 Teamsheets'!$C$2:$H$119,$A137,BE$1)+Clean_sheet('12-13 Teamsheets'!$C$2:$H$126,$A137,BE$1)+Clean_sheet('13-14 Teamsheets'!$C$2:$H$132,$A137,BE$1)+Clean_sheet('14-15 Teamsheets'!$C$2:$H$136,$A137,BE$1)</f>
        <v>0</v>
      </c>
      <c r="BH137" s="27" t="str">
        <f>(CARDS('08-09 Teamsheets'!$H$2:$Z$92,$A137,$CX$2,'08-09 Teamsheets'!$C$2:$C$92,BE$1)+CARDS('09-10 Teamsheets'!$H$2:$Z$98,$A137,$CX$2,'09-10 Teamsheets'!$C$2:$C$98,BE$1)+CARDS('10-11 Teamsheets'!$H$2:$Z$107,$A137,$CX$2,'10-11 Teamsheets'!$C$2:$C$107,BE$1)+CARDS('11-12 Teamsheets'!$H$2:$Z$119,$A137,$CX$2,'11-12 Teamsheets'!$C$2:$C$119,BE$1)+CARDS('12-13 Teamsheets'!$H$2:$Z$126,$A137,$CX$2,'12-13 Teamsheets'!$C$2:$C$126,BE$1)+CARDS('13-14 Teamsheets'!$H$2:$Z$132,$A137,$CX$2,'13-14 Teamsheets'!$C$2:$C$132,BE$1)+CARDS('14-15 Teamsheets'!$H$2:$Z$136,$A137,$CX$2,'14-15 Teamsheets'!$C$2:$C$136,BE$1)) &amp; "(" &amp; (CARDS('08-09 Teamsheets'!$H$2:$Z$92,$A137,$CX$3,'08-09 Teamsheets'!$C$2:$C$92,BE$1)+CARDS('09-10 Teamsheets'!$H$2:$Z$98,$A137,$CX$3,'09-10 Teamsheets'!$C$2:$C$98,BE$1)+CARDS('10-11 Teamsheets'!$H$2:$Z$107,$A137,$CX$3,'10-11 Teamsheets'!$C$2:$C$107,BE$1)+CARDS('11-12 Teamsheets'!$H$2:$Z$119,$A137,$CX$3,'11-12 Teamsheets'!$C$2:$C$119,BE$1)+CARDS('12-13 Teamsheets'!$H$2:$Z$126,$A137,$CX$3,'12-13 Teamsheets'!$C$2:$C$126,BE$1)+CARDS('13-14 Teamsheets'!$H$2:$Z$132,$A137,$CX$3,'13-14 Teamsheets'!$C$2:$C$132,BE$1)+CARDS('14-15 Teamsheets'!$H$2:$Z$136,$A137,$CX$3,'14-15 Teamsheets'!$C$2:$C$136,BE$1)) &amp; ")"</f>
        <v>0(0)</v>
      </c>
      <c r="BI137" s="82">
        <f>MINS_PLAYED('08-09 Teamsheets'!$H$2:$R$92,$A137,'08-09 Teamsheets'!$C$2:$C$92,BE$1)+MINS_PLAYED('09-10 Teamsheets'!$H$2:$R$98,$A137,'09-10 Teamsheets'!$C$2:$C$98,BE$1)+ MINS_AS_SUB('08-09 Teamsheets'!$S$2:$Z$92,$A137,'08-09 Teamsheets'!$C$2:$C$92,BE$1)+ MINS_AS_SUB('09-10 Teamsheets'!$S$2:$Z$98,$A137,'09-10 Teamsheets'!$C$2:$C$98,BE$1)+MINS_PLAYED('10-11 Teamsheets'!$H$2:$R$107,$A137,'10-11 Teamsheets'!$C$2:$C$107,BE$1)+MINS_AS_SUB('10-11 Teamsheets'!$S$2:$Z$107,$A137,'10-11 Teamsheets'!$C$2:$C$107,BE$1)+MINS_PLAYED('11-12 Teamsheets'!$H$2:$R$119,$A137,'11-12 Teamsheets'!$C$2:$C$119,BE$1)+MINS_AS_SUB('11-12 Teamsheets'!$S$2:$Z$119,$A137,'11-12 Teamsheets'!$C$2:$C$119,BE$1)+MINS_PLAYED('12-13 Teamsheets'!$H$2:$R$126,$A137,'12-13 Teamsheets'!$C$2:$C$126,BE$1)+MINS_AS_SUB('12-13 Teamsheets'!$S$2:$Z$126,$A137,'12-13 Teamsheets'!$C$2:$C$126,BE$1)+MINS_PLAYED('13-14 Teamsheets'!$H$2:$R$132,$A137,'13-14 Teamsheets'!$C$2:$C$132,BE$1)+MINS_AS_SUB('13-14 Teamsheets'!$S$2:$Z$132,$A137,'13-14 Teamsheets'!$C$2:$C$132,BE$1)+MINS_PLAYED('14-15 Teamsheets'!$H$2:$R$136,$A137,'14-15 Teamsheets'!$C$2:$C$136,BE$1)+MINS_AS_SUB('14-15 Teamsheets'!$S$2:$Z$136,$A137,'14-15 Teamsheets'!$C$2:$C$136,BE$1)</f>
        <v>0</v>
      </c>
      <c r="BJ137" s="27" t="str">
        <f>(APPS('07-08 Teamsheets'!$H$2:$R$88,$A137,'07-08 Teamsheets'!$C$2:$C$88,BJ$1)+APPS('08-09 Teamsheets'!$H$2:$R$92,$A137,'08-09 Teamsheets'!$C$2:$C$92,BJ$1)+APPS('09-10 Teamsheets'!$H$2:$R$98,$A137,'09-10 Teamsheets'!$C$2:$C$98,BJ$1)+APPS('10-11 Teamsheets'!$H$2:$R$106,$A137,'10-11 Teamsheets'!$C$2:$C$106,BJ$1)+APPS('11-12 Teamsheets'!$H$2:$R$119,$A137,'11-12 Teamsheets'!$C$2:$C$119,BJ$1)+APPS('12-13 Teamsheets'!$H$2:$R$126,$A137,'12-13 Teamsheets'!$C$2:$C$126,BJ$1)+APPS('13-14 Teamsheets'!$H$2:$R$132,$A137,'13-14 Teamsheets'!$C$2:$C$132,BJ$1)+APPS('14-15 Teamsheets'!$H$2:$R$136,$A137,'14-15 Teamsheets'!$C$2:$C$136,BJ$1)) &amp; "(" &amp; (SUBS('07-08 Teamsheets'!$S$2:$Z$88,$A137,'07-08 Teamsheets'!$C$2:$C$88,BJ$1)+SUBS('08-09 Teamsheets'!$S$2:$Z$92,$A137,'08-09 Teamsheets'!$C$2:$C$92,BJ$1)+SUBS('09-10 Teamsheets'!$S$2:$Z$98,$A137,'09-10 Teamsheets'!$C$2:$C$98,BJ$1)+SUBS('10-11 Teamsheets'!$S$2:$Z$106,$A137,'10-11 Teamsheets'!$C$2:$C$106,BJ$1)+SUBS('11-12 Teamsheets'!$S$2:$Z$119,$A137,'11-12 Teamsheets'!$C$2:$C$119,BJ$1)+SUBS('12-13 Teamsheets'!$S$2:$Z$126,$A137,'12-13 Teamsheets'!$C$2:$C$126,BJ$1)+SUBS('13-14 Teamsheets'!$S$2:$Z$132,$A137,'13-14 Teamsheets'!$C$2:$C$132,BJ$1)+SUBS('14-15 Teamsheets'!$S$2:$Z$136,$A137,'14-15 Teamsheets'!$C$2:$C$136,BJ$1)) &amp; ")"</f>
        <v>0(0)</v>
      </c>
      <c r="BK137" s="27" t="str">
        <f>(GOALS('07-08 Teamsheets'!$H$2:$R$88,$A137,'07-08 Teamsheets'!$C$2:$C$88,BJ$1)+GOALS('08-09 Teamsheets'!$H$2:$R$92,$A137,'08-09 Teamsheets'!$C$2:$C$92,BJ$1)+GOALS('09-10 Teamsheets'!$H$2:$R$98,$A137,'09-10 Teamsheets'!$C$2:$C$98,BJ$1)+GOALS('10-11 Teamsheets'!$H$2:$R$106,$A137,'10-11 Teamsheets'!$C$2:$C$106,BJ$1)+GOALS('11-12 Teamsheets'!$H$2:$R$119,$A137,'11-12 Teamsheets'!$C$2:$C$119,BJ$1)+GOALS('12-13 Teamsheets'!$H$2:$R$126,$A137,'12-13 Teamsheets'!$C$2:$C$126,BJ$1)+GOALS('13-14 Teamsheets'!$H$2:$R$132,$A137,'13-14 Teamsheets'!$C$2:$C$132,BJ$1)+GOALS('14-15 Teamsheets'!$H$2:$R$136,$A137,'14-15 Teamsheets'!$C$2:$C$136,BJ$1)) &amp; "(" &amp; (GOALS('07-08 Teamsheets'!$S$2:$Z$88,$A137,'07-08 Teamsheets'!$C$2:$C$88,BJ$1)+GOALS('08-09 Teamsheets'!$S$2:$Z$92,$A137,'08-09 Teamsheets'!$C$2:$C$92,BJ$1)+GOALS('09-10 Teamsheets'!$S$2:$Z$98,$A137,'09-10 Teamsheets'!$C$2:$C$98,BJ$1)+GOALS('10-11 Teamsheets'!$S$2:$Z$106,$A137,'10-11 Teamsheets'!$C$2:$C$106,BJ$1)+GOALS('11-12 Teamsheets'!$S$2:$Z$119,$A137,'11-12 Teamsheets'!$C$2:$C$119,BJ$1)+GOALS('12-13 Teamsheets'!$S$2:$Z$126,$A137,'12-13 Teamsheets'!$C$2:$C$126,BJ$1)+GOALS('13-14 Teamsheets'!$S$2:$Z$132,$A137,'13-14 Teamsheets'!$C$2:$C$132,BJ$1)+GOALS('14-15 Teamsheets'!$S$2:$Z$136,$A137,'14-15 Teamsheets'!$C$2:$C$136,BJ$1)) &amp; ")"</f>
        <v>0(0)</v>
      </c>
      <c r="BL137" s="27">
        <f>Clean_sheet('07-08 Teamsheets'!$C$2:$H$92,$A137,BJ$1)+Clean_sheet('08-09 Teamsheets'!$C$2:$H$92,$A137,BJ$1)+Clean_sheet('09-10 Teamsheets'!$C$2:$H$98,$A137,BJ$1)+Clean_sheet('10-11 Teamsheets'!$C$2:$H$106,$A137,BJ$1)+Clean_sheet('11-12 Teamsheets'!$C$2:$H$119,$A137,BJ$1)+Clean_sheet('12-13 Teamsheets'!$C$2:$H$126,$A137,BJ$1)+Clean_sheet('13-14 Teamsheets'!$C$2:$H$132,$A137,BJ$1)+Clean_sheet('14-15 Teamsheets'!$C$2:$H$136,$A137,BJ$1)</f>
        <v>0</v>
      </c>
      <c r="BM137" s="27" t="str">
        <f>(CARDS('07-08 Teamsheets'!$H$2:$Z$88,$A137,$CX$2,'07-08 Teamsheets'!$C$2:$C$88,BJ$1)+CARDS('08-09 Teamsheets'!$H$2:$Z$92,$A137,$CX$2,'08-09 Teamsheets'!$C$2:$C$92,BJ$1)+CARDS('09-10 Teamsheets'!$H$2:$Z$98,$A137,$CX$2,'09-10 Teamsheets'!$C$2:$C$98,BJ$1)+CARDS('10-11 Teamsheets'!$H$2:$Z$106,$A137,$CX$2,'10-11 Teamsheets'!$C$2:$C$106,BJ$1)+CARDS('11-12 Teamsheets'!$H$2:$Z$119,$A137,$CX$2,'11-12 Teamsheets'!$C$2:$C$119,BJ$1)+CARDS('12-13 Teamsheets'!$H$2:$Z$126,$A137,$CX$2,'12-13 Teamsheets'!$C$2:$C$126,BJ$1)+CARDS('13-14 Teamsheets'!$H$2:$Z$132,$A137,$CX$2,'13-14 Teamsheets'!$C$2:$C$132,BJ$1)+CARDS('14-15 Teamsheets'!$H$2:$Z$136,$A137,$CX$2,'14-15 Teamsheets'!$C$2:$C$136,BJ$1)) &amp; "(" &amp; (CARDS('07-08 Teamsheets'!$H$2:$Z$88,$A137,$CX$3,'07-08 Teamsheets'!$C$2:$C$88,BJ$1)+CARDS('08-09 Teamsheets'!$H$2:$Z$92,$A137,$CX$3,'08-09 Teamsheets'!$C$2:$C$92,BJ$1)+CARDS('09-10 Teamsheets'!$H$2:$Z$98,$A137,$CX$3,'09-10 Teamsheets'!$C$2:$C$98,BJ$1)+CARDS('10-11 Teamsheets'!$H$2:$Z$106,$A137,$CX$3,'10-11 Teamsheets'!$C$2:$C$106,BJ$1)+CARDS('11-12 Teamsheets'!$H$2:$Z$119,$A137,$CX$3,'11-12 Teamsheets'!$C$2:$C$119,BJ$1)+CARDS('12-13 Teamsheets'!$H$2:$Z$126,$A137,$CX$3,'12-13 Teamsheets'!$C$2:$C$126,BJ$1)+CARDS('13-14 Teamsheets'!$H$2:$Z$132,$A137,$CX$3,'13-14 Teamsheets'!$C$2:$C$132,BJ$1)+CARDS('14-15 Teamsheets'!$H$2:$Z$136,$A137,$CX$3,'14-15 Teamsheets'!$C$2:$C$136,BJ$1)) &amp; ")"</f>
        <v>0(0)</v>
      </c>
      <c r="BN137" s="82">
        <f>MINS_PLAYED('07-08 Teamsheets'!$H$2:$R$88,$A137,'07-08 Teamsheets'!$C$2:$C$88,BJ$1)+MINS_PLAYED('08-09 Teamsheets'!$H$2:$R$92,$A137,'08-09 Teamsheets'!$C$2:$C$92,BJ$1)+MINS_PLAYED('09-10 Teamsheets'!$H$2:$R$98,$A137,'09-10 Teamsheets'!$C$2:$C$98,BJ$1)+MINS_PLAYED('10-11 Teamsheets'!$H$2:$R$106,$A137,'10-11 Teamsheets'!$C$2:$C$106,BJ$1)+MINS_PLAYED('11-12 Teamsheets'!$H$2:$R$119,$A137,'11-12 Teamsheets'!$C$2:$C$119,BJ$1)+MINS_PLAYED('12-13 Teamsheets'!$H$2:$R$126,$A137,'12-13 Teamsheets'!$C$2:$C$126,BJ$1)+MINS_PLAYED('13-14 Teamsheets'!$H$2:$R$132,$A137,'13-14 Teamsheets'!$C$2:$C$132,BJ$1)+MINS_PLAYED('14-15 Teamsheets'!$H$2:$R$136,$A137,'14-15 Teamsheets'!$C$2:$C$136,BJ$1)+MINS_AS_SUB('07-08 Teamsheets'!$S$2:$Z$88,$A137,'07-08 Teamsheets'!$C$2:$C$88,BJ$1)+MINS_AS_SUB('08-09 Teamsheets'!$S$2:$Z$92,$A137,'08-09 Teamsheets'!$C$2:$C$92,BJ$1)+MINS_AS_SUB('09-10 Teamsheets'!$S$2:$Z$98,$A137,'09-10 Teamsheets'!$C$2:$C$98,BJ$1)+MINS_AS_SUB('10-11 Teamsheets'!$S$2:$Z$106,$A137,'10-11 Teamsheets'!$C$2:$C$106,BJ$1)+MINS_AS_SUB('11-12 Teamsheets'!$S$2:$Z$119,$A137,'11-12 Teamsheets'!$C$2:$C$119,BJ$1)+MINS_AS_SUB('12-13 Teamsheets'!$S$2:$Z$126,$A137,'12-13 Teamsheets'!$C$2:$C$126,BJ$1)+MINS_AS_SUB('13-14 Teamsheets'!$S$2:$Z$132,$A137,'13-14 Teamsheets'!$C$2:$C$132,BJ$1)+MINS_AS_SUB('14-15 Teamsheets'!$S$2:$Z$136,$A137,'14-15 Teamsheets'!$C$2:$C$136,BJ$1)</f>
        <v>0</v>
      </c>
      <c r="BO137" s="27" t="str">
        <f>(APPS('07-08 Teamsheets'!$H$2:$R$88,$A137,'07-08 Teamsheets'!$C$2:$C$88,BO$1)+APPS('08-09 Teamsheets'!$H$2:$R$92,$A137,'08-09 Teamsheets'!$C$2:$C$92,BO$1)+APPS('09-10 Teamsheets'!$H$2:$R$98,$A137,'09-10 Teamsheets'!$C$2:$C$98,BO$1)+APPS('10-11 Teamsheets'!$H$2:$R$106,$A137,'10-11 Teamsheets'!$C$2:$C$106,BO$1)+APPS('11-12 Teamsheets'!$H$2:$R$119,$A137,'11-12 Teamsheets'!$C$2:$C$119,BO$1)+APPS('12-13 Teamsheets'!$H$2:$R$126,$A137,'12-13 Teamsheets'!$C$2:$C$126,BO$1)+APPS('13-14 Teamsheets'!$H$2:$R$132,$A137,'13-14 Teamsheets'!$C$2:$C$132,BO$1)+APPS('14-15 Teamsheets'!$H$2:$R$136,$A137,'14-15 Teamsheets'!$C$2:$C$136,BO$1)) &amp; "(" &amp; (SUBS('07-08 Teamsheets'!$S$2:$Z$88,$A137,'07-08 Teamsheets'!$C$2:$C$88,BO$1)+SUBS('08-09 Teamsheets'!$S$2:$Z$92,$A137,'08-09 Teamsheets'!$C$2:$C$92,BO$1)+SUBS('09-10 Teamsheets'!$S$2:$Z$98,$A137,'09-10 Teamsheets'!$C$2:$C$98,BO$1)+SUBS('10-11 Teamsheets'!$S$2:$Z$106,$A137,'10-11 Teamsheets'!$C$2:$C$106,BO$1)+SUBS('11-12 Teamsheets'!$S$2:$Z$119,$A137,'11-12 Teamsheets'!$C$2:$C$119,BO$1)+SUBS('12-13 Teamsheets'!$S$2:$Z$126,$A137,'12-13 Teamsheets'!$C$2:$C$126,BO$1)+SUBS('13-14 Teamsheets'!$S$2:$Z$132,$A137,'13-14 Teamsheets'!$C$2:$C$132,BO$1)+SUBS('14-15 Teamsheets'!$S$2:$Z$136,$A137,'14-15 Teamsheets'!$C$2:$C$136,BO$1)) &amp; ")"</f>
        <v>0(0)</v>
      </c>
      <c r="BP137" s="27" t="str">
        <f>(GOALS('07-08 Teamsheets'!$H$2:$R$88,$A137,'07-08 Teamsheets'!$C$2:$C$88,BO$1)+GOALS('08-09 Teamsheets'!$H$2:$R$92,$A137,'08-09 Teamsheets'!$C$2:$C$92,BO$1)+GOALS('09-10 Teamsheets'!$H$2:$R$98,$A137,'09-10 Teamsheets'!$C$2:$C$98,BO$1)+GOALS('10-11 Teamsheets'!$H$2:$R$106,$A137,'10-11 Teamsheets'!$C$2:$C$106,BO$1)+GOALS('11-12 Teamsheets'!$H$2:$R$119,$A137,'11-12 Teamsheets'!$C$2:$C$119,BO$1)+GOALS('12-13 Teamsheets'!$H$2:$R$126,$A137,'12-13 Teamsheets'!$C$2:$C$126,BO$1)+GOALS('13-14 Teamsheets'!$H$2:$R$132,$A137,'13-14 Teamsheets'!$C$2:$C$132,BO$1)+GOALS('14-15 Teamsheets'!$H$2:$R$136,$A137,'14-15 Teamsheets'!$C$2:$C$136,BO$1)) &amp; "(" &amp; (GOALS('07-08 Teamsheets'!$S$2:$Z$88,$A137,'07-08 Teamsheets'!$C$2:$C$88,BO$1)+GOALS('08-09 Teamsheets'!$S$2:$Z$92,$A137,'08-09 Teamsheets'!$C$2:$C$92,BO$1)+GOALS('09-10 Teamsheets'!$S$2:$Z$98,$A137,'09-10 Teamsheets'!$C$2:$C$98,BO$1)+GOALS('10-11 Teamsheets'!$S$2:$Z$106,$A137,'10-11 Teamsheets'!$C$2:$C$106,BO$1)+GOALS('11-12 Teamsheets'!$S$2:$Z$119,$A137,'11-12 Teamsheets'!$C$2:$C$119,BO$1)+GOALS('12-13 Teamsheets'!$S$2:$Z$126,$A137,'12-13 Teamsheets'!$C$2:$C$126,BO$1)+GOALS('13-14 Teamsheets'!$S$2:$Z$132,$A137,'13-14 Teamsheets'!$C$2:$C$132,BO$1)+GOALS('14-15 Teamsheets'!$S$2:$Z$136,$A137,'14-15 Teamsheets'!$C$2:$C$136,BO$1)) &amp; ")"</f>
        <v>0(0)</v>
      </c>
      <c r="BQ137" s="27">
        <f>Clean_sheet('07-08 Teamsheets'!$C$2:$H$92,$A137,BO$1)+Clean_sheet('08-09 Teamsheets'!$C$2:$H$92,$A137,BO$1)+Clean_sheet('09-10 Teamsheets'!$C$2:$H$98,$A137,BO$1)+Clean_sheet('10-11 Teamsheets'!$C$2:$H$106,$A137,BO$1)+Clean_sheet('11-12 Teamsheets'!$C$2:$H$119,$A137,BO$1)+Clean_sheet('12-13 Teamsheets'!$C$2:$H$126,$A137,BO$1)+Clean_sheet('13-14 Teamsheets'!$C$2:$H$132,$A137,BO$1)+Clean_sheet('14-15 Teamsheets'!$C$2:$H$136,$A137,BO$1)</f>
        <v>0</v>
      </c>
      <c r="BR137" s="27" t="str">
        <f>(CARDS('07-08 Teamsheets'!$H$2:$Z$88,$A137,$CX$2,'07-08 Teamsheets'!$C$2:$C$88,BO$1)+CARDS('08-09 Teamsheets'!$H$2:$Z$92,$A137,$CX$2,'08-09 Teamsheets'!$C$2:$C$92,BO$1)+CARDS('09-10 Teamsheets'!$H$2:$Z$98,$A137,$CX$2,'09-10 Teamsheets'!$C$2:$C$98,BO$1)+CARDS('10-11 Teamsheets'!$H$2:$Z$106,$A137,$CX$2,'10-11 Teamsheets'!$C$2:$C$106,BO$1)+CARDS('11-12 Teamsheets'!$H$2:$Z$119,$A137,$CX$2,'11-12 Teamsheets'!$C$2:$C$119,BO$1)+CARDS('12-13 Teamsheets'!$H$2:$Z$126,$A137,$CX$2,'12-13 Teamsheets'!$C$2:$C$126,BO$1)+CARDS('13-14 Teamsheets'!$H$2:$Z$132,$A137,$CX$2,'13-14 Teamsheets'!$C$2:$C$132,BO$1)+CARDS('14-15 Teamsheets'!$H$2:$Z$136,$A137,$CX$2,'14-15 Teamsheets'!$C$2:$C$136,BO$1)) &amp; "(" &amp; (CARDS('07-08 Teamsheets'!$H$2:$Z$88,$A137,$CX$3,'07-08 Teamsheets'!$C$2:$C$88,BO$1)+CARDS('08-09 Teamsheets'!$H$2:$Z$92,$A137,$CX$3,'08-09 Teamsheets'!$C$2:$C$92,BO$1)+CARDS('09-10 Teamsheets'!$H$2:$Z$98,$A137,$CX$3,'09-10 Teamsheets'!$C$2:$C$98,BO$1)+CARDS('10-11 Teamsheets'!$H$2:$Z$106,$A137,$CX$3,'10-11 Teamsheets'!$C$2:$C$106,BO$1)+CARDS('11-12 Teamsheets'!$H$2:$Z$119,$A137,$CX$3,'11-12 Teamsheets'!$C$2:$C$119,BO$1)+CARDS('12-13 Teamsheets'!$H$2:$Z$126,$A137,$CX$3,'12-13 Teamsheets'!$C$2:$C$126,BO$1)+CARDS('13-14 Teamsheets'!$H$2:$Z$132,$A137,$CX$3,'13-14 Teamsheets'!$C$2:$C$132,BO$1)+CARDS('14-15 Teamsheets'!$H$2:$Z$136,$A137,$CX$3,'14-15 Teamsheets'!$C$2:$C$136,BO$1)) &amp; ")"</f>
        <v>0(0)</v>
      </c>
      <c r="BS137" s="82">
        <f>MINS_PLAYED('07-08 Teamsheets'!$H$2:$R$88,$A137,'07-08 Teamsheets'!$C$2:$C$88,BO$1)+MINS_PLAYED('08-09 Teamsheets'!$H$2:$R$92,$A137,'08-09 Teamsheets'!$C$2:$C$92,BO$1)+MINS_PLAYED('09-10 Teamsheets'!$H$2:$R$98,$A137,'09-10 Teamsheets'!$C$2:$C$98,BO$1)+MINS_PLAYED('10-11 Teamsheets'!$H$2:$R$106,$A137,'10-11 Teamsheets'!$C$2:$C$106,BO$1)+MINS_PLAYED('11-12 Teamsheets'!$H$2:$R$119,$A137,'11-12 Teamsheets'!$C$2:$C$119,BO$1)+MINS_PLAYED('12-13 Teamsheets'!$H$2:$R$126,$A137,'12-13 Teamsheets'!$C$2:$C$126,BO$1)+MINS_PLAYED('13-14 Teamsheets'!$H$2:$R$132,$A137,'13-14 Teamsheets'!$C$2:$C$132,BO$1)+MINS_PLAYED('14-15 Teamsheets'!$H$2:$R$136,$A137,'14-15 Teamsheets'!$C$2:$C$136,BO$1)+MINS_AS_SUB('07-08 Teamsheets'!$S$2:$Z$88,$A137,'07-08 Teamsheets'!$C$2:$C$88,BO$1)+MINS_AS_SUB('08-09 Teamsheets'!$S$2:$Z$92,$A137,'08-09 Teamsheets'!$C$2:$C$92,BO$1)+MINS_AS_SUB('09-10 Teamsheets'!$S$2:$Z$98,$A137,'09-10 Teamsheets'!$C$2:$C$98,BO$1)+MINS_AS_SUB('10-11 Teamsheets'!$S$2:$Z$106,$A137,'10-11 Teamsheets'!$C$2:$C$106,BO$1)+MINS_AS_SUB('11-12 Teamsheets'!$S$2:$Z$119,$A137,'11-12 Teamsheets'!$C$2:$C$119,BO$1)+MINS_AS_SUB('12-13 Teamsheets'!$S$2:$Z$126,$A137,'12-13 Teamsheets'!$C$2:$C$126,BO$1)+MINS_AS_SUB('13-14 Teamsheets'!$S$2:$Z$132,$A137,'13-14 Teamsheets'!$C$2:$C$132,BO$1)+MINS_AS_SUB('14-15 Teamsheets'!$S$2:$Z$136,$A137,'14-15 Teamsheets'!$C$2:$C$136,BO$1)</f>
        <v>0</v>
      </c>
      <c r="BT137" s="71">
        <f>APPS('05-06 Teamsheets'!$H$2:$R$71,$A137,'05-06 Teamsheets'!$C$2:$C$71,B$1)+SUBS('05-06 Teamsheets'!$S$2:$W$71,$A137,'05-06 Teamsheets'!$C$2:$C$71,B$1)+APPS('06-07 Teamsheets'!$H$2:$R$83,$A137,'06-07 Teamsheets'!$C$2:$C$83,G$1)+SUBS('06-07 Teamsheets'!$S$2:$Z$83,$A137,'06-07 Teamsheets'!$C$2:$C$83,G$1)+APPS('07-08 Teamsheets'!$H$2:$R$88,$A137,'07-08 Teamsheets'!$C$2:$C$88,L$1)+SUBS('07-08 Teamsheets'!$S$2:$Z$88,$A137,'07-08 Teamsheets'!$C$2:$C$88,L$1)+APPS('08-09 Teamsheets'!$H$2:$R$92,$A137,'08-09 Teamsheets'!$C$2:$C$92,Q$1)+SUBS('08-09 Teamsheets'!$S$2:$Z$92,$A137,'08-09 Teamsheets'!$C$2:$C$92,Q$1)+APPS('09-10 Teamsheets'!$H$2:$R$98,$A137,'09-10 Teamsheets'!$C$2:$C$98,Q$1)+SUBS('09-10 Teamsheets'!$S$2:$Z$98,$A137,'09-10 Teamsheets'!$C$2:$C$98,Q$1)+APPS('10-11 Teamsheets'!$H$2:$R$107,$A137,'10-11 Teamsheets'!$C$2:$C$107,Q$1)+SUBS('10-11 Teamsheets'!$S$2:$Z$107,$A137,'10-11 Teamsheets'!$C$2:$C$107,Q$1)+APPS('11-12 Teamsheets'!$H$2:$R$119,$A137,'11-12 Teamsheets'!$C$2:$C$119,Q$1)+SUBS('11-12 Teamsheets'!$S$2:$Z$119,$A137,'11-12 Teamsheets'!$C$2:$C$119,Q$1)+APPS('12-13 Teamsheets'!$H$2:$R$126,$A137,'12-13 Teamsheets'!$C$2:$C$126,Q$1)+SUBS('12-13 Teamsheets'!$S$2:$Z$126,$A137,'12-13 Teamsheets'!$C$2:$C$126,Q$1)+APPS('13-14 Teamsheets'!$H$2:$R$132,$A137,'13-14 Teamsheets'!$C$2:$C$132,Q$1)+SUBS('13-14 Teamsheets'!$S$2:$Z$132,$A137,'13-14 Teamsheets'!$C$2:$C$132,Q$1)+APPS('14-15 Teamsheets'!$H$2:$R$136,$A137,'14-15 Teamsheets'!$C$2:$C$136,Q$1)+SUBS('14-15 Teamsheets'!$S$2:$Z$136,$A137,'14-15 Teamsheets'!$C$2:$C$136,Q$1)</f>
        <v>2</v>
      </c>
      <c r="BU137" s="132">
        <v>0</v>
      </c>
      <c r="BV137" s="27">
        <f>APPS('07-08 Teamsheets'!$H$2:$R$88,$A137,'07-08 Teamsheets'!$C$2:$C$88,AZ$1)+SUBS('07-08 Teamsheets'!$S$2:$Z$88,$A137,'07-08 Teamsheets'!$C$2:$C$88,AZ$1)+APPS('11-12 Teamsheets'!$H$2:$R$119,$A137,'11-12 Teamsheets'!$C$2:$C$119,AZ$1)+SUBS('11-12 Teamsheets'!$S$2:$Z$119,$A137,'11-12 Teamsheets'!$C$2:$C$119,AZ$1)+APPS('12-13 Teamsheets'!$H$2:$R$126,$A137,'12-13 Teamsheets'!$C$2:$C$126,AZ$1)+SUBS('12-13 Teamsheets'!$S$2:$Z$126,$A137,'12-13 Teamsheets'!$C$2:$C$126,AZ$1)+APPS('13-14 Teamsheets'!$H$2:$R$132,$A137,'13-14 Teamsheets'!$C$2:$C$132,AZ$1)+SUBS('13-14 Teamsheets'!$S$2:$Z$132,$A137,'13-14 Teamsheets'!$C$2:$C$132,AZ$1)+APPS('14-15 Teamsheets'!$H$2:$R$136,$A137,'14-15 Teamsheets'!$C$2:$C$136,AZ$1)+SUBS('14-15 Teamsheets'!$S$2:$Z$136,$A137,'14-15 Teamsheets'!$C$2:$C$136,AZ$1)+APPS('08-09 Teamsheets'!$H$2:$R$92,$A137,'08-09 Teamsheets'!$C$2:$C$92,BE$1)+APPS('09-10 Teamsheets'!$H$2:$R$98,$A137,'09-10 Teamsheets'!$C$2:$C$98,BE$1)+SUBS('08-09 Teamsheets'!$S$2:$Z$92,$A137,'08-09 Teamsheets'!$C$2:$C$92,BE$1)+SUBS('09-10 Teamsheets'!$S$2:$Z$98,$A137,'09-10 Teamsheets'!$C$2:$C$98,BE$1)+APPS('10-11 Teamsheets'!$H$2:$R$107,$A137,'10-11 Teamsheets'!$C$2:$C$107,BE$1)+SUBS('10-11 Teamsheets'!$S$2:$Z$107,$A137,'10-11 Teamsheets'!$C$2:$C$107,BE$1)+APPS('11-12 Teamsheets'!$H$2:$R$119,$A137,'11-12 Teamsheets'!$C$2:$C$119,BE$1)+SUBS('11-12 Teamsheets'!$S$2:$Z$119,$A137,'11-12 Teamsheets'!$C$2:$C$119,BE$1)+APPS('12-13 Teamsheets'!$H$2:$R$126,$A137,'12-13 Teamsheets'!$C$2:$C$126,BE$1)+SUBS('12-13 Teamsheets'!$S$2:$Z$126,$A137,'12-13 Teamsheets'!$C$2:$C$126,BE$1)+APPS('13-14 Teamsheets'!$H$2:$R$132,$A137,'13-14 Teamsheets'!$C$2:$C$132,BE$1)+SUBS('13-14 Teamsheets'!$S$2:$Z$132,$A137,'13-14 Teamsheets'!$C$2:$C$132,BE$1)+APPS('14-15 Teamsheets'!$H$2:$R$136,$A137,'14-15 Teamsheets'!$C$2:$C$136,BE$1)+SUBS('14-15 Teamsheets'!$S$2:$Z$136,$A137,'14-15 Teamsheets'!$C$2:$C$136,BE$1)</f>
        <v>0</v>
      </c>
      <c r="BW137" s="27">
        <f>APPS('07-08 Teamsheets'!$H$2:$R$88,$A137,'07-08 Teamsheets'!$C$2:$C$88,BJ$1)+APPS('08-09 Teamsheets'!$H$2:$R$92,$A137,'08-09 Teamsheets'!$C$2:$C$92,BJ$1)+APPS('09-10 Teamsheets'!$H$2:$R$98,$A137,'09-10 Teamsheets'!$C$2:$C$98,BJ$1)+SUBS('07-08 Teamsheets'!$S$2:$Z$88,$A137,'07-08 Teamsheets'!$C$2:$C$88,BJ$1)+SUBS('08-09 Teamsheets'!$S$2:$Z$92,$A137,'08-09 Teamsheets'!$C$2:$C$92,BJ$1)+SUBS('09-10 Teamsheets'!$S$2:$Z$98,$A137,'09-10 Teamsheets'!$C$2:$C$98,BJ$1)+APPS('10-11 Teamsheets'!$H$2:$R$107,$A137,'10-11 Teamsheets'!$C$2:$C$107,BJ$1)+SUBS('10-11 Teamsheets'!$S$2:$Z$107,$A137,'10-11 Teamsheets'!$C$2:$C$107,BJ$1)+APPS('11-12 Teamsheets'!$H$2:$R$119,$A137,'11-12 Teamsheets'!$C$2:$C$119,BJ$1)+SUBS('11-12 Teamsheets'!$S$2:$Z$111,$A137,'11-12 Teamsheets'!$C$2:$C$119,BJ$1)+APPS('12-13 Teamsheets'!$H$2:$R$126,$A137,'12-13 Teamsheets'!$C$2:$C$126,BJ$1)+SUBS('12-13 Teamsheets'!$S$2:$Z$118,$A137,'12-13 Teamsheets'!$C$2:$C$126,BJ$1)+APPS('13-14 Teamsheets'!$H$2:$R$132,$A137,'13-14 Teamsheets'!$C$2:$C$132,BJ$1)+SUBS('13-14 Teamsheets'!$S$2:$Z$124,$A137,'13-14 Teamsheets'!$C$2:$C$132,BJ$1)+APPS('14-15 Teamsheets'!$H$2:$R$136,$A137,'14-15 Teamsheets'!$C$2:$C$136,BJ$1)+SUBS('14-15 Teamsheets'!$S$2:$Z$128,$A137,'14-15 Teamsheets'!$C$2:$C$136,BJ$1)</f>
        <v>0</v>
      </c>
      <c r="BX137" s="27">
        <f>APPS('07-08 Teamsheets'!$H$2:$R$88,$A137,'07-08 Teamsheets'!$C$2:$C$88,BO$1)+APPS('08-09 Teamsheets'!$H$2:$R$92,$A137,'08-09 Teamsheets'!$C$2:$C$92,BO$1)+APPS('09-10 Teamsheets'!$H$2:$R$98,$A137,'09-10 Teamsheets'!$C$2:$C$98,BO$1)+SUBS('07-08 Teamsheets'!$S$2:$Z$88,$A137,'07-08 Teamsheets'!$C$2:$C$88,BO$1)+SUBS('08-09 Teamsheets'!$S$2:$Z$92,$A137,'08-09 Teamsheets'!$C$2:$C$92,BO$1)+SUBS('09-10 Teamsheets'!$S$2:$Z$98,$A137,'09-10 Teamsheets'!$C$2:$C$98,BO$1)+APPS('10-11 Teamsheets'!$H$2:$R$107,$A137,'10-11 Teamsheets'!$C$2:$C$107,BO$1)+SUBS('10-11 Teamsheets'!$S$2:$Z$107,$A137,'10-11 Teamsheets'!$C$2:$C$107,BO$1)+APPS('11-12 Teamsheets'!$H$2:$R$119,$A137,'11-12 Teamsheets'!$C$2:$C$119,BO$1)+SUBS('11-12 Teamsheets'!$S$2:$Z$119,$A137,'11-12 Teamsheets'!$C$2:$C$119,BO$1)+APPS('12-13 Teamsheets'!$H$2:$R$126,$A137,'12-13 Teamsheets'!$C$2:$C$126,BO$1)+SUBS('12-13 Teamsheets'!$S$2:$Z$126,$A137,'12-13 Teamsheets'!$C$2:$C$126,BO$1)+APPS('13-14 Teamsheets'!$H$2:$R$132,$A137,'13-14 Teamsheets'!$C$2:$C$132,BO$1)+SUBS('13-14 Teamsheets'!$S$2:$Z$132,$A137,'13-14 Teamsheets'!$C$2:$C$132,BO$1)+APPS('14-15 Teamsheets'!$H$2:$R$136,$A137,'14-15 Teamsheets'!$C$2:$C$136,BO$1)+SUBS('14-15 Teamsheets'!$S$2:$Z$136,$A137,'14-15 Teamsheets'!$C$2:$C$136,BO$1)</f>
        <v>0</v>
      </c>
      <c r="BY137" s="28">
        <f t="shared" si="31"/>
        <v>0</v>
      </c>
      <c r="BZ137" s="27" t="str">
        <f>(APPS('05-06 Teamsheets'!$H$2:$R$71,$A137) + APPS('06-07 Teamsheets'!$H$2:$R$83,$A137) +APPS('07-08 Teamsheets'!$H$2:$R$88,$A137) + APPS('08-09 Teamsheets'!$H$2:$R$92,$A137)+APPS('09-10 Teamsheets'!$H$2:$R$98,$A137)+APPS('10-11 Teamsheets'!$H$2:$R$107,$A137)+APPS('11-12 Teamsheets'!$H$2:$R$119,$A137)+APPS('12-13 Teamsheets'!$H$2:$R$126,$A137)+APPS('13-14 Teamsheets'!$H$2:$R$132,$A137)+APPS('14-15 Teamsheets'!$H$2:$R$136,$A137)) &amp; "(" &amp; (SUBS('05-06 Teamsheets'!$S$2:$W$71,$A137)+SUBS('06-07 Teamsheets'!$S$2:$Z$83,$A137)+SUBS('07-08 Teamsheets'!$S$2:$Z$88,$A137) +SUBS('08-09 Teamsheets'!$S$2:$Z$92,$A137)+SUBS('09-10 Teamsheets'!$S$2:$Z$98,$A137)+SUBS('10-11 Teamsheets'!$S$2:$Z$107,$A137)+SUBS('11-12 Teamsheets'!$S$2:$Z$119,$A137)+SUBS('12-13 Teamsheets'!$S$2:$Z$126,$A137)+SUBS('13-14 Teamsheets'!$S$2:$Z$132,$A137)+SUBS('14-15 Teamsheets'!$S$2:$Z$136,$A137)) &amp; ")"</f>
        <v>2(0)</v>
      </c>
      <c r="CA137" s="28">
        <f t="shared" si="32"/>
        <v>2</v>
      </c>
      <c r="CB137" s="71">
        <f>GOALS('05-06 Teamsheets'!$H$2:$W$71,$A137,'05-06 Teamsheets'!$C$2:$C$71,B$1)+GOALS('06-07 Teamsheets'!$H$2:$Z$83,$A137,'06-07 Teamsheets'!$C$2:$C$83,G$1)+GOALS('07-08 Teamsheets'!$H$2:$Z$88,$A137,'07-08 Teamsheets'!$C$2:$C$88,L$1)+GOALS('08-09 Teamsheets'!$H$2:$Z$92,$A137,'08-09 Teamsheets'!$C$2:$C$92,Q$1)+GOALS('09-10 Teamsheets'!$H$2:$Z$98,$A137,'09-10 Teamsheets'!$C$2:$C$98,Q$1)+GOALS('10-11 Teamsheets'!$H$2:$Z$107,$A137,'10-11 Teamsheets'!$C$2:$C$107,Q$1)+GOALS('11-12 Teamsheets'!$H$2:$Z$119,$A137,'11-12 Teamsheets'!$C$2:$C$119,Q$1)+GOALS('12-13 Teamsheets'!$H$2:$Z$126,$A137,'12-13 Teamsheets'!$C$2:$C$126,Q$1)+GOALS('13-14 Teamsheets'!$H$2:$Z$132,$A137,'13-14 Teamsheets'!$C$2:$C$132,Q$1)+GOALS('14-15 Teamsheets'!$H$2:$Z$136,$A137,'14-15 Teamsheets'!$C$2:$C$136,Q$1)</f>
        <v>0</v>
      </c>
      <c r="CC137" s="27">
        <f>GOALS('05-06 Teamsheets'!$H$2:$W$71,$A137,'05-06 Teamsheets'!$C$2:$C$71,V$1)+GOALS('05-06 Teamsheets'!$H$2:$W$71,$A137,'05-06 Teamsheets'!$C$2:$C$71,AA$1)+GOALS('06-07 Teamsheets'!$H$2:$Z$83,$A137,'06-07 Teamsheets'!$C$2:$C$83,AF$1)+GOALS('06-07 Teamsheets'!$H$2:$Z$83,$A137,'06-07 Teamsheets'!$C$2:$C$83,AK$1)+GOALS('07-08 Teamsheets'!$H$2:$Z$88,$A137,'07-08 Teamsheets'!$C$2:$C$88,AP$1)+GOALS('07-08 Teamsheets'!$H$2:$Z$88,$A137,'07-08 Teamsheets'!$C$2:$C$88,AU$1)+GOALS('07-08 Teamsheets'!$H$2:$Z$88,$A137,'07-08 Teamsheets'!$C$2:$C$88,AZ$1)+GOALS('11-12 Teamsheets'!$H$2:$Z$119,$A137,'11-12 Teamsheets'!$C$2:$C$119,AZ$1)+GOALS('12-13 Teamsheets'!$H$2:$Z$120,$A137,'12-13 Teamsheets'!$C$2:$C$120,AZ$1)+GOALS('13-14 Teamsheets'!$H$2:$Z$126,$A137,'13-14 Teamsheets'!$C$2:$C$126,AZ$1)+GOALS('14-15 Teamsheets'!$H$2:$Z$130,$A137,'14-15 Teamsheets'!$C$2:$C$130,AZ$1)+GOALS('08-09 Teamsheets'!$H$2:$Z$92,$A137,'08-09 Teamsheets'!$C$2:$C$92,BE$1)+GOALS('09-10 Teamsheets'!$H$2:$Z$98,$A137,'09-10 Teamsheets'!$C$2:$C$98,BE$1)+GOALS('10-11 Teamsheets'!$H$2:$Z$107,$A137,'10-11 Teamsheets'!$C$2:$C$107,BE$1)+GOALS('11-12 Teamsheets'!$H$2:$Z$119,$A137,'11-12 Teamsheets'!$C$2:$C$119,BE$1)+GOALS('12-13 Teamsheets'!$H$2:$Z$126,$A137,'12-13 Teamsheets'!$C$2:$C$126,BE$1)+GOALS('13-14 Teamsheets'!$H$2:$Z$132,$A137,'13-14 Teamsheets'!$C$2:$C$132,BE$1)+GOALS('14-15 Teamsheets'!$H$2:$Z$136,$A137,'14-15 Teamsheets'!$C$2:$C$136,BE$1)</f>
        <v>0</v>
      </c>
      <c r="CD137" s="27">
        <f>GOALS('07-08 Teamsheets'!$H$2:$Z$88,$A137,'07-08 Teamsheets'!$C$2:$C$88,BJ$1)
+GOALS('08-09 Teamsheets'!$H$2:$Z$92,$A137,'08-09 Teamsheets'!$C$2:$C$92,BJ$1)
+GOALS('09-10 Teamsheets'!$H$2:$Z$98,$A137,'09-10 Teamsheets'!$C$2:$C$98,BJ$1)
+GOALS('10-11 Teamsheets'!$H$2:$Z$107,$A137,'10-11 Teamsheets'!$C$2:$C$107,BJ$1)
+GOALS('11-12 Teamsheets'!$H$2:$Z$119,$A137,'11-12 Teamsheets'!$C$2:$C$119,BJ$1)
+GOALS('12-13 Teamsheets'!$H$2:$Z$124,$A137,'12-13 Teamsheets'!$C$2:$C$124,BJ$1)+GOALS('13-14 Teamsheets'!$H$2:$Z$130,$A137,'13-14 Teamsheets'!$C$2:$C$130,BJ$1)+GOALS('14-15 Teamsheets'!$H$2:$Z$134,$A137,'14-15 Teamsheets'!$C$2:$C$134,BJ$1)
+GOALS('07-08 Teamsheets'!$H$2:$Z$88,$A137,'07-08 Teamsheets'!$C$2:$C$88,BO$1)
+GOALS('08-09 Teamsheets'!$H$2:$Z$92,$A137,'08-09 Teamsheets'!$C$2:$C$92,BO$1)
+GOALS('09-10 Teamsheets'!$H$2:$Z$98,$A137,'09-10 Teamsheets'!$C$2:$C$98,BO$1)
+GOALS('10-11 Teamsheets'!$H$2:$Z$107,$A137,'10-11 Teamsheets'!$C$2:$C$107,BO$1)
+GOALS('11-12 Teamsheets'!$H$2:$Z$119,$A137,'11-12 Teamsheets'!$C$2:$C$119,BO$1)
+GOALS('12-13 Teamsheets'!$H$2:$Z$126,$A137,'12-13 Teamsheets'!$C$2:$C$126,BO$1)+GOALS('13-14 Teamsheets'!$H$2:$Z$132,$A137,'13-14 Teamsheets'!$C$2:$C$132,BO$1)+GOALS('14-15 Teamsheets'!$H$2:$Z$136,$A137,'14-15 Teamsheets'!$C$2:$C$136,BO$1)</f>
        <v>0</v>
      </c>
      <c r="CE137" s="28">
        <f t="shared" si="33"/>
        <v>0</v>
      </c>
      <c r="CF137" s="27" t="str">
        <f>(GOALS('05-06 Teamsheets'!$H$2:$R$71,$A137) +GOALS('06-07 Teamsheets'!$H$2:$R$83,$A137) +  GOALS('07-08 Teamsheets'!$H$2:$R$88,$A137) + GOALS('08-09 Teamsheets'!$H$2:$R$92,$A137)+GOALS('09-10 Teamsheets'!$H$2:$R$98,$A137)+GOALS('10-11 Teamsheets'!$H$2:$R$107,$A137)+GOALS('11-12 Teamsheets'!$H$2:$R$119,$A137)+GOALS('12-13 Teamsheets'!$H$2:$R$126,$A137)+GOALS('13-14 Teamsheets'!$H$2:$R$132,$A137)+GOALS('14-15 Teamsheets'!$H$2:$R$136,$A137)) &amp; "(" &amp; (GOALS('05-06 Teamsheets'!$S$2:$W$71,$A137)+GOALS('06-07 Teamsheets'!$S$2:$Z$83,$A137)+GOALS('07-08 Teamsheets'!$S$2:$Z$88,$A137)+GOALS('08-09 Teamsheets'!$S$2:$Z$92,$A137)+GOALS('09-10 Teamsheets'!$S$2:$Z$98,$A137)+GOALS('10-11 Teamsheets'!$S$2:$Z$107,$A137)+GOALS('11-12 Teamsheets'!$S$2:$Z$119,$A137)+GOALS('12-13 Teamsheets'!$S$2:$Z$126,$A137)+GOALS('13-14 Teamsheets'!$S$2:$Z$132,$A137)+GOALS('14-15 Teamsheets'!$S$2:$Z$136,$A137)) &amp; ")"</f>
        <v>0(0)</v>
      </c>
      <c r="CG137" s="28">
        <f t="shared" si="34"/>
        <v>0</v>
      </c>
      <c r="CH137" s="71">
        <f t="shared" si="35"/>
        <v>1</v>
      </c>
      <c r="CI137" s="83">
        <f t="shared" si="36"/>
        <v>0</v>
      </c>
      <c r="CJ137" s="77">
        <f t="shared" si="37"/>
        <v>1</v>
      </c>
      <c r="CK137" s="74" t="str">
        <f>(CARDS('05-06 Teamsheets'!$H$2:$W$71,$A137,$CX$2)+CARDS('06-07 Teamsheets'!$H$2:$Z$83,$A137,$CX$2)+CARDS('07-08 Teamsheets'!$H$2:$Z$88,$A137,$CX$2)+CARDS('08-09 Teamsheets'!$H$2:$Z$92,$A137,$CX$2)+CARDS('09-10 Teamsheets'!$H$2:$Z$98,$A137,$CX$2)+CARDS('10-11 Teamsheets'!$H$2:$Z$107,$A137,$CX$2)+CARDS('11-12 Teamsheets'!$H$2:$Z$119,$A137,$CX$2)+CARDS('12-13 Teamsheets'!$H$2:$Z$126,$A137,$CX$2)+CARDS('13-14 Teamsheets'!$H$2:$Z$130,$A137,$CX$2)) &amp; "(" &amp; (CARDS('05-06 Teamsheets'!$H$2:$W$71,$A137,$CX$3)+CARDS('06-07 Teamsheets'!$H$2:$Z$83,$A137,$CX$3)+CARDS('07-08 Teamsheets'!$H$2:$Z$88,$A137,$CX$3)+CARDS('08-09 Teamsheets'!$H$2:$Z$92,$A137,$CX$3)+CARDS('09-10 Teamsheets'!$H$2:$Z$98,$A137,$CX$3)+CARDS('10-11 Teamsheets'!$H$2:$Z$107,$A137,$CX$3)+CARDS('11-12 Teamsheets'!$H$2:$Z$119,$A137,$CX$3)+CARDS('13-14 Teamsheets'!$H$2:$Z$130,$A137,$CX$3)) &amp; ")"</f>
        <v>0(0)</v>
      </c>
      <c r="CL137" s="28">
        <f t="shared" si="10"/>
        <v>180</v>
      </c>
      <c r="CM137" s="28">
        <f t="shared" si="47"/>
        <v>0</v>
      </c>
      <c r="CN137" s="77">
        <f t="shared" si="12"/>
        <v>180</v>
      </c>
      <c r="CO137" s="28">
        <f t="shared" ref="CO137:CO186" si="51">IF(AND(CN137&lt;&gt;0, CA137&lt;&gt;0),CN137/CA137,0)</f>
        <v>90</v>
      </c>
      <c r="CP137" s="28">
        <f t="shared" ref="CP137:CP186" si="52">IF(CG137&lt;&gt;0,CG137/CA137,0)</f>
        <v>0</v>
      </c>
      <c r="CQ137" s="77">
        <f t="shared" si="24"/>
        <v>0</v>
      </c>
      <c r="CS137" s="71">
        <f t="shared" si="48"/>
        <v>157</v>
      </c>
      <c r="CT137" s="83">
        <f t="shared" si="49"/>
        <v>143</v>
      </c>
      <c r="CU137" s="77">
        <f t="shared" si="50"/>
        <v>101</v>
      </c>
    </row>
    <row r="138" spans="1:102" x14ac:dyDescent="0.2">
      <c r="A138" s="26" t="s">
        <v>178</v>
      </c>
      <c r="B138" s="27" t="s">
        <v>1636</v>
      </c>
      <c r="C138" s="27" t="s">
        <v>1636</v>
      </c>
      <c r="D138" s="27">
        <v>0</v>
      </c>
      <c r="E138" s="27" t="s">
        <v>1635</v>
      </c>
      <c r="F138" s="82">
        <v>63</v>
      </c>
      <c r="G138" s="27" t="s">
        <v>1635</v>
      </c>
      <c r="H138" s="27" t="s">
        <v>1635</v>
      </c>
      <c r="I138" s="27">
        <v>0</v>
      </c>
      <c r="J138" s="27" t="s">
        <v>1635</v>
      </c>
      <c r="K138" s="82">
        <v>0</v>
      </c>
      <c r="L138" s="27" t="s">
        <v>1635</v>
      </c>
      <c r="M138" s="27" t="s">
        <v>1635</v>
      </c>
      <c r="N138" s="27">
        <v>0</v>
      </c>
      <c r="O138" s="27" t="s">
        <v>1635</v>
      </c>
      <c r="P138" s="82">
        <v>0</v>
      </c>
      <c r="Q138" s="27" t="str">
        <f>(APPS('08-09 Teamsheets'!$H$2:$R$92,$A138,'08-09 Teamsheets'!$C$2:$C$92,Q$1)+APPS('09-10 Teamsheets'!$H$2:$R$98,$A138,'09-10 Teamsheets'!$C$2:$C$98,Q$1)+APPS('10-11 Teamsheets'!$H$2:$R$107,$A138,'10-11 Teamsheets'!$C$2:$C$107,Q$1)+APPS('11-12 Teamsheets'!$H$2:$R$119,$A138,'11-12 Teamsheets'!$C$2:$C$119,Q$1)+APPS('12-13 Teamsheets'!$H$2:$R$126,$A138,'12-13 Teamsheets'!$C$2:$C$126,Q$1)+APPS('13-14 Teamsheets'!$H$2:$R$132,$A138,'13-14 Teamsheets'!$C$2:$C$132,Q$1)+APPS('14-15 Teamsheets'!$H$2:$R$136,$A138,'14-15 Teamsheets'!$C$2:$C$136,Q$1)) &amp; "(" &amp; (SUBS('08-09 Teamsheets'!$S$2:$Z$92,$A138,'08-09 Teamsheets'!$C$2:$C$92,Q$1)+SUBS('09-10 Teamsheets'!$S$2:$Z$98,$A138,'09-10 Teamsheets'!$C$2:$C$98,Q$1)+SUBS('10-11 Teamsheets'!$S$2:$Z$107,$A138,'10-11 Teamsheets'!$C$2:$C$107,Q$1)+SUBS('11-12 Teamsheets'!$S$2:$Z$119,$A138,'11-12 Teamsheets'!$C$2:$C$119,Q$1)+SUBS('12-13 Teamsheets'!$S$2:$Z$126,$A138,'12-13 Teamsheets'!$C$2:$C$126,Q$1)+SUBS('13-14 Teamsheets'!$S$2:$Z$132,$A138,'13-14 Teamsheets'!$C$2:$C$132,Q$1)+SUBS('14-15 Teamsheets'!$S$2:$Z$136,$A138,'14-15 Teamsheets'!$C$2:$C$136,Q$1)) &amp; ")"</f>
        <v>0(0)</v>
      </c>
      <c r="R138" s="27" t="str">
        <f>(GOALS('08-09 Teamsheets'!$H$2:$R$92,$A138,'08-09 Teamsheets'!$C$2:$C$92,Q$1)+GOALS('09-10 Teamsheets'!$H$2:$R$98,$A138,'09-10 Teamsheets'!$C$2:$C$98,Q$1)+GOALS('10-11 Teamsheets'!$H$2:$R$107,$A138,'10-11 Teamsheets'!$C$2:$C$107,Q$1)+GOALS('11-12 Teamsheets'!$H$2:$R$119,$A138,'11-12 Teamsheets'!$C$2:$C$119,Q$1)+GOALS('12-13 Teamsheets'!$H$2:$R$126,$A138,'12-13 Teamsheets'!$C$2:$C$126,Q$1)+GOALS('13-14 Teamsheets'!$H$2:$R$132,$A138,'13-14 Teamsheets'!$C$2:$C$132,Q$1)+GOALS('14-15 Teamsheets'!$H$2:$R$136,$A138,'14-15 Teamsheets'!$C$2:$C$136,Q$1)) &amp; "(" &amp; (GOALS('08-09 Teamsheets'!$S$2:$Z$92,$A138,'08-09 Teamsheets'!$C$2:$C$92,Q$1)+GOALS('09-10 Teamsheets'!$S$2:$Z$98,$A138,'09-10 Teamsheets'!$C$2:$C$98,Q$1)+GOALS('10-11 Teamsheets'!$S$2:$Z$107,$A138,'10-11 Teamsheets'!$C$2:$C$107,Q$1)+GOALS('11-12 Teamsheets'!$S$2:$Z$119,$A138,'11-12 Teamsheets'!$C$2:$C$119,Q$1)+GOALS('12-13 Teamsheets'!$S$2:$Z$126,$A138,'12-13 Teamsheets'!$C$2:$C$126,Q$1)+GOALS('13-14 Teamsheets'!$S$2:$Z$132,$A138,'13-14 Teamsheets'!$C$2:$C$132,Q$1)+GOALS('14-15 Teamsheets'!$S$2:$Z$136,$A138,'14-15 Teamsheets'!$C$2:$C$136,Q$1)) &amp; ")"</f>
        <v>0(0)</v>
      </c>
      <c r="S138" s="27">
        <f>Clean_sheet('08-09 Teamsheets'!$C$2:$H$92,$A138,Q$1)+Clean_sheet('09-10 Teamsheets'!$C$2:$H$98,$A138,Q$1)+Clean_sheet('10-11 Teamsheets'!$C$2:$H$107,$A138,Q$1)+Clean_sheet('11-12 Teamsheets'!$C$2:$H$119,$A138,Q$1)+Clean_sheet('12-13 Teamsheets'!$C$2:$H$126,$A138,Q$1)+Clean_sheet('13-14 Teamsheets'!$C$2:$H$132,$A138,Q$1)+Clean_sheet('14-15 Teamsheets'!$C$2:$H$136,$A138,Q$1)</f>
        <v>0</v>
      </c>
      <c r="T138" s="27" t="str">
        <f>(CARDS('08-09 Teamsheets'!$H$2:$Z$92,$A138,$CX$2,'08-09 Teamsheets'!$C$2:$C$92,Q$1)+CARDS('09-10 Teamsheets'!$H$2:$Z$98,$A138,$CX$2,'09-10 Teamsheets'!$C$2:$C$98,Q$1)+CARDS('10-11 Teamsheets'!$H$2:$Z$107,$A138,$CX$2,'10-11 Teamsheets'!$C$2:$C$107,Q$1)+CARDS('11-12 Teamsheets'!$H$2:$Z$119,$A138,$CX$2,'11-12 Teamsheets'!$C$2:$C$119,Q$1)+CARDS('12-13 Teamsheets'!$H$2:$Z$126,$A138,$CX$2,'12-13 Teamsheets'!$C$2:$C$126,Q$1)+CARDS('13-14 Teamsheets'!$H$2:$Z$132,$A138,$CX$2,'13-14 Teamsheets'!$C$2:$C$132,Q$1)+CARDS('14-15 Teamsheets'!$H$2:$Z$136,$A138,$CX$2,'14-15 Teamsheets'!$C$2:$C$136,Q$1)) &amp; "(" &amp; (CARDS('08-09 Teamsheets'!$H$2:$Z$92,$A138,$CX$3,'08-09 Teamsheets'!$C$2:$C$92,Q$1)+CARDS('09-10 Teamsheets'!$H$2:$Z$98,$A138,$CX$3,'09-10 Teamsheets'!$C$2:$C$98,Q$1)+CARDS('10-11 Teamsheets'!$H$2:$Z$107,$A138,$CX$3,'10-11 Teamsheets'!$C$2:$C$107,Q$1)+CARDS('11-12 Teamsheets'!$H$2:$Z$119,$A138,$CX$3,'11-12 Teamsheets'!$C$2:$C$119,Q$1)+CARDS('12-13 Teamsheets'!$H$2:$Z$126,$A138,$CX$3,'12-13 Teamsheets'!$C$2:$C$126,Q$1)+CARDS('13-14 Teamsheets'!$H$2:$Z$132,$A138,$CX$3,'13-14 Teamsheets'!$C$2:$C$132,Q$1)+CARDS('14-15 Teamsheets'!$H$2:$Z$136,$A138,$CX$3,'14-15 Teamsheets'!$C$2:$C$136,Q$1)) &amp; ")"</f>
        <v>0(0)</v>
      </c>
      <c r="U138" s="82">
        <f>MINS_PLAYED('08-09 Teamsheets'!$H$2:$R$92,$A138,'08-09 Teamsheets'!$C$2:$C$92,Q$1)+MINS_PLAYED('09-10 Teamsheets'!$H$2:$R$98,$A138,'09-10 Teamsheets'!$C$2:$C$98,Q$1)+ MINS_AS_SUB('08-09 Teamsheets'!$S$2:$Z$92,$A138,'08-09 Teamsheets'!$C$2:$C$92,Q$1)+ MINS_AS_SUB('09-10 Teamsheets'!$S$2:$Z$98,$A138,'09-10 Teamsheets'!$C$2:$C$98,Q$1)+MINS_PLAYED('10-11 Teamsheets'!$H$2:$R$107,$A138,'10-11 Teamsheets'!$C$2:$C$107,Q$1)+MINS_AS_SUB('10-11 Teamsheets'!$S$2:$Z$107,$A138,'10-11 Teamsheets'!$C$2:$C$107,Q$1)+MINS_PLAYED('11-12 Teamsheets'!$H$2:$R$119,$A138,'11-12 Teamsheets'!$C$2:$C$119,Q$1)+MINS_AS_SUB('11-12 Teamsheets'!$S$2:$Z$119,$A138,'11-12 Teamsheets'!$C$2:$C$119,Q$1)+MINS_PLAYED('12-13 Teamsheets'!$H$2:$R$126,$A138,'12-13 Teamsheets'!$C$2:$C$126,Q$1)+MINS_AS_SUB('12-13 Teamsheets'!$S$2:$Z$126,$A138,'12-13 Teamsheets'!$C$2:$C$126,Q$1)+MINS_PLAYED('13-14 Teamsheets'!$H$2:$R$132,$A138,'13-14 Teamsheets'!$C$2:$C$132,Q$1)+MINS_AS_SUB('13-14 Teamsheets'!$S$2:$Z$132,$A138,'13-14 Teamsheets'!$C$2:$C$132,Q$1)+MINS_PLAYED('14-15 Teamsheets'!$H$2:$R$136,$A138,'14-15 Teamsheets'!$C$2:$C$136,Q$1)+MINS_AS_SUB('14-15 Teamsheets'!$S$2:$Z$136,$A138,'14-15 Teamsheets'!$C$2:$C$136,Q$1)</f>
        <v>0</v>
      </c>
      <c r="V138" s="27" t="s">
        <v>1635</v>
      </c>
      <c r="W138" s="27" t="s">
        <v>1635</v>
      </c>
      <c r="X138" s="27">
        <v>0</v>
      </c>
      <c r="Y138" s="27" t="s">
        <v>1635</v>
      </c>
      <c r="Z138" s="82">
        <v>0</v>
      </c>
      <c r="AA138" s="27" t="s">
        <v>1635</v>
      </c>
      <c r="AB138" s="27" t="s">
        <v>1635</v>
      </c>
      <c r="AC138" s="27">
        <v>0</v>
      </c>
      <c r="AD138" s="27" t="s">
        <v>1635</v>
      </c>
      <c r="AE138" s="82">
        <v>0</v>
      </c>
      <c r="AF138" s="27" t="s">
        <v>1635</v>
      </c>
      <c r="AG138" s="27" t="s">
        <v>1635</v>
      </c>
      <c r="AH138" s="27">
        <v>0</v>
      </c>
      <c r="AI138" s="27" t="s">
        <v>1635</v>
      </c>
      <c r="AJ138" s="82">
        <v>0</v>
      </c>
      <c r="AK138" s="27" t="s">
        <v>1635</v>
      </c>
      <c r="AL138" s="27" t="s">
        <v>1635</v>
      </c>
      <c r="AM138" s="27">
        <v>0</v>
      </c>
      <c r="AN138" s="27" t="s">
        <v>1635</v>
      </c>
      <c r="AO138" s="82">
        <v>0</v>
      </c>
      <c r="AP138" s="27" t="s">
        <v>1635</v>
      </c>
      <c r="AQ138" s="27" t="s">
        <v>1635</v>
      </c>
      <c r="AR138" s="27">
        <v>0</v>
      </c>
      <c r="AS138" s="27" t="s">
        <v>1635</v>
      </c>
      <c r="AT138" s="82">
        <v>0</v>
      </c>
      <c r="AU138" s="27" t="s">
        <v>1635</v>
      </c>
      <c r="AV138" s="27" t="s">
        <v>1635</v>
      </c>
      <c r="AW138" s="27">
        <v>0</v>
      </c>
      <c r="AX138" s="27" t="s">
        <v>1635</v>
      </c>
      <c r="AY138" s="82">
        <v>0</v>
      </c>
      <c r="AZ138" s="27" t="str">
        <f>(APPS('07-08 Teamsheets'!$H$2:$R$88,$A138,'07-08 Teamsheets'!$C$2:$C$88,AZ$1)+APPS('11-12 Teamsheets'!$H$2:$R$119,$A138,'11-12 Teamsheets'!$C$2:$C$119,AZ$1)+APPS('12-13 Teamsheets'!$H$2:$R$126,$A138,'12-13 Teamsheets'!$C$2:$C$126,AZ$1)+APPS('13-14 Teamsheets'!$H$2:$R$132,$A138,'13-14 Teamsheets'!$C$2:$C$132,AZ$1)+APPS('14-15 Teamsheets'!$H$2:$R$136,$A138,'14-15 Teamsheets'!$C$2:$C$136,AZ$1)) &amp; "(" &amp; (SUBS('07-08 Teamsheets'!$S$2:$Z$88,$A138,'07-08 Teamsheets'!$C$2:$C$88,AZ$1)+SUBS('11-12 Teamsheets'!$S$2:$Z$119,$A138,'11-12 Teamsheets'!$C$2:$C$119,AZ$1)+SUBS('12-13 Teamsheets'!$S$2:$Z$126,$A138,'12-13 Teamsheets'!$C$2:$C$126,AZ$1)+SUBS('13-14 Teamsheets'!$S$2:$Z$132,$A138,'13-14 Teamsheets'!$C$2:$C$132,AZ$1)+SUBS('14-15 Teamsheets'!$S$2:$Z$136,$A138,'14-15 Teamsheets'!$C$2:$C$136,AZ$1)) &amp; ")"</f>
        <v>0(0)</v>
      </c>
      <c r="BA138" s="27" t="str">
        <f>(GOALS('07-08 Teamsheets'!$H$2:$R$88,$A138,'07-08 Teamsheets'!$C$2:$C$88,AZ$1)+GOALS('11-12 Teamsheets'!$H$2:$R$119,$A138,'11-12 Teamsheets'!$C$2:$C$119,AZ$1)+GOALS('12-13 Teamsheets'!$H$2:$R$126,$A138,'12-13 Teamsheets'!$C$2:$C$126,AZ$1)+GOALS('13-14 Teamsheets'!$H$2:$R$132,$A138,'13-14 Teamsheets'!$C$2:$C$132,AZ$1)+GOALS('14-15 Teamsheets'!$H$2:$R$136,$A138,'14-15 Teamsheets'!$C$2:$C$136,AZ$1)) &amp; "(" &amp; (GOALS('07-08 Teamsheets'!$S$2:$Z$88,$A138,'07-08 Teamsheets'!$C$2:$C$88,AZ$1)+GOALS('11-12 Teamsheets'!$S$2:$Z$119,$A138,'11-12 Teamsheets'!$C$2:$C$119,AZ$1)+GOALS('12-13 Teamsheets'!$S$2:$Z$126,$A138,'12-13 Teamsheets'!$C$2:$C$126,AZ$1)+GOALS('13-14 Teamsheets'!$S$2:$Z$132,$A138,'13-14 Teamsheets'!$C$2:$C$132,AZ$1)+GOALS('14-15 Teamsheets'!$S$2:$Z$136,$A138,'14-15 Teamsheets'!$C$2:$C$136,AZ$1)) &amp; ")"</f>
        <v>0(0)</v>
      </c>
      <c r="BB138" s="27">
        <f>Clean_sheet('07-08 Teamsheets'!$C$2:$H$92,$A138,AZ$1)+Clean_sheet('11-12 Teamsheets'!$C$2:$H$119,$A138,AZ$1)+Clean_sheet('12-13 Teamsheets'!$C$2:$H$126,$A138,AZ$1)+Clean_sheet('13-14 Teamsheets'!$C$2:$H$132,$A138,AZ$1)+Clean_sheet('14-15 Teamsheets'!$C$2:$H$136,$A138,AZ$1)</f>
        <v>0</v>
      </c>
      <c r="BC138" s="27" t="str">
        <f>(CARDS('07-08 Teamsheets'!$H$2:$Z$88,$A138,$CX$2,'07-08 Teamsheets'!$C$2:$C$88,AZ$1)+CARDS('11-12 Teamsheets'!$H$2:$Z$119,$A138,$CX$2,'11-12 Teamsheets'!$C$2:$C$119,AZ$1)+CARDS('12-13 Teamsheets'!$H$2:$Z$126,$A138,$CX$2,'12-13 Teamsheets'!$C$2:$C$126,AZ$1)+CARDS('13-14 Teamsheets'!$H$2:$Z$132,$A138,$CX$2,'13-14 Teamsheets'!$C$2:$C$132,AZ$1)+CARDS('14-15 Teamsheets'!$H$2:$Z$136,$A138,$CX$2,'14-15 Teamsheets'!$C$2:$C$136,AZ$1)) &amp; "(" &amp; (CARDS('07-08 Teamsheets'!$H$2:$Z$88,$A138,$CX$3,'07-08 Teamsheets'!$C$2:$C$88,AZ$1)+CARDS('11-12 Teamsheets'!$H$2:$Z$119,$A138,$CX$3,'11-12 Teamsheets'!$C$2:$C$119,AZ$1)+CARDS('12-13 Teamsheets'!$H$2:$Z$126,$A138,$CX$3,'12-13 Teamsheets'!$C$2:$C$126,AZ$1)+CARDS('13-14 Teamsheets'!$H$2:$Z$132,$A138,$CX$3,'13-14 Teamsheets'!$C$2:$C$132,AZ$1)+CARDS('14-15 Teamsheets'!$H$2:$Z$136,$A138,$CX$3,'14-15 Teamsheets'!$C$2:$C$136,AZ$1)) &amp; ")"</f>
        <v>0(0)</v>
      </c>
      <c r="BD138" s="82">
        <f>MINS_PLAYED('07-08 Teamsheets'!$H$2:$R$88,$A138,'07-08 Teamsheets'!$C$2:$C$88,AZ$1)+MINS_PLAYED('11-12 Teamsheets'!$H$2:$R$119,$A138,'11-12 Teamsheets'!$C$2:$C$119,AZ$1)+MINS_PLAYED('12-13 Teamsheets'!$H$2:$R$126,$A138,'12-13 Teamsheets'!$C$2:$C$126,AZ$1)+MINS_PLAYED('13-14 Teamsheets'!$H$2:$R$132,$A138,'13-14 Teamsheets'!$C$2:$C$132,AZ$1)+MINS_PLAYED('14-15 Teamsheets'!$H$2:$R$136,$A138,'14-15 Teamsheets'!$C$2:$C$136,AZ$1)+MINS_AS_SUB('07-08 Teamsheets'!$S$2:$Z$88,$A138,'07-08 Teamsheets'!$C$2:$C$88,AZ$1)+MINS_AS_SUB('11-12 Teamsheets'!$S$2:$Z$119,$A138,'11-12 Teamsheets'!$C$2:$C$119,AZ$1)+MINS_AS_SUB('12-13 Teamsheets'!$S$2:$Z$126,$A138,'12-13 Teamsheets'!$C$2:$C$126,AZ$1)+MINS_AS_SUB('13-14 Teamsheets'!$S$2:$Z$132,$A138,'13-14 Teamsheets'!$C$2:$C$132,AZ$1)+MINS_AS_SUB('14-15 Teamsheets'!$S$2:$Z$136,$A138,'14-15 Teamsheets'!$C$2:$C$136,AZ$1)</f>
        <v>0</v>
      </c>
      <c r="BE138" s="27" t="str">
        <f>(APPS('08-09 Teamsheets'!$H$2:$R$92,$A138,'08-09 Teamsheets'!$C$2:$C$92,BE$1)+APPS('09-10 Teamsheets'!$H$2:$R$98,$A138,'09-10 Teamsheets'!$C$2:$C$98,BE$1)+APPS('10-11 Teamsheets'!$H$2:$R$107,$A138,'10-11 Teamsheets'!$C$2:$C$107,BE$1)+APPS('11-12 Teamsheets'!$H$2:$R$119,$A138,'11-12 Teamsheets'!$C$2:$C$119,BE$1)+APPS('12-13 Teamsheets'!$H$2:$R$126,$A138,'12-13 Teamsheets'!$C$2:$C$126,BE$1)+APPS('13-14 Teamsheets'!$H$2:$R$132,$A138,'13-14 Teamsheets'!$C$2:$C$132,BE$1)+APPS('14-15 Teamsheets'!$H$2:$R$136,$A138,'14-15 Teamsheets'!$C$2:$C$136,BE$1)) &amp; "(" &amp; (SUBS('08-09 Teamsheets'!$S$2:$Z$92,$A138,'08-09 Teamsheets'!$C$2:$C$92,BE$1)+SUBS('09-10 Teamsheets'!$S$2:$Z$98,$A138,'09-10 Teamsheets'!$C$2:$C$98,BE$1)+SUBS('10-11 Teamsheets'!$S$2:$Z$107,$A138,'10-11 Teamsheets'!$C$2:$C$107,BE$1)+SUBS('11-12 Teamsheets'!$S$2:$Z$119,$A138,'11-12 Teamsheets'!$C$2:$C$119,BE$1)+SUBS('12-13 Teamsheets'!$S$2:$Z$126,$A138,'12-13 Teamsheets'!$C$2:$C$126,BE$1)+SUBS('13-14 Teamsheets'!$S$2:$Z$132,$A138,'13-14 Teamsheets'!$C$2:$C$132,BE$1)+SUBS('14-15 Teamsheets'!$S$2:$Z$136,$A138,'14-15 Teamsheets'!$C$2:$C$136,BE$1)) &amp; ")"</f>
        <v>0(0)</v>
      </c>
      <c r="BF138" s="27" t="str">
        <f>(GOALS('08-09 Teamsheets'!$H$2:$R$92,$A138,'08-09 Teamsheets'!$C$2:$C$92,BE$1)+GOALS('09-10 Teamsheets'!$H$2:$R$98,$A138,'09-10 Teamsheets'!$C$2:$C$98,BE$1)+GOALS('10-11 Teamsheets'!$H$2:$R$107,$A138,'10-11 Teamsheets'!$C$2:$C$107,BE$1)+GOALS('11-12 Teamsheets'!$H$2:$R$119,$A138,'11-12 Teamsheets'!$C$2:$C$119,BE$1)+GOALS('12-13 Teamsheets'!$H$2:$R$126,$A138,'12-13 Teamsheets'!$C$2:$C$126,BE$1)+GOALS('13-14 Teamsheets'!$H$2:$R$132,$A138,'13-14 Teamsheets'!$C$2:$C$132,BE$1)+GOALS('14-15 Teamsheets'!$H$2:$R$136,$A138,'14-15 Teamsheets'!$C$2:$C$136,BE$1)) &amp; "(" &amp; (GOALS('08-09 Teamsheets'!$S$2:$Z$92,$A138,'08-09 Teamsheets'!$C$2:$C$92,BE$1)+GOALS('09-10 Teamsheets'!$S$2:$Z$98,$A138,'09-10 Teamsheets'!$C$2:$C$98,BE$1)+GOALS('10-11 Teamsheets'!$S$2:$Z$107,$A138,'10-11 Teamsheets'!$C$2:$C$107,BE$1)+GOALS('11-12 Teamsheets'!$S$2:$Z$119,$A138,'11-12 Teamsheets'!$C$2:$C$119,BE$1)+GOALS('12-13 Teamsheets'!$S$2:$Z$126,$A138,'12-13 Teamsheets'!$C$2:$C$126,BE$1)+GOALS('13-14 Teamsheets'!$S$2:$Z$132,$A138,'13-14 Teamsheets'!$C$2:$C$132,BE$1)+GOALS('14-15 Teamsheets'!$S$2:$Z$136,$A138,'14-15 Teamsheets'!$C$2:$C$136,BE$1)) &amp; ")"</f>
        <v>0(0)</v>
      </c>
      <c r="BG138" s="27">
        <f>Clean_sheet('08-09 Teamsheets'!$C$2:$H$92,$A138,BE$1)+Clean_sheet('09-10 Teamsheets'!$C$2:$H$98,$A138,BE$1)+Clean_sheet('10-11 Teamsheets'!$C$2:$H$107,$A138,BE$1)+Clean_sheet('11-12 Teamsheets'!$C$2:$H$119,$A138,BE$1)+Clean_sheet('12-13 Teamsheets'!$C$2:$H$126,$A138,BE$1)+Clean_sheet('13-14 Teamsheets'!$C$2:$H$132,$A138,BE$1)+Clean_sheet('14-15 Teamsheets'!$C$2:$H$136,$A138,BE$1)</f>
        <v>0</v>
      </c>
      <c r="BH138" s="27" t="str">
        <f>(CARDS('08-09 Teamsheets'!$H$2:$Z$92,$A138,$CX$2,'08-09 Teamsheets'!$C$2:$C$92,BE$1)+CARDS('09-10 Teamsheets'!$H$2:$Z$98,$A138,$CX$2,'09-10 Teamsheets'!$C$2:$C$98,BE$1)+CARDS('10-11 Teamsheets'!$H$2:$Z$107,$A138,$CX$2,'10-11 Teamsheets'!$C$2:$C$107,BE$1)+CARDS('11-12 Teamsheets'!$H$2:$Z$119,$A138,$CX$2,'11-12 Teamsheets'!$C$2:$C$119,BE$1)+CARDS('12-13 Teamsheets'!$H$2:$Z$126,$A138,$CX$2,'12-13 Teamsheets'!$C$2:$C$126,BE$1)+CARDS('13-14 Teamsheets'!$H$2:$Z$132,$A138,$CX$2,'13-14 Teamsheets'!$C$2:$C$132,BE$1)+CARDS('14-15 Teamsheets'!$H$2:$Z$136,$A138,$CX$2,'14-15 Teamsheets'!$C$2:$C$136,BE$1)) &amp; "(" &amp; (CARDS('08-09 Teamsheets'!$H$2:$Z$92,$A138,$CX$3,'08-09 Teamsheets'!$C$2:$C$92,BE$1)+CARDS('09-10 Teamsheets'!$H$2:$Z$98,$A138,$CX$3,'09-10 Teamsheets'!$C$2:$C$98,BE$1)+CARDS('10-11 Teamsheets'!$H$2:$Z$107,$A138,$CX$3,'10-11 Teamsheets'!$C$2:$C$107,BE$1)+CARDS('11-12 Teamsheets'!$H$2:$Z$119,$A138,$CX$3,'11-12 Teamsheets'!$C$2:$C$119,BE$1)+CARDS('12-13 Teamsheets'!$H$2:$Z$126,$A138,$CX$3,'12-13 Teamsheets'!$C$2:$C$126,BE$1)+CARDS('13-14 Teamsheets'!$H$2:$Z$132,$A138,$CX$3,'13-14 Teamsheets'!$C$2:$C$132,BE$1)+CARDS('14-15 Teamsheets'!$H$2:$Z$136,$A138,$CX$3,'14-15 Teamsheets'!$C$2:$C$136,BE$1)) &amp; ")"</f>
        <v>0(0)</v>
      </c>
      <c r="BI138" s="82">
        <f>MINS_PLAYED('08-09 Teamsheets'!$H$2:$R$92,$A138,'08-09 Teamsheets'!$C$2:$C$92,BE$1)+MINS_PLAYED('09-10 Teamsheets'!$H$2:$R$98,$A138,'09-10 Teamsheets'!$C$2:$C$98,BE$1)+ MINS_AS_SUB('08-09 Teamsheets'!$S$2:$Z$92,$A138,'08-09 Teamsheets'!$C$2:$C$92,BE$1)+ MINS_AS_SUB('09-10 Teamsheets'!$S$2:$Z$98,$A138,'09-10 Teamsheets'!$C$2:$C$98,BE$1)+MINS_PLAYED('10-11 Teamsheets'!$H$2:$R$107,$A138,'10-11 Teamsheets'!$C$2:$C$107,BE$1)+MINS_AS_SUB('10-11 Teamsheets'!$S$2:$Z$107,$A138,'10-11 Teamsheets'!$C$2:$C$107,BE$1)+MINS_PLAYED('11-12 Teamsheets'!$H$2:$R$119,$A138,'11-12 Teamsheets'!$C$2:$C$119,BE$1)+MINS_AS_SUB('11-12 Teamsheets'!$S$2:$Z$119,$A138,'11-12 Teamsheets'!$C$2:$C$119,BE$1)+MINS_PLAYED('12-13 Teamsheets'!$H$2:$R$126,$A138,'12-13 Teamsheets'!$C$2:$C$126,BE$1)+MINS_AS_SUB('12-13 Teamsheets'!$S$2:$Z$126,$A138,'12-13 Teamsheets'!$C$2:$C$126,BE$1)+MINS_PLAYED('13-14 Teamsheets'!$H$2:$R$132,$A138,'13-14 Teamsheets'!$C$2:$C$132,BE$1)+MINS_AS_SUB('13-14 Teamsheets'!$S$2:$Z$132,$A138,'13-14 Teamsheets'!$C$2:$C$132,BE$1)+MINS_PLAYED('14-15 Teamsheets'!$H$2:$R$136,$A138,'14-15 Teamsheets'!$C$2:$C$136,BE$1)+MINS_AS_SUB('14-15 Teamsheets'!$S$2:$Z$136,$A138,'14-15 Teamsheets'!$C$2:$C$136,BE$1)</f>
        <v>0</v>
      </c>
      <c r="BJ138" s="27" t="str">
        <f>(APPS('07-08 Teamsheets'!$H$2:$R$88,$A138,'07-08 Teamsheets'!$C$2:$C$88,BJ$1)+APPS('08-09 Teamsheets'!$H$2:$R$92,$A138,'08-09 Teamsheets'!$C$2:$C$92,BJ$1)+APPS('09-10 Teamsheets'!$H$2:$R$98,$A138,'09-10 Teamsheets'!$C$2:$C$98,BJ$1)+APPS('10-11 Teamsheets'!$H$2:$R$106,$A138,'10-11 Teamsheets'!$C$2:$C$106,BJ$1)+APPS('11-12 Teamsheets'!$H$2:$R$119,$A138,'11-12 Teamsheets'!$C$2:$C$119,BJ$1)+APPS('12-13 Teamsheets'!$H$2:$R$126,$A138,'12-13 Teamsheets'!$C$2:$C$126,BJ$1)+APPS('13-14 Teamsheets'!$H$2:$R$132,$A138,'13-14 Teamsheets'!$C$2:$C$132,BJ$1)+APPS('14-15 Teamsheets'!$H$2:$R$136,$A138,'14-15 Teamsheets'!$C$2:$C$136,BJ$1)) &amp; "(" &amp; (SUBS('07-08 Teamsheets'!$S$2:$Z$88,$A138,'07-08 Teamsheets'!$C$2:$C$88,BJ$1)+SUBS('08-09 Teamsheets'!$S$2:$Z$92,$A138,'08-09 Teamsheets'!$C$2:$C$92,BJ$1)+SUBS('09-10 Teamsheets'!$S$2:$Z$98,$A138,'09-10 Teamsheets'!$C$2:$C$98,BJ$1)+SUBS('10-11 Teamsheets'!$S$2:$Z$106,$A138,'10-11 Teamsheets'!$C$2:$C$106,BJ$1)+SUBS('11-12 Teamsheets'!$S$2:$Z$119,$A138,'11-12 Teamsheets'!$C$2:$C$119,BJ$1)+SUBS('12-13 Teamsheets'!$S$2:$Z$126,$A138,'12-13 Teamsheets'!$C$2:$C$126,BJ$1)+SUBS('13-14 Teamsheets'!$S$2:$Z$132,$A138,'13-14 Teamsheets'!$C$2:$C$132,BJ$1)+SUBS('14-15 Teamsheets'!$S$2:$Z$136,$A138,'14-15 Teamsheets'!$C$2:$C$136,BJ$1)) &amp; ")"</f>
        <v>0(0)</v>
      </c>
      <c r="BK138" s="27" t="str">
        <f>(GOALS('07-08 Teamsheets'!$H$2:$R$88,$A138,'07-08 Teamsheets'!$C$2:$C$88,BJ$1)+GOALS('08-09 Teamsheets'!$H$2:$R$92,$A138,'08-09 Teamsheets'!$C$2:$C$92,BJ$1)+GOALS('09-10 Teamsheets'!$H$2:$R$98,$A138,'09-10 Teamsheets'!$C$2:$C$98,BJ$1)+GOALS('10-11 Teamsheets'!$H$2:$R$106,$A138,'10-11 Teamsheets'!$C$2:$C$106,BJ$1)+GOALS('11-12 Teamsheets'!$H$2:$R$119,$A138,'11-12 Teamsheets'!$C$2:$C$119,BJ$1)+GOALS('12-13 Teamsheets'!$H$2:$R$126,$A138,'12-13 Teamsheets'!$C$2:$C$126,BJ$1)+GOALS('13-14 Teamsheets'!$H$2:$R$132,$A138,'13-14 Teamsheets'!$C$2:$C$132,BJ$1)+GOALS('14-15 Teamsheets'!$H$2:$R$136,$A138,'14-15 Teamsheets'!$C$2:$C$136,BJ$1)) &amp; "(" &amp; (GOALS('07-08 Teamsheets'!$S$2:$Z$88,$A138,'07-08 Teamsheets'!$C$2:$C$88,BJ$1)+GOALS('08-09 Teamsheets'!$S$2:$Z$92,$A138,'08-09 Teamsheets'!$C$2:$C$92,BJ$1)+GOALS('09-10 Teamsheets'!$S$2:$Z$98,$A138,'09-10 Teamsheets'!$C$2:$C$98,BJ$1)+GOALS('10-11 Teamsheets'!$S$2:$Z$106,$A138,'10-11 Teamsheets'!$C$2:$C$106,BJ$1)+GOALS('11-12 Teamsheets'!$S$2:$Z$119,$A138,'11-12 Teamsheets'!$C$2:$C$119,BJ$1)+GOALS('12-13 Teamsheets'!$S$2:$Z$126,$A138,'12-13 Teamsheets'!$C$2:$C$126,BJ$1)+GOALS('13-14 Teamsheets'!$S$2:$Z$132,$A138,'13-14 Teamsheets'!$C$2:$C$132,BJ$1)+GOALS('14-15 Teamsheets'!$S$2:$Z$136,$A138,'14-15 Teamsheets'!$C$2:$C$136,BJ$1)) &amp; ")"</f>
        <v>0(0)</v>
      </c>
      <c r="BL138" s="27">
        <f>Clean_sheet('07-08 Teamsheets'!$C$2:$H$92,$A138,BJ$1)+Clean_sheet('08-09 Teamsheets'!$C$2:$H$92,$A138,BJ$1)+Clean_sheet('09-10 Teamsheets'!$C$2:$H$98,$A138,BJ$1)+Clean_sheet('10-11 Teamsheets'!$C$2:$H$106,$A138,BJ$1)+Clean_sheet('11-12 Teamsheets'!$C$2:$H$119,$A138,BJ$1)+Clean_sheet('12-13 Teamsheets'!$C$2:$H$126,$A138,BJ$1)+Clean_sheet('13-14 Teamsheets'!$C$2:$H$132,$A138,BJ$1)+Clean_sheet('14-15 Teamsheets'!$C$2:$H$136,$A138,BJ$1)</f>
        <v>0</v>
      </c>
      <c r="BM138" s="27" t="str">
        <f>(CARDS('07-08 Teamsheets'!$H$2:$Z$88,$A138,$CX$2,'07-08 Teamsheets'!$C$2:$C$88,BJ$1)+CARDS('08-09 Teamsheets'!$H$2:$Z$92,$A138,$CX$2,'08-09 Teamsheets'!$C$2:$C$92,BJ$1)+CARDS('09-10 Teamsheets'!$H$2:$Z$98,$A138,$CX$2,'09-10 Teamsheets'!$C$2:$C$98,BJ$1)+CARDS('10-11 Teamsheets'!$H$2:$Z$106,$A138,$CX$2,'10-11 Teamsheets'!$C$2:$C$106,BJ$1)+CARDS('11-12 Teamsheets'!$H$2:$Z$119,$A138,$CX$2,'11-12 Teamsheets'!$C$2:$C$119,BJ$1)+CARDS('12-13 Teamsheets'!$H$2:$Z$126,$A138,$CX$2,'12-13 Teamsheets'!$C$2:$C$126,BJ$1)+CARDS('13-14 Teamsheets'!$H$2:$Z$132,$A138,$CX$2,'13-14 Teamsheets'!$C$2:$C$132,BJ$1)+CARDS('14-15 Teamsheets'!$H$2:$Z$136,$A138,$CX$2,'14-15 Teamsheets'!$C$2:$C$136,BJ$1)) &amp; "(" &amp; (CARDS('07-08 Teamsheets'!$H$2:$Z$88,$A138,$CX$3,'07-08 Teamsheets'!$C$2:$C$88,BJ$1)+CARDS('08-09 Teamsheets'!$H$2:$Z$92,$A138,$CX$3,'08-09 Teamsheets'!$C$2:$C$92,BJ$1)+CARDS('09-10 Teamsheets'!$H$2:$Z$98,$A138,$CX$3,'09-10 Teamsheets'!$C$2:$C$98,BJ$1)+CARDS('10-11 Teamsheets'!$H$2:$Z$106,$A138,$CX$3,'10-11 Teamsheets'!$C$2:$C$106,BJ$1)+CARDS('11-12 Teamsheets'!$H$2:$Z$119,$A138,$CX$3,'11-12 Teamsheets'!$C$2:$C$119,BJ$1)+CARDS('12-13 Teamsheets'!$H$2:$Z$126,$A138,$CX$3,'12-13 Teamsheets'!$C$2:$C$126,BJ$1)+CARDS('13-14 Teamsheets'!$H$2:$Z$132,$A138,$CX$3,'13-14 Teamsheets'!$C$2:$C$132,BJ$1)+CARDS('14-15 Teamsheets'!$H$2:$Z$136,$A138,$CX$3,'14-15 Teamsheets'!$C$2:$C$136,BJ$1)) &amp; ")"</f>
        <v>0(0)</v>
      </c>
      <c r="BN138" s="82">
        <f>MINS_PLAYED('07-08 Teamsheets'!$H$2:$R$88,$A138,'07-08 Teamsheets'!$C$2:$C$88,BJ$1)+MINS_PLAYED('08-09 Teamsheets'!$H$2:$R$92,$A138,'08-09 Teamsheets'!$C$2:$C$92,BJ$1)+MINS_PLAYED('09-10 Teamsheets'!$H$2:$R$98,$A138,'09-10 Teamsheets'!$C$2:$C$98,BJ$1)+MINS_PLAYED('10-11 Teamsheets'!$H$2:$R$106,$A138,'10-11 Teamsheets'!$C$2:$C$106,BJ$1)+MINS_PLAYED('11-12 Teamsheets'!$H$2:$R$119,$A138,'11-12 Teamsheets'!$C$2:$C$119,BJ$1)+MINS_PLAYED('12-13 Teamsheets'!$H$2:$R$126,$A138,'12-13 Teamsheets'!$C$2:$C$126,BJ$1)+MINS_PLAYED('13-14 Teamsheets'!$H$2:$R$132,$A138,'13-14 Teamsheets'!$C$2:$C$132,BJ$1)+MINS_PLAYED('14-15 Teamsheets'!$H$2:$R$136,$A138,'14-15 Teamsheets'!$C$2:$C$136,BJ$1)+MINS_AS_SUB('07-08 Teamsheets'!$S$2:$Z$88,$A138,'07-08 Teamsheets'!$C$2:$C$88,BJ$1)+MINS_AS_SUB('08-09 Teamsheets'!$S$2:$Z$92,$A138,'08-09 Teamsheets'!$C$2:$C$92,BJ$1)+MINS_AS_SUB('09-10 Teamsheets'!$S$2:$Z$98,$A138,'09-10 Teamsheets'!$C$2:$C$98,BJ$1)+MINS_AS_SUB('10-11 Teamsheets'!$S$2:$Z$106,$A138,'10-11 Teamsheets'!$C$2:$C$106,BJ$1)+MINS_AS_SUB('11-12 Teamsheets'!$S$2:$Z$119,$A138,'11-12 Teamsheets'!$C$2:$C$119,BJ$1)+MINS_AS_SUB('12-13 Teamsheets'!$S$2:$Z$126,$A138,'12-13 Teamsheets'!$C$2:$C$126,BJ$1)+MINS_AS_SUB('13-14 Teamsheets'!$S$2:$Z$132,$A138,'13-14 Teamsheets'!$C$2:$C$132,BJ$1)+MINS_AS_SUB('14-15 Teamsheets'!$S$2:$Z$136,$A138,'14-15 Teamsheets'!$C$2:$C$136,BJ$1)</f>
        <v>0</v>
      </c>
      <c r="BO138" s="27" t="str">
        <f>(APPS('07-08 Teamsheets'!$H$2:$R$88,$A138,'07-08 Teamsheets'!$C$2:$C$88,BO$1)+APPS('08-09 Teamsheets'!$H$2:$R$92,$A138,'08-09 Teamsheets'!$C$2:$C$92,BO$1)+APPS('09-10 Teamsheets'!$H$2:$R$98,$A138,'09-10 Teamsheets'!$C$2:$C$98,BO$1)+APPS('10-11 Teamsheets'!$H$2:$R$106,$A138,'10-11 Teamsheets'!$C$2:$C$106,BO$1)+APPS('11-12 Teamsheets'!$H$2:$R$119,$A138,'11-12 Teamsheets'!$C$2:$C$119,BO$1)+APPS('12-13 Teamsheets'!$H$2:$R$126,$A138,'12-13 Teamsheets'!$C$2:$C$126,BO$1)+APPS('13-14 Teamsheets'!$H$2:$R$132,$A138,'13-14 Teamsheets'!$C$2:$C$132,BO$1)+APPS('14-15 Teamsheets'!$H$2:$R$136,$A138,'14-15 Teamsheets'!$C$2:$C$136,BO$1)) &amp; "(" &amp; (SUBS('07-08 Teamsheets'!$S$2:$Z$88,$A138,'07-08 Teamsheets'!$C$2:$C$88,BO$1)+SUBS('08-09 Teamsheets'!$S$2:$Z$92,$A138,'08-09 Teamsheets'!$C$2:$C$92,BO$1)+SUBS('09-10 Teamsheets'!$S$2:$Z$98,$A138,'09-10 Teamsheets'!$C$2:$C$98,BO$1)+SUBS('10-11 Teamsheets'!$S$2:$Z$106,$A138,'10-11 Teamsheets'!$C$2:$C$106,BO$1)+SUBS('11-12 Teamsheets'!$S$2:$Z$119,$A138,'11-12 Teamsheets'!$C$2:$C$119,BO$1)+SUBS('12-13 Teamsheets'!$S$2:$Z$126,$A138,'12-13 Teamsheets'!$C$2:$C$126,BO$1)+SUBS('13-14 Teamsheets'!$S$2:$Z$132,$A138,'13-14 Teamsheets'!$C$2:$C$132,BO$1)+SUBS('14-15 Teamsheets'!$S$2:$Z$136,$A138,'14-15 Teamsheets'!$C$2:$C$136,BO$1)) &amp; ")"</f>
        <v>0(0)</v>
      </c>
      <c r="BP138" s="27" t="str">
        <f>(GOALS('07-08 Teamsheets'!$H$2:$R$88,$A138,'07-08 Teamsheets'!$C$2:$C$88,BO$1)+GOALS('08-09 Teamsheets'!$H$2:$R$92,$A138,'08-09 Teamsheets'!$C$2:$C$92,BO$1)+GOALS('09-10 Teamsheets'!$H$2:$R$98,$A138,'09-10 Teamsheets'!$C$2:$C$98,BO$1)+GOALS('10-11 Teamsheets'!$H$2:$R$106,$A138,'10-11 Teamsheets'!$C$2:$C$106,BO$1)+GOALS('11-12 Teamsheets'!$H$2:$R$119,$A138,'11-12 Teamsheets'!$C$2:$C$119,BO$1)+GOALS('12-13 Teamsheets'!$H$2:$R$126,$A138,'12-13 Teamsheets'!$C$2:$C$126,BO$1)+GOALS('13-14 Teamsheets'!$H$2:$R$132,$A138,'13-14 Teamsheets'!$C$2:$C$132,BO$1)+GOALS('14-15 Teamsheets'!$H$2:$R$136,$A138,'14-15 Teamsheets'!$C$2:$C$136,BO$1)) &amp; "(" &amp; (GOALS('07-08 Teamsheets'!$S$2:$Z$88,$A138,'07-08 Teamsheets'!$C$2:$C$88,BO$1)+GOALS('08-09 Teamsheets'!$S$2:$Z$92,$A138,'08-09 Teamsheets'!$C$2:$C$92,BO$1)+GOALS('09-10 Teamsheets'!$S$2:$Z$98,$A138,'09-10 Teamsheets'!$C$2:$C$98,BO$1)+GOALS('10-11 Teamsheets'!$S$2:$Z$106,$A138,'10-11 Teamsheets'!$C$2:$C$106,BO$1)+GOALS('11-12 Teamsheets'!$S$2:$Z$119,$A138,'11-12 Teamsheets'!$C$2:$C$119,BO$1)+GOALS('12-13 Teamsheets'!$S$2:$Z$126,$A138,'12-13 Teamsheets'!$C$2:$C$126,BO$1)+GOALS('13-14 Teamsheets'!$S$2:$Z$132,$A138,'13-14 Teamsheets'!$C$2:$C$132,BO$1)+GOALS('14-15 Teamsheets'!$S$2:$Z$136,$A138,'14-15 Teamsheets'!$C$2:$C$136,BO$1)) &amp; ")"</f>
        <v>0(0)</v>
      </c>
      <c r="BQ138" s="27">
        <f>Clean_sheet('07-08 Teamsheets'!$C$2:$H$92,$A138,BO$1)+Clean_sheet('08-09 Teamsheets'!$C$2:$H$92,$A138,BO$1)+Clean_sheet('09-10 Teamsheets'!$C$2:$H$98,$A138,BO$1)+Clean_sheet('10-11 Teamsheets'!$C$2:$H$106,$A138,BO$1)+Clean_sheet('11-12 Teamsheets'!$C$2:$H$119,$A138,BO$1)+Clean_sheet('12-13 Teamsheets'!$C$2:$H$126,$A138,BO$1)+Clean_sheet('13-14 Teamsheets'!$C$2:$H$132,$A138,BO$1)+Clean_sheet('14-15 Teamsheets'!$C$2:$H$136,$A138,BO$1)</f>
        <v>0</v>
      </c>
      <c r="BR138" s="27" t="str">
        <f>(CARDS('07-08 Teamsheets'!$H$2:$Z$88,$A138,$CX$2,'07-08 Teamsheets'!$C$2:$C$88,BO$1)+CARDS('08-09 Teamsheets'!$H$2:$Z$92,$A138,$CX$2,'08-09 Teamsheets'!$C$2:$C$92,BO$1)+CARDS('09-10 Teamsheets'!$H$2:$Z$98,$A138,$CX$2,'09-10 Teamsheets'!$C$2:$C$98,BO$1)+CARDS('10-11 Teamsheets'!$H$2:$Z$106,$A138,$CX$2,'10-11 Teamsheets'!$C$2:$C$106,BO$1)+CARDS('11-12 Teamsheets'!$H$2:$Z$119,$A138,$CX$2,'11-12 Teamsheets'!$C$2:$C$119,BO$1)+CARDS('12-13 Teamsheets'!$H$2:$Z$126,$A138,$CX$2,'12-13 Teamsheets'!$C$2:$C$126,BO$1)+CARDS('13-14 Teamsheets'!$H$2:$Z$132,$A138,$CX$2,'13-14 Teamsheets'!$C$2:$C$132,BO$1)+CARDS('14-15 Teamsheets'!$H$2:$Z$136,$A138,$CX$2,'14-15 Teamsheets'!$C$2:$C$136,BO$1)) &amp; "(" &amp; (CARDS('07-08 Teamsheets'!$H$2:$Z$88,$A138,$CX$3,'07-08 Teamsheets'!$C$2:$C$88,BO$1)+CARDS('08-09 Teamsheets'!$H$2:$Z$92,$A138,$CX$3,'08-09 Teamsheets'!$C$2:$C$92,BO$1)+CARDS('09-10 Teamsheets'!$H$2:$Z$98,$A138,$CX$3,'09-10 Teamsheets'!$C$2:$C$98,BO$1)+CARDS('10-11 Teamsheets'!$H$2:$Z$106,$A138,$CX$3,'10-11 Teamsheets'!$C$2:$C$106,BO$1)+CARDS('11-12 Teamsheets'!$H$2:$Z$119,$A138,$CX$3,'11-12 Teamsheets'!$C$2:$C$119,BO$1)+CARDS('12-13 Teamsheets'!$H$2:$Z$126,$A138,$CX$3,'12-13 Teamsheets'!$C$2:$C$126,BO$1)+CARDS('13-14 Teamsheets'!$H$2:$Z$132,$A138,$CX$3,'13-14 Teamsheets'!$C$2:$C$132,BO$1)+CARDS('14-15 Teamsheets'!$H$2:$Z$136,$A138,$CX$3,'14-15 Teamsheets'!$C$2:$C$136,BO$1)) &amp; ")"</f>
        <v>0(0)</v>
      </c>
      <c r="BS138" s="82">
        <f>MINS_PLAYED('07-08 Teamsheets'!$H$2:$R$88,$A138,'07-08 Teamsheets'!$C$2:$C$88,BO$1)+MINS_PLAYED('08-09 Teamsheets'!$H$2:$R$92,$A138,'08-09 Teamsheets'!$C$2:$C$92,BO$1)+MINS_PLAYED('09-10 Teamsheets'!$H$2:$R$98,$A138,'09-10 Teamsheets'!$C$2:$C$98,BO$1)+MINS_PLAYED('10-11 Teamsheets'!$H$2:$R$106,$A138,'10-11 Teamsheets'!$C$2:$C$106,BO$1)+MINS_PLAYED('11-12 Teamsheets'!$H$2:$R$119,$A138,'11-12 Teamsheets'!$C$2:$C$119,BO$1)+MINS_PLAYED('12-13 Teamsheets'!$H$2:$R$126,$A138,'12-13 Teamsheets'!$C$2:$C$126,BO$1)+MINS_PLAYED('13-14 Teamsheets'!$H$2:$R$132,$A138,'13-14 Teamsheets'!$C$2:$C$132,BO$1)+MINS_PLAYED('14-15 Teamsheets'!$H$2:$R$136,$A138,'14-15 Teamsheets'!$C$2:$C$136,BO$1)+MINS_AS_SUB('07-08 Teamsheets'!$S$2:$Z$88,$A138,'07-08 Teamsheets'!$C$2:$C$88,BO$1)+MINS_AS_SUB('08-09 Teamsheets'!$S$2:$Z$92,$A138,'08-09 Teamsheets'!$C$2:$C$92,BO$1)+MINS_AS_SUB('09-10 Teamsheets'!$S$2:$Z$98,$A138,'09-10 Teamsheets'!$C$2:$C$98,BO$1)+MINS_AS_SUB('10-11 Teamsheets'!$S$2:$Z$106,$A138,'10-11 Teamsheets'!$C$2:$C$106,BO$1)+MINS_AS_SUB('11-12 Teamsheets'!$S$2:$Z$119,$A138,'11-12 Teamsheets'!$C$2:$C$119,BO$1)+MINS_AS_SUB('12-13 Teamsheets'!$S$2:$Z$126,$A138,'12-13 Teamsheets'!$C$2:$C$126,BO$1)+MINS_AS_SUB('13-14 Teamsheets'!$S$2:$Z$132,$A138,'13-14 Teamsheets'!$C$2:$C$132,BO$1)+MINS_AS_SUB('14-15 Teamsheets'!$S$2:$Z$136,$A138,'14-15 Teamsheets'!$C$2:$C$136,BO$1)</f>
        <v>0</v>
      </c>
      <c r="BT138" s="71">
        <f>APPS('05-06 Teamsheets'!$H$2:$R$71,$A138,'05-06 Teamsheets'!$C$2:$C$71,B$1)+SUBS('05-06 Teamsheets'!$S$2:$W$71,$A138,'05-06 Teamsheets'!$C$2:$C$71,B$1)+APPS('06-07 Teamsheets'!$H$2:$R$83,$A138,'06-07 Teamsheets'!$C$2:$C$83,G$1)+SUBS('06-07 Teamsheets'!$S$2:$Z$83,$A138,'06-07 Teamsheets'!$C$2:$C$83,G$1)+APPS('07-08 Teamsheets'!$H$2:$R$88,$A138,'07-08 Teamsheets'!$C$2:$C$88,L$1)+SUBS('07-08 Teamsheets'!$S$2:$Z$88,$A138,'07-08 Teamsheets'!$C$2:$C$88,L$1)+APPS('08-09 Teamsheets'!$H$2:$R$92,$A138,'08-09 Teamsheets'!$C$2:$C$92,Q$1)+SUBS('08-09 Teamsheets'!$S$2:$Z$92,$A138,'08-09 Teamsheets'!$C$2:$C$92,Q$1)+APPS('09-10 Teamsheets'!$H$2:$R$98,$A138,'09-10 Teamsheets'!$C$2:$C$98,Q$1)+SUBS('09-10 Teamsheets'!$S$2:$Z$98,$A138,'09-10 Teamsheets'!$C$2:$C$98,Q$1)+APPS('10-11 Teamsheets'!$H$2:$R$107,$A138,'10-11 Teamsheets'!$C$2:$C$107,Q$1)+SUBS('10-11 Teamsheets'!$S$2:$Z$107,$A138,'10-11 Teamsheets'!$C$2:$C$107,Q$1)+APPS('11-12 Teamsheets'!$H$2:$R$119,$A138,'11-12 Teamsheets'!$C$2:$C$119,Q$1)+SUBS('11-12 Teamsheets'!$S$2:$Z$119,$A138,'11-12 Teamsheets'!$C$2:$C$119,Q$1)+APPS('12-13 Teamsheets'!$H$2:$R$126,$A138,'12-13 Teamsheets'!$C$2:$C$126,Q$1)+SUBS('12-13 Teamsheets'!$S$2:$Z$126,$A138,'12-13 Teamsheets'!$C$2:$C$126,Q$1)+APPS('13-14 Teamsheets'!$H$2:$R$132,$A138,'13-14 Teamsheets'!$C$2:$C$132,Q$1)+SUBS('13-14 Teamsheets'!$S$2:$Z$132,$A138,'13-14 Teamsheets'!$C$2:$C$132,Q$1)+APPS('14-15 Teamsheets'!$H$2:$R$136,$A138,'14-15 Teamsheets'!$C$2:$C$136,Q$1)+SUBS('14-15 Teamsheets'!$S$2:$Z$136,$A138,'14-15 Teamsheets'!$C$2:$C$136,Q$1)</f>
        <v>1</v>
      </c>
      <c r="BU138" s="132">
        <v>0</v>
      </c>
      <c r="BV138" s="27">
        <f>APPS('07-08 Teamsheets'!$H$2:$R$88,$A138,'07-08 Teamsheets'!$C$2:$C$88,AZ$1)+SUBS('07-08 Teamsheets'!$S$2:$Z$88,$A138,'07-08 Teamsheets'!$C$2:$C$88,AZ$1)+APPS('11-12 Teamsheets'!$H$2:$R$119,$A138,'11-12 Teamsheets'!$C$2:$C$119,AZ$1)+SUBS('11-12 Teamsheets'!$S$2:$Z$119,$A138,'11-12 Teamsheets'!$C$2:$C$119,AZ$1)+APPS('12-13 Teamsheets'!$H$2:$R$126,$A138,'12-13 Teamsheets'!$C$2:$C$126,AZ$1)+SUBS('12-13 Teamsheets'!$S$2:$Z$126,$A138,'12-13 Teamsheets'!$C$2:$C$126,AZ$1)+APPS('13-14 Teamsheets'!$H$2:$R$132,$A138,'13-14 Teamsheets'!$C$2:$C$132,AZ$1)+SUBS('13-14 Teamsheets'!$S$2:$Z$132,$A138,'13-14 Teamsheets'!$C$2:$C$132,AZ$1)+APPS('14-15 Teamsheets'!$H$2:$R$136,$A138,'14-15 Teamsheets'!$C$2:$C$136,AZ$1)+SUBS('14-15 Teamsheets'!$S$2:$Z$136,$A138,'14-15 Teamsheets'!$C$2:$C$136,AZ$1)+APPS('08-09 Teamsheets'!$H$2:$R$92,$A138,'08-09 Teamsheets'!$C$2:$C$92,BE$1)+APPS('09-10 Teamsheets'!$H$2:$R$98,$A138,'09-10 Teamsheets'!$C$2:$C$98,BE$1)+SUBS('08-09 Teamsheets'!$S$2:$Z$92,$A138,'08-09 Teamsheets'!$C$2:$C$92,BE$1)+SUBS('09-10 Teamsheets'!$S$2:$Z$98,$A138,'09-10 Teamsheets'!$C$2:$C$98,BE$1)+APPS('10-11 Teamsheets'!$H$2:$R$107,$A138,'10-11 Teamsheets'!$C$2:$C$107,BE$1)+SUBS('10-11 Teamsheets'!$S$2:$Z$107,$A138,'10-11 Teamsheets'!$C$2:$C$107,BE$1)+APPS('11-12 Teamsheets'!$H$2:$R$119,$A138,'11-12 Teamsheets'!$C$2:$C$119,BE$1)+SUBS('11-12 Teamsheets'!$S$2:$Z$119,$A138,'11-12 Teamsheets'!$C$2:$C$119,BE$1)+APPS('12-13 Teamsheets'!$H$2:$R$126,$A138,'12-13 Teamsheets'!$C$2:$C$126,BE$1)+SUBS('12-13 Teamsheets'!$S$2:$Z$126,$A138,'12-13 Teamsheets'!$C$2:$C$126,BE$1)+APPS('13-14 Teamsheets'!$H$2:$R$132,$A138,'13-14 Teamsheets'!$C$2:$C$132,BE$1)+SUBS('13-14 Teamsheets'!$S$2:$Z$132,$A138,'13-14 Teamsheets'!$C$2:$C$132,BE$1)+APPS('14-15 Teamsheets'!$H$2:$R$136,$A138,'14-15 Teamsheets'!$C$2:$C$136,BE$1)+SUBS('14-15 Teamsheets'!$S$2:$Z$136,$A138,'14-15 Teamsheets'!$C$2:$C$136,BE$1)</f>
        <v>0</v>
      </c>
      <c r="BW138" s="27">
        <f>APPS('07-08 Teamsheets'!$H$2:$R$88,$A138,'07-08 Teamsheets'!$C$2:$C$88,BJ$1)+APPS('08-09 Teamsheets'!$H$2:$R$92,$A138,'08-09 Teamsheets'!$C$2:$C$92,BJ$1)+APPS('09-10 Teamsheets'!$H$2:$R$98,$A138,'09-10 Teamsheets'!$C$2:$C$98,BJ$1)+SUBS('07-08 Teamsheets'!$S$2:$Z$88,$A138,'07-08 Teamsheets'!$C$2:$C$88,BJ$1)+SUBS('08-09 Teamsheets'!$S$2:$Z$92,$A138,'08-09 Teamsheets'!$C$2:$C$92,BJ$1)+SUBS('09-10 Teamsheets'!$S$2:$Z$98,$A138,'09-10 Teamsheets'!$C$2:$C$98,BJ$1)+APPS('10-11 Teamsheets'!$H$2:$R$107,$A138,'10-11 Teamsheets'!$C$2:$C$107,BJ$1)+SUBS('10-11 Teamsheets'!$S$2:$Z$107,$A138,'10-11 Teamsheets'!$C$2:$C$107,BJ$1)+APPS('11-12 Teamsheets'!$H$2:$R$119,$A138,'11-12 Teamsheets'!$C$2:$C$119,BJ$1)+SUBS('11-12 Teamsheets'!$S$2:$Z$111,$A138,'11-12 Teamsheets'!$C$2:$C$119,BJ$1)+APPS('12-13 Teamsheets'!$H$2:$R$126,$A138,'12-13 Teamsheets'!$C$2:$C$126,BJ$1)+SUBS('12-13 Teamsheets'!$S$2:$Z$118,$A138,'12-13 Teamsheets'!$C$2:$C$126,BJ$1)+APPS('13-14 Teamsheets'!$H$2:$R$132,$A138,'13-14 Teamsheets'!$C$2:$C$132,BJ$1)+SUBS('13-14 Teamsheets'!$S$2:$Z$124,$A138,'13-14 Teamsheets'!$C$2:$C$132,BJ$1)+APPS('14-15 Teamsheets'!$H$2:$R$136,$A138,'14-15 Teamsheets'!$C$2:$C$136,BJ$1)+SUBS('14-15 Teamsheets'!$S$2:$Z$128,$A138,'14-15 Teamsheets'!$C$2:$C$136,BJ$1)</f>
        <v>0</v>
      </c>
      <c r="BX138" s="27">
        <f>APPS('07-08 Teamsheets'!$H$2:$R$88,$A138,'07-08 Teamsheets'!$C$2:$C$88,BO$1)+APPS('08-09 Teamsheets'!$H$2:$R$92,$A138,'08-09 Teamsheets'!$C$2:$C$92,BO$1)+APPS('09-10 Teamsheets'!$H$2:$R$98,$A138,'09-10 Teamsheets'!$C$2:$C$98,BO$1)+SUBS('07-08 Teamsheets'!$S$2:$Z$88,$A138,'07-08 Teamsheets'!$C$2:$C$88,BO$1)+SUBS('08-09 Teamsheets'!$S$2:$Z$92,$A138,'08-09 Teamsheets'!$C$2:$C$92,BO$1)+SUBS('09-10 Teamsheets'!$S$2:$Z$98,$A138,'09-10 Teamsheets'!$C$2:$C$98,BO$1)+APPS('10-11 Teamsheets'!$H$2:$R$107,$A138,'10-11 Teamsheets'!$C$2:$C$107,BO$1)+SUBS('10-11 Teamsheets'!$S$2:$Z$107,$A138,'10-11 Teamsheets'!$C$2:$C$107,BO$1)+APPS('11-12 Teamsheets'!$H$2:$R$119,$A138,'11-12 Teamsheets'!$C$2:$C$119,BO$1)+SUBS('11-12 Teamsheets'!$S$2:$Z$119,$A138,'11-12 Teamsheets'!$C$2:$C$119,BO$1)+APPS('12-13 Teamsheets'!$H$2:$R$126,$A138,'12-13 Teamsheets'!$C$2:$C$126,BO$1)+SUBS('12-13 Teamsheets'!$S$2:$Z$126,$A138,'12-13 Teamsheets'!$C$2:$C$126,BO$1)+APPS('13-14 Teamsheets'!$H$2:$R$132,$A138,'13-14 Teamsheets'!$C$2:$C$132,BO$1)+SUBS('13-14 Teamsheets'!$S$2:$Z$132,$A138,'13-14 Teamsheets'!$C$2:$C$132,BO$1)+APPS('14-15 Teamsheets'!$H$2:$R$136,$A138,'14-15 Teamsheets'!$C$2:$C$136,BO$1)+SUBS('14-15 Teamsheets'!$S$2:$Z$136,$A138,'14-15 Teamsheets'!$C$2:$C$136,BO$1)</f>
        <v>0</v>
      </c>
      <c r="BY138" s="28">
        <f t="shared" si="31"/>
        <v>0</v>
      </c>
      <c r="BZ138" s="27" t="str">
        <f>(APPS('05-06 Teamsheets'!$H$2:$R$71,$A138) + APPS('06-07 Teamsheets'!$H$2:$R$83,$A138) +APPS('07-08 Teamsheets'!$H$2:$R$88,$A138) + APPS('08-09 Teamsheets'!$H$2:$R$92,$A138)+APPS('09-10 Teamsheets'!$H$2:$R$98,$A138)+APPS('10-11 Teamsheets'!$H$2:$R$107,$A138)+APPS('11-12 Teamsheets'!$H$2:$R$119,$A138)+APPS('12-13 Teamsheets'!$H$2:$R$126,$A138)+APPS('13-14 Teamsheets'!$H$2:$R$132,$A138)+APPS('14-15 Teamsheets'!$H$2:$R$136,$A138)) &amp; "(" &amp; (SUBS('05-06 Teamsheets'!$S$2:$W$71,$A138)+SUBS('06-07 Teamsheets'!$S$2:$Z$83,$A138)+SUBS('07-08 Teamsheets'!$S$2:$Z$88,$A138) +SUBS('08-09 Teamsheets'!$S$2:$Z$92,$A138)+SUBS('09-10 Teamsheets'!$S$2:$Z$98,$A138)+SUBS('10-11 Teamsheets'!$S$2:$Z$107,$A138)+SUBS('11-12 Teamsheets'!$S$2:$Z$119,$A138)+SUBS('12-13 Teamsheets'!$S$2:$Z$126,$A138)+SUBS('13-14 Teamsheets'!$S$2:$Z$132,$A138)+SUBS('14-15 Teamsheets'!$S$2:$Z$136,$A138)) &amp; ")"</f>
        <v>1(0)</v>
      </c>
      <c r="CA138" s="28">
        <f t="shared" si="32"/>
        <v>1</v>
      </c>
      <c r="CB138" s="71">
        <f>GOALS('05-06 Teamsheets'!$H$2:$W$71,$A138,'05-06 Teamsheets'!$C$2:$C$71,B$1)+GOALS('06-07 Teamsheets'!$H$2:$Z$83,$A138,'06-07 Teamsheets'!$C$2:$C$83,G$1)+GOALS('07-08 Teamsheets'!$H$2:$Z$88,$A138,'07-08 Teamsheets'!$C$2:$C$88,L$1)+GOALS('08-09 Teamsheets'!$H$2:$Z$92,$A138,'08-09 Teamsheets'!$C$2:$C$92,Q$1)+GOALS('09-10 Teamsheets'!$H$2:$Z$98,$A138,'09-10 Teamsheets'!$C$2:$C$98,Q$1)+GOALS('10-11 Teamsheets'!$H$2:$Z$107,$A138,'10-11 Teamsheets'!$C$2:$C$107,Q$1)+GOALS('11-12 Teamsheets'!$H$2:$Z$119,$A138,'11-12 Teamsheets'!$C$2:$C$119,Q$1)+GOALS('12-13 Teamsheets'!$H$2:$Z$126,$A138,'12-13 Teamsheets'!$C$2:$C$126,Q$1)+GOALS('13-14 Teamsheets'!$H$2:$Z$132,$A138,'13-14 Teamsheets'!$C$2:$C$132,Q$1)+GOALS('14-15 Teamsheets'!$H$2:$Z$136,$A138,'14-15 Teamsheets'!$C$2:$C$136,Q$1)</f>
        <v>1</v>
      </c>
      <c r="CC138" s="27">
        <f>GOALS('05-06 Teamsheets'!$H$2:$W$71,$A138,'05-06 Teamsheets'!$C$2:$C$71,V$1)+GOALS('05-06 Teamsheets'!$H$2:$W$71,$A138,'05-06 Teamsheets'!$C$2:$C$71,AA$1)+GOALS('06-07 Teamsheets'!$H$2:$Z$83,$A138,'06-07 Teamsheets'!$C$2:$C$83,AF$1)+GOALS('06-07 Teamsheets'!$H$2:$Z$83,$A138,'06-07 Teamsheets'!$C$2:$C$83,AK$1)+GOALS('07-08 Teamsheets'!$H$2:$Z$88,$A138,'07-08 Teamsheets'!$C$2:$C$88,AP$1)+GOALS('07-08 Teamsheets'!$H$2:$Z$88,$A138,'07-08 Teamsheets'!$C$2:$C$88,AU$1)+GOALS('07-08 Teamsheets'!$H$2:$Z$88,$A138,'07-08 Teamsheets'!$C$2:$C$88,AZ$1)+GOALS('11-12 Teamsheets'!$H$2:$Z$119,$A138,'11-12 Teamsheets'!$C$2:$C$119,AZ$1)+GOALS('12-13 Teamsheets'!$H$2:$Z$120,$A138,'12-13 Teamsheets'!$C$2:$C$120,AZ$1)+GOALS('13-14 Teamsheets'!$H$2:$Z$126,$A138,'13-14 Teamsheets'!$C$2:$C$126,AZ$1)+GOALS('14-15 Teamsheets'!$H$2:$Z$130,$A138,'14-15 Teamsheets'!$C$2:$C$130,AZ$1)+GOALS('08-09 Teamsheets'!$H$2:$Z$92,$A138,'08-09 Teamsheets'!$C$2:$C$92,BE$1)+GOALS('09-10 Teamsheets'!$H$2:$Z$98,$A138,'09-10 Teamsheets'!$C$2:$C$98,BE$1)+GOALS('10-11 Teamsheets'!$H$2:$Z$107,$A138,'10-11 Teamsheets'!$C$2:$C$107,BE$1)+GOALS('11-12 Teamsheets'!$H$2:$Z$119,$A138,'11-12 Teamsheets'!$C$2:$C$119,BE$1)+GOALS('12-13 Teamsheets'!$H$2:$Z$126,$A138,'12-13 Teamsheets'!$C$2:$C$126,BE$1)+GOALS('13-14 Teamsheets'!$H$2:$Z$132,$A138,'13-14 Teamsheets'!$C$2:$C$132,BE$1)+GOALS('14-15 Teamsheets'!$H$2:$Z$136,$A138,'14-15 Teamsheets'!$C$2:$C$136,BE$1)</f>
        <v>0</v>
      </c>
      <c r="CD138" s="27">
        <f>GOALS('07-08 Teamsheets'!$H$2:$Z$88,$A138,'07-08 Teamsheets'!$C$2:$C$88,BJ$1)
+GOALS('08-09 Teamsheets'!$H$2:$Z$92,$A138,'08-09 Teamsheets'!$C$2:$C$92,BJ$1)
+GOALS('09-10 Teamsheets'!$H$2:$Z$98,$A138,'09-10 Teamsheets'!$C$2:$C$98,BJ$1)
+GOALS('10-11 Teamsheets'!$H$2:$Z$107,$A138,'10-11 Teamsheets'!$C$2:$C$107,BJ$1)
+GOALS('11-12 Teamsheets'!$H$2:$Z$119,$A138,'11-12 Teamsheets'!$C$2:$C$119,BJ$1)
+GOALS('12-13 Teamsheets'!$H$2:$Z$124,$A138,'12-13 Teamsheets'!$C$2:$C$124,BJ$1)+GOALS('13-14 Teamsheets'!$H$2:$Z$130,$A138,'13-14 Teamsheets'!$C$2:$C$130,BJ$1)+GOALS('14-15 Teamsheets'!$H$2:$Z$134,$A138,'14-15 Teamsheets'!$C$2:$C$134,BJ$1)
+GOALS('07-08 Teamsheets'!$H$2:$Z$88,$A138,'07-08 Teamsheets'!$C$2:$C$88,BO$1)
+GOALS('08-09 Teamsheets'!$H$2:$Z$92,$A138,'08-09 Teamsheets'!$C$2:$C$92,BO$1)
+GOALS('09-10 Teamsheets'!$H$2:$Z$98,$A138,'09-10 Teamsheets'!$C$2:$C$98,BO$1)
+GOALS('10-11 Teamsheets'!$H$2:$Z$107,$A138,'10-11 Teamsheets'!$C$2:$C$107,BO$1)
+GOALS('11-12 Teamsheets'!$H$2:$Z$119,$A138,'11-12 Teamsheets'!$C$2:$C$119,BO$1)
+GOALS('12-13 Teamsheets'!$H$2:$Z$126,$A138,'12-13 Teamsheets'!$C$2:$C$126,BO$1)+GOALS('13-14 Teamsheets'!$H$2:$Z$132,$A138,'13-14 Teamsheets'!$C$2:$C$132,BO$1)+GOALS('14-15 Teamsheets'!$H$2:$Z$136,$A138,'14-15 Teamsheets'!$C$2:$C$136,BO$1)</f>
        <v>0</v>
      </c>
      <c r="CE138" s="28">
        <f t="shared" si="33"/>
        <v>0</v>
      </c>
      <c r="CF138" s="27" t="str">
        <f>(GOALS('05-06 Teamsheets'!$H$2:$R$71,$A138) +GOALS('06-07 Teamsheets'!$H$2:$R$83,$A138) +  GOALS('07-08 Teamsheets'!$H$2:$R$88,$A138) + GOALS('08-09 Teamsheets'!$H$2:$R$92,$A138)+GOALS('09-10 Teamsheets'!$H$2:$R$98,$A138)+GOALS('10-11 Teamsheets'!$H$2:$R$107,$A138)+GOALS('11-12 Teamsheets'!$H$2:$R$119,$A138)+GOALS('12-13 Teamsheets'!$H$2:$R$126,$A138)+GOALS('13-14 Teamsheets'!$H$2:$R$132,$A138)+GOALS('14-15 Teamsheets'!$H$2:$R$136,$A138)) &amp; "(" &amp; (GOALS('05-06 Teamsheets'!$S$2:$W$71,$A138)+GOALS('06-07 Teamsheets'!$S$2:$Z$83,$A138)+GOALS('07-08 Teamsheets'!$S$2:$Z$88,$A138)+GOALS('08-09 Teamsheets'!$S$2:$Z$92,$A138)+GOALS('09-10 Teamsheets'!$S$2:$Z$98,$A138)+GOALS('10-11 Teamsheets'!$S$2:$Z$107,$A138)+GOALS('11-12 Teamsheets'!$S$2:$Z$119,$A138)+GOALS('12-13 Teamsheets'!$S$2:$Z$126,$A138)+GOALS('13-14 Teamsheets'!$S$2:$Z$132,$A138)+GOALS('14-15 Teamsheets'!$S$2:$Z$136,$A138)) &amp; ")"</f>
        <v>1(0)</v>
      </c>
      <c r="CG138" s="28">
        <f t="shared" si="34"/>
        <v>1</v>
      </c>
      <c r="CH138" s="71">
        <f t="shared" si="35"/>
        <v>0</v>
      </c>
      <c r="CI138" s="83">
        <f t="shared" si="36"/>
        <v>0</v>
      </c>
      <c r="CJ138" s="77">
        <f t="shared" si="37"/>
        <v>0</v>
      </c>
      <c r="CK138" s="74" t="str">
        <f>(CARDS('05-06 Teamsheets'!$H$2:$W$71,$A138,$CX$2)+CARDS('06-07 Teamsheets'!$H$2:$Z$83,$A138,$CX$2)+CARDS('07-08 Teamsheets'!$H$2:$Z$88,$A138,$CX$2)+CARDS('08-09 Teamsheets'!$H$2:$Z$92,$A138,$CX$2)+CARDS('09-10 Teamsheets'!$H$2:$Z$98,$A138,$CX$2)+CARDS('10-11 Teamsheets'!$H$2:$Z$107,$A138,$CX$2)+CARDS('11-12 Teamsheets'!$H$2:$Z$119,$A138,$CX$2)+CARDS('12-13 Teamsheets'!$H$2:$Z$126,$A138,$CX$2)+CARDS('13-14 Teamsheets'!$H$2:$Z$130,$A138,$CX$2)) &amp; "(" &amp; (CARDS('05-06 Teamsheets'!$H$2:$W$71,$A138,$CX$3)+CARDS('06-07 Teamsheets'!$H$2:$Z$83,$A138,$CX$3)+CARDS('07-08 Teamsheets'!$H$2:$Z$88,$A138,$CX$3)+CARDS('08-09 Teamsheets'!$H$2:$Z$92,$A138,$CX$3)+CARDS('09-10 Teamsheets'!$H$2:$Z$98,$A138,$CX$3)+CARDS('10-11 Teamsheets'!$H$2:$Z$107,$A138,$CX$3)+CARDS('11-12 Teamsheets'!$H$2:$Z$119,$A138,$CX$3)+CARDS('13-14 Teamsheets'!$H$2:$Z$130,$A138,$CX$3)) &amp; ")"</f>
        <v>0(0)</v>
      </c>
      <c r="CL138" s="28">
        <f t="shared" ref="CL138:CL204" si="53">SUM(F138,K138,P138,U138)</f>
        <v>63</v>
      </c>
      <c r="CM138" s="28">
        <f t="shared" si="47"/>
        <v>0</v>
      </c>
      <c r="CN138" s="77">
        <f t="shared" ref="CN138:CN204" si="54">SUM(CL138:CM138)</f>
        <v>63</v>
      </c>
      <c r="CO138" s="28">
        <f t="shared" si="51"/>
        <v>63</v>
      </c>
      <c r="CP138" s="28">
        <f t="shared" si="52"/>
        <v>1</v>
      </c>
      <c r="CQ138" s="77">
        <f t="shared" si="24"/>
        <v>63</v>
      </c>
      <c r="CS138" s="71">
        <f t="shared" si="48"/>
        <v>174</v>
      </c>
      <c r="CT138" s="83">
        <f t="shared" si="49"/>
        <v>168</v>
      </c>
      <c r="CU138" s="77">
        <f t="shared" si="50"/>
        <v>74</v>
      </c>
    </row>
    <row r="139" spans="1:102" x14ac:dyDescent="0.2">
      <c r="A139" s="26" t="s">
        <v>2241</v>
      </c>
      <c r="B139" s="27" t="s">
        <v>1693</v>
      </c>
      <c r="C139" s="27" t="s">
        <v>1635</v>
      </c>
      <c r="D139" s="27">
        <v>0</v>
      </c>
      <c r="E139" s="27" t="s">
        <v>1635</v>
      </c>
      <c r="F139" s="82">
        <v>1090</v>
      </c>
      <c r="G139" s="27" t="s">
        <v>1688</v>
      </c>
      <c r="H139" s="27" t="s">
        <v>1635</v>
      </c>
      <c r="I139" s="27">
        <v>0</v>
      </c>
      <c r="J139" s="27" t="s">
        <v>1635</v>
      </c>
      <c r="K139" s="82">
        <v>275</v>
      </c>
      <c r="L139" s="27" t="s">
        <v>1635</v>
      </c>
      <c r="M139" s="27" t="s">
        <v>1635</v>
      </c>
      <c r="N139" s="27">
        <v>0</v>
      </c>
      <c r="O139" s="27" t="s">
        <v>1635</v>
      </c>
      <c r="P139" s="82">
        <v>0</v>
      </c>
      <c r="Q139" s="27" t="str">
        <f>(APPS('08-09 Teamsheets'!$H$2:$R$92,$A139,'08-09 Teamsheets'!$C$2:$C$92,Q$1)+APPS('09-10 Teamsheets'!$H$2:$R$98,$A139,'09-10 Teamsheets'!$C$2:$C$98,Q$1)+APPS('10-11 Teamsheets'!$H$2:$R$107,$A139,'10-11 Teamsheets'!$C$2:$C$107,Q$1)+APPS('11-12 Teamsheets'!$H$2:$R$119,$A139,'11-12 Teamsheets'!$C$2:$C$119,Q$1)+APPS('12-13 Teamsheets'!$H$2:$R$126,$A139,'12-13 Teamsheets'!$C$2:$C$126,Q$1)+APPS('13-14 Teamsheets'!$H$2:$R$132,$A139,'13-14 Teamsheets'!$C$2:$C$132,Q$1)+APPS('14-15 Teamsheets'!$H$2:$R$136,$A139,'14-15 Teamsheets'!$C$2:$C$136,Q$1)) &amp; "(" &amp; (SUBS('08-09 Teamsheets'!$S$2:$Z$92,$A139,'08-09 Teamsheets'!$C$2:$C$92,Q$1)+SUBS('09-10 Teamsheets'!$S$2:$Z$98,$A139,'09-10 Teamsheets'!$C$2:$C$98,Q$1)+SUBS('10-11 Teamsheets'!$S$2:$Z$107,$A139,'10-11 Teamsheets'!$C$2:$C$107,Q$1)+SUBS('11-12 Teamsheets'!$S$2:$Z$119,$A139,'11-12 Teamsheets'!$C$2:$C$119,Q$1)+SUBS('12-13 Teamsheets'!$S$2:$Z$126,$A139,'12-13 Teamsheets'!$C$2:$C$126,Q$1)+SUBS('13-14 Teamsheets'!$S$2:$Z$132,$A139,'13-14 Teamsheets'!$C$2:$C$132,Q$1)+SUBS('14-15 Teamsheets'!$S$2:$Z$136,$A139,'14-15 Teamsheets'!$C$2:$C$136,Q$1)) &amp; ")"</f>
        <v>0(0)</v>
      </c>
      <c r="R139" s="27" t="str">
        <f>(GOALS('08-09 Teamsheets'!$H$2:$R$92,$A139,'08-09 Teamsheets'!$C$2:$C$92,Q$1)+GOALS('09-10 Teamsheets'!$H$2:$R$98,$A139,'09-10 Teamsheets'!$C$2:$C$98,Q$1)+GOALS('10-11 Teamsheets'!$H$2:$R$107,$A139,'10-11 Teamsheets'!$C$2:$C$107,Q$1)+GOALS('11-12 Teamsheets'!$H$2:$R$119,$A139,'11-12 Teamsheets'!$C$2:$C$119,Q$1)+GOALS('12-13 Teamsheets'!$H$2:$R$126,$A139,'12-13 Teamsheets'!$C$2:$C$126,Q$1)+GOALS('13-14 Teamsheets'!$H$2:$R$132,$A139,'13-14 Teamsheets'!$C$2:$C$132,Q$1)+GOALS('14-15 Teamsheets'!$H$2:$R$136,$A139,'14-15 Teamsheets'!$C$2:$C$136,Q$1)) &amp; "(" &amp; (GOALS('08-09 Teamsheets'!$S$2:$Z$92,$A139,'08-09 Teamsheets'!$C$2:$C$92,Q$1)+GOALS('09-10 Teamsheets'!$S$2:$Z$98,$A139,'09-10 Teamsheets'!$C$2:$C$98,Q$1)+GOALS('10-11 Teamsheets'!$S$2:$Z$107,$A139,'10-11 Teamsheets'!$C$2:$C$107,Q$1)+GOALS('11-12 Teamsheets'!$S$2:$Z$119,$A139,'11-12 Teamsheets'!$C$2:$C$119,Q$1)+GOALS('12-13 Teamsheets'!$S$2:$Z$126,$A139,'12-13 Teamsheets'!$C$2:$C$126,Q$1)+GOALS('13-14 Teamsheets'!$S$2:$Z$132,$A139,'13-14 Teamsheets'!$C$2:$C$132,Q$1)+GOALS('14-15 Teamsheets'!$S$2:$Z$136,$A139,'14-15 Teamsheets'!$C$2:$C$136,Q$1)) &amp; ")"</f>
        <v>0(0)</v>
      </c>
      <c r="S139" s="27">
        <f>Clean_sheet('08-09 Teamsheets'!$C$2:$H$92,$A139,Q$1)+Clean_sheet('09-10 Teamsheets'!$C$2:$H$98,$A139,Q$1)+Clean_sheet('10-11 Teamsheets'!$C$2:$H$107,$A139,Q$1)+Clean_sheet('11-12 Teamsheets'!$C$2:$H$119,$A139,Q$1)+Clean_sheet('12-13 Teamsheets'!$C$2:$H$126,$A139,Q$1)+Clean_sheet('13-14 Teamsheets'!$C$2:$H$132,$A139,Q$1)+Clean_sheet('14-15 Teamsheets'!$C$2:$H$136,$A139,Q$1)</f>
        <v>0</v>
      </c>
      <c r="T139" s="27" t="str">
        <f>(CARDS('08-09 Teamsheets'!$H$2:$Z$92,$A139,$CX$2,'08-09 Teamsheets'!$C$2:$C$92,Q$1)+CARDS('09-10 Teamsheets'!$H$2:$Z$98,$A139,$CX$2,'09-10 Teamsheets'!$C$2:$C$98,Q$1)+CARDS('10-11 Teamsheets'!$H$2:$Z$107,$A139,$CX$2,'10-11 Teamsheets'!$C$2:$C$107,Q$1)+CARDS('11-12 Teamsheets'!$H$2:$Z$119,$A139,$CX$2,'11-12 Teamsheets'!$C$2:$C$119,Q$1)+CARDS('12-13 Teamsheets'!$H$2:$Z$126,$A139,$CX$2,'12-13 Teamsheets'!$C$2:$C$126,Q$1)+CARDS('13-14 Teamsheets'!$H$2:$Z$132,$A139,$CX$2,'13-14 Teamsheets'!$C$2:$C$132,Q$1)+CARDS('14-15 Teamsheets'!$H$2:$Z$136,$A139,$CX$2,'14-15 Teamsheets'!$C$2:$C$136,Q$1)) &amp; "(" &amp; (CARDS('08-09 Teamsheets'!$H$2:$Z$92,$A139,$CX$3,'08-09 Teamsheets'!$C$2:$C$92,Q$1)+CARDS('09-10 Teamsheets'!$H$2:$Z$98,$A139,$CX$3,'09-10 Teamsheets'!$C$2:$C$98,Q$1)+CARDS('10-11 Teamsheets'!$H$2:$Z$107,$A139,$CX$3,'10-11 Teamsheets'!$C$2:$C$107,Q$1)+CARDS('11-12 Teamsheets'!$H$2:$Z$119,$A139,$CX$3,'11-12 Teamsheets'!$C$2:$C$119,Q$1)+CARDS('12-13 Teamsheets'!$H$2:$Z$126,$A139,$CX$3,'12-13 Teamsheets'!$C$2:$C$126,Q$1)+CARDS('13-14 Teamsheets'!$H$2:$Z$132,$A139,$CX$3,'13-14 Teamsheets'!$C$2:$C$132,Q$1)+CARDS('14-15 Teamsheets'!$H$2:$Z$136,$A139,$CX$3,'14-15 Teamsheets'!$C$2:$C$136,Q$1)) &amp; ")"</f>
        <v>0(0)</v>
      </c>
      <c r="U139" s="82">
        <f>MINS_PLAYED('08-09 Teamsheets'!$H$2:$R$92,$A139,'08-09 Teamsheets'!$C$2:$C$92,Q$1)+MINS_PLAYED('09-10 Teamsheets'!$H$2:$R$98,$A139,'09-10 Teamsheets'!$C$2:$C$98,Q$1)+ MINS_AS_SUB('08-09 Teamsheets'!$S$2:$Z$92,$A139,'08-09 Teamsheets'!$C$2:$C$92,Q$1)+ MINS_AS_SUB('09-10 Teamsheets'!$S$2:$Z$98,$A139,'09-10 Teamsheets'!$C$2:$C$98,Q$1)+MINS_PLAYED('10-11 Teamsheets'!$H$2:$R$107,$A139,'10-11 Teamsheets'!$C$2:$C$107,Q$1)+MINS_AS_SUB('10-11 Teamsheets'!$S$2:$Z$107,$A139,'10-11 Teamsheets'!$C$2:$C$107,Q$1)+MINS_PLAYED('11-12 Teamsheets'!$H$2:$R$119,$A139,'11-12 Teamsheets'!$C$2:$C$119,Q$1)+MINS_AS_SUB('11-12 Teamsheets'!$S$2:$Z$119,$A139,'11-12 Teamsheets'!$C$2:$C$119,Q$1)+MINS_PLAYED('12-13 Teamsheets'!$H$2:$R$126,$A139,'12-13 Teamsheets'!$C$2:$C$126,Q$1)+MINS_AS_SUB('12-13 Teamsheets'!$S$2:$Z$126,$A139,'12-13 Teamsheets'!$C$2:$C$126,Q$1)+MINS_PLAYED('13-14 Teamsheets'!$H$2:$R$132,$A139,'13-14 Teamsheets'!$C$2:$C$132,Q$1)+MINS_AS_SUB('13-14 Teamsheets'!$S$2:$Z$132,$A139,'13-14 Teamsheets'!$C$2:$C$132,Q$1)+MINS_PLAYED('14-15 Teamsheets'!$H$2:$R$136,$A139,'14-15 Teamsheets'!$C$2:$C$136,Q$1)+MINS_AS_SUB('14-15 Teamsheets'!$S$2:$Z$136,$A139,'14-15 Teamsheets'!$C$2:$C$136,Q$1)</f>
        <v>0</v>
      </c>
      <c r="V139" s="27" t="s">
        <v>1635</v>
      </c>
      <c r="W139" s="27" t="s">
        <v>1635</v>
      </c>
      <c r="X139" s="27">
        <v>0</v>
      </c>
      <c r="Y139" s="27" t="s">
        <v>1635</v>
      </c>
      <c r="Z139" s="82">
        <v>0</v>
      </c>
      <c r="AA139" s="27" t="s">
        <v>1636</v>
      </c>
      <c r="AB139" s="27" t="s">
        <v>1635</v>
      </c>
      <c r="AC139" s="27">
        <v>0</v>
      </c>
      <c r="AD139" s="27" t="s">
        <v>1635</v>
      </c>
      <c r="AE139" s="82">
        <v>90</v>
      </c>
      <c r="AF139" s="27" t="s">
        <v>1635</v>
      </c>
      <c r="AG139" s="27" t="s">
        <v>1635</v>
      </c>
      <c r="AH139" s="27">
        <v>0</v>
      </c>
      <c r="AI139" s="27" t="s">
        <v>1635</v>
      </c>
      <c r="AJ139" s="82">
        <v>0</v>
      </c>
      <c r="AK139" s="27" t="s">
        <v>1635</v>
      </c>
      <c r="AL139" s="27" t="s">
        <v>1635</v>
      </c>
      <c r="AM139" s="27">
        <v>0</v>
      </c>
      <c r="AN139" s="27" t="s">
        <v>1635</v>
      </c>
      <c r="AO139" s="82">
        <v>0</v>
      </c>
      <c r="AP139" s="27" t="s">
        <v>1635</v>
      </c>
      <c r="AQ139" s="27" t="s">
        <v>1635</v>
      </c>
      <c r="AR139" s="27">
        <v>0</v>
      </c>
      <c r="AS139" s="27" t="s">
        <v>1635</v>
      </c>
      <c r="AT139" s="82">
        <v>0</v>
      </c>
      <c r="AU139" s="27" t="s">
        <v>1635</v>
      </c>
      <c r="AV139" s="27" t="s">
        <v>1635</v>
      </c>
      <c r="AW139" s="27">
        <v>0</v>
      </c>
      <c r="AX139" s="27" t="s">
        <v>1635</v>
      </c>
      <c r="AY139" s="82">
        <v>0</v>
      </c>
      <c r="AZ139" s="27" t="str">
        <f>(APPS('07-08 Teamsheets'!$H$2:$R$88,$A139,'07-08 Teamsheets'!$C$2:$C$88,AZ$1)+APPS('11-12 Teamsheets'!$H$2:$R$119,$A139,'11-12 Teamsheets'!$C$2:$C$119,AZ$1)+APPS('12-13 Teamsheets'!$H$2:$R$126,$A139,'12-13 Teamsheets'!$C$2:$C$126,AZ$1)+APPS('13-14 Teamsheets'!$H$2:$R$132,$A139,'13-14 Teamsheets'!$C$2:$C$132,AZ$1)+APPS('14-15 Teamsheets'!$H$2:$R$136,$A139,'14-15 Teamsheets'!$C$2:$C$136,AZ$1)) &amp; "(" &amp; (SUBS('07-08 Teamsheets'!$S$2:$Z$88,$A139,'07-08 Teamsheets'!$C$2:$C$88,AZ$1)+SUBS('11-12 Teamsheets'!$S$2:$Z$119,$A139,'11-12 Teamsheets'!$C$2:$C$119,AZ$1)+SUBS('12-13 Teamsheets'!$S$2:$Z$126,$A139,'12-13 Teamsheets'!$C$2:$C$126,AZ$1)+SUBS('13-14 Teamsheets'!$S$2:$Z$132,$A139,'13-14 Teamsheets'!$C$2:$C$132,AZ$1)+SUBS('14-15 Teamsheets'!$S$2:$Z$136,$A139,'14-15 Teamsheets'!$C$2:$C$136,AZ$1)) &amp; ")"</f>
        <v>0(0)</v>
      </c>
      <c r="BA139" s="27" t="str">
        <f>(GOALS('07-08 Teamsheets'!$H$2:$R$88,$A139,'07-08 Teamsheets'!$C$2:$C$88,AZ$1)+GOALS('11-12 Teamsheets'!$H$2:$R$119,$A139,'11-12 Teamsheets'!$C$2:$C$119,AZ$1)+GOALS('12-13 Teamsheets'!$H$2:$R$126,$A139,'12-13 Teamsheets'!$C$2:$C$126,AZ$1)+GOALS('13-14 Teamsheets'!$H$2:$R$132,$A139,'13-14 Teamsheets'!$C$2:$C$132,AZ$1)+GOALS('14-15 Teamsheets'!$H$2:$R$136,$A139,'14-15 Teamsheets'!$C$2:$C$136,AZ$1)) &amp; "(" &amp; (GOALS('07-08 Teamsheets'!$S$2:$Z$88,$A139,'07-08 Teamsheets'!$C$2:$C$88,AZ$1)+GOALS('11-12 Teamsheets'!$S$2:$Z$119,$A139,'11-12 Teamsheets'!$C$2:$C$119,AZ$1)+GOALS('12-13 Teamsheets'!$S$2:$Z$126,$A139,'12-13 Teamsheets'!$C$2:$C$126,AZ$1)+GOALS('13-14 Teamsheets'!$S$2:$Z$132,$A139,'13-14 Teamsheets'!$C$2:$C$132,AZ$1)+GOALS('14-15 Teamsheets'!$S$2:$Z$136,$A139,'14-15 Teamsheets'!$C$2:$C$136,AZ$1)) &amp; ")"</f>
        <v>0(0)</v>
      </c>
      <c r="BB139" s="27">
        <f>Clean_sheet('07-08 Teamsheets'!$C$2:$H$92,$A139,AZ$1)+Clean_sheet('11-12 Teamsheets'!$C$2:$H$119,$A139,AZ$1)+Clean_sheet('12-13 Teamsheets'!$C$2:$H$126,$A139,AZ$1)+Clean_sheet('13-14 Teamsheets'!$C$2:$H$132,$A139,AZ$1)+Clean_sheet('14-15 Teamsheets'!$C$2:$H$136,$A139,AZ$1)</f>
        <v>0</v>
      </c>
      <c r="BC139" s="27" t="str">
        <f>(CARDS('07-08 Teamsheets'!$H$2:$Z$88,$A139,$CX$2,'07-08 Teamsheets'!$C$2:$C$88,AZ$1)+CARDS('11-12 Teamsheets'!$H$2:$Z$119,$A139,$CX$2,'11-12 Teamsheets'!$C$2:$C$119,AZ$1)+CARDS('12-13 Teamsheets'!$H$2:$Z$126,$A139,$CX$2,'12-13 Teamsheets'!$C$2:$C$126,AZ$1)+CARDS('13-14 Teamsheets'!$H$2:$Z$132,$A139,$CX$2,'13-14 Teamsheets'!$C$2:$C$132,AZ$1)+CARDS('14-15 Teamsheets'!$H$2:$Z$136,$A139,$CX$2,'14-15 Teamsheets'!$C$2:$C$136,AZ$1)) &amp; "(" &amp; (CARDS('07-08 Teamsheets'!$H$2:$Z$88,$A139,$CX$3,'07-08 Teamsheets'!$C$2:$C$88,AZ$1)+CARDS('11-12 Teamsheets'!$H$2:$Z$119,$A139,$CX$3,'11-12 Teamsheets'!$C$2:$C$119,AZ$1)+CARDS('12-13 Teamsheets'!$H$2:$Z$126,$A139,$CX$3,'12-13 Teamsheets'!$C$2:$C$126,AZ$1)+CARDS('13-14 Teamsheets'!$H$2:$Z$132,$A139,$CX$3,'13-14 Teamsheets'!$C$2:$C$132,AZ$1)+CARDS('14-15 Teamsheets'!$H$2:$Z$136,$A139,$CX$3,'14-15 Teamsheets'!$C$2:$C$136,AZ$1)) &amp; ")"</f>
        <v>0(0)</v>
      </c>
      <c r="BD139" s="82">
        <f>MINS_PLAYED('07-08 Teamsheets'!$H$2:$R$88,$A139,'07-08 Teamsheets'!$C$2:$C$88,AZ$1)+MINS_PLAYED('11-12 Teamsheets'!$H$2:$R$119,$A139,'11-12 Teamsheets'!$C$2:$C$119,AZ$1)+MINS_PLAYED('12-13 Teamsheets'!$H$2:$R$126,$A139,'12-13 Teamsheets'!$C$2:$C$126,AZ$1)+MINS_PLAYED('13-14 Teamsheets'!$H$2:$R$132,$A139,'13-14 Teamsheets'!$C$2:$C$132,AZ$1)+MINS_PLAYED('14-15 Teamsheets'!$H$2:$R$136,$A139,'14-15 Teamsheets'!$C$2:$C$136,AZ$1)+MINS_AS_SUB('07-08 Teamsheets'!$S$2:$Z$88,$A139,'07-08 Teamsheets'!$C$2:$C$88,AZ$1)+MINS_AS_SUB('11-12 Teamsheets'!$S$2:$Z$119,$A139,'11-12 Teamsheets'!$C$2:$C$119,AZ$1)+MINS_AS_SUB('12-13 Teamsheets'!$S$2:$Z$126,$A139,'12-13 Teamsheets'!$C$2:$C$126,AZ$1)+MINS_AS_SUB('13-14 Teamsheets'!$S$2:$Z$132,$A139,'13-14 Teamsheets'!$C$2:$C$132,AZ$1)+MINS_AS_SUB('14-15 Teamsheets'!$S$2:$Z$136,$A139,'14-15 Teamsheets'!$C$2:$C$136,AZ$1)</f>
        <v>0</v>
      </c>
      <c r="BE139" s="27" t="str">
        <f>(APPS('08-09 Teamsheets'!$H$2:$R$92,$A139,'08-09 Teamsheets'!$C$2:$C$92,BE$1)+APPS('09-10 Teamsheets'!$H$2:$R$98,$A139,'09-10 Teamsheets'!$C$2:$C$98,BE$1)+APPS('10-11 Teamsheets'!$H$2:$R$107,$A139,'10-11 Teamsheets'!$C$2:$C$107,BE$1)+APPS('11-12 Teamsheets'!$H$2:$R$119,$A139,'11-12 Teamsheets'!$C$2:$C$119,BE$1)+APPS('12-13 Teamsheets'!$H$2:$R$126,$A139,'12-13 Teamsheets'!$C$2:$C$126,BE$1)+APPS('13-14 Teamsheets'!$H$2:$R$132,$A139,'13-14 Teamsheets'!$C$2:$C$132,BE$1)+APPS('14-15 Teamsheets'!$H$2:$R$136,$A139,'14-15 Teamsheets'!$C$2:$C$136,BE$1)) &amp; "(" &amp; (SUBS('08-09 Teamsheets'!$S$2:$Z$92,$A139,'08-09 Teamsheets'!$C$2:$C$92,BE$1)+SUBS('09-10 Teamsheets'!$S$2:$Z$98,$A139,'09-10 Teamsheets'!$C$2:$C$98,BE$1)+SUBS('10-11 Teamsheets'!$S$2:$Z$107,$A139,'10-11 Teamsheets'!$C$2:$C$107,BE$1)+SUBS('11-12 Teamsheets'!$S$2:$Z$119,$A139,'11-12 Teamsheets'!$C$2:$C$119,BE$1)+SUBS('12-13 Teamsheets'!$S$2:$Z$126,$A139,'12-13 Teamsheets'!$C$2:$C$126,BE$1)+SUBS('13-14 Teamsheets'!$S$2:$Z$132,$A139,'13-14 Teamsheets'!$C$2:$C$132,BE$1)+SUBS('14-15 Teamsheets'!$S$2:$Z$136,$A139,'14-15 Teamsheets'!$C$2:$C$136,BE$1)) &amp; ")"</f>
        <v>0(0)</v>
      </c>
      <c r="BF139" s="27" t="str">
        <f>(GOALS('08-09 Teamsheets'!$H$2:$R$92,$A139,'08-09 Teamsheets'!$C$2:$C$92,BE$1)+GOALS('09-10 Teamsheets'!$H$2:$R$98,$A139,'09-10 Teamsheets'!$C$2:$C$98,BE$1)+GOALS('10-11 Teamsheets'!$H$2:$R$107,$A139,'10-11 Teamsheets'!$C$2:$C$107,BE$1)+GOALS('11-12 Teamsheets'!$H$2:$R$119,$A139,'11-12 Teamsheets'!$C$2:$C$119,BE$1)+GOALS('12-13 Teamsheets'!$H$2:$R$126,$A139,'12-13 Teamsheets'!$C$2:$C$126,BE$1)+GOALS('13-14 Teamsheets'!$H$2:$R$132,$A139,'13-14 Teamsheets'!$C$2:$C$132,BE$1)+GOALS('14-15 Teamsheets'!$H$2:$R$136,$A139,'14-15 Teamsheets'!$C$2:$C$136,BE$1)) &amp; "(" &amp; (GOALS('08-09 Teamsheets'!$S$2:$Z$92,$A139,'08-09 Teamsheets'!$C$2:$C$92,BE$1)+GOALS('09-10 Teamsheets'!$S$2:$Z$98,$A139,'09-10 Teamsheets'!$C$2:$C$98,BE$1)+GOALS('10-11 Teamsheets'!$S$2:$Z$107,$A139,'10-11 Teamsheets'!$C$2:$C$107,BE$1)+GOALS('11-12 Teamsheets'!$S$2:$Z$119,$A139,'11-12 Teamsheets'!$C$2:$C$119,BE$1)+GOALS('12-13 Teamsheets'!$S$2:$Z$126,$A139,'12-13 Teamsheets'!$C$2:$C$126,BE$1)+GOALS('13-14 Teamsheets'!$S$2:$Z$132,$A139,'13-14 Teamsheets'!$C$2:$C$132,BE$1)+GOALS('14-15 Teamsheets'!$S$2:$Z$136,$A139,'14-15 Teamsheets'!$C$2:$C$136,BE$1)) &amp; ")"</f>
        <v>0(0)</v>
      </c>
      <c r="BG139" s="27">
        <f>Clean_sheet('08-09 Teamsheets'!$C$2:$H$92,$A139,BE$1)+Clean_sheet('09-10 Teamsheets'!$C$2:$H$98,$A139,BE$1)+Clean_sheet('10-11 Teamsheets'!$C$2:$H$107,$A139,BE$1)+Clean_sheet('11-12 Teamsheets'!$C$2:$H$119,$A139,BE$1)+Clean_sheet('12-13 Teamsheets'!$C$2:$H$126,$A139,BE$1)+Clean_sheet('13-14 Teamsheets'!$C$2:$H$132,$A139,BE$1)+Clean_sheet('14-15 Teamsheets'!$C$2:$H$136,$A139,BE$1)</f>
        <v>0</v>
      </c>
      <c r="BH139" s="27" t="str">
        <f>(CARDS('08-09 Teamsheets'!$H$2:$Z$92,$A139,$CX$2,'08-09 Teamsheets'!$C$2:$C$92,BE$1)+CARDS('09-10 Teamsheets'!$H$2:$Z$98,$A139,$CX$2,'09-10 Teamsheets'!$C$2:$C$98,BE$1)+CARDS('10-11 Teamsheets'!$H$2:$Z$107,$A139,$CX$2,'10-11 Teamsheets'!$C$2:$C$107,BE$1)+CARDS('11-12 Teamsheets'!$H$2:$Z$119,$A139,$CX$2,'11-12 Teamsheets'!$C$2:$C$119,BE$1)+CARDS('12-13 Teamsheets'!$H$2:$Z$126,$A139,$CX$2,'12-13 Teamsheets'!$C$2:$C$126,BE$1)+CARDS('13-14 Teamsheets'!$H$2:$Z$132,$A139,$CX$2,'13-14 Teamsheets'!$C$2:$C$132,BE$1)+CARDS('14-15 Teamsheets'!$H$2:$Z$136,$A139,$CX$2,'14-15 Teamsheets'!$C$2:$C$136,BE$1)) &amp; "(" &amp; (CARDS('08-09 Teamsheets'!$H$2:$Z$92,$A139,$CX$3,'08-09 Teamsheets'!$C$2:$C$92,BE$1)+CARDS('09-10 Teamsheets'!$H$2:$Z$98,$A139,$CX$3,'09-10 Teamsheets'!$C$2:$C$98,BE$1)+CARDS('10-11 Teamsheets'!$H$2:$Z$107,$A139,$CX$3,'10-11 Teamsheets'!$C$2:$C$107,BE$1)+CARDS('11-12 Teamsheets'!$H$2:$Z$119,$A139,$CX$3,'11-12 Teamsheets'!$C$2:$C$119,BE$1)+CARDS('12-13 Teamsheets'!$H$2:$Z$126,$A139,$CX$3,'12-13 Teamsheets'!$C$2:$C$126,BE$1)+CARDS('13-14 Teamsheets'!$H$2:$Z$132,$A139,$CX$3,'13-14 Teamsheets'!$C$2:$C$132,BE$1)+CARDS('14-15 Teamsheets'!$H$2:$Z$136,$A139,$CX$3,'14-15 Teamsheets'!$C$2:$C$136,BE$1)) &amp; ")"</f>
        <v>0(0)</v>
      </c>
      <c r="BI139" s="82">
        <f>MINS_PLAYED('08-09 Teamsheets'!$H$2:$R$92,$A139,'08-09 Teamsheets'!$C$2:$C$92,BE$1)+MINS_PLAYED('09-10 Teamsheets'!$H$2:$R$98,$A139,'09-10 Teamsheets'!$C$2:$C$98,BE$1)+ MINS_AS_SUB('08-09 Teamsheets'!$S$2:$Z$92,$A139,'08-09 Teamsheets'!$C$2:$C$92,BE$1)+ MINS_AS_SUB('09-10 Teamsheets'!$S$2:$Z$98,$A139,'09-10 Teamsheets'!$C$2:$C$98,BE$1)+MINS_PLAYED('10-11 Teamsheets'!$H$2:$R$107,$A139,'10-11 Teamsheets'!$C$2:$C$107,BE$1)+MINS_AS_SUB('10-11 Teamsheets'!$S$2:$Z$107,$A139,'10-11 Teamsheets'!$C$2:$C$107,BE$1)+MINS_PLAYED('11-12 Teamsheets'!$H$2:$R$119,$A139,'11-12 Teamsheets'!$C$2:$C$119,BE$1)+MINS_AS_SUB('11-12 Teamsheets'!$S$2:$Z$119,$A139,'11-12 Teamsheets'!$C$2:$C$119,BE$1)+MINS_PLAYED('12-13 Teamsheets'!$H$2:$R$126,$A139,'12-13 Teamsheets'!$C$2:$C$126,BE$1)+MINS_AS_SUB('12-13 Teamsheets'!$S$2:$Z$126,$A139,'12-13 Teamsheets'!$C$2:$C$126,BE$1)+MINS_PLAYED('13-14 Teamsheets'!$H$2:$R$132,$A139,'13-14 Teamsheets'!$C$2:$C$132,BE$1)+MINS_AS_SUB('13-14 Teamsheets'!$S$2:$Z$132,$A139,'13-14 Teamsheets'!$C$2:$C$132,BE$1)+MINS_PLAYED('14-15 Teamsheets'!$H$2:$R$136,$A139,'14-15 Teamsheets'!$C$2:$C$136,BE$1)+MINS_AS_SUB('14-15 Teamsheets'!$S$2:$Z$136,$A139,'14-15 Teamsheets'!$C$2:$C$136,BE$1)</f>
        <v>0</v>
      </c>
      <c r="BJ139" s="27" t="str">
        <f>(APPS('07-08 Teamsheets'!$H$2:$R$88,$A139,'07-08 Teamsheets'!$C$2:$C$88,BJ$1)+APPS('08-09 Teamsheets'!$H$2:$R$92,$A139,'08-09 Teamsheets'!$C$2:$C$92,BJ$1)+APPS('09-10 Teamsheets'!$H$2:$R$98,$A139,'09-10 Teamsheets'!$C$2:$C$98,BJ$1)+APPS('10-11 Teamsheets'!$H$2:$R$106,$A139,'10-11 Teamsheets'!$C$2:$C$106,BJ$1)+APPS('11-12 Teamsheets'!$H$2:$R$119,$A139,'11-12 Teamsheets'!$C$2:$C$119,BJ$1)+APPS('12-13 Teamsheets'!$H$2:$R$126,$A139,'12-13 Teamsheets'!$C$2:$C$126,BJ$1)+APPS('13-14 Teamsheets'!$H$2:$R$132,$A139,'13-14 Teamsheets'!$C$2:$C$132,BJ$1)+APPS('14-15 Teamsheets'!$H$2:$R$136,$A139,'14-15 Teamsheets'!$C$2:$C$136,BJ$1)) &amp; "(" &amp; (SUBS('07-08 Teamsheets'!$S$2:$Z$88,$A139,'07-08 Teamsheets'!$C$2:$C$88,BJ$1)+SUBS('08-09 Teamsheets'!$S$2:$Z$92,$A139,'08-09 Teamsheets'!$C$2:$C$92,BJ$1)+SUBS('09-10 Teamsheets'!$S$2:$Z$98,$A139,'09-10 Teamsheets'!$C$2:$C$98,BJ$1)+SUBS('10-11 Teamsheets'!$S$2:$Z$106,$A139,'10-11 Teamsheets'!$C$2:$C$106,BJ$1)+SUBS('11-12 Teamsheets'!$S$2:$Z$119,$A139,'11-12 Teamsheets'!$C$2:$C$119,BJ$1)+SUBS('12-13 Teamsheets'!$S$2:$Z$126,$A139,'12-13 Teamsheets'!$C$2:$C$126,BJ$1)+SUBS('13-14 Teamsheets'!$S$2:$Z$132,$A139,'13-14 Teamsheets'!$C$2:$C$132,BJ$1)+SUBS('14-15 Teamsheets'!$S$2:$Z$136,$A139,'14-15 Teamsheets'!$C$2:$C$136,BJ$1)) &amp; ")"</f>
        <v>0(0)</v>
      </c>
      <c r="BK139" s="27" t="str">
        <f>(GOALS('07-08 Teamsheets'!$H$2:$R$88,$A139,'07-08 Teamsheets'!$C$2:$C$88,BJ$1)+GOALS('08-09 Teamsheets'!$H$2:$R$92,$A139,'08-09 Teamsheets'!$C$2:$C$92,BJ$1)+GOALS('09-10 Teamsheets'!$H$2:$R$98,$A139,'09-10 Teamsheets'!$C$2:$C$98,BJ$1)+GOALS('10-11 Teamsheets'!$H$2:$R$106,$A139,'10-11 Teamsheets'!$C$2:$C$106,BJ$1)+GOALS('11-12 Teamsheets'!$H$2:$R$119,$A139,'11-12 Teamsheets'!$C$2:$C$119,BJ$1)+GOALS('12-13 Teamsheets'!$H$2:$R$126,$A139,'12-13 Teamsheets'!$C$2:$C$126,BJ$1)+GOALS('13-14 Teamsheets'!$H$2:$R$132,$A139,'13-14 Teamsheets'!$C$2:$C$132,BJ$1)+GOALS('14-15 Teamsheets'!$H$2:$R$136,$A139,'14-15 Teamsheets'!$C$2:$C$136,BJ$1)) &amp; "(" &amp; (GOALS('07-08 Teamsheets'!$S$2:$Z$88,$A139,'07-08 Teamsheets'!$C$2:$C$88,BJ$1)+GOALS('08-09 Teamsheets'!$S$2:$Z$92,$A139,'08-09 Teamsheets'!$C$2:$C$92,BJ$1)+GOALS('09-10 Teamsheets'!$S$2:$Z$98,$A139,'09-10 Teamsheets'!$C$2:$C$98,BJ$1)+GOALS('10-11 Teamsheets'!$S$2:$Z$106,$A139,'10-11 Teamsheets'!$C$2:$C$106,BJ$1)+GOALS('11-12 Teamsheets'!$S$2:$Z$119,$A139,'11-12 Teamsheets'!$C$2:$C$119,BJ$1)+GOALS('12-13 Teamsheets'!$S$2:$Z$126,$A139,'12-13 Teamsheets'!$C$2:$C$126,BJ$1)+GOALS('13-14 Teamsheets'!$S$2:$Z$132,$A139,'13-14 Teamsheets'!$C$2:$C$132,BJ$1)+GOALS('14-15 Teamsheets'!$S$2:$Z$136,$A139,'14-15 Teamsheets'!$C$2:$C$136,BJ$1)) &amp; ")"</f>
        <v>0(0)</v>
      </c>
      <c r="BL139" s="27">
        <f>Clean_sheet('07-08 Teamsheets'!$C$2:$H$92,$A139,BJ$1)+Clean_sheet('08-09 Teamsheets'!$C$2:$H$92,$A139,BJ$1)+Clean_sheet('09-10 Teamsheets'!$C$2:$H$98,$A139,BJ$1)+Clean_sheet('10-11 Teamsheets'!$C$2:$H$106,$A139,BJ$1)+Clean_sheet('11-12 Teamsheets'!$C$2:$H$119,$A139,BJ$1)+Clean_sheet('12-13 Teamsheets'!$C$2:$H$126,$A139,BJ$1)+Clean_sheet('13-14 Teamsheets'!$C$2:$H$132,$A139,BJ$1)+Clean_sheet('14-15 Teamsheets'!$C$2:$H$136,$A139,BJ$1)</f>
        <v>0</v>
      </c>
      <c r="BM139" s="27" t="str">
        <f>(CARDS('07-08 Teamsheets'!$H$2:$Z$88,$A139,$CX$2,'07-08 Teamsheets'!$C$2:$C$88,BJ$1)+CARDS('08-09 Teamsheets'!$H$2:$Z$92,$A139,$CX$2,'08-09 Teamsheets'!$C$2:$C$92,BJ$1)+CARDS('09-10 Teamsheets'!$H$2:$Z$98,$A139,$CX$2,'09-10 Teamsheets'!$C$2:$C$98,BJ$1)+CARDS('10-11 Teamsheets'!$H$2:$Z$106,$A139,$CX$2,'10-11 Teamsheets'!$C$2:$C$106,BJ$1)+CARDS('11-12 Teamsheets'!$H$2:$Z$119,$A139,$CX$2,'11-12 Teamsheets'!$C$2:$C$119,BJ$1)+CARDS('12-13 Teamsheets'!$H$2:$Z$126,$A139,$CX$2,'12-13 Teamsheets'!$C$2:$C$126,BJ$1)+CARDS('13-14 Teamsheets'!$H$2:$Z$132,$A139,$CX$2,'13-14 Teamsheets'!$C$2:$C$132,BJ$1)+CARDS('14-15 Teamsheets'!$H$2:$Z$136,$A139,$CX$2,'14-15 Teamsheets'!$C$2:$C$136,BJ$1)) &amp; "(" &amp; (CARDS('07-08 Teamsheets'!$H$2:$Z$88,$A139,$CX$3,'07-08 Teamsheets'!$C$2:$C$88,BJ$1)+CARDS('08-09 Teamsheets'!$H$2:$Z$92,$A139,$CX$3,'08-09 Teamsheets'!$C$2:$C$92,BJ$1)+CARDS('09-10 Teamsheets'!$H$2:$Z$98,$A139,$CX$3,'09-10 Teamsheets'!$C$2:$C$98,BJ$1)+CARDS('10-11 Teamsheets'!$H$2:$Z$106,$A139,$CX$3,'10-11 Teamsheets'!$C$2:$C$106,BJ$1)+CARDS('11-12 Teamsheets'!$H$2:$Z$119,$A139,$CX$3,'11-12 Teamsheets'!$C$2:$C$119,BJ$1)+CARDS('12-13 Teamsheets'!$H$2:$Z$126,$A139,$CX$3,'12-13 Teamsheets'!$C$2:$C$126,BJ$1)+CARDS('13-14 Teamsheets'!$H$2:$Z$132,$A139,$CX$3,'13-14 Teamsheets'!$C$2:$C$132,BJ$1)+CARDS('14-15 Teamsheets'!$H$2:$Z$136,$A139,$CX$3,'14-15 Teamsheets'!$C$2:$C$136,BJ$1)) &amp; ")"</f>
        <v>0(0)</v>
      </c>
      <c r="BN139" s="82">
        <f>MINS_PLAYED('07-08 Teamsheets'!$H$2:$R$88,$A139,'07-08 Teamsheets'!$C$2:$C$88,BJ$1)+MINS_PLAYED('08-09 Teamsheets'!$H$2:$R$92,$A139,'08-09 Teamsheets'!$C$2:$C$92,BJ$1)+MINS_PLAYED('09-10 Teamsheets'!$H$2:$R$98,$A139,'09-10 Teamsheets'!$C$2:$C$98,BJ$1)+MINS_PLAYED('10-11 Teamsheets'!$H$2:$R$106,$A139,'10-11 Teamsheets'!$C$2:$C$106,BJ$1)+MINS_PLAYED('11-12 Teamsheets'!$H$2:$R$119,$A139,'11-12 Teamsheets'!$C$2:$C$119,BJ$1)+MINS_PLAYED('12-13 Teamsheets'!$H$2:$R$126,$A139,'12-13 Teamsheets'!$C$2:$C$126,BJ$1)+MINS_PLAYED('13-14 Teamsheets'!$H$2:$R$132,$A139,'13-14 Teamsheets'!$C$2:$C$132,BJ$1)+MINS_PLAYED('14-15 Teamsheets'!$H$2:$R$136,$A139,'14-15 Teamsheets'!$C$2:$C$136,BJ$1)+MINS_AS_SUB('07-08 Teamsheets'!$S$2:$Z$88,$A139,'07-08 Teamsheets'!$C$2:$C$88,BJ$1)+MINS_AS_SUB('08-09 Teamsheets'!$S$2:$Z$92,$A139,'08-09 Teamsheets'!$C$2:$C$92,BJ$1)+MINS_AS_SUB('09-10 Teamsheets'!$S$2:$Z$98,$A139,'09-10 Teamsheets'!$C$2:$C$98,BJ$1)+MINS_AS_SUB('10-11 Teamsheets'!$S$2:$Z$106,$A139,'10-11 Teamsheets'!$C$2:$C$106,BJ$1)+MINS_AS_SUB('11-12 Teamsheets'!$S$2:$Z$119,$A139,'11-12 Teamsheets'!$C$2:$C$119,BJ$1)+MINS_AS_SUB('12-13 Teamsheets'!$S$2:$Z$126,$A139,'12-13 Teamsheets'!$C$2:$C$126,BJ$1)+MINS_AS_SUB('13-14 Teamsheets'!$S$2:$Z$132,$A139,'13-14 Teamsheets'!$C$2:$C$132,BJ$1)+MINS_AS_SUB('14-15 Teamsheets'!$S$2:$Z$136,$A139,'14-15 Teamsheets'!$C$2:$C$136,BJ$1)</f>
        <v>0</v>
      </c>
      <c r="BO139" s="27" t="str">
        <f>(APPS('07-08 Teamsheets'!$H$2:$R$88,$A139,'07-08 Teamsheets'!$C$2:$C$88,BO$1)+APPS('08-09 Teamsheets'!$H$2:$R$92,$A139,'08-09 Teamsheets'!$C$2:$C$92,BO$1)+APPS('09-10 Teamsheets'!$H$2:$R$98,$A139,'09-10 Teamsheets'!$C$2:$C$98,BO$1)+APPS('10-11 Teamsheets'!$H$2:$R$106,$A139,'10-11 Teamsheets'!$C$2:$C$106,BO$1)+APPS('11-12 Teamsheets'!$H$2:$R$119,$A139,'11-12 Teamsheets'!$C$2:$C$119,BO$1)+APPS('12-13 Teamsheets'!$H$2:$R$126,$A139,'12-13 Teamsheets'!$C$2:$C$126,BO$1)+APPS('13-14 Teamsheets'!$H$2:$R$132,$A139,'13-14 Teamsheets'!$C$2:$C$132,BO$1)+APPS('14-15 Teamsheets'!$H$2:$R$136,$A139,'14-15 Teamsheets'!$C$2:$C$136,BO$1)) &amp; "(" &amp; (SUBS('07-08 Teamsheets'!$S$2:$Z$88,$A139,'07-08 Teamsheets'!$C$2:$C$88,BO$1)+SUBS('08-09 Teamsheets'!$S$2:$Z$92,$A139,'08-09 Teamsheets'!$C$2:$C$92,BO$1)+SUBS('09-10 Teamsheets'!$S$2:$Z$98,$A139,'09-10 Teamsheets'!$C$2:$C$98,BO$1)+SUBS('10-11 Teamsheets'!$S$2:$Z$106,$A139,'10-11 Teamsheets'!$C$2:$C$106,BO$1)+SUBS('11-12 Teamsheets'!$S$2:$Z$119,$A139,'11-12 Teamsheets'!$C$2:$C$119,BO$1)+SUBS('12-13 Teamsheets'!$S$2:$Z$126,$A139,'12-13 Teamsheets'!$C$2:$C$126,BO$1)+SUBS('13-14 Teamsheets'!$S$2:$Z$132,$A139,'13-14 Teamsheets'!$C$2:$C$132,BO$1)+SUBS('14-15 Teamsheets'!$S$2:$Z$136,$A139,'14-15 Teamsheets'!$C$2:$C$136,BO$1)) &amp; ")"</f>
        <v>0(0)</v>
      </c>
      <c r="BP139" s="27" t="str">
        <f>(GOALS('07-08 Teamsheets'!$H$2:$R$88,$A139,'07-08 Teamsheets'!$C$2:$C$88,BO$1)+GOALS('08-09 Teamsheets'!$H$2:$R$92,$A139,'08-09 Teamsheets'!$C$2:$C$92,BO$1)+GOALS('09-10 Teamsheets'!$H$2:$R$98,$A139,'09-10 Teamsheets'!$C$2:$C$98,BO$1)+GOALS('10-11 Teamsheets'!$H$2:$R$106,$A139,'10-11 Teamsheets'!$C$2:$C$106,BO$1)+GOALS('11-12 Teamsheets'!$H$2:$R$119,$A139,'11-12 Teamsheets'!$C$2:$C$119,BO$1)+GOALS('12-13 Teamsheets'!$H$2:$R$126,$A139,'12-13 Teamsheets'!$C$2:$C$126,BO$1)+GOALS('13-14 Teamsheets'!$H$2:$R$132,$A139,'13-14 Teamsheets'!$C$2:$C$132,BO$1)+GOALS('14-15 Teamsheets'!$H$2:$R$136,$A139,'14-15 Teamsheets'!$C$2:$C$136,BO$1)) &amp; "(" &amp; (GOALS('07-08 Teamsheets'!$S$2:$Z$88,$A139,'07-08 Teamsheets'!$C$2:$C$88,BO$1)+GOALS('08-09 Teamsheets'!$S$2:$Z$92,$A139,'08-09 Teamsheets'!$C$2:$C$92,BO$1)+GOALS('09-10 Teamsheets'!$S$2:$Z$98,$A139,'09-10 Teamsheets'!$C$2:$C$98,BO$1)+GOALS('10-11 Teamsheets'!$S$2:$Z$106,$A139,'10-11 Teamsheets'!$C$2:$C$106,BO$1)+GOALS('11-12 Teamsheets'!$S$2:$Z$119,$A139,'11-12 Teamsheets'!$C$2:$C$119,BO$1)+GOALS('12-13 Teamsheets'!$S$2:$Z$126,$A139,'12-13 Teamsheets'!$C$2:$C$126,BO$1)+GOALS('13-14 Teamsheets'!$S$2:$Z$132,$A139,'13-14 Teamsheets'!$C$2:$C$132,BO$1)+GOALS('14-15 Teamsheets'!$S$2:$Z$136,$A139,'14-15 Teamsheets'!$C$2:$C$136,BO$1)) &amp; ")"</f>
        <v>0(0)</v>
      </c>
      <c r="BQ139" s="27">
        <f>Clean_sheet('07-08 Teamsheets'!$C$2:$H$92,$A139,BO$1)+Clean_sheet('08-09 Teamsheets'!$C$2:$H$92,$A139,BO$1)+Clean_sheet('09-10 Teamsheets'!$C$2:$H$98,$A139,BO$1)+Clean_sheet('10-11 Teamsheets'!$C$2:$H$106,$A139,BO$1)+Clean_sheet('11-12 Teamsheets'!$C$2:$H$119,$A139,BO$1)+Clean_sheet('12-13 Teamsheets'!$C$2:$H$126,$A139,BO$1)+Clean_sheet('13-14 Teamsheets'!$C$2:$H$132,$A139,BO$1)+Clean_sheet('14-15 Teamsheets'!$C$2:$H$136,$A139,BO$1)</f>
        <v>0</v>
      </c>
      <c r="BR139" s="27" t="str">
        <f>(CARDS('07-08 Teamsheets'!$H$2:$Z$88,$A139,$CX$2,'07-08 Teamsheets'!$C$2:$C$88,BO$1)+CARDS('08-09 Teamsheets'!$H$2:$Z$92,$A139,$CX$2,'08-09 Teamsheets'!$C$2:$C$92,BO$1)+CARDS('09-10 Teamsheets'!$H$2:$Z$98,$A139,$CX$2,'09-10 Teamsheets'!$C$2:$C$98,BO$1)+CARDS('10-11 Teamsheets'!$H$2:$Z$106,$A139,$CX$2,'10-11 Teamsheets'!$C$2:$C$106,BO$1)+CARDS('11-12 Teamsheets'!$H$2:$Z$119,$A139,$CX$2,'11-12 Teamsheets'!$C$2:$C$119,BO$1)+CARDS('12-13 Teamsheets'!$H$2:$Z$126,$A139,$CX$2,'12-13 Teamsheets'!$C$2:$C$126,BO$1)+CARDS('13-14 Teamsheets'!$H$2:$Z$132,$A139,$CX$2,'13-14 Teamsheets'!$C$2:$C$132,BO$1)+CARDS('14-15 Teamsheets'!$H$2:$Z$136,$A139,$CX$2,'14-15 Teamsheets'!$C$2:$C$136,BO$1)) &amp; "(" &amp; (CARDS('07-08 Teamsheets'!$H$2:$Z$88,$A139,$CX$3,'07-08 Teamsheets'!$C$2:$C$88,BO$1)+CARDS('08-09 Teamsheets'!$H$2:$Z$92,$A139,$CX$3,'08-09 Teamsheets'!$C$2:$C$92,BO$1)+CARDS('09-10 Teamsheets'!$H$2:$Z$98,$A139,$CX$3,'09-10 Teamsheets'!$C$2:$C$98,BO$1)+CARDS('10-11 Teamsheets'!$H$2:$Z$106,$A139,$CX$3,'10-11 Teamsheets'!$C$2:$C$106,BO$1)+CARDS('11-12 Teamsheets'!$H$2:$Z$119,$A139,$CX$3,'11-12 Teamsheets'!$C$2:$C$119,BO$1)+CARDS('12-13 Teamsheets'!$H$2:$Z$126,$A139,$CX$3,'12-13 Teamsheets'!$C$2:$C$126,BO$1)+CARDS('13-14 Teamsheets'!$H$2:$Z$132,$A139,$CX$3,'13-14 Teamsheets'!$C$2:$C$132,BO$1)+CARDS('14-15 Teamsheets'!$H$2:$Z$136,$A139,$CX$3,'14-15 Teamsheets'!$C$2:$C$136,BO$1)) &amp; ")"</f>
        <v>0(0)</v>
      </c>
      <c r="BS139" s="82">
        <f>MINS_PLAYED('07-08 Teamsheets'!$H$2:$R$88,$A139,'07-08 Teamsheets'!$C$2:$C$88,BO$1)+MINS_PLAYED('08-09 Teamsheets'!$H$2:$R$92,$A139,'08-09 Teamsheets'!$C$2:$C$92,BO$1)+MINS_PLAYED('09-10 Teamsheets'!$H$2:$R$98,$A139,'09-10 Teamsheets'!$C$2:$C$98,BO$1)+MINS_PLAYED('10-11 Teamsheets'!$H$2:$R$106,$A139,'10-11 Teamsheets'!$C$2:$C$106,BO$1)+MINS_PLAYED('11-12 Teamsheets'!$H$2:$R$119,$A139,'11-12 Teamsheets'!$C$2:$C$119,BO$1)+MINS_PLAYED('12-13 Teamsheets'!$H$2:$R$126,$A139,'12-13 Teamsheets'!$C$2:$C$126,BO$1)+MINS_PLAYED('13-14 Teamsheets'!$H$2:$R$132,$A139,'13-14 Teamsheets'!$C$2:$C$132,BO$1)+MINS_PLAYED('14-15 Teamsheets'!$H$2:$R$136,$A139,'14-15 Teamsheets'!$C$2:$C$136,BO$1)+MINS_AS_SUB('07-08 Teamsheets'!$S$2:$Z$88,$A139,'07-08 Teamsheets'!$C$2:$C$88,BO$1)+MINS_AS_SUB('08-09 Teamsheets'!$S$2:$Z$92,$A139,'08-09 Teamsheets'!$C$2:$C$92,BO$1)+MINS_AS_SUB('09-10 Teamsheets'!$S$2:$Z$98,$A139,'09-10 Teamsheets'!$C$2:$C$98,BO$1)+MINS_AS_SUB('10-11 Teamsheets'!$S$2:$Z$106,$A139,'10-11 Teamsheets'!$C$2:$C$106,BO$1)+MINS_AS_SUB('11-12 Teamsheets'!$S$2:$Z$119,$A139,'11-12 Teamsheets'!$C$2:$C$119,BO$1)+MINS_AS_SUB('12-13 Teamsheets'!$S$2:$Z$126,$A139,'12-13 Teamsheets'!$C$2:$C$126,BO$1)+MINS_AS_SUB('13-14 Teamsheets'!$S$2:$Z$132,$A139,'13-14 Teamsheets'!$C$2:$C$132,BO$1)+MINS_AS_SUB('14-15 Teamsheets'!$S$2:$Z$136,$A139,'14-15 Teamsheets'!$C$2:$C$136,BO$1)</f>
        <v>0</v>
      </c>
      <c r="BT139" s="71">
        <f>APPS('05-06 Teamsheets'!$H$2:$R$71,$A139,'05-06 Teamsheets'!$C$2:$C$71,B$1)+SUBS('05-06 Teamsheets'!$S$2:$W$71,$A139,'05-06 Teamsheets'!$C$2:$C$71,B$1)+APPS('06-07 Teamsheets'!$H$2:$R$83,$A139,'06-07 Teamsheets'!$C$2:$C$83,G$1)+SUBS('06-07 Teamsheets'!$S$2:$Z$83,$A139,'06-07 Teamsheets'!$C$2:$C$83,G$1)+APPS('07-08 Teamsheets'!$H$2:$R$88,$A139,'07-08 Teamsheets'!$C$2:$C$88,L$1)+SUBS('07-08 Teamsheets'!$S$2:$Z$88,$A139,'07-08 Teamsheets'!$C$2:$C$88,L$1)+APPS('08-09 Teamsheets'!$H$2:$R$92,$A139,'08-09 Teamsheets'!$C$2:$C$92,Q$1)+SUBS('08-09 Teamsheets'!$S$2:$Z$92,$A139,'08-09 Teamsheets'!$C$2:$C$92,Q$1)+APPS('09-10 Teamsheets'!$H$2:$R$98,$A139,'09-10 Teamsheets'!$C$2:$C$98,Q$1)+SUBS('09-10 Teamsheets'!$S$2:$Z$98,$A139,'09-10 Teamsheets'!$C$2:$C$98,Q$1)+APPS('10-11 Teamsheets'!$H$2:$R$107,$A139,'10-11 Teamsheets'!$C$2:$C$107,Q$1)+SUBS('10-11 Teamsheets'!$S$2:$Z$107,$A139,'10-11 Teamsheets'!$C$2:$C$107,Q$1)+APPS('11-12 Teamsheets'!$H$2:$R$119,$A139,'11-12 Teamsheets'!$C$2:$C$119,Q$1)+SUBS('11-12 Teamsheets'!$S$2:$Z$119,$A139,'11-12 Teamsheets'!$C$2:$C$119,Q$1)+APPS('12-13 Teamsheets'!$H$2:$R$126,$A139,'12-13 Teamsheets'!$C$2:$C$126,Q$1)+SUBS('12-13 Teamsheets'!$S$2:$Z$126,$A139,'12-13 Teamsheets'!$C$2:$C$126,Q$1)+APPS('13-14 Teamsheets'!$H$2:$R$132,$A139,'13-14 Teamsheets'!$C$2:$C$132,Q$1)+SUBS('13-14 Teamsheets'!$S$2:$Z$132,$A139,'13-14 Teamsheets'!$C$2:$C$132,Q$1)+APPS('14-15 Teamsheets'!$H$2:$R$136,$A139,'14-15 Teamsheets'!$C$2:$C$136,Q$1)+SUBS('14-15 Teamsheets'!$S$2:$Z$136,$A139,'14-15 Teamsheets'!$C$2:$C$136,Q$1)</f>
        <v>17</v>
      </c>
      <c r="BU139" s="132">
        <v>1</v>
      </c>
      <c r="BV139" s="27">
        <f>APPS('07-08 Teamsheets'!$H$2:$R$88,$A139,'07-08 Teamsheets'!$C$2:$C$88,AZ$1)+SUBS('07-08 Teamsheets'!$S$2:$Z$88,$A139,'07-08 Teamsheets'!$C$2:$C$88,AZ$1)+APPS('11-12 Teamsheets'!$H$2:$R$119,$A139,'11-12 Teamsheets'!$C$2:$C$119,AZ$1)+SUBS('11-12 Teamsheets'!$S$2:$Z$119,$A139,'11-12 Teamsheets'!$C$2:$C$119,AZ$1)+APPS('12-13 Teamsheets'!$H$2:$R$126,$A139,'12-13 Teamsheets'!$C$2:$C$126,AZ$1)+SUBS('12-13 Teamsheets'!$S$2:$Z$126,$A139,'12-13 Teamsheets'!$C$2:$C$126,AZ$1)+APPS('13-14 Teamsheets'!$H$2:$R$132,$A139,'13-14 Teamsheets'!$C$2:$C$132,AZ$1)+SUBS('13-14 Teamsheets'!$S$2:$Z$132,$A139,'13-14 Teamsheets'!$C$2:$C$132,AZ$1)+APPS('14-15 Teamsheets'!$H$2:$R$136,$A139,'14-15 Teamsheets'!$C$2:$C$136,AZ$1)+SUBS('14-15 Teamsheets'!$S$2:$Z$136,$A139,'14-15 Teamsheets'!$C$2:$C$136,AZ$1)+APPS('08-09 Teamsheets'!$H$2:$R$92,$A139,'08-09 Teamsheets'!$C$2:$C$92,BE$1)+APPS('09-10 Teamsheets'!$H$2:$R$98,$A139,'09-10 Teamsheets'!$C$2:$C$98,BE$1)+SUBS('08-09 Teamsheets'!$S$2:$Z$92,$A139,'08-09 Teamsheets'!$C$2:$C$92,BE$1)+SUBS('09-10 Teamsheets'!$S$2:$Z$98,$A139,'09-10 Teamsheets'!$C$2:$C$98,BE$1)+APPS('10-11 Teamsheets'!$H$2:$R$107,$A139,'10-11 Teamsheets'!$C$2:$C$107,BE$1)+SUBS('10-11 Teamsheets'!$S$2:$Z$107,$A139,'10-11 Teamsheets'!$C$2:$C$107,BE$1)+APPS('11-12 Teamsheets'!$H$2:$R$119,$A139,'11-12 Teamsheets'!$C$2:$C$119,BE$1)+SUBS('11-12 Teamsheets'!$S$2:$Z$119,$A139,'11-12 Teamsheets'!$C$2:$C$119,BE$1)+APPS('12-13 Teamsheets'!$H$2:$R$126,$A139,'12-13 Teamsheets'!$C$2:$C$126,BE$1)+SUBS('12-13 Teamsheets'!$S$2:$Z$126,$A139,'12-13 Teamsheets'!$C$2:$C$126,BE$1)+APPS('13-14 Teamsheets'!$H$2:$R$132,$A139,'13-14 Teamsheets'!$C$2:$C$132,BE$1)+SUBS('13-14 Teamsheets'!$S$2:$Z$132,$A139,'13-14 Teamsheets'!$C$2:$C$132,BE$1)+APPS('14-15 Teamsheets'!$H$2:$R$136,$A139,'14-15 Teamsheets'!$C$2:$C$136,BE$1)+SUBS('14-15 Teamsheets'!$S$2:$Z$136,$A139,'14-15 Teamsheets'!$C$2:$C$136,BE$1)</f>
        <v>0</v>
      </c>
      <c r="BW139" s="27">
        <f>APPS('07-08 Teamsheets'!$H$2:$R$88,$A139,'07-08 Teamsheets'!$C$2:$C$88,BJ$1)+APPS('08-09 Teamsheets'!$H$2:$R$92,$A139,'08-09 Teamsheets'!$C$2:$C$92,BJ$1)+APPS('09-10 Teamsheets'!$H$2:$R$98,$A139,'09-10 Teamsheets'!$C$2:$C$98,BJ$1)+SUBS('07-08 Teamsheets'!$S$2:$Z$88,$A139,'07-08 Teamsheets'!$C$2:$C$88,BJ$1)+SUBS('08-09 Teamsheets'!$S$2:$Z$92,$A139,'08-09 Teamsheets'!$C$2:$C$92,BJ$1)+SUBS('09-10 Teamsheets'!$S$2:$Z$98,$A139,'09-10 Teamsheets'!$C$2:$C$98,BJ$1)+APPS('10-11 Teamsheets'!$H$2:$R$107,$A139,'10-11 Teamsheets'!$C$2:$C$107,BJ$1)+SUBS('10-11 Teamsheets'!$S$2:$Z$107,$A139,'10-11 Teamsheets'!$C$2:$C$107,BJ$1)+APPS('11-12 Teamsheets'!$H$2:$R$119,$A139,'11-12 Teamsheets'!$C$2:$C$119,BJ$1)+SUBS('11-12 Teamsheets'!$S$2:$Z$111,$A139,'11-12 Teamsheets'!$C$2:$C$119,BJ$1)+APPS('12-13 Teamsheets'!$H$2:$R$126,$A139,'12-13 Teamsheets'!$C$2:$C$126,BJ$1)+SUBS('12-13 Teamsheets'!$S$2:$Z$118,$A139,'12-13 Teamsheets'!$C$2:$C$126,BJ$1)+APPS('13-14 Teamsheets'!$H$2:$R$132,$A139,'13-14 Teamsheets'!$C$2:$C$132,BJ$1)+SUBS('13-14 Teamsheets'!$S$2:$Z$124,$A139,'13-14 Teamsheets'!$C$2:$C$132,BJ$1)+APPS('14-15 Teamsheets'!$H$2:$R$136,$A139,'14-15 Teamsheets'!$C$2:$C$136,BJ$1)+SUBS('14-15 Teamsheets'!$S$2:$Z$128,$A139,'14-15 Teamsheets'!$C$2:$C$136,BJ$1)</f>
        <v>0</v>
      </c>
      <c r="BX139" s="27">
        <f>APPS('07-08 Teamsheets'!$H$2:$R$88,$A139,'07-08 Teamsheets'!$C$2:$C$88,BO$1)+APPS('08-09 Teamsheets'!$H$2:$R$92,$A139,'08-09 Teamsheets'!$C$2:$C$92,BO$1)+APPS('09-10 Teamsheets'!$H$2:$R$98,$A139,'09-10 Teamsheets'!$C$2:$C$98,BO$1)+SUBS('07-08 Teamsheets'!$S$2:$Z$88,$A139,'07-08 Teamsheets'!$C$2:$C$88,BO$1)+SUBS('08-09 Teamsheets'!$S$2:$Z$92,$A139,'08-09 Teamsheets'!$C$2:$C$92,BO$1)+SUBS('09-10 Teamsheets'!$S$2:$Z$98,$A139,'09-10 Teamsheets'!$C$2:$C$98,BO$1)+APPS('10-11 Teamsheets'!$H$2:$R$107,$A139,'10-11 Teamsheets'!$C$2:$C$107,BO$1)+SUBS('10-11 Teamsheets'!$S$2:$Z$107,$A139,'10-11 Teamsheets'!$C$2:$C$107,BO$1)+APPS('11-12 Teamsheets'!$H$2:$R$119,$A139,'11-12 Teamsheets'!$C$2:$C$119,BO$1)+SUBS('11-12 Teamsheets'!$S$2:$Z$119,$A139,'11-12 Teamsheets'!$C$2:$C$119,BO$1)+APPS('12-13 Teamsheets'!$H$2:$R$126,$A139,'12-13 Teamsheets'!$C$2:$C$126,BO$1)+SUBS('12-13 Teamsheets'!$S$2:$Z$126,$A139,'12-13 Teamsheets'!$C$2:$C$126,BO$1)+APPS('13-14 Teamsheets'!$H$2:$R$132,$A139,'13-14 Teamsheets'!$C$2:$C$132,BO$1)+SUBS('13-14 Teamsheets'!$S$2:$Z$132,$A139,'13-14 Teamsheets'!$C$2:$C$132,BO$1)+APPS('14-15 Teamsheets'!$H$2:$R$136,$A139,'14-15 Teamsheets'!$C$2:$C$136,BO$1)+SUBS('14-15 Teamsheets'!$S$2:$Z$136,$A139,'14-15 Teamsheets'!$C$2:$C$136,BO$1)</f>
        <v>0</v>
      </c>
      <c r="BY139" s="28">
        <f t="shared" ref="BY139:BY204" si="55">SUM(BU139:BX139)</f>
        <v>1</v>
      </c>
      <c r="BZ139" s="27" t="str">
        <f>(APPS('05-06 Teamsheets'!$H$2:$R$71,$A139) + APPS('06-07 Teamsheets'!$H$2:$R$83,$A139) +APPS('07-08 Teamsheets'!$H$2:$R$88,$A139) + APPS('08-09 Teamsheets'!$H$2:$R$92,$A139)+APPS('09-10 Teamsheets'!$H$2:$R$98,$A139)+APPS('10-11 Teamsheets'!$H$2:$R$107,$A139)+APPS('11-12 Teamsheets'!$H$2:$R$119,$A139)+APPS('12-13 Teamsheets'!$H$2:$R$126,$A139)+APPS('13-14 Teamsheets'!$H$2:$R$132,$A139)+APPS('14-15 Teamsheets'!$H$2:$R$136,$A139)) &amp; "(" &amp; (SUBS('05-06 Teamsheets'!$S$2:$W$71,$A139)+SUBS('06-07 Teamsheets'!$S$2:$Z$83,$A139)+SUBS('07-08 Teamsheets'!$S$2:$Z$88,$A139) +SUBS('08-09 Teamsheets'!$S$2:$Z$92,$A139)+SUBS('09-10 Teamsheets'!$S$2:$Z$98,$A139)+SUBS('10-11 Teamsheets'!$S$2:$Z$107,$A139)+SUBS('11-12 Teamsheets'!$S$2:$Z$119,$A139)+SUBS('12-13 Teamsheets'!$S$2:$Z$126,$A139)+SUBS('13-14 Teamsheets'!$S$2:$Z$132,$A139)+SUBS('14-15 Teamsheets'!$S$2:$Z$136,$A139)) &amp; ")"</f>
        <v>16(2)</v>
      </c>
      <c r="CA139" s="28">
        <f t="shared" ref="CA139:CA204" si="56">SUM(BT139,BY139)</f>
        <v>18</v>
      </c>
      <c r="CB139" s="71">
        <f>GOALS('05-06 Teamsheets'!$H$2:$W$71,$A139,'05-06 Teamsheets'!$C$2:$C$71,B$1)+GOALS('06-07 Teamsheets'!$H$2:$Z$83,$A139,'06-07 Teamsheets'!$C$2:$C$83,G$1)+GOALS('07-08 Teamsheets'!$H$2:$Z$88,$A139,'07-08 Teamsheets'!$C$2:$C$88,L$1)+GOALS('08-09 Teamsheets'!$H$2:$Z$92,$A139,'08-09 Teamsheets'!$C$2:$C$92,Q$1)+GOALS('09-10 Teamsheets'!$H$2:$Z$98,$A139,'09-10 Teamsheets'!$C$2:$C$98,Q$1)+GOALS('10-11 Teamsheets'!$H$2:$Z$107,$A139,'10-11 Teamsheets'!$C$2:$C$107,Q$1)+GOALS('11-12 Teamsheets'!$H$2:$Z$119,$A139,'11-12 Teamsheets'!$C$2:$C$119,Q$1)+GOALS('12-13 Teamsheets'!$H$2:$Z$126,$A139,'12-13 Teamsheets'!$C$2:$C$126,Q$1)+GOALS('13-14 Teamsheets'!$H$2:$Z$132,$A139,'13-14 Teamsheets'!$C$2:$C$132,Q$1)+GOALS('14-15 Teamsheets'!$H$2:$Z$136,$A139,'14-15 Teamsheets'!$C$2:$C$136,Q$1)</f>
        <v>0</v>
      </c>
      <c r="CC139" s="27">
        <f>GOALS('05-06 Teamsheets'!$H$2:$W$71,$A139,'05-06 Teamsheets'!$C$2:$C$71,V$1)+GOALS('05-06 Teamsheets'!$H$2:$W$71,$A139,'05-06 Teamsheets'!$C$2:$C$71,AA$1)+GOALS('06-07 Teamsheets'!$H$2:$Z$83,$A139,'06-07 Teamsheets'!$C$2:$C$83,AF$1)+GOALS('06-07 Teamsheets'!$H$2:$Z$83,$A139,'06-07 Teamsheets'!$C$2:$C$83,AK$1)+GOALS('07-08 Teamsheets'!$H$2:$Z$88,$A139,'07-08 Teamsheets'!$C$2:$C$88,AP$1)+GOALS('07-08 Teamsheets'!$H$2:$Z$88,$A139,'07-08 Teamsheets'!$C$2:$C$88,AU$1)+GOALS('07-08 Teamsheets'!$H$2:$Z$88,$A139,'07-08 Teamsheets'!$C$2:$C$88,AZ$1)+GOALS('11-12 Teamsheets'!$H$2:$Z$119,$A139,'11-12 Teamsheets'!$C$2:$C$119,AZ$1)+GOALS('12-13 Teamsheets'!$H$2:$Z$120,$A139,'12-13 Teamsheets'!$C$2:$C$120,AZ$1)+GOALS('13-14 Teamsheets'!$H$2:$Z$126,$A139,'13-14 Teamsheets'!$C$2:$C$126,AZ$1)+GOALS('14-15 Teamsheets'!$H$2:$Z$130,$A139,'14-15 Teamsheets'!$C$2:$C$130,AZ$1)+GOALS('08-09 Teamsheets'!$H$2:$Z$92,$A139,'08-09 Teamsheets'!$C$2:$C$92,BE$1)+GOALS('09-10 Teamsheets'!$H$2:$Z$98,$A139,'09-10 Teamsheets'!$C$2:$C$98,BE$1)+GOALS('10-11 Teamsheets'!$H$2:$Z$107,$A139,'10-11 Teamsheets'!$C$2:$C$107,BE$1)+GOALS('11-12 Teamsheets'!$H$2:$Z$119,$A139,'11-12 Teamsheets'!$C$2:$C$119,BE$1)+GOALS('12-13 Teamsheets'!$H$2:$Z$126,$A139,'12-13 Teamsheets'!$C$2:$C$126,BE$1)+GOALS('13-14 Teamsheets'!$H$2:$Z$132,$A139,'13-14 Teamsheets'!$C$2:$C$132,BE$1)+GOALS('14-15 Teamsheets'!$H$2:$Z$136,$A139,'14-15 Teamsheets'!$C$2:$C$136,BE$1)</f>
        <v>0</v>
      </c>
      <c r="CD139" s="27">
        <f>GOALS('07-08 Teamsheets'!$H$2:$Z$88,$A139,'07-08 Teamsheets'!$C$2:$C$88,BJ$1)
+GOALS('08-09 Teamsheets'!$H$2:$Z$92,$A139,'08-09 Teamsheets'!$C$2:$C$92,BJ$1)
+GOALS('09-10 Teamsheets'!$H$2:$Z$98,$A139,'09-10 Teamsheets'!$C$2:$C$98,BJ$1)
+GOALS('10-11 Teamsheets'!$H$2:$Z$107,$A139,'10-11 Teamsheets'!$C$2:$C$107,BJ$1)
+GOALS('11-12 Teamsheets'!$H$2:$Z$119,$A139,'11-12 Teamsheets'!$C$2:$C$119,BJ$1)
+GOALS('12-13 Teamsheets'!$H$2:$Z$124,$A139,'12-13 Teamsheets'!$C$2:$C$124,BJ$1)+GOALS('13-14 Teamsheets'!$H$2:$Z$130,$A139,'13-14 Teamsheets'!$C$2:$C$130,BJ$1)+GOALS('14-15 Teamsheets'!$H$2:$Z$134,$A139,'14-15 Teamsheets'!$C$2:$C$134,BJ$1)
+GOALS('07-08 Teamsheets'!$H$2:$Z$88,$A139,'07-08 Teamsheets'!$C$2:$C$88,BO$1)
+GOALS('08-09 Teamsheets'!$H$2:$Z$92,$A139,'08-09 Teamsheets'!$C$2:$C$92,BO$1)
+GOALS('09-10 Teamsheets'!$H$2:$Z$98,$A139,'09-10 Teamsheets'!$C$2:$C$98,BO$1)
+GOALS('10-11 Teamsheets'!$H$2:$Z$107,$A139,'10-11 Teamsheets'!$C$2:$C$107,BO$1)
+GOALS('11-12 Teamsheets'!$H$2:$Z$119,$A139,'11-12 Teamsheets'!$C$2:$C$119,BO$1)
+GOALS('12-13 Teamsheets'!$H$2:$Z$126,$A139,'12-13 Teamsheets'!$C$2:$C$126,BO$1)+GOALS('13-14 Teamsheets'!$H$2:$Z$132,$A139,'13-14 Teamsheets'!$C$2:$C$132,BO$1)+GOALS('14-15 Teamsheets'!$H$2:$Z$136,$A139,'14-15 Teamsheets'!$C$2:$C$136,BO$1)</f>
        <v>0</v>
      </c>
      <c r="CE139" s="28">
        <f t="shared" ref="CE139:CE204" si="57">SUM(CC139:CD139)</f>
        <v>0</v>
      </c>
      <c r="CF139" s="27" t="str">
        <f>(GOALS('05-06 Teamsheets'!$H$2:$R$71,$A139) +GOALS('06-07 Teamsheets'!$H$2:$R$83,$A139) +  GOALS('07-08 Teamsheets'!$H$2:$R$88,$A139) + GOALS('08-09 Teamsheets'!$H$2:$R$92,$A139)+GOALS('09-10 Teamsheets'!$H$2:$R$98,$A139)+GOALS('10-11 Teamsheets'!$H$2:$R$107,$A139)+GOALS('11-12 Teamsheets'!$H$2:$R$119,$A139)+GOALS('12-13 Teamsheets'!$H$2:$R$126,$A139)+GOALS('13-14 Teamsheets'!$H$2:$R$132,$A139)+GOALS('14-15 Teamsheets'!$H$2:$R$136,$A139)) &amp; "(" &amp; (GOALS('05-06 Teamsheets'!$S$2:$W$71,$A139)+GOALS('06-07 Teamsheets'!$S$2:$Z$83,$A139)+GOALS('07-08 Teamsheets'!$S$2:$Z$88,$A139)+GOALS('08-09 Teamsheets'!$S$2:$Z$92,$A139)+GOALS('09-10 Teamsheets'!$S$2:$Z$98,$A139)+GOALS('10-11 Teamsheets'!$S$2:$Z$107,$A139)+GOALS('11-12 Teamsheets'!$S$2:$Z$119,$A139)+GOALS('12-13 Teamsheets'!$S$2:$Z$126,$A139)+GOALS('13-14 Teamsheets'!$S$2:$Z$132,$A139)+GOALS('14-15 Teamsheets'!$S$2:$Z$136,$A139)) &amp; ")"</f>
        <v>0(0)</v>
      </c>
      <c r="CG139" s="28">
        <f t="shared" ref="CG139:CG204" si="58">SUM(CB139,CE139)</f>
        <v>0</v>
      </c>
      <c r="CH139" s="71">
        <f t="shared" si="35"/>
        <v>0</v>
      </c>
      <c r="CI139" s="83">
        <f t="shared" si="36"/>
        <v>0</v>
      </c>
      <c r="CJ139" s="77">
        <f t="shared" si="37"/>
        <v>0</v>
      </c>
      <c r="CK139" s="74" t="str">
        <f>(CARDS('05-06 Teamsheets'!$H$2:$W$71,$A139,$CX$2)+CARDS('06-07 Teamsheets'!$H$2:$Z$83,$A139,$CX$2)+CARDS('07-08 Teamsheets'!$H$2:$Z$88,$A139,$CX$2)+CARDS('08-09 Teamsheets'!$H$2:$Z$92,$A139,$CX$2)+CARDS('09-10 Teamsheets'!$H$2:$Z$98,$A139,$CX$2)+CARDS('10-11 Teamsheets'!$H$2:$Z$107,$A139,$CX$2)+CARDS('11-12 Teamsheets'!$H$2:$Z$119,$A139,$CX$2)+CARDS('12-13 Teamsheets'!$H$2:$Z$126,$A139,$CX$2)+CARDS('13-14 Teamsheets'!$H$2:$Z$130,$A139,$CX$2)) &amp; "(" &amp; (CARDS('05-06 Teamsheets'!$H$2:$W$71,$A139,$CX$3)+CARDS('06-07 Teamsheets'!$H$2:$Z$83,$A139,$CX$3)+CARDS('07-08 Teamsheets'!$H$2:$Z$88,$A139,$CX$3)+CARDS('08-09 Teamsheets'!$H$2:$Z$92,$A139,$CX$3)+CARDS('09-10 Teamsheets'!$H$2:$Z$98,$A139,$CX$3)+CARDS('10-11 Teamsheets'!$H$2:$Z$107,$A139,$CX$3)+CARDS('11-12 Teamsheets'!$H$2:$Z$119,$A139,$CX$3)+CARDS('13-14 Teamsheets'!$H$2:$Z$130,$A139,$CX$3)) &amp; ")"</f>
        <v>0(0)</v>
      </c>
      <c r="CL139" s="28">
        <f t="shared" si="53"/>
        <v>1365</v>
      </c>
      <c r="CM139" s="28">
        <f t="shared" si="47"/>
        <v>90</v>
      </c>
      <c r="CN139" s="77">
        <f t="shared" si="54"/>
        <v>1455</v>
      </c>
      <c r="CO139" s="28">
        <f t="shared" si="51"/>
        <v>80.833333333333329</v>
      </c>
      <c r="CP139" s="28">
        <f t="shared" si="52"/>
        <v>0</v>
      </c>
      <c r="CQ139" s="77">
        <f t="shared" si="24"/>
        <v>0</v>
      </c>
      <c r="CS139" s="71">
        <f t="shared" si="48"/>
        <v>83</v>
      </c>
      <c r="CT139" s="83">
        <f t="shared" si="49"/>
        <v>73</v>
      </c>
      <c r="CU139" s="77">
        <f t="shared" si="50"/>
        <v>101</v>
      </c>
    </row>
    <row r="140" spans="1:102" x14ac:dyDescent="0.2">
      <c r="A140" s="26" t="s">
        <v>2326</v>
      </c>
      <c r="B140" s="27" t="s">
        <v>1695</v>
      </c>
      <c r="C140" s="27" t="s">
        <v>1696</v>
      </c>
      <c r="D140" s="27">
        <v>0</v>
      </c>
      <c r="E140" s="27" t="s">
        <v>1647</v>
      </c>
      <c r="F140" s="82">
        <v>2004</v>
      </c>
      <c r="G140" s="27" t="s">
        <v>1746</v>
      </c>
      <c r="H140" s="27" t="s">
        <v>1635</v>
      </c>
      <c r="I140" s="27">
        <v>0</v>
      </c>
      <c r="J140" s="27" t="s">
        <v>1635</v>
      </c>
      <c r="K140" s="82">
        <v>321</v>
      </c>
      <c r="L140" s="27" t="s">
        <v>1635</v>
      </c>
      <c r="M140" s="27" t="s">
        <v>1635</v>
      </c>
      <c r="N140" s="27">
        <v>0</v>
      </c>
      <c r="O140" s="27" t="s">
        <v>1635</v>
      </c>
      <c r="P140" s="82">
        <v>0</v>
      </c>
      <c r="Q140" s="27" t="str">
        <f>(APPS('08-09 Teamsheets'!$H$2:$R$92,$A140,'08-09 Teamsheets'!$C$2:$C$92,Q$1)+APPS('09-10 Teamsheets'!$H$2:$R$98,$A140,'09-10 Teamsheets'!$C$2:$C$98,Q$1)+APPS('10-11 Teamsheets'!$H$2:$R$107,$A140,'10-11 Teamsheets'!$C$2:$C$107,Q$1)+APPS('11-12 Teamsheets'!$H$2:$R$119,$A140,'11-12 Teamsheets'!$C$2:$C$119,Q$1)+APPS('12-13 Teamsheets'!$H$2:$R$126,$A140,'12-13 Teamsheets'!$C$2:$C$126,Q$1)+APPS('13-14 Teamsheets'!$H$2:$R$132,$A140,'13-14 Teamsheets'!$C$2:$C$132,Q$1)+APPS('14-15 Teamsheets'!$H$2:$R$136,$A140,'14-15 Teamsheets'!$C$2:$C$136,Q$1)) &amp; "(" &amp; (SUBS('08-09 Teamsheets'!$S$2:$Z$92,$A140,'08-09 Teamsheets'!$C$2:$C$92,Q$1)+SUBS('09-10 Teamsheets'!$S$2:$Z$98,$A140,'09-10 Teamsheets'!$C$2:$C$98,Q$1)+SUBS('10-11 Teamsheets'!$S$2:$Z$107,$A140,'10-11 Teamsheets'!$C$2:$C$107,Q$1)+SUBS('11-12 Teamsheets'!$S$2:$Z$119,$A140,'11-12 Teamsheets'!$C$2:$C$119,Q$1)+SUBS('12-13 Teamsheets'!$S$2:$Z$126,$A140,'12-13 Teamsheets'!$C$2:$C$126,Q$1)+SUBS('13-14 Teamsheets'!$S$2:$Z$132,$A140,'13-14 Teamsheets'!$C$2:$C$132,Q$1)+SUBS('14-15 Teamsheets'!$S$2:$Z$136,$A140,'14-15 Teamsheets'!$C$2:$C$136,Q$1)) &amp; ")"</f>
        <v>0(0)</v>
      </c>
      <c r="R140" s="27" t="str">
        <f>(GOALS('08-09 Teamsheets'!$H$2:$R$92,$A140,'08-09 Teamsheets'!$C$2:$C$92,Q$1)+GOALS('09-10 Teamsheets'!$H$2:$R$98,$A140,'09-10 Teamsheets'!$C$2:$C$98,Q$1)+GOALS('10-11 Teamsheets'!$H$2:$R$107,$A140,'10-11 Teamsheets'!$C$2:$C$107,Q$1)+GOALS('11-12 Teamsheets'!$H$2:$R$119,$A140,'11-12 Teamsheets'!$C$2:$C$119,Q$1)+GOALS('12-13 Teamsheets'!$H$2:$R$126,$A140,'12-13 Teamsheets'!$C$2:$C$126,Q$1)+GOALS('13-14 Teamsheets'!$H$2:$R$132,$A140,'13-14 Teamsheets'!$C$2:$C$132,Q$1)+GOALS('14-15 Teamsheets'!$H$2:$R$136,$A140,'14-15 Teamsheets'!$C$2:$C$136,Q$1)) &amp; "(" &amp; (GOALS('08-09 Teamsheets'!$S$2:$Z$92,$A140,'08-09 Teamsheets'!$C$2:$C$92,Q$1)+GOALS('09-10 Teamsheets'!$S$2:$Z$98,$A140,'09-10 Teamsheets'!$C$2:$C$98,Q$1)+GOALS('10-11 Teamsheets'!$S$2:$Z$107,$A140,'10-11 Teamsheets'!$C$2:$C$107,Q$1)+GOALS('11-12 Teamsheets'!$S$2:$Z$119,$A140,'11-12 Teamsheets'!$C$2:$C$119,Q$1)+GOALS('12-13 Teamsheets'!$S$2:$Z$126,$A140,'12-13 Teamsheets'!$C$2:$C$126,Q$1)+GOALS('13-14 Teamsheets'!$S$2:$Z$132,$A140,'13-14 Teamsheets'!$C$2:$C$132,Q$1)+GOALS('14-15 Teamsheets'!$S$2:$Z$136,$A140,'14-15 Teamsheets'!$C$2:$C$136,Q$1)) &amp; ")"</f>
        <v>0(0)</v>
      </c>
      <c r="S140" s="27">
        <f>Clean_sheet('08-09 Teamsheets'!$C$2:$H$92,$A140,Q$1)+Clean_sheet('09-10 Teamsheets'!$C$2:$H$98,$A140,Q$1)+Clean_sheet('10-11 Teamsheets'!$C$2:$H$107,$A140,Q$1)+Clean_sheet('11-12 Teamsheets'!$C$2:$H$119,$A140,Q$1)+Clean_sheet('12-13 Teamsheets'!$C$2:$H$126,$A140,Q$1)+Clean_sheet('13-14 Teamsheets'!$C$2:$H$132,$A140,Q$1)+Clean_sheet('14-15 Teamsheets'!$C$2:$H$136,$A140,Q$1)</f>
        <v>0</v>
      </c>
      <c r="T140" s="27" t="str">
        <f>(CARDS('08-09 Teamsheets'!$H$2:$Z$92,$A140,$CX$2,'08-09 Teamsheets'!$C$2:$C$92,Q$1)+CARDS('09-10 Teamsheets'!$H$2:$Z$98,$A140,$CX$2,'09-10 Teamsheets'!$C$2:$C$98,Q$1)+CARDS('10-11 Teamsheets'!$H$2:$Z$107,$A140,$CX$2,'10-11 Teamsheets'!$C$2:$C$107,Q$1)+CARDS('11-12 Teamsheets'!$H$2:$Z$119,$A140,$CX$2,'11-12 Teamsheets'!$C$2:$C$119,Q$1)+CARDS('12-13 Teamsheets'!$H$2:$Z$126,$A140,$CX$2,'12-13 Teamsheets'!$C$2:$C$126,Q$1)+CARDS('13-14 Teamsheets'!$H$2:$Z$132,$A140,$CX$2,'13-14 Teamsheets'!$C$2:$C$132,Q$1)+CARDS('14-15 Teamsheets'!$H$2:$Z$136,$A140,$CX$2,'14-15 Teamsheets'!$C$2:$C$136,Q$1)) &amp; "(" &amp; (CARDS('08-09 Teamsheets'!$H$2:$Z$92,$A140,$CX$3,'08-09 Teamsheets'!$C$2:$C$92,Q$1)+CARDS('09-10 Teamsheets'!$H$2:$Z$98,$A140,$CX$3,'09-10 Teamsheets'!$C$2:$C$98,Q$1)+CARDS('10-11 Teamsheets'!$H$2:$Z$107,$A140,$CX$3,'10-11 Teamsheets'!$C$2:$C$107,Q$1)+CARDS('11-12 Teamsheets'!$H$2:$Z$119,$A140,$CX$3,'11-12 Teamsheets'!$C$2:$C$119,Q$1)+CARDS('12-13 Teamsheets'!$H$2:$Z$126,$A140,$CX$3,'12-13 Teamsheets'!$C$2:$C$126,Q$1)+CARDS('13-14 Teamsheets'!$H$2:$Z$132,$A140,$CX$3,'13-14 Teamsheets'!$C$2:$C$132,Q$1)+CARDS('14-15 Teamsheets'!$H$2:$Z$136,$A140,$CX$3,'14-15 Teamsheets'!$C$2:$C$136,Q$1)) &amp; ")"</f>
        <v>0(0)</v>
      </c>
      <c r="U140" s="82">
        <f>MINS_PLAYED('08-09 Teamsheets'!$H$2:$R$92,$A140,'08-09 Teamsheets'!$C$2:$C$92,Q$1)+MINS_PLAYED('09-10 Teamsheets'!$H$2:$R$98,$A140,'09-10 Teamsheets'!$C$2:$C$98,Q$1)+ MINS_AS_SUB('08-09 Teamsheets'!$S$2:$Z$92,$A140,'08-09 Teamsheets'!$C$2:$C$92,Q$1)+ MINS_AS_SUB('09-10 Teamsheets'!$S$2:$Z$98,$A140,'09-10 Teamsheets'!$C$2:$C$98,Q$1)+MINS_PLAYED('10-11 Teamsheets'!$H$2:$R$107,$A140,'10-11 Teamsheets'!$C$2:$C$107,Q$1)+MINS_AS_SUB('10-11 Teamsheets'!$S$2:$Z$107,$A140,'10-11 Teamsheets'!$C$2:$C$107,Q$1)+MINS_PLAYED('11-12 Teamsheets'!$H$2:$R$119,$A140,'11-12 Teamsheets'!$C$2:$C$119,Q$1)+MINS_AS_SUB('11-12 Teamsheets'!$S$2:$Z$119,$A140,'11-12 Teamsheets'!$C$2:$C$119,Q$1)+MINS_PLAYED('12-13 Teamsheets'!$H$2:$R$126,$A140,'12-13 Teamsheets'!$C$2:$C$126,Q$1)+MINS_AS_SUB('12-13 Teamsheets'!$S$2:$Z$126,$A140,'12-13 Teamsheets'!$C$2:$C$126,Q$1)+MINS_PLAYED('13-14 Teamsheets'!$H$2:$R$132,$A140,'13-14 Teamsheets'!$C$2:$C$132,Q$1)+MINS_AS_SUB('13-14 Teamsheets'!$S$2:$Z$132,$A140,'13-14 Teamsheets'!$C$2:$C$132,Q$1)+MINS_PLAYED('14-15 Teamsheets'!$H$2:$R$136,$A140,'14-15 Teamsheets'!$C$2:$C$136,Q$1)+MINS_AS_SUB('14-15 Teamsheets'!$S$2:$Z$136,$A140,'14-15 Teamsheets'!$C$2:$C$136,Q$1)</f>
        <v>0</v>
      </c>
      <c r="V140" s="27" t="s">
        <v>1638</v>
      </c>
      <c r="W140" s="27" t="s">
        <v>1635</v>
      </c>
      <c r="X140" s="27">
        <v>0</v>
      </c>
      <c r="Y140" s="27" t="s">
        <v>1635</v>
      </c>
      <c r="Z140" s="82">
        <v>180</v>
      </c>
      <c r="AA140" s="27" t="s">
        <v>1638</v>
      </c>
      <c r="AB140" s="27" t="s">
        <v>1647</v>
      </c>
      <c r="AC140" s="27">
        <v>0</v>
      </c>
      <c r="AD140" s="27" t="s">
        <v>1636</v>
      </c>
      <c r="AE140" s="82">
        <v>180</v>
      </c>
      <c r="AF140" s="27" t="s">
        <v>1691</v>
      </c>
      <c r="AG140" s="27" t="s">
        <v>1635</v>
      </c>
      <c r="AH140" s="27">
        <v>0</v>
      </c>
      <c r="AI140" s="27" t="s">
        <v>1635</v>
      </c>
      <c r="AJ140" s="82">
        <v>34</v>
      </c>
      <c r="AK140" s="27" t="s">
        <v>1635</v>
      </c>
      <c r="AL140" s="27" t="s">
        <v>1635</v>
      </c>
      <c r="AM140" s="27">
        <v>0</v>
      </c>
      <c r="AN140" s="27" t="s">
        <v>1635</v>
      </c>
      <c r="AO140" s="82">
        <v>0</v>
      </c>
      <c r="AP140" s="27" t="s">
        <v>1635</v>
      </c>
      <c r="AQ140" s="27" t="s">
        <v>1635</v>
      </c>
      <c r="AR140" s="27">
        <v>0</v>
      </c>
      <c r="AS140" s="27" t="s">
        <v>1635</v>
      </c>
      <c r="AT140" s="82">
        <v>0</v>
      </c>
      <c r="AU140" s="27" t="s">
        <v>1635</v>
      </c>
      <c r="AV140" s="27" t="s">
        <v>1635</v>
      </c>
      <c r="AW140" s="27">
        <v>0</v>
      </c>
      <c r="AX140" s="27" t="s">
        <v>1635</v>
      </c>
      <c r="AY140" s="82">
        <v>0</v>
      </c>
      <c r="AZ140" s="27" t="str">
        <f>(APPS('07-08 Teamsheets'!$H$2:$R$88,$A140,'07-08 Teamsheets'!$C$2:$C$88,AZ$1)+APPS('11-12 Teamsheets'!$H$2:$R$119,$A140,'11-12 Teamsheets'!$C$2:$C$119,AZ$1)+APPS('12-13 Teamsheets'!$H$2:$R$126,$A140,'12-13 Teamsheets'!$C$2:$C$126,AZ$1)+APPS('13-14 Teamsheets'!$H$2:$R$132,$A140,'13-14 Teamsheets'!$C$2:$C$132,AZ$1)+APPS('14-15 Teamsheets'!$H$2:$R$136,$A140,'14-15 Teamsheets'!$C$2:$C$136,AZ$1)) &amp; "(" &amp; (SUBS('07-08 Teamsheets'!$S$2:$Z$88,$A140,'07-08 Teamsheets'!$C$2:$C$88,AZ$1)+SUBS('11-12 Teamsheets'!$S$2:$Z$119,$A140,'11-12 Teamsheets'!$C$2:$C$119,AZ$1)+SUBS('12-13 Teamsheets'!$S$2:$Z$126,$A140,'12-13 Teamsheets'!$C$2:$C$126,AZ$1)+SUBS('13-14 Teamsheets'!$S$2:$Z$132,$A140,'13-14 Teamsheets'!$C$2:$C$132,AZ$1)+SUBS('14-15 Teamsheets'!$S$2:$Z$136,$A140,'14-15 Teamsheets'!$C$2:$C$136,AZ$1)) &amp; ")"</f>
        <v>0(0)</v>
      </c>
      <c r="BA140" s="27" t="str">
        <f>(GOALS('07-08 Teamsheets'!$H$2:$R$88,$A140,'07-08 Teamsheets'!$C$2:$C$88,AZ$1)+GOALS('11-12 Teamsheets'!$H$2:$R$119,$A140,'11-12 Teamsheets'!$C$2:$C$119,AZ$1)+GOALS('12-13 Teamsheets'!$H$2:$R$126,$A140,'12-13 Teamsheets'!$C$2:$C$126,AZ$1)+GOALS('13-14 Teamsheets'!$H$2:$R$132,$A140,'13-14 Teamsheets'!$C$2:$C$132,AZ$1)+GOALS('14-15 Teamsheets'!$H$2:$R$136,$A140,'14-15 Teamsheets'!$C$2:$C$136,AZ$1)) &amp; "(" &amp; (GOALS('07-08 Teamsheets'!$S$2:$Z$88,$A140,'07-08 Teamsheets'!$C$2:$C$88,AZ$1)+GOALS('11-12 Teamsheets'!$S$2:$Z$119,$A140,'11-12 Teamsheets'!$C$2:$C$119,AZ$1)+GOALS('12-13 Teamsheets'!$S$2:$Z$126,$A140,'12-13 Teamsheets'!$C$2:$C$126,AZ$1)+GOALS('13-14 Teamsheets'!$S$2:$Z$132,$A140,'13-14 Teamsheets'!$C$2:$C$132,AZ$1)+GOALS('14-15 Teamsheets'!$S$2:$Z$136,$A140,'14-15 Teamsheets'!$C$2:$C$136,AZ$1)) &amp; ")"</f>
        <v>0(0)</v>
      </c>
      <c r="BB140" s="27">
        <f>Clean_sheet('07-08 Teamsheets'!$C$2:$H$92,$A140,AZ$1)+Clean_sheet('11-12 Teamsheets'!$C$2:$H$119,$A140,AZ$1)+Clean_sheet('12-13 Teamsheets'!$C$2:$H$126,$A140,AZ$1)+Clean_sheet('13-14 Teamsheets'!$C$2:$H$132,$A140,AZ$1)+Clean_sheet('14-15 Teamsheets'!$C$2:$H$136,$A140,AZ$1)</f>
        <v>0</v>
      </c>
      <c r="BC140" s="27" t="str">
        <f>(CARDS('07-08 Teamsheets'!$H$2:$Z$88,$A140,$CX$2,'07-08 Teamsheets'!$C$2:$C$88,AZ$1)+CARDS('11-12 Teamsheets'!$H$2:$Z$119,$A140,$CX$2,'11-12 Teamsheets'!$C$2:$C$119,AZ$1)+CARDS('12-13 Teamsheets'!$H$2:$Z$126,$A140,$CX$2,'12-13 Teamsheets'!$C$2:$C$126,AZ$1)+CARDS('13-14 Teamsheets'!$H$2:$Z$132,$A140,$CX$2,'13-14 Teamsheets'!$C$2:$C$132,AZ$1)+CARDS('14-15 Teamsheets'!$H$2:$Z$136,$A140,$CX$2,'14-15 Teamsheets'!$C$2:$C$136,AZ$1)) &amp; "(" &amp; (CARDS('07-08 Teamsheets'!$H$2:$Z$88,$A140,$CX$3,'07-08 Teamsheets'!$C$2:$C$88,AZ$1)+CARDS('11-12 Teamsheets'!$H$2:$Z$119,$A140,$CX$3,'11-12 Teamsheets'!$C$2:$C$119,AZ$1)+CARDS('12-13 Teamsheets'!$H$2:$Z$126,$A140,$CX$3,'12-13 Teamsheets'!$C$2:$C$126,AZ$1)+CARDS('13-14 Teamsheets'!$H$2:$Z$132,$A140,$CX$3,'13-14 Teamsheets'!$C$2:$C$132,AZ$1)+CARDS('14-15 Teamsheets'!$H$2:$Z$136,$A140,$CX$3,'14-15 Teamsheets'!$C$2:$C$136,AZ$1)) &amp; ")"</f>
        <v>0(0)</v>
      </c>
      <c r="BD140" s="82">
        <f>MINS_PLAYED('07-08 Teamsheets'!$H$2:$R$88,$A140,'07-08 Teamsheets'!$C$2:$C$88,AZ$1)+MINS_PLAYED('11-12 Teamsheets'!$H$2:$R$119,$A140,'11-12 Teamsheets'!$C$2:$C$119,AZ$1)+MINS_PLAYED('12-13 Teamsheets'!$H$2:$R$126,$A140,'12-13 Teamsheets'!$C$2:$C$126,AZ$1)+MINS_PLAYED('13-14 Teamsheets'!$H$2:$R$132,$A140,'13-14 Teamsheets'!$C$2:$C$132,AZ$1)+MINS_PLAYED('14-15 Teamsheets'!$H$2:$R$136,$A140,'14-15 Teamsheets'!$C$2:$C$136,AZ$1)+MINS_AS_SUB('07-08 Teamsheets'!$S$2:$Z$88,$A140,'07-08 Teamsheets'!$C$2:$C$88,AZ$1)+MINS_AS_SUB('11-12 Teamsheets'!$S$2:$Z$119,$A140,'11-12 Teamsheets'!$C$2:$C$119,AZ$1)+MINS_AS_SUB('12-13 Teamsheets'!$S$2:$Z$126,$A140,'12-13 Teamsheets'!$C$2:$C$126,AZ$1)+MINS_AS_SUB('13-14 Teamsheets'!$S$2:$Z$132,$A140,'13-14 Teamsheets'!$C$2:$C$132,AZ$1)+MINS_AS_SUB('14-15 Teamsheets'!$S$2:$Z$136,$A140,'14-15 Teamsheets'!$C$2:$C$136,AZ$1)</f>
        <v>0</v>
      </c>
      <c r="BE140" s="27" t="str">
        <f>(APPS('08-09 Teamsheets'!$H$2:$R$92,$A140,'08-09 Teamsheets'!$C$2:$C$92,BE$1)+APPS('09-10 Teamsheets'!$H$2:$R$98,$A140,'09-10 Teamsheets'!$C$2:$C$98,BE$1)+APPS('10-11 Teamsheets'!$H$2:$R$107,$A140,'10-11 Teamsheets'!$C$2:$C$107,BE$1)+APPS('11-12 Teamsheets'!$H$2:$R$119,$A140,'11-12 Teamsheets'!$C$2:$C$119,BE$1)+APPS('12-13 Teamsheets'!$H$2:$R$126,$A140,'12-13 Teamsheets'!$C$2:$C$126,BE$1)+APPS('13-14 Teamsheets'!$H$2:$R$132,$A140,'13-14 Teamsheets'!$C$2:$C$132,BE$1)+APPS('14-15 Teamsheets'!$H$2:$R$136,$A140,'14-15 Teamsheets'!$C$2:$C$136,BE$1)) &amp; "(" &amp; (SUBS('08-09 Teamsheets'!$S$2:$Z$92,$A140,'08-09 Teamsheets'!$C$2:$C$92,BE$1)+SUBS('09-10 Teamsheets'!$S$2:$Z$98,$A140,'09-10 Teamsheets'!$C$2:$C$98,BE$1)+SUBS('10-11 Teamsheets'!$S$2:$Z$107,$A140,'10-11 Teamsheets'!$C$2:$C$107,BE$1)+SUBS('11-12 Teamsheets'!$S$2:$Z$119,$A140,'11-12 Teamsheets'!$C$2:$C$119,BE$1)+SUBS('12-13 Teamsheets'!$S$2:$Z$126,$A140,'12-13 Teamsheets'!$C$2:$C$126,BE$1)+SUBS('13-14 Teamsheets'!$S$2:$Z$132,$A140,'13-14 Teamsheets'!$C$2:$C$132,BE$1)+SUBS('14-15 Teamsheets'!$S$2:$Z$136,$A140,'14-15 Teamsheets'!$C$2:$C$136,BE$1)) &amp; ")"</f>
        <v>0(0)</v>
      </c>
      <c r="BF140" s="27" t="str">
        <f>(GOALS('08-09 Teamsheets'!$H$2:$R$92,$A140,'08-09 Teamsheets'!$C$2:$C$92,BE$1)+GOALS('09-10 Teamsheets'!$H$2:$R$98,$A140,'09-10 Teamsheets'!$C$2:$C$98,BE$1)+GOALS('10-11 Teamsheets'!$H$2:$R$107,$A140,'10-11 Teamsheets'!$C$2:$C$107,BE$1)+GOALS('11-12 Teamsheets'!$H$2:$R$119,$A140,'11-12 Teamsheets'!$C$2:$C$119,BE$1)+GOALS('12-13 Teamsheets'!$H$2:$R$126,$A140,'12-13 Teamsheets'!$C$2:$C$126,BE$1)+GOALS('13-14 Teamsheets'!$H$2:$R$132,$A140,'13-14 Teamsheets'!$C$2:$C$132,BE$1)+GOALS('14-15 Teamsheets'!$H$2:$R$136,$A140,'14-15 Teamsheets'!$C$2:$C$136,BE$1)) &amp; "(" &amp; (GOALS('08-09 Teamsheets'!$S$2:$Z$92,$A140,'08-09 Teamsheets'!$C$2:$C$92,BE$1)+GOALS('09-10 Teamsheets'!$S$2:$Z$98,$A140,'09-10 Teamsheets'!$C$2:$C$98,BE$1)+GOALS('10-11 Teamsheets'!$S$2:$Z$107,$A140,'10-11 Teamsheets'!$C$2:$C$107,BE$1)+GOALS('11-12 Teamsheets'!$S$2:$Z$119,$A140,'11-12 Teamsheets'!$C$2:$C$119,BE$1)+GOALS('12-13 Teamsheets'!$S$2:$Z$126,$A140,'12-13 Teamsheets'!$C$2:$C$126,BE$1)+GOALS('13-14 Teamsheets'!$S$2:$Z$132,$A140,'13-14 Teamsheets'!$C$2:$C$132,BE$1)+GOALS('14-15 Teamsheets'!$S$2:$Z$136,$A140,'14-15 Teamsheets'!$C$2:$C$136,BE$1)) &amp; ")"</f>
        <v>0(0)</v>
      </c>
      <c r="BG140" s="27">
        <f>Clean_sheet('08-09 Teamsheets'!$C$2:$H$92,$A140,BE$1)+Clean_sheet('09-10 Teamsheets'!$C$2:$H$98,$A140,BE$1)+Clean_sheet('10-11 Teamsheets'!$C$2:$H$107,$A140,BE$1)+Clean_sheet('11-12 Teamsheets'!$C$2:$H$119,$A140,BE$1)+Clean_sheet('12-13 Teamsheets'!$C$2:$H$126,$A140,BE$1)+Clean_sheet('13-14 Teamsheets'!$C$2:$H$132,$A140,BE$1)+Clean_sheet('14-15 Teamsheets'!$C$2:$H$136,$A140,BE$1)</f>
        <v>0</v>
      </c>
      <c r="BH140" s="27" t="str">
        <f>(CARDS('08-09 Teamsheets'!$H$2:$Z$92,$A140,$CX$2,'08-09 Teamsheets'!$C$2:$C$92,BE$1)+CARDS('09-10 Teamsheets'!$H$2:$Z$98,$A140,$CX$2,'09-10 Teamsheets'!$C$2:$C$98,BE$1)+CARDS('10-11 Teamsheets'!$H$2:$Z$107,$A140,$CX$2,'10-11 Teamsheets'!$C$2:$C$107,BE$1)+CARDS('11-12 Teamsheets'!$H$2:$Z$119,$A140,$CX$2,'11-12 Teamsheets'!$C$2:$C$119,BE$1)+CARDS('12-13 Teamsheets'!$H$2:$Z$126,$A140,$CX$2,'12-13 Teamsheets'!$C$2:$C$126,BE$1)+CARDS('13-14 Teamsheets'!$H$2:$Z$132,$A140,$CX$2,'13-14 Teamsheets'!$C$2:$C$132,BE$1)+CARDS('14-15 Teamsheets'!$H$2:$Z$136,$A140,$CX$2,'14-15 Teamsheets'!$C$2:$C$136,BE$1)) &amp; "(" &amp; (CARDS('08-09 Teamsheets'!$H$2:$Z$92,$A140,$CX$3,'08-09 Teamsheets'!$C$2:$C$92,BE$1)+CARDS('09-10 Teamsheets'!$H$2:$Z$98,$A140,$CX$3,'09-10 Teamsheets'!$C$2:$C$98,BE$1)+CARDS('10-11 Teamsheets'!$H$2:$Z$107,$A140,$CX$3,'10-11 Teamsheets'!$C$2:$C$107,BE$1)+CARDS('11-12 Teamsheets'!$H$2:$Z$119,$A140,$CX$3,'11-12 Teamsheets'!$C$2:$C$119,BE$1)+CARDS('12-13 Teamsheets'!$H$2:$Z$126,$A140,$CX$3,'12-13 Teamsheets'!$C$2:$C$126,BE$1)+CARDS('13-14 Teamsheets'!$H$2:$Z$132,$A140,$CX$3,'13-14 Teamsheets'!$C$2:$C$132,BE$1)+CARDS('14-15 Teamsheets'!$H$2:$Z$136,$A140,$CX$3,'14-15 Teamsheets'!$C$2:$C$136,BE$1)) &amp; ")"</f>
        <v>0(0)</v>
      </c>
      <c r="BI140" s="82">
        <f>MINS_PLAYED('08-09 Teamsheets'!$H$2:$R$92,$A140,'08-09 Teamsheets'!$C$2:$C$92,BE$1)+MINS_PLAYED('09-10 Teamsheets'!$H$2:$R$98,$A140,'09-10 Teamsheets'!$C$2:$C$98,BE$1)+ MINS_AS_SUB('08-09 Teamsheets'!$S$2:$Z$92,$A140,'08-09 Teamsheets'!$C$2:$C$92,BE$1)+ MINS_AS_SUB('09-10 Teamsheets'!$S$2:$Z$98,$A140,'09-10 Teamsheets'!$C$2:$C$98,BE$1)+MINS_PLAYED('10-11 Teamsheets'!$H$2:$R$107,$A140,'10-11 Teamsheets'!$C$2:$C$107,BE$1)+MINS_AS_SUB('10-11 Teamsheets'!$S$2:$Z$107,$A140,'10-11 Teamsheets'!$C$2:$C$107,BE$1)+MINS_PLAYED('11-12 Teamsheets'!$H$2:$R$119,$A140,'11-12 Teamsheets'!$C$2:$C$119,BE$1)+MINS_AS_SUB('11-12 Teamsheets'!$S$2:$Z$119,$A140,'11-12 Teamsheets'!$C$2:$C$119,BE$1)+MINS_PLAYED('12-13 Teamsheets'!$H$2:$R$126,$A140,'12-13 Teamsheets'!$C$2:$C$126,BE$1)+MINS_AS_SUB('12-13 Teamsheets'!$S$2:$Z$126,$A140,'12-13 Teamsheets'!$C$2:$C$126,BE$1)+MINS_PLAYED('13-14 Teamsheets'!$H$2:$R$132,$A140,'13-14 Teamsheets'!$C$2:$C$132,BE$1)+MINS_AS_SUB('13-14 Teamsheets'!$S$2:$Z$132,$A140,'13-14 Teamsheets'!$C$2:$C$132,BE$1)+MINS_PLAYED('14-15 Teamsheets'!$H$2:$R$136,$A140,'14-15 Teamsheets'!$C$2:$C$136,BE$1)+MINS_AS_SUB('14-15 Teamsheets'!$S$2:$Z$136,$A140,'14-15 Teamsheets'!$C$2:$C$136,BE$1)</f>
        <v>0</v>
      </c>
      <c r="BJ140" s="27" t="str">
        <f>(APPS('07-08 Teamsheets'!$H$2:$R$88,$A140,'07-08 Teamsheets'!$C$2:$C$88,BJ$1)+APPS('08-09 Teamsheets'!$H$2:$R$92,$A140,'08-09 Teamsheets'!$C$2:$C$92,BJ$1)+APPS('09-10 Teamsheets'!$H$2:$R$98,$A140,'09-10 Teamsheets'!$C$2:$C$98,BJ$1)+APPS('10-11 Teamsheets'!$H$2:$R$106,$A140,'10-11 Teamsheets'!$C$2:$C$106,BJ$1)+APPS('11-12 Teamsheets'!$H$2:$R$119,$A140,'11-12 Teamsheets'!$C$2:$C$119,BJ$1)+APPS('12-13 Teamsheets'!$H$2:$R$126,$A140,'12-13 Teamsheets'!$C$2:$C$126,BJ$1)+APPS('13-14 Teamsheets'!$H$2:$R$132,$A140,'13-14 Teamsheets'!$C$2:$C$132,BJ$1)+APPS('14-15 Teamsheets'!$H$2:$R$136,$A140,'14-15 Teamsheets'!$C$2:$C$136,BJ$1)) &amp; "(" &amp; (SUBS('07-08 Teamsheets'!$S$2:$Z$88,$A140,'07-08 Teamsheets'!$C$2:$C$88,BJ$1)+SUBS('08-09 Teamsheets'!$S$2:$Z$92,$A140,'08-09 Teamsheets'!$C$2:$C$92,BJ$1)+SUBS('09-10 Teamsheets'!$S$2:$Z$98,$A140,'09-10 Teamsheets'!$C$2:$C$98,BJ$1)+SUBS('10-11 Teamsheets'!$S$2:$Z$106,$A140,'10-11 Teamsheets'!$C$2:$C$106,BJ$1)+SUBS('11-12 Teamsheets'!$S$2:$Z$119,$A140,'11-12 Teamsheets'!$C$2:$C$119,BJ$1)+SUBS('12-13 Teamsheets'!$S$2:$Z$126,$A140,'12-13 Teamsheets'!$C$2:$C$126,BJ$1)+SUBS('13-14 Teamsheets'!$S$2:$Z$132,$A140,'13-14 Teamsheets'!$C$2:$C$132,BJ$1)+SUBS('14-15 Teamsheets'!$S$2:$Z$136,$A140,'14-15 Teamsheets'!$C$2:$C$136,BJ$1)) &amp; ")"</f>
        <v>0(0)</v>
      </c>
      <c r="BK140" s="27" t="str">
        <f>(GOALS('07-08 Teamsheets'!$H$2:$R$88,$A140,'07-08 Teamsheets'!$C$2:$C$88,BJ$1)+GOALS('08-09 Teamsheets'!$H$2:$R$92,$A140,'08-09 Teamsheets'!$C$2:$C$92,BJ$1)+GOALS('09-10 Teamsheets'!$H$2:$R$98,$A140,'09-10 Teamsheets'!$C$2:$C$98,BJ$1)+GOALS('10-11 Teamsheets'!$H$2:$R$106,$A140,'10-11 Teamsheets'!$C$2:$C$106,BJ$1)+GOALS('11-12 Teamsheets'!$H$2:$R$119,$A140,'11-12 Teamsheets'!$C$2:$C$119,BJ$1)+GOALS('12-13 Teamsheets'!$H$2:$R$126,$A140,'12-13 Teamsheets'!$C$2:$C$126,BJ$1)+GOALS('13-14 Teamsheets'!$H$2:$R$132,$A140,'13-14 Teamsheets'!$C$2:$C$132,BJ$1)+GOALS('14-15 Teamsheets'!$H$2:$R$136,$A140,'14-15 Teamsheets'!$C$2:$C$136,BJ$1)) &amp; "(" &amp; (GOALS('07-08 Teamsheets'!$S$2:$Z$88,$A140,'07-08 Teamsheets'!$C$2:$C$88,BJ$1)+GOALS('08-09 Teamsheets'!$S$2:$Z$92,$A140,'08-09 Teamsheets'!$C$2:$C$92,BJ$1)+GOALS('09-10 Teamsheets'!$S$2:$Z$98,$A140,'09-10 Teamsheets'!$C$2:$C$98,BJ$1)+GOALS('10-11 Teamsheets'!$S$2:$Z$106,$A140,'10-11 Teamsheets'!$C$2:$C$106,BJ$1)+GOALS('11-12 Teamsheets'!$S$2:$Z$119,$A140,'11-12 Teamsheets'!$C$2:$C$119,BJ$1)+GOALS('12-13 Teamsheets'!$S$2:$Z$126,$A140,'12-13 Teamsheets'!$C$2:$C$126,BJ$1)+GOALS('13-14 Teamsheets'!$S$2:$Z$132,$A140,'13-14 Teamsheets'!$C$2:$C$132,BJ$1)+GOALS('14-15 Teamsheets'!$S$2:$Z$136,$A140,'14-15 Teamsheets'!$C$2:$C$136,BJ$1)) &amp; ")"</f>
        <v>0(0)</v>
      </c>
      <c r="BL140" s="27">
        <f>Clean_sheet('07-08 Teamsheets'!$C$2:$H$92,$A140,BJ$1)+Clean_sheet('08-09 Teamsheets'!$C$2:$H$92,$A140,BJ$1)+Clean_sheet('09-10 Teamsheets'!$C$2:$H$98,$A140,BJ$1)+Clean_sheet('10-11 Teamsheets'!$C$2:$H$106,$A140,BJ$1)+Clean_sheet('11-12 Teamsheets'!$C$2:$H$119,$A140,BJ$1)+Clean_sheet('12-13 Teamsheets'!$C$2:$H$126,$A140,BJ$1)+Clean_sheet('13-14 Teamsheets'!$C$2:$H$132,$A140,BJ$1)+Clean_sheet('14-15 Teamsheets'!$C$2:$H$136,$A140,BJ$1)</f>
        <v>0</v>
      </c>
      <c r="BM140" s="27" t="str">
        <f>(CARDS('07-08 Teamsheets'!$H$2:$Z$88,$A140,$CX$2,'07-08 Teamsheets'!$C$2:$C$88,BJ$1)+CARDS('08-09 Teamsheets'!$H$2:$Z$92,$A140,$CX$2,'08-09 Teamsheets'!$C$2:$C$92,BJ$1)+CARDS('09-10 Teamsheets'!$H$2:$Z$98,$A140,$CX$2,'09-10 Teamsheets'!$C$2:$C$98,BJ$1)+CARDS('10-11 Teamsheets'!$H$2:$Z$106,$A140,$CX$2,'10-11 Teamsheets'!$C$2:$C$106,BJ$1)+CARDS('11-12 Teamsheets'!$H$2:$Z$119,$A140,$CX$2,'11-12 Teamsheets'!$C$2:$C$119,BJ$1)+CARDS('12-13 Teamsheets'!$H$2:$Z$126,$A140,$CX$2,'12-13 Teamsheets'!$C$2:$C$126,BJ$1)+CARDS('13-14 Teamsheets'!$H$2:$Z$132,$A140,$CX$2,'13-14 Teamsheets'!$C$2:$C$132,BJ$1)+CARDS('14-15 Teamsheets'!$H$2:$Z$136,$A140,$CX$2,'14-15 Teamsheets'!$C$2:$C$136,BJ$1)) &amp; "(" &amp; (CARDS('07-08 Teamsheets'!$H$2:$Z$88,$A140,$CX$3,'07-08 Teamsheets'!$C$2:$C$88,BJ$1)+CARDS('08-09 Teamsheets'!$H$2:$Z$92,$A140,$CX$3,'08-09 Teamsheets'!$C$2:$C$92,BJ$1)+CARDS('09-10 Teamsheets'!$H$2:$Z$98,$A140,$CX$3,'09-10 Teamsheets'!$C$2:$C$98,BJ$1)+CARDS('10-11 Teamsheets'!$H$2:$Z$106,$A140,$CX$3,'10-11 Teamsheets'!$C$2:$C$106,BJ$1)+CARDS('11-12 Teamsheets'!$H$2:$Z$119,$A140,$CX$3,'11-12 Teamsheets'!$C$2:$C$119,BJ$1)+CARDS('12-13 Teamsheets'!$H$2:$Z$126,$A140,$CX$3,'12-13 Teamsheets'!$C$2:$C$126,BJ$1)+CARDS('13-14 Teamsheets'!$H$2:$Z$132,$A140,$CX$3,'13-14 Teamsheets'!$C$2:$C$132,BJ$1)+CARDS('14-15 Teamsheets'!$H$2:$Z$136,$A140,$CX$3,'14-15 Teamsheets'!$C$2:$C$136,BJ$1)) &amp; ")"</f>
        <v>0(0)</v>
      </c>
      <c r="BN140" s="82">
        <f>MINS_PLAYED('07-08 Teamsheets'!$H$2:$R$88,$A140,'07-08 Teamsheets'!$C$2:$C$88,BJ$1)+MINS_PLAYED('08-09 Teamsheets'!$H$2:$R$92,$A140,'08-09 Teamsheets'!$C$2:$C$92,BJ$1)+MINS_PLAYED('09-10 Teamsheets'!$H$2:$R$98,$A140,'09-10 Teamsheets'!$C$2:$C$98,BJ$1)+MINS_PLAYED('10-11 Teamsheets'!$H$2:$R$106,$A140,'10-11 Teamsheets'!$C$2:$C$106,BJ$1)+MINS_PLAYED('11-12 Teamsheets'!$H$2:$R$119,$A140,'11-12 Teamsheets'!$C$2:$C$119,BJ$1)+MINS_PLAYED('12-13 Teamsheets'!$H$2:$R$126,$A140,'12-13 Teamsheets'!$C$2:$C$126,BJ$1)+MINS_PLAYED('13-14 Teamsheets'!$H$2:$R$132,$A140,'13-14 Teamsheets'!$C$2:$C$132,BJ$1)+MINS_PLAYED('14-15 Teamsheets'!$H$2:$R$136,$A140,'14-15 Teamsheets'!$C$2:$C$136,BJ$1)+MINS_AS_SUB('07-08 Teamsheets'!$S$2:$Z$88,$A140,'07-08 Teamsheets'!$C$2:$C$88,BJ$1)+MINS_AS_SUB('08-09 Teamsheets'!$S$2:$Z$92,$A140,'08-09 Teamsheets'!$C$2:$C$92,BJ$1)+MINS_AS_SUB('09-10 Teamsheets'!$S$2:$Z$98,$A140,'09-10 Teamsheets'!$C$2:$C$98,BJ$1)+MINS_AS_SUB('10-11 Teamsheets'!$S$2:$Z$106,$A140,'10-11 Teamsheets'!$C$2:$C$106,BJ$1)+MINS_AS_SUB('11-12 Teamsheets'!$S$2:$Z$119,$A140,'11-12 Teamsheets'!$C$2:$C$119,BJ$1)+MINS_AS_SUB('12-13 Teamsheets'!$S$2:$Z$126,$A140,'12-13 Teamsheets'!$C$2:$C$126,BJ$1)+MINS_AS_SUB('13-14 Teamsheets'!$S$2:$Z$132,$A140,'13-14 Teamsheets'!$C$2:$C$132,BJ$1)+MINS_AS_SUB('14-15 Teamsheets'!$S$2:$Z$136,$A140,'14-15 Teamsheets'!$C$2:$C$136,BJ$1)</f>
        <v>0</v>
      </c>
      <c r="BO140" s="27" t="str">
        <f>(APPS('07-08 Teamsheets'!$H$2:$R$88,$A140,'07-08 Teamsheets'!$C$2:$C$88,BO$1)+APPS('08-09 Teamsheets'!$H$2:$R$92,$A140,'08-09 Teamsheets'!$C$2:$C$92,BO$1)+APPS('09-10 Teamsheets'!$H$2:$R$98,$A140,'09-10 Teamsheets'!$C$2:$C$98,BO$1)+APPS('10-11 Teamsheets'!$H$2:$R$106,$A140,'10-11 Teamsheets'!$C$2:$C$106,BO$1)+APPS('11-12 Teamsheets'!$H$2:$R$119,$A140,'11-12 Teamsheets'!$C$2:$C$119,BO$1)+APPS('12-13 Teamsheets'!$H$2:$R$126,$A140,'12-13 Teamsheets'!$C$2:$C$126,BO$1)+APPS('13-14 Teamsheets'!$H$2:$R$132,$A140,'13-14 Teamsheets'!$C$2:$C$132,BO$1)+APPS('14-15 Teamsheets'!$H$2:$R$136,$A140,'14-15 Teamsheets'!$C$2:$C$136,BO$1)) &amp; "(" &amp; (SUBS('07-08 Teamsheets'!$S$2:$Z$88,$A140,'07-08 Teamsheets'!$C$2:$C$88,BO$1)+SUBS('08-09 Teamsheets'!$S$2:$Z$92,$A140,'08-09 Teamsheets'!$C$2:$C$92,BO$1)+SUBS('09-10 Teamsheets'!$S$2:$Z$98,$A140,'09-10 Teamsheets'!$C$2:$C$98,BO$1)+SUBS('10-11 Teamsheets'!$S$2:$Z$106,$A140,'10-11 Teamsheets'!$C$2:$C$106,BO$1)+SUBS('11-12 Teamsheets'!$S$2:$Z$119,$A140,'11-12 Teamsheets'!$C$2:$C$119,BO$1)+SUBS('12-13 Teamsheets'!$S$2:$Z$126,$A140,'12-13 Teamsheets'!$C$2:$C$126,BO$1)+SUBS('13-14 Teamsheets'!$S$2:$Z$132,$A140,'13-14 Teamsheets'!$C$2:$C$132,BO$1)+SUBS('14-15 Teamsheets'!$S$2:$Z$136,$A140,'14-15 Teamsheets'!$C$2:$C$136,BO$1)) &amp; ")"</f>
        <v>0(0)</v>
      </c>
      <c r="BP140" s="27" t="str">
        <f>(GOALS('07-08 Teamsheets'!$H$2:$R$88,$A140,'07-08 Teamsheets'!$C$2:$C$88,BO$1)+GOALS('08-09 Teamsheets'!$H$2:$R$92,$A140,'08-09 Teamsheets'!$C$2:$C$92,BO$1)+GOALS('09-10 Teamsheets'!$H$2:$R$98,$A140,'09-10 Teamsheets'!$C$2:$C$98,BO$1)+GOALS('10-11 Teamsheets'!$H$2:$R$106,$A140,'10-11 Teamsheets'!$C$2:$C$106,BO$1)+GOALS('11-12 Teamsheets'!$H$2:$R$119,$A140,'11-12 Teamsheets'!$C$2:$C$119,BO$1)+GOALS('12-13 Teamsheets'!$H$2:$R$126,$A140,'12-13 Teamsheets'!$C$2:$C$126,BO$1)+GOALS('13-14 Teamsheets'!$H$2:$R$132,$A140,'13-14 Teamsheets'!$C$2:$C$132,BO$1)+GOALS('14-15 Teamsheets'!$H$2:$R$136,$A140,'14-15 Teamsheets'!$C$2:$C$136,BO$1)) &amp; "(" &amp; (GOALS('07-08 Teamsheets'!$S$2:$Z$88,$A140,'07-08 Teamsheets'!$C$2:$C$88,BO$1)+GOALS('08-09 Teamsheets'!$S$2:$Z$92,$A140,'08-09 Teamsheets'!$C$2:$C$92,BO$1)+GOALS('09-10 Teamsheets'!$S$2:$Z$98,$A140,'09-10 Teamsheets'!$C$2:$C$98,BO$1)+GOALS('10-11 Teamsheets'!$S$2:$Z$106,$A140,'10-11 Teamsheets'!$C$2:$C$106,BO$1)+GOALS('11-12 Teamsheets'!$S$2:$Z$119,$A140,'11-12 Teamsheets'!$C$2:$C$119,BO$1)+GOALS('12-13 Teamsheets'!$S$2:$Z$126,$A140,'12-13 Teamsheets'!$C$2:$C$126,BO$1)+GOALS('13-14 Teamsheets'!$S$2:$Z$132,$A140,'13-14 Teamsheets'!$C$2:$C$132,BO$1)+GOALS('14-15 Teamsheets'!$S$2:$Z$136,$A140,'14-15 Teamsheets'!$C$2:$C$136,BO$1)) &amp; ")"</f>
        <v>0(0)</v>
      </c>
      <c r="BQ140" s="27">
        <f>Clean_sheet('07-08 Teamsheets'!$C$2:$H$92,$A140,BO$1)+Clean_sheet('08-09 Teamsheets'!$C$2:$H$92,$A140,BO$1)+Clean_sheet('09-10 Teamsheets'!$C$2:$H$98,$A140,BO$1)+Clean_sheet('10-11 Teamsheets'!$C$2:$H$106,$A140,BO$1)+Clean_sheet('11-12 Teamsheets'!$C$2:$H$119,$A140,BO$1)+Clean_sheet('12-13 Teamsheets'!$C$2:$H$126,$A140,BO$1)+Clean_sheet('13-14 Teamsheets'!$C$2:$H$132,$A140,BO$1)+Clean_sheet('14-15 Teamsheets'!$C$2:$H$136,$A140,BO$1)</f>
        <v>0</v>
      </c>
      <c r="BR140" s="27" t="str">
        <f>(CARDS('07-08 Teamsheets'!$H$2:$Z$88,$A140,$CX$2,'07-08 Teamsheets'!$C$2:$C$88,BO$1)+CARDS('08-09 Teamsheets'!$H$2:$Z$92,$A140,$CX$2,'08-09 Teamsheets'!$C$2:$C$92,BO$1)+CARDS('09-10 Teamsheets'!$H$2:$Z$98,$A140,$CX$2,'09-10 Teamsheets'!$C$2:$C$98,BO$1)+CARDS('10-11 Teamsheets'!$H$2:$Z$106,$A140,$CX$2,'10-11 Teamsheets'!$C$2:$C$106,BO$1)+CARDS('11-12 Teamsheets'!$H$2:$Z$119,$A140,$CX$2,'11-12 Teamsheets'!$C$2:$C$119,BO$1)+CARDS('12-13 Teamsheets'!$H$2:$Z$126,$A140,$CX$2,'12-13 Teamsheets'!$C$2:$C$126,BO$1)+CARDS('13-14 Teamsheets'!$H$2:$Z$132,$A140,$CX$2,'13-14 Teamsheets'!$C$2:$C$132,BO$1)+CARDS('14-15 Teamsheets'!$H$2:$Z$136,$A140,$CX$2,'14-15 Teamsheets'!$C$2:$C$136,BO$1)) &amp; "(" &amp; (CARDS('07-08 Teamsheets'!$H$2:$Z$88,$A140,$CX$3,'07-08 Teamsheets'!$C$2:$C$88,BO$1)+CARDS('08-09 Teamsheets'!$H$2:$Z$92,$A140,$CX$3,'08-09 Teamsheets'!$C$2:$C$92,BO$1)+CARDS('09-10 Teamsheets'!$H$2:$Z$98,$A140,$CX$3,'09-10 Teamsheets'!$C$2:$C$98,BO$1)+CARDS('10-11 Teamsheets'!$H$2:$Z$106,$A140,$CX$3,'10-11 Teamsheets'!$C$2:$C$106,BO$1)+CARDS('11-12 Teamsheets'!$H$2:$Z$119,$A140,$CX$3,'11-12 Teamsheets'!$C$2:$C$119,BO$1)+CARDS('12-13 Teamsheets'!$H$2:$Z$126,$A140,$CX$3,'12-13 Teamsheets'!$C$2:$C$126,BO$1)+CARDS('13-14 Teamsheets'!$H$2:$Z$132,$A140,$CX$3,'13-14 Teamsheets'!$C$2:$C$132,BO$1)+CARDS('14-15 Teamsheets'!$H$2:$Z$136,$A140,$CX$3,'14-15 Teamsheets'!$C$2:$C$136,BO$1)) &amp; ")"</f>
        <v>0(0)</v>
      </c>
      <c r="BS140" s="82">
        <f>MINS_PLAYED('07-08 Teamsheets'!$H$2:$R$88,$A140,'07-08 Teamsheets'!$C$2:$C$88,BO$1)+MINS_PLAYED('08-09 Teamsheets'!$H$2:$R$92,$A140,'08-09 Teamsheets'!$C$2:$C$92,BO$1)+MINS_PLAYED('09-10 Teamsheets'!$H$2:$R$98,$A140,'09-10 Teamsheets'!$C$2:$C$98,BO$1)+MINS_PLAYED('10-11 Teamsheets'!$H$2:$R$106,$A140,'10-11 Teamsheets'!$C$2:$C$106,BO$1)+MINS_PLAYED('11-12 Teamsheets'!$H$2:$R$119,$A140,'11-12 Teamsheets'!$C$2:$C$119,BO$1)+MINS_PLAYED('12-13 Teamsheets'!$H$2:$R$126,$A140,'12-13 Teamsheets'!$C$2:$C$126,BO$1)+MINS_PLAYED('13-14 Teamsheets'!$H$2:$R$132,$A140,'13-14 Teamsheets'!$C$2:$C$132,BO$1)+MINS_PLAYED('14-15 Teamsheets'!$H$2:$R$136,$A140,'14-15 Teamsheets'!$C$2:$C$136,BO$1)+MINS_AS_SUB('07-08 Teamsheets'!$S$2:$Z$88,$A140,'07-08 Teamsheets'!$C$2:$C$88,BO$1)+MINS_AS_SUB('08-09 Teamsheets'!$S$2:$Z$92,$A140,'08-09 Teamsheets'!$C$2:$C$92,BO$1)+MINS_AS_SUB('09-10 Teamsheets'!$S$2:$Z$98,$A140,'09-10 Teamsheets'!$C$2:$C$98,BO$1)+MINS_AS_SUB('10-11 Teamsheets'!$S$2:$Z$106,$A140,'10-11 Teamsheets'!$C$2:$C$106,BO$1)+MINS_AS_SUB('11-12 Teamsheets'!$S$2:$Z$119,$A140,'11-12 Teamsheets'!$C$2:$C$119,BO$1)+MINS_AS_SUB('12-13 Teamsheets'!$S$2:$Z$126,$A140,'12-13 Teamsheets'!$C$2:$C$126,BO$1)+MINS_AS_SUB('13-14 Teamsheets'!$S$2:$Z$132,$A140,'13-14 Teamsheets'!$C$2:$C$132,BO$1)+MINS_AS_SUB('14-15 Teamsheets'!$S$2:$Z$136,$A140,'14-15 Teamsheets'!$C$2:$C$136,BO$1)</f>
        <v>0</v>
      </c>
      <c r="BT140" s="71">
        <f>APPS('05-06 Teamsheets'!$H$2:$R$71,$A140,'05-06 Teamsheets'!$C$2:$C$71,B$1)+SUBS('05-06 Teamsheets'!$S$2:$W$71,$A140,'05-06 Teamsheets'!$C$2:$C$71,B$1)+APPS('06-07 Teamsheets'!$H$2:$R$83,$A140,'06-07 Teamsheets'!$C$2:$C$83,G$1)+SUBS('06-07 Teamsheets'!$S$2:$Z$83,$A140,'06-07 Teamsheets'!$C$2:$C$83,G$1)+APPS('07-08 Teamsheets'!$H$2:$R$88,$A140,'07-08 Teamsheets'!$C$2:$C$88,L$1)+SUBS('07-08 Teamsheets'!$S$2:$Z$88,$A140,'07-08 Teamsheets'!$C$2:$C$88,L$1)+APPS('08-09 Teamsheets'!$H$2:$R$92,$A140,'08-09 Teamsheets'!$C$2:$C$92,Q$1)+SUBS('08-09 Teamsheets'!$S$2:$Z$92,$A140,'08-09 Teamsheets'!$C$2:$C$92,Q$1)+APPS('09-10 Teamsheets'!$H$2:$R$98,$A140,'09-10 Teamsheets'!$C$2:$C$98,Q$1)+SUBS('09-10 Teamsheets'!$S$2:$Z$98,$A140,'09-10 Teamsheets'!$C$2:$C$98,Q$1)+APPS('10-11 Teamsheets'!$H$2:$R$107,$A140,'10-11 Teamsheets'!$C$2:$C$107,Q$1)+SUBS('10-11 Teamsheets'!$S$2:$Z$107,$A140,'10-11 Teamsheets'!$C$2:$C$107,Q$1)+APPS('11-12 Teamsheets'!$H$2:$R$119,$A140,'11-12 Teamsheets'!$C$2:$C$119,Q$1)+SUBS('11-12 Teamsheets'!$S$2:$Z$119,$A140,'11-12 Teamsheets'!$C$2:$C$119,Q$1)+APPS('12-13 Teamsheets'!$H$2:$R$126,$A140,'12-13 Teamsheets'!$C$2:$C$126,Q$1)+SUBS('12-13 Teamsheets'!$S$2:$Z$126,$A140,'12-13 Teamsheets'!$C$2:$C$126,Q$1)+APPS('13-14 Teamsheets'!$H$2:$R$132,$A140,'13-14 Teamsheets'!$C$2:$C$132,Q$1)+SUBS('13-14 Teamsheets'!$S$2:$Z$132,$A140,'13-14 Teamsheets'!$C$2:$C$132,Q$1)+APPS('14-15 Teamsheets'!$H$2:$R$136,$A140,'14-15 Teamsheets'!$C$2:$C$136,Q$1)+SUBS('14-15 Teamsheets'!$S$2:$Z$136,$A140,'14-15 Teamsheets'!$C$2:$C$136,Q$1)</f>
        <v>39</v>
      </c>
      <c r="BU140" s="132">
        <v>5</v>
      </c>
      <c r="BV140" s="27">
        <f>APPS('07-08 Teamsheets'!$H$2:$R$88,$A140,'07-08 Teamsheets'!$C$2:$C$88,AZ$1)+SUBS('07-08 Teamsheets'!$S$2:$Z$88,$A140,'07-08 Teamsheets'!$C$2:$C$88,AZ$1)+APPS('11-12 Teamsheets'!$H$2:$R$119,$A140,'11-12 Teamsheets'!$C$2:$C$119,AZ$1)+SUBS('11-12 Teamsheets'!$S$2:$Z$119,$A140,'11-12 Teamsheets'!$C$2:$C$119,AZ$1)+APPS('12-13 Teamsheets'!$H$2:$R$126,$A140,'12-13 Teamsheets'!$C$2:$C$126,AZ$1)+SUBS('12-13 Teamsheets'!$S$2:$Z$126,$A140,'12-13 Teamsheets'!$C$2:$C$126,AZ$1)+APPS('13-14 Teamsheets'!$H$2:$R$132,$A140,'13-14 Teamsheets'!$C$2:$C$132,AZ$1)+SUBS('13-14 Teamsheets'!$S$2:$Z$132,$A140,'13-14 Teamsheets'!$C$2:$C$132,AZ$1)+APPS('14-15 Teamsheets'!$H$2:$R$136,$A140,'14-15 Teamsheets'!$C$2:$C$136,AZ$1)+SUBS('14-15 Teamsheets'!$S$2:$Z$136,$A140,'14-15 Teamsheets'!$C$2:$C$136,AZ$1)+APPS('08-09 Teamsheets'!$H$2:$R$92,$A140,'08-09 Teamsheets'!$C$2:$C$92,BE$1)+APPS('09-10 Teamsheets'!$H$2:$R$98,$A140,'09-10 Teamsheets'!$C$2:$C$98,BE$1)+SUBS('08-09 Teamsheets'!$S$2:$Z$92,$A140,'08-09 Teamsheets'!$C$2:$C$92,BE$1)+SUBS('09-10 Teamsheets'!$S$2:$Z$98,$A140,'09-10 Teamsheets'!$C$2:$C$98,BE$1)+APPS('10-11 Teamsheets'!$H$2:$R$107,$A140,'10-11 Teamsheets'!$C$2:$C$107,BE$1)+SUBS('10-11 Teamsheets'!$S$2:$Z$107,$A140,'10-11 Teamsheets'!$C$2:$C$107,BE$1)+APPS('11-12 Teamsheets'!$H$2:$R$119,$A140,'11-12 Teamsheets'!$C$2:$C$119,BE$1)+SUBS('11-12 Teamsheets'!$S$2:$Z$119,$A140,'11-12 Teamsheets'!$C$2:$C$119,BE$1)+APPS('12-13 Teamsheets'!$H$2:$R$126,$A140,'12-13 Teamsheets'!$C$2:$C$126,BE$1)+SUBS('12-13 Teamsheets'!$S$2:$Z$126,$A140,'12-13 Teamsheets'!$C$2:$C$126,BE$1)+APPS('13-14 Teamsheets'!$H$2:$R$132,$A140,'13-14 Teamsheets'!$C$2:$C$132,BE$1)+SUBS('13-14 Teamsheets'!$S$2:$Z$132,$A140,'13-14 Teamsheets'!$C$2:$C$132,BE$1)+APPS('14-15 Teamsheets'!$H$2:$R$136,$A140,'14-15 Teamsheets'!$C$2:$C$136,BE$1)+SUBS('14-15 Teamsheets'!$S$2:$Z$136,$A140,'14-15 Teamsheets'!$C$2:$C$136,BE$1)</f>
        <v>0</v>
      </c>
      <c r="BW140" s="27">
        <f>APPS('07-08 Teamsheets'!$H$2:$R$88,$A140,'07-08 Teamsheets'!$C$2:$C$88,BJ$1)+APPS('08-09 Teamsheets'!$H$2:$R$92,$A140,'08-09 Teamsheets'!$C$2:$C$92,BJ$1)+APPS('09-10 Teamsheets'!$H$2:$R$98,$A140,'09-10 Teamsheets'!$C$2:$C$98,BJ$1)+SUBS('07-08 Teamsheets'!$S$2:$Z$88,$A140,'07-08 Teamsheets'!$C$2:$C$88,BJ$1)+SUBS('08-09 Teamsheets'!$S$2:$Z$92,$A140,'08-09 Teamsheets'!$C$2:$C$92,BJ$1)+SUBS('09-10 Teamsheets'!$S$2:$Z$98,$A140,'09-10 Teamsheets'!$C$2:$C$98,BJ$1)+APPS('10-11 Teamsheets'!$H$2:$R$107,$A140,'10-11 Teamsheets'!$C$2:$C$107,BJ$1)+SUBS('10-11 Teamsheets'!$S$2:$Z$107,$A140,'10-11 Teamsheets'!$C$2:$C$107,BJ$1)+APPS('11-12 Teamsheets'!$H$2:$R$119,$A140,'11-12 Teamsheets'!$C$2:$C$119,BJ$1)+SUBS('11-12 Teamsheets'!$S$2:$Z$111,$A140,'11-12 Teamsheets'!$C$2:$C$119,BJ$1)+APPS('12-13 Teamsheets'!$H$2:$R$126,$A140,'12-13 Teamsheets'!$C$2:$C$126,BJ$1)+SUBS('12-13 Teamsheets'!$S$2:$Z$118,$A140,'12-13 Teamsheets'!$C$2:$C$126,BJ$1)+APPS('13-14 Teamsheets'!$H$2:$R$132,$A140,'13-14 Teamsheets'!$C$2:$C$132,BJ$1)+SUBS('13-14 Teamsheets'!$S$2:$Z$124,$A140,'13-14 Teamsheets'!$C$2:$C$132,BJ$1)+APPS('14-15 Teamsheets'!$H$2:$R$136,$A140,'14-15 Teamsheets'!$C$2:$C$136,BJ$1)+SUBS('14-15 Teamsheets'!$S$2:$Z$128,$A140,'14-15 Teamsheets'!$C$2:$C$136,BJ$1)</f>
        <v>0</v>
      </c>
      <c r="BX140" s="27">
        <f>APPS('07-08 Teamsheets'!$H$2:$R$88,$A140,'07-08 Teamsheets'!$C$2:$C$88,BO$1)+APPS('08-09 Teamsheets'!$H$2:$R$92,$A140,'08-09 Teamsheets'!$C$2:$C$92,BO$1)+APPS('09-10 Teamsheets'!$H$2:$R$98,$A140,'09-10 Teamsheets'!$C$2:$C$98,BO$1)+SUBS('07-08 Teamsheets'!$S$2:$Z$88,$A140,'07-08 Teamsheets'!$C$2:$C$88,BO$1)+SUBS('08-09 Teamsheets'!$S$2:$Z$92,$A140,'08-09 Teamsheets'!$C$2:$C$92,BO$1)+SUBS('09-10 Teamsheets'!$S$2:$Z$98,$A140,'09-10 Teamsheets'!$C$2:$C$98,BO$1)+APPS('10-11 Teamsheets'!$H$2:$R$107,$A140,'10-11 Teamsheets'!$C$2:$C$107,BO$1)+SUBS('10-11 Teamsheets'!$S$2:$Z$107,$A140,'10-11 Teamsheets'!$C$2:$C$107,BO$1)+APPS('11-12 Teamsheets'!$H$2:$R$119,$A140,'11-12 Teamsheets'!$C$2:$C$119,BO$1)+SUBS('11-12 Teamsheets'!$S$2:$Z$119,$A140,'11-12 Teamsheets'!$C$2:$C$119,BO$1)+APPS('12-13 Teamsheets'!$H$2:$R$126,$A140,'12-13 Teamsheets'!$C$2:$C$126,BO$1)+SUBS('12-13 Teamsheets'!$S$2:$Z$126,$A140,'12-13 Teamsheets'!$C$2:$C$126,BO$1)+APPS('13-14 Teamsheets'!$H$2:$R$132,$A140,'13-14 Teamsheets'!$C$2:$C$132,BO$1)+SUBS('13-14 Teamsheets'!$S$2:$Z$132,$A140,'13-14 Teamsheets'!$C$2:$C$132,BO$1)+APPS('14-15 Teamsheets'!$H$2:$R$136,$A140,'14-15 Teamsheets'!$C$2:$C$136,BO$1)+SUBS('14-15 Teamsheets'!$S$2:$Z$136,$A140,'14-15 Teamsheets'!$C$2:$C$136,BO$1)</f>
        <v>0</v>
      </c>
      <c r="BY140" s="28">
        <f t="shared" si="55"/>
        <v>5</v>
      </c>
      <c r="BZ140" s="27" t="str">
        <f>(APPS('05-06 Teamsheets'!$H$2:$R$71,$A140) + APPS('06-07 Teamsheets'!$H$2:$R$83,$A140) +APPS('07-08 Teamsheets'!$H$2:$R$88,$A140) + APPS('08-09 Teamsheets'!$H$2:$R$92,$A140)+APPS('09-10 Teamsheets'!$H$2:$R$98,$A140)+APPS('10-11 Teamsheets'!$H$2:$R$107,$A140)+APPS('11-12 Teamsheets'!$H$2:$R$119,$A140)+APPS('12-13 Teamsheets'!$H$2:$R$126,$A140)+APPS('13-14 Teamsheets'!$H$2:$R$132,$A140)+APPS('14-15 Teamsheets'!$H$2:$R$136,$A140)) &amp; "(" &amp; (SUBS('05-06 Teamsheets'!$S$2:$W$71,$A140)+SUBS('06-07 Teamsheets'!$S$2:$Z$83,$A140)+SUBS('07-08 Teamsheets'!$S$2:$Z$88,$A140) +SUBS('08-09 Teamsheets'!$S$2:$Z$92,$A140)+SUBS('09-10 Teamsheets'!$S$2:$Z$98,$A140)+SUBS('10-11 Teamsheets'!$S$2:$Z$107,$A140)+SUBS('11-12 Teamsheets'!$S$2:$Z$119,$A140)+SUBS('12-13 Teamsheets'!$S$2:$Z$126,$A140)+SUBS('13-14 Teamsheets'!$S$2:$Z$132,$A140)+SUBS('14-15 Teamsheets'!$S$2:$Z$136,$A140)) &amp; ")"</f>
        <v>28(16)</v>
      </c>
      <c r="CA140" s="28">
        <f t="shared" si="56"/>
        <v>44</v>
      </c>
      <c r="CB140" s="71">
        <f>GOALS('05-06 Teamsheets'!$H$2:$W$71,$A140,'05-06 Teamsheets'!$C$2:$C$71,B$1)+GOALS('06-07 Teamsheets'!$H$2:$Z$83,$A140,'06-07 Teamsheets'!$C$2:$C$83,G$1)+GOALS('07-08 Teamsheets'!$H$2:$Z$88,$A140,'07-08 Teamsheets'!$C$2:$C$88,L$1)+GOALS('08-09 Teamsheets'!$H$2:$Z$92,$A140,'08-09 Teamsheets'!$C$2:$C$92,Q$1)+GOALS('09-10 Teamsheets'!$H$2:$Z$98,$A140,'09-10 Teamsheets'!$C$2:$C$98,Q$1)+GOALS('10-11 Teamsheets'!$H$2:$Z$107,$A140,'10-11 Teamsheets'!$C$2:$C$107,Q$1)+GOALS('11-12 Teamsheets'!$H$2:$Z$119,$A140,'11-12 Teamsheets'!$C$2:$C$119,Q$1)+GOALS('12-13 Teamsheets'!$H$2:$Z$126,$A140,'12-13 Teamsheets'!$C$2:$C$126,Q$1)+GOALS('13-14 Teamsheets'!$H$2:$Z$132,$A140,'13-14 Teamsheets'!$C$2:$C$132,Q$1)+GOALS('14-15 Teamsheets'!$H$2:$Z$136,$A140,'14-15 Teamsheets'!$C$2:$C$136,Q$1)</f>
        <v>15</v>
      </c>
      <c r="CC140" s="27">
        <f>GOALS('05-06 Teamsheets'!$H$2:$W$71,$A140,'05-06 Teamsheets'!$C$2:$C$71,V$1)+GOALS('05-06 Teamsheets'!$H$2:$W$71,$A140,'05-06 Teamsheets'!$C$2:$C$71,AA$1)+GOALS('06-07 Teamsheets'!$H$2:$Z$83,$A140,'06-07 Teamsheets'!$C$2:$C$83,AF$1)+GOALS('06-07 Teamsheets'!$H$2:$Z$83,$A140,'06-07 Teamsheets'!$C$2:$C$83,AK$1)+GOALS('07-08 Teamsheets'!$H$2:$Z$88,$A140,'07-08 Teamsheets'!$C$2:$C$88,AP$1)+GOALS('07-08 Teamsheets'!$H$2:$Z$88,$A140,'07-08 Teamsheets'!$C$2:$C$88,AU$1)+GOALS('07-08 Teamsheets'!$H$2:$Z$88,$A140,'07-08 Teamsheets'!$C$2:$C$88,AZ$1)+GOALS('11-12 Teamsheets'!$H$2:$Z$119,$A140,'11-12 Teamsheets'!$C$2:$C$119,AZ$1)+GOALS('12-13 Teamsheets'!$H$2:$Z$120,$A140,'12-13 Teamsheets'!$C$2:$C$120,AZ$1)+GOALS('13-14 Teamsheets'!$H$2:$Z$126,$A140,'13-14 Teamsheets'!$C$2:$C$126,AZ$1)+GOALS('14-15 Teamsheets'!$H$2:$Z$130,$A140,'14-15 Teamsheets'!$C$2:$C$130,AZ$1)+GOALS('08-09 Teamsheets'!$H$2:$Z$92,$A140,'08-09 Teamsheets'!$C$2:$C$92,BE$1)+GOALS('09-10 Teamsheets'!$H$2:$Z$98,$A140,'09-10 Teamsheets'!$C$2:$C$98,BE$1)+GOALS('10-11 Teamsheets'!$H$2:$Z$107,$A140,'10-11 Teamsheets'!$C$2:$C$107,BE$1)+GOALS('11-12 Teamsheets'!$H$2:$Z$119,$A140,'11-12 Teamsheets'!$C$2:$C$119,BE$1)+GOALS('12-13 Teamsheets'!$H$2:$Z$126,$A140,'12-13 Teamsheets'!$C$2:$C$126,BE$1)+GOALS('13-14 Teamsheets'!$H$2:$Z$132,$A140,'13-14 Teamsheets'!$C$2:$C$132,BE$1)+GOALS('14-15 Teamsheets'!$H$2:$Z$136,$A140,'14-15 Teamsheets'!$C$2:$C$136,BE$1)</f>
        <v>3</v>
      </c>
      <c r="CD140" s="27">
        <f>GOALS('07-08 Teamsheets'!$H$2:$Z$88,$A140,'07-08 Teamsheets'!$C$2:$C$88,BJ$1)
+GOALS('08-09 Teamsheets'!$H$2:$Z$92,$A140,'08-09 Teamsheets'!$C$2:$C$92,BJ$1)
+GOALS('09-10 Teamsheets'!$H$2:$Z$98,$A140,'09-10 Teamsheets'!$C$2:$C$98,BJ$1)
+GOALS('10-11 Teamsheets'!$H$2:$Z$107,$A140,'10-11 Teamsheets'!$C$2:$C$107,BJ$1)
+GOALS('11-12 Teamsheets'!$H$2:$Z$119,$A140,'11-12 Teamsheets'!$C$2:$C$119,BJ$1)
+GOALS('12-13 Teamsheets'!$H$2:$Z$124,$A140,'12-13 Teamsheets'!$C$2:$C$124,BJ$1)+GOALS('13-14 Teamsheets'!$H$2:$Z$130,$A140,'13-14 Teamsheets'!$C$2:$C$130,BJ$1)+GOALS('14-15 Teamsheets'!$H$2:$Z$134,$A140,'14-15 Teamsheets'!$C$2:$C$134,BJ$1)
+GOALS('07-08 Teamsheets'!$H$2:$Z$88,$A140,'07-08 Teamsheets'!$C$2:$C$88,BO$1)
+GOALS('08-09 Teamsheets'!$H$2:$Z$92,$A140,'08-09 Teamsheets'!$C$2:$C$92,BO$1)
+GOALS('09-10 Teamsheets'!$H$2:$Z$98,$A140,'09-10 Teamsheets'!$C$2:$C$98,BO$1)
+GOALS('10-11 Teamsheets'!$H$2:$Z$107,$A140,'10-11 Teamsheets'!$C$2:$C$107,BO$1)
+GOALS('11-12 Teamsheets'!$H$2:$Z$119,$A140,'11-12 Teamsheets'!$C$2:$C$119,BO$1)
+GOALS('12-13 Teamsheets'!$H$2:$Z$126,$A140,'12-13 Teamsheets'!$C$2:$C$126,BO$1)+GOALS('13-14 Teamsheets'!$H$2:$Z$132,$A140,'13-14 Teamsheets'!$C$2:$C$132,BO$1)+GOALS('14-15 Teamsheets'!$H$2:$Z$136,$A140,'14-15 Teamsheets'!$C$2:$C$136,BO$1)</f>
        <v>0</v>
      </c>
      <c r="CE140" s="28">
        <f t="shared" si="57"/>
        <v>3</v>
      </c>
      <c r="CF140" s="27" t="str">
        <f>(GOALS('05-06 Teamsheets'!$H$2:$R$71,$A140) +GOALS('06-07 Teamsheets'!$H$2:$R$83,$A140) +  GOALS('07-08 Teamsheets'!$H$2:$R$88,$A140) + GOALS('08-09 Teamsheets'!$H$2:$R$92,$A140)+GOALS('09-10 Teamsheets'!$H$2:$R$98,$A140)+GOALS('10-11 Teamsheets'!$H$2:$R$107,$A140)+GOALS('11-12 Teamsheets'!$H$2:$R$119,$A140)+GOALS('12-13 Teamsheets'!$H$2:$R$126,$A140)+GOALS('13-14 Teamsheets'!$H$2:$R$132,$A140)+GOALS('14-15 Teamsheets'!$H$2:$R$136,$A140)) &amp; "(" &amp; (GOALS('05-06 Teamsheets'!$S$2:$W$71,$A140)+GOALS('06-07 Teamsheets'!$S$2:$Z$83,$A140)+GOALS('07-08 Teamsheets'!$S$2:$Z$88,$A140)+GOALS('08-09 Teamsheets'!$S$2:$Z$92,$A140)+GOALS('09-10 Teamsheets'!$S$2:$Z$98,$A140)+GOALS('10-11 Teamsheets'!$S$2:$Z$107,$A140)+GOALS('11-12 Teamsheets'!$S$2:$Z$119,$A140)+GOALS('12-13 Teamsheets'!$S$2:$Z$126,$A140)+GOALS('13-14 Teamsheets'!$S$2:$Z$132,$A140)+GOALS('14-15 Teamsheets'!$S$2:$Z$136,$A140)) &amp; ")"</f>
        <v>15(3)</v>
      </c>
      <c r="CG140" s="28">
        <f t="shared" si="58"/>
        <v>18</v>
      </c>
      <c r="CH140" s="71">
        <f t="shared" si="35"/>
        <v>0</v>
      </c>
      <c r="CI140" s="83">
        <f t="shared" si="36"/>
        <v>0</v>
      </c>
      <c r="CJ140" s="77">
        <f t="shared" si="37"/>
        <v>0</v>
      </c>
      <c r="CK140" s="74" t="str">
        <f>(CARDS('05-06 Teamsheets'!$H$2:$W$71,$A140,$CX$2)+CARDS('06-07 Teamsheets'!$H$2:$Z$83,$A140,$CX$2)+CARDS('07-08 Teamsheets'!$H$2:$Z$88,$A140,$CX$2)+CARDS('08-09 Teamsheets'!$H$2:$Z$92,$A140,$CX$2)+CARDS('09-10 Teamsheets'!$H$2:$Z$98,$A140,$CX$2)+CARDS('10-11 Teamsheets'!$H$2:$Z$107,$A140,$CX$2)+CARDS('11-12 Teamsheets'!$H$2:$Z$119,$A140,$CX$2)+CARDS('12-13 Teamsheets'!$H$2:$Z$126,$A140,$CX$2)+CARDS('13-14 Teamsheets'!$H$2:$Z$130,$A140,$CX$2)) &amp; "(" &amp; (CARDS('05-06 Teamsheets'!$H$2:$W$71,$A140,$CX$3)+CARDS('06-07 Teamsheets'!$H$2:$Z$83,$A140,$CX$3)+CARDS('07-08 Teamsheets'!$H$2:$Z$88,$A140,$CX$3)+CARDS('08-09 Teamsheets'!$H$2:$Z$92,$A140,$CX$3)+CARDS('09-10 Teamsheets'!$H$2:$Z$98,$A140,$CX$3)+CARDS('10-11 Teamsheets'!$H$2:$Z$107,$A140,$CX$3)+CARDS('11-12 Teamsheets'!$H$2:$Z$119,$A140,$CX$3)+CARDS('13-14 Teamsheets'!$H$2:$Z$130,$A140,$CX$3)) &amp; ")"</f>
        <v>4(0)</v>
      </c>
      <c r="CL140" s="28">
        <f t="shared" si="53"/>
        <v>2325</v>
      </c>
      <c r="CM140" s="28">
        <f t="shared" si="47"/>
        <v>394</v>
      </c>
      <c r="CN140" s="77">
        <f t="shared" si="54"/>
        <v>2719</v>
      </c>
      <c r="CO140" s="28">
        <f t="shared" si="51"/>
        <v>61.795454545454547</v>
      </c>
      <c r="CP140" s="28">
        <f t="shared" si="52"/>
        <v>0.40909090909090912</v>
      </c>
      <c r="CQ140" s="77">
        <f t="shared" si="24"/>
        <v>151.05555555555554</v>
      </c>
      <c r="CS140" s="71">
        <f t="shared" si="48"/>
        <v>45</v>
      </c>
      <c r="CT140" s="83">
        <f t="shared" si="49"/>
        <v>52</v>
      </c>
      <c r="CU140" s="77">
        <f t="shared" si="50"/>
        <v>20</v>
      </c>
    </row>
    <row r="141" spans="1:102" x14ac:dyDescent="0.2">
      <c r="A141" s="26" t="s">
        <v>2802</v>
      </c>
      <c r="B141" s="27" t="s">
        <v>1635</v>
      </c>
      <c r="C141" s="27" t="s">
        <v>1635</v>
      </c>
      <c r="D141" s="27">
        <v>0</v>
      </c>
      <c r="E141" s="27" t="s">
        <v>1635</v>
      </c>
      <c r="F141" s="82">
        <v>0</v>
      </c>
      <c r="G141" s="27" t="s">
        <v>1635</v>
      </c>
      <c r="H141" s="27" t="s">
        <v>1635</v>
      </c>
      <c r="I141" s="27">
        <v>0</v>
      </c>
      <c r="J141" s="27" t="s">
        <v>1635</v>
      </c>
      <c r="K141" s="82">
        <v>0</v>
      </c>
      <c r="L141" s="27" t="s">
        <v>1635</v>
      </c>
      <c r="M141" s="27" t="s">
        <v>1635</v>
      </c>
      <c r="N141" s="27">
        <v>0</v>
      </c>
      <c r="O141" s="27" t="s">
        <v>1635</v>
      </c>
      <c r="P141" s="82">
        <v>0</v>
      </c>
      <c r="Q141" s="27" t="str">
        <f>(APPS('08-09 Teamsheets'!$H$2:$R$92,$A141,'08-09 Teamsheets'!$C$2:$C$92,Q$1)+APPS('09-10 Teamsheets'!$H$2:$R$98,$A141,'09-10 Teamsheets'!$C$2:$C$98,Q$1)+APPS('10-11 Teamsheets'!$H$2:$R$107,$A141,'10-11 Teamsheets'!$C$2:$C$107,Q$1)+APPS('11-12 Teamsheets'!$H$2:$R$119,$A141,'11-12 Teamsheets'!$C$2:$C$119,Q$1)+APPS('12-13 Teamsheets'!$H$2:$R$126,$A141,'12-13 Teamsheets'!$C$2:$C$126,Q$1)+APPS('13-14 Teamsheets'!$H$2:$R$132,$A141,'13-14 Teamsheets'!$C$2:$C$132,Q$1)+APPS('14-15 Teamsheets'!$H$2:$R$136,$A141,'14-15 Teamsheets'!$C$2:$C$136,Q$1)) &amp; "(" &amp; (SUBS('08-09 Teamsheets'!$S$2:$Z$92,$A141,'08-09 Teamsheets'!$C$2:$C$92,Q$1)+SUBS('09-10 Teamsheets'!$S$2:$Z$98,$A141,'09-10 Teamsheets'!$C$2:$C$98,Q$1)+SUBS('10-11 Teamsheets'!$S$2:$Z$107,$A141,'10-11 Teamsheets'!$C$2:$C$107,Q$1)+SUBS('11-12 Teamsheets'!$S$2:$Z$119,$A141,'11-12 Teamsheets'!$C$2:$C$119,Q$1)+SUBS('12-13 Teamsheets'!$S$2:$Z$126,$A141,'12-13 Teamsheets'!$C$2:$C$126,Q$1)+SUBS('13-14 Teamsheets'!$S$2:$Z$132,$A141,'13-14 Teamsheets'!$C$2:$C$132,Q$1)+SUBS('14-15 Teamsheets'!$S$2:$Z$136,$A141,'14-15 Teamsheets'!$C$2:$C$136,Q$1)) &amp; ")"</f>
        <v>10(9)</v>
      </c>
      <c r="R141" s="27" t="str">
        <f>(GOALS('08-09 Teamsheets'!$H$2:$R$92,$A141,'08-09 Teamsheets'!$C$2:$C$92,Q$1)+GOALS('09-10 Teamsheets'!$H$2:$R$98,$A141,'09-10 Teamsheets'!$C$2:$C$98,Q$1)+GOALS('10-11 Teamsheets'!$H$2:$R$107,$A141,'10-11 Teamsheets'!$C$2:$C$107,Q$1)+GOALS('11-12 Teamsheets'!$H$2:$R$119,$A141,'11-12 Teamsheets'!$C$2:$C$119,Q$1)+GOALS('12-13 Teamsheets'!$H$2:$R$126,$A141,'12-13 Teamsheets'!$C$2:$C$126,Q$1)+GOALS('13-14 Teamsheets'!$H$2:$R$132,$A141,'13-14 Teamsheets'!$C$2:$C$132,Q$1)+GOALS('14-15 Teamsheets'!$H$2:$R$136,$A141,'14-15 Teamsheets'!$C$2:$C$136,Q$1)) &amp; "(" &amp; (GOALS('08-09 Teamsheets'!$S$2:$Z$92,$A141,'08-09 Teamsheets'!$C$2:$C$92,Q$1)+GOALS('09-10 Teamsheets'!$S$2:$Z$98,$A141,'09-10 Teamsheets'!$C$2:$C$98,Q$1)+GOALS('10-11 Teamsheets'!$S$2:$Z$107,$A141,'10-11 Teamsheets'!$C$2:$C$107,Q$1)+GOALS('11-12 Teamsheets'!$S$2:$Z$119,$A141,'11-12 Teamsheets'!$C$2:$C$119,Q$1)+GOALS('12-13 Teamsheets'!$S$2:$Z$126,$A141,'12-13 Teamsheets'!$C$2:$C$126,Q$1)+GOALS('13-14 Teamsheets'!$S$2:$Z$132,$A141,'13-14 Teamsheets'!$C$2:$C$132,Q$1)+GOALS('14-15 Teamsheets'!$S$2:$Z$136,$A141,'14-15 Teamsheets'!$C$2:$C$136,Q$1)) &amp; ")"</f>
        <v>1(0)</v>
      </c>
      <c r="S141" s="27">
        <f>Clean_sheet('08-09 Teamsheets'!$C$2:$H$92,$A141,Q$1)+Clean_sheet('09-10 Teamsheets'!$C$2:$H$98,$A141,Q$1)+Clean_sheet('10-11 Teamsheets'!$C$2:$H$107,$A141,Q$1)+Clean_sheet('11-12 Teamsheets'!$C$2:$H$119,$A141,Q$1)+Clean_sheet('12-13 Teamsheets'!$C$2:$H$126,$A141,Q$1)+Clean_sheet('13-14 Teamsheets'!$C$2:$H$132,$A141,Q$1)+Clean_sheet('14-15 Teamsheets'!$C$2:$H$136,$A141,Q$1)</f>
        <v>0</v>
      </c>
      <c r="T141" s="27" t="str">
        <f>(CARDS('08-09 Teamsheets'!$H$2:$Z$92,$A141,$CX$2,'08-09 Teamsheets'!$C$2:$C$92,Q$1)+CARDS('09-10 Teamsheets'!$H$2:$Z$98,$A141,$CX$2,'09-10 Teamsheets'!$C$2:$C$98,Q$1)+CARDS('10-11 Teamsheets'!$H$2:$Z$107,$A141,$CX$2,'10-11 Teamsheets'!$C$2:$C$107,Q$1)+CARDS('11-12 Teamsheets'!$H$2:$Z$119,$A141,$CX$2,'11-12 Teamsheets'!$C$2:$C$119,Q$1)+CARDS('12-13 Teamsheets'!$H$2:$Z$126,$A141,$CX$2,'12-13 Teamsheets'!$C$2:$C$126,Q$1)+CARDS('13-14 Teamsheets'!$H$2:$Z$132,$A141,$CX$2,'13-14 Teamsheets'!$C$2:$C$132,Q$1)+CARDS('14-15 Teamsheets'!$H$2:$Z$136,$A141,$CX$2,'14-15 Teamsheets'!$C$2:$C$136,Q$1)) &amp; "(" &amp; (CARDS('08-09 Teamsheets'!$H$2:$Z$92,$A141,$CX$3,'08-09 Teamsheets'!$C$2:$C$92,Q$1)+CARDS('09-10 Teamsheets'!$H$2:$Z$98,$A141,$CX$3,'09-10 Teamsheets'!$C$2:$C$98,Q$1)+CARDS('10-11 Teamsheets'!$H$2:$Z$107,$A141,$CX$3,'10-11 Teamsheets'!$C$2:$C$107,Q$1)+CARDS('11-12 Teamsheets'!$H$2:$Z$119,$A141,$CX$3,'11-12 Teamsheets'!$C$2:$C$119,Q$1)+CARDS('12-13 Teamsheets'!$H$2:$Z$126,$A141,$CX$3,'12-13 Teamsheets'!$C$2:$C$126,Q$1)+CARDS('13-14 Teamsheets'!$H$2:$Z$132,$A141,$CX$3,'13-14 Teamsheets'!$C$2:$C$132,Q$1)+CARDS('14-15 Teamsheets'!$H$2:$Z$136,$A141,$CX$3,'14-15 Teamsheets'!$C$2:$C$136,Q$1)) &amp; ")"</f>
        <v>0(0)</v>
      </c>
      <c r="U141" s="82">
        <f>MINS_PLAYED('08-09 Teamsheets'!$H$2:$R$92,$A141,'08-09 Teamsheets'!$C$2:$C$92,Q$1)+MINS_PLAYED('09-10 Teamsheets'!$H$2:$R$98,$A141,'09-10 Teamsheets'!$C$2:$C$98,Q$1)+ MINS_AS_SUB('08-09 Teamsheets'!$S$2:$Z$92,$A141,'08-09 Teamsheets'!$C$2:$C$92,Q$1)+ MINS_AS_SUB('09-10 Teamsheets'!$S$2:$Z$98,$A141,'09-10 Teamsheets'!$C$2:$C$98,Q$1)+MINS_PLAYED('10-11 Teamsheets'!$H$2:$R$107,$A141,'10-11 Teamsheets'!$C$2:$C$107,Q$1)+MINS_AS_SUB('10-11 Teamsheets'!$S$2:$Z$107,$A141,'10-11 Teamsheets'!$C$2:$C$107,Q$1)+MINS_PLAYED('11-12 Teamsheets'!$H$2:$R$119,$A141,'11-12 Teamsheets'!$C$2:$C$119,Q$1)+MINS_AS_SUB('11-12 Teamsheets'!$S$2:$Z$119,$A141,'11-12 Teamsheets'!$C$2:$C$119,Q$1)+MINS_PLAYED('12-13 Teamsheets'!$H$2:$R$126,$A141,'12-13 Teamsheets'!$C$2:$C$126,Q$1)+MINS_AS_SUB('12-13 Teamsheets'!$S$2:$Z$126,$A141,'12-13 Teamsheets'!$C$2:$C$126,Q$1)+MINS_PLAYED('13-14 Teamsheets'!$H$2:$R$132,$A141,'13-14 Teamsheets'!$C$2:$C$132,Q$1)+MINS_AS_SUB('13-14 Teamsheets'!$S$2:$Z$132,$A141,'13-14 Teamsheets'!$C$2:$C$132,Q$1)+MINS_PLAYED('14-15 Teamsheets'!$H$2:$R$136,$A141,'14-15 Teamsheets'!$C$2:$C$136,Q$1)+MINS_AS_SUB('14-15 Teamsheets'!$S$2:$Z$136,$A141,'14-15 Teamsheets'!$C$2:$C$136,Q$1)</f>
        <v>892</v>
      </c>
      <c r="V141" s="27" t="s">
        <v>1635</v>
      </c>
      <c r="W141" s="27" t="s">
        <v>1635</v>
      </c>
      <c r="X141" s="27">
        <v>0</v>
      </c>
      <c r="Y141" s="27" t="s">
        <v>1635</v>
      </c>
      <c r="Z141" s="82">
        <v>0</v>
      </c>
      <c r="AA141" s="27" t="s">
        <v>1635</v>
      </c>
      <c r="AB141" s="27" t="s">
        <v>1635</v>
      </c>
      <c r="AC141" s="27">
        <v>0</v>
      </c>
      <c r="AD141" s="27" t="s">
        <v>1635</v>
      </c>
      <c r="AE141" s="82">
        <v>0</v>
      </c>
      <c r="AF141" s="27" t="s">
        <v>1635</v>
      </c>
      <c r="AG141" s="27" t="s">
        <v>1635</v>
      </c>
      <c r="AH141" s="27">
        <v>0</v>
      </c>
      <c r="AI141" s="27" t="s">
        <v>1635</v>
      </c>
      <c r="AJ141" s="82">
        <v>0</v>
      </c>
      <c r="AK141" s="27" t="s">
        <v>1635</v>
      </c>
      <c r="AL141" s="27" t="s">
        <v>1635</v>
      </c>
      <c r="AM141" s="27">
        <v>0</v>
      </c>
      <c r="AN141" s="27" t="s">
        <v>1635</v>
      </c>
      <c r="AO141" s="82">
        <v>0</v>
      </c>
      <c r="AP141" s="27" t="s">
        <v>1635</v>
      </c>
      <c r="AQ141" s="27" t="s">
        <v>1635</v>
      </c>
      <c r="AR141" s="27">
        <v>0</v>
      </c>
      <c r="AS141" s="27" t="s">
        <v>1635</v>
      </c>
      <c r="AT141" s="82">
        <v>0</v>
      </c>
      <c r="AU141" s="27" t="s">
        <v>1635</v>
      </c>
      <c r="AV141" s="27" t="s">
        <v>1635</v>
      </c>
      <c r="AW141" s="27">
        <v>0</v>
      </c>
      <c r="AX141" s="27" t="s">
        <v>1635</v>
      </c>
      <c r="AY141" s="82">
        <v>0</v>
      </c>
      <c r="AZ141" s="27" t="str">
        <f>(APPS('07-08 Teamsheets'!$H$2:$R$88,$A141,'07-08 Teamsheets'!$C$2:$C$88,AZ$1)+APPS('11-12 Teamsheets'!$H$2:$R$119,$A141,'11-12 Teamsheets'!$C$2:$C$119,AZ$1)+APPS('12-13 Teamsheets'!$H$2:$R$126,$A141,'12-13 Teamsheets'!$C$2:$C$126,AZ$1)+APPS('13-14 Teamsheets'!$H$2:$R$132,$A141,'13-14 Teamsheets'!$C$2:$C$132,AZ$1)+APPS('14-15 Teamsheets'!$H$2:$R$136,$A141,'14-15 Teamsheets'!$C$2:$C$136,AZ$1)) &amp; "(" &amp; (SUBS('07-08 Teamsheets'!$S$2:$Z$88,$A141,'07-08 Teamsheets'!$C$2:$C$88,AZ$1)+SUBS('11-12 Teamsheets'!$S$2:$Z$119,$A141,'11-12 Teamsheets'!$C$2:$C$119,AZ$1)+SUBS('12-13 Teamsheets'!$S$2:$Z$126,$A141,'12-13 Teamsheets'!$C$2:$C$126,AZ$1)+SUBS('13-14 Teamsheets'!$S$2:$Z$132,$A141,'13-14 Teamsheets'!$C$2:$C$132,AZ$1)+SUBS('14-15 Teamsheets'!$S$2:$Z$136,$A141,'14-15 Teamsheets'!$C$2:$C$136,AZ$1)) &amp; ")"</f>
        <v>0(0)</v>
      </c>
      <c r="BA141" s="27" t="str">
        <f>(GOALS('07-08 Teamsheets'!$H$2:$R$88,$A141,'07-08 Teamsheets'!$C$2:$C$88,AZ$1)+GOALS('11-12 Teamsheets'!$H$2:$R$119,$A141,'11-12 Teamsheets'!$C$2:$C$119,AZ$1)+GOALS('12-13 Teamsheets'!$H$2:$R$126,$A141,'12-13 Teamsheets'!$C$2:$C$126,AZ$1)+GOALS('13-14 Teamsheets'!$H$2:$R$132,$A141,'13-14 Teamsheets'!$C$2:$C$132,AZ$1)+GOALS('14-15 Teamsheets'!$H$2:$R$136,$A141,'14-15 Teamsheets'!$C$2:$C$136,AZ$1)) &amp; "(" &amp; (GOALS('07-08 Teamsheets'!$S$2:$Z$88,$A141,'07-08 Teamsheets'!$C$2:$C$88,AZ$1)+GOALS('11-12 Teamsheets'!$S$2:$Z$119,$A141,'11-12 Teamsheets'!$C$2:$C$119,AZ$1)+GOALS('12-13 Teamsheets'!$S$2:$Z$126,$A141,'12-13 Teamsheets'!$C$2:$C$126,AZ$1)+GOALS('13-14 Teamsheets'!$S$2:$Z$132,$A141,'13-14 Teamsheets'!$C$2:$C$132,AZ$1)+GOALS('14-15 Teamsheets'!$S$2:$Z$136,$A141,'14-15 Teamsheets'!$C$2:$C$136,AZ$1)) &amp; ")"</f>
        <v>0(0)</v>
      </c>
      <c r="BB141" s="27">
        <f>Clean_sheet('07-08 Teamsheets'!$C$2:$H$92,$A141,AZ$1)+Clean_sheet('11-12 Teamsheets'!$C$2:$H$119,$A141,AZ$1)+Clean_sheet('12-13 Teamsheets'!$C$2:$H$126,$A141,AZ$1)+Clean_sheet('13-14 Teamsheets'!$C$2:$H$132,$A141,AZ$1)+Clean_sheet('14-15 Teamsheets'!$C$2:$H$136,$A141,AZ$1)</f>
        <v>0</v>
      </c>
      <c r="BC141" s="27" t="str">
        <f>(CARDS('07-08 Teamsheets'!$H$2:$Z$88,$A141,$CX$2,'07-08 Teamsheets'!$C$2:$C$88,AZ$1)+CARDS('11-12 Teamsheets'!$H$2:$Z$119,$A141,$CX$2,'11-12 Teamsheets'!$C$2:$C$119,AZ$1)+CARDS('12-13 Teamsheets'!$H$2:$Z$126,$A141,$CX$2,'12-13 Teamsheets'!$C$2:$C$126,AZ$1)+CARDS('13-14 Teamsheets'!$H$2:$Z$132,$A141,$CX$2,'13-14 Teamsheets'!$C$2:$C$132,AZ$1)+CARDS('14-15 Teamsheets'!$H$2:$Z$136,$A141,$CX$2,'14-15 Teamsheets'!$C$2:$C$136,AZ$1)) &amp; "(" &amp; (CARDS('07-08 Teamsheets'!$H$2:$Z$88,$A141,$CX$3,'07-08 Teamsheets'!$C$2:$C$88,AZ$1)+CARDS('11-12 Teamsheets'!$H$2:$Z$119,$A141,$CX$3,'11-12 Teamsheets'!$C$2:$C$119,AZ$1)+CARDS('12-13 Teamsheets'!$H$2:$Z$126,$A141,$CX$3,'12-13 Teamsheets'!$C$2:$C$126,AZ$1)+CARDS('13-14 Teamsheets'!$H$2:$Z$132,$A141,$CX$3,'13-14 Teamsheets'!$C$2:$C$132,AZ$1)+CARDS('14-15 Teamsheets'!$H$2:$Z$136,$A141,$CX$3,'14-15 Teamsheets'!$C$2:$C$136,AZ$1)) &amp; ")"</f>
        <v>0(0)</v>
      </c>
      <c r="BD141" s="82">
        <f>MINS_PLAYED('07-08 Teamsheets'!$H$2:$R$88,$A141,'07-08 Teamsheets'!$C$2:$C$88,AZ$1)+MINS_PLAYED('11-12 Teamsheets'!$H$2:$R$119,$A141,'11-12 Teamsheets'!$C$2:$C$119,AZ$1)+MINS_PLAYED('12-13 Teamsheets'!$H$2:$R$126,$A141,'12-13 Teamsheets'!$C$2:$C$126,AZ$1)+MINS_PLAYED('13-14 Teamsheets'!$H$2:$R$132,$A141,'13-14 Teamsheets'!$C$2:$C$132,AZ$1)+MINS_PLAYED('14-15 Teamsheets'!$H$2:$R$136,$A141,'14-15 Teamsheets'!$C$2:$C$136,AZ$1)+MINS_AS_SUB('07-08 Teamsheets'!$S$2:$Z$88,$A141,'07-08 Teamsheets'!$C$2:$C$88,AZ$1)+MINS_AS_SUB('11-12 Teamsheets'!$S$2:$Z$119,$A141,'11-12 Teamsheets'!$C$2:$C$119,AZ$1)+MINS_AS_SUB('12-13 Teamsheets'!$S$2:$Z$126,$A141,'12-13 Teamsheets'!$C$2:$C$126,AZ$1)+MINS_AS_SUB('13-14 Teamsheets'!$S$2:$Z$132,$A141,'13-14 Teamsheets'!$C$2:$C$132,AZ$1)+MINS_AS_SUB('14-15 Teamsheets'!$S$2:$Z$136,$A141,'14-15 Teamsheets'!$C$2:$C$136,AZ$1)</f>
        <v>0</v>
      </c>
      <c r="BE141" s="27" t="str">
        <f>(APPS('08-09 Teamsheets'!$H$2:$R$92,$A141,'08-09 Teamsheets'!$C$2:$C$92,BE$1)+APPS('09-10 Teamsheets'!$H$2:$R$98,$A141,'09-10 Teamsheets'!$C$2:$C$98,BE$1)+APPS('10-11 Teamsheets'!$H$2:$R$107,$A141,'10-11 Teamsheets'!$C$2:$C$107,BE$1)+APPS('11-12 Teamsheets'!$H$2:$R$119,$A141,'11-12 Teamsheets'!$C$2:$C$119,BE$1)+APPS('12-13 Teamsheets'!$H$2:$R$126,$A141,'12-13 Teamsheets'!$C$2:$C$126,BE$1)+APPS('13-14 Teamsheets'!$H$2:$R$132,$A141,'13-14 Teamsheets'!$C$2:$C$132,BE$1)+APPS('14-15 Teamsheets'!$H$2:$R$136,$A141,'14-15 Teamsheets'!$C$2:$C$136,BE$1)) &amp; "(" &amp; (SUBS('08-09 Teamsheets'!$S$2:$Z$92,$A141,'08-09 Teamsheets'!$C$2:$C$92,BE$1)+SUBS('09-10 Teamsheets'!$S$2:$Z$98,$A141,'09-10 Teamsheets'!$C$2:$C$98,BE$1)+SUBS('10-11 Teamsheets'!$S$2:$Z$107,$A141,'10-11 Teamsheets'!$C$2:$C$107,BE$1)+SUBS('11-12 Teamsheets'!$S$2:$Z$119,$A141,'11-12 Teamsheets'!$C$2:$C$119,BE$1)+SUBS('12-13 Teamsheets'!$S$2:$Z$126,$A141,'12-13 Teamsheets'!$C$2:$C$126,BE$1)+SUBS('13-14 Teamsheets'!$S$2:$Z$132,$A141,'13-14 Teamsheets'!$C$2:$C$132,BE$1)+SUBS('14-15 Teamsheets'!$S$2:$Z$136,$A141,'14-15 Teamsheets'!$C$2:$C$136,BE$1)) &amp; ")"</f>
        <v>1(0)</v>
      </c>
      <c r="BF141" s="27" t="str">
        <f>(GOALS('08-09 Teamsheets'!$H$2:$R$92,$A141,'08-09 Teamsheets'!$C$2:$C$92,BE$1)+GOALS('09-10 Teamsheets'!$H$2:$R$98,$A141,'09-10 Teamsheets'!$C$2:$C$98,BE$1)+GOALS('10-11 Teamsheets'!$H$2:$R$107,$A141,'10-11 Teamsheets'!$C$2:$C$107,BE$1)+GOALS('11-12 Teamsheets'!$H$2:$R$119,$A141,'11-12 Teamsheets'!$C$2:$C$119,BE$1)+GOALS('12-13 Teamsheets'!$H$2:$R$126,$A141,'12-13 Teamsheets'!$C$2:$C$126,BE$1)+GOALS('13-14 Teamsheets'!$H$2:$R$132,$A141,'13-14 Teamsheets'!$C$2:$C$132,BE$1)+GOALS('14-15 Teamsheets'!$H$2:$R$136,$A141,'14-15 Teamsheets'!$C$2:$C$136,BE$1)) &amp; "(" &amp; (GOALS('08-09 Teamsheets'!$S$2:$Z$92,$A141,'08-09 Teamsheets'!$C$2:$C$92,BE$1)+GOALS('09-10 Teamsheets'!$S$2:$Z$98,$A141,'09-10 Teamsheets'!$C$2:$C$98,BE$1)+GOALS('10-11 Teamsheets'!$S$2:$Z$107,$A141,'10-11 Teamsheets'!$C$2:$C$107,BE$1)+GOALS('11-12 Teamsheets'!$S$2:$Z$119,$A141,'11-12 Teamsheets'!$C$2:$C$119,BE$1)+GOALS('12-13 Teamsheets'!$S$2:$Z$126,$A141,'12-13 Teamsheets'!$C$2:$C$126,BE$1)+GOALS('13-14 Teamsheets'!$S$2:$Z$132,$A141,'13-14 Teamsheets'!$C$2:$C$132,BE$1)+GOALS('14-15 Teamsheets'!$S$2:$Z$136,$A141,'14-15 Teamsheets'!$C$2:$C$136,BE$1)) &amp; ")"</f>
        <v>0(0)</v>
      </c>
      <c r="BG141" s="27">
        <f>Clean_sheet('08-09 Teamsheets'!$C$2:$H$92,$A141,BE$1)+Clean_sheet('09-10 Teamsheets'!$C$2:$H$98,$A141,BE$1)+Clean_sheet('10-11 Teamsheets'!$C$2:$H$107,$A141,BE$1)+Clean_sheet('11-12 Teamsheets'!$C$2:$H$119,$A141,BE$1)+Clean_sheet('12-13 Teamsheets'!$C$2:$H$126,$A141,BE$1)+Clean_sheet('13-14 Teamsheets'!$C$2:$H$132,$A141,BE$1)+Clean_sheet('14-15 Teamsheets'!$C$2:$H$136,$A141,BE$1)</f>
        <v>0</v>
      </c>
      <c r="BH141" s="27" t="str">
        <f>(CARDS('08-09 Teamsheets'!$H$2:$Z$92,$A141,$CX$2,'08-09 Teamsheets'!$C$2:$C$92,BE$1)+CARDS('09-10 Teamsheets'!$H$2:$Z$98,$A141,$CX$2,'09-10 Teamsheets'!$C$2:$C$98,BE$1)+CARDS('10-11 Teamsheets'!$H$2:$Z$107,$A141,$CX$2,'10-11 Teamsheets'!$C$2:$C$107,BE$1)+CARDS('11-12 Teamsheets'!$H$2:$Z$119,$A141,$CX$2,'11-12 Teamsheets'!$C$2:$C$119,BE$1)+CARDS('12-13 Teamsheets'!$H$2:$Z$126,$A141,$CX$2,'12-13 Teamsheets'!$C$2:$C$126,BE$1)+CARDS('13-14 Teamsheets'!$H$2:$Z$132,$A141,$CX$2,'13-14 Teamsheets'!$C$2:$C$132,BE$1)+CARDS('14-15 Teamsheets'!$H$2:$Z$136,$A141,$CX$2,'14-15 Teamsheets'!$C$2:$C$136,BE$1)) &amp; "(" &amp; (CARDS('08-09 Teamsheets'!$H$2:$Z$92,$A141,$CX$3,'08-09 Teamsheets'!$C$2:$C$92,BE$1)+CARDS('09-10 Teamsheets'!$H$2:$Z$98,$A141,$CX$3,'09-10 Teamsheets'!$C$2:$C$98,BE$1)+CARDS('10-11 Teamsheets'!$H$2:$Z$107,$A141,$CX$3,'10-11 Teamsheets'!$C$2:$C$107,BE$1)+CARDS('11-12 Teamsheets'!$H$2:$Z$119,$A141,$CX$3,'11-12 Teamsheets'!$C$2:$C$119,BE$1)+CARDS('12-13 Teamsheets'!$H$2:$Z$126,$A141,$CX$3,'12-13 Teamsheets'!$C$2:$C$126,BE$1)+CARDS('13-14 Teamsheets'!$H$2:$Z$132,$A141,$CX$3,'13-14 Teamsheets'!$C$2:$C$132,BE$1)+CARDS('14-15 Teamsheets'!$H$2:$Z$136,$A141,$CX$3,'14-15 Teamsheets'!$C$2:$C$136,BE$1)) &amp; ")"</f>
        <v>0(0)</v>
      </c>
      <c r="BI141" s="82">
        <f>MINS_PLAYED('08-09 Teamsheets'!$H$2:$R$92,$A141,'08-09 Teamsheets'!$C$2:$C$92,BE$1)+MINS_PLAYED('09-10 Teamsheets'!$H$2:$R$98,$A141,'09-10 Teamsheets'!$C$2:$C$98,BE$1)+ MINS_AS_SUB('08-09 Teamsheets'!$S$2:$Z$92,$A141,'08-09 Teamsheets'!$C$2:$C$92,BE$1)+ MINS_AS_SUB('09-10 Teamsheets'!$S$2:$Z$98,$A141,'09-10 Teamsheets'!$C$2:$C$98,BE$1)+MINS_PLAYED('10-11 Teamsheets'!$H$2:$R$107,$A141,'10-11 Teamsheets'!$C$2:$C$107,BE$1)+MINS_AS_SUB('10-11 Teamsheets'!$S$2:$Z$107,$A141,'10-11 Teamsheets'!$C$2:$C$107,BE$1)+MINS_PLAYED('11-12 Teamsheets'!$H$2:$R$119,$A141,'11-12 Teamsheets'!$C$2:$C$119,BE$1)+MINS_AS_SUB('11-12 Teamsheets'!$S$2:$Z$119,$A141,'11-12 Teamsheets'!$C$2:$C$119,BE$1)+MINS_PLAYED('12-13 Teamsheets'!$H$2:$R$126,$A141,'12-13 Teamsheets'!$C$2:$C$126,BE$1)+MINS_AS_SUB('12-13 Teamsheets'!$S$2:$Z$126,$A141,'12-13 Teamsheets'!$C$2:$C$126,BE$1)+MINS_PLAYED('13-14 Teamsheets'!$H$2:$R$132,$A141,'13-14 Teamsheets'!$C$2:$C$132,BE$1)+MINS_AS_SUB('13-14 Teamsheets'!$S$2:$Z$132,$A141,'13-14 Teamsheets'!$C$2:$C$132,BE$1)+MINS_PLAYED('14-15 Teamsheets'!$H$2:$R$136,$A141,'14-15 Teamsheets'!$C$2:$C$136,BE$1)+MINS_AS_SUB('14-15 Teamsheets'!$S$2:$Z$136,$A141,'14-15 Teamsheets'!$C$2:$C$136,BE$1)</f>
        <v>90</v>
      </c>
      <c r="BJ141" s="27" t="str">
        <f>(APPS('07-08 Teamsheets'!$H$2:$R$88,$A141,'07-08 Teamsheets'!$C$2:$C$88,BJ$1)+APPS('08-09 Teamsheets'!$H$2:$R$92,$A141,'08-09 Teamsheets'!$C$2:$C$92,BJ$1)+APPS('09-10 Teamsheets'!$H$2:$R$98,$A141,'09-10 Teamsheets'!$C$2:$C$98,BJ$1)+APPS('10-11 Teamsheets'!$H$2:$R$106,$A141,'10-11 Teamsheets'!$C$2:$C$106,BJ$1)+APPS('11-12 Teamsheets'!$H$2:$R$119,$A141,'11-12 Teamsheets'!$C$2:$C$119,BJ$1)+APPS('12-13 Teamsheets'!$H$2:$R$126,$A141,'12-13 Teamsheets'!$C$2:$C$126,BJ$1)+APPS('13-14 Teamsheets'!$H$2:$R$132,$A141,'13-14 Teamsheets'!$C$2:$C$132,BJ$1)+APPS('14-15 Teamsheets'!$H$2:$R$136,$A141,'14-15 Teamsheets'!$C$2:$C$136,BJ$1)) &amp; "(" &amp; (SUBS('07-08 Teamsheets'!$S$2:$Z$88,$A141,'07-08 Teamsheets'!$C$2:$C$88,BJ$1)+SUBS('08-09 Teamsheets'!$S$2:$Z$92,$A141,'08-09 Teamsheets'!$C$2:$C$92,BJ$1)+SUBS('09-10 Teamsheets'!$S$2:$Z$98,$A141,'09-10 Teamsheets'!$C$2:$C$98,BJ$1)+SUBS('10-11 Teamsheets'!$S$2:$Z$106,$A141,'10-11 Teamsheets'!$C$2:$C$106,BJ$1)+SUBS('11-12 Teamsheets'!$S$2:$Z$119,$A141,'11-12 Teamsheets'!$C$2:$C$119,BJ$1)+SUBS('12-13 Teamsheets'!$S$2:$Z$126,$A141,'12-13 Teamsheets'!$C$2:$C$126,BJ$1)+SUBS('13-14 Teamsheets'!$S$2:$Z$132,$A141,'13-14 Teamsheets'!$C$2:$C$132,BJ$1)+SUBS('14-15 Teamsheets'!$S$2:$Z$136,$A141,'14-15 Teamsheets'!$C$2:$C$136,BJ$1)) &amp; ")"</f>
        <v>2(1)</v>
      </c>
      <c r="BK141" s="27" t="str">
        <f>(GOALS('07-08 Teamsheets'!$H$2:$R$88,$A141,'07-08 Teamsheets'!$C$2:$C$88,BJ$1)+GOALS('08-09 Teamsheets'!$H$2:$R$92,$A141,'08-09 Teamsheets'!$C$2:$C$92,BJ$1)+GOALS('09-10 Teamsheets'!$H$2:$R$98,$A141,'09-10 Teamsheets'!$C$2:$C$98,BJ$1)+GOALS('10-11 Teamsheets'!$H$2:$R$106,$A141,'10-11 Teamsheets'!$C$2:$C$106,BJ$1)+GOALS('11-12 Teamsheets'!$H$2:$R$119,$A141,'11-12 Teamsheets'!$C$2:$C$119,BJ$1)+GOALS('12-13 Teamsheets'!$H$2:$R$126,$A141,'12-13 Teamsheets'!$C$2:$C$126,BJ$1)+GOALS('13-14 Teamsheets'!$H$2:$R$132,$A141,'13-14 Teamsheets'!$C$2:$C$132,BJ$1)+GOALS('14-15 Teamsheets'!$H$2:$R$136,$A141,'14-15 Teamsheets'!$C$2:$C$136,BJ$1)) &amp; "(" &amp; (GOALS('07-08 Teamsheets'!$S$2:$Z$88,$A141,'07-08 Teamsheets'!$C$2:$C$88,BJ$1)+GOALS('08-09 Teamsheets'!$S$2:$Z$92,$A141,'08-09 Teamsheets'!$C$2:$C$92,BJ$1)+GOALS('09-10 Teamsheets'!$S$2:$Z$98,$A141,'09-10 Teamsheets'!$C$2:$C$98,BJ$1)+GOALS('10-11 Teamsheets'!$S$2:$Z$106,$A141,'10-11 Teamsheets'!$C$2:$C$106,BJ$1)+GOALS('11-12 Teamsheets'!$S$2:$Z$119,$A141,'11-12 Teamsheets'!$C$2:$C$119,BJ$1)+GOALS('12-13 Teamsheets'!$S$2:$Z$126,$A141,'12-13 Teamsheets'!$C$2:$C$126,BJ$1)+GOALS('13-14 Teamsheets'!$S$2:$Z$132,$A141,'13-14 Teamsheets'!$C$2:$C$132,BJ$1)+GOALS('14-15 Teamsheets'!$S$2:$Z$136,$A141,'14-15 Teamsheets'!$C$2:$C$136,BJ$1)) &amp; ")"</f>
        <v>1(0)</v>
      </c>
      <c r="BL141" s="27">
        <f>Clean_sheet('07-08 Teamsheets'!$C$2:$H$92,$A141,BJ$1)+Clean_sheet('08-09 Teamsheets'!$C$2:$H$92,$A141,BJ$1)+Clean_sheet('09-10 Teamsheets'!$C$2:$H$98,$A141,BJ$1)+Clean_sheet('10-11 Teamsheets'!$C$2:$H$106,$A141,BJ$1)+Clean_sheet('11-12 Teamsheets'!$C$2:$H$119,$A141,BJ$1)+Clean_sheet('12-13 Teamsheets'!$C$2:$H$126,$A141,BJ$1)+Clean_sheet('13-14 Teamsheets'!$C$2:$H$132,$A141,BJ$1)+Clean_sheet('14-15 Teamsheets'!$C$2:$H$136,$A141,BJ$1)</f>
        <v>0</v>
      </c>
      <c r="BM141" s="27" t="str">
        <f>(CARDS('07-08 Teamsheets'!$H$2:$Z$88,$A141,$CX$2,'07-08 Teamsheets'!$C$2:$C$88,BJ$1)+CARDS('08-09 Teamsheets'!$H$2:$Z$92,$A141,$CX$2,'08-09 Teamsheets'!$C$2:$C$92,BJ$1)+CARDS('09-10 Teamsheets'!$H$2:$Z$98,$A141,$CX$2,'09-10 Teamsheets'!$C$2:$C$98,BJ$1)+CARDS('10-11 Teamsheets'!$H$2:$Z$106,$A141,$CX$2,'10-11 Teamsheets'!$C$2:$C$106,BJ$1)+CARDS('11-12 Teamsheets'!$H$2:$Z$119,$A141,$CX$2,'11-12 Teamsheets'!$C$2:$C$119,BJ$1)+CARDS('12-13 Teamsheets'!$H$2:$Z$126,$A141,$CX$2,'12-13 Teamsheets'!$C$2:$C$126,BJ$1)+CARDS('13-14 Teamsheets'!$H$2:$Z$132,$A141,$CX$2,'13-14 Teamsheets'!$C$2:$C$132,BJ$1)+CARDS('14-15 Teamsheets'!$H$2:$Z$136,$A141,$CX$2,'14-15 Teamsheets'!$C$2:$C$136,BJ$1)) &amp; "(" &amp; (CARDS('07-08 Teamsheets'!$H$2:$Z$88,$A141,$CX$3,'07-08 Teamsheets'!$C$2:$C$88,BJ$1)+CARDS('08-09 Teamsheets'!$H$2:$Z$92,$A141,$CX$3,'08-09 Teamsheets'!$C$2:$C$92,BJ$1)+CARDS('09-10 Teamsheets'!$H$2:$Z$98,$A141,$CX$3,'09-10 Teamsheets'!$C$2:$C$98,BJ$1)+CARDS('10-11 Teamsheets'!$H$2:$Z$106,$A141,$CX$3,'10-11 Teamsheets'!$C$2:$C$106,BJ$1)+CARDS('11-12 Teamsheets'!$H$2:$Z$119,$A141,$CX$3,'11-12 Teamsheets'!$C$2:$C$119,BJ$1)+CARDS('12-13 Teamsheets'!$H$2:$Z$126,$A141,$CX$3,'12-13 Teamsheets'!$C$2:$C$126,BJ$1)+CARDS('13-14 Teamsheets'!$H$2:$Z$132,$A141,$CX$3,'13-14 Teamsheets'!$C$2:$C$132,BJ$1)+CARDS('14-15 Teamsheets'!$H$2:$Z$136,$A141,$CX$3,'14-15 Teamsheets'!$C$2:$C$136,BJ$1)) &amp; ")"</f>
        <v>0(0)</v>
      </c>
      <c r="BN141" s="82">
        <f>MINS_PLAYED('07-08 Teamsheets'!$H$2:$R$88,$A141,'07-08 Teamsheets'!$C$2:$C$88,BJ$1)+MINS_PLAYED('08-09 Teamsheets'!$H$2:$R$92,$A141,'08-09 Teamsheets'!$C$2:$C$92,BJ$1)+MINS_PLAYED('09-10 Teamsheets'!$H$2:$R$98,$A141,'09-10 Teamsheets'!$C$2:$C$98,BJ$1)+MINS_PLAYED('10-11 Teamsheets'!$H$2:$R$106,$A141,'10-11 Teamsheets'!$C$2:$C$106,BJ$1)+MINS_PLAYED('11-12 Teamsheets'!$H$2:$R$119,$A141,'11-12 Teamsheets'!$C$2:$C$119,BJ$1)+MINS_PLAYED('12-13 Teamsheets'!$H$2:$R$126,$A141,'12-13 Teamsheets'!$C$2:$C$126,BJ$1)+MINS_PLAYED('13-14 Teamsheets'!$H$2:$R$132,$A141,'13-14 Teamsheets'!$C$2:$C$132,BJ$1)+MINS_PLAYED('14-15 Teamsheets'!$H$2:$R$136,$A141,'14-15 Teamsheets'!$C$2:$C$136,BJ$1)+MINS_AS_SUB('07-08 Teamsheets'!$S$2:$Z$88,$A141,'07-08 Teamsheets'!$C$2:$C$88,BJ$1)+MINS_AS_SUB('08-09 Teamsheets'!$S$2:$Z$92,$A141,'08-09 Teamsheets'!$C$2:$C$92,BJ$1)+MINS_AS_SUB('09-10 Teamsheets'!$S$2:$Z$98,$A141,'09-10 Teamsheets'!$C$2:$C$98,BJ$1)+MINS_AS_SUB('10-11 Teamsheets'!$S$2:$Z$106,$A141,'10-11 Teamsheets'!$C$2:$C$106,BJ$1)+MINS_AS_SUB('11-12 Teamsheets'!$S$2:$Z$119,$A141,'11-12 Teamsheets'!$C$2:$C$119,BJ$1)+MINS_AS_SUB('12-13 Teamsheets'!$S$2:$Z$126,$A141,'12-13 Teamsheets'!$C$2:$C$126,BJ$1)+MINS_AS_SUB('13-14 Teamsheets'!$S$2:$Z$132,$A141,'13-14 Teamsheets'!$C$2:$C$132,BJ$1)+MINS_AS_SUB('14-15 Teamsheets'!$S$2:$Z$136,$A141,'14-15 Teamsheets'!$C$2:$C$136,BJ$1)</f>
        <v>180</v>
      </c>
      <c r="BO141" s="27" t="str">
        <f>(APPS('07-08 Teamsheets'!$H$2:$R$88,$A141,'07-08 Teamsheets'!$C$2:$C$88,BO$1)+APPS('08-09 Teamsheets'!$H$2:$R$92,$A141,'08-09 Teamsheets'!$C$2:$C$92,BO$1)+APPS('09-10 Teamsheets'!$H$2:$R$98,$A141,'09-10 Teamsheets'!$C$2:$C$98,BO$1)+APPS('10-11 Teamsheets'!$H$2:$R$106,$A141,'10-11 Teamsheets'!$C$2:$C$106,BO$1)+APPS('11-12 Teamsheets'!$H$2:$R$119,$A141,'11-12 Teamsheets'!$C$2:$C$119,BO$1)+APPS('12-13 Teamsheets'!$H$2:$R$126,$A141,'12-13 Teamsheets'!$C$2:$C$126,BO$1)+APPS('13-14 Teamsheets'!$H$2:$R$132,$A141,'13-14 Teamsheets'!$C$2:$C$132,BO$1)+APPS('14-15 Teamsheets'!$H$2:$R$136,$A141,'14-15 Teamsheets'!$C$2:$C$136,BO$1)) &amp; "(" &amp; (SUBS('07-08 Teamsheets'!$S$2:$Z$88,$A141,'07-08 Teamsheets'!$C$2:$C$88,BO$1)+SUBS('08-09 Teamsheets'!$S$2:$Z$92,$A141,'08-09 Teamsheets'!$C$2:$C$92,BO$1)+SUBS('09-10 Teamsheets'!$S$2:$Z$98,$A141,'09-10 Teamsheets'!$C$2:$C$98,BO$1)+SUBS('10-11 Teamsheets'!$S$2:$Z$106,$A141,'10-11 Teamsheets'!$C$2:$C$106,BO$1)+SUBS('11-12 Teamsheets'!$S$2:$Z$119,$A141,'11-12 Teamsheets'!$C$2:$C$119,BO$1)+SUBS('12-13 Teamsheets'!$S$2:$Z$126,$A141,'12-13 Teamsheets'!$C$2:$C$126,BO$1)+SUBS('13-14 Teamsheets'!$S$2:$Z$132,$A141,'13-14 Teamsheets'!$C$2:$C$132,BO$1)+SUBS('14-15 Teamsheets'!$S$2:$Z$136,$A141,'14-15 Teamsheets'!$C$2:$C$136,BO$1)) &amp; ")"</f>
        <v>3(2)</v>
      </c>
      <c r="BP141" s="27" t="str">
        <f>(GOALS('07-08 Teamsheets'!$H$2:$R$88,$A141,'07-08 Teamsheets'!$C$2:$C$88,BO$1)+GOALS('08-09 Teamsheets'!$H$2:$R$92,$A141,'08-09 Teamsheets'!$C$2:$C$92,BO$1)+GOALS('09-10 Teamsheets'!$H$2:$R$98,$A141,'09-10 Teamsheets'!$C$2:$C$98,BO$1)+GOALS('10-11 Teamsheets'!$H$2:$R$106,$A141,'10-11 Teamsheets'!$C$2:$C$106,BO$1)+GOALS('11-12 Teamsheets'!$H$2:$R$119,$A141,'11-12 Teamsheets'!$C$2:$C$119,BO$1)+GOALS('12-13 Teamsheets'!$H$2:$R$126,$A141,'12-13 Teamsheets'!$C$2:$C$126,BO$1)+GOALS('13-14 Teamsheets'!$H$2:$R$132,$A141,'13-14 Teamsheets'!$C$2:$C$132,BO$1)+GOALS('14-15 Teamsheets'!$H$2:$R$136,$A141,'14-15 Teamsheets'!$C$2:$C$136,BO$1)) &amp; "(" &amp; (GOALS('07-08 Teamsheets'!$S$2:$Z$88,$A141,'07-08 Teamsheets'!$C$2:$C$88,BO$1)+GOALS('08-09 Teamsheets'!$S$2:$Z$92,$A141,'08-09 Teamsheets'!$C$2:$C$92,BO$1)+GOALS('09-10 Teamsheets'!$S$2:$Z$98,$A141,'09-10 Teamsheets'!$C$2:$C$98,BO$1)+GOALS('10-11 Teamsheets'!$S$2:$Z$106,$A141,'10-11 Teamsheets'!$C$2:$C$106,BO$1)+GOALS('11-12 Teamsheets'!$S$2:$Z$119,$A141,'11-12 Teamsheets'!$C$2:$C$119,BO$1)+GOALS('12-13 Teamsheets'!$S$2:$Z$126,$A141,'12-13 Teamsheets'!$C$2:$C$126,BO$1)+GOALS('13-14 Teamsheets'!$S$2:$Z$132,$A141,'13-14 Teamsheets'!$C$2:$C$132,BO$1)+GOALS('14-15 Teamsheets'!$S$2:$Z$136,$A141,'14-15 Teamsheets'!$C$2:$C$136,BO$1)) &amp; ")"</f>
        <v>0(0)</v>
      </c>
      <c r="BQ141" s="27">
        <f>Clean_sheet('07-08 Teamsheets'!$C$2:$H$92,$A141,BO$1)+Clean_sheet('08-09 Teamsheets'!$C$2:$H$92,$A141,BO$1)+Clean_sheet('09-10 Teamsheets'!$C$2:$H$98,$A141,BO$1)+Clean_sheet('10-11 Teamsheets'!$C$2:$H$106,$A141,BO$1)+Clean_sheet('11-12 Teamsheets'!$C$2:$H$119,$A141,BO$1)+Clean_sheet('12-13 Teamsheets'!$C$2:$H$126,$A141,BO$1)+Clean_sheet('13-14 Teamsheets'!$C$2:$H$132,$A141,BO$1)+Clean_sheet('14-15 Teamsheets'!$C$2:$H$136,$A141,BO$1)</f>
        <v>0</v>
      </c>
      <c r="BR141" s="27" t="str">
        <f>(CARDS('07-08 Teamsheets'!$H$2:$Z$88,$A141,$CX$2,'07-08 Teamsheets'!$C$2:$C$88,BO$1)+CARDS('08-09 Teamsheets'!$H$2:$Z$92,$A141,$CX$2,'08-09 Teamsheets'!$C$2:$C$92,BO$1)+CARDS('09-10 Teamsheets'!$H$2:$Z$98,$A141,$CX$2,'09-10 Teamsheets'!$C$2:$C$98,BO$1)+CARDS('10-11 Teamsheets'!$H$2:$Z$106,$A141,$CX$2,'10-11 Teamsheets'!$C$2:$C$106,BO$1)+CARDS('11-12 Teamsheets'!$H$2:$Z$119,$A141,$CX$2,'11-12 Teamsheets'!$C$2:$C$119,BO$1)+CARDS('12-13 Teamsheets'!$H$2:$Z$126,$A141,$CX$2,'12-13 Teamsheets'!$C$2:$C$126,BO$1)+CARDS('13-14 Teamsheets'!$H$2:$Z$132,$A141,$CX$2,'13-14 Teamsheets'!$C$2:$C$132,BO$1)+CARDS('14-15 Teamsheets'!$H$2:$Z$136,$A141,$CX$2,'14-15 Teamsheets'!$C$2:$C$136,BO$1)) &amp; "(" &amp; (CARDS('07-08 Teamsheets'!$H$2:$Z$88,$A141,$CX$3,'07-08 Teamsheets'!$C$2:$C$88,BO$1)+CARDS('08-09 Teamsheets'!$H$2:$Z$92,$A141,$CX$3,'08-09 Teamsheets'!$C$2:$C$92,BO$1)+CARDS('09-10 Teamsheets'!$H$2:$Z$98,$A141,$CX$3,'09-10 Teamsheets'!$C$2:$C$98,BO$1)+CARDS('10-11 Teamsheets'!$H$2:$Z$106,$A141,$CX$3,'10-11 Teamsheets'!$C$2:$C$106,BO$1)+CARDS('11-12 Teamsheets'!$H$2:$Z$119,$A141,$CX$3,'11-12 Teamsheets'!$C$2:$C$119,BO$1)+CARDS('12-13 Teamsheets'!$H$2:$Z$126,$A141,$CX$3,'12-13 Teamsheets'!$C$2:$C$126,BO$1)+CARDS('13-14 Teamsheets'!$H$2:$Z$132,$A141,$CX$3,'13-14 Teamsheets'!$C$2:$C$132,BO$1)+CARDS('14-15 Teamsheets'!$H$2:$Z$136,$A141,$CX$3,'14-15 Teamsheets'!$C$2:$C$136,BO$1)) &amp; ")"</f>
        <v>0(0)</v>
      </c>
      <c r="BS141" s="82">
        <f>MINS_PLAYED('07-08 Teamsheets'!$H$2:$R$88,$A141,'07-08 Teamsheets'!$C$2:$C$88,BO$1)+MINS_PLAYED('08-09 Teamsheets'!$H$2:$R$92,$A141,'08-09 Teamsheets'!$C$2:$C$92,BO$1)+MINS_PLAYED('09-10 Teamsheets'!$H$2:$R$98,$A141,'09-10 Teamsheets'!$C$2:$C$98,BO$1)+MINS_PLAYED('10-11 Teamsheets'!$H$2:$R$106,$A141,'10-11 Teamsheets'!$C$2:$C$106,BO$1)+MINS_PLAYED('11-12 Teamsheets'!$H$2:$R$119,$A141,'11-12 Teamsheets'!$C$2:$C$119,BO$1)+MINS_PLAYED('12-13 Teamsheets'!$H$2:$R$126,$A141,'12-13 Teamsheets'!$C$2:$C$126,BO$1)+MINS_PLAYED('13-14 Teamsheets'!$H$2:$R$132,$A141,'13-14 Teamsheets'!$C$2:$C$132,BO$1)+MINS_PLAYED('14-15 Teamsheets'!$H$2:$R$136,$A141,'14-15 Teamsheets'!$C$2:$C$136,BO$1)+MINS_AS_SUB('07-08 Teamsheets'!$S$2:$Z$88,$A141,'07-08 Teamsheets'!$C$2:$C$88,BO$1)+MINS_AS_SUB('08-09 Teamsheets'!$S$2:$Z$92,$A141,'08-09 Teamsheets'!$C$2:$C$92,BO$1)+MINS_AS_SUB('09-10 Teamsheets'!$S$2:$Z$98,$A141,'09-10 Teamsheets'!$C$2:$C$98,BO$1)+MINS_AS_SUB('10-11 Teamsheets'!$S$2:$Z$106,$A141,'10-11 Teamsheets'!$C$2:$C$106,BO$1)+MINS_AS_SUB('11-12 Teamsheets'!$S$2:$Z$119,$A141,'11-12 Teamsheets'!$C$2:$C$119,BO$1)+MINS_AS_SUB('12-13 Teamsheets'!$S$2:$Z$126,$A141,'12-13 Teamsheets'!$C$2:$C$126,BO$1)+MINS_AS_SUB('13-14 Teamsheets'!$S$2:$Z$132,$A141,'13-14 Teamsheets'!$C$2:$C$132,BO$1)+MINS_AS_SUB('14-15 Teamsheets'!$S$2:$Z$136,$A141,'14-15 Teamsheets'!$C$2:$C$136,BO$1)</f>
        <v>238</v>
      </c>
      <c r="BT141" s="71">
        <f>APPS('05-06 Teamsheets'!$H$2:$R$71,$A141,'05-06 Teamsheets'!$C$2:$C$71,B$1)+SUBS('05-06 Teamsheets'!$S$2:$W$71,$A141,'05-06 Teamsheets'!$C$2:$C$71,B$1)+APPS('06-07 Teamsheets'!$H$2:$R$83,$A141,'06-07 Teamsheets'!$C$2:$C$83,G$1)+SUBS('06-07 Teamsheets'!$S$2:$Z$83,$A141,'06-07 Teamsheets'!$C$2:$C$83,G$1)+APPS('07-08 Teamsheets'!$H$2:$R$88,$A141,'07-08 Teamsheets'!$C$2:$C$88,L$1)+SUBS('07-08 Teamsheets'!$S$2:$Z$88,$A141,'07-08 Teamsheets'!$C$2:$C$88,L$1)+APPS('08-09 Teamsheets'!$H$2:$R$92,$A141,'08-09 Teamsheets'!$C$2:$C$92,Q$1)+SUBS('08-09 Teamsheets'!$S$2:$Z$92,$A141,'08-09 Teamsheets'!$C$2:$C$92,Q$1)+APPS('09-10 Teamsheets'!$H$2:$R$98,$A141,'09-10 Teamsheets'!$C$2:$C$98,Q$1)+SUBS('09-10 Teamsheets'!$S$2:$Z$98,$A141,'09-10 Teamsheets'!$C$2:$C$98,Q$1)+APPS('10-11 Teamsheets'!$H$2:$R$107,$A141,'10-11 Teamsheets'!$C$2:$C$107,Q$1)+SUBS('10-11 Teamsheets'!$S$2:$Z$107,$A141,'10-11 Teamsheets'!$C$2:$C$107,Q$1)+APPS('11-12 Teamsheets'!$H$2:$R$119,$A141,'11-12 Teamsheets'!$C$2:$C$119,Q$1)+SUBS('11-12 Teamsheets'!$S$2:$Z$119,$A141,'11-12 Teamsheets'!$C$2:$C$119,Q$1)+APPS('12-13 Teamsheets'!$H$2:$R$126,$A141,'12-13 Teamsheets'!$C$2:$C$126,Q$1)+SUBS('12-13 Teamsheets'!$S$2:$Z$126,$A141,'12-13 Teamsheets'!$C$2:$C$126,Q$1)+APPS('13-14 Teamsheets'!$H$2:$R$132,$A141,'13-14 Teamsheets'!$C$2:$C$132,Q$1)+SUBS('13-14 Teamsheets'!$S$2:$Z$132,$A141,'13-14 Teamsheets'!$C$2:$C$132,Q$1)+APPS('14-15 Teamsheets'!$H$2:$R$136,$A141,'14-15 Teamsheets'!$C$2:$C$136,Q$1)+SUBS('14-15 Teamsheets'!$S$2:$Z$136,$A141,'14-15 Teamsheets'!$C$2:$C$136,Q$1)</f>
        <v>19</v>
      </c>
      <c r="BU141" s="132">
        <v>0</v>
      </c>
      <c r="BV141" s="27">
        <f>APPS('07-08 Teamsheets'!$H$2:$R$88,$A141,'07-08 Teamsheets'!$C$2:$C$88,AZ$1)+SUBS('07-08 Teamsheets'!$S$2:$Z$88,$A141,'07-08 Teamsheets'!$C$2:$C$88,AZ$1)+APPS('11-12 Teamsheets'!$H$2:$R$119,$A141,'11-12 Teamsheets'!$C$2:$C$119,AZ$1)+SUBS('11-12 Teamsheets'!$S$2:$Z$119,$A141,'11-12 Teamsheets'!$C$2:$C$119,AZ$1)+APPS('12-13 Teamsheets'!$H$2:$R$126,$A141,'12-13 Teamsheets'!$C$2:$C$126,AZ$1)+SUBS('12-13 Teamsheets'!$S$2:$Z$126,$A141,'12-13 Teamsheets'!$C$2:$C$126,AZ$1)+APPS('13-14 Teamsheets'!$H$2:$R$132,$A141,'13-14 Teamsheets'!$C$2:$C$132,AZ$1)+SUBS('13-14 Teamsheets'!$S$2:$Z$132,$A141,'13-14 Teamsheets'!$C$2:$C$132,AZ$1)+APPS('14-15 Teamsheets'!$H$2:$R$136,$A141,'14-15 Teamsheets'!$C$2:$C$136,AZ$1)+SUBS('14-15 Teamsheets'!$S$2:$Z$136,$A141,'14-15 Teamsheets'!$C$2:$C$136,AZ$1)+APPS('08-09 Teamsheets'!$H$2:$R$92,$A141,'08-09 Teamsheets'!$C$2:$C$92,BE$1)+APPS('09-10 Teamsheets'!$H$2:$R$98,$A141,'09-10 Teamsheets'!$C$2:$C$98,BE$1)+SUBS('08-09 Teamsheets'!$S$2:$Z$92,$A141,'08-09 Teamsheets'!$C$2:$C$92,BE$1)+SUBS('09-10 Teamsheets'!$S$2:$Z$98,$A141,'09-10 Teamsheets'!$C$2:$C$98,BE$1)+APPS('10-11 Teamsheets'!$H$2:$R$107,$A141,'10-11 Teamsheets'!$C$2:$C$107,BE$1)+SUBS('10-11 Teamsheets'!$S$2:$Z$107,$A141,'10-11 Teamsheets'!$C$2:$C$107,BE$1)+APPS('11-12 Teamsheets'!$H$2:$R$119,$A141,'11-12 Teamsheets'!$C$2:$C$119,BE$1)+SUBS('11-12 Teamsheets'!$S$2:$Z$119,$A141,'11-12 Teamsheets'!$C$2:$C$119,BE$1)+APPS('12-13 Teamsheets'!$H$2:$R$126,$A141,'12-13 Teamsheets'!$C$2:$C$126,BE$1)+SUBS('12-13 Teamsheets'!$S$2:$Z$126,$A141,'12-13 Teamsheets'!$C$2:$C$126,BE$1)+APPS('13-14 Teamsheets'!$H$2:$R$132,$A141,'13-14 Teamsheets'!$C$2:$C$132,BE$1)+SUBS('13-14 Teamsheets'!$S$2:$Z$132,$A141,'13-14 Teamsheets'!$C$2:$C$132,BE$1)+APPS('14-15 Teamsheets'!$H$2:$R$136,$A141,'14-15 Teamsheets'!$C$2:$C$136,BE$1)+SUBS('14-15 Teamsheets'!$S$2:$Z$136,$A141,'14-15 Teamsheets'!$C$2:$C$136,BE$1)</f>
        <v>1</v>
      </c>
      <c r="BW141" s="27">
        <f>APPS('07-08 Teamsheets'!$H$2:$R$88,$A141,'07-08 Teamsheets'!$C$2:$C$88,BJ$1)+APPS('08-09 Teamsheets'!$H$2:$R$92,$A141,'08-09 Teamsheets'!$C$2:$C$92,BJ$1)+APPS('09-10 Teamsheets'!$H$2:$R$98,$A141,'09-10 Teamsheets'!$C$2:$C$98,BJ$1)+SUBS('07-08 Teamsheets'!$S$2:$Z$88,$A141,'07-08 Teamsheets'!$C$2:$C$88,BJ$1)+SUBS('08-09 Teamsheets'!$S$2:$Z$92,$A141,'08-09 Teamsheets'!$C$2:$C$92,BJ$1)+SUBS('09-10 Teamsheets'!$S$2:$Z$98,$A141,'09-10 Teamsheets'!$C$2:$C$98,BJ$1)+APPS('10-11 Teamsheets'!$H$2:$R$107,$A141,'10-11 Teamsheets'!$C$2:$C$107,BJ$1)+SUBS('10-11 Teamsheets'!$S$2:$Z$107,$A141,'10-11 Teamsheets'!$C$2:$C$107,BJ$1)+APPS('11-12 Teamsheets'!$H$2:$R$119,$A141,'11-12 Teamsheets'!$C$2:$C$119,BJ$1)+SUBS('11-12 Teamsheets'!$S$2:$Z$111,$A141,'11-12 Teamsheets'!$C$2:$C$119,BJ$1)+APPS('12-13 Teamsheets'!$H$2:$R$126,$A141,'12-13 Teamsheets'!$C$2:$C$126,BJ$1)+SUBS('12-13 Teamsheets'!$S$2:$Z$118,$A141,'12-13 Teamsheets'!$C$2:$C$126,BJ$1)+APPS('13-14 Teamsheets'!$H$2:$R$132,$A141,'13-14 Teamsheets'!$C$2:$C$132,BJ$1)+SUBS('13-14 Teamsheets'!$S$2:$Z$124,$A141,'13-14 Teamsheets'!$C$2:$C$132,BJ$1)+APPS('14-15 Teamsheets'!$H$2:$R$136,$A141,'14-15 Teamsheets'!$C$2:$C$136,BJ$1)+SUBS('14-15 Teamsheets'!$S$2:$Z$128,$A141,'14-15 Teamsheets'!$C$2:$C$136,BJ$1)</f>
        <v>3</v>
      </c>
      <c r="BX141" s="27">
        <f>APPS('07-08 Teamsheets'!$H$2:$R$88,$A141,'07-08 Teamsheets'!$C$2:$C$88,BO$1)+APPS('08-09 Teamsheets'!$H$2:$R$92,$A141,'08-09 Teamsheets'!$C$2:$C$92,BO$1)+APPS('09-10 Teamsheets'!$H$2:$R$98,$A141,'09-10 Teamsheets'!$C$2:$C$98,BO$1)+SUBS('07-08 Teamsheets'!$S$2:$Z$88,$A141,'07-08 Teamsheets'!$C$2:$C$88,BO$1)+SUBS('08-09 Teamsheets'!$S$2:$Z$92,$A141,'08-09 Teamsheets'!$C$2:$C$92,BO$1)+SUBS('09-10 Teamsheets'!$S$2:$Z$98,$A141,'09-10 Teamsheets'!$C$2:$C$98,BO$1)+APPS('10-11 Teamsheets'!$H$2:$R$107,$A141,'10-11 Teamsheets'!$C$2:$C$107,BO$1)+SUBS('10-11 Teamsheets'!$S$2:$Z$107,$A141,'10-11 Teamsheets'!$C$2:$C$107,BO$1)+APPS('11-12 Teamsheets'!$H$2:$R$119,$A141,'11-12 Teamsheets'!$C$2:$C$119,BO$1)+SUBS('11-12 Teamsheets'!$S$2:$Z$119,$A141,'11-12 Teamsheets'!$C$2:$C$119,BO$1)+APPS('12-13 Teamsheets'!$H$2:$R$126,$A141,'12-13 Teamsheets'!$C$2:$C$126,BO$1)+SUBS('12-13 Teamsheets'!$S$2:$Z$126,$A141,'12-13 Teamsheets'!$C$2:$C$126,BO$1)+APPS('13-14 Teamsheets'!$H$2:$R$132,$A141,'13-14 Teamsheets'!$C$2:$C$132,BO$1)+SUBS('13-14 Teamsheets'!$S$2:$Z$132,$A141,'13-14 Teamsheets'!$C$2:$C$132,BO$1)+APPS('14-15 Teamsheets'!$H$2:$R$136,$A141,'14-15 Teamsheets'!$C$2:$C$136,BO$1)+SUBS('14-15 Teamsheets'!$S$2:$Z$136,$A141,'14-15 Teamsheets'!$C$2:$C$136,BO$1)</f>
        <v>5</v>
      </c>
      <c r="BY141" s="28">
        <f t="shared" si="55"/>
        <v>9</v>
      </c>
      <c r="BZ141" s="27" t="str">
        <f>(APPS('05-06 Teamsheets'!$H$2:$R$71,$A141) + APPS('06-07 Teamsheets'!$H$2:$R$83,$A141) +APPS('07-08 Teamsheets'!$H$2:$R$88,$A141) + APPS('08-09 Teamsheets'!$H$2:$R$92,$A141)+APPS('09-10 Teamsheets'!$H$2:$R$98,$A141)+APPS('10-11 Teamsheets'!$H$2:$R$107,$A141)+APPS('11-12 Teamsheets'!$H$2:$R$119,$A141)+APPS('12-13 Teamsheets'!$H$2:$R$126,$A141)+APPS('13-14 Teamsheets'!$H$2:$R$132,$A141)+APPS('14-15 Teamsheets'!$H$2:$R$136,$A141)) &amp; "(" &amp; (SUBS('05-06 Teamsheets'!$S$2:$W$71,$A141)+SUBS('06-07 Teamsheets'!$S$2:$Z$83,$A141)+SUBS('07-08 Teamsheets'!$S$2:$Z$88,$A141) +SUBS('08-09 Teamsheets'!$S$2:$Z$92,$A141)+SUBS('09-10 Teamsheets'!$S$2:$Z$98,$A141)+SUBS('10-11 Teamsheets'!$S$2:$Z$107,$A141)+SUBS('11-12 Teamsheets'!$S$2:$Z$119,$A141)+SUBS('12-13 Teamsheets'!$S$2:$Z$126,$A141)+SUBS('13-14 Teamsheets'!$S$2:$Z$132,$A141)+SUBS('14-15 Teamsheets'!$S$2:$Z$136,$A141)) &amp; ")"</f>
        <v>16(12)</v>
      </c>
      <c r="CA141" s="28">
        <f t="shared" si="56"/>
        <v>28</v>
      </c>
      <c r="CB141" s="71">
        <f>GOALS('05-06 Teamsheets'!$H$2:$W$71,$A141,'05-06 Teamsheets'!$C$2:$C$71,B$1)+GOALS('06-07 Teamsheets'!$H$2:$Z$83,$A141,'06-07 Teamsheets'!$C$2:$C$83,G$1)+GOALS('07-08 Teamsheets'!$H$2:$Z$88,$A141,'07-08 Teamsheets'!$C$2:$C$88,L$1)+GOALS('08-09 Teamsheets'!$H$2:$Z$92,$A141,'08-09 Teamsheets'!$C$2:$C$92,Q$1)+GOALS('09-10 Teamsheets'!$H$2:$Z$98,$A141,'09-10 Teamsheets'!$C$2:$C$98,Q$1)+GOALS('10-11 Teamsheets'!$H$2:$Z$107,$A141,'10-11 Teamsheets'!$C$2:$C$107,Q$1)+GOALS('11-12 Teamsheets'!$H$2:$Z$119,$A141,'11-12 Teamsheets'!$C$2:$C$119,Q$1)+GOALS('12-13 Teamsheets'!$H$2:$Z$126,$A141,'12-13 Teamsheets'!$C$2:$C$126,Q$1)+GOALS('13-14 Teamsheets'!$H$2:$Z$132,$A141,'13-14 Teamsheets'!$C$2:$C$132,Q$1)+GOALS('14-15 Teamsheets'!$H$2:$Z$136,$A141,'14-15 Teamsheets'!$C$2:$C$136,Q$1)</f>
        <v>1</v>
      </c>
      <c r="CC141" s="27">
        <f>GOALS('05-06 Teamsheets'!$H$2:$W$71,$A141,'05-06 Teamsheets'!$C$2:$C$71,V$1)+GOALS('05-06 Teamsheets'!$H$2:$W$71,$A141,'05-06 Teamsheets'!$C$2:$C$71,AA$1)+GOALS('06-07 Teamsheets'!$H$2:$Z$83,$A141,'06-07 Teamsheets'!$C$2:$C$83,AF$1)+GOALS('06-07 Teamsheets'!$H$2:$Z$83,$A141,'06-07 Teamsheets'!$C$2:$C$83,AK$1)+GOALS('07-08 Teamsheets'!$H$2:$Z$88,$A141,'07-08 Teamsheets'!$C$2:$C$88,AP$1)+GOALS('07-08 Teamsheets'!$H$2:$Z$88,$A141,'07-08 Teamsheets'!$C$2:$C$88,AU$1)+GOALS('07-08 Teamsheets'!$H$2:$Z$88,$A141,'07-08 Teamsheets'!$C$2:$C$88,AZ$1)+GOALS('11-12 Teamsheets'!$H$2:$Z$119,$A141,'11-12 Teamsheets'!$C$2:$C$119,AZ$1)+GOALS('12-13 Teamsheets'!$H$2:$Z$120,$A141,'12-13 Teamsheets'!$C$2:$C$120,AZ$1)+GOALS('13-14 Teamsheets'!$H$2:$Z$126,$A141,'13-14 Teamsheets'!$C$2:$C$126,AZ$1)+GOALS('14-15 Teamsheets'!$H$2:$Z$130,$A141,'14-15 Teamsheets'!$C$2:$C$130,AZ$1)+GOALS('08-09 Teamsheets'!$H$2:$Z$92,$A141,'08-09 Teamsheets'!$C$2:$C$92,BE$1)+GOALS('09-10 Teamsheets'!$H$2:$Z$98,$A141,'09-10 Teamsheets'!$C$2:$C$98,BE$1)+GOALS('10-11 Teamsheets'!$H$2:$Z$107,$A141,'10-11 Teamsheets'!$C$2:$C$107,BE$1)+GOALS('11-12 Teamsheets'!$H$2:$Z$119,$A141,'11-12 Teamsheets'!$C$2:$C$119,BE$1)+GOALS('12-13 Teamsheets'!$H$2:$Z$126,$A141,'12-13 Teamsheets'!$C$2:$C$126,BE$1)+GOALS('13-14 Teamsheets'!$H$2:$Z$132,$A141,'13-14 Teamsheets'!$C$2:$C$132,BE$1)+GOALS('14-15 Teamsheets'!$H$2:$Z$136,$A141,'14-15 Teamsheets'!$C$2:$C$136,BE$1)</f>
        <v>0</v>
      </c>
      <c r="CD141" s="27">
        <f>GOALS('07-08 Teamsheets'!$H$2:$Z$88,$A141,'07-08 Teamsheets'!$C$2:$C$88,BJ$1)
+GOALS('08-09 Teamsheets'!$H$2:$Z$92,$A141,'08-09 Teamsheets'!$C$2:$C$92,BJ$1)
+GOALS('09-10 Teamsheets'!$H$2:$Z$98,$A141,'09-10 Teamsheets'!$C$2:$C$98,BJ$1)
+GOALS('10-11 Teamsheets'!$H$2:$Z$107,$A141,'10-11 Teamsheets'!$C$2:$C$107,BJ$1)
+GOALS('11-12 Teamsheets'!$H$2:$Z$119,$A141,'11-12 Teamsheets'!$C$2:$C$119,BJ$1)
+GOALS('12-13 Teamsheets'!$H$2:$Z$124,$A141,'12-13 Teamsheets'!$C$2:$C$124,BJ$1)+GOALS('13-14 Teamsheets'!$H$2:$Z$130,$A141,'13-14 Teamsheets'!$C$2:$C$130,BJ$1)+GOALS('14-15 Teamsheets'!$H$2:$Z$134,$A141,'14-15 Teamsheets'!$C$2:$C$134,BJ$1)
+GOALS('07-08 Teamsheets'!$H$2:$Z$88,$A141,'07-08 Teamsheets'!$C$2:$C$88,BO$1)
+GOALS('08-09 Teamsheets'!$H$2:$Z$92,$A141,'08-09 Teamsheets'!$C$2:$C$92,BO$1)
+GOALS('09-10 Teamsheets'!$H$2:$Z$98,$A141,'09-10 Teamsheets'!$C$2:$C$98,BO$1)
+GOALS('10-11 Teamsheets'!$H$2:$Z$107,$A141,'10-11 Teamsheets'!$C$2:$C$107,BO$1)
+GOALS('11-12 Teamsheets'!$H$2:$Z$119,$A141,'11-12 Teamsheets'!$C$2:$C$119,BO$1)
+GOALS('12-13 Teamsheets'!$H$2:$Z$126,$A141,'12-13 Teamsheets'!$C$2:$C$126,BO$1)+GOALS('13-14 Teamsheets'!$H$2:$Z$132,$A141,'13-14 Teamsheets'!$C$2:$C$132,BO$1)+GOALS('14-15 Teamsheets'!$H$2:$Z$136,$A141,'14-15 Teamsheets'!$C$2:$C$136,BO$1)</f>
        <v>1</v>
      </c>
      <c r="CE141" s="28">
        <f t="shared" si="57"/>
        <v>1</v>
      </c>
      <c r="CF141" s="27" t="str">
        <f>(GOALS('05-06 Teamsheets'!$H$2:$R$71,$A141) +GOALS('06-07 Teamsheets'!$H$2:$R$83,$A141) +  GOALS('07-08 Teamsheets'!$H$2:$R$88,$A141) + GOALS('08-09 Teamsheets'!$H$2:$R$92,$A141)+GOALS('09-10 Teamsheets'!$H$2:$R$98,$A141)+GOALS('10-11 Teamsheets'!$H$2:$R$107,$A141)+GOALS('11-12 Teamsheets'!$H$2:$R$119,$A141)+GOALS('12-13 Teamsheets'!$H$2:$R$126,$A141)+GOALS('13-14 Teamsheets'!$H$2:$R$132,$A141)+GOALS('14-15 Teamsheets'!$H$2:$R$136,$A141)) &amp; "(" &amp; (GOALS('05-06 Teamsheets'!$S$2:$W$71,$A141)+GOALS('06-07 Teamsheets'!$S$2:$Z$83,$A141)+GOALS('07-08 Teamsheets'!$S$2:$Z$88,$A141)+GOALS('08-09 Teamsheets'!$S$2:$Z$92,$A141)+GOALS('09-10 Teamsheets'!$S$2:$Z$98,$A141)+GOALS('10-11 Teamsheets'!$S$2:$Z$107,$A141)+GOALS('11-12 Teamsheets'!$S$2:$Z$119,$A141)+GOALS('12-13 Teamsheets'!$S$2:$Z$126,$A141)+GOALS('13-14 Teamsheets'!$S$2:$Z$132,$A141)+GOALS('14-15 Teamsheets'!$S$2:$Z$136,$A141)) &amp; ")"</f>
        <v>2(0)</v>
      </c>
      <c r="CG141" s="28">
        <f t="shared" si="58"/>
        <v>2</v>
      </c>
      <c r="CH141" s="71">
        <f t="shared" si="35"/>
        <v>0</v>
      </c>
      <c r="CI141" s="83">
        <f t="shared" si="36"/>
        <v>0</v>
      </c>
      <c r="CJ141" s="77">
        <f t="shared" si="37"/>
        <v>0</v>
      </c>
      <c r="CK141" s="74" t="str">
        <f>(CARDS('05-06 Teamsheets'!$H$2:$W$71,$A141,$CX$2)+CARDS('06-07 Teamsheets'!$H$2:$Z$83,$A141,$CX$2)+CARDS('07-08 Teamsheets'!$H$2:$Z$88,$A141,$CX$2)+CARDS('08-09 Teamsheets'!$H$2:$Z$92,$A141,$CX$2)+CARDS('09-10 Teamsheets'!$H$2:$Z$98,$A141,$CX$2)+CARDS('10-11 Teamsheets'!$H$2:$Z$107,$A141,$CX$2)+CARDS('11-12 Teamsheets'!$H$2:$Z$119,$A141,$CX$2)+CARDS('12-13 Teamsheets'!$H$2:$Z$126,$A141,$CX$2)+CARDS('13-14 Teamsheets'!$H$2:$Z$130,$A141,$CX$2)) &amp; "(" &amp; (CARDS('05-06 Teamsheets'!$H$2:$W$71,$A141,$CX$3)+CARDS('06-07 Teamsheets'!$H$2:$Z$83,$A141,$CX$3)+CARDS('07-08 Teamsheets'!$H$2:$Z$88,$A141,$CX$3)+CARDS('08-09 Teamsheets'!$H$2:$Z$92,$A141,$CX$3)+CARDS('09-10 Teamsheets'!$H$2:$Z$98,$A141,$CX$3)+CARDS('10-11 Teamsheets'!$H$2:$Z$107,$A141,$CX$3)+CARDS('11-12 Teamsheets'!$H$2:$Z$119,$A141,$CX$3)+CARDS('13-14 Teamsheets'!$H$2:$Z$130,$A141,$CX$3)) &amp; ")"</f>
        <v>0(0)</v>
      </c>
      <c r="CL141" s="28">
        <f>SUM(F141,K141,P141,U141)</f>
        <v>892</v>
      </c>
      <c r="CM141" s="28">
        <f t="shared" si="47"/>
        <v>508</v>
      </c>
      <c r="CN141" s="77">
        <f>SUM(CL141:CM141)</f>
        <v>1400</v>
      </c>
      <c r="CO141" s="28">
        <f>IF(AND(CN141&lt;&gt;0, CA141&lt;&gt;0),CN141/CA141,0)</f>
        <v>50</v>
      </c>
      <c r="CP141" s="28">
        <f>IF(CG141&lt;&gt;0,CG141/CA141,0)</f>
        <v>7.1428571428571425E-2</v>
      </c>
      <c r="CQ141" s="77">
        <f>IF(CG141&lt;&gt;0,CN141/CG141,0)</f>
        <v>700</v>
      </c>
      <c r="CS141" s="71">
        <f t="shared" si="48"/>
        <v>66</v>
      </c>
      <c r="CT141" s="83">
        <f t="shared" si="49"/>
        <v>77</v>
      </c>
      <c r="CU141" s="77">
        <f t="shared" si="50"/>
        <v>55</v>
      </c>
    </row>
    <row r="142" spans="1:102" x14ac:dyDescent="0.2">
      <c r="A142" s="26" t="s">
        <v>54</v>
      </c>
      <c r="B142" s="27" t="s">
        <v>1635</v>
      </c>
      <c r="C142" s="27" t="s">
        <v>1635</v>
      </c>
      <c r="D142" s="27">
        <v>0</v>
      </c>
      <c r="E142" s="27" t="s">
        <v>1635</v>
      </c>
      <c r="F142" s="82">
        <v>0</v>
      </c>
      <c r="G142" s="27" t="s">
        <v>1635</v>
      </c>
      <c r="H142" s="27" t="s">
        <v>1635</v>
      </c>
      <c r="I142" s="27">
        <v>0</v>
      </c>
      <c r="J142" s="27" t="s">
        <v>1635</v>
      </c>
      <c r="K142" s="82">
        <v>0</v>
      </c>
      <c r="L142" s="27" t="s">
        <v>1635</v>
      </c>
      <c r="M142" s="27" t="s">
        <v>1635</v>
      </c>
      <c r="N142" s="27">
        <v>0</v>
      </c>
      <c r="O142" s="27" t="s">
        <v>1635</v>
      </c>
      <c r="P142" s="82">
        <v>0</v>
      </c>
      <c r="Q142" s="27" t="str">
        <f>(APPS('08-09 Teamsheets'!$H$2:$R$92,$A142,'08-09 Teamsheets'!$C$2:$C$92,Q$1)+APPS('09-10 Teamsheets'!$H$2:$R$98,$A142,'09-10 Teamsheets'!$C$2:$C$98,Q$1)+APPS('10-11 Teamsheets'!$H$2:$R$107,$A142,'10-11 Teamsheets'!$C$2:$C$107,Q$1)+APPS('11-12 Teamsheets'!$H$2:$R$119,$A142,'11-12 Teamsheets'!$C$2:$C$119,Q$1)+APPS('12-13 Teamsheets'!$H$2:$R$126,$A142,'12-13 Teamsheets'!$C$2:$C$126,Q$1)+APPS('13-14 Teamsheets'!$H$2:$R$132,$A142,'13-14 Teamsheets'!$C$2:$C$132,Q$1)+APPS('14-15 Teamsheets'!$H$2:$R$136,$A142,'14-15 Teamsheets'!$C$2:$C$136,Q$1)) &amp; "(" &amp; (SUBS('08-09 Teamsheets'!$S$2:$Z$92,$A142,'08-09 Teamsheets'!$C$2:$C$92,Q$1)+SUBS('09-10 Teamsheets'!$S$2:$Z$98,$A142,'09-10 Teamsheets'!$C$2:$C$98,Q$1)+SUBS('10-11 Teamsheets'!$S$2:$Z$107,$A142,'10-11 Teamsheets'!$C$2:$C$107,Q$1)+SUBS('11-12 Teamsheets'!$S$2:$Z$119,$A142,'11-12 Teamsheets'!$C$2:$C$119,Q$1)+SUBS('12-13 Teamsheets'!$S$2:$Z$126,$A142,'12-13 Teamsheets'!$C$2:$C$126,Q$1)+SUBS('13-14 Teamsheets'!$S$2:$Z$132,$A142,'13-14 Teamsheets'!$C$2:$C$132,Q$1)+SUBS('14-15 Teamsheets'!$S$2:$Z$136,$A142,'14-15 Teamsheets'!$C$2:$C$136,Q$1)) &amp; ")"</f>
        <v>17(1)</v>
      </c>
      <c r="R142" s="27" t="str">
        <f>(GOALS('08-09 Teamsheets'!$H$2:$R$92,$A142,'08-09 Teamsheets'!$C$2:$C$92,Q$1)+GOALS('09-10 Teamsheets'!$H$2:$R$98,$A142,'09-10 Teamsheets'!$C$2:$C$98,Q$1)+GOALS('10-11 Teamsheets'!$H$2:$R$107,$A142,'10-11 Teamsheets'!$C$2:$C$107,Q$1)+GOALS('11-12 Teamsheets'!$H$2:$R$119,$A142,'11-12 Teamsheets'!$C$2:$C$119,Q$1)+GOALS('12-13 Teamsheets'!$H$2:$R$126,$A142,'12-13 Teamsheets'!$C$2:$C$126,Q$1)+GOALS('13-14 Teamsheets'!$H$2:$R$132,$A142,'13-14 Teamsheets'!$C$2:$C$132,Q$1)+GOALS('14-15 Teamsheets'!$H$2:$R$136,$A142,'14-15 Teamsheets'!$C$2:$C$136,Q$1)) &amp; "(" &amp; (GOALS('08-09 Teamsheets'!$S$2:$Z$92,$A142,'08-09 Teamsheets'!$C$2:$C$92,Q$1)+GOALS('09-10 Teamsheets'!$S$2:$Z$98,$A142,'09-10 Teamsheets'!$C$2:$C$98,Q$1)+GOALS('10-11 Teamsheets'!$S$2:$Z$107,$A142,'10-11 Teamsheets'!$C$2:$C$107,Q$1)+GOALS('11-12 Teamsheets'!$S$2:$Z$119,$A142,'11-12 Teamsheets'!$C$2:$C$119,Q$1)+GOALS('12-13 Teamsheets'!$S$2:$Z$126,$A142,'12-13 Teamsheets'!$C$2:$C$126,Q$1)+GOALS('13-14 Teamsheets'!$S$2:$Z$132,$A142,'13-14 Teamsheets'!$C$2:$C$132,Q$1)+GOALS('14-15 Teamsheets'!$S$2:$Z$136,$A142,'14-15 Teamsheets'!$C$2:$C$136,Q$1)) &amp; ")"</f>
        <v>1(0)</v>
      </c>
      <c r="S142" s="27">
        <f>Clean_sheet('08-09 Teamsheets'!$C$2:$H$92,$A142,Q$1)+Clean_sheet('09-10 Teamsheets'!$C$2:$H$98,$A142,Q$1)+Clean_sheet('10-11 Teamsheets'!$C$2:$H$107,$A142,Q$1)+Clean_sheet('11-12 Teamsheets'!$C$2:$H$119,$A142,Q$1)+Clean_sheet('12-13 Teamsheets'!$C$2:$H$126,$A142,Q$1)+Clean_sheet('13-14 Teamsheets'!$C$2:$H$132,$A142,Q$1)+Clean_sheet('14-15 Teamsheets'!$C$2:$H$136,$A142,Q$1)</f>
        <v>0</v>
      </c>
      <c r="T142" s="27" t="str">
        <f>(CARDS('08-09 Teamsheets'!$H$2:$Z$92,$A142,$CX$2,'08-09 Teamsheets'!$C$2:$C$92,Q$1)+CARDS('09-10 Teamsheets'!$H$2:$Z$98,$A142,$CX$2,'09-10 Teamsheets'!$C$2:$C$98,Q$1)+CARDS('10-11 Teamsheets'!$H$2:$Z$107,$A142,$CX$2,'10-11 Teamsheets'!$C$2:$C$107,Q$1)+CARDS('11-12 Teamsheets'!$H$2:$Z$119,$A142,$CX$2,'11-12 Teamsheets'!$C$2:$C$119,Q$1)+CARDS('12-13 Teamsheets'!$H$2:$Z$126,$A142,$CX$2,'12-13 Teamsheets'!$C$2:$C$126,Q$1)+CARDS('13-14 Teamsheets'!$H$2:$Z$132,$A142,$CX$2,'13-14 Teamsheets'!$C$2:$C$132,Q$1)+CARDS('14-15 Teamsheets'!$H$2:$Z$136,$A142,$CX$2,'14-15 Teamsheets'!$C$2:$C$136,Q$1)) &amp; "(" &amp; (CARDS('08-09 Teamsheets'!$H$2:$Z$92,$A142,$CX$3,'08-09 Teamsheets'!$C$2:$C$92,Q$1)+CARDS('09-10 Teamsheets'!$H$2:$Z$98,$A142,$CX$3,'09-10 Teamsheets'!$C$2:$C$98,Q$1)+CARDS('10-11 Teamsheets'!$H$2:$Z$107,$A142,$CX$3,'10-11 Teamsheets'!$C$2:$C$107,Q$1)+CARDS('11-12 Teamsheets'!$H$2:$Z$119,$A142,$CX$3,'11-12 Teamsheets'!$C$2:$C$119,Q$1)+CARDS('12-13 Teamsheets'!$H$2:$Z$126,$A142,$CX$3,'12-13 Teamsheets'!$C$2:$C$126,Q$1)+CARDS('13-14 Teamsheets'!$H$2:$Z$132,$A142,$CX$3,'13-14 Teamsheets'!$C$2:$C$132,Q$1)+CARDS('14-15 Teamsheets'!$H$2:$Z$136,$A142,$CX$3,'14-15 Teamsheets'!$C$2:$C$136,Q$1)) &amp; ")"</f>
        <v>0(0)</v>
      </c>
      <c r="U142" s="82">
        <f>MINS_PLAYED('08-09 Teamsheets'!$H$2:$R$92,$A142,'08-09 Teamsheets'!$C$2:$C$92,Q$1)+MINS_PLAYED('09-10 Teamsheets'!$H$2:$R$98,$A142,'09-10 Teamsheets'!$C$2:$C$98,Q$1)+ MINS_AS_SUB('08-09 Teamsheets'!$S$2:$Z$92,$A142,'08-09 Teamsheets'!$C$2:$C$92,Q$1)+ MINS_AS_SUB('09-10 Teamsheets'!$S$2:$Z$98,$A142,'09-10 Teamsheets'!$C$2:$C$98,Q$1)+MINS_PLAYED('10-11 Teamsheets'!$H$2:$R$107,$A142,'10-11 Teamsheets'!$C$2:$C$107,Q$1)+MINS_AS_SUB('10-11 Teamsheets'!$S$2:$Z$107,$A142,'10-11 Teamsheets'!$C$2:$C$107,Q$1)+MINS_PLAYED('11-12 Teamsheets'!$H$2:$R$119,$A142,'11-12 Teamsheets'!$C$2:$C$119,Q$1)+MINS_AS_SUB('11-12 Teamsheets'!$S$2:$Z$119,$A142,'11-12 Teamsheets'!$C$2:$C$119,Q$1)+MINS_PLAYED('12-13 Teamsheets'!$H$2:$R$126,$A142,'12-13 Teamsheets'!$C$2:$C$126,Q$1)+MINS_AS_SUB('12-13 Teamsheets'!$S$2:$Z$126,$A142,'12-13 Teamsheets'!$C$2:$C$126,Q$1)+MINS_PLAYED('13-14 Teamsheets'!$H$2:$R$132,$A142,'13-14 Teamsheets'!$C$2:$C$132,Q$1)+MINS_AS_SUB('13-14 Teamsheets'!$S$2:$Z$132,$A142,'13-14 Teamsheets'!$C$2:$C$132,Q$1)+MINS_PLAYED('14-15 Teamsheets'!$H$2:$R$136,$A142,'14-15 Teamsheets'!$C$2:$C$136,Q$1)+MINS_AS_SUB('14-15 Teamsheets'!$S$2:$Z$136,$A142,'14-15 Teamsheets'!$C$2:$C$136,Q$1)</f>
        <v>1425</v>
      </c>
      <c r="V142" s="27" t="s">
        <v>1635</v>
      </c>
      <c r="W142" s="27" t="s">
        <v>1635</v>
      </c>
      <c r="X142" s="27">
        <v>0</v>
      </c>
      <c r="Y142" s="27" t="s">
        <v>1635</v>
      </c>
      <c r="Z142" s="82">
        <v>0</v>
      </c>
      <c r="AA142" s="27" t="s">
        <v>1635</v>
      </c>
      <c r="AB142" s="27" t="s">
        <v>1635</v>
      </c>
      <c r="AC142" s="27">
        <v>0</v>
      </c>
      <c r="AD142" s="27" t="s">
        <v>1635</v>
      </c>
      <c r="AE142" s="82">
        <v>0</v>
      </c>
      <c r="AF142" s="27" t="s">
        <v>1635</v>
      </c>
      <c r="AG142" s="27" t="s">
        <v>1635</v>
      </c>
      <c r="AH142" s="27">
        <v>0</v>
      </c>
      <c r="AI142" s="27" t="s">
        <v>1635</v>
      </c>
      <c r="AJ142" s="82">
        <v>0</v>
      </c>
      <c r="AK142" s="27" t="s">
        <v>1635</v>
      </c>
      <c r="AL142" s="27" t="s">
        <v>1635</v>
      </c>
      <c r="AM142" s="27">
        <v>0</v>
      </c>
      <c r="AN142" s="27" t="s">
        <v>1635</v>
      </c>
      <c r="AO142" s="82">
        <v>0</v>
      </c>
      <c r="AP142" s="27" t="s">
        <v>1635</v>
      </c>
      <c r="AQ142" s="27" t="s">
        <v>1635</v>
      </c>
      <c r="AR142" s="27">
        <v>0</v>
      </c>
      <c r="AS142" s="27" t="s">
        <v>1635</v>
      </c>
      <c r="AT142" s="82">
        <v>0</v>
      </c>
      <c r="AU142" s="27" t="s">
        <v>1635</v>
      </c>
      <c r="AV142" s="27" t="s">
        <v>1635</v>
      </c>
      <c r="AW142" s="27">
        <v>0</v>
      </c>
      <c r="AX142" s="27" t="s">
        <v>1635</v>
      </c>
      <c r="AY142" s="82">
        <v>0</v>
      </c>
      <c r="AZ142" s="27" t="str">
        <f>(APPS('07-08 Teamsheets'!$H$2:$R$88,$A142,'07-08 Teamsheets'!$C$2:$C$88,AZ$1)+APPS('11-12 Teamsheets'!$H$2:$R$119,$A142,'11-12 Teamsheets'!$C$2:$C$119,AZ$1)+APPS('12-13 Teamsheets'!$H$2:$R$126,$A142,'12-13 Teamsheets'!$C$2:$C$126,AZ$1)+APPS('13-14 Teamsheets'!$H$2:$R$132,$A142,'13-14 Teamsheets'!$C$2:$C$132,AZ$1)+APPS('14-15 Teamsheets'!$H$2:$R$136,$A142,'14-15 Teamsheets'!$C$2:$C$136,AZ$1)) &amp; "(" &amp; (SUBS('07-08 Teamsheets'!$S$2:$Z$88,$A142,'07-08 Teamsheets'!$C$2:$C$88,AZ$1)+SUBS('11-12 Teamsheets'!$S$2:$Z$119,$A142,'11-12 Teamsheets'!$C$2:$C$119,AZ$1)+SUBS('12-13 Teamsheets'!$S$2:$Z$126,$A142,'12-13 Teamsheets'!$C$2:$C$126,AZ$1)+SUBS('13-14 Teamsheets'!$S$2:$Z$132,$A142,'13-14 Teamsheets'!$C$2:$C$132,AZ$1)+SUBS('14-15 Teamsheets'!$S$2:$Z$136,$A142,'14-15 Teamsheets'!$C$2:$C$136,AZ$1)) &amp; ")"</f>
        <v>0(0)</v>
      </c>
      <c r="BA142" s="27" t="str">
        <f>(GOALS('07-08 Teamsheets'!$H$2:$R$88,$A142,'07-08 Teamsheets'!$C$2:$C$88,AZ$1)+GOALS('11-12 Teamsheets'!$H$2:$R$119,$A142,'11-12 Teamsheets'!$C$2:$C$119,AZ$1)+GOALS('12-13 Teamsheets'!$H$2:$R$126,$A142,'12-13 Teamsheets'!$C$2:$C$126,AZ$1)+GOALS('13-14 Teamsheets'!$H$2:$R$132,$A142,'13-14 Teamsheets'!$C$2:$C$132,AZ$1)+GOALS('14-15 Teamsheets'!$H$2:$R$136,$A142,'14-15 Teamsheets'!$C$2:$C$136,AZ$1)) &amp; "(" &amp; (GOALS('07-08 Teamsheets'!$S$2:$Z$88,$A142,'07-08 Teamsheets'!$C$2:$C$88,AZ$1)+GOALS('11-12 Teamsheets'!$S$2:$Z$119,$A142,'11-12 Teamsheets'!$C$2:$C$119,AZ$1)+GOALS('12-13 Teamsheets'!$S$2:$Z$126,$A142,'12-13 Teamsheets'!$C$2:$C$126,AZ$1)+GOALS('13-14 Teamsheets'!$S$2:$Z$132,$A142,'13-14 Teamsheets'!$C$2:$C$132,AZ$1)+GOALS('14-15 Teamsheets'!$S$2:$Z$136,$A142,'14-15 Teamsheets'!$C$2:$C$136,AZ$1)) &amp; ")"</f>
        <v>0(0)</v>
      </c>
      <c r="BB142" s="27">
        <f>Clean_sheet('07-08 Teamsheets'!$C$2:$H$92,$A142,AZ$1)+Clean_sheet('11-12 Teamsheets'!$C$2:$H$119,$A142,AZ$1)+Clean_sheet('12-13 Teamsheets'!$C$2:$H$126,$A142,AZ$1)+Clean_sheet('13-14 Teamsheets'!$C$2:$H$132,$A142,AZ$1)+Clean_sheet('14-15 Teamsheets'!$C$2:$H$136,$A142,AZ$1)</f>
        <v>0</v>
      </c>
      <c r="BC142" s="27" t="str">
        <f>(CARDS('07-08 Teamsheets'!$H$2:$Z$88,$A142,$CX$2,'07-08 Teamsheets'!$C$2:$C$88,AZ$1)+CARDS('11-12 Teamsheets'!$H$2:$Z$119,$A142,$CX$2,'11-12 Teamsheets'!$C$2:$C$119,AZ$1)+CARDS('12-13 Teamsheets'!$H$2:$Z$126,$A142,$CX$2,'12-13 Teamsheets'!$C$2:$C$126,AZ$1)+CARDS('13-14 Teamsheets'!$H$2:$Z$132,$A142,$CX$2,'13-14 Teamsheets'!$C$2:$C$132,AZ$1)+CARDS('14-15 Teamsheets'!$H$2:$Z$136,$A142,$CX$2,'14-15 Teamsheets'!$C$2:$C$136,AZ$1)) &amp; "(" &amp; (CARDS('07-08 Teamsheets'!$H$2:$Z$88,$A142,$CX$3,'07-08 Teamsheets'!$C$2:$C$88,AZ$1)+CARDS('11-12 Teamsheets'!$H$2:$Z$119,$A142,$CX$3,'11-12 Teamsheets'!$C$2:$C$119,AZ$1)+CARDS('12-13 Teamsheets'!$H$2:$Z$126,$A142,$CX$3,'12-13 Teamsheets'!$C$2:$C$126,AZ$1)+CARDS('13-14 Teamsheets'!$H$2:$Z$132,$A142,$CX$3,'13-14 Teamsheets'!$C$2:$C$132,AZ$1)+CARDS('14-15 Teamsheets'!$H$2:$Z$136,$A142,$CX$3,'14-15 Teamsheets'!$C$2:$C$136,AZ$1)) &amp; ")"</f>
        <v>0(0)</v>
      </c>
      <c r="BD142" s="82">
        <f>MINS_PLAYED('07-08 Teamsheets'!$H$2:$R$88,$A142,'07-08 Teamsheets'!$C$2:$C$88,AZ$1)+MINS_PLAYED('11-12 Teamsheets'!$H$2:$R$119,$A142,'11-12 Teamsheets'!$C$2:$C$119,AZ$1)+MINS_PLAYED('12-13 Teamsheets'!$H$2:$R$126,$A142,'12-13 Teamsheets'!$C$2:$C$126,AZ$1)+MINS_PLAYED('13-14 Teamsheets'!$H$2:$R$132,$A142,'13-14 Teamsheets'!$C$2:$C$132,AZ$1)+MINS_PLAYED('14-15 Teamsheets'!$H$2:$R$136,$A142,'14-15 Teamsheets'!$C$2:$C$136,AZ$1)+MINS_AS_SUB('07-08 Teamsheets'!$S$2:$Z$88,$A142,'07-08 Teamsheets'!$C$2:$C$88,AZ$1)+MINS_AS_SUB('11-12 Teamsheets'!$S$2:$Z$119,$A142,'11-12 Teamsheets'!$C$2:$C$119,AZ$1)+MINS_AS_SUB('12-13 Teamsheets'!$S$2:$Z$126,$A142,'12-13 Teamsheets'!$C$2:$C$126,AZ$1)+MINS_AS_SUB('13-14 Teamsheets'!$S$2:$Z$132,$A142,'13-14 Teamsheets'!$C$2:$C$132,AZ$1)+MINS_AS_SUB('14-15 Teamsheets'!$S$2:$Z$136,$A142,'14-15 Teamsheets'!$C$2:$C$136,AZ$1)</f>
        <v>0</v>
      </c>
      <c r="BE142" s="27" t="str">
        <f>(APPS('08-09 Teamsheets'!$H$2:$R$92,$A142,'08-09 Teamsheets'!$C$2:$C$92,BE$1)+APPS('09-10 Teamsheets'!$H$2:$R$98,$A142,'09-10 Teamsheets'!$C$2:$C$98,BE$1)+APPS('10-11 Teamsheets'!$H$2:$R$107,$A142,'10-11 Teamsheets'!$C$2:$C$107,BE$1)+APPS('11-12 Teamsheets'!$H$2:$R$119,$A142,'11-12 Teamsheets'!$C$2:$C$119,BE$1)+APPS('12-13 Teamsheets'!$H$2:$R$126,$A142,'12-13 Teamsheets'!$C$2:$C$126,BE$1)+APPS('13-14 Teamsheets'!$H$2:$R$132,$A142,'13-14 Teamsheets'!$C$2:$C$132,BE$1)+APPS('14-15 Teamsheets'!$H$2:$R$136,$A142,'14-15 Teamsheets'!$C$2:$C$136,BE$1)) &amp; "(" &amp; (SUBS('08-09 Teamsheets'!$S$2:$Z$92,$A142,'08-09 Teamsheets'!$C$2:$C$92,BE$1)+SUBS('09-10 Teamsheets'!$S$2:$Z$98,$A142,'09-10 Teamsheets'!$C$2:$C$98,BE$1)+SUBS('10-11 Teamsheets'!$S$2:$Z$107,$A142,'10-11 Teamsheets'!$C$2:$C$107,BE$1)+SUBS('11-12 Teamsheets'!$S$2:$Z$119,$A142,'11-12 Teamsheets'!$C$2:$C$119,BE$1)+SUBS('12-13 Teamsheets'!$S$2:$Z$126,$A142,'12-13 Teamsheets'!$C$2:$C$126,BE$1)+SUBS('13-14 Teamsheets'!$S$2:$Z$132,$A142,'13-14 Teamsheets'!$C$2:$C$132,BE$1)+SUBS('14-15 Teamsheets'!$S$2:$Z$136,$A142,'14-15 Teamsheets'!$C$2:$C$136,BE$1)) &amp; ")"</f>
        <v>0(0)</v>
      </c>
      <c r="BF142" s="27" t="str">
        <f>(GOALS('08-09 Teamsheets'!$H$2:$R$92,$A142,'08-09 Teamsheets'!$C$2:$C$92,BE$1)+GOALS('09-10 Teamsheets'!$H$2:$R$98,$A142,'09-10 Teamsheets'!$C$2:$C$98,BE$1)+GOALS('10-11 Teamsheets'!$H$2:$R$107,$A142,'10-11 Teamsheets'!$C$2:$C$107,BE$1)+GOALS('11-12 Teamsheets'!$H$2:$R$119,$A142,'11-12 Teamsheets'!$C$2:$C$119,BE$1)+GOALS('12-13 Teamsheets'!$H$2:$R$126,$A142,'12-13 Teamsheets'!$C$2:$C$126,BE$1)+GOALS('13-14 Teamsheets'!$H$2:$R$132,$A142,'13-14 Teamsheets'!$C$2:$C$132,BE$1)+GOALS('14-15 Teamsheets'!$H$2:$R$136,$A142,'14-15 Teamsheets'!$C$2:$C$136,BE$1)) &amp; "(" &amp; (GOALS('08-09 Teamsheets'!$S$2:$Z$92,$A142,'08-09 Teamsheets'!$C$2:$C$92,BE$1)+GOALS('09-10 Teamsheets'!$S$2:$Z$98,$A142,'09-10 Teamsheets'!$C$2:$C$98,BE$1)+GOALS('10-11 Teamsheets'!$S$2:$Z$107,$A142,'10-11 Teamsheets'!$C$2:$C$107,BE$1)+GOALS('11-12 Teamsheets'!$S$2:$Z$119,$A142,'11-12 Teamsheets'!$C$2:$C$119,BE$1)+GOALS('12-13 Teamsheets'!$S$2:$Z$126,$A142,'12-13 Teamsheets'!$C$2:$C$126,BE$1)+GOALS('13-14 Teamsheets'!$S$2:$Z$132,$A142,'13-14 Teamsheets'!$C$2:$C$132,BE$1)+GOALS('14-15 Teamsheets'!$S$2:$Z$136,$A142,'14-15 Teamsheets'!$C$2:$C$136,BE$1)) &amp; ")"</f>
        <v>0(0)</v>
      </c>
      <c r="BG142" s="27">
        <f>Clean_sheet('08-09 Teamsheets'!$C$2:$H$92,$A142,BE$1)+Clean_sheet('09-10 Teamsheets'!$C$2:$H$98,$A142,BE$1)+Clean_sheet('10-11 Teamsheets'!$C$2:$H$107,$A142,BE$1)+Clean_sheet('11-12 Teamsheets'!$C$2:$H$119,$A142,BE$1)+Clean_sheet('12-13 Teamsheets'!$C$2:$H$126,$A142,BE$1)+Clean_sheet('13-14 Teamsheets'!$C$2:$H$132,$A142,BE$1)+Clean_sheet('14-15 Teamsheets'!$C$2:$H$136,$A142,BE$1)</f>
        <v>0</v>
      </c>
      <c r="BH142" s="27" t="str">
        <f>(CARDS('08-09 Teamsheets'!$H$2:$Z$92,$A142,$CX$2,'08-09 Teamsheets'!$C$2:$C$92,BE$1)+CARDS('09-10 Teamsheets'!$H$2:$Z$98,$A142,$CX$2,'09-10 Teamsheets'!$C$2:$C$98,BE$1)+CARDS('10-11 Teamsheets'!$H$2:$Z$107,$A142,$CX$2,'10-11 Teamsheets'!$C$2:$C$107,BE$1)+CARDS('11-12 Teamsheets'!$H$2:$Z$119,$A142,$CX$2,'11-12 Teamsheets'!$C$2:$C$119,BE$1)+CARDS('12-13 Teamsheets'!$H$2:$Z$126,$A142,$CX$2,'12-13 Teamsheets'!$C$2:$C$126,BE$1)+CARDS('13-14 Teamsheets'!$H$2:$Z$132,$A142,$CX$2,'13-14 Teamsheets'!$C$2:$C$132,BE$1)+CARDS('14-15 Teamsheets'!$H$2:$Z$136,$A142,$CX$2,'14-15 Teamsheets'!$C$2:$C$136,BE$1)) &amp; "(" &amp; (CARDS('08-09 Teamsheets'!$H$2:$Z$92,$A142,$CX$3,'08-09 Teamsheets'!$C$2:$C$92,BE$1)+CARDS('09-10 Teamsheets'!$H$2:$Z$98,$A142,$CX$3,'09-10 Teamsheets'!$C$2:$C$98,BE$1)+CARDS('10-11 Teamsheets'!$H$2:$Z$107,$A142,$CX$3,'10-11 Teamsheets'!$C$2:$C$107,BE$1)+CARDS('11-12 Teamsheets'!$H$2:$Z$119,$A142,$CX$3,'11-12 Teamsheets'!$C$2:$C$119,BE$1)+CARDS('12-13 Teamsheets'!$H$2:$Z$126,$A142,$CX$3,'12-13 Teamsheets'!$C$2:$C$126,BE$1)+CARDS('13-14 Teamsheets'!$H$2:$Z$132,$A142,$CX$3,'13-14 Teamsheets'!$C$2:$C$132,BE$1)+CARDS('14-15 Teamsheets'!$H$2:$Z$136,$A142,$CX$3,'14-15 Teamsheets'!$C$2:$C$136,BE$1)) &amp; ")"</f>
        <v>0(0)</v>
      </c>
      <c r="BI142" s="82">
        <f>MINS_PLAYED('08-09 Teamsheets'!$H$2:$R$92,$A142,'08-09 Teamsheets'!$C$2:$C$92,BE$1)+MINS_PLAYED('09-10 Teamsheets'!$H$2:$R$98,$A142,'09-10 Teamsheets'!$C$2:$C$98,BE$1)+ MINS_AS_SUB('08-09 Teamsheets'!$S$2:$Z$92,$A142,'08-09 Teamsheets'!$C$2:$C$92,BE$1)+ MINS_AS_SUB('09-10 Teamsheets'!$S$2:$Z$98,$A142,'09-10 Teamsheets'!$C$2:$C$98,BE$1)+MINS_PLAYED('10-11 Teamsheets'!$H$2:$R$107,$A142,'10-11 Teamsheets'!$C$2:$C$107,BE$1)+MINS_AS_SUB('10-11 Teamsheets'!$S$2:$Z$107,$A142,'10-11 Teamsheets'!$C$2:$C$107,BE$1)+MINS_PLAYED('11-12 Teamsheets'!$H$2:$R$119,$A142,'11-12 Teamsheets'!$C$2:$C$119,BE$1)+MINS_AS_SUB('11-12 Teamsheets'!$S$2:$Z$119,$A142,'11-12 Teamsheets'!$C$2:$C$119,BE$1)+MINS_PLAYED('12-13 Teamsheets'!$H$2:$R$126,$A142,'12-13 Teamsheets'!$C$2:$C$126,BE$1)+MINS_AS_SUB('12-13 Teamsheets'!$S$2:$Z$126,$A142,'12-13 Teamsheets'!$C$2:$C$126,BE$1)+MINS_PLAYED('13-14 Teamsheets'!$H$2:$R$132,$A142,'13-14 Teamsheets'!$C$2:$C$132,BE$1)+MINS_AS_SUB('13-14 Teamsheets'!$S$2:$Z$132,$A142,'13-14 Teamsheets'!$C$2:$C$132,BE$1)+MINS_PLAYED('14-15 Teamsheets'!$H$2:$R$136,$A142,'14-15 Teamsheets'!$C$2:$C$136,BE$1)+MINS_AS_SUB('14-15 Teamsheets'!$S$2:$Z$136,$A142,'14-15 Teamsheets'!$C$2:$C$136,BE$1)</f>
        <v>0</v>
      </c>
      <c r="BJ142" s="27" t="str">
        <f>(APPS('07-08 Teamsheets'!$H$2:$R$88,$A142,'07-08 Teamsheets'!$C$2:$C$88,BJ$1)+APPS('08-09 Teamsheets'!$H$2:$R$92,$A142,'08-09 Teamsheets'!$C$2:$C$92,BJ$1)+APPS('09-10 Teamsheets'!$H$2:$R$98,$A142,'09-10 Teamsheets'!$C$2:$C$98,BJ$1)+APPS('10-11 Teamsheets'!$H$2:$R$106,$A142,'10-11 Teamsheets'!$C$2:$C$106,BJ$1)+APPS('11-12 Teamsheets'!$H$2:$R$119,$A142,'11-12 Teamsheets'!$C$2:$C$119,BJ$1)+APPS('12-13 Teamsheets'!$H$2:$R$126,$A142,'12-13 Teamsheets'!$C$2:$C$126,BJ$1)+APPS('13-14 Teamsheets'!$H$2:$R$132,$A142,'13-14 Teamsheets'!$C$2:$C$132,BJ$1)+APPS('14-15 Teamsheets'!$H$2:$R$136,$A142,'14-15 Teamsheets'!$C$2:$C$136,BJ$1)) &amp; "(" &amp; (SUBS('07-08 Teamsheets'!$S$2:$Z$88,$A142,'07-08 Teamsheets'!$C$2:$C$88,BJ$1)+SUBS('08-09 Teamsheets'!$S$2:$Z$92,$A142,'08-09 Teamsheets'!$C$2:$C$92,BJ$1)+SUBS('09-10 Teamsheets'!$S$2:$Z$98,$A142,'09-10 Teamsheets'!$C$2:$C$98,BJ$1)+SUBS('10-11 Teamsheets'!$S$2:$Z$106,$A142,'10-11 Teamsheets'!$C$2:$C$106,BJ$1)+SUBS('11-12 Teamsheets'!$S$2:$Z$119,$A142,'11-12 Teamsheets'!$C$2:$C$119,BJ$1)+SUBS('12-13 Teamsheets'!$S$2:$Z$126,$A142,'12-13 Teamsheets'!$C$2:$C$126,BJ$1)+SUBS('13-14 Teamsheets'!$S$2:$Z$132,$A142,'13-14 Teamsheets'!$C$2:$C$132,BJ$1)+SUBS('14-15 Teamsheets'!$S$2:$Z$136,$A142,'14-15 Teamsheets'!$C$2:$C$136,BJ$1)) &amp; ")"</f>
        <v>1(0)</v>
      </c>
      <c r="BK142" s="27" t="str">
        <f>(GOALS('07-08 Teamsheets'!$H$2:$R$88,$A142,'07-08 Teamsheets'!$C$2:$C$88,BJ$1)+GOALS('08-09 Teamsheets'!$H$2:$R$92,$A142,'08-09 Teamsheets'!$C$2:$C$92,BJ$1)+GOALS('09-10 Teamsheets'!$H$2:$R$98,$A142,'09-10 Teamsheets'!$C$2:$C$98,BJ$1)+GOALS('10-11 Teamsheets'!$H$2:$R$106,$A142,'10-11 Teamsheets'!$C$2:$C$106,BJ$1)+GOALS('11-12 Teamsheets'!$H$2:$R$119,$A142,'11-12 Teamsheets'!$C$2:$C$119,BJ$1)+GOALS('12-13 Teamsheets'!$H$2:$R$126,$A142,'12-13 Teamsheets'!$C$2:$C$126,BJ$1)+GOALS('13-14 Teamsheets'!$H$2:$R$132,$A142,'13-14 Teamsheets'!$C$2:$C$132,BJ$1)+GOALS('14-15 Teamsheets'!$H$2:$R$136,$A142,'14-15 Teamsheets'!$C$2:$C$136,BJ$1)) &amp; "(" &amp; (GOALS('07-08 Teamsheets'!$S$2:$Z$88,$A142,'07-08 Teamsheets'!$C$2:$C$88,BJ$1)+GOALS('08-09 Teamsheets'!$S$2:$Z$92,$A142,'08-09 Teamsheets'!$C$2:$C$92,BJ$1)+GOALS('09-10 Teamsheets'!$S$2:$Z$98,$A142,'09-10 Teamsheets'!$C$2:$C$98,BJ$1)+GOALS('10-11 Teamsheets'!$S$2:$Z$106,$A142,'10-11 Teamsheets'!$C$2:$C$106,BJ$1)+GOALS('11-12 Teamsheets'!$S$2:$Z$119,$A142,'11-12 Teamsheets'!$C$2:$C$119,BJ$1)+GOALS('12-13 Teamsheets'!$S$2:$Z$126,$A142,'12-13 Teamsheets'!$C$2:$C$126,BJ$1)+GOALS('13-14 Teamsheets'!$S$2:$Z$132,$A142,'13-14 Teamsheets'!$C$2:$C$132,BJ$1)+GOALS('14-15 Teamsheets'!$S$2:$Z$136,$A142,'14-15 Teamsheets'!$C$2:$C$136,BJ$1)) &amp; ")"</f>
        <v>0(0)</v>
      </c>
      <c r="BL142" s="27">
        <f>Clean_sheet('07-08 Teamsheets'!$C$2:$H$92,$A142,BJ$1)+Clean_sheet('08-09 Teamsheets'!$C$2:$H$92,$A142,BJ$1)+Clean_sheet('09-10 Teamsheets'!$C$2:$H$98,$A142,BJ$1)+Clean_sheet('10-11 Teamsheets'!$C$2:$H$106,$A142,BJ$1)+Clean_sheet('11-12 Teamsheets'!$C$2:$H$119,$A142,BJ$1)+Clean_sheet('12-13 Teamsheets'!$C$2:$H$126,$A142,BJ$1)+Clean_sheet('13-14 Teamsheets'!$C$2:$H$132,$A142,BJ$1)+Clean_sheet('14-15 Teamsheets'!$C$2:$H$136,$A142,BJ$1)</f>
        <v>0</v>
      </c>
      <c r="BM142" s="27" t="str">
        <f>(CARDS('07-08 Teamsheets'!$H$2:$Z$88,$A142,$CX$2,'07-08 Teamsheets'!$C$2:$C$88,BJ$1)+CARDS('08-09 Teamsheets'!$H$2:$Z$92,$A142,$CX$2,'08-09 Teamsheets'!$C$2:$C$92,BJ$1)+CARDS('09-10 Teamsheets'!$H$2:$Z$98,$A142,$CX$2,'09-10 Teamsheets'!$C$2:$C$98,BJ$1)+CARDS('10-11 Teamsheets'!$H$2:$Z$106,$A142,$CX$2,'10-11 Teamsheets'!$C$2:$C$106,BJ$1)+CARDS('11-12 Teamsheets'!$H$2:$Z$119,$A142,$CX$2,'11-12 Teamsheets'!$C$2:$C$119,BJ$1)+CARDS('12-13 Teamsheets'!$H$2:$Z$126,$A142,$CX$2,'12-13 Teamsheets'!$C$2:$C$126,BJ$1)+CARDS('13-14 Teamsheets'!$H$2:$Z$132,$A142,$CX$2,'13-14 Teamsheets'!$C$2:$C$132,BJ$1)+CARDS('14-15 Teamsheets'!$H$2:$Z$136,$A142,$CX$2,'14-15 Teamsheets'!$C$2:$C$136,BJ$1)) &amp; "(" &amp; (CARDS('07-08 Teamsheets'!$H$2:$Z$88,$A142,$CX$3,'07-08 Teamsheets'!$C$2:$C$88,BJ$1)+CARDS('08-09 Teamsheets'!$H$2:$Z$92,$A142,$CX$3,'08-09 Teamsheets'!$C$2:$C$92,BJ$1)+CARDS('09-10 Teamsheets'!$H$2:$Z$98,$A142,$CX$3,'09-10 Teamsheets'!$C$2:$C$98,BJ$1)+CARDS('10-11 Teamsheets'!$H$2:$Z$106,$A142,$CX$3,'10-11 Teamsheets'!$C$2:$C$106,BJ$1)+CARDS('11-12 Teamsheets'!$H$2:$Z$119,$A142,$CX$3,'11-12 Teamsheets'!$C$2:$C$119,BJ$1)+CARDS('12-13 Teamsheets'!$H$2:$Z$126,$A142,$CX$3,'12-13 Teamsheets'!$C$2:$C$126,BJ$1)+CARDS('13-14 Teamsheets'!$H$2:$Z$132,$A142,$CX$3,'13-14 Teamsheets'!$C$2:$C$132,BJ$1)+CARDS('14-15 Teamsheets'!$H$2:$Z$136,$A142,$CX$3,'14-15 Teamsheets'!$C$2:$C$136,BJ$1)) &amp; ")"</f>
        <v>0(0)</v>
      </c>
      <c r="BN142" s="82">
        <f>MINS_PLAYED('07-08 Teamsheets'!$H$2:$R$88,$A142,'07-08 Teamsheets'!$C$2:$C$88,BJ$1)+MINS_PLAYED('08-09 Teamsheets'!$H$2:$R$92,$A142,'08-09 Teamsheets'!$C$2:$C$92,BJ$1)+MINS_PLAYED('09-10 Teamsheets'!$H$2:$R$98,$A142,'09-10 Teamsheets'!$C$2:$C$98,BJ$1)+MINS_PLAYED('10-11 Teamsheets'!$H$2:$R$106,$A142,'10-11 Teamsheets'!$C$2:$C$106,BJ$1)+MINS_PLAYED('11-12 Teamsheets'!$H$2:$R$119,$A142,'11-12 Teamsheets'!$C$2:$C$119,BJ$1)+MINS_PLAYED('12-13 Teamsheets'!$H$2:$R$126,$A142,'12-13 Teamsheets'!$C$2:$C$126,BJ$1)+MINS_PLAYED('13-14 Teamsheets'!$H$2:$R$132,$A142,'13-14 Teamsheets'!$C$2:$C$132,BJ$1)+MINS_PLAYED('14-15 Teamsheets'!$H$2:$R$136,$A142,'14-15 Teamsheets'!$C$2:$C$136,BJ$1)+MINS_AS_SUB('07-08 Teamsheets'!$S$2:$Z$88,$A142,'07-08 Teamsheets'!$C$2:$C$88,BJ$1)+MINS_AS_SUB('08-09 Teamsheets'!$S$2:$Z$92,$A142,'08-09 Teamsheets'!$C$2:$C$92,BJ$1)+MINS_AS_SUB('09-10 Teamsheets'!$S$2:$Z$98,$A142,'09-10 Teamsheets'!$C$2:$C$98,BJ$1)+MINS_AS_SUB('10-11 Teamsheets'!$S$2:$Z$106,$A142,'10-11 Teamsheets'!$C$2:$C$106,BJ$1)+MINS_AS_SUB('11-12 Teamsheets'!$S$2:$Z$119,$A142,'11-12 Teamsheets'!$C$2:$C$119,BJ$1)+MINS_AS_SUB('12-13 Teamsheets'!$S$2:$Z$126,$A142,'12-13 Teamsheets'!$C$2:$C$126,BJ$1)+MINS_AS_SUB('13-14 Teamsheets'!$S$2:$Z$132,$A142,'13-14 Teamsheets'!$C$2:$C$132,BJ$1)+MINS_AS_SUB('14-15 Teamsheets'!$S$2:$Z$136,$A142,'14-15 Teamsheets'!$C$2:$C$136,BJ$1)</f>
        <v>55</v>
      </c>
      <c r="BO142" s="27" t="str">
        <f>(APPS('07-08 Teamsheets'!$H$2:$R$88,$A142,'07-08 Teamsheets'!$C$2:$C$88,BO$1)+APPS('08-09 Teamsheets'!$H$2:$R$92,$A142,'08-09 Teamsheets'!$C$2:$C$92,BO$1)+APPS('09-10 Teamsheets'!$H$2:$R$98,$A142,'09-10 Teamsheets'!$C$2:$C$98,BO$1)+APPS('10-11 Teamsheets'!$H$2:$R$106,$A142,'10-11 Teamsheets'!$C$2:$C$106,BO$1)+APPS('11-12 Teamsheets'!$H$2:$R$119,$A142,'11-12 Teamsheets'!$C$2:$C$119,BO$1)+APPS('12-13 Teamsheets'!$H$2:$R$126,$A142,'12-13 Teamsheets'!$C$2:$C$126,BO$1)+APPS('13-14 Teamsheets'!$H$2:$R$132,$A142,'13-14 Teamsheets'!$C$2:$C$132,BO$1)+APPS('14-15 Teamsheets'!$H$2:$R$136,$A142,'14-15 Teamsheets'!$C$2:$C$136,BO$1)) &amp; "(" &amp; (SUBS('07-08 Teamsheets'!$S$2:$Z$88,$A142,'07-08 Teamsheets'!$C$2:$C$88,BO$1)+SUBS('08-09 Teamsheets'!$S$2:$Z$92,$A142,'08-09 Teamsheets'!$C$2:$C$92,BO$1)+SUBS('09-10 Teamsheets'!$S$2:$Z$98,$A142,'09-10 Teamsheets'!$C$2:$C$98,BO$1)+SUBS('10-11 Teamsheets'!$S$2:$Z$106,$A142,'10-11 Teamsheets'!$C$2:$C$106,BO$1)+SUBS('11-12 Teamsheets'!$S$2:$Z$119,$A142,'11-12 Teamsheets'!$C$2:$C$119,BO$1)+SUBS('12-13 Teamsheets'!$S$2:$Z$126,$A142,'12-13 Teamsheets'!$C$2:$C$126,BO$1)+SUBS('13-14 Teamsheets'!$S$2:$Z$132,$A142,'13-14 Teamsheets'!$C$2:$C$132,BO$1)+SUBS('14-15 Teamsheets'!$S$2:$Z$136,$A142,'14-15 Teamsheets'!$C$2:$C$136,BO$1)) &amp; ")"</f>
        <v>3(1)</v>
      </c>
      <c r="BP142" s="27" t="str">
        <f>(GOALS('07-08 Teamsheets'!$H$2:$R$88,$A142,'07-08 Teamsheets'!$C$2:$C$88,BO$1)+GOALS('08-09 Teamsheets'!$H$2:$R$92,$A142,'08-09 Teamsheets'!$C$2:$C$92,BO$1)+GOALS('09-10 Teamsheets'!$H$2:$R$98,$A142,'09-10 Teamsheets'!$C$2:$C$98,BO$1)+GOALS('10-11 Teamsheets'!$H$2:$R$106,$A142,'10-11 Teamsheets'!$C$2:$C$106,BO$1)+GOALS('11-12 Teamsheets'!$H$2:$R$119,$A142,'11-12 Teamsheets'!$C$2:$C$119,BO$1)+GOALS('12-13 Teamsheets'!$H$2:$R$126,$A142,'12-13 Teamsheets'!$C$2:$C$126,BO$1)+GOALS('13-14 Teamsheets'!$H$2:$R$132,$A142,'13-14 Teamsheets'!$C$2:$C$132,BO$1)+GOALS('14-15 Teamsheets'!$H$2:$R$136,$A142,'14-15 Teamsheets'!$C$2:$C$136,BO$1)) &amp; "(" &amp; (GOALS('07-08 Teamsheets'!$S$2:$Z$88,$A142,'07-08 Teamsheets'!$C$2:$C$88,BO$1)+GOALS('08-09 Teamsheets'!$S$2:$Z$92,$A142,'08-09 Teamsheets'!$C$2:$C$92,BO$1)+GOALS('09-10 Teamsheets'!$S$2:$Z$98,$A142,'09-10 Teamsheets'!$C$2:$C$98,BO$1)+GOALS('10-11 Teamsheets'!$S$2:$Z$106,$A142,'10-11 Teamsheets'!$C$2:$C$106,BO$1)+GOALS('11-12 Teamsheets'!$S$2:$Z$119,$A142,'11-12 Teamsheets'!$C$2:$C$119,BO$1)+GOALS('12-13 Teamsheets'!$S$2:$Z$126,$A142,'12-13 Teamsheets'!$C$2:$C$126,BO$1)+GOALS('13-14 Teamsheets'!$S$2:$Z$132,$A142,'13-14 Teamsheets'!$C$2:$C$132,BO$1)+GOALS('14-15 Teamsheets'!$S$2:$Z$136,$A142,'14-15 Teamsheets'!$C$2:$C$136,BO$1)) &amp; ")"</f>
        <v>0(0)</v>
      </c>
      <c r="BQ142" s="27">
        <f>Clean_sheet('07-08 Teamsheets'!$C$2:$H$92,$A142,BO$1)+Clean_sheet('08-09 Teamsheets'!$C$2:$H$92,$A142,BO$1)+Clean_sheet('09-10 Teamsheets'!$C$2:$H$98,$A142,BO$1)+Clean_sheet('10-11 Teamsheets'!$C$2:$H$106,$A142,BO$1)+Clean_sheet('11-12 Teamsheets'!$C$2:$H$119,$A142,BO$1)+Clean_sheet('12-13 Teamsheets'!$C$2:$H$126,$A142,BO$1)+Clean_sheet('13-14 Teamsheets'!$C$2:$H$132,$A142,BO$1)+Clean_sheet('14-15 Teamsheets'!$C$2:$H$136,$A142,BO$1)</f>
        <v>0</v>
      </c>
      <c r="BR142" s="27" t="str">
        <f>(CARDS('07-08 Teamsheets'!$H$2:$Z$88,$A142,$CX$2,'07-08 Teamsheets'!$C$2:$C$88,BO$1)+CARDS('08-09 Teamsheets'!$H$2:$Z$92,$A142,$CX$2,'08-09 Teamsheets'!$C$2:$C$92,BO$1)+CARDS('09-10 Teamsheets'!$H$2:$Z$98,$A142,$CX$2,'09-10 Teamsheets'!$C$2:$C$98,BO$1)+CARDS('10-11 Teamsheets'!$H$2:$Z$106,$A142,$CX$2,'10-11 Teamsheets'!$C$2:$C$106,BO$1)+CARDS('11-12 Teamsheets'!$H$2:$Z$119,$A142,$CX$2,'11-12 Teamsheets'!$C$2:$C$119,BO$1)+CARDS('12-13 Teamsheets'!$H$2:$Z$126,$A142,$CX$2,'12-13 Teamsheets'!$C$2:$C$126,BO$1)+CARDS('13-14 Teamsheets'!$H$2:$Z$132,$A142,$CX$2,'13-14 Teamsheets'!$C$2:$C$132,BO$1)+CARDS('14-15 Teamsheets'!$H$2:$Z$136,$A142,$CX$2,'14-15 Teamsheets'!$C$2:$C$136,BO$1)) &amp; "(" &amp; (CARDS('07-08 Teamsheets'!$H$2:$Z$88,$A142,$CX$3,'07-08 Teamsheets'!$C$2:$C$88,BO$1)+CARDS('08-09 Teamsheets'!$H$2:$Z$92,$A142,$CX$3,'08-09 Teamsheets'!$C$2:$C$92,BO$1)+CARDS('09-10 Teamsheets'!$H$2:$Z$98,$A142,$CX$3,'09-10 Teamsheets'!$C$2:$C$98,BO$1)+CARDS('10-11 Teamsheets'!$H$2:$Z$106,$A142,$CX$3,'10-11 Teamsheets'!$C$2:$C$106,BO$1)+CARDS('11-12 Teamsheets'!$H$2:$Z$119,$A142,$CX$3,'11-12 Teamsheets'!$C$2:$C$119,BO$1)+CARDS('12-13 Teamsheets'!$H$2:$Z$126,$A142,$CX$3,'12-13 Teamsheets'!$C$2:$C$126,BO$1)+CARDS('13-14 Teamsheets'!$H$2:$Z$132,$A142,$CX$3,'13-14 Teamsheets'!$C$2:$C$132,BO$1)+CARDS('14-15 Teamsheets'!$H$2:$Z$136,$A142,$CX$3,'14-15 Teamsheets'!$C$2:$C$136,BO$1)) &amp; ")"</f>
        <v>0(0)</v>
      </c>
      <c r="BS142" s="82">
        <f>MINS_PLAYED('07-08 Teamsheets'!$H$2:$R$88,$A142,'07-08 Teamsheets'!$C$2:$C$88,BO$1)+MINS_PLAYED('08-09 Teamsheets'!$H$2:$R$92,$A142,'08-09 Teamsheets'!$C$2:$C$92,BO$1)+MINS_PLAYED('09-10 Teamsheets'!$H$2:$R$98,$A142,'09-10 Teamsheets'!$C$2:$C$98,BO$1)+MINS_PLAYED('10-11 Teamsheets'!$H$2:$R$106,$A142,'10-11 Teamsheets'!$C$2:$C$106,BO$1)+MINS_PLAYED('11-12 Teamsheets'!$H$2:$R$119,$A142,'11-12 Teamsheets'!$C$2:$C$119,BO$1)+MINS_PLAYED('12-13 Teamsheets'!$H$2:$R$126,$A142,'12-13 Teamsheets'!$C$2:$C$126,BO$1)+MINS_PLAYED('13-14 Teamsheets'!$H$2:$R$132,$A142,'13-14 Teamsheets'!$C$2:$C$132,BO$1)+MINS_PLAYED('14-15 Teamsheets'!$H$2:$R$136,$A142,'14-15 Teamsheets'!$C$2:$C$136,BO$1)+MINS_AS_SUB('07-08 Teamsheets'!$S$2:$Z$88,$A142,'07-08 Teamsheets'!$C$2:$C$88,BO$1)+MINS_AS_SUB('08-09 Teamsheets'!$S$2:$Z$92,$A142,'08-09 Teamsheets'!$C$2:$C$92,BO$1)+MINS_AS_SUB('09-10 Teamsheets'!$S$2:$Z$98,$A142,'09-10 Teamsheets'!$C$2:$C$98,BO$1)+MINS_AS_SUB('10-11 Teamsheets'!$S$2:$Z$106,$A142,'10-11 Teamsheets'!$C$2:$C$106,BO$1)+MINS_AS_SUB('11-12 Teamsheets'!$S$2:$Z$119,$A142,'11-12 Teamsheets'!$C$2:$C$119,BO$1)+MINS_AS_SUB('12-13 Teamsheets'!$S$2:$Z$126,$A142,'12-13 Teamsheets'!$C$2:$C$126,BO$1)+MINS_AS_SUB('13-14 Teamsheets'!$S$2:$Z$132,$A142,'13-14 Teamsheets'!$C$2:$C$132,BO$1)+MINS_AS_SUB('14-15 Teamsheets'!$S$2:$Z$136,$A142,'14-15 Teamsheets'!$C$2:$C$136,BO$1)</f>
        <v>262</v>
      </c>
      <c r="BT142" s="71">
        <f>APPS('05-06 Teamsheets'!$H$2:$R$71,$A142,'05-06 Teamsheets'!$C$2:$C$71,B$1)+SUBS('05-06 Teamsheets'!$S$2:$W$71,$A142,'05-06 Teamsheets'!$C$2:$C$71,B$1)+APPS('06-07 Teamsheets'!$H$2:$R$83,$A142,'06-07 Teamsheets'!$C$2:$C$83,G$1)+SUBS('06-07 Teamsheets'!$S$2:$Z$83,$A142,'06-07 Teamsheets'!$C$2:$C$83,G$1)+APPS('07-08 Teamsheets'!$H$2:$R$88,$A142,'07-08 Teamsheets'!$C$2:$C$88,L$1)+SUBS('07-08 Teamsheets'!$S$2:$Z$88,$A142,'07-08 Teamsheets'!$C$2:$C$88,L$1)+APPS('08-09 Teamsheets'!$H$2:$R$92,$A142,'08-09 Teamsheets'!$C$2:$C$92,Q$1)+SUBS('08-09 Teamsheets'!$S$2:$Z$92,$A142,'08-09 Teamsheets'!$C$2:$C$92,Q$1)+APPS('09-10 Teamsheets'!$H$2:$R$98,$A142,'09-10 Teamsheets'!$C$2:$C$98,Q$1)+SUBS('09-10 Teamsheets'!$S$2:$Z$98,$A142,'09-10 Teamsheets'!$C$2:$C$98,Q$1)+APPS('10-11 Teamsheets'!$H$2:$R$107,$A142,'10-11 Teamsheets'!$C$2:$C$107,Q$1)+SUBS('10-11 Teamsheets'!$S$2:$Z$107,$A142,'10-11 Teamsheets'!$C$2:$C$107,Q$1)+APPS('11-12 Teamsheets'!$H$2:$R$119,$A142,'11-12 Teamsheets'!$C$2:$C$119,Q$1)+SUBS('11-12 Teamsheets'!$S$2:$Z$119,$A142,'11-12 Teamsheets'!$C$2:$C$119,Q$1)+APPS('12-13 Teamsheets'!$H$2:$R$126,$A142,'12-13 Teamsheets'!$C$2:$C$126,Q$1)+SUBS('12-13 Teamsheets'!$S$2:$Z$126,$A142,'12-13 Teamsheets'!$C$2:$C$126,Q$1)+APPS('13-14 Teamsheets'!$H$2:$R$132,$A142,'13-14 Teamsheets'!$C$2:$C$132,Q$1)+SUBS('13-14 Teamsheets'!$S$2:$Z$132,$A142,'13-14 Teamsheets'!$C$2:$C$132,Q$1)+APPS('14-15 Teamsheets'!$H$2:$R$136,$A142,'14-15 Teamsheets'!$C$2:$C$136,Q$1)+SUBS('14-15 Teamsheets'!$S$2:$Z$136,$A142,'14-15 Teamsheets'!$C$2:$C$136,Q$1)</f>
        <v>18</v>
      </c>
      <c r="BU142" s="132">
        <v>0</v>
      </c>
      <c r="BV142" s="27">
        <f>APPS('07-08 Teamsheets'!$H$2:$R$88,$A142,'07-08 Teamsheets'!$C$2:$C$88,AZ$1)+SUBS('07-08 Teamsheets'!$S$2:$Z$88,$A142,'07-08 Teamsheets'!$C$2:$C$88,AZ$1)+APPS('11-12 Teamsheets'!$H$2:$R$119,$A142,'11-12 Teamsheets'!$C$2:$C$119,AZ$1)+SUBS('11-12 Teamsheets'!$S$2:$Z$119,$A142,'11-12 Teamsheets'!$C$2:$C$119,AZ$1)+APPS('12-13 Teamsheets'!$H$2:$R$126,$A142,'12-13 Teamsheets'!$C$2:$C$126,AZ$1)+SUBS('12-13 Teamsheets'!$S$2:$Z$126,$A142,'12-13 Teamsheets'!$C$2:$C$126,AZ$1)+APPS('13-14 Teamsheets'!$H$2:$R$132,$A142,'13-14 Teamsheets'!$C$2:$C$132,AZ$1)+SUBS('13-14 Teamsheets'!$S$2:$Z$132,$A142,'13-14 Teamsheets'!$C$2:$C$132,AZ$1)+APPS('14-15 Teamsheets'!$H$2:$R$136,$A142,'14-15 Teamsheets'!$C$2:$C$136,AZ$1)+SUBS('14-15 Teamsheets'!$S$2:$Z$136,$A142,'14-15 Teamsheets'!$C$2:$C$136,AZ$1)+APPS('08-09 Teamsheets'!$H$2:$R$92,$A142,'08-09 Teamsheets'!$C$2:$C$92,BE$1)+APPS('09-10 Teamsheets'!$H$2:$R$98,$A142,'09-10 Teamsheets'!$C$2:$C$98,BE$1)+SUBS('08-09 Teamsheets'!$S$2:$Z$92,$A142,'08-09 Teamsheets'!$C$2:$C$92,BE$1)+SUBS('09-10 Teamsheets'!$S$2:$Z$98,$A142,'09-10 Teamsheets'!$C$2:$C$98,BE$1)+APPS('10-11 Teamsheets'!$H$2:$R$107,$A142,'10-11 Teamsheets'!$C$2:$C$107,BE$1)+SUBS('10-11 Teamsheets'!$S$2:$Z$107,$A142,'10-11 Teamsheets'!$C$2:$C$107,BE$1)+APPS('11-12 Teamsheets'!$H$2:$R$119,$A142,'11-12 Teamsheets'!$C$2:$C$119,BE$1)+SUBS('11-12 Teamsheets'!$S$2:$Z$119,$A142,'11-12 Teamsheets'!$C$2:$C$119,BE$1)+APPS('12-13 Teamsheets'!$H$2:$R$126,$A142,'12-13 Teamsheets'!$C$2:$C$126,BE$1)+SUBS('12-13 Teamsheets'!$S$2:$Z$126,$A142,'12-13 Teamsheets'!$C$2:$C$126,BE$1)+APPS('13-14 Teamsheets'!$H$2:$R$132,$A142,'13-14 Teamsheets'!$C$2:$C$132,BE$1)+SUBS('13-14 Teamsheets'!$S$2:$Z$132,$A142,'13-14 Teamsheets'!$C$2:$C$132,BE$1)+APPS('14-15 Teamsheets'!$H$2:$R$136,$A142,'14-15 Teamsheets'!$C$2:$C$136,BE$1)+SUBS('14-15 Teamsheets'!$S$2:$Z$136,$A142,'14-15 Teamsheets'!$C$2:$C$136,BE$1)</f>
        <v>0</v>
      </c>
      <c r="BW142" s="27">
        <f>APPS('07-08 Teamsheets'!$H$2:$R$88,$A142,'07-08 Teamsheets'!$C$2:$C$88,BJ$1)+APPS('08-09 Teamsheets'!$H$2:$R$92,$A142,'08-09 Teamsheets'!$C$2:$C$92,BJ$1)+APPS('09-10 Teamsheets'!$H$2:$R$98,$A142,'09-10 Teamsheets'!$C$2:$C$98,BJ$1)+SUBS('07-08 Teamsheets'!$S$2:$Z$88,$A142,'07-08 Teamsheets'!$C$2:$C$88,BJ$1)+SUBS('08-09 Teamsheets'!$S$2:$Z$92,$A142,'08-09 Teamsheets'!$C$2:$C$92,BJ$1)+SUBS('09-10 Teamsheets'!$S$2:$Z$98,$A142,'09-10 Teamsheets'!$C$2:$C$98,BJ$1)+APPS('10-11 Teamsheets'!$H$2:$R$107,$A142,'10-11 Teamsheets'!$C$2:$C$107,BJ$1)+SUBS('10-11 Teamsheets'!$S$2:$Z$107,$A142,'10-11 Teamsheets'!$C$2:$C$107,BJ$1)+APPS('11-12 Teamsheets'!$H$2:$R$119,$A142,'11-12 Teamsheets'!$C$2:$C$119,BJ$1)+SUBS('11-12 Teamsheets'!$S$2:$Z$111,$A142,'11-12 Teamsheets'!$C$2:$C$119,BJ$1)+APPS('12-13 Teamsheets'!$H$2:$R$126,$A142,'12-13 Teamsheets'!$C$2:$C$126,BJ$1)+SUBS('12-13 Teamsheets'!$S$2:$Z$118,$A142,'12-13 Teamsheets'!$C$2:$C$126,BJ$1)+APPS('13-14 Teamsheets'!$H$2:$R$132,$A142,'13-14 Teamsheets'!$C$2:$C$132,BJ$1)+SUBS('13-14 Teamsheets'!$S$2:$Z$124,$A142,'13-14 Teamsheets'!$C$2:$C$132,BJ$1)+APPS('14-15 Teamsheets'!$H$2:$R$136,$A142,'14-15 Teamsheets'!$C$2:$C$136,BJ$1)+SUBS('14-15 Teamsheets'!$S$2:$Z$128,$A142,'14-15 Teamsheets'!$C$2:$C$136,BJ$1)</f>
        <v>1</v>
      </c>
      <c r="BX142" s="27">
        <f>APPS('07-08 Teamsheets'!$H$2:$R$88,$A142,'07-08 Teamsheets'!$C$2:$C$88,BO$1)+APPS('08-09 Teamsheets'!$H$2:$R$92,$A142,'08-09 Teamsheets'!$C$2:$C$92,BO$1)+APPS('09-10 Teamsheets'!$H$2:$R$98,$A142,'09-10 Teamsheets'!$C$2:$C$98,BO$1)+SUBS('07-08 Teamsheets'!$S$2:$Z$88,$A142,'07-08 Teamsheets'!$C$2:$C$88,BO$1)+SUBS('08-09 Teamsheets'!$S$2:$Z$92,$A142,'08-09 Teamsheets'!$C$2:$C$92,BO$1)+SUBS('09-10 Teamsheets'!$S$2:$Z$98,$A142,'09-10 Teamsheets'!$C$2:$C$98,BO$1)+APPS('10-11 Teamsheets'!$H$2:$R$107,$A142,'10-11 Teamsheets'!$C$2:$C$107,BO$1)+SUBS('10-11 Teamsheets'!$S$2:$Z$107,$A142,'10-11 Teamsheets'!$C$2:$C$107,BO$1)+APPS('11-12 Teamsheets'!$H$2:$R$119,$A142,'11-12 Teamsheets'!$C$2:$C$119,BO$1)+SUBS('11-12 Teamsheets'!$S$2:$Z$119,$A142,'11-12 Teamsheets'!$C$2:$C$119,BO$1)+APPS('12-13 Teamsheets'!$H$2:$R$126,$A142,'12-13 Teamsheets'!$C$2:$C$126,BO$1)+SUBS('12-13 Teamsheets'!$S$2:$Z$126,$A142,'12-13 Teamsheets'!$C$2:$C$126,BO$1)+APPS('13-14 Teamsheets'!$H$2:$R$132,$A142,'13-14 Teamsheets'!$C$2:$C$132,BO$1)+SUBS('13-14 Teamsheets'!$S$2:$Z$132,$A142,'13-14 Teamsheets'!$C$2:$C$132,BO$1)+APPS('14-15 Teamsheets'!$H$2:$R$136,$A142,'14-15 Teamsheets'!$C$2:$C$136,BO$1)+SUBS('14-15 Teamsheets'!$S$2:$Z$136,$A142,'14-15 Teamsheets'!$C$2:$C$136,BO$1)</f>
        <v>4</v>
      </c>
      <c r="BY142" s="28">
        <f t="shared" si="55"/>
        <v>5</v>
      </c>
      <c r="BZ142" s="27" t="str">
        <f>(APPS('05-06 Teamsheets'!$H$2:$R$71,$A142) + APPS('06-07 Teamsheets'!$H$2:$R$83,$A142) +APPS('07-08 Teamsheets'!$H$2:$R$88,$A142) + APPS('08-09 Teamsheets'!$H$2:$R$92,$A142)+APPS('09-10 Teamsheets'!$H$2:$R$98,$A142)+APPS('10-11 Teamsheets'!$H$2:$R$107,$A142)+APPS('11-12 Teamsheets'!$H$2:$R$119,$A142)+APPS('12-13 Teamsheets'!$H$2:$R$126,$A142)+APPS('13-14 Teamsheets'!$H$2:$R$132,$A142)+APPS('14-15 Teamsheets'!$H$2:$R$136,$A142)) &amp; "(" &amp; (SUBS('05-06 Teamsheets'!$S$2:$W$71,$A142)+SUBS('06-07 Teamsheets'!$S$2:$Z$83,$A142)+SUBS('07-08 Teamsheets'!$S$2:$Z$88,$A142) +SUBS('08-09 Teamsheets'!$S$2:$Z$92,$A142)+SUBS('09-10 Teamsheets'!$S$2:$Z$98,$A142)+SUBS('10-11 Teamsheets'!$S$2:$Z$107,$A142)+SUBS('11-12 Teamsheets'!$S$2:$Z$119,$A142)+SUBS('12-13 Teamsheets'!$S$2:$Z$126,$A142)+SUBS('13-14 Teamsheets'!$S$2:$Z$132,$A142)+SUBS('14-15 Teamsheets'!$S$2:$Z$136,$A142)) &amp; ")"</f>
        <v>21(2)</v>
      </c>
      <c r="CA142" s="28">
        <f t="shared" si="56"/>
        <v>23</v>
      </c>
      <c r="CB142" s="71">
        <f>GOALS('05-06 Teamsheets'!$H$2:$W$71,$A142,'05-06 Teamsheets'!$C$2:$C$71,B$1)+GOALS('06-07 Teamsheets'!$H$2:$Z$83,$A142,'06-07 Teamsheets'!$C$2:$C$83,G$1)+GOALS('07-08 Teamsheets'!$H$2:$Z$88,$A142,'07-08 Teamsheets'!$C$2:$C$88,L$1)+GOALS('08-09 Teamsheets'!$H$2:$Z$92,$A142,'08-09 Teamsheets'!$C$2:$C$92,Q$1)+GOALS('09-10 Teamsheets'!$H$2:$Z$98,$A142,'09-10 Teamsheets'!$C$2:$C$98,Q$1)+GOALS('10-11 Teamsheets'!$H$2:$Z$107,$A142,'10-11 Teamsheets'!$C$2:$C$107,Q$1)+GOALS('11-12 Teamsheets'!$H$2:$Z$119,$A142,'11-12 Teamsheets'!$C$2:$C$119,Q$1)+GOALS('12-13 Teamsheets'!$H$2:$Z$126,$A142,'12-13 Teamsheets'!$C$2:$C$126,Q$1)+GOALS('13-14 Teamsheets'!$H$2:$Z$132,$A142,'13-14 Teamsheets'!$C$2:$C$132,Q$1)+GOALS('14-15 Teamsheets'!$H$2:$Z$136,$A142,'14-15 Teamsheets'!$C$2:$C$136,Q$1)</f>
        <v>1</v>
      </c>
      <c r="CC142" s="27">
        <f>GOALS('05-06 Teamsheets'!$H$2:$W$71,$A142,'05-06 Teamsheets'!$C$2:$C$71,V$1)+GOALS('05-06 Teamsheets'!$H$2:$W$71,$A142,'05-06 Teamsheets'!$C$2:$C$71,AA$1)+GOALS('06-07 Teamsheets'!$H$2:$Z$83,$A142,'06-07 Teamsheets'!$C$2:$C$83,AF$1)+GOALS('06-07 Teamsheets'!$H$2:$Z$83,$A142,'06-07 Teamsheets'!$C$2:$C$83,AK$1)+GOALS('07-08 Teamsheets'!$H$2:$Z$88,$A142,'07-08 Teamsheets'!$C$2:$C$88,AP$1)+GOALS('07-08 Teamsheets'!$H$2:$Z$88,$A142,'07-08 Teamsheets'!$C$2:$C$88,AU$1)+GOALS('07-08 Teamsheets'!$H$2:$Z$88,$A142,'07-08 Teamsheets'!$C$2:$C$88,AZ$1)+GOALS('11-12 Teamsheets'!$H$2:$Z$119,$A142,'11-12 Teamsheets'!$C$2:$C$119,AZ$1)+GOALS('12-13 Teamsheets'!$H$2:$Z$120,$A142,'12-13 Teamsheets'!$C$2:$C$120,AZ$1)+GOALS('13-14 Teamsheets'!$H$2:$Z$126,$A142,'13-14 Teamsheets'!$C$2:$C$126,AZ$1)+GOALS('14-15 Teamsheets'!$H$2:$Z$130,$A142,'14-15 Teamsheets'!$C$2:$C$130,AZ$1)+GOALS('08-09 Teamsheets'!$H$2:$Z$92,$A142,'08-09 Teamsheets'!$C$2:$C$92,BE$1)+GOALS('09-10 Teamsheets'!$H$2:$Z$98,$A142,'09-10 Teamsheets'!$C$2:$C$98,BE$1)+GOALS('10-11 Teamsheets'!$H$2:$Z$107,$A142,'10-11 Teamsheets'!$C$2:$C$107,BE$1)+GOALS('11-12 Teamsheets'!$H$2:$Z$119,$A142,'11-12 Teamsheets'!$C$2:$C$119,BE$1)+GOALS('12-13 Teamsheets'!$H$2:$Z$126,$A142,'12-13 Teamsheets'!$C$2:$C$126,BE$1)+GOALS('13-14 Teamsheets'!$H$2:$Z$132,$A142,'13-14 Teamsheets'!$C$2:$C$132,BE$1)+GOALS('14-15 Teamsheets'!$H$2:$Z$136,$A142,'14-15 Teamsheets'!$C$2:$C$136,BE$1)</f>
        <v>0</v>
      </c>
      <c r="CD142" s="27">
        <f>GOALS('07-08 Teamsheets'!$H$2:$Z$88,$A142,'07-08 Teamsheets'!$C$2:$C$88,BJ$1)
+GOALS('08-09 Teamsheets'!$H$2:$Z$92,$A142,'08-09 Teamsheets'!$C$2:$C$92,BJ$1)
+GOALS('09-10 Teamsheets'!$H$2:$Z$98,$A142,'09-10 Teamsheets'!$C$2:$C$98,BJ$1)
+GOALS('10-11 Teamsheets'!$H$2:$Z$107,$A142,'10-11 Teamsheets'!$C$2:$C$107,BJ$1)
+GOALS('11-12 Teamsheets'!$H$2:$Z$119,$A142,'11-12 Teamsheets'!$C$2:$C$119,BJ$1)
+GOALS('12-13 Teamsheets'!$H$2:$Z$124,$A142,'12-13 Teamsheets'!$C$2:$C$124,BJ$1)+GOALS('13-14 Teamsheets'!$H$2:$Z$130,$A142,'13-14 Teamsheets'!$C$2:$C$130,BJ$1)+GOALS('14-15 Teamsheets'!$H$2:$Z$134,$A142,'14-15 Teamsheets'!$C$2:$C$134,BJ$1)
+GOALS('07-08 Teamsheets'!$H$2:$Z$88,$A142,'07-08 Teamsheets'!$C$2:$C$88,BO$1)
+GOALS('08-09 Teamsheets'!$H$2:$Z$92,$A142,'08-09 Teamsheets'!$C$2:$C$92,BO$1)
+GOALS('09-10 Teamsheets'!$H$2:$Z$98,$A142,'09-10 Teamsheets'!$C$2:$C$98,BO$1)
+GOALS('10-11 Teamsheets'!$H$2:$Z$107,$A142,'10-11 Teamsheets'!$C$2:$C$107,BO$1)
+GOALS('11-12 Teamsheets'!$H$2:$Z$119,$A142,'11-12 Teamsheets'!$C$2:$C$119,BO$1)
+GOALS('12-13 Teamsheets'!$H$2:$Z$126,$A142,'12-13 Teamsheets'!$C$2:$C$126,BO$1)+GOALS('13-14 Teamsheets'!$H$2:$Z$132,$A142,'13-14 Teamsheets'!$C$2:$C$132,BO$1)+GOALS('14-15 Teamsheets'!$H$2:$Z$136,$A142,'14-15 Teamsheets'!$C$2:$C$136,BO$1)</f>
        <v>0</v>
      </c>
      <c r="CE142" s="28">
        <f t="shared" si="57"/>
        <v>0</v>
      </c>
      <c r="CF142" s="27" t="str">
        <f>(GOALS('05-06 Teamsheets'!$H$2:$R$71,$A142) +GOALS('06-07 Teamsheets'!$H$2:$R$83,$A142) +  GOALS('07-08 Teamsheets'!$H$2:$R$88,$A142) + GOALS('08-09 Teamsheets'!$H$2:$R$92,$A142)+GOALS('09-10 Teamsheets'!$H$2:$R$98,$A142)+GOALS('10-11 Teamsheets'!$H$2:$R$107,$A142)+GOALS('11-12 Teamsheets'!$H$2:$R$119,$A142)+GOALS('12-13 Teamsheets'!$H$2:$R$126,$A142)+GOALS('13-14 Teamsheets'!$H$2:$R$132,$A142)+GOALS('14-15 Teamsheets'!$H$2:$R$136,$A142)) &amp; "(" &amp; (GOALS('05-06 Teamsheets'!$S$2:$W$71,$A142)+GOALS('06-07 Teamsheets'!$S$2:$Z$83,$A142)+GOALS('07-08 Teamsheets'!$S$2:$Z$88,$A142)+GOALS('08-09 Teamsheets'!$S$2:$Z$92,$A142)+GOALS('09-10 Teamsheets'!$S$2:$Z$98,$A142)+GOALS('10-11 Teamsheets'!$S$2:$Z$107,$A142)+GOALS('11-12 Teamsheets'!$S$2:$Z$119,$A142)+GOALS('12-13 Teamsheets'!$S$2:$Z$126,$A142)+GOALS('13-14 Teamsheets'!$S$2:$Z$132,$A142)+GOALS('14-15 Teamsheets'!$S$2:$Z$136,$A142)) &amp; ")"</f>
        <v>1(0)</v>
      </c>
      <c r="CG142" s="28">
        <f t="shared" si="58"/>
        <v>1</v>
      </c>
      <c r="CH142" s="71">
        <f t="shared" si="35"/>
        <v>0</v>
      </c>
      <c r="CI142" s="83">
        <f t="shared" si="36"/>
        <v>0</v>
      </c>
      <c r="CJ142" s="77">
        <f t="shared" si="37"/>
        <v>0</v>
      </c>
      <c r="CK142" s="74" t="str">
        <f>(CARDS('05-06 Teamsheets'!$H$2:$W$71,$A142,$CX$2)+CARDS('06-07 Teamsheets'!$H$2:$Z$83,$A142,$CX$2)+CARDS('07-08 Teamsheets'!$H$2:$Z$88,$A142,$CX$2)+CARDS('08-09 Teamsheets'!$H$2:$Z$92,$A142,$CX$2)+CARDS('09-10 Teamsheets'!$H$2:$Z$98,$A142,$CX$2)+CARDS('10-11 Teamsheets'!$H$2:$Z$107,$A142,$CX$2)+CARDS('11-12 Teamsheets'!$H$2:$Z$119,$A142,$CX$2)+CARDS('12-13 Teamsheets'!$H$2:$Z$126,$A142,$CX$2)+CARDS('13-14 Teamsheets'!$H$2:$Z$130,$A142,$CX$2)) &amp; "(" &amp; (CARDS('05-06 Teamsheets'!$H$2:$W$71,$A142,$CX$3)+CARDS('06-07 Teamsheets'!$H$2:$Z$83,$A142,$CX$3)+CARDS('07-08 Teamsheets'!$H$2:$Z$88,$A142,$CX$3)+CARDS('08-09 Teamsheets'!$H$2:$Z$92,$A142,$CX$3)+CARDS('09-10 Teamsheets'!$H$2:$Z$98,$A142,$CX$3)+CARDS('10-11 Teamsheets'!$H$2:$Z$107,$A142,$CX$3)+CARDS('11-12 Teamsheets'!$H$2:$Z$119,$A142,$CX$3)+CARDS('13-14 Teamsheets'!$H$2:$Z$130,$A142,$CX$3)) &amp; ")"</f>
        <v>0(0)</v>
      </c>
      <c r="CL142" s="28">
        <f>SUM(F142,K142,P142,U142)</f>
        <v>1425</v>
      </c>
      <c r="CM142" s="28">
        <f t="shared" si="47"/>
        <v>317</v>
      </c>
      <c r="CN142" s="77">
        <f>SUM(CL142:CM142)</f>
        <v>1742</v>
      </c>
      <c r="CO142" s="28">
        <f>IF(AND(CN142&lt;&gt;0, CA142&lt;&gt;0),CN142/CA142,0)</f>
        <v>75.739130434782609</v>
      </c>
      <c r="CP142" s="28">
        <f>IF(CG142&lt;&gt;0,CG142/CA142,0)</f>
        <v>4.3478260869565216E-2</v>
      </c>
      <c r="CQ142" s="77">
        <f>IF(CG142&lt;&gt;0,CN142/CG142,0)</f>
        <v>1742</v>
      </c>
      <c r="CS142" s="71">
        <f t="shared" si="48"/>
        <v>76</v>
      </c>
      <c r="CT142" s="83">
        <f t="shared" si="49"/>
        <v>65</v>
      </c>
      <c r="CU142" s="77">
        <f t="shared" si="50"/>
        <v>74</v>
      </c>
    </row>
    <row r="143" spans="1:102" x14ac:dyDescent="0.2">
      <c r="A143" s="26" t="s">
        <v>2276</v>
      </c>
      <c r="B143" s="27" t="s">
        <v>1699</v>
      </c>
      <c r="C143" s="27" t="s">
        <v>1663</v>
      </c>
      <c r="D143" s="27">
        <v>0</v>
      </c>
      <c r="E143" s="27" t="s">
        <v>1634</v>
      </c>
      <c r="F143" s="82">
        <v>2276</v>
      </c>
      <c r="G143" s="27" t="s">
        <v>1748</v>
      </c>
      <c r="H143" s="27" t="s">
        <v>1749</v>
      </c>
      <c r="I143" s="27">
        <v>0</v>
      </c>
      <c r="J143" s="27" t="s">
        <v>1750</v>
      </c>
      <c r="K143" s="82">
        <v>3179</v>
      </c>
      <c r="L143" s="27" t="s">
        <v>1819</v>
      </c>
      <c r="M143" s="27" t="s">
        <v>1820</v>
      </c>
      <c r="N143" s="27">
        <v>0</v>
      </c>
      <c r="O143" s="27" t="s">
        <v>1821</v>
      </c>
      <c r="P143" s="82">
        <v>3141</v>
      </c>
      <c r="Q143" s="27" t="str">
        <f>(APPS('08-09 Teamsheets'!$H$2:$R$92,$A143,'08-09 Teamsheets'!$C$2:$C$92,Q$1)+APPS('09-10 Teamsheets'!$H$2:$R$98,$A143,'09-10 Teamsheets'!$C$2:$C$98,Q$1)+APPS('10-11 Teamsheets'!$H$2:$R$107,$A143,'10-11 Teamsheets'!$C$2:$C$107,Q$1)+APPS('11-12 Teamsheets'!$H$2:$R$119,$A143,'11-12 Teamsheets'!$C$2:$C$119,Q$1)+APPS('12-13 Teamsheets'!$H$2:$R$126,$A143,'12-13 Teamsheets'!$C$2:$C$126,Q$1)+APPS('13-14 Teamsheets'!$H$2:$R$132,$A143,'13-14 Teamsheets'!$C$2:$C$132,Q$1)+APPS('14-15 Teamsheets'!$H$2:$R$136,$A143,'14-15 Teamsheets'!$C$2:$C$136,Q$1)) &amp; "(" &amp; (SUBS('08-09 Teamsheets'!$S$2:$Z$92,$A143,'08-09 Teamsheets'!$C$2:$C$92,Q$1)+SUBS('09-10 Teamsheets'!$S$2:$Z$98,$A143,'09-10 Teamsheets'!$C$2:$C$98,Q$1)+SUBS('10-11 Teamsheets'!$S$2:$Z$107,$A143,'10-11 Teamsheets'!$C$2:$C$107,Q$1)+SUBS('11-12 Teamsheets'!$S$2:$Z$119,$A143,'11-12 Teamsheets'!$C$2:$C$119,Q$1)+SUBS('12-13 Teamsheets'!$S$2:$Z$126,$A143,'12-13 Teamsheets'!$C$2:$C$126,Q$1)+SUBS('13-14 Teamsheets'!$S$2:$Z$132,$A143,'13-14 Teamsheets'!$C$2:$C$132,Q$1)+SUBS('14-15 Teamsheets'!$S$2:$Z$136,$A143,'14-15 Teamsheets'!$C$2:$C$136,Q$1)) &amp; ")"</f>
        <v>0(0)</v>
      </c>
      <c r="R143" s="27" t="str">
        <f>(GOALS('08-09 Teamsheets'!$H$2:$R$92,$A143,'08-09 Teamsheets'!$C$2:$C$92,Q$1)+GOALS('09-10 Teamsheets'!$H$2:$R$98,$A143,'09-10 Teamsheets'!$C$2:$C$98,Q$1)+GOALS('10-11 Teamsheets'!$H$2:$R$107,$A143,'10-11 Teamsheets'!$C$2:$C$107,Q$1)+GOALS('11-12 Teamsheets'!$H$2:$R$119,$A143,'11-12 Teamsheets'!$C$2:$C$119,Q$1)+GOALS('12-13 Teamsheets'!$H$2:$R$126,$A143,'12-13 Teamsheets'!$C$2:$C$126,Q$1)+GOALS('13-14 Teamsheets'!$H$2:$R$132,$A143,'13-14 Teamsheets'!$C$2:$C$132,Q$1)+GOALS('14-15 Teamsheets'!$H$2:$R$136,$A143,'14-15 Teamsheets'!$C$2:$C$136,Q$1)) &amp; "(" &amp; (GOALS('08-09 Teamsheets'!$S$2:$Z$92,$A143,'08-09 Teamsheets'!$C$2:$C$92,Q$1)+GOALS('09-10 Teamsheets'!$S$2:$Z$98,$A143,'09-10 Teamsheets'!$C$2:$C$98,Q$1)+GOALS('10-11 Teamsheets'!$S$2:$Z$107,$A143,'10-11 Teamsheets'!$C$2:$C$107,Q$1)+GOALS('11-12 Teamsheets'!$S$2:$Z$119,$A143,'11-12 Teamsheets'!$C$2:$C$119,Q$1)+GOALS('12-13 Teamsheets'!$S$2:$Z$126,$A143,'12-13 Teamsheets'!$C$2:$C$126,Q$1)+GOALS('13-14 Teamsheets'!$S$2:$Z$132,$A143,'13-14 Teamsheets'!$C$2:$C$132,Q$1)+GOALS('14-15 Teamsheets'!$S$2:$Z$136,$A143,'14-15 Teamsheets'!$C$2:$C$136,Q$1)) &amp; ")"</f>
        <v>0(0)</v>
      </c>
      <c r="S143" s="27">
        <f>Clean_sheet('08-09 Teamsheets'!$C$2:$H$92,$A143,Q$1)+Clean_sheet('09-10 Teamsheets'!$C$2:$H$98,$A143,Q$1)+Clean_sheet('10-11 Teamsheets'!$C$2:$H$107,$A143,Q$1)+Clean_sheet('11-12 Teamsheets'!$C$2:$H$119,$A143,Q$1)+Clean_sheet('12-13 Teamsheets'!$C$2:$H$126,$A143,Q$1)+Clean_sheet('13-14 Teamsheets'!$C$2:$H$132,$A143,Q$1)+Clean_sheet('14-15 Teamsheets'!$C$2:$H$136,$A143,Q$1)</f>
        <v>0</v>
      </c>
      <c r="T143" s="27" t="str">
        <f>(CARDS('08-09 Teamsheets'!$H$2:$Z$92,$A143,$CX$2,'08-09 Teamsheets'!$C$2:$C$92,Q$1)+CARDS('09-10 Teamsheets'!$H$2:$Z$98,$A143,$CX$2,'09-10 Teamsheets'!$C$2:$C$98,Q$1)+CARDS('10-11 Teamsheets'!$H$2:$Z$107,$A143,$CX$2,'10-11 Teamsheets'!$C$2:$C$107,Q$1)+CARDS('11-12 Teamsheets'!$H$2:$Z$119,$A143,$CX$2,'11-12 Teamsheets'!$C$2:$C$119,Q$1)+CARDS('12-13 Teamsheets'!$H$2:$Z$126,$A143,$CX$2,'12-13 Teamsheets'!$C$2:$C$126,Q$1)+CARDS('13-14 Teamsheets'!$H$2:$Z$132,$A143,$CX$2,'13-14 Teamsheets'!$C$2:$C$132,Q$1)+CARDS('14-15 Teamsheets'!$H$2:$Z$136,$A143,$CX$2,'14-15 Teamsheets'!$C$2:$C$136,Q$1)) &amp; "(" &amp; (CARDS('08-09 Teamsheets'!$H$2:$Z$92,$A143,$CX$3,'08-09 Teamsheets'!$C$2:$C$92,Q$1)+CARDS('09-10 Teamsheets'!$H$2:$Z$98,$A143,$CX$3,'09-10 Teamsheets'!$C$2:$C$98,Q$1)+CARDS('10-11 Teamsheets'!$H$2:$Z$107,$A143,$CX$3,'10-11 Teamsheets'!$C$2:$C$107,Q$1)+CARDS('11-12 Teamsheets'!$H$2:$Z$119,$A143,$CX$3,'11-12 Teamsheets'!$C$2:$C$119,Q$1)+CARDS('12-13 Teamsheets'!$H$2:$Z$126,$A143,$CX$3,'12-13 Teamsheets'!$C$2:$C$126,Q$1)+CARDS('13-14 Teamsheets'!$H$2:$Z$132,$A143,$CX$3,'13-14 Teamsheets'!$C$2:$C$132,Q$1)+CARDS('14-15 Teamsheets'!$H$2:$Z$136,$A143,$CX$3,'14-15 Teamsheets'!$C$2:$C$136,Q$1)) &amp; ")"</f>
        <v>0(0)</v>
      </c>
      <c r="U143" s="82">
        <f>MINS_PLAYED('08-09 Teamsheets'!$H$2:$R$92,$A143,'08-09 Teamsheets'!$C$2:$C$92,Q$1)+MINS_PLAYED('09-10 Teamsheets'!$H$2:$R$98,$A143,'09-10 Teamsheets'!$C$2:$C$98,Q$1)+ MINS_AS_SUB('08-09 Teamsheets'!$S$2:$Z$92,$A143,'08-09 Teamsheets'!$C$2:$C$92,Q$1)+ MINS_AS_SUB('09-10 Teamsheets'!$S$2:$Z$98,$A143,'09-10 Teamsheets'!$C$2:$C$98,Q$1)+MINS_PLAYED('10-11 Teamsheets'!$H$2:$R$107,$A143,'10-11 Teamsheets'!$C$2:$C$107,Q$1)+MINS_AS_SUB('10-11 Teamsheets'!$S$2:$Z$107,$A143,'10-11 Teamsheets'!$C$2:$C$107,Q$1)+MINS_PLAYED('11-12 Teamsheets'!$H$2:$R$119,$A143,'11-12 Teamsheets'!$C$2:$C$119,Q$1)+MINS_AS_SUB('11-12 Teamsheets'!$S$2:$Z$119,$A143,'11-12 Teamsheets'!$C$2:$C$119,Q$1)+MINS_PLAYED('12-13 Teamsheets'!$H$2:$R$126,$A143,'12-13 Teamsheets'!$C$2:$C$126,Q$1)+MINS_AS_SUB('12-13 Teamsheets'!$S$2:$Z$126,$A143,'12-13 Teamsheets'!$C$2:$C$126,Q$1)+MINS_PLAYED('13-14 Teamsheets'!$H$2:$R$132,$A143,'13-14 Teamsheets'!$C$2:$C$132,Q$1)+MINS_AS_SUB('13-14 Teamsheets'!$S$2:$Z$132,$A143,'13-14 Teamsheets'!$C$2:$C$132,Q$1)+MINS_PLAYED('14-15 Teamsheets'!$H$2:$R$136,$A143,'14-15 Teamsheets'!$C$2:$C$136,Q$1)+MINS_AS_SUB('14-15 Teamsheets'!$S$2:$Z$136,$A143,'14-15 Teamsheets'!$C$2:$C$136,Q$1)</f>
        <v>0</v>
      </c>
      <c r="V143" s="27" t="s">
        <v>1691</v>
      </c>
      <c r="W143" s="27" t="s">
        <v>1635</v>
      </c>
      <c r="X143" s="27">
        <v>0</v>
      </c>
      <c r="Y143" s="27" t="s">
        <v>1635</v>
      </c>
      <c r="Z143" s="82">
        <v>44</v>
      </c>
      <c r="AA143" s="27" t="s">
        <v>1638</v>
      </c>
      <c r="AB143" s="27" t="s">
        <v>1636</v>
      </c>
      <c r="AC143" s="27">
        <v>0</v>
      </c>
      <c r="AD143" s="27" t="s">
        <v>1691</v>
      </c>
      <c r="AE143" s="82">
        <v>158</v>
      </c>
      <c r="AF143" s="27" t="s">
        <v>1647</v>
      </c>
      <c r="AG143" s="27" t="s">
        <v>1638</v>
      </c>
      <c r="AH143" s="27">
        <v>0</v>
      </c>
      <c r="AI143" s="27" t="s">
        <v>1636</v>
      </c>
      <c r="AJ143" s="82">
        <v>266</v>
      </c>
      <c r="AK143" s="27" t="s">
        <v>1654</v>
      </c>
      <c r="AL143" s="27" t="s">
        <v>1651</v>
      </c>
      <c r="AM143" s="27">
        <v>0</v>
      </c>
      <c r="AN143" s="27" t="s">
        <v>1635</v>
      </c>
      <c r="AO143" s="82">
        <v>412</v>
      </c>
      <c r="AP143" s="27" t="s">
        <v>1635</v>
      </c>
      <c r="AQ143" s="27" t="s">
        <v>1635</v>
      </c>
      <c r="AR143" s="27">
        <v>0</v>
      </c>
      <c r="AS143" s="27" t="s">
        <v>1635</v>
      </c>
      <c r="AT143" s="82">
        <v>0</v>
      </c>
      <c r="AU143" s="27" t="s">
        <v>1651</v>
      </c>
      <c r="AV143" s="27" t="s">
        <v>1638</v>
      </c>
      <c r="AW143" s="27">
        <v>0</v>
      </c>
      <c r="AX143" s="27" t="s">
        <v>1635</v>
      </c>
      <c r="AY143" s="82">
        <v>306</v>
      </c>
      <c r="AZ143" s="27" t="str">
        <f>(APPS('07-08 Teamsheets'!$H$2:$R$88,$A143,'07-08 Teamsheets'!$C$2:$C$88,AZ$1)+APPS('11-12 Teamsheets'!$H$2:$R$119,$A143,'11-12 Teamsheets'!$C$2:$C$119,AZ$1)+APPS('12-13 Teamsheets'!$H$2:$R$126,$A143,'12-13 Teamsheets'!$C$2:$C$126,AZ$1)+APPS('13-14 Teamsheets'!$H$2:$R$132,$A143,'13-14 Teamsheets'!$C$2:$C$132,AZ$1)+APPS('14-15 Teamsheets'!$H$2:$R$136,$A143,'14-15 Teamsheets'!$C$2:$C$136,AZ$1)) &amp; "(" &amp; (SUBS('07-08 Teamsheets'!$S$2:$Z$88,$A143,'07-08 Teamsheets'!$C$2:$C$88,AZ$1)+SUBS('11-12 Teamsheets'!$S$2:$Z$119,$A143,'11-12 Teamsheets'!$C$2:$C$119,AZ$1)+SUBS('12-13 Teamsheets'!$S$2:$Z$126,$A143,'12-13 Teamsheets'!$C$2:$C$126,AZ$1)+SUBS('13-14 Teamsheets'!$S$2:$Z$132,$A143,'13-14 Teamsheets'!$C$2:$C$132,AZ$1)+SUBS('14-15 Teamsheets'!$S$2:$Z$136,$A143,'14-15 Teamsheets'!$C$2:$C$136,AZ$1)) &amp; ")"</f>
        <v>3(0)</v>
      </c>
      <c r="BA143" s="27" t="str">
        <f>(GOALS('07-08 Teamsheets'!$H$2:$R$88,$A143,'07-08 Teamsheets'!$C$2:$C$88,AZ$1)+GOALS('11-12 Teamsheets'!$H$2:$R$119,$A143,'11-12 Teamsheets'!$C$2:$C$119,AZ$1)+GOALS('12-13 Teamsheets'!$H$2:$R$126,$A143,'12-13 Teamsheets'!$C$2:$C$126,AZ$1)+GOALS('13-14 Teamsheets'!$H$2:$R$132,$A143,'13-14 Teamsheets'!$C$2:$C$132,AZ$1)+GOALS('14-15 Teamsheets'!$H$2:$R$136,$A143,'14-15 Teamsheets'!$C$2:$C$136,AZ$1)) &amp; "(" &amp; (GOALS('07-08 Teamsheets'!$S$2:$Z$88,$A143,'07-08 Teamsheets'!$C$2:$C$88,AZ$1)+GOALS('11-12 Teamsheets'!$S$2:$Z$119,$A143,'11-12 Teamsheets'!$C$2:$C$119,AZ$1)+GOALS('12-13 Teamsheets'!$S$2:$Z$126,$A143,'12-13 Teamsheets'!$C$2:$C$126,AZ$1)+GOALS('13-14 Teamsheets'!$S$2:$Z$132,$A143,'13-14 Teamsheets'!$C$2:$C$132,AZ$1)+GOALS('14-15 Teamsheets'!$S$2:$Z$136,$A143,'14-15 Teamsheets'!$C$2:$C$136,AZ$1)) &amp; ")"</f>
        <v>2(0)</v>
      </c>
      <c r="BB143" s="27">
        <f>Clean_sheet('07-08 Teamsheets'!$C$2:$H$92,$A143,AZ$1)+Clean_sheet('11-12 Teamsheets'!$C$2:$H$119,$A143,AZ$1)+Clean_sheet('12-13 Teamsheets'!$C$2:$H$126,$A143,AZ$1)+Clean_sheet('13-14 Teamsheets'!$C$2:$H$132,$A143,AZ$1)+Clean_sheet('14-15 Teamsheets'!$C$2:$H$136,$A143,AZ$1)</f>
        <v>0</v>
      </c>
      <c r="BC143" s="27" t="str">
        <f>(CARDS('07-08 Teamsheets'!$H$2:$Z$88,$A143,$CX$2,'07-08 Teamsheets'!$C$2:$C$88,AZ$1)+CARDS('11-12 Teamsheets'!$H$2:$Z$119,$A143,$CX$2,'11-12 Teamsheets'!$C$2:$C$119,AZ$1)+CARDS('12-13 Teamsheets'!$H$2:$Z$126,$A143,$CX$2,'12-13 Teamsheets'!$C$2:$C$126,AZ$1)+CARDS('13-14 Teamsheets'!$H$2:$Z$132,$A143,$CX$2,'13-14 Teamsheets'!$C$2:$C$132,AZ$1)+CARDS('14-15 Teamsheets'!$H$2:$Z$136,$A143,$CX$2,'14-15 Teamsheets'!$C$2:$C$136,AZ$1)) &amp; "(" &amp; (CARDS('07-08 Teamsheets'!$H$2:$Z$88,$A143,$CX$3,'07-08 Teamsheets'!$C$2:$C$88,AZ$1)+CARDS('11-12 Teamsheets'!$H$2:$Z$119,$A143,$CX$3,'11-12 Teamsheets'!$C$2:$C$119,AZ$1)+CARDS('12-13 Teamsheets'!$H$2:$Z$126,$A143,$CX$3,'12-13 Teamsheets'!$C$2:$C$126,AZ$1)+CARDS('13-14 Teamsheets'!$H$2:$Z$132,$A143,$CX$3,'13-14 Teamsheets'!$C$2:$C$132,AZ$1)+CARDS('14-15 Teamsheets'!$H$2:$Z$136,$A143,$CX$3,'14-15 Teamsheets'!$C$2:$C$136,AZ$1)) &amp; ")"</f>
        <v>2(0)</v>
      </c>
      <c r="BD143" s="82">
        <f>MINS_PLAYED('07-08 Teamsheets'!$H$2:$R$88,$A143,'07-08 Teamsheets'!$C$2:$C$88,AZ$1)+MINS_PLAYED('11-12 Teamsheets'!$H$2:$R$119,$A143,'11-12 Teamsheets'!$C$2:$C$119,AZ$1)+MINS_PLAYED('12-13 Teamsheets'!$H$2:$R$126,$A143,'12-13 Teamsheets'!$C$2:$C$126,AZ$1)+MINS_PLAYED('13-14 Teamsheets'!$H$2:$R$132,$A143,'13-14 Teamsheets'!$C$2:$C$132,AZ$1)+MINS_PLAYED('14-15 Teamsheets'!$H$2:$R$136,$A143,'14-15 Teamsheets'!$C$2:$C$136,AZ$1)+MINS_AS_SUB('07-08 Teamsheets'!$S$2:$Z$88,$A143,'07-08 Teamsheets'!$C$2:$C$88,AZ$1)+MINS_AS_SUB('11-12 Teamsheets'!$S$2:$Z$119,$A143,'11-12 Teamsheets'!$C$2:$C$119,AZ$1)+MINS_AS_SUB('12-13 Teamsheets'!$S$2:$Z$126,$A143,'12-13 Teamsheets'!$C$2:$C$126,AZ$1)+MINS_AS_SUB('13-14 Teamsheets'!$S$2:$Z$132,$A143,'13-14 Teamsheets'!$C$2:$C$132,AZ$1)+MINS_AS_SUB('14-15 Teamsheets'!$S$2:$Z$136,$A143,'14-15 Teamsheets'!$C$2:$C$136,AZ$1)</f>
        <v>266</v>
      </c>
      <c r="BE143" s="27" t="str">
        <f>(APPS('08-09 Teamsheets'!$H$2:$R$92,$A143,'08-09 Teamsheets'!$C$2:$C$92,BE$1)+APPS('09-10 Teamsheets'!$H$2:$R$98,$A143,'09-10 Teamsheets'!$C$2:$C$98,BE$1)+APPS('10-11 Teamsheets'!$H$2:$R$107,$A143,'10-11 Teamsheets'!$C$2:$C$107,BE$1)+APPS('11-12 Teamsheets'!$H$2:$R$119,$A143,'11-12 Teamsheets'!$C$2:$C$119,BE$1)+APPS('12-13 Teamsheets'!$H$2:$R$126,$A143,'12-13 Teamsheets'!$C$2:$C$126,BE$1)+APPS('13-14 Teamsheets'!$H$2:$R$132,$A143,'13-14 Teamsheets'!$C$2:$C$132,BE$1)+APPS('14-15 Teamsheets'!$H$2:$R$136,$A143,'14-15 Teamsheets'!$C$2:$C$136,BE$1)) &amp; "(" &amp; (SUBS('08-09 Teamsheets'!$S$2:$Z$92,$A143,'08-09 Teamsheets'!$C$2:$C$92,BE$1)+SUBS('09-10 Teamsheets'!$S$2:$Z$98,$A143,'09-10 Teamsheets'!$C$2:$C$98,BE$1)+SUBS('10-11 Teamsheets'!$S$2:$Z$107,$A143,'10-11 Teamsheets'!$C$2:$C$107,BE$1)+SUBS('11-12 Teamsheets'!$S$2:$Z$119,$A143,'11-12 Teamsheets'!$C$2:$C$119,BE$1)+SUBS('12-13 Teamsheets'!$S$2:$Z$126,$A143,'12-13 Teamsheets'!$C$2:$C$126,BE$1)+SUBS('13-14 Teamsheets'!$S$2:$Z$132,$A143,'13-14 Teamsheets'!$C$2:$C$132,BE$1)+SUBS('14-15 Teamsheets'!$S$2:$Z$136,$A143,'14-15 Teamsheets'!$C$2:$C$136,BE$1)) &amp; ")"</f>
        <v>0(0)</v>
      </c>
      <c r="BF143" s="27" t="str">
        <f>(GOALS('08-09 Teamsheets'!$H$2:$R$92,$A143,'08-09 Teamsheets'!$C$2:$C$92,BE$1)+GOALS('09-10 Teamsheets'!$H$2:$R$98,$A143,'09-10 Teamsheets'!$C$2:$C$98,BE$1)+GOALS('10-11 Teamsheets'!$H$2:$R$107,$A143,'10-11 Teamsheets'!$C$2:$C$107,BE$1)+GOALS('11-12 Teamsheets'!$H$2:$R$119,$A143,'11-12 Teamsheets'!$C$2:$C$119,BE$1)+GOALS('12-13 Teamsheets'!$H$2:$R$126,$A143,'12-13 Teamsheets'!$C$2:$C$126,BE$1)+GOALS('13-14 Teamsheets'!$H$2:$R$132,$A143,'13-14 Teamsheets'!$C$2:$C$132,BE$1)+GOALS('14-15 Teamsheets'!$H$2:$R$136,$A143,'14-15 Teamsheets'!$C$2:$C$136,BE$1)) &amp; "(" &amp; (GOALS('08-09 Teamsheets'!$S$2:$Z$92,$A143,'08-09 Teamsheets'!$C$2:$C$92,BE$1)+GOALS('09-10 Teamsheets'!$S$2:$Z$98,$A143,'09-10 Teamsheets'!$C$2:$C$98,BE$1)+GOALS('10-11 Teamsheets'!$S$2:$Z$107,$A143,'10-11 Teamsheets'!$C$2:$C$107,BE$1)+GOALS('11-12 Teamsheets'!$S$2:$Z$119,$A143,'11-12 Teamsheets'!$C$2:$C$119,BE$1)+GOALS('12-13 Teamsheets'!$S$2:$Z$126,$A143,'12-13 Teamsheets'!$C$2:$C$126,BE$1)+GOALS('13-14 Teamsheets'!$S$2:$Z$132,$A143,'13-14 Teamsheets'!$C$2:$C$132,BE$1)+GOALS('14-15 Teamsheets'!$S$2:$Z$136,$A143,'14-15 Teamsheets'!$C$2:$C$136,BE$1)) &amp; ")"</f>
        <v>0(0)</v>
      </c>
      <c r="BG143" s="27">
        <f>Clean_sheet('08-09 Teamsheets'!$C$2:$H$92,$A143,BE$1)+Clean_sheet('09-10 Teamsheets'!$C$2:$H$98,$A143,BE$1)+Clean_sheet('10-11 Teamsheets'!$C$2:$H$107,$A143,BE$1)+Clean_sheet('11-12 Teamsheets'!$C$2:$H$119,$A143,BE$1)+Clean_sheet('12-13 Teamsheets'!$C$2:$H$126,$A143,BE$1)+Clean_sheet('13-14 Teamsheets'!$C$2:$H$132,$A143,BE$1)+Clean_sheet('14-15 Teamsheets'!$C$2:$H$136,$A143,BE$1)</f>
        <v>0</v>
      </c>
      <c r="BH143" s="27" t="str">
        <f>(CARDS('08-09 Teamsheets'!$H$2:$Z$92,$A143,$CX$2,'08-09 Teamsheets'!$C$2:$C$92,BE$1)+CARDS('09-10 Teamsheets'!$H$2:$Z$98,$A143,$CX$2,'09-10 Teamsheets'!$C$2:$C$98,BE$1)+CARDS('10-11 Teamsheets'!$H$2:$Z$107,$A143,$CX$2,'10-11 Teamsheets'!$C$2:$C$107,BE$1)+CARDS('11-12 Teamsheets'!$H$2:$Z$119,$A143,$CX$2,'11-12 Teamsheets'!$C$2:$C$119,BE$1)+CARDS('12-13 Teamsheets'!$H$2:$Z$126,$A143,$CX$2,'12-13 Teamsheets'!$C$2:$C$126,BE$1)+CARDS('13-14 Teamsheets'!$H$2:$Z$132,$A143,$CX$2,'13-14 Teamsheets'!$C$2:$C$132,BE$1)+CARDS('14-15 Teamsheets'!$H$2:$Z$136,$A143,$CX$2,'14-15 Teamsheets'!$C$2:$C$136,BE$1)) &amp; "(" &amp; (CARDS('08-09 Teamsheets'!$H$2:$Z$92,$A143,$CX$3,'08-09 Teamsheets'!$C$2:$C$92,BE$1)+CARDS('09-10 Teamsheets'!$H$2:$Z$98,$A143,$CX$3,'09-10 Teamsheets'!$C$2:$C$98,BE$1)+CARDS('10-11 Teamsheets'!$H$2:$Z$107,$A143,$CX$3,'10-11 Teamsheets'!$C$2:$C$107,BE$1)+CARDS('11-12 Teamsheets'!$H$2:$Z$119,$A143,$CX$3,'11-12 Teamsheets'!$C$2:$C$119,BE$1)+CARDS('12-13 Teamsheets'!$H$2:$Z$126,$A143,$CX$3,'12-13 Teamsheets'!$C$2:$C$126,BE$1)+CARDS('13-14 Teamsheets'!$H$2:$Z$132,$A143,$CX$3,'13-14 Teamsheets'!$C$2:$C$132,BE$1)+CARDS('14-15 Teamsheets'!$H$2:$Z$136,$A143,$CX$3,'14-15 Teamsheets'!$C$2:$C$136,BE$1)) &amp; ")"</f>
        <v>0(0)</v>
      </c>
      <c r="BI143" s="82">
        <f>MINS_PLAYED('08-09 Teamsheets'!$H$2:$R$92,$A143,'08-09 Teamsheets'!$C$2:$C$92,BE$1)+MINS_PLAYED('09-10 Teamsheets'!$H$2:$R$98,$A143,'09-10 Teamsheets'!$C$2:$C$98,BE$1)+ MINS_AS_SUB('08-09 Teamsheets'!$S$2:$Z$92,$A143,'08-09 Teamsheets'!$C$2:$C$92,BE$1)+ MINS_AS_SUB('09-10 Teamsheets'!$S$2:$Z$98,$A143,'09-10 Teamsheets'!$C$2:$C$98,BE$1)+MINS_PLAYED('10-11 Teamsheets'!$H$2:$R$107,$A143,'10-11 Teamsheets'!$C$2:$C$107,BE$1)+MINS_AS_SUB('10-11 Teamsheets'!$S$2:$Z$107,$A143,'10-11 Teamsheets'!$C$2:$C$107,BE$1)+MINS_PLAYED('11-12 Teamsheets'!$H$2:$R$119,$A143,'11-12 Teamsheets'!$C$2:$C$119,BE$1)+MINS_AS_SUB('11-12 Teamsheets'!$S$2:$Z$119,$A143,'11-12 Teamsheets'!$C$2:$C$119,BE$1)+MINS_PLAYED('12-13 Teamsheets'!$H$2:$R$126,$A143,'12-13 Teamsheets'!$C$2:$C$126,BE$1)+MINS_AS_SUB('12-13 Teamsheets'!$S$2:$Z$126,$A143,'12-13 Teamsheets'!$C$2:$C$126,BE$1)+MINS_PLAYED('13-14 Teamsheets'!$H$2:$R$132,$A143,'13-14 Teamsheets'!$C$2:$C$132,BE$1)+MINS_AS_SUB('13-14 Teamsheets'!$S$2:$Z$132,$A143,'13-14 Teamsheets'!$C$2:$C$132,BE$1)+MINS_PLAYED('14-15 Teamsheets'!$H$2:$R$136,$A143,'14-15 Teamsheets'!$C$2:$C$136,BE$1)+MINS_AS_SUB('14-15 Teamsheets'!$S$2:$Z$136,$A143,'14-15 Teamsheets'!$C$2:$C$136,BE$1)</f>
        <v>0</v>
      </c>
      <c r="BJ143" s="27" t="str">
        <f>(APPS('07-08 Teamsheets'!$H$2:$R$88,$A143,'07-08 Teamsheets'!$C$2:$C$88,BJ$1)+APPS('08-09 Teamsheets'!$H$2:$R$92,$A143,'08-09 Teamsheets'!$C$2:$C$92,BJ$1)+APPS('09-10 Teamsheets'!$H$2:$R$98,$A143,'09-10 Teamsheets'!$C$2:$C$98,BJ$1)+APPS('10-11 Teamsheets'!$H$2:$R$106,$A143,'10-11 Teamsheets'!$C$2:$C$106,BJ$1)+APPS('11-12 Teamsheets'!$H$2:$R$119,$A143,'11-12 Teamsheets'!$C$2:$C$119,BJ$1)+APPS('12-13 Teamsheets'!$H$2:$R$126,$A143,'12-13 Teamsheets'!$C$2:$C$126,BJ$1)+APPS('13-14 Teamsheets'!$H$2:$R$132,$A143,'13-14 Teamsheets'!$C$2:$C$132,BJ$1)+APPS('14-15 Teamsheets'!$H$2:$R$136,$A143,'14-15 Teamsheets'!$C$2:$C$136,BJ$1)) &amp; "(" &amp; (SUBS('07-08 Teamsheets'!$S$2:$Z$88,$A143,'07-08 Teamsheets'!$C$2:$C$88,BJ$1)+SUBS('08-09 Teamsheets'!$S$2:$Z$92,$A143,'08-09 Teamsheets'!$C$2:$C$92,BJ$1)+SUBS('09-10 Teamsheets'!$S$2:$Z$98,$A143,'09-10 Teamsheets'!$C$2:$C$98,BJ$1)+SUBS('10-11 Teamsheets'!$S$2:$Z$106,$A143,'10-11 Teamsheets'!$C$2:$C$106,BJ$1)+SUBS('11-12 Teamsheets'!$S$2:$Z$119,$A143,'11-12 Teamsheets'!$C$2:$C$119,BJ$1)+SUBS('12-13 Teamsheets'!$S$2:$Z$126,$A143,'12-13 Teamsheets'!$C$2:$C$126,BJ$1)+SUBS('13-14 Teamsheets'!$S$2:$Z$132,$A143,'13-14 Teamsheets'!$C$2:$C$132,BJ$1)+SUBS('14-15 Teamsheets'!$S$2:$Z$136,$A143,'14-15 Teamsheets'!$C$2:$C$136,BJ$1)) &amp; ")"</f>
        <v>2(0)</v>
      </c>
      <c r="BK143" s="27" t="str">
        <f>(GOALS('07-08 Teamsheets'!$H$2:$R$88,$A143,'07-08 Teamsheets'!$C$2:$C$88,BJ$1)+GOALS('08-09 Teamsheets'!$H$2:$R$92,$A143,'08-09 Teamsheets'!$C$2:$C$92,BJ$1)+GOALS('09-10 Teamsheets'!$H$2:$R$98,$A143,'09-10 Teamsheets'!$C$2:$C$98,BJ$1)+GOALS('10-11 Teamsheets'!$H$2:$R$106,$A143,'10-11 Teamsheets'!$C$2:$C$106,BJ$1)+GOALS('11-12 Teamsheets'!$H$2:$R$119,$A143,'11-12 Teamsheets'!$C$2:$C$119,BJ$1)+GOALS('12-13 Teamsheets'!$H$2:$R$126,$A143,'12-13 Teamsheets'!$C$2:$C$126,BJ$1)+GOALS('13-14 Teamsheets'!$H$2:$R$132,$A143,'13-14 Teamsheets'!$C$2:$C$132,BJ$1)+GOALS('14-15 Teamsheets'!$H$2:$R$136,$A143,'14-15 Teamsheets'!$C$2:$C$136,BJ$1)) &amp; "(" &amp; (GOALS('07-08 Teamsheets'!$S$2:$Z$88,$A143,'07-08 Teamsheets'!$C$2:$C$88,BJ$1)+GOALS('08-09 Teamsheets'!$S$2:$Z$92,$A143,'08-09 Teamsheets'!$C$2:$C$92,BJ$1)+GOALS('09-10 Teamsheets'!$S$2:$Z$98,$A143,'09-10 Teamsheets'!$C$2:$C$98,BJ$1)+GOALS('10-11 Teamsheets'!$S$2:$Z$106,$A143,'10-11 Teamsheets'!$C$2:$C$106,BJ$1)+GOALS('11-12 Teamsheets'!$S$2:$Z$119,$A143,'11-12 Teamsheets'!$C$2:$C$119,BJ$1)+GOALS('12-13 Teamsheets'!$S$2:$Z$126,$A143,'12-13 Teamsheets'!$C$2:$C$126,BJ$1)+GOALS('13-14 Teamsheets'!$S$2:$Z$132,$A143,'13-14 Teamsheets'!$C$2:$C$132,BJ$1)+GOALS('14-15 Teamsheets'!$S$2:$Z$136,$A143,'14-15 Teamsheets'!$C$2:$C$136,BJ$1)) &amp; ")"</f>
        <v>1(0)</v>
      </c>
      <c r="BL143" s="27">
        <f>Clean_sheet('07-08 Teamsheets'!$C$2:$H$92,$A143,BJ$1)+Clean_sheet('08-09 Teamsheets'!$C$2:$H$92,$A143,BJ$1)+Clean_sheet('09-10 Teamsheets'!$C$2:$H$98,$A143,BJ$1)+Clean_sheet('10-11 Teamsheets'!$C$2:$H$106,$A143,BJ$1)+Clean_sheet('11-12 Teamsheets'!$C$2:$H$119,$A143,BJ$1)+Clean_sheet('12-13 Teamsheets'!$C$2:$H$126,$A143,BJ$1)+Clean_sheet('13-14 Teamsheets'!$C$2:$H$132,$A143,BJ$1)+Clean_sheet('14-15 Teamsheets'!$C$2:$H$136,$A143,BJ$1)</f>
        <v>0</v>
      </c>
      <c r="BM143" s="27" t="str">
        <f>(CARDS('07-08 Teamsheets'!$H$2:$Z$88,$A143,$CX$2,'07-08 Teamsheets'!$C$2:$C$88,BJ$1)+CARDS('08-09 Teamsheets'!$H$2:$Z$92,$A143,$CX$2,'08-09 Teamsheets'!$C$2:$C$92,BJ$1)+CARDS('09-10 Teamsheets'!$H$2:$Z$98,$A143,$CX$2,'09-10 Teamsheets'!$C$2:$C$98,BJ$1)+CARDS('10-11 Teamsheets'!$H$2:$Z$106,$A143,$CX$2,'10-11 Teamsheets'!$C$2:$C$106,BJ$1)+CARDS('11-12 Teamsheets'!$H$2:$Z$119,$A143,$CX$2,'11-12 Teamsheets'!$C$2:$C$119,BJ$1)+CARDS('12-13 Teamsheets'!$H$2:$Z$126,$A143,$CX$2,'12-13 Teamsheets'!$C$2:$C$126,BJ$1)+CARDS('13-14 Teamsheets'!$H$2:$Z$132,$A143,$CX$2,'13-14 Teamsheets'!$C$2:$C$132,BJ$1)+CARDS('14-15 Teamsheets'!$H$2:$Z$136,$A143,$CX$2,'14-15 Teamsheets'!$C$2:$C$136,BJ$1)) &amp; "(" &amp; (CARDS('07-08 Teamsheets'!$H$2:$Z$88,$A143,$CX$3,'07-08 Teamsheets'!$C$2:$C$88,BJ$1)+CARDS('08-09 Teamsheets'!$H$2:$Z$92,$A143,$CX$3,'08-09 Teamsheets'!$C$2:$C$92,BJ$1)+CARDS('09-10 Teamsheets'!$H$2:$Z$98,$A143,$CX$3,'09-10 Teamsheets'!$C$2:$C$98,BJ$1)+CARDS('10-11 Teamsheets'!$H$2:$Z$106,$A143,$CX$3,'10-11 Teamsheets'!$C$2:$C$106,BJ$1)+CARDS('11-12 Teamsheets'!$H$2:$Z$119,$A143,$CX$3,'11-12 Teamsheets'!$C$2:$C$119,BJ$1)+CARDS('12-13 Teamsheets'!$H$2:$Z$126,$A143,$CX$3,'12-13 Teamsheets'!$C$2:$C$126,BJ$1)+CARDS('13-14 Teamsheets'!$H$2:$Z$132,$A143,$CX$3,'13-14 Teamsheets'!$C$2:$C$132,BJ$1)+CARDS('14-15 Teamsheets'!$H$2:$Z$136,$A143,$CX$3,'14-15 Teamsheets'!$C$2:$C$136,BJ$1)) &amp; ")"</f>
        <v>2(0)</v>
      </c>
      <c r="BN143" s="82">
        <f>MINS_PLAYED('07-08 Teamsheets'!$H$2:$R$88,$A143,'07-08 Teamsheets'!$C$2:$C$88,BJ$1)+MINS_PLAYED('08-09 Teamsheets'!$H$2:$R$92,$A143,'08-09 Teamsheets'!$C$2:$C$92,BJ$1)+MINS_PLAYED('09-10 Teamsheets'!$H$2:$R$98,$A143,'09-10 Teamsheets'!$C$2:$C$98,BJ$1)+MINS_PLAYED('10-11 Teamsheets'!$H$2:$R$106,$A143,'10-11 Teamsheets'!$C$2:$C$106,BJ$1)+MINS_PLAYED('11-12 Teamsheets'!$H$2:$R$119,$A143,'11-12 Teamsheets'!$C$2:$C$119,BJ$1)+MINS_PLAYED('12-13 Teamsheets'!$H$2:$R$126,$A143,'12-13 Teamsheets'!$C$2:$C$126,BJ$1)+MINS_PLAYED('13-14 Teamsheets'!$H$2:$R$132,$A143,'13-14 Teamsheets'!$C$2:$C$132,BJ$1)+MINS_PLAYED('14-15 Teamsheets'!$H$2:$R$136,$A143,'14-15 Teamsheets'!$C$2:$C$136,BJ$1)+MINS_AS_SUB('07-08 Teamsheets'!$S$2:$Z$88,$A143,'07-08 Teamsheets'!$C$2:$C$88,BJ$1)+MINS_AS_SUB('08-09 Teamsheets'!$S$2:$Z$92,$A143,'08-09 Teamsheets'!$C$2:$C$92,BJ$1)+MINS_AS_SUB('09-10 Teamsheets'!$S$2:$Z$98,$A143,'09-10 Teamsheets'!$C$2:$C$98,BJ$1)+MINS_AS_SUB('10-11 Teamsheets'!$S$2:$Z$106,$A143,'10-11 Teamsheets'!$C$2:$C$106,BJ$1)+MINS_AS_SUB('11-12 Teamsheets'!$S$2:$Z$119,$A143,'11-12 Teamsheets'!$C$2:$C$119,BJ$1)+MINS_AS_SUB('12-13 Teamsheets'!$S$2:$Z$126,$A143,'12-13 Teamsheets'!$C$2:$C$126,BJ$1)+MINS_AS_SUB('13-14 Teamsheets'!$S$2:$Z$132,$A143,'13-14 Teamsheets'!$C$2:$C$132,BJ$1)+MINS_AS_SUB('14-15 Teamsheets'!$S$2:$Z$136,$A143,'14-15 Teamsheets'!$C$2:$C$136,BJ$1)</f>
        <v>180</v>
      </c>
      <c r="BO143" s="27" t="str">
        <f>(APPS('07-08 Teamsheets'!$H$2:$R$88,$A143,'07-08 Teamsheets'!$C$2:$C$88,BO$1)+APPS('08-09 Teamsheets'!$H$2:$R$92,$A143,'08-09 Teamsheets'!$C$2:$C$92,BO$1)+APPS('09-10 Teamsheets'!$H$2:$R$98,$A143,'09-10 Teamsheets'!$C$2:$C$98,BO$1)+APPS('10-11 Teamsheets'!$H$2:$R$106,$A143,'10-11 Teamsheets'!$C$2:$C$106,BO$1)+APPS('11-12 Teamsheets'!$H$2:$R$119,$A143,'11-12 Teamsheets'!$C$2:$C$119,BO$1)+APPS('12-13 Teamsheets'!$H$2:$R$126,$A143,'12-13 Teamsheets'!$C$2:$C$126,BO$1)+APPS('13-14 Teamsheets'!$H$2:$R$132,$A143,'13-14 Teamsheets'!$C$2:$C$132,BO$1)+APPS('14-15 Teamsheets'!$H$2:$R$136,$A143,'14-15 Teamsheets'!$C$2:$C$136,BO$1)) &amp; "(" &amp; (SUBS('07-08 Teamsheets'!$S$2:$Z$88,$A143,'07-08 Teamsheets'!$C$2:$C$88,BO$1)+SUBS('08-09 Teamsheets'!$S$2:$Z$92,$A143,'08-09 Teamsheets'!$C$2:$C$92,BO$1)+SUBS('09-10 Teamsheets'!$S$2:$Z$98,$A143,'09-10 Teamsheets'!$C$2:$C$98,BO$1)+SUBS('10-11 Teamsheets'!$S$2:$Z$106,$A143,'10-11 Teamsheets'!$C$2:$C$106,BO$1)+SUBS('11-12 Teamsheets'!$S$2:$Z$119,$A143,'11-12 Teamsheets'!$C$2:$C$119,BO$1)+SUBS('12-13 Teamsheets'!$S$2:$Z$126,$A143,'12-13 Teamsheets'!$C$2:$C$126,BO$1)+SUBS('13-14 Teamsheets'!$S$2:$Z$132,$A143,'13-14 Teamsheets'!$C$2:$C$132,BO$1)+SUBS('14-15 Teamsheets'!$S$2:$Z$136,$A143,'14-15 Teamsheets'!$C$2:$C$136,BO$1)) &amp; ")"</f>
        <v>1(0)</v>
      </c>
      <c r="BP143" s="27" t="str">
        <f>(GOALS('07-08 Teamsheets'!$H$2:$R$88,$A143,'07-08 Teamsheets'!$C$2:$C$88,BO$1)+GOALS('08-09 Teamsheets'!$H$2:$R$92,$A143,'08-09 Teamsheets'!$C$2:$C$92,BO$1)+GOALS('09-10 Teamsheets'!$H$2:$R$98,$A143,'09-10 Teamsheets'!$C$2:$C$98,BO$1)+GOALS('10-11 Teamsheets'!$H$2:$R$106,$A143,'10-11 Teamsheets'!$C$2:$C$106,BO$1)+GOALS('11-12 Teamsheets'!$H$2:$R$119,$A143,'11-12 Teamsheets'!$C$2:$C$119,BO$1)+GOALS('12-13 Teamsheets'!$H$2:$R$126,$A143,'12-13 Teamsheets'!$C$2:$C$126,BO$1)+GOALS('13-14 Teamsheets'!$H$2:$R$132,$A143,'13-14 Teamsheets'!$C$2:$C$132,BO$1)+GOALS('14-15 Teamsheets'!$H$2:$R$136,$A143,'14-15 Teamsheets'!$C$2:$C$136,BO$1)) &amp; "(" &amp; (GOALS('07-08 Teamsheets'!$S$2:$Z$88,$A143,'07-08 Teamsheets'!$C$2:$C$88,BO$1)+GOALS('08-09 Teamsheets'!$S$2:$Z$92,$A143,'08-09 Teamsheets'!$C$2:$C$92,BO$1)+GOALS('09-10 Teamsheets'!$S$2:$Z$98,$A143,'09-10 Teamsheets'!$C$2:$C$98,BO$1)+GOALS('10-11 Teamsheets'!$S$2:$Z$106,$A143,'10-11 Teamsheets'!$C$2:$C$106,BO$1)+GOALS('11-12 Teamsheets'!$S$2:$Z$119,$A143,'11-12 Teamsheets'!$C$2:$C$119,BO$1)+GOALS('12-13 Teamsheets'!$S$2:$Z$126,$A143,'12-13 Teamsheets'!$C$2:$C$126,BO$1)+GOALS('13-14 Teamsheets'!$S$2:$Z$132,$A143,'13-14 Teamsheets'!$C$2:$C$132,BO$1)+GOALS('14-15 Teamsheets'!$S$2:$Z$136,$A143,'14-15 Teamsheets'!$C$2:$C$136,BO$1)) &amp; ")"</f>
        <v>1(0)</v>
      </c>
      <c r="BQ143" s="27">
        <f>Clean_sheet('07-08 Teamsheets'!$C$2:$H$92,$A143,BO$1)+Clean_sheet('08-09 Teamsheets'!$C$2:$H$92,$A143,BO$1)+Clean_sheet('09-10 Teamsheets'!$C$2:$H$98,$A143,BO$1)+Clean_sheet('10-11 Teamsheets'!$C$2:$H$106,$A143,BO$1)+Clean_sheet('11-12 Teamsheets'!$C$2:$H$119,$A143,BO$1)+Clean_sheet('12-13 Teamsheets'!$C$2:$H$126,$A143,BO$1)+Clean_sheet('13-14 Teamsheets'!$C$2:$H$132,$A143,BO$1)+Clean_sheet('14-15 Teamsheets'!$C$2:$H$136,$A143,BO$1)</f>
        <v>0</v>
      </c>
      <c r="BR143" s="27" t="str">
        <f>(CARDS('07-08 Teamsheets'!$H$2:$Z$88,$A143,$CX$2,'07-08 Teamsheets'!$C$2:$C$88,BO$1)+CARDS('08-09 Teamsheets'!$H$2:$Z$92,$A143,$CX$2,'08-09 Teamsheets'!$C$2:$C$92,BO$1)+CARDS('09-10 Teamsheets'!$H$2:$Z$98,$A143,$CX$2,'09-10 Teamsheets'!$C$2:$C$98,BO$1)+CARDS('10-11 Teamsheets'!$H$2:$Z$106,$A143,$CX$2,'10-11 Teamsheets'!$C$2:$C$106,BO$1)+CARDS('11-12 Teamsheets'!$H$2:$Z$119,$A143,$CX$2,'11-12 Teamsheets'!$C$2:$C$119,BO$1)+CARDS('12-13 Teamsheets'!$H$2:$Z$126,$A143,$CX$2,'12-13 Teamsheets'!$C$2:$C$126,BO$1)+CARDS('13-14 Teamsheets'!$H$2:$Z$132,$A143,$CX$2,'13-14 Teamsheets'!$C$2:$C$132,BO$1)+CARDS('14-15 Teamsheets'!$H$2:$Z$136,$A143,$CX$2,'14-15 Teamsheets'!$C$2:$C$136,BO$1)) &amp; "(" &amp; (CARDS('07-08 Teamsheets'!$H$2:$Z$88,$A143,$CX$3,'07-08 Teamsheets'!$C$2:$C$88,BO$1)+CARDS('08-09 Teamsheets'!$H$2:$Z$92,$A143,$CX$3,'08-09 Teamsheets'!$C$2:$C$92,BO$1)+CARDS('09-10 Teamsheets'!$H$2:$Z$98,$A143,$CX$3,'09-10 Teamsheets'!$C$2:$C$98,BO$1)+CARDS('10-11 Teamsheets'!$H$2:$Z$106,$A143,$CX$3,'10-11 Teamsheets'!$C$2:$C$106,BO$1)+CARDS('11-12 Teamsheets'!$H$2:$Z$119,$A143,$CX$3,'11-12 Teamsheets'!$C$2:$C$119,BO$1)+CARDS('12-13 Teamsheets'!$H$2:$Z$126,$A143,$CX$3,'12-13 Teamsheets'!$C$2:$C$126,BO$1)+CARDS('13-14 Teamsheets'!$H$2:$Z$132,$A143,$CX$3,'13-14 Teamsheets'!$C$2:$C$132,BO$1)+CARDS('14-15 Teamsheets'!$H$2:$Z$136,$A143,$CX$3,'14-15 Teamsheets'!$C$2:$C$136,BO$1)) &amp; ")"</f>
        <v>0(0)</v>
      </c>
      <c r="BS143" s="82">
        <f>MINS_PLAYED('07-08 Teamsheets'!$H$2:$R$88,$A143,'07-08 Teamsheets'!$C$2:$C$88,BO$1)+MINS_PLAYED('08-09 Teamsheets'!$H$2:$R$92,$A143,'08-09 Teamsheets'!$C$2:$C$92,BO$1)+MINS_PLAYED('09-10 Teamsheets'!$H$2:$R$98,$A143,'09-10 Teamsheets'!$C$2:$C$98,BO$1)+MINS_PLAYED('10-11 Teamsheets'!$H$2:$R$106,$A143,'10-11 Teamsheets'!$C$2:$C$106,BO$1)+MINS_PLAYED('11-12 Teamsheets'!$H$2:$R$119,$A143,'11-12 Teamsheets'!$C$2:$C$119,BO$1)+MINS_PLAYED('12-13 Teamsheets'!$H$2:$R$126,$A143,'12-13 Teamsheets'!$C$2:$C$126,BO$1)+MINS_PLAYED('13-14 Teamsheets'!$H$2:$R$132,$A143,'13-14 Teamsheets'!$C$2:$C$132,BO$1)+MINS_PLAYED('14-15 Teamsheets'!$H$2:$R$136,$A143,'14-15 Teamsheets'!$C$2:$C$136,BO$1)+MINS_AS_SUB('07-08 Teamsheets'!$S$2:$Z$88,$A143,'07-08 Teamsheets'!$C$2:$C$88,BO$1)+MINS_AS_SUB('08-09 Teamsheets'!$S$2:$Z$92,$A143,'08-09 Teamsheets'!$C$2:$C$92,BO$1)+MINS_AS_SUB('09-10 Teamsheets'!$S$2:$Z$98,$A143,'09-10 Teamsheets'!$C$2:$C$98,BO$1)+MINS_AS_SUB('10-11 Teamsheets'!$S$2:$Z$106,$A143,'10-11 Teamsheets'!$C$2:$C$106,BO$1)+MINS_AS_SUB('11-12 Teamsheets'!$S$2:$Z$119,$A143,'11-12 Teamsheets'!$C$2:$C$119,BO$1)+MINS_AS_SUB('12-13 Teamsheets'!$S$2:$Z$126,$A143,'12-13 Teamsheets'!$C$2:$C$126,BO$1)+MINS_AS_SUB('13-14 Teamsheets'!$S$2:$Z$132,$A143,'13-14 Teamsheets'!$C$2:$C$132,BO$1)+MINS_AS_SUB('14-15 Teamsheets'!$S$2:$Z$136,$A143,'14-15 Teamsheets'!$C$2:$C$136,BO$1)</f>
        <v>90</v>
      </c>
      <c r="BT143" s="71">
        <f>APPS('05-06 Teamsheets'!$H$2:$R$71,$A143,'05-06 Teamsheets'!$C$2:$C$71,B$1)+SUBS('05-06 Teamsheets'!$S$2:$W$71,$A143,'05-06 Teamsheets'!$C$2:$C$71,B$1)+APPS('06-07 Teamsheets'!$H$2:$R$83,$A143,'06-07 Teamsheets'!$C$2:$C$83,G$1)+SUBS('06-07 Teamsheets'!$S$2:$Z$83,$A143,'06-07 Teamsheets'!$C$2:$C$83,G$1)+APPS('07-08 Teamsheets'!$H$2:$R$88,$A143,'07-08 Teamsheets'!$C$2:$C$88,L$1)+SUBS('07-08 Teamsheets'!$S$2:$Z$88,$A143,'07-08 Teamsheets'!$C$2:$C$88,L$1)+APPS('08-09 Teamsheets'!$H$2:$R$92,$A143,'08-09 Teamsheets'!$C$2:$C$92,Q$1)+SUBS('08-09 Teamsheets'!$S$2:$Z$92,$A143,'08-09 Teamsheets'!$C$2:$C$92,Q$1)+APPS('09-10 Teamsheets'!$H$2:$R$98,$A143,'09-10 Teamsheets'!$C$2:$C$98,Q$1)+SUBS('09-10 Teamsheets'!$S$2:$Z$98,$A143,'09-10 Teamsheets'!$C$2:$C$98,Q$1)+APPS('10-11 Teamsheets'!$H$2:$R$107,$A143,'10-11 Teamsheets'!$C$2:$C$107,Q$1)+SUBS('10-11 Teamsheets'!$S$2:$Z$107,$A143,'10-11 Teamsheets'!$C$2:$C$107,Q$1)+APPS('11-12 Teamsheets'!$H$2:$R$119,$A143,'11-12 Teamsheets'!$C$2:$C$119,Q$1)+SUBS('11-12 Teamsheets'!$S$2:$Z$119,$A143,'11-12 Teamsheets'!$C$2:$C$119,Q$1)+APPS('12-13 Teamsheets'!$H$2:$R$126,$A143,'12-13 Teamsheets'!$C$2:$C$126,Q$1)+SUBS('12-13 Teamsheets'!$S$2:$Z$126,$A143,'12-13 Teamsheets'!$C$2:$C$126,Q$1)+APPS('13-14 Teamsheets'!$H$2:$R$132,$A143,'13-14 Teamsheets'!$C$2:$C$132,Q$1)+SUBS('13-14 Teamsheets'!$S$2:$Z$132,$A143,'13-14 Teamsheets'!$C$2:$C$132,Q$1)+APPS('14-15 Teamsheets'!$H$2:$R$136,$A143,'14-15 Teamsheets'!$C$2:$C$136,Q$1)+SUBS('14-15 Teamsheets'!$S$2:$Z$136,$A143,'14-15 Teamsheets'!$C$2:$C$136,Q$1)</f>
        <v>108</v>
      </c>
      <c r="BU143" s="132">
        <v>15</v>
      </c>
      <c r="BV143" s="27">
        <f>APPS('07-08 Teamsheets'!$H$2:$R$88,$A143,'07-08 Teamsheets'!$C$2:$C$88,AZ$1)+SUBS('07-08 Teamsheets'!$S$2:$Z$88,$A143,'07-08 Teamsheets'!$C$2:$C$88,AZ$1)+APPS('11-12 Teamsheets'!$H$2:$R$119,$A143,'11-12 Teamsheets'!$C$2:$C$119,AZ$1)+SUBS('11-12 Teamsheets'!$S$2:$Z$119,$A143,'11-12 Teamsheets'!$C$2:$C$119,AZ$1)+APPS('12-13 Teamsheets'!$H$2:$R$126,$A143,'12-13 Teamsheets'!$C$2:$C$126,AZ$1)+SUBS('12-13 Teamsheets'!$S$2:$Z$126,$A143,'12-13 Teamsheets'!$C$2:$C$126,AZ$1)+APPS('13-14 Teamsheets'!$H$2:$R$132,$A143,'13-14 Teamsheets'!$C$2:$C$132,AZ$1)+SUBS('13-14 Teamsheets'!$S$2:$Z$132,$A143,'13-14 Teamsheets'!$C$2:$C$132,AZ$1)+APPS('14-15 Teamsheets'!$H$2:$R$136,$A143,'14-15 Teamsheets'!$C$2:$C$136,AZ$1)+SUBS('14-15 Teamsheets'!$S$2:$Z$136,$A143,'14-15 Teamsheets'!$C$2:$C$136,AZ$1)+APPS('08-09 Teamsheets'!$H$2:$R$92,$A143,'08-09 Teamsheets'!$C$2:$C$92,BE$1)+APPS('09-10 Teamsheets'!$H$2:$R$98,$A143,'09-10 Teamsheets'!$C$2:$C$98,BE$1)+SUBS('08-09 Teamsheets'!$S$2:$Z$92,$A143,'08-09 Teamsheets'!$C$2:$C$92,BE$1)+SUBS('09-10 Teamsheets'!$S$2:$Z$98,$A143,'09-10 Teamsheets'!$C$2:$C$98,BE$1)+APPS('10-11 Teamsheets'!$H$2:$R$107,$A143,'10-11 Teamsheets'!$C$2:$C$107,BE$1)+SUBS('10-11 Teamsheets'!$S$2:$Z$107,$A143,'10-11 Teamsheets'!$C$2:$C$107,BE$1)+APPS('11-12 Teamsheets'!$H$2:$R$119,$A143,'11-12 Teamsheets'!$C$2:$C$119,BE$1)+SUBS('11-12 Teamsheets'!$S$2:$Z$119,$A143,'11-12 Teamsheets'!$C$2:$C$119,BE$1)+APPS('12-13 Teamsheets'!$H$2:$R$126,$A143,'12-13 Teamsheets'!$C$2:$C$126,BE$1)+SUBS('12-13 Teamsheets'!$S$2:$Z$126,$A143,'12-13 Teamsheets'!$C$2:$C$126,BE$1)+APPS('13-14 Teamsheets'!$H$2:$R$132,$A143,'13-14 Teamsheets'!$C$2:$C$132,BE$1)+SUBS('13-14 Teamsheets'!$S$2:$Z$132,$A143,'13-14 Teamsheets'!$C$2:$C$132,BE$1)+APPS('14-15 Teamsheets'!$H$2:$R$136,$A143,'14-15 Teamsheets'!$C$2:$C$136,BE$1)+SUBS('14-15 Teamsheets'!$S$2:$Z$136,$A143,'14-15 Teamsheets'!$C$2:$C$136,BE$1)</f>
        <v>3</v>
      </c>
      <c r="BW143" s="27">
        <f>APPS('07-08 Teamsheets'!$H$2:$R$88,$A143,'07-08 Teamsheets'!$C$2:$C$88,BJ$1)+APPS('08-09 Teamsheets'!$H$2:$R$92,$A143,'08-09 Teamsheets'!$C$2:$C$92,BJ$1)+APPS('09-10 Teamsheets'!$H$2:$R$98,$A143,'09-10 Teamsheets'!$C$2:$C$98,BJ$1)+SUBS('07-08 Teamsheets'!$S$2:$Z$88,$A143,'07-08 Teamsheets'!$C$2:$C$88,BJ$1)+SUBS('08-09 Teamsheets'!$S$2:$Z$92,$A143,'08-09 Teamsheets'!$C$2:$C$92,BJ$1)+SUBS('09-10 Teamsheets'!$S$2:$Z$98,$A143,'09-10 Teamsheets'!$C$2:$C$98,BJ$1)+APPS('10-11 Teamsheets'!$H$2:$R$107,$A143,'10-11 Teamsheets'!$C$2:$C$107,BJ$1)+SUBS('10-11 Teamsheets'!$S$2:$Z$107,$A143,'10-11 Teamsheets'!$C$2:$C$107,BJ$1)+APPS('11-12 Teamsheets'!$H$2:$R$119,$A143,'11-12 Teamsheets'!$C$2:$C$119,BJ$1)+SUBS('11-12 Teamsheets'!$S$2:$Z$111,$A143,'11-12 Teamsheets'!$C$2:$C$119,BJ$1)+APPS('12-13 Teamsheets'!$H$2:$R$126,$A143,'12-13 Teamsheets'!$C$2:$C$126,BJ$1)+SUBS('12-13 Teamsheets'!$S$2:$Z$118,$A143,'12-13 Teamsheets'!$C$2:$C$126,BJ$1)+APPS('13-14 Teamsheets'!$H$2:$R$132,$A143,'13-14 Teamsheets'!$C$2:$C$132,BJ$1)+SUBS('13-14 Teamsheets'!$S$2:$Z$124,$A143,'13-14 Teamsheets'!$C$2:$C$132,BJ$1)+APPS('14-15 Teamsheets'!$H$2:$R$136,$A143,'14-15 Teamsheets'!$C$2:$C$136,BJ$1)+SUBS('14-15 Teamsheets'!$S$2:$Z$128,$A143,'14-15 Teamsheets'!$C$2:$C$136,BJ$1)</f>
        <v>2</v>
      </c>
      <c r="BX143" s="27">
        <f>APPS('07-08 Teamsheets'!$H$2:$R$88,$A143,'07-08 Teamsheets'!$C$2:$C$88,BO$1)+APPS('08-09 Teamsheets'!$H$2:$R$92,$A143,'08-09 Teamsheets'!$C$2:$C$92,BO$1)+APPS('09-10 Teamsheets'!$H$2:$R$98,$A143,'09-10 Teamsheets'!$C$2:$C$98,BO$1)+SUBS('07-08 Teamsheets'!$S$2:$Z$88,$A143,'07-08 Teamsheets'!$C$2:$C$88,BO$1)+SUBS('08-09 Teamsheets'!$S$2:$Z$92,$A143,'08-09 Teamsheets'!$C$2:$C$92,BO$1)+SUBS('09-10 Teamsheets'!$S$2:$Z$98,$A143,'09-10 Teamsheets'!$C$2:$C$98,BO$1)+APPS('10-11 Teamsheets'!$H$2:$R$107,$A143,'10-11 Teamsheets'!$C$2:$C$107,BO$1)+SUBS('10-11 Teamsheets'!$S$2:$Z$107,$A143,'10-11 Teamsheets'!$C$2:$C$107,BO$1)+APPS('11-12 Teamsheets'!$H$2:$R$119,$A143,'11-12 Teamsheets'!$C$2:$C$119,BO$1)+SUBS('11-12 Teamsheets'!$S$2:$Z$119,$A143,'11-12 Teamsheets'!$C$2:$C$119,BO$1)+APPS('12-13 Teamsheets'!$H$2:$R$126,$A143,'12-13 Teamsheets'!$C$2:$C$126,BO$1)+SUBS('12-13 Teamsheets'!$S$2:$Z$126,$A143,'12-13 Teamsheets'!$C$2:$C$126,BO$1)+APPS('13-14 Teamsheets'!$H$2:$R$132,$A143,'13-14 Teamsheets'!$C$2:$C$132,BO$1)+SUBS('13-14 Teamsheets'!$S$2:$Z$132,$A143,'13-14 Teamsheets'!$C$2:$C$132,BO$1)+APPS('14-15 Teamsheets'!$H$2:$R$136,$A143,'14-15 Teamsheets'!$C$2:$C$136,BO$1)+SUBS('14-15 Teamsheets'!$S$2:$Z$136,$A143,'14-15 Teamsheets'!$C$2:$C$136,BO$1)</f>
        <v>1</v>
      </c>
      <c r="BY143" s="28">
        <f t="shared" si="55"/>
        <v>21</v>
      </c>
      <c r="BZ143" s="27" t="str">
        <f>(APPS('05-06 Teamsheets'!$H$2:$R$71,$A143) + APPS('06-07 Teamsheets'!$H$2:$R$83,$A143) +APPS('07-08 Teamsheets'!$H$2:$R$88,$A143) + APPS('08-09 Teamsheets'!$H$2:$R$92,$A143)+APPS('09-10 Teamsheets'!$H$2:$R$98,$A143)+APPS('10-11 Teamsheets'!$H$2:$R$107,$A143)+APPS('11-12 Teamsheets'!$H$2:$R$119,$A143)+APPS('12-13 Teamsheets'!$H$2:$R$126,$A143)+APPS('13-14 Teamsheets'!$H$2:$R$132,$A143)+APPS('14-15 Teamsheets'!$H$2:$R$136,$A143)) &amp; "(" &amp; (SUBS('05-06 Teamsheets'!$S$2:$W$71,$A143)+SUBS('06-07 Teamsheets'!$S$2:$Z$83,$A143)+SUBS('07-08 Teamsheets'!$S$2:$Z$88,$A143) +SUBS('08-09 Teamsheets'!$S$2:$Z$92,$A143)+SUBS('09-10 Teamsheets'!$S$2:$Z$98,$A143)+SUBS('10-11 Teamsheets'!$S$2:$Z$107,$A143)+SUBS('11-12 Teamsheets'!$S$2:$Z$119,$A143)+SUBS('12-13 Teamsheets'!$S$2:$Z$126,$A143)+SUBS('13-14 Teamsheets'!$S$2:$Z$132,$A143)+SUBS('14-15 Teamsheets'!$S$2:$Z$136,$A143)) &amp; ")"</f>
        <v>119(10)</v>
      </c>
      <c r="CA143" s="28">
        <f t="shared" si="56"/>
        <v>129</v>
      </c>
      <c r="CB143" s="71">
        <f>GOALS('05-06 Teamsheets'!$H$2:$W$71,$A143,'05-06 Teamsheets'!$C$2:$C$71,B$1)+GOALS('06-07 Teamsheets'!$H$2:$Z$83,$A143,'06-07 Teamsheets'!$C$2:$C$83,G$1)+GOALS('07-08 Teamsheets'!$H$2:$Z$88,$A143,'07-08 Teamsheets'!$C$2:$C$88,L$1)+GOALS('08-09 Teamsheets'!$H$2:$Z$92,$A143,'08-09 Teamsheets'!$C$2:$C$92,Q$1)+GOALS('09-10 Teamsheets'!$H$2:$Z$98,$A143,'09-10 Teamsheets'!$C$2:$C$98,Q$1)+GOALS('10-11 Teamsheets'!$H$2:$Z$107,$A143,'10-11 Teamsheets'!$C$2:$C$107,Q$1)+GOALS('11-12 Teamsheets'!$H$2:$Z$119,$A143,'11-12 Teamsheets'!$C$2:$C$119,Q$1)+GOALS('12-13 Teamsheets'!$H$2:$Z$126,$A143,'12-13 Teamsheets'!$C$2:$C$126,Q$1)+GOALS('13-14 Teamsheets'!$H$2:$Z$132,$A143,'13-14 Teamsheets'!$C$2:$C$132,Q$1)+GOALS('14-15 Teamsheets'!$H$2:$Z$136,$A143,'14-15 Teamsheets'!$C$2:$C$136,Q$1)</f>
        <v>86</v>
      </c>
      <c r="CC143" s="27">
        <f>GOALS('05-06 Teamsheets'!$H$2:$W$71,$A143,'05-06 Teamsheets'!$C$2:$C$71,V$1)+GOALS('05-06 Teamsheets'!$H$2:$W$71,$A143,'05-06 Teamsheets'!$C$2:$C$71,AA$1)+GOALS('06-07 Teamsheets'!$H$2:$Z$83,$A143,'06-07 Teamsheets'!$C$2:$C$83,AF$1)+GOALS('06-07 Teamsheets'!$H$2:$Z$83,$A143,'06-07 Teamsheets'!$C$2:$C$83,AK$1)+GOALS('07-08 Teamsheets'!$H$2:$Z$88,$A143,'07-08 Teamsheets'!$C$2:$C$88,AP$1)+GOALS('07-08 Teamsheets'!$H$2:$Z$88,$A143,'07-08 Teamsheets'!$C$2:$C$88,AU$1)+GOALS('07-08 Teamsheets'!$H$2:$Z$88,$A143,'07-08 Teamsheets'!$C$2:$C$88,AZ$1)+GOALS('11-12 Teamsheets'!$H$2:$Z$119,$A143,'11-12 Teamsheets'!$C$2:$C$119,AZ$1)+GOALS('12-13 Teamsheets'!$H$2:$Z$120,$A143,'12-13 Teamsheets'!$C$2:$C$120,AZ$1)+GOALS('13-14 Teamsheets'!$H$2:$Z$126,$A143,'13-14 Teamsheets'!$C$2:$C$126,AZ$1)+GOALS('14-15 Teamsheets'!$H$2:$Z$130,$A143,'14-15 Teamsheets'!$C$2:$C$130,AZ$1)+GOALS('08-09 Teamsheets'!$H$2:$Z$92,$A143,'08-09 Teamsheets'!$C$2:$C$92,BE$1)+GOALS('09-10 Teamsheets'!$H$2:$Z$98,$A143,'09-10 Teamsheets'!$C$2:$C$98,BE$1)+GOALS('10-11 Teamsheets'!$H$2:$Z$107,$A143,'10-11 Teamsheets'!$C$2:$C$107,BE$1)+GOALS('11-12 Teamsheets'!$H$2:$Z$119,$A143,'11-12 Teamsheets'!$C$2:$C$119,BE$1)+GOALS('12-13 Teamsheets'!$H$2:$Z$126,$A143,'12-13 Teamsheets'!$C$2:$C$126,BE$1)+GOALS('13-14 Teamsheets'!$H$2:$Z$132,$A143,'13-14 Teamsheets'!$C$2:$C$132,BE$1)+GOALS('14-15 Teamsheets'!$H$2:$Z$136,$A143,'14-15 Teamsheets'!$C$2:$C$136,BE$1)</f>
        <v>11</v>
      </c>
      <c r="CD143" s="27">
        <f>GOALS('07-08 Teamsheets'!$H$2:$Z$88,$A143,'07-08 Teamsheets'!$C$2:$C$88,BJ$1)
+GOALS('08-09 Teamsheets'!$H$2:$Z$92,$A143,'08-09 Teamsheets'!$C$2:$C$92,BJ$1)
+GOALS('09-10 Teamsheets'!$H$2:$Z$98,$A143,'09-10 Teamsheets'!$C$2:$C$98,BJ$1)
+GOALS('10-11 Teamsheets'!$H$2:$Z$107,$A143,'10-11 Teamsheets'!$C$2:$C$107,BJ$1)
+GOALS('11-12 Teamsheets'!$H$2:$Z$119,$A143,'11-12 Teamsheets'!$C$2:$C$119,BJ$1)
+GOALS('12-13 Teamsheets'!$H$2:$Z$124,$A143,'12-13 Teamsheets'!$C$2:$C$124,BJ$1)+GOALS('13-14 Teamsheets'!$H$2:$Z$130,$A143,'13-14 Teamsheets'!$C$2:$C$130,BJ$1)+GOALS('14-15 Teamsheets'!$H$2:$Z$134,$A143,'14-15 Teamsheets'!$C$2:$C$134,BJ$1)
+GOALS('07-08 Teamsheets'!$H$2:$Z$88,$A143,'07-08 Teamsheets'!$C$2:$C$88,BO$1)
+GOALS('08-09 Teamsheets'!$H$2:$Z$92,$A143,'08-09 Teamsheets'!$C$2:$C$92,BO$1)
+GOALS('09-10 Teamsheets'!$H$2:$Z$98,$A143,'09-10 Teamsheets'!$C$2:$C$98,BO$1)
+GOALS('10-11 Teamsheets'!$H$2:$Z$107,$A143,'10-11 Teamsheets'!$C$2:$C$107,BO$1)
+GOALS('11-12 Teamsheets'!$H$2:$Z$119,$A143,'11-12 Teamsheets'!$C$2:$C$119,BO$1)
+GOALS('12-13 Teamsheets'!$H$2:$Z$126,$A143,'12-13 Teamsheets'!$C$2:$C$126,BO$1)+GOALS('13-14 Teamsheets'!$H$2:$Z$132,$A143,'13-14 Teamsheets'!$C$2:$C$132,BO$1)+GOALS('14-15 Teamsheets'!$H$2:$Z$136,$A143,'14-15 Teamsheets'!$C$2:$C$136,BO$1)</f>
        <v>2</v>
      </c>
      <c r="CE143" s="28">
        <f t="shared" si="57"/>
        <v>13</v>
      </c>
      <c r="CF143" s="27" t="str">
        <f>(GOALS('05-06 Teamsheets'!$H$2:$R$71,$A143) +GOALS('06-07 Teamsheets'!$H$2:$R$83,$A143) +  GOALS('07-08 Teamsheets'!$H$2:$R$88,$A143) + GOALS('08-09 Teamsheets'!$H$2:$R$92,$A143)+GOALS('09-10 Teamsheets'!$H$2:$R$98,$A143)+GOALS('10-11 Teamsheets'!$H$2:$R$107,$A143)+GOALS('11-12 Teamsheets'!$H$2:$R$119,$A143)+GOALS('12-13 Teamsheets'!$H$2:$R$126,$A143)+GOALS('13-14 Teamsheets'!$H$2:$R$132,$A143)+GOALS('14-15 Teamsheets'!$H$2:$R$136,$A143)) &amp; "(" &amp; (GOALS('05-06 Teamsheets'!$S$2:$W$71,$A143)+GOALS('06-07 Teamsheets'!$S$2:$Z$83,$A143)+GOALS('07-08 Teamsheets'!$S$2:$Z$88,$A143)+GOALS('08-09 Teamsheets'!$S$2:$Z$92,$A143)+GOALS('09-10 Teamsheets'!$S$2:$Z$98,$A143)+GOALS('10-11 Teamsheets'!$S$2:$Z$107,$A143)+GOALS('11-12 Teamsheets'!$S$2:$Z$119,$A143)+GOALS('12-13 Teamsheets'!$S$2:$Z$126,$A143)+GOALS('13-14 Teamsheets'!$S$2:$Z$132,$A143)+GOALS('14-15 Teamsheets'!$S$2:$Z$136,$A143)) &amp; ")"</f>
        <v>94(5)</v>
      </c>
      <c r="CG143" s="28">
        <f t="shared" si="58"/>
        <v>99</v>
      </c>
      <c r="CH143" s="71">
        <f t="shared" si="35"/>
        <v>0</v>
      </c>
      <c r="CI143" s="83">
        <f t="shared" si="36"/>
        <v>0</v>
      </c>
      <c r="CJ143" s="77">
        <f t="shared" si="37"/>
        <v>0</v>
      </c>
      <c r="CK143" s="74" t="str">
        <f>(CARDS('05-06 Teamsheets'!$H$2:$W$71,$A143,$CX$2)+CARDS('06-07 Teamsheets'!$H$2:$Z$83,$A143,$CX$2)+CARDS('07-08 Teamsheets'!$H$2:$Z$88,$A143,$CX$2)+CARDS('08-09 Teamsheets'!$H$2:$Z$92,$A143,$CX$2)+CARDS('09-10 Teamsheets'!$H$2:$Z$98,$A143,$CX$2)+CARDS('10-11 Teamsheets'!$H$2:$Z$107,$A143,$CX$2)+CARDS('11-12 Teamsheets'!$H$2:$Z$119,$A143,$CX$2)+CARDS('12-13 Teamsheets'!$H$2:$Z$126,$A143,$CX$2)+CARDS('13-14 Teamsheets'!$H$2:$Z$130,$A143,$CX$2)) &amp; "(" &amp; (CARDS('05-06 Teamsheets'!$H$2:$W$71,$A143,$CX$3)+CARDS('06-07 Teamsheets'!$H$2:$Z$83,$A143,$CX$3)+CARDS('07-08 Teamsheets'!$H$2:$Z$88,$A143,$CX$3)+CARDS('08-09 Teamsheets'!$H$2:$Z$92,$A143,$CX$3)+CARDS('09-10 Teamsheets'!$H$2:$Z$98,$A143,$CX$3)+CARDS('10-11 Teamsheets'!$H$2:$Z$107,$A143,$CX$3)+CARDS('11-12 Teamsheets'!$H$2:$Z$119,$A143,$CX$3)+CARDS('13-14 Teamsheets'!$H$2:$Z$130,$A143,$CX$3)) &amp; ")"</f>
        <v>26(3)</v>
      </c>
      <c r="CL143" s="28">
        <f t="shared" si="53"/>
        <v>8596</v>
      </c>
      <c r="CM143" s="28">
        <f t="shared" si="47"/>
        <v>1722</v>
      </c>
      <c r="CN143" s="77">
        <f t="shared" si="54"/>
        <v>10318</v>
      </c>
      <c r="CO143" s="28">
        <f t="shared" si="51"/>
        <v>79.984496124031011</v>
      </c>
      <c r="CP143" s="28">
        <f t="shared" si="52"/>
        <v>0.76744186046511631</v>
      </c>
      <c r="CQ143" s="77">
        <f t="shared" si="24"/>
        <v>104.22222222222223</v>
      </c>
      <c r="CS143" s="71">
        <f t="shared" si="48"/>
        <v>14</v>
      </c>
      <c r="CT143" s="83">
        <f t="shared" si="49"/>
        <v>14</v>
      </c>
      <c r="CU143" s="77">
        <f t="shared" si="50"/>
        <v>1</v>
      </c>
    </row>
    <row r="144" spans="1:102" x14ac:dyDescent="0.2">
      <c r="A144" s="112" t="s">
        <v>3409</v>
      </c>
      <c r="B144" s="27" t="s">
        <v>1635</v>
      </c>
      <c r="C144" s="27" t="s">
        <v>1635</v>
      </c>
      <c r="D144" s="27">
        <v>0</v>
      </c>
      <c r="E144" s="27" t="s">
        <v>1635</v>
      </c>
      <c r="F144" s="82">
        <v>0</v>
      </c>
      <c r="G144" s="27" t="s">
        <v>1635</v>
      </c>
      <c r="H144" s="27" t="s">
        <v>1635</v>
      </c>
      <c r="I144" s="27">
        <v>0</v>
      </c>
      <c r="J144" s="27" t="s">
        <v>1635</v>
      </c>
      <c r="K144" s="82">
        <v>0</v>
      </c>
      <c r="L144" s="27" t="s">
        <v>1635</v>
      </c>
      <c r="M144" s="27" t="s">
        <v>1635</v>
      </c>
      <c r="N144" s="27">
        <v>0</v>
      </c>
      <c r="O144" s="27" t="s">
        <v>1635</v>
      </c>
      <c r="P144" s="82">
        <v>0</v>
      </c>
      <c r="Q144" s="27" t="str">
        <f>(APPS('08-09 Teamsheets'!$H$2:$R$92,$A144,'08-09 Teamsheets'!$C$2:$C$92,Q$1)+APPS('09-10 Teamsheets'!$H$2:$R$98,$A144,'09-10 Teamsheets'!$C$2:$C$98,Q$1)+APPS('10-11 Teamsheets'!$H$2:$R$107,$A144,'10-11 Teamsheets'!$C$2:$C$107,Q$1)+APPS('11-12 Teamsheets'!$H$2:$R$119,$A144,'11-12 Teamsheets'!$C$2:$C$119,Q$1)+APPS('12-13 Teamsheets'!$H$2:$R$126,$A144,'12-13 Teamsheets'!$C$2:$C$126,Q$1)+APPS('13-14 Teamsheets'!$H$2:$R$132,$A144,'13-14 Teamsheets'!$C$2:$C$132,Q$1)+APPS('14-15 Teamsheets'!$H$2:$R$136,$A144,'14-15 Teamsheets'!$C$2:$C$136,Q$1)) &amp; "(" &amp; (SUBS('08-09 Teamsheets'!$S$2:$Z$92,$A144,'08-09 Teamsheets'!$C$2:$C$92,Q$1)+SUBS('09-10 Teamsheets'!$S$2:$Z$98,$A144,'09-10 Teamsheets'!$C$2:$C$98,Q$1)+SUBS('10-11 Teamsheets'!$S$2:$Z$107,$A144,'10-11 Teamsheets'!$C$2:$C$107,Q$1)+SUBS('11-12 Teamsheets'!$S$2:$Z$119,$A144,'11-12 Teamsheets'!$C$2:$C$119,Q$1)+SUBS('12-13 Teamsheets'!$S$2:$Z$126,$A144,'12-13 Teamsheets'!$C$2:$C$126,Q$1)+SUBS('13-14 Teamsheets'!$S$2:$Z$132,$A144,'13-14 Teamsheets'!$C$2:$C$132,Q$1)+SUBS('14-15 Teamsheets'!$S$2:$Z$136,$A144,'14-15 Teamsheets'!$C$2:$C$136,Q$1)) &amp; ")"</f>
        <v>12(2)</v>
      </c>
      <c r="R144" s="27" t="str">
        <f>(GOALS('08-09 Teamsheets'!$H$2:$R$92,$A144,'08-09 Teamsheets'!$C$2:$C$92,Q$1)+GOALS('09-10 Teamsheets'!$H$2:$R$98,$A144,'09-10 Teamsheets'!$C$2:$C$98,Q$1)+GOALS('10-11 Teamsheets'!$H$2:$R$107,$A144,'10-11 Teamsheets'!$C$2:$C$107,Q$1)+GOALS('11-12 Teamsheets'!$H$2:$R$119,$A144,'11-12 Teamsheets'!$C$2:$C$119,Q$1)+GOALS('12-13 Teamsheets'!$H$2:$R$126,$A144,'12-13 Teamsheets'!$C$2:$C$126,Q$1)+GOALS('13-14 Teamsheets'!$H$2:$R$132,$A144,'13-14 Teamsheets'!$C$2:$C$132,Q$1)+GOALS('14-15 Teamsheets'!$H$2:$R$136,$A144,'14-15 Teamsheets'!$C$2:$C$136,Q$1)) &amp; "(" &amp; (GOALS('08-09 Teamsheets'!$S$2:$Z$92,$A144,'08-09 Teamsheets'!$C$2:$C$92,Q$1)+GOALS('09-10 Teamsheets'!$S$2:$Z$98,$A144,'09-10 Teamsheets'!$C$2:$C$98,Q$1)+GOALS('10-11 Teamsheets'!$S$2:$Z$107,$A144,'10-11 Teamsheets'!$C$2:$C$107,Q$1)+GOALS('11-12 Teamsheets'!$S$2:$Z$119,$A144,'11-12 Teamsheets'!$C$2:$C$119,Q$1)+GOALS('12-13 Teamsheets'!$S$2:$Z$126,$A144,'12-13 Teamsheets'!$C$2:$C$126,Q$1)+GOALS('13-14 Teamsheets'!$S$2:$Z$132,$A144,'13-14 Teamsheets'!$C$2:$C$132,Q$1)+GOALS('14-15 Teamsheets'!$S$2:$Z$136,$A144,'14-15 Teamsheets'!$C$2:$C$136,Q$1)) &amp; ")"</f>
        <v>1(0)</v>
      </c>
      <c r="S144" s="27">
        <f>Clean_sheet('08-09 Teamsheets'!$C$2:$H$92,$A144,Q$1)+Clean_sheet('09-10 Teamsheets'!$C$2:$H$98,$A144,Q$1)+Clean_sheet('10-11 Teamsheets'!$C$2:$H$107,$A144,Q$1)+Clean_sheet('11-12 Teamsheets'!$C$2:$H$119,$A144,Q$1)+Clean_sheet('12-13 Teamsheets'!$C$2:$H$126,$A144,Q$1)+Clean_sheet('13-14 Teamsheets'!$C$2:$H$132,$A144,Q$1)+Clean_sheet('14-15 Teamsheets'!$C$2:$H$136,$A144,Q$1)</f>
        <v>0</v>
      </c>
      <c r="T144" s="27" t="str">
        <f>(CARDS('08-09 Teamsheets'!$H$2:$Z$92,$A144,$CX$2,'08-09 Teamsheets'!$C$2:$C$92,Q$1)+CARDS('09-10 Teamsheets'!$H$2:$Z$98,$A144,$CX$2,'09-10 Teamsheets'!$C$2:$C$98,Q$1)+CARDS('10-11 Teamsheets'!$H$2:$Z$107,$A144,$CX$2,'10-11 Teamsheets'!$C$2:$C$107,Q$1)+CARDS('11-12 Teamsheets'!$H$2:$Z$119,$A144,$CX$2,'11-12 Teamsheets'!$C$2:$C$119,Q$1)+CARDS('12-13 Teamsheets'!$H$2:$Z$126,$A144,$CX$2,'12-13 Teamsheets'!$C$2:$C$126,Q$1)+CARDS('13-14 Teamsheets'!$H$2:$Z$132,$A144,$CX$2,'13-14 Teamsheets'!$C$2:$C$132,Q$1)+CARDS('14-15 Teamsheets'!$H$2:$Z$136,$A144,$CX$2,'14-15 Teamsheets'!$C$2:$C$136,Q$1)) &amp; "(" &amp; (CARDS('08-09 Teamsheets'!$H$2:$Z$92,$A144,$CX$3,'08-09 Teamsheets'!$C$2:$C$92,Q$1)+CARDS('09-10 Teamsheets'!$H$2:$Z$98,$A144,$CX$3,'09-10 Teamsheets'!$C$2:$C$98,Q$1)+CARDS('10-11 Teamsheets'!$H$2:$Z$107,$A144,$CX$3,'10-11 Teamsheets'!$C$2:$C$107,Q$1)+CARDS('11-12 Teamsheets'!$H$2:$Z$119,$A144,$CX$3,'11-12 Teamsheets'!$C$2:$C$119,Q$1)+CARDS('12-13 Teamsheets'!$H$2:$Z$126,$A144,$CX$3,'12-13 Teamsheets'!$C$2:$C$126,Q$1)+CARDS('13-14 Teamsheets'!$H$2:$Z$132,$A144,$CX$3,'13-14 Teamsheets'!$C$2:$C$132,Q$1)+CARDS('14-15 Teamsheets'!$H$2:$Z$136,$A144,$CX$3,'14-15 Teamsheets'!$C$2:$C$136,Q$1)) &amp; ")"</f>
        <v>2(1)</v>
      </c>
      <c r="U144" s="82">
        <f>MINS_PLAYED('08-09 Teamsheets'!$H$2:$R$92,$A144,'08-09 Teamsheets'!$C$2:$C$92,Q$1)+MINS_PLAYED('09-10 Teamsheets'!$H$2:$R$98,$A144,'09-10 Teamsheets'!$C$2:$C$98,Q$1)+ MINS_AS_SUB('08-09 Teamsheets'!$S$2:$Z$92,$A144,'08-09 Teamsheets'!$C$2:$C$92,Q$1)+ MINS_AS_SUB('09-10 Teamsheets'!$S$2:$Z$98,$A144,'09-10 Teamsheets'!$C$2:$C$98,Q$1)+MINS_PLAYED('10-11 Teamsheets'!$H$2:$R$107,$A144,'10-11 Teamsheets'!$C$2:$C$107,Q$1)+MINS_AS_SUB('10-11 Teamsheets'!$S$2:$Z$107,$A144,'10-11 Teamsheets'!$C$2:$C$107,Q$1)+MINS_PLAYED('11-12 Teamsheets'!$H$2:$R$119,$A144,'11-12 Teamsheets'!$C$2:$C$119,Q$1)+MINS_AS_SUB('11-12 Teamsheets'!$S$2:$Z$119,$A144,'11-12 Teamsheets'!$C$2:$C$119,Q$1)+MINS_PLAYED('12-13 Teamsheets'!$H$2:$R$126,$A144,'12-13 Teamsheets'!$C$2:$C$126,Q$1)+MINS_AS_SUB('12-13 Teamsheets'!$S$2:$Z$126,$A144,'12-13 Teamsheets'!$C$2:$C$126,Q$1)+MINS_PLAYED('13-14 Teamsheets'!$H$2:$R$132,$A144,'13-14 Teamsheets'!$C$2:$C$132,Q$1)+MINS_AS_SUB('13-14 Teamsheets'!$S$2:$Z$132,$A144,'13-14 Teamsheets'!$C$2:$C$132,Q$1)+MINS_PLAYED('14-15 Teamsheets'!$H$2:$R$136,$A144,'14-15 Teamsheets'!$C$2:$C$136,Q$1)+MINS_AS_SUB('14-15 Teamsheets'!$S$2:$Z$136,$A144,'14-15 Teamsheets'!$C$2:$C$136,Q$1)</f>
        <v>1085</v>
      </c>
      <c r="V144" s="27" t="s">
        <v>1635</v>
      </c>
      <c r="W144" s="27" t="s">
        <v>1635</v>
      </c>
      <c r="X144" s="27">
        <v>0</v>
      </c>
      <c r="Y144" s="27" t="s">
        <v>1635</v>
      </c>
      <c r="Z144" s="82">
        <v>0</v>
      </c>
      <c r="AA144" s="27" t="s">
        <v>1635</v>
      </c>
      <c r="AB144" s="27" t="s">
        <v>1635</v>
      </c>
      <c r="AC144" s="27">
        <v>0</v>
      </c>
      <c r="AD144" s="27" t="s">
        <v>1635</v>
      </c>
      <c r="AE144" s="82">
        <v>0</v>
      </c>
      <c r="AF144" s="27" t="s">
        <v>1635</v>
      </c>
      <c r="AG144" s="27" t="s">
        <v>1635</v>
      </c>
      <c r="AH144" s="27">
        <v>0</v>
      </c>
      <c r="AI144" s="27" t="s">
        <v>1635</v>
      </c>
      <c r="AJ144" s="82">
        <v>0</v>
      </c>
      <c r="AK144" s="27" t="s">
        <v>1635</v>
      </c>
      <c r="AL144" s="27" t="s">
        <v>1635</v>
      </c>
      <c r="AM144" s="27">
        <v>0</v>
      </c>
      <c r="AN144" s="27" t="s">
        <v>1635</v>
      </c>
      <c r="AO144" s="82">
        <v>0</v>
      </c>
      <c r="AP144" s="27" t="s">
        <v>1635</v>
      </c>
      <c r="AQ144" s="27" t="s">
        <v>1635</v>
      </c>
      <c r="AR144" s="27">
        <v>0</v>
      </c>
      <c r="AS144" s="27" t="s">
        <v>1635</v>
      </c>
      <c r="AT144" s="82">
        <v>0</v>
      </c>
      <c r="AU144" s="27" t="s">
        <v>1635</v>
      </c>
      <c r="AV144" s="27" t="s">
        <v>1635</v>
      </c>
      <c r="AW144" s="27">
        <v>0</v>
      </c>
      <c r="AX144" s="27" t="s">
        <v>1635</v>
      </c>
      <c r="AY144" s="82">
        <v>0</v>
      </c>
      <c r="AZ144" s="27" t="str">
        <f>(APPS('07-08 Teamsheets'!$H$2:$R$88,$A144,'07-08 Teamsheets'!$C$2:$C$88,AZ$1)+APPS('11-12 Teamsheets'!$H$2:$R$119,$A144,'11-12 Teamsheets'!$C$2:$C$119,AZ$1)+APPS('12-13 Teamsheets'!$H$2:$R$126,$A144,'12-13 Teamsheets'!$C$2:$C$126,AZ$1)+APPS('13-14 Teamsheets'!$H$2:$R$132,$A144,'13-14 Teamsheets'!$C$2:$C$132,AZ$1)+APPS('14-15 Teamsheets'!$H$2:$R$136,$A144,'14-15 Teamsheets'!$C$2:$C$136,AZ$1)) &amp; "(" &amp; (SUBS('07-08 Teamsheets'!$S$2:$Z$88,$A144,'07-08 Teamsheets'!$C$2:$C$88,AZ$1)+SUBS('11-12 Teamsheets'!$S$2:$Z$119,$A144,'11-12 Teamsheets'!$C$2:$C$119,AZ$1)+SUBS('12-13 Teamsheets'!$S$2:$Z$126,$A144,'12-13 Teamsheets'!$C$2:$C$126,AZ$1)+SUBS('13-14 Teamsheets'!$S$2:$Z$132,$A144,'13-14 Teamsheets'!$C$2:$C$132,AZ$1)+SUBS('14-15 Teamsheets'!$S$2:$Z$136,$A144,'14-15 Teamsheets'!$C$2:$C$136,AZ$1)) &amp; ")"</f>
        <v>1(0)</v>
      </c>
      <c r="BA144" s="27" t="str">
        <f>(GOALS('07-08 Teamsheets'!$H$2:$R$88,$A144,'07-08 Teamsheets'!$C$2:$C$88,AZ$1)+GOALS('11-12 Teamsheets'!$H$2:$R$119,$A144,'11-12 Teamsheets'!$C$2:$C$119,AZ$1)+GOALS('12-13 Teamsheets'!$H$2:$R$126,$A144,'12-13 Teamsheets'!$C$2:$C$126,AZ$1)+GOALS('13-14 Teamsheets'!$H$2:$R$132,$A144,'13-14 Teamsheets'!$C$2:$C$132,AZ$1)+GOALS('14-15 Teamsheets'!$H$2:$R$136,$A144,'14-15 Teamsheets'!$C$2:$C$136,AZ$1)) &amp; "(" &amp; (GOALS('07-08 Teamsheets'!$S$2:$Z$88,$A144,'07-08 Teamsheets'!$C$2:$C$88,AZ$1)+GOALS('11-12 Teamsheets'!$S$2:$Z$119,$A144,'11-12 Teamsheets'!$C$2:$C$119,AZ$1)+GOALS('12-13 Teamsheets'!$S$2:$Z$126,$A144,'12-13 Teamsheets'!$C$2:$C$126,AZ$1)+GOALS('13-14 Teamsheets'!$S$2:$Z$132,$A144,'13-14 Teamsheets'!$C$2:$C$132,AZ$1)+GOALS('14-15 Teamsheets'!$S$2:$Z$136,$A144,'14-15 Teamsheets'!$C$2:$C$136,AZ$1)) &amp; ")"</f>
        <v>0(0)</v>
      </c>
      <c r="BB144" s="27">
        <f>Clean_sheet('07-08 Teamsheets'!$C$2:$H$92,$A144,AZ$1)+Clean_sheet('11-12 Teamsheets'!$C$2:$H$119,$A144,AZ$1)+Clean_sheet('12-13 Teamsheets'!$C$2:$H$126,$A144,AZ$1)+Clean_sheet('13-14 Teamsheets'!$C$2:$H$132,$A144,AZ$1)+Clean_sheet('14-15 Teamsheets'!$C$2:$H$136,$A144,AZ$1)</f>
        <v>0</v>
      </c>
      <c r="BC144" s="27" t="str">
        <f>(CARDS('07-08 Teamsheets'!$H$2:$Z$88,$A144,$CX$2,'07-08 Teamsheets'!$C$2:$C$88,AZ$1)+CARDS('11-12 Teamsheets'!$H$2:$Z$119,$A144,$CX$2,'11-12 Teamsheets'!$C$2:$C$119,AZ$1)+CARDS('12-13 Teamsheets'!$H$2:$Z$126,$A144,$CX$2,'12-13 Teamsheets'!$C$2:$C$126,AZ$1)+CARDS('13-14 Teamsheets'!$H$2:$Z$132,$A144,$CX$2,'13-14 Teamsheets'!$C$2:$C$132,AZ$1)+CARDS('14-15 Teamsheets'!$H$2:$Z$136,$A144,$CX$2,'14-15 Teamsheets'!$C$2:$C$136,AZ$1)) &amp; "(" &amp; (CARDS('07-08 Teamsheets'!$H$2:$Z$88,$A144,$CX$3,'07-08 Teamsheets'!$C$2:$C$88,AZ$1)+CARDS('11-12 Teamsheets'!$H$2:$Z$119,$A144,$CX$3,'11-12 Teamsheets'!$C$2:$C$119,AZ$1)+CARDS('12-13 Teamsheets'!$H$2:$Z$126,$A144,$CX$3,'12-13 Teamsheets'!$C$2:$C$126,AZ$1)+CARDS('13-14 Teamsheets'!$H$2:$Z$132,$A144,$CX$3,'13-14 Teamsheets'!$C$2:$C$132,AZ$1)+CARDS('14-15 Teamsheets'!$H$2:$Z$136,$A144,$CX$3,'14-15 Teamsheets'!$C$2:$C$136,AZ$1)) &amp; ")"</f>
        <v>0(0)</v>
      </c>
      <c r="BD144" s="82">
        <f>MINS_PLAYED('07-08 Teamsheets'!$H$2:$R$88,$A144,'07-08 Teamsheets'!$C$2:$C$88,AZ$1)+MINS_PLAYED('11-12 Teamsheets'!$H$2:$R$119,$A144,'11-12 Teamsheets'!$C$2:$C$119,AZ$1)+MINS_PLAYED('12-13 Teamsheets'!$H$2:$R$126,$A144,'12-13 Teamsheets'!$C$2:$C$126,AZ$1)+MINS_PLAYED('13-14 Teamsheets'!$H$2:$R$132,$A144,'13-14 Teamsheets'!$C$2:$C$132,AZ$1)+MINS_PLAYED('14-15 Teamsheets'!$H$2:$R$136,$A144,'14-15 Teamsheets'!$C$2:$C$136,AZ$1)+MINS_AS_SUB('07-08 Teamsheets'!$S$2:$Z$88,$A144,'07-08 Teamsheets'!$C$2:$C$88,AZ$1)+MINS_AS_SUB('11-12 Teamsheets'!$S$2:$Z$119,$A144,'11-12 Teamsheets'!$C$2:$C$119,AZ$1)+MINS_AS_SUB('12-13 Teamsheets'!$S$2:$Z$126,$A144,'12-13 Teamsheets'!$C$2:$C$126,AZ$1)+MINS_AS_SUB('13-14 Teamsheets'!$S$2:$Z$132,$A144,'13-14 Teamsheets'!$C$2:$C$132,AZ$1)+MINS_AS_SUB('14-15 Teamsheets'!$S$2:$Z$136,$A144,'14-15 Teamsheets'!$C$2:$C$136,AZ$1)</f>
        <v>90</v>
      </c>
      <c r="BE144" s="27" t="str">
        <f>(APPS('08-09 Teamsheets'!$H$2:$R$92,$A144,'08-09 Teamsheets'!$C$2:$C$92,BE$1)+APPS('09-10 Teamsheets'!$H$2:$R$98,$A144,'09-10 Teamsheets'!$C$2:$C$98,BE$1)+APPS('10-11 Teamsheets'!$H$2:$R$107,$A144,'10-11 Teamsheets'!$C$2:$C$107,BE$1)+APPS('11-12 Teamsheets'!$H$2:$R$119,$A144,'11-12 Teamsheets'!$C$2:$C$119,BE$1)+APPS('12-13 Teamsheets'!$H$2:$R$126,$A144,'12-13 Teamsheets'!$C$2:$C$126,BE$1)+APPS('13-14 Teamsheets'!$H$2:$R$132,$A144,'13-14 Teamsheets'!$C$2:$C$132,BE$1)+APPS('14-15 Teamsheets'!$H$2:$R$136,$A144,'14-15 Teamsheets'!$C$2:$C$136,BE$1)) &amp; "(" &amp; (SUBS('08-09 Teamsheets'!$S$2:$Z$92,$A144,'08-09 Teamsheets'!$C$2:$C$92,BE$1)+SUBS('09-10 Teamsheets'!$S$2:$Z$98,$A144,'09-10 Teamsheets'!$C$2:$C$98,BE$1)+SUBS('10-11 Teamsheets'!$S$2:$Z$107,$A144,'10-11 Teamsheets'!$C$2:$C$107,BE$1)+SUBS('11-12 Teamsheets'!$S$2:$Z$119,$A144,'11-12 Teamsheets'!$C$2:$C$119,BE$1)+SUBS('12-13 Teamsheets'!$S$2:$Z$126,$A144,'12-13 Teamsheets'!$C$2:$C$126,BE$1)+SUBS('13-14 Teamsheets'!$S$2:$Z$132,$A144,'13-14 Teamsheets'!$C$2:$C$132,BE$1)+SUBS('14-15 Teamsheets'!$S$2:$Z$136,$A144,'14-15 Teamsheets'!$C$2:$C$136,BE$1)) &amp; ")"</f>
        <v>1(0)</v>
      </c>
      <c r="BF144" s="27" t="str">
        <f>(GOALS('08-09 Teamsheets'!$H$2:$R$92,$A144,'08-09 Teamsheets'!$C$2:$C$92,BE$1)+GOALS('09-10 Teamsheets'!$H$2:$R$98,$A144,'09-10 Teamsheets'!$C$2:$C$98,BE$1)+GOALS('10-11 Teamsheets'!$H$2:$R$107,$A144,'10-11 Teamsheets'!$C$2:$C$107,BE$1)+GOALS('11-12 Teamsheets'!$H$2:$R$119,$A144,'11-12 Teamsheets'!$C$2:$C$119,BE$1)+GOALS('12-13 Teamsheets'!$H$2:$R$126,$A144,'12-13 Teamsheets'!$C$2:$C$126,BE$1)+GOALS('13-14 Teamsheets'!$H$2:$R$132,$A144,'13-14 Teamsheets'!$C$2:$C$132,BE$1)+GOALS('14-15 Teamsheets'!$H$2:$R$136,$A144,'14-15 Teamsheets'!$C$2:$C$136,BE$1)) &amp; "(" &amp; (GOALS('08-09 Teamsheets'!$S$2:$Z$92,$A144,'08-09 Teamsheets'!$C$2:$C$92,BE$1)+GOALS('09-10 Teamsheets'!$S$2:$Z$98,$A144,'09-10 Teamsheets'!$C$2:$C$98,BE$1)+GOALS('10-11 Teamsheets'!$S$2:$Z$107,$A144,'10-11 Teamsheets'!$C$2:$C$107,BE$1)+GOALS('11-12 Teamsheets'!$S$2:$Z$119,$A144,'11-12 Teamsheets'!$C$2:$C$119,BE$1)+GOALS('12-13 Teamsheets'!$S$2:$Z$126,$A144,'12-13 Teamsheets'!$C$2:$C$126,BE$1)+GOALS('13-14 Teamsheets'!$S$2:$Z$132,$A144,'13-14 Teamsheets'!$C$2:$C$132,BE$1)+GOALS('14-15 Teamsheets'!$S$2:$Z$136,$A144,'14-15 Teamsheets'!$C$2:$C$136,BE$1)) &amp; ")"</f>
        <v>0(0)</v>
      </c>
      <c r="BG144" s="27">
        <f>Clean_sheet('08-09 Teamsheets'!$C$2:$H$92,$A144,BE$1)+Clean_sheet('09-10 Teamsheets'!$C$2:$H$98,$A144,BE$1)+Clean_sheet('10-11 Teamsheets'!$C$2:$H$107,$A144,BE$1)+Clean_sheet('11-12 Teamsheets'!$C$2:$H$119,$A144,BE$1)+Clean_sheet('12-13 Teamsheets'!$C$2:$H$126,$A144,BE$1)+Clean_sheet('13-14 Teamsheets'!$C$2:$H$132,$A144,BE$1)+Clean_sheet('14-15 Teamsheets'!$C$2:$H$136,$A144,BE$1)</f>
        <v>0</v>
      </c>
      <c r="BH144" s="27" t="str">
        <f>(CARDS('08-09 Teamsheets'!$H$2:$Z$92,$A144,$CX$2,'08-09 Teamsheets'!$C$2:$C$92,BE$1)+CARDS('09-10 Teamsheets'!$H$2:$Z$98,$A144,$CX$2,'09-10 Teamsheets'!$C$2:$C$98,BE$1)+CARDS('10-11 Teamsheets'!$H$2:$Z$107,$A144,$CX$2,'10-11 Teamsheets'!$C$2:$C$107,BE$1)+CARDS('11-12 Teamsheets'!$H$2:$Z$119,$A144,$CX$2,'11-12 Teamsheets'!$C$2:$C$119,BE$1)+CARDS('12-13 Teamsheets'!$H$2:$Z$126,$A144,$CX$2,'12-13 Teamsheets'!$C$2:$C$126,BE$1)+CARDS('13-14 Teamsheets'!$H$2:$Z$132,$A144,$CX$2,'13-14 Teamsheets'!$C$2:$C$132,BE$1)+CARDS('14-15 Teamsheets'!$H$2:$Z$136,$A144,$CX$2,'14-15 Teamsheets'!$C$2:$C$136,BE$1)) &amp; "(" &amp; (CARDS('08-09 Teamsheets'!$H$2:$Z$92,$A144,$CX$3,'08-09 Teamsheets'!$C$2:$C$92,BE$1)+CARDS('09-10 Teamsheets'!$H$2:$Z$98,$A144,$CX$3,'09-10 Teamsheets'!$C$2:$C$98,BE$1)+CARDS('10-11 Teamsheets'!$H$2:$Z$107,$A144,$CX$3,'10-11 Teamsheets'!$C$2:$C$107,BE$1)+CARDS('11-12 Teamsheets'!$H$2:$Z$119,$A144,$CX$3,'11-12 Teamsheets'!$C$2:$C$119,BE$1)+CARDS('12-13 Teamsheets'!$H$2:$Z$126,$A144,$CX$3,'12-13 Teamsheets'!$C$2:$C$126,BE$1)+CARDS('13-14 Teamsheets'!$H$2:$Z$132,$A144,$CX$3,'13-14 Teamsheets'!$C$2:$C$132,BE$1)+CARDS('14-15 Teamsheets'!$H$2:$Z$136,$A144,$CX$3,'14-15 Teamsheets'!$C$2:$C$136,BE$1)) &amp; ")"</f>
        <v>0(0)</v>
      </c>
      <c r="BI144" s="82">
        <f>MINS_PLAYED('08-09 Teamsheets'!$H$2:$R$92,$A144,'08-09 Teamsheets'!$C$2:$C$92,BE$1)+MINS_PLAYED('09-10 Teamsheets'!$H$2:$R$98,$A144,'09-10 Teamsheets'!$C$2:$C$98,BE$1)+ MINS_AS_SUB('08-09 Teamsheets'!$S$2:$Z$92,$A144,'08-09 Teamsheets'!$C$2:$C$92,BE$1)+ MINS_AS_SUB('09-10 Teamsheets'!$S$2:$Z$98,$A144,'09-10 Teamsheets'!$C$2:$C$98,BE$1)+MINS_PLAYED('10-11 Teamsheets'!$H$2:$R$107,$A144,'10-11 Teamsheets'!$C$2:$C$107,BE$1)+MINS_AS_SUB('10-11 Teamsheets'!$S$2:$Z$107,$A144,'10-11 Teamsheets'!$C$2:$C$107,BE$1)+MINS_PLAYED('11-12 Teamsheets'!$H$2:$R$119,$A144,'11-12 Teamsheets'!$C$2:$C$119,BE$1)+MINS_AS_SUB('11-12 Teamsheets'!$S$2:$Z$119,$A144,'11-12 Teamsheets'!$C$2:$C$119,BE$1)+MINS_PLAYED('12-13 Teamsheets'!$H$2:$R$126,$A144,'12-13 Teamsheets'!$C$2:$C$126,BE$1)+MINS_AS_SUB('12-13 Teamsheets'!$S$2:$Z$126,$A144,'12-13 Teamsheets'!$C$2:$C$126,BE$1)+MINS_PLAYED('13-14 Teamsheets'!$H$2:$R$132,$A144,'13-14 Teamsheets'!$C$2:$C$132,BE$1)+MINS_AS_SUB('13-14 Teamsheets'!$S$2:$Z$132,$A144,'13-14 Teamsheets'!$C$2:$C$132,BE$1)+MINS_PLAYED('14-15 Teamsheets'!$H$2:$R$136,$A144,'14-15 Teamsheets'!$C$2:$C$136,BE$1)+MINS_AS_SUB('14-15 Teamsheets'!$S$2:$Z$136,$A144,'14-15 Teamsheets'!$C$2:$C$136,BE$1)</f>
        <v>90</v>
      </c>
      <c r="BJ144" s="27" t="str">
        <f>(APPS('07-08 Teamsheets'!$H$2:$R$88,$A144,'07-08 Teamsheets'!$C$2:$C$88,BJ$1)+APPS('08-09 Teamsheets'!$H$2:$R$92,$A144,'08-09 Teamsheets'!$C$2:$C$92,BJ$1)+APPS('09-10 Teamsheets'!$H$2:$R$98,$A144,'09-10 Teamsheets'!$C$2:$C$98,BJ$1)+APPS('10-11 Teamsheets'!$H$2:$R$106,$A144,'10-11 Teamsheets'!$C$2:$C$106,BJ$1)+APPS('11-12 Teamsheets'!$H$2:$R$119,$A144,'11-12 Teamsheets'!$C$2:$C$119,BJ$1)+APPS('12-13 Teamsheets'!$H$2:$R$126,$A144,'12-13 Teamsheets'!$C$2:$C$126,BJ$1)+APPS('13-14 Teamsheets'!$H$2:$R$132,$A144,'13-14 Teamsheets'!$C$2:$C$132,BJ$1)+APPS('14-15 Teamsheets'!$H$2:$R$136,$A144,'14-15 Teamsheets'!$C$2:$C$136,BJ$1)) &amp; "(" &amp; (SUBS('07-08 Teamsheets'!$S$2:$Z$88,$A144,'07-08 Teamsheets'!$C$2:$C$88,BJ$1)+SUBS('08-09 Teamsheets'!$S$2:$Z$92,$A144,'08-09 Teamsheets'!$C$2:$C$92,BJ$1)+SUBS('09-10 Teamsheets'!$S$2:$Z$98,$A144,'09-10 Teamsheets'!$C$2:$C$98,BJ$1)+SUBS('10-11 Teamsheets'!$S$2:$Z$106,$A144,'10-11 Teamsheets'!$C$2:$C$106,BJ$1)+SUBS('11-12 Teamsheets'!$S$2:$Z$119,$A144,'11-12 Teamsheets'!$C$2:$C$119,BJ$1)+SUBS('12-13 Teamsheets'!$S$2:$Z$126,$A144,'12-13 Teamsheets'!$C$2:$C$126,BJ$1)+SUBS('13-14 Teamsheets'!$S$2:$Z$132,$A144,'13-14 Teamsheets'!$C$2:$C$132,BJ$1)+SUBS('14-15 Teamsheets'!$S$2:$Z$136,$A144,'14-15 Teamsheets'!$C$2:$C$136,BJ$1)) &amp; ")"</f>
        <v>1(1)</v>
      </c>
      <c r="BK144" s="27" t="str">
        <f>(GOALS('07-08 Teamsheets'!$H$2:$R$88,$A144,'07-08 Teamsheets'!$C$2:$C$88,BJ$1)+GOALS('08-09 Teamsheets'!$H$2:$R$92,$A144,'08-09 Teamsheets'!$C$2:$C$92,BJ$1)+GOALS('09-10 Teamsheets'!$H$2:$R$98,$A144,'09-10 Teamsheets'!$C$2:$C$98,BJ$1)+GOALS('10-11 Teamsheets'!$H$2:$R$106,$A144,'10-11 Teamsheets'!$C$2:$C$106,BJ$1)+GOALS('11-12 Teamsheets'!$H$2:$R$119,$A144,'11-12 Teamsheets'!$C$2:$C$119,BJ$1)+GOALS('12-13 Teamsheets'!$H$2:$R$126,$A144,'12-13 Teamsheets'!$C$2:$C$126,BJ$1)+GOALS('13-14 Teamsheets'!$H$2:$R$132,$A144,'13-14 Teamsheets'!$C$2:$C$132,BJ$1)+GOALS('14-15 Teamsheets'!$H$2:$R$136,$A144,'14-15 Teamsheets'!$C$2:$C$136,BJ$1)) &amp; "(" &amp; (GOALS('07-08 Teamsheets'!$S$2:$Z$88,$A144,'07-08 Teamsheets'!$C$2:$C$88,BJ$1)+GOALS('08-09 Teamsheets'!$S$2:$Z$92,$A144,'08-09 Teamsheets'!$C$2:$C$92,BJ$1)+GOALS('09-10 Teamsheets'!$S$2:$Z$98,$A144,'09-10 Teamsheets'!$C$2:$C$98,BJ$1)+GOALS('10-11 Teamsheets'!$S$2:$Z$106,$A144,'10-11 Teamsheets'!$C$2:$C$106,BJ$1)+GOALS('11-12 Teamsheets'!$S$2:$Z$119,$A144,'11-12 Teamsheets'!$C$2:$C$119,BJ$1)+GOALS('12-13 Teamsheets'!$S$2:$Z$126,$A144,'12-13 Teamsheets'!$C$2:$C$126,BJ$1)+GOALS('13-14 Teamsheets'!$S$2:$Z$132,$A144,'13-14 Teamsheets'!$C$2:$C$132,BJ$1)+GOALS('14-15 Teamsheets'!$S$2:$Z$136,$A144,'14-15 Teamsheets'!$C$2:$C$136,BJ$1)) &amp; ")"</f>
        <v>0(0)</v>
      </c>
      <c r="BL144" s="27">
        <f>Clean_sheet('07-08 Teamsheets'!$C$2:$H$92,$A144,BJ$1)+Clean_sheet('08-09 Teamsheets'!$C$2:$H$92,$A144,BJ$1)+Clean_sheet('09-10 Teamsheets'!$C$2:$H$98,$A144,BJ$1)+Clean_sheet('10-11 Teamsheets'!$C$2:$H$106,$A144,BJ$1)+Clean_sheet('11-12 Teamsheets'!$C$2:$H$119,$A144,BJ$1)+Clean_sheet('12-13 Teamsheets'!$C$2:$H$126,$A144,BJ$1)+Clean_sheet('13-14 Teamsheets'!$C$2:$H$132,$A144,BJ$1)+Clean_sheet('14-15 Teamsheets'!$C$2:$H$136,$A144,BJ$1)</f>
        <v>0</v>
      </c>
      <c r="BM144" s="27" t="str">
        <f>(CARDS('07-08 Teamsheets'!$H$2:$Z$88,$A144,$CX$2,'07-08 Teamsheets'!$C$2:$C$88,BJ$1)+CARDS('08-09 Teamsheets'!$H$2:$Z$92,$A144,$CX$2,'08-09 Teamsheets'!$C$2:$C$92,BJ$1)+CARDS('09-10 Teamsheets'!$H$2:$Z$98,$A144,$CX$2,'09-10 Teamsheets'!$C$2:$C$98,BJ$1)+CARDS('10-11 Teamsheets'!$H$2:$Z$106,$A144,$CX$2,'10-11 Teamsheets'!$C$2:$C$106,BJ$1)+CARDS('11-12 Teamsheets'!$H$2:$Z$119,$A144,$CX$2,'11-12 Teamsheets'!$C$2:$C$119,BJ$1)+CARDS('12-13 Teamsheets'!$H$2:$Z$126,$A144,$CX$2,'12-13 Teamsheets'!$C$2:$C$126,BJ$1)+CARDS('13-14 Teamsheets'!$H$2:$Z$132,$A144,$CX$2,'13-14 Teamsheets'!$C$2:$C$132,BJ$1)+CARDS('14-15 Teamsheets'!$H$2:$Z$136,$A144,$CX$2,'14-15 Teamsheets'!$C$2:$C$136,BJ$1)) &amp; "(" &amp; (CARDS('07-08 Teamsheets'!$H$2:$Z$88,$A144,$CX$3,'07-08 Teamsheets'!$C$2:$C$88,BJ$1)+CARDS('08-09 Teamsheets'!$H$2:$Z$92,$A144,$CX$3,'08-09 Teamsheets'!$C$2:$C$92,BJ$1)+CARDS('09-10 Teamsheets'!$H$2:$Z$98,$A144,$CX$3,'09-10 Teamsheets'!$C$2:$C$98,BJ$1)+CARDS('10-11 Teamsheets'!$H$2:$Z$106,$A144,$CX$3,'10-11 Teamsheets'!$C$2:$C$106,BJ$1)+CARDS('11-12 Teamsheets'!$H$2:$Z$119,$A144,$CX$3,'11-12 Teamsheets'!$C$2:$C$119,BJ$1)+CARDS('12-13 Teamsheets'!$H$2:$Z$126,$A144,$CX$3,'12-13 Teamsheets'!$C$2:$C$126,BJ$1)+CARDS('13-14 Teamsheets'!$H$2:$Z$132,$A144,$CX$3,'13-14 Teamsheets'!$C$2:$C$132,BJ$1)+CARDS('14-15 Teamsheets'!$H$2:$Z$136,$A144,$CX$3,'14-15 Teamsheets'!$C$2:$C$136,BJ$1)) &amp; ")"</f>
        <v>0(0)</v>
      </c>
      <c r="BN144" s="82">
        <f>MINS_PLAYED('07-08 Teamsheets'!$H$2:$R$88,$A144,'07-08 Teamsheets'!$C$2:$C$88,BJ$1)+MINS_PLAYED('08-09 Teamsheets'!$H$2:$R$92,$A144,'08-09 Teamsheets'!$C$2:$C$92,BJ$1)+MINS_PLAYED('09-10 Teamsheets'!$H$2:$R$98,$A144,'09-10 Teamsheets'!$C$2:$C$98,BJ$1)+MINS_PLAYED('10-11 Teamsheets'!$H$2:$R$106,$A144,'10-11 Teamsheets'!$C$2:$C$106,BJ$1)+MINS_PLAYED('11-12 Teamsheets'!$H$2:$R$119,$A144,'11-12 Teamsheets'!$C$2:$C$119,BJ$1)+MINS_PLAYED('12-13 Teamsheets'!$H$2:$R$126,$A144,'12-13 Teamsheets'!$C$2:$C$126,BJ$1)+MINS_PLAYED('13-14 Teamsheets'!$H$2:$R$132,$A144,'13-14 Teamsheets'!$C$2:$C$132,BJ$1)+MINS_PLAYED('14-15 Teamsheets'!$H$2:$R$136,$A144,'14-15 Teamsheets'!$C$2:$C$136,BJ$1)+MINS_AS_SUB('07-08 Teamsheets'!$S$2:$Z$88,$A144,'07-08 Teamsheets'!$C$2:$C$88,BJ$1)+MINS_AS_SUB('08-09 Teamsheets'!$S$2:$Z$92,$A144,'08-09 Teamsheets'!$C$2:$C$92,BJ$1)+MINS_AS_SUB('09-10 Teamsheets'!$S$2:$Z$98,$A144,'09-10 Teamsheets'!$C$2:$C$98,BJ$1)+MINS_AS_SUB('10-11 Teamsheets'!$S$2:$Z$106,$A144,'10-11 Teamsheets'!$C$2:$C$106,BJ$1)+MINS_AS_SUB('11-12 Teamsheets'!$S$2:$Z$119,$A144,'11-12 Teamsheets'!$C$2:$C$119,BJ$1)+MINS_AS_SUB('12-13 Teamsheets'!$S$2:$Z$126,$A144,'12-13 Teamsheets'!$C$2:$C$126,BJ$1)+MINS_AS_SUB('13-14 Teamsheets'!$S$2:$Z$132,$A144,'13-14 Teamsheets'!$C$2:$C$132,BJ$1)+MINS_AS_SUB('14-15 Teamsheets'!$S$2:$Z$136,$A144,'14-15 Teamsheets'!$C$2:$C$136,BJ$1)</f>
        <v>120</v>
      </c>
      <c r="BO144" s="27" t="str">
        <f>(APPS('07-08 Teamsheets'!$H$2:$R$88,$A144,'07-08 Teamsheets'!$C$2:$C$88,BO$1)+APPS('08-09 Teamsheets'!$H$2:$R$92,$A144,'08-09 Teamsheets'!$C$2:$C$92,BO$1)+APPS('09-10 Teamsheets'!$H$2:$R$98,$A144,'09-10 Teamsheets'!$C$2:$C$98,BO$1)+APPS('10-11 Teamsheets'!$H$2:$R$106,$A144,'10-11 Teamsheets'!$C$2:$C$106,BO$1)+APPS('11-12 Teamsheets'!$H$2:$R$119,$A144,'11-12 Teamsheets'!$C$2:$C$119,BO$1)+APPS('12-13 Teamsheets'!$H$2:$R$126,$A144,'12-13 Teamsheets'!$C$2:$C$126,BO$1)+APPS('13-14 Teamsheets'!$H$2:$R$132,$A144,'13-14 Teamsheets'!$C$2:$C$132,BO$1)+APPS('14-15 Teamsheets'!$H$2:$R$136,$A144,'14-15 Teamsheets'!$C$2:$C$136,BO$1)) &amp; "(" &amp; (SUBS('07-08 Teamsheets'!$S$2:$Z$88,$A144,'07-08 Teamsheets'!$C$2:$C$88,BO$1)+SUBS('08-09 Teamsheets'!$S$2:$Z$92,$A144,'08-09 Teamsheets'!$C$2:$C$92,BO$1)+SUBS('09-10 Teamsheets'!$S$2:$Z$98,$A144,'09-10 Teamsheets'!$C$2:$C$98,BO$1)+SUBS('10-11 Teamsheets'!$S$2:$Z$106,$A144,'10-11 Teamsheets'!$C$2:$C$106,BO$1)+SUBS('11-12 Teamsheets'!$S$2:$Z$119,$A144,'11-12 Teamsheets'!$C$2:$C$119,BO$1)+SUBS('12-13 Teamsheets'!$S$2:$Z$126,$A144,'12-13 Teamsheets'!$C$2:$C$126,BO$1)+SUBS('13-14 Teamsheets'!$S$2:$Z$132,$A144,'13-14 Teamsheets'!$C$2:$C$132,BO$1)+SUBS('14-15 Teamsheets'!$S$2:$Z$136,$A144,'14-15 Teamsheets'!$C$2:$C$136,BO$1)) &amp; ")"</f>
        <v>1(0)</v>
      </c>
      <c r="BP144" s="27" t="str">
        <f>(GOALS('07-08 Teamsheets'!$H$2:$R$88,$A144,'07-08 Teamsheets'!$C$2:$C$88,BO$1)+GOALS('08-09 Teamsheets'!$H$2:$R$92,$A144,'08-09 Teamsheets'!$C$2:$C$92,BO$1)+GOALS('09-10 Teamsheets'!$H$2:$R$98,$A144,'09-10 Teamsheets'!$C$2:$C$98,BO$1)+GOALS('10-11 Teamsheets'!$H$2:$R$106,$A144,'10-11 Teamsheets'!$C$2:$C$106,BO$1)+GOALS('11-12 Teamsheets'!$H$2:$R$119,$A144,'11-12 Teamsheets'!$C$2:$C$119,BO$1)+GOALS('12-13 Teamsheets'!$H$2:$R$126,$A144,'12-13 Teamsheets'!$C$2:$C$126,BO$1)+GOALS('13-14 Teamsheets'!$H$2:$R$132,$A144,'13-14 Teamsheets'!$C$2:$C$132,BO$1)+GOALS('14-15 Teamsheets'!$H$2:$R$136,$A144,'14-15 Teamsheets'!$C$2:$C$136,BO$1)) &amp; "(" &amp; (GOALS('07-08 Teamsheets'!$S$2:$Z$88,$A144,'07-08 Teamsheets'!$C$2:$C$88,BO$1)+GOALS('08-09 Teamsheets'!$S$2:$Z$92,$A144,'08-09 Teamsheets'!$C$2:$C$92,BO$1)+GOALS('09-10 Teamsheets'!$S$2:$Z$98,$A144,'09-10 Teamsheets'!$C$2:$C$98,BO$1)+GOALS('10-11 Teamsheets'!$S$2:$Z$106,$A144,'10-11 Teamsheets'!$C$2:$C$106,BO$1)+GOALS('11-12 Teamsheets'!$S$2:$Z$119,$A144,'11-12 Teamsheets'!$C$2:$C$119,BO$1)+GOALS('12-13 Teamsheets'!$S$2:$Z$126,$A144,'12-13 Teamsheets'!$C$2:$C$126,BO$1)+GOALS('13-14 Teamsheets'!$S$2:$Z$132,$A144,'13-14 Teamsheets'!$C$2:$C$132,BO$1)+GOALS('14-15 Teamsheets'!$S$2:$Z$136,$A144,'14-15 Teamsheets'!$C$2:$C$136,BO$1)) &amp; ")"</f>
        <v>0(0)</v>
      </c>
      <c r="BQ144" s="27">
        <f>Clean_sheet('07-08 Teamsheets'!$C$2:$H$92,$A144,BO$1)+Clean_sheet('08-09 Teamsheets'!$C$2:$H$92,$A144,BO$1)+Clean_sheet('09-10 Teamsheets'!$C$2:$H$98,$A144,BO$1)+Clean_sheet('10-11 Teamsheets'!$C$2:$H$106,$A144,BO$1)+Clean_sheet('11-12 Teamsheets'!$C$2:$H$119,$A144,BO$1)+Clean_sheet('12-13 Teamsheets'!$C$2:$H$126,$A144,BO$1)+Clean_sheet('13-14 Teamsheets'!$C$2:$H$132,$A144,BO$1)+Clean_sheet('14-15 Teamsheets'!$C$2:$H$136,$A144,BO$1)</f>
        <v>0</v>
      </c>
      <c r="BR144" s="27" t="str">
        <f>(CARDS('07-08 Teamsheets'!$H$2:$Z$88,$A144,$CX$2,'07-08 Teamsheets'!$C$2:$C$88,BO$1)+CARDS('08-09 Teamsheets'!$H$2:$Z$92,$A144,$CX$2,'08-09 Teamsheets'!$C$2:$C$92,BO$1)+CARDS('09-10 Teamsheets'!$H$2:$Z$98,$A144,$CX$2,'09-10 Teamsheets'!$C$2:$C$98,BO$1)+CARDS('10-11 Teamsheets'!$H$2:$Z$106,$A144,$CX$2,'10-11 Teamsheets'!$C$2:$C$106,BO$1)+CARDS('11-12 Teamsheets'!$H$2:$Z$119,$A144,$CX$2,'11-12 Teamsheets'!$C$2:$C$119,BO$1)+CARDS('12-13 Teamsheets'!$H$2:$Z$126,$A144,$CX$2,'12-13 Teamsheets'!$C$2:$C$126,BO$1)+CARDS('13-14 Teamsheets'!$H$2:$Z$132,$A144,$CX$2,'13-14 Teamsheets'!$C$2:$C$132,BO$1)+CARDS('14-15 Teamsheets'!$H$2:$Z$136,$A144,$CX$2,'14-15 Teamsheets'!$C$2:$C$136,BO$1)) &amp; "(" &amp; (CARDS('07-08 Teamsheets'!$H$2:$Z$88,$A144,$CX$3,'07-08 Teamsheets'!$C$2:$C$88,BO$1)+CARDS('08-09 Teamsheets'!$H$2:$Z$92,$A144,$CX$3,'08-09 Teamsheets'!$C$2:$C$92,BO$1)+CARDS('09-10 Teamsheets'!$H$2:$Z$98,$A144,$CX$3,'09-10 Teamsheets'!$C$2:$C$98,BO$1)+CARDS('10-11 Teamsheets'!$H$2:$Z$106,$A144,$CX$3,'10-11 Teamsheets'!$C$2:$C$106,BO$1)+CARDS('11-12 Teamsheets'!$H$2:$Z$119,$A144,$CX$3,'11-12 Teamsheets'!$C$2:$C$119,BO$1)+CARDS('12-13 Teamsheets'!$H$2:$Z$126,$A144,$CX$3,'12-13 Teamsheets'!$C$2:$C$126,BO$1)+CARDS('13-14 Teamsheets'!$H$2:$Z$132,$A144,$CX$3,'13-14 Teamsheets'!$C$2:$C$132,BO$1)+CARDS('14-15 Teamsheets'!$H$2:$Z$136,$A144,$CX$3,'14-15 Teamsheets'!$C$2:$C$136,BO$1)) &amp; ")"</f>
        <v>0(0)</v>
      </c>
      <c r="BS144" s="82">
        <f>MINS_PLAYED('07-08 Teamsheets'!$H$2:$R$88,$A144,'07-08 Teamsheets'!$C$2:$C$88,BO$1)+MINS_PLAYED('08-09 Teamsheets'!$H$2:$R$92,$A144,'08-09 Teamsheets'!$C$2:$C$92,BO$1)+MINS_PLAYED('09-10 Teamsheets'!$H$2:$R$98,$A144,'09-10 Teamsheets'!$C$2:$C$98,BO$1)+MINS_PLAYED('10-11 Teamsheets'!$H$2:$R$106,$A144,'10-11 Teamsheets'!$C$2:$C$106,BO$1)+MINS_PLAYED('11-12 Teamsheets'!$H$2:$R$119,$A144,'11-12 Teamsheets'!$C$2:$C$119,BO$1)+MINS_PLAYED('12-13 Teamsheets'!$H$2:$R$126,$A144,'12-13 Teamsheets'!$C$2:$C$126,BO$1)+MINS_PLAYED('13-14 Teamsheets'!$H$2:$R$132,$A144,'13-14 Teamsheets'!$C$2:$C$132,BO$1)+MINS_PLAYED('14-15 Teamsheets'!$H$2:$R$136,$A144,'14-15 Teamsheets'!$C$2:$C$136,BO$1)+MINS_AS_SUB('07-08 Teamsheets'!$S$2:$Z$88,$A144,'07-08 Teamsheets'!$C$2:$C$88,BO$1)+MINS_AS_SUB('08-09 Teamsheets'!$S$2:$Z$92,$A144,'08-09 Teamsheets'!$C$2:$C$92,BO$1)+MINS_AS_SUB('09-10 Teamsheets'!$S$2:$Z$98,$A144,'09-10 Teamsheets'!$C$2:$C$98,BO$1)+MINS_AS_SUB('10-11 Teamsheets'!$S$2:$Z$106,$A144,'10-11 Teamsheets'!$C$2:$C$106,BO$1)+MINS_AS_SUB('11-12 Teamsheets'!$S$2:$Z$119,$A144,'11-12 Teamsheets'!$C$2:$C$119,BO$1)+MINS_AS_SUB('12-13 Teamsheets'!$S$2:$Z$126,$A144,'12-13 Teamsheets'!$C$2:$C$126,BO$1)+MINS_AS_SUB('13-14 Teamsheets'!$S$2:$Z$132,$A144,'13-14 Teamsheets'!$C$2:$C$132,BO$1)+MINS_AS_SUB('14-15 Teamsheets'!$S$2:$Z$136,$A144,'14-15 Teamsheets'!$C$2:$C$136,BO$1)</f>
        <v>90</v>
      </c>
      <c r="BT144" s="71">
        <f>APPS('05-06 Teamsheets'!$H$2:$R$71,$A144,'05-06 Teamsheets'!$C$2:$C$71,B$1)+SUBS('05-06 Teamsheets'!$S$2:$W$71,$A144,'05-06 Teamsheets'!$C$2:$C$71,B$1)+APPS('06-07 Teamsheets'!$H$2:$R$83,$A144,'06-07 Teamsheets'!$C$2:$C$83,G$1)+SUBS('06-07 Teamsheets'!$S$2:$Z$83,$A144,'06-07 Teamsheets'!$C$2:$C$83,G$1)+APPS('07-08 Teamsheets'!$H$2:$R$88,$A144,'07-08 Teamsheets'!$C$2:$C$88,L$1)+SUBS('07-08 Teamsheets'!$S$2:$Z$88,$A144,'07-08 Teamsheets'!$C$2:$C$88,L$1)+APPS('08-09 Teamsheets'!$H$2:$R$92,$A144,'08-09 Teamsheets'!$C$2:$C$92,Q$1)+SUBS('08-09 Teamsheets'!$S$2:$Z$92,$A144,'08-09 Teamsheets'!$C$2:$C$92,Q$1)+APPS('09-10 Teamsheets'!$H$2:$R$98,$A144,'09-10 Teamsheets'!$C$2:$C$98,Q$1)+SUBS('09-10 Teamsheets'!$S$2:$Z$98,$A144,'09-10 Teamsheets'!$C$2:$C$98,Q$1)+APPS('10-11 Teamsheets'!$H$2:$R$107,$A144,'10-11 Teamsheets'!$C$2:$C$107,Q$1)+SUBS('10-11 Teamsheets'!$S$2:$Z$107,$A144,'10-11 Teamsheets'!$C$2:$C$107,Q$1)+APPS('11-12 Teamsheets'!$H$2:$R$119,$A144,'11-12 Teamsheets'!$C$2:$C$119,Q$1)+SUBS('11-12 Teamsheets'!$S$2:$Z$119,$A144,'11-12 Teamsheets'!$C$2:$C$119,Q$1)+APPS('12-13 Teamsheets'!$H$2:$R$126,$A144,'12-13 Teamsheets'!$C$2:$C$126,Q$1)+SUBS('12-13 Teamsheets'!$S$2:$Z$126,$A144,'12-13 Teamsheets'!$C$2:$C$126,Q$1)+APPS('13-14 Teamsheets'!$H$2:$R$132,$A144,'13-14 Teamsheets'!$C$2:$C$132,Q$1)+SUBS('13-14 Teamsheets'!$S$2:$Z$132,$A144,'13-14 Teamsheets'!$C$2:$C$132,Q$1)+APPS('14-15 Teamsheets'!$H$2:$R$136,$A144,'14-15 Teamsheets'!$C$2:$C$136,Q$1)+SUBS('14-15 Teamsheets'!$S$2:$Z$136,$A144,'14-15 Teamsheets'!$C$2:$C$136,Q$1)</f>
        <v>14</v>
      </c>
      <c r="BU144" s="132">
        <v>0</v>
      </c>
      <c r="BV144" s="27">
        <f>APPS('07-08 Teamsheets'!$H$2:$R$88,$A144,'07-08 Teamsheets'!$C$2:$C$88,AZ$1)+SUBS('07-08 Teamsheets'!$S$2:$Z$88,$A144,'07-08 Teamsheets'!$C$2:$C$88,AZ$1)+APPS('11-12 Teamsheets'!$H$2:$R$119,$A144,'11-12 Teamsheets'!$C$2:$C$119,AZ$1)+SUBS('11-12 Teamsheets'!$S$2:$Z$119,$A144,'11-12 Teamsheets'!$C$2:$C$119,AZ$1)+APPS('12-13 Teamsheets'!$H$2:$R$126,$A144,'12-13 Teamsheets'!$C$2:$C$126,AZ$1)+SUBS('12-13 Teamsheets'!$S$2:$Z$126,$A144,'12-13 Teamsheets'!$C$2:$C$126,AZ$1)+APPS('13-14 Teamsheets'!$H$2:$R$132,$A144,'13-14 Teamsheets'!$C$2:$C$132,AZ$1)+SUBS('13-14 Teamsheets'!$S$2:$Z$132,$A144,'13-14 Teamsheets'!$C$2:$C$132,AZ$1)+APPS('14-15 Teamsheets'!$H$2:$R$136,$A144,'14-15 Teamsheets'!$C$2:$C$136,AZ$1)+SUBS('14-15 Teamsheets'!$S$2:$Z$136,$A144,'14-15 Teamsheets'!$C$2:$C$136,AZ$1)+APPS('08-09 Teamsheets'!$H$2:$R$92,$A144,'08-09 Teamsheets'!$C$2:$C$92,BE$1)+APPS('09-10 Teamsheets'!$H$2:$R$98,$A144,'09-10 Teamsheets'!$C$2:$C$98,BE$1)+SUBS('08-09 Teamsheets'!$S$2:$Z$92,$A144,'08-09 Teamsheets'!$C$2:$C$92,BE$1)+SUBS('09-10 Teamsheets'!$S$2:$Z$98,$A144,'09-10 Teamsheets'!$C$2:$C$98,BE$1)+APPS('10-11 Teamsheets'!$H$2:$R$107,$A144,'10-11 Teamsheets'!$C$2:$C$107,BE$1)+SUBS('10-11 Teamsheets'!$S$2:$Z$107,$A144,'10-11 Teamsheets'!$C$2:$C$107,BE$1)+APPS('11-12 Teamsheets'!$H$2:$R$119,$A144,'11-12 Teamsheets'!$C$2:$C$119,BE$1)+SUBS('11-12 Teamsheets'!$S$2:$Z$119,$A144,'11-12 Teamsheets'!$C$2:$C$119,BE$1)+APPS('12-13 Teamsheets'!$H$2:$R$126,$A144,'12-13 Teamsheets'!$C$2:$C$126,BE$1)+SUBS('12-13 Teamsheets'!$S$2:$Z$126,$A144,'12-13 Teamsheets'!$C$2:$C$126,BE$1)+APPS('13-14 Teamsheets'!$H$2:$R$132,$A144,'13-14 Teamsheets'!$C$2:$C$132,BE$1)+SUBS('13-14 Teamsheets'!$S$2:$Z$132,$A144,'13-14 Teamsheets'!$C$2:$C$132,BE$1)+APPS('14-15 Teamsheets'!$H$2:$R$136,$A144,'14-15 Teamsheets'!$C$2:$C$136,BE$1)+SUBS('14-15 Teamsheets'!$S$2:$Z$136,$A144,'14-15 Teamsheets'!$C$2:$C$136,BE$1)</f>
        <v>2</v>
      </c>
      <c r="BW144" s="27">
        <f>APPS('07-08 Teamsheets'!$H$2:$R$88,$A144,'07-08 Teamsheets'!$C$2:$C$88,BJ$1)+APPS('08-09 Teamsheets'!$H$2:$R$92,$A144,'08-09 Teamsheets'!$C$2:$C$92,BJ$1)+APPS('09-10 Teamsheets'!$H$2:$R$98,$A144,'09-10 Teamsheets'!$C$2:$C$98,BJ$1)+SUBS('07-08 Teamsheets'!$S$2:$Z$88,$A144,'07-08 Teamsheets'!$C$2:$C$88,BJ$1)+SUBS('08-09 Teamsheets'!$S$2:$Z$92,$A144,'08-09 Teamsheets'!$C$2:$C$92,BJ$1)+SUBS('09-10 Teamsheets'!$S$2:$Z$98,$A144,'09-10 Teamsheets'!$C$2:$C$98,BJ$1)+APPS('10-11 Teamsheets'!$H$2:$R$107,$A144,'10-11 Teamsheets'!$C$2:$C$107,BJ$1)+SUBS('10-11 Teamsheets'!$S$2:$Z$107,$A144,'10-11 Teamsheets'!$C$2:$C$107,BJ$1)+APPS('11-12 Teamsheets'!$H$2:$R$119,$A144,'11-12 Teamsheets'!$C$2:$C$119,BJ$1)+SUBS('11-12 Teamsheets'!$S$2:$Z$111,$A144,'11-12 Teamsheets'!$C$2:$C$119,BJ$1)+APPS('12-13 Teamsheets'!$H$2:$R$126,$A144,'12-13 Teamsheets'!$C$2:$C$126,BJ$1)+SUBS('12-13 Teamsheets'!$S$2:$Z$118,$A144,'12-13 Teamsheets'!$C$2:$C$126,BJ$1)+APPS('13-14 Teamsheets'!$H$2:$R$132,$A144,'13-14 Teamsheets'!$C$2:$C$132,BJ$1)+SUBS('13-14 Teamsheets'!$S$2:$Z$124,$A144,'13-14 Teamsheets'!$C$2:$C$132,BJ$1)+APPS('14-15 Teamsheets'!$H$2:$R$136,$A144,'14-15 Teamsheets'!$C$2:$C$136,BJ$1)+SUBS('14-15 Teamsheets'!$S$2:$Z$128,$A144,'14-15 Teamsheets'!$C$2:$C$136,BJ$1)</f>
        <v>2</v>
      </c>
      <c r="BX144" s="27">
        <f>APPS('07-08 Teamsheets'!$H$2:$R$88,$A144,'07-08 Teamsheets'!$C$2:$C$88,BO$1)+APPS('08-09 Teamsheets'!$H$2:$R$92,$A144,'08-09 Teamsheets'!$C$2:$C$92,BO$1)+APPS('09-10 Teamsheets'!$H$2:$R$98,$A144,'09-10 Teamsheets'!$C$2:$C$98,BO$1)+SUBS('07-08 Teamsheets'!$S$2:$Z$88,$A144,'07-08 Teamsheets'!$C$2:$C$88,BO$1)+SUBS('08-09 Teamsheets'!$S$2:$Z$92,$A144,'08-09 Teamsheets'!$C$2:$C$92,BO$1)+SUBS('09-10 Teamsheets'!$S$2:$Z$98,$A144,'09-10 Teamsheets'!$C$2:$C$98,BO$1)+APPS('10-11 Teamsheets'!$H$2:$R$107,$A144,'10-11 Teamsheets'!$C$2:$C$107,BO$1)+SUBS('10-11 Teamsheets'!$S$2:$Z$107,$A144,'10-11 Teamsheets'!$C$2:$C$107,BO$1)+APPS('11-12 Teamsheets'!$H$2:$R$119,$A144,'11-12 Teamsheets'!$C$2:$C$119,BO$1)+SUBS('11-12 Teamsheets'!$S$2:$Z$119,$A144,'11-12 Teamsheets'!$C$2:$C$119,BO$1)+APPS('12-13 Teamsheets'!$H$2:$R$126,$A144,'12-13 Teamsheets'!$C$2:$C$126,BO$1)+SUBS('12-13 Teamsheets'!$S$2:$Z$126,$A144,'12-13 Teamsheets'!$C$2:$C$126,BO$1)+APPS('13-14 Teamsheets'!$H$2:$R$132,$A144,'13-14 Teamsheets'!$C$2:$C$132,BO$1)+SUBS('13-14 Teamsheets'!$S$2:$Z$132,$A144,'13-14 Teamsheets'!$C$2:$C$132,BO$1)+APPS('14-15 Teamsheets'!$H$2:$R$136,$A144,'14-15 Teamsheets'!$C$2:$C$136,BO$1)+SUBS('14-15 Teamsheets'!$S$2:$Z$136,$A144,'14-15 Teamsheets'!$C$2:$C$136,BO$1)</f>
        <v>1</v>
      </c>
      <c r="BY144" s="28">
        <f t="shared" si="55"/>
        <v>5</v>
      </c>
      <c r="BZ144" s="27" t="str">
        <f>(APPS('05-06 Teamsheets'!$H$2:$R$71,$A144) + APPS('06-07 Teamsheets'!$H$2:$R$83,$A144) +APPS('07-08 Teamsheets'!$H$2:$R$88,$A144) + APPS('08-09 Teamsheets'!$H$2:$R$92,$A144)+APPS('09-10 Teamsheets'!$H$2:$R$98,$A144)+APPS('10-11 Teamsheets'!$H$2:$R$107,$A144)+APPS('11-12 Teamsheets'!$H$2:$R$119,$A144)+APPS('12-13 Teamsheets'!$H$2:$R$126,$A144)+APPS('13-14 Teamsheets'!$H$2:$R$132,$A144)+APPS('14-15 Teamsheets'!$H$2:$R$136,$A144)) &amp; "(" &amp; (SUBS('05-06 Teamsheets'!$S$2:$W$71,$A144)+SUBS('06-07 Teamsheets'!$S$2:$Z$83,$A144)+SUBS('07-08 Teamsheets'!$S$2:$Z$88,$A144) +SUBS('08-09 Teamsheets'!$S$2:$Z$92,$A144)+SUBS('09-10 Teamsheets'!$S$2:$Z$98,$A144)+SUBS('10-11 Teamsheets'!$S$2:$Z$107,$A144)+SUBS('11-12 Teamsheets'!$S$2:$Z$119,$A144)+SUBS('12-13 Teamsheets'!$S$2:$Z$126,$A144)+SUBS('13-14 Teamsheets'!$S$2:$Z$132,$A144)+SUBS('14-15 Teamsheets'!$S$2:$Z$136,$A144)) &amp; ")"</f>
        <v>16(3)</v>
      </c>
      <c r="CA144" s="28">
        <f t="shared" si="56"/>
        <v>19</v>
      </c>
      <c r="CB144" s="71">
        <f>GOALS('05-06 Teamsheets'!$H$2:$W$71,$A144,'05-06 Teamsheets'!$C$2:$C$71,B$1)+GOALS('06-07 Teamsheets'!$H$2:$Z$83,$A144,'06-07 Teamsheets'!$C$2:$C$83,G$1)+GOALS('07-08 Teamsheets'!$H$2:$Z$88,$A144,'07-08 Teamsheets'!$C$2:$C$88,L$1)+GOALS('08-09 Teamsheets'!$H$2:$Z$92,$A144,'08-09 Teamsheets'!$C$2:$C$92,Q$1)+GOALS('09-10 Teamsheets'!$H$2:$Z$98,$A144,'09-10 Teamsheets'!$C$2:$C$98,Q$1)+GOALS('10-11 Teamsheets'!$H$2:$Z$107,$A144,'10-11 Teamsheets'!$C$2:$C$107,Q$1)+GOALS('11-12 Teamsheets'!$H$2:$Z$119,$A144,'11-12 Teamsheets'!$C$2:$C$119,Q$1)+GOALS('12-13 Teamsheets'!$H$2:$Z$126,$A144,'12-13 Teamsheets'!$C$2:$C$126,Q$1)+GOALS('13-14 Teamsheets'!$H$2:$Z$132,$A144,'13-14 Teamsheets'!$C$2:$C$132,Q$1)+GOALS('14-15 Teamsheets'!$H$2:$Z$136,$A144,'14-15 Teamsheets'!$C$2:$C$136,Q$1)</f>
        <v>1</v>
      </c>
      <c r="CC144" s="27">
        <f>GOALS('05-06 Teamsheets'!$H$2:$W$71,$A144,'05-06 Teamsheets'!$C$2:$C$71,V$1)+GOALS('05-06 Teamsheets'!$H$2:$W$71,$A144,'05-06 Teamsheets'!$C$2:$C$71,AA$1)+GOALS('06-07 Teamsheets'!$H$2:$Z$83,$A144,'06-07 Teamsheets'!$C$2:$C$83,AF$1)+GOALS('06-07 Teamsheets'!$H$2:$Z$83,$A144,'06-07 Teamsheets'!$C$2:$C$83,AK$1)+GOALS('07-08 Teamsheets'!$H$2:$Z$88,$A144,'07-08 Teamsheets'!$C$2:$C$88,AP$1)+GOALS('07-08 Teamsheets'!$H$2:$Z$88,$A144,'07-08 Teamsheets'!$C$2:$C$88,AU$1)+GOALS('07-08 Teamsheets'!$H$2:$Z$88,$A144,'07-08 Teamsheets'!$C$2:$C$88,AZ$1)+GOALS('11-12 Teamsheets'!$H$2:$Z$119,$A144,'11-12 Teamsheets'!$C$2:$C$119,AZ$1)+GOALS('12-13 Teamsheets'!$H$2:$Z$120,$A144,'12-13 Teamsheets'!$C$2:$C$120,AZ$1)+GOALS('13-14 Teamsheets'!$H$2:$Z$126,$A144,'13-14 Teamsheets'!$C$2:$C$126,AZ$1)+GOALS('14-15 Teamsheets'!$H$2:$Z$130,$A144,'14-15 Teamsheets'!$C$2:$C$130,AZ$1)+GOALS('08-09 Teamsheets'!$H$2:$Z$92,$A144,'08-09 Teamsheets'!$C$2:$C$92,BE$1)+GOALS('09-10 Teamsheets'!$H$2:$Z$98,$A144,'09-10 Teamsheets'!$C$2:$C$98,BE$1)+GOALS('10-11 Teamsheets'!$H$2:$Z$107,$A144,'10-11 Teamsheets'!$C$2:$C$107,BE$1)+GOALS('11-12 Teamsheets'!$H$2:$Z$119,$A144,'11-12 Teamsheets'!$C$2:$C$119,BE$1)+GOALS('12-13 Teamsheets'!$H$2:$Z$126,$A144,'12-13 Teamsheets'!$C$2:$C$126,BE$1)+GOALS('13-14 Teamsheets'!$H$2:$Z$132,$A144,'13-14 Teamsheets'!$C$2:$C$132,BE$1)+GOALS('14-15 Teamsheets'!$H$2:$Z$136,$A144,'14-15 Teamsheets'!$C$2:$C$136,BE$1)</f>
        <v>0</v>
      </c>
      <c r="CD144" s="27">
        <f>GOALS('07-08 Teamsheets'!$H$2:$Z$88,$A144,'07-08 Teamsheets'!$C$2:$C$88,BJ$1)
+GOALS('08-09 Teamsheets'!$H$2:$Z$92,$A144,'08-09 Teamsheets'!$C$2:$C$92,BJ$1)
+GOALS('09-10 Teamsheets'!$H$2:$Z$98,$A144,'09-10 Teamsheets'!$C$2:$C$98,BJ$1)
+GOALS('10-11 Teamsheets'!$H$2:$Z$107,$A144,'10-11 Teamsheets'!$C$2:$C$107,BJ$1)
+GOALS('11-12 Teamsheets'!$H$2:$Z$119,$A144,'11-12 Teamsheets'!$C$2:$C$119,BJ$1)
+GOALS('12-13 Teamsheets'!$H$2:$Z$124,$A144,'12-13 Teamsheets'!$C$2:$C$124,BJ$1)+GOALS('13-14 Teamsheets'!$H$2:$Z$130,$A144,'13-14 Teamsheets'!$C$2:$C$130,BJ$1)+GOALS('14-15 Teamsheets'!$H$2:$Z$134,$A144,'14-15 Teamsheets'!$C$2:$C$134,BJ$1)
+GOALS('07-08 Teamsheets'!$H$2:$Z$88,$A144,'07-08 Teamsheets'!$C$2:$C$88,BO$1)
+GOALS('08-09 Teamsheets'!$H$2:$Z$92,$A144,'08-09 Teamsheets'!$C$2:$C$92,BO$1)
+GOALS('09-10 Teamsheets'!$H$2:$Z$98,$A144,'09-10 Teamsheets'!$C$2:$C$98,BO$1)
+GOALS('10-11 Teamsheets'!$H$2:$Z$107,$A144,'10-11 Teamsheets'!$C$2:$C$107,BO$1)
+GOALS('11-12 Teamsheets'!$H$2:$Z$119,$A144,'11-12 Teamsheets'!$C$2:$C$119,BO$1)
+GOALS('12-13 Teamsheets'!$H$2:$Z$126,$A144,'12-13 Teamsheets'!$C$2:$C$126,BO$1)+GOALS('13-14 Teamsheets'!$H$2:$Z$132,$A144,'13-14 Teamsheets'!$C$2:$C$132,BO$1)+GOALS('14-15 Teamsheets'!$H$2:$Z$136,$A144,'14-15 Teamsheets'!$C$2:$C$136,BO$1)</f>
        <v>0</v>
      </c>
      <c r="CE144" s="28">
        <f t="shared" si="57"/>
        <v>0</v>
      </c>
      <c r="CF144" s="27" t="str">
        <f>(GOALS('05-06 Teamsheets'!$H$2:$R$71,$A144) +GOALS('06-07 Teamsheets'!$H$2:$R$83,$A144) +  GOALS('07-08 Teamsheets'!$H$2:$R$88,$A144) + GOALS('08-09 Teamsheets'!$H$2:$R$92,$A144)+GOALS('09-10 Teamsheets'!$H$2:$R$98,$A144)+GOALS('10-11 Teamsheets'!$H$2:$R$107,$A144)+GOALS('11-12 Teamsheets'!$H$2:$R$119,$A144)+GOALS('12-13 Teamsheets'!$H$2:$R$126,$A144)+GOALS('13-14 Teamsheets'!$H$2:$R$132,$A144)+GOALS('14-15 Teamsheets'!$H$2:$R$136,$A144)) &amp; "(" &amp; (GOALS('05-06 Teamsheets'!$S$2:$W$71,$A144)+GOALS('06-07 Teamsheets'!$S$2:$Z$83,$A144)+GOALS('07-08 Teamsheets'!$S$2:$Z$88,$A144)+GOALS('08-09 Teamsheets'!$S$2:$Z$92,$A144)+GOALS('09-10 Teamsheets'!$S$2:$Z$98,$A144)+GOALS('10-11 Teamsheets'!$S$2:$Z$107,$A144)+GOALS('11-12 Teamsheets'!$S$2:$Z$119,$A144)+GOALS('12-13 Teamsheets'!$S$2:$Z$126,$A144)+GOALS('13-14 Teamsheets'!$S$2:$Z$132,$A144)+GOALS('14-15 Teamsheets'!$S$2:$Z$136,$A144)) &amp; ")"</f>
        <v>1(0)</v>
      </c>
      <c r="CG144" s="28">
        <f t="shared" si="58"/>
        <v>1</v>
      </c>
      <c r="CH144" s="71">
        <f>SUM(D144,I144,N144,S144)</f>
        <v>0</v>
      </c>
      <c r="CI144" s="83">
        <f>SUM(X144,AC144,AH144,AM144,AR144,BG144,AW144,BL144,BQ144,BB144)</f>
        <v>0</v>
      </c>
      <c r="CJ144" s="77">
        <f>SUM(CH144:CI144)</f>
        <v>0</v>
      </c>
      <c r="CK144" s="74" t="str">
        <f>(CARDS('05-06 Teamsheets'!$H$2:$W$71,$A144,$CX$2)+CARDS('06-07 Teamsheets'!$H$2:$Z$83,$A144,$CX$2)+CARDS('07-08 Teamsheets'!$H$2:$Z$88,$A144,$CX$2)+CARDS('08-09 Teamsheets'!$H$2:$Z$92,$A144,$CX$2)+CARDS('09-10 Teamsheets'!$H$2:$Z$98,$A144,$CX$2)+CARDS('10-11 Teamsheets'!$H$2:$Z$107,$A144,$CX$2)+CARDS('11-12 Teamsheets'!$H$2:$Z$119,$A144,$CX$2)+CARDS('12-13 Teamsheets'!$H$2:$Z$126,$A144,$CX$2)+CARDS('13-14 Teamsheets'!$H$2:$Z$130,$A144,$CX$2)) &amp; "(" &amp; (CARDS('05-06 Teamsheets'!$H$2:$W$71,$A144,$CX$3)+CARDS('06-07 Teamsheets'!$H$2:$Z$83,$A144,$CX$3)+CARDS('07-08 Teamsheets'!$H$2:$Z$88,$A144,$CX$3)+CARDS('08-09 Teamsheets'!$H$2:$Z$92,$A144,$CX$3)+CARDS('09-10 Teamsheets'!$H$2:$Z$98,$A144,$CX$3)+CARDS('10-11 Teamsheets'!$H$2:$Z$107,$A144,$CX$3)+CARDS('11-12 Teamsheets'!$H$2:$Z$119,$A144,$CX$3)+CARDS('13-14 Teamsheets'!$H$2:$Z$130,$A144,$CX$3)) &amp; ")"</f>
        <v>2(0)</v>
      </c>
      <c r="CL144" s="28">
        <f>SUM(F144,K144,P144,U144)</f>
        <v>1085</v>
      </c>
      <c r="CM144" s="28">
        <f>SUM(Z144,AE144,AJ144,AO144,AT144,BI144,AY144,BN144,BS144,BD144)</f>
        <v>390</v>
      </c>
      <c r="CN144" s="77">
        <f>SUM(CL144:CM144)</f>
        <v>1475</v>
      </c>
      <c r="CO144" s="28">
        <f>IF(AND(CN144&lt;&gt;0, CA144&lt;&gt;0),CN144/CA144,0)</f>
        <v>77.631578947368425</v>
      </c>
      <c r="CP144" s="28">
        <f>IF(CG144&lt;&gt;0,CG144/CA144,0)</f>
        <v>5.2631578947368418E-2</v>
      </c>
      <c r="CQ144" s="77">
        <f>IF(CG144&lt;&gt;0,CN144/CG144,0)</f>
        <v>1475</v>
      </c>
      <c r="CS144" s="71">
        <f t="shared" si="48"/>
        <v>81</v>
      </c>
      <c r="CT144" s="83">
        <f t="shared" si="49"/>
        <v>71</v>
      </c>
      <c r="CU144" s="77">
        <f t="shared" si="50"/>
        <v>74</v>
      </c>
      <c r="CW144"/>
      <c r="CX144" s="30"/>
    </row>
    <row r="145" spans="1:102" x14ac:dyDescent="0.2">
      <c r="A145" s="26" t="s">
        <v>460</v>
      </c>
      <c r="B145" s="27" t="s">
        <v>1635</v>
      </c>
      <c r="C145" s="27" t="s">
        <v>1635</v>
      </c>
      <c r="D145" s="27">
        <v>0</v>
      </c>
      <c r="E145" s="27" t="s">
        <v>1635</v>
      </c>
      <c r="F145" s="82">
        <v>0</v>
      </c>
      <c r="G145" s="27" t="s">
        <v>1754</v>
      </c>
      <c r="H145" s="27" t="s">
        <v>1652</v>
      </c>
      <c r="I145" s="27">
        <v>0</v>
      </c>
      <c r="J145" s="27" t="s">
        <v>1647</v>
      </c>
      <c r="K145" s="82">
        <v>232</v>
      </c>
      <c r="L145" s="27" t="s">
        <v>1635</v>
      </c>
      <c r="M145" s="27" t="s">
        <v>1635</v>
      </c>
      <c r="N145" s="27">
        <v>0</v>
      </c>
      <c r="O145" s="27" t="s">
        <v>1635</v>
      </c>
      <c r="P145" s="82">
        <v>0</v>
      </c>
      <c r="Q145" s="27" t="str">
        <f>(APPS('08-09 Teamsheets'!$H$2:$R$92,$A145,'08-09 Teamsheets'!$C$2:$C$92,Q$1)+APPS('09-10 Teamsheets'!$H$2:$R$98,$A145,'09-10 Teamsheets'!$C$2:$C$98,Q$1)+APPS('10-11 Teamsheets'!$H$2:$R$107,$A145,'10-11 Teamsheets'!$C$2:$C$107,Q$1)+APPS('11-12 Teamsheets'!$H$2:$R$119,$A145,'11-12 Teamsheets'!$C$2:$C$119,Q$1)+APPS('12-13 Teamsheets'!$H$2:$R$126,$A145,'12-13 Teamsheets'!$C$2:$C$126,Q$1)+APPS('13-14 Teamsheets'!$H$2:$R$132,$A145,'13-14 Teamsheets'!$C$2:$C$132,Q$1)+APPS('14-15 Teamsheets'!$H$2:$R$136,$A145,'14-15 Teamsheets'!$C$2:$C$136,Q$1)) &amp; "(" &amp; (SUBS('08-09 Teamsheets'!$S$2:$Z$92,$A145,'08-09 Teamsheets'!$C$2:$C$92,Q$1)+SUBS('09-10 Teamsheets'!$S$2:$Z$98,$A145,'09-10 Teamsheets'!$C$2:$C$98,Q$1)+SUBS('10-11 Teamsheets'!$S$2:$Z$107,$A145,'10-11 Teamsheets'!$C$2:$C$107,Q$1)+SUBS('11-12 Teamsheets'!$S$2:$Z$119,$A145,'11-12 Teamsheets'!$C$2:$C$119,Q$1)+SUBS('12-13 Teamsheets'!$S$2:$Z$126,$A145,'12-13 Teamsheets'!$C$2:$C$126,Q$1)+SUBS('13-14 Teamsheets'!$S$2:$Z$132,$A145,'13-14 Teamsheets'!$C$2:$C$132,Q$1)+SUBS('14-15 Teamsheets'!$S$2:$Z$136,$A145,'14-15 Teamsheets'!$C$2:$C$136,Q$1)) &amp; ")"</f>
        <v>0(0)</v>
      </c>
      <c r="R145" s="27" t="str">
        <f>(GOALS('08-09 Teamsheets'!$H$2:$R$92,$A145,'08-09 Teamsheets'!$C$2:$C$92,Q$1)+GOALS('09-10 Teamsheets'!$H$2:$R$98,$A145,'09-10 Teamsheets'!$C$2:$C$98,Q$1)+GOALS('10-11 Teamsheets'!$H$2:$R$107,$A145,'10-11 Teamsheets'!$C$2:$C$107,Q$1)+GOALS('11-12 Teamsheets'!$H$2:$R$119,$A145,'11-12 Teamsheets'!$C$2:$C$119,Q$1)+GOALS('12-13 Teamsheets'!$H$2:$R$126,$A145,'12-13 Teamsheets'!$C$2:$C$126,Q$1)+GOALS('13-14 Teamsheets'!$H$2:$R$132,$A145,'13-14 Teamsheets'!$C$2:$C$132,Q$1)+GOALS('14-15 Teamsheets'!$H$2:$R$136,$A145,'14-15 Teamsheets'!$C$2:$C$136,Q$1)) &amp; "(" &amp; (GOALS('08-09 Teamsheets'!$S$2:$Z$92,$A145,'08-09 Teamsheets'!$C$2:$C$92,Q$1)+GOALS('09-10 Teamsheets'!$S$2:$Z$98,$A145,'09-10 Teamsheets'!$C$2:$C$98,Q$1)+GOALS('10-11 Teamsheets'!$S$2:$Z$107,$A145,'10-11 Teamsheets'!$C$2:$C$107,Q$1)+GOALS('11-12 Teamsheets'!$S$2:$Z$119,$A145,'11-12 Teamsheets'!$C$2:$C$119,Q$1)+GOALS('12-13 Teamsheets'!$S$2:$Z$126,$A145,'12-13 Teamsheets'!$C$2:$C$126,Q$1)+GOALS('13-14 Teamsheets'!$S$2:$Z$132,$A145,'13-14 Teamsheets'!$C$2:$C$132,Q$1)+GOALS('14-15 Teamsheets'!$S$2:$Z$136,$A145,'14-15 Teamsheets'!$C$2:$C$136,Q$1)) &amp; ")"</f>
        <v>0(0)</v>
      </c>
      <c r="S145" s="27">
        <f>Clean_sheet('08-09 Teamsheets'!$C$2:$H$92,$A145,Q$1)+Clean_sheet('09-10 Teamsheets'!$C$2:$H$98,$A145,Q$1)+Clean_sheet('10-11 Teamsheets'!$C$2:$H$107,$A145,Q$1)+Clean_sheet('11-12 Teamsheets'!$C$2:$H$119,$A145,Q$1)+Clean_sheet('12-13 Teamsheets'!$C$2:$H$126,$A145,Q$1)+Clean_sheet('13-14 Teamsheets'!$C$2:$H$132,$A145,Q$1)+Clean_sheet('14-15 Teamsheets'!$C$2:$H$136,$A145,Q$1)</f>
        <v>0</v>
      </c>
      <c r="T145" s="27" t="str">
        <f>(CARDS('08-09 Teamsheets'!$H$2:$Z$92,$A145,$CX$2,'08-09 Teamsheets'!$C$2:$C$92,Q$1)+CARDS('09-10 Teamsheets'!$H$2:$Z$98,$A145,$CX$2,'09-10 Teamsheets'!$C$2:$C$98,Q$1)+CARDS('10-11 Teamsheets'!$H$2:$Z$107,$A145,$CX$2,'10-11 Teamsheets'!$C$2:$C$107,Q$1)+CARDS('11-12 Teamsheets'!$H$2:$Z$119,$A145,$CX$2,'11-12 Teamsheets'!$C$2:$C$119,Q$1)+CARDS('12-13 Teamsheets'!$H$2:$Z$126,$A145,$CX$2,'12-13 Teamsheets'!$C$2:$C$126,Q$1)+CARDS('13-14 Teamsheets'!$H$2:$Z$132,$A145,$CX$2,'13-14 Teamsheets'!$C$2:$C$132,Q$1)+CARDS('14-15 Teamsheets'!$H$2:$Z$136,$A145,$CX$2,'14-15 Teamsheets'!$C$2:$C$136,Q$1)) &amp; "(" &amp; (CARDS('08-09 Teamsheets'!$H$2:$Z$92,$A145,$CX$3,'08-09 Teamsheets'!$C$2:$C$92,Q$1)+CARDS('09-10 Teamsheets'!$H$2:$Z$98,$A145,$CX$3,'09-10 Teamsheets'!$C$2:$C$98,Q$1)+CARDS('10-11 Teamsheets'!$H$2:$Z$107,$A145,$CX$3,'10-11 Teamsheets'!$C$2:$C$107,Q$1)+CARDS('11-12 Teamsheets'!$H$2:$Z$119,$A145,$CX$3,'11-12 Teamsheets'!$C$2:$C$119,Q$1)+CARDS('12-13 Teamsheets'!$H$2:$Z$126,$A145,$CX$3,'12-13 Teamsheets'!$C$2:$C$126,Q$1)+CARDS('13-14 Teamsheets'!$H$2:$Z$132,$A145,$CX$3,'13-14 Teamsheets'!$C$2:$C$132,Q$1)+CARDS('14-15 Teamsheets'!$H$2:$Z$136,$A145,$CX$3,'14-15 Teamsheets'!$C$2:$C$136,Q$1)) &amp; ")"</f>
        <v>0(0)</v>
      </c>
      <c r="U145" s="82">
        <f>MINS_PLAYED('08-09 Teamsheets'!$H$2:$R$92,$A145,'08-09 Teamsheets'!$C$2:$C$92,Q$1)+MINS_PLAYED('09-10 Teamsheets'!$H$2:$R$98,$A145,'09-10 Teamsheets'!$C$2:$C$98,Q$1)+ MINS_AS_SUB('08-09 Teamsheets'!$S$2:$Z$92,$A145,'08-09 Teamsheets'!$C$2:$C$92,Q$1)+ MINS_AS_SUB('09-10 Teamsheets'!$S$2:$Z$98,$A145,'09-10 Teamsheets'!$C$2:$C$98,Q$1)+MINS_PLAYED('10-11 Teamsheets'!$H$2:$R$107,$A145,'10-11 Teamsheets'!$C$2:$C$107,Q$1)+MINS_AS_SUB('10-11 Teamsheets'!$S$2:$Z$107,$A145,'10-11 Teamsheets'!$C$2:$C$107,Q$1)+MINS_PLAYED('11-12 Teamsheets'!$H$2:$R$119,$A145,'11-12 Teamsheets'!$C$2:$C$119,Q$1)+MINS_AS_SUB('11-12 Teamsheets'!$S$2:$Z$119,$A145,'11-12 Teamsheets'!$C$2:$C$119,Q$1)+MINS_PLAYED('12-13 Teamsheets'!$H$2:$R$126,$A145,'12-13 Teamsheets'!$C$2:$C$126,Q$1)+MINS_AS_SUB('12-13 Teamsheets'!$S$2:$Z$126,$A145,'12-13 Teamsheets'!$C$2:$C$126,Q$1)+MINS_PLAYED('13-14 Teamsheets'!$H$2:$R$132,$A145,'13-14 Teamsheets'!$C$2:$C$132,Q$1)+MINS_AS_SUB('13-14 Teamsheets'!$S$2:$Z$132,$A145,'13-14 Teamsheets'!$C$2:$C$132,Q$1)+MINS_PLAYED('14-15 Teamsheets'!$H$2:$R$136,$A145,'14-15 Teamsheets'!$C$2:$C$136,Q$1)+MINS_AS_SUB('14-15 Teamsheets'!$S$2:$Z$136,$A145,'14-15 Teamsheets'!$C$2:$C$136,Q$1)</f>
        <v>0</v>
      </c>
      <c r="V145" s="27" t="s">
        <v>1635</v>
      </c>
      <c r="W145" s="27" t="s">
        <v>1635</v>
      </c>
      <c r="X145" s="27">
        <v>0</v>
      </c>
      <c r="Y145" s="27" t="s">
        <v>1635</v>
      </c>
      <c r="Z145" s="82">
        <v>0</v>
      </c>
      <c r="AA145" s="27" t="s">
        <v>1635</v>
      </c>
      <c r="AB145" s="27" t="s">
        <v>1635</v>
      </c>
      <c r="AC145" s="27">
        <v>0</v>
      </c>
      <c r="AD145" s="27" t="s">
        <v>1635</v>
      </c>
      <c r="AE145" s="82">
        <v>0</v>
      </c>
      <c r="AF145" s="27" t="s">
        <v>1691</v>
      </c>
      <c r="AG145" s="27" t="s">
        <v>1635</v>
      </c>
      <c r="AH145" s="27">
        <v>0</v>
      </c>
      <c r="AI145" s="27" t="s">
        <v>1635</v>
      </c>
      <c r="AJ145" s="82">
        <v>6</v>
      </c>
      <c r="AK145" s="27" t="s">
        <v>1691</v>
      </c>
      <c r="AL145" s="27" t="s">
        <v>1635</v>
      </c>
      <c r="AM145" s="27">
        <v>0</v>
      </c>
      <c r="AN145" s="27" t="s">
        <v>1635</v>
      </c>
      <c r="AO145" s="82">
        <v>17</v>
      </c>
      <c r="AP145" s="27" t="s">
        <v>1635</v>
      </c>
      <c r="AQ145" s="27" t="s">
        <v>1635</v>
      </c>
      <c r="AR145" s="27">
        <v>0</v>
      </c>
      <c r="AS145" s="27" t="s">
        <v>1635</v>
      </c>
      <c r="AT145" s="82">
        <v>0</v>
      </c>
      <c r="AU145" s="27" t="s">
        <v>1635</v>
      </c>
      <c r="AV145" s="27" t="s">
        <v>1635</v>
      </c>
      <c r="AW145" s="27">
        <v>0</v>
      </c>
      <c r="AX145" s="27" t="s">
        <v>1635</v>
      </c>
      <c r="AY145" s="82">
        <v>0</v>
      </c>
      <c r="AZ145" s="27" t="str">
        <f>(APPS('07-08 Teamsheets'!$H$2:$R$88,$A145,'07-08 Teamsheets'!$C$2:$C$88,AZ$1)+APPS('11-12 Teamsheets'!$H$2:$R$119,$A145,'11-12 Teamsheets'!$C$2:$C$119,AZ$1)+APPS('12-13 Teamsheets'!$H$2:$R$126,$A145,'12-13 Teamsheets'!$C$2:$C$126,AZ$1)+APPS('13-14 Teamsheets'!$H$2:$R$132,$A145,'13-14 Teamsheets'!$C$2:$C$132,AZ$1)+APPS('14-15 Teamsheets'!$H$2:$R$136,$A145,'14-15 Teamsheets'!$C$2:$C$136,AZ$1)) &amp; "(" &amp; (SUBS('07-08 Teamsheets'!$S$2:$Z$88,$A145,'07-08 Teamsheets'!$C$2:$C$88,AZ$1)+SUBS('11-12 Teamsheets'!$S$2:$Z$119,$A145,'11-12 Teamsheets'!$C$2:$C$119,AZ$1)+SUBS('12-13 Teamsheets'!$S$2:$Z$126,$A145,'12-13 Teamsheets'!$C$2:$C$126,AZ$1)+SUBS('13-14 Teamsheets'!$S$2:$Z$132,$A145,'13-14 Teamsheets'!$C$2:$C$132,AZ$1)+SUBS('14-15 Teamsheets'!$S$2:$Z$136,$A145,'14-15 Teamsheets'!$C$2:$C$136,AZ$1)) &amp; ")"</f>
        <v>0(0)</v>
      </c>
      <c r="BA145" s="27" t="str">
        <f>(GOALS('07-08 Teamsheets'!$H$2:$R$88,$A145,'07-08 Teamsheets'!$C$2:$C$88,AZ$1)+GOALS('11-12 Teamsheets'!$H$2:$R$119,$A145,'11-12 Teamsheets'!$C$2:$C$119,AZ$1)+GOALS('12-13 Teamsheets'!$H$2:$R$126,$A145,'12-13 Teamsheets'!$C$2:$C$126,AZ$1)+GOALS('13-14 Teamsheets'!$H$2:$R$132,$A145,'13-14 Teamsheets'!$C$2:$C$132,AZ$1)+GOALS('14-15 Teamsheets'!$H$2:$R$136,$A145,'14-15 Teamsheets'!$C$2:$C$136,AZ$1)) &amp; "(" &amp; (GOALS('07-08 Teamsheets'!$S$2:$Z$88,$A145,'07-08 Teamsheets'!$C$2:$C$88,AZ$1)+GOALS('11-12 Teamsheets'!$S$2:$Z$119,$A145,'11-12 Teamsheets'!$C$2:$C$119,AZ$1)+GOALS('12-13 Teamsheets'!$S$2:$Z$126,$A145,'12-13 Teamsheets'!$C$2:$C$126,AZ$1)+GOALS('13-14 Teamsheets'!$S$2:$Z$132,$A145,'13-14 Teamsheets'!$C$2:$C$132,AZ$1)+GOALS('14-15 Teamsheets'!$S$2:$Z$136,$A145,'14-15 Teamsheets'!$C$2:$C$136,AZ$1)) &amp; ")"</f>
        <v>0(0)</v>
      </c>
      <c r="BB145" s="27">
        <f>Clean_sheet('07-08 Teamsheets'!$C$2:$H$92,$A145,AZ$1)+Clean_sheet('11-12 Teamsheets'!$C$2:$H$119,$A145,AZ$1)+Clean_sheet('12-13 Teamsheets'!$C$2:$H$126,$A145,AZ$1)+Clean_sheet('13-14 Teamsheets'!$C$2:$H$132,$A145,AZ$1)+Clean_sheet('14-15 Teamsheets'!$C$2:$H$136,$A145,AZ$1)</f>
        <v>0</v>
      </c>
      <c r="BC145" s="27" t="str">
        <f>(CARDS('07-08 Teamsheets'!$H$2:$Z$88,$A145,$CX$2,'07-08 Teamsheets'!$C$2:$C$88,AZ$1)+CARDS('11-12 Teamsheets'!$H$2:$Z$119,$A145,$CX$2,'11-12 Teamsheets'!$C$2:$C$119,AZ$1)+CARDS('12-13 Teamsheets'!$H$2:$Z$126,$A145,$CX$2,'12-13 Teamsheets'!$C$2:$C$126,AZ$1)+CARDS('13-14 Teamsheets'!$H$2:$Z$132,$A145,$CX$2,'13-14 Teamsheets'!$C$2:$C$132,AZ$1)+CARDS('14-15 Teamsheets'!$H$2:$Z$136,$A145,$CX$2,'14-15 Teamsheets'!$C$2:$C$136,AZ$1)) &amp; "(" &amp; (CARDS('07-08 Teamsheets'!$H$2:$Z$88,$A145,$CX$3,'07-08 Teamsheets'!$C$2:$C$88,AZ$1)+CARDS('11-12 Teamsheets'!$H$2:$Z$119,$A145,$CX$3,'11-12 Teamsheets'!$C$2:$C$119,AZ$1)+CARDS('12-13 Teamsheets'!$H$2:$Z$126,$A145,$CX$3,'12-13 Teamsheets'!$C$2:$C$126,AZ$1)+CARDS('13-14 Teamsheets'!$H$2:$Z$132,$A145,$CX$3,'13-14 Teamsheets'!$C$2:$C$132,AZ$1)+CARDS('14-15 Teamsheets'!$H$2:$Z$136,$A145,$CX$3,'14-15 Teamsheets'!$C$2:$C$136,AZ$1)) &amp; ")"</f>
        <v>0(0)</v>
      </c>
      <c r="BD145" s="82">
        <f>MINS_PLAYED('07-08 Teamsheets'!$H$2:$R$88,$A145,'07-08 Teamsheets'!$C$2:$C$88,AZ$1)+MINS_PLAYED('11-12 Teamsheets'!$H$2:$R$119,$A145,'11-12 Teamsheets'!$C$2:$C$119,AZ$1)+MINS_PLAYED('12-13 Teamsheets'!$H$2:$R$126,$A145,'12-13 Teamsheets'!$C$2:$C$126,AZ$1)+MINS_PLAYED('13-14 Teamsheets'!$H$2:$R$132,$A145,'13-14 Teamsheets'!$C$2:$C$132,AZ$1)+MINS_PLAYED('14-15 Teamsheets'!$H$2:$R$136,$A145,'14-15 Teamsheets'!$C$2:$C$136,AZ$1)+MINS_AS_SUB('07-08 Teamsheets'!$S$2:$Z$88,$A145,'07-08 Teamsheets'!$C$2:$C$88,AZ$1)+MINS_AS_SUB('11-12 Teamsheets'!$S$2:$Z$119,$A145,'11-12 Teamsheets'!$C$2:$C$119,AZ$1)+MINS_AS_SUB('12-13 Teamsheets'!$S$2:$Z$126,$A145,'12-13 Teamsheets'!$C$2:$C$126,AZ$1)+MINS_AS_SUB('13-14 Teamsheets'!$S$2:$Z$132,$A145,'13-14 Teamsheets'!$C$2:$C$132,AZ$1)+MINS_AS_SUB('14-15 Teamsheets'!$S$2:$Z$136,$A145,'14-15 Teamsheets'!$C$2:$C$136,AZ$1)</f>
        <v>0</v>
      </c>
      <c r="BE145" s="27" t="str">
        <f>(APPS('08-09 Teamsheets'!$H$2:$R$92,$A145,'08-09 Teamsheets'!$C$2:$C$92,BE$1)+APPS('09-10 Teamsheets'!$H$2:$R$98,$A145,'09-10 Teamsheets'!$C$2:$C$98,BE$1)+APPS('10-11 Teamsheets'!$H$2:$R$107,$A145,'10-11 Teamsheets'!$C$2:$C$107,BE$1)+APPS('11-12 Teamsheets'!$H$2:$R$119,$A145,'11-12 Teamsheets'!$C$2:$C$119,BE$1)+APPS('12-13 Teamsheets'!$H$2:$R$126,$A145,'12-13 Teamsheets'!$C$2:$C$126,BE$1)+APPS('13-14 Teamsheets'!$H$2:$R$132,$A145,'13-14 Teamsheets'!$C$2:$C$132,BE$1)+APPS('14-15 Teamsheets'!$H$2:$R$136,$A145,'14-15 Teamsheets'!$C$2:$C$136,BE$1)) &amp; "(" &amp; (SUBS('08-09 Teamsheets'!$S$2:$Z$92,$A145,'08-09 Teamsheets'!$C$2:$C$92,BE$1)+SUBS('09-10 Teamsheets'!$S$2:$Z$98,$A145,'09-10 Teamsheets'!$C$2:$C$98,BE$1)+SUBS('10-11 Teamsheets'!$S$2:$Z$107,$A145,'10-11 Teamsheets'!$C$2:$C$107,BE$1)+SUBS('11-12 Teamsheets'!$S$2:$Z$119,$A145,'11-12 Teamsheets'!$C$2:$C$119,BE$1)+SUBS('12-13 Teamsheets'!$S$2:$Z$126,$A145,'12-13 Teamsheets'!$C$2:$C$126,BE$1)+SUBS('13-14 Teamsheets'!$S$2:$Z$132,$A145,'13-14 Teamsheets'!$C$2:$C$132,BE$1)+SUBS('14-15 Teamsheets'!$S$2:$Z$136,$A145,'14-15 Teamsheets'!$C$2:$C$136,BE$1)) &amp; ")"</f>
        <v>0(0)</v>
      </c>
      <c r="BF145" s="27" t="str">
        <f>(GOALS('08-09 Teamsheets'!$H$2:$R$92,$A145,'08-09 Teamsheets'!$C$2:$C$92,BE$1)+GOALS('09-10 Teamsheets'!$H$2:$R$98,$A145,'09-10 Teamsheets'!$C$2:$C$98,BE$1)+GOALS('10-11 Teamsheets'!$H$2:$R$107,$A145,'10-11 Teamsheets'!$C$2:$C$107,BE$1)+GOALS('11-12 Teamsheets'!$H$2:$R$119,$A145,'11-12 Teamsheets'!$C$2:$C$119,BE$1)+GOALS('12-13 Teamsheets'!$H$2:$R$126,$A145,'12-13 Teamsheets'!$C$2:$C$126,BE$1)+GOALS('13-14 Teamsheets'!$H$2:$R$132,$A145,'13-14 Teamsheets'!$C$2:$C$132,BE$1)+GOALS('14-15 Teamsheets'!$H$2:$R$136,$A145,'14-15 Teamsheets'!$C$2:$C$136,BE$1)) &amp; "(" &amp; (GOALS('08-09 Teamsheets'!$S$2:$Z$92,$A145,'08-09 Teamsheets'!$C$2:$C$92,BE$1)+GOALS('09-10 Teamsheets'!$S$2:$Z$98,$A145,'09-10 Teamsheets'!$C$2:$C$98,BE$1)+GOALS('10-11 Teamsheets'!$S$2:$Z$107,$A145,'10-11 Teamsheets'!$C$2:$C$107,BE$1)+GOALS('11-12 Teamsheets'!$S$2:$Z$119,$A145,'11-12 Teamsheets'!$C$2:$C$119,BE$1)+GOALS('12-13 Teamsheets'!$S$2:$Z$126,$A145,'12-13 Teamsheets'!$C$2:$C$126,BE$1)+GOALS('13-14 Teamsheets'!$S$2:$Z$132,$A145,'13-14 Teamsheets'!$C$2:$C$132,BE$1)+GOALS('14-15 Teamsheets'!$S$2:$Z$136,$A145,'14-15 Teamsheets'!$C$2:$C$136,BE$1)) &amp; ")"</f>
        <v>0(0)</v>
      </c>
      <c r="BG145" s="27">
        <f>Clean_sheet('08-09 Teamsheets'!$C$2:$H$92,$A145,BE$1)+Clean_sheet('09-10 Teamsheets'!$C$2:$H$98,$A145,BE$1)+Clean_sheet('10-11 Teamsheets'!$C$2:$H$107,$A145,BE$1)+Clean_sheet('11-12 Teamsheets'!$C$2:$H$119,$A145,BE$1)+Clean_sheet('12-13 Teamsheets'!$C$2:$H$126,$A145,BE$1)+Clean_sheet('13-14 Teamsheets'!$C$2:$H$132,$A145,BE$1)+Clean_sheet('14-15 Teamsheets'!$C$2:$H$136,$A145,BE$1)</f>
        <v>0</v>
      </c>
      <c r="BH145" s="27" t="str">
        <f>(CARDS('08-09 Teamsheets'!$H$2:$Z$92,$A145,$CX$2,'08-09 Teamsheets'!$C$2:$C$92,BE$1)+CARDS('09-10 Teamsheets'!$H$2:$Z$98,$A145,$CX$2,'09-10 Teamsheets'!$C$2:$C$98,BE$1)+CARDS('10-11 Teamsheets'!$H$2:$Z$107,$A145,$CX$2,'10-11 Teamsheets'!$C$2:$C$107,BE$1)+CARDS('11-12 Teamsheets'!$H$2:$Z$119,$A145,$CX$2,'11-12 Teamsheets'!$C$2:$C$119,BE$1)+CARDS('12-13 Teamsheets'!$H$2:$Z$126,$A145,$CX$2,'12-13 Teamsheets'!$C$2:$C$126,BE$1)+CARDS('13-14 Teamsheets'!$H$2:$Z$132,$A145,$CX$2,'13-14 Teamsheets'!$C$2:$C$132,BE$1)+CARDS('14-15 Teamsheets'!$H$2:$Z$136,$A145,$CX$2,'14-15 Teamsheets'!$C$2:$C$136,BE$1)) &amp; "(" &amp; (CARDS('08-09 Teamsheets'!$H$2:$Z$92,$A145,$CX$3,'08-09 Teamsheets'!$C$2:$C$92,BE$1)+CARDS('09-10 Teamsheets'!$H$2:$Z$98,$A145,$CX$3,'09-10 Teamsheets'!$C$2:$C$98,BE$1)+CARDS('10-11 Teamsheets'!$H$2:$Z$107,$A145,$CX$3,'10-11 Teamsheets'!$C$2:$C$107,BE$1)+CARDS('11-12 Teamsheets'!$H$2:$Z$119,$A145,$CX$3,'11-12 Teamsheets'!$C$2:$C$119,BE$1)+CARDS('12-13 Teamsheets'!$H$2:$Z$126,$A145,$CX$3,'12-13 Teamsheets'!$C$2:$C$126,BE$1)+CARDS('13-14 Teamsheets'!$H$2:$Z$132,$A145,$CX$3,'13-14 Teamsheets'!$C$2:$C$132,BE$1)+CARDS('14-15 Teamsheets'!$H$2:$Z$136,$A145,$CX$3,'14-15 Teamsheets'!$C$2:$C$136,BE$1)) &amp; ")"</f>
        <v>0(0)</v>
      </c>
      <c r="BI145" s="82">
        <f>MINS_PLAYED('08-09 Teamsheets'!$H$2:$R$92,$A145,'08-09 Teamsheets'!$C$2:$C$92,BE$1)+MINS_PLAYED('09-10 Teamsheets'!$H$2:$R$98,$A145,'09-10 Teamsheets'!$C$2:$C$98,BE$1)+ MINS_AS_SUB('08-09 Teamsheets'!$S$2:$Z$92,$A145,'08-09 Teamsheets'!$C$2:$C$92,BE$1)+ MINS_AS_SUB('09-10 Teamsheets'!$S$2:$Z$98,$A145,'09-10 Teamsheets'!$C$2:$C$98,BE$1)+MINS_PLAYED('10-11 Teamsheets'!$H$2:$R$107,$A145,'10-11 Teamsheets'!$C$2:$C$107,BE$1)+MINS_AS_SUB('10-11 Teamsheets'!$S$2:$Z$107,$A145,'10-11 Teamsheets'!$C$2:$C$107,BE$1)+MINS_PLAYED('11-12 Teamsheets'!$H$2:$R$119,$A145,'11-12 Teamsheets'!$C$2:$C$119,BE$1)+MINS_AS_SUB('11-12 Teamsheets'!$S$2:$Z$119,$A145,'11-12 Teamsheets'!$C$2:$C$119,BE$1)+MINS_PLAYED('12-13 Teamsheets'!$H$2:$R$126,$A145,'12-13 Teamsheets'!$C$2:$C$126,BE$1)+MINS_AS_SUB('12-13 Teamsheets'!$S$2:$Z$126,$A145,'12-13 Teamsheets'!$C$2:$C$126,BE$1)+MINS_PLAYED('13-14 Teamsheets'!$H$2:$R$132,$A145,'13-14 Teamsheets'!$C$2:$C$132,BE$1)+MINS_AS_SUB('13-14 Teamsheets'!$S$2:$Z$132,$A145,'13-14 Teamsheets'!$C$2:$C$132,BE$1)+MINS_PLAYED('14-15 Teamsheets'!$H$2:$R$136,$A145,'14-15 Teamsheets'!$C$2:$C$136,BE$1)+MINS_AS_SUB('14-15 Teamsheets'!$S$2:$Z$136,$A145,'14-15 Teamsheets'!$C$2:$C$136,BE$1)</f>
        <v>0</v>
      </c>
      <c r="BJ145" s="27" t="str">
        <f>(APPS('07-08 Teamsheets'!$H$2:$R$88,$A145,'07-08 Teamsheets'!$C$2:$C$88,BJ$1)+APPS('08-09 Teamsheets'!$H$2:$R$92,$A145,'08-09 Teamsheets'!$C$2:$C$92,BJ$1)+APPS('09-10 Teamsheets'!$H$2:$R$98,$A145,'09-10 Teamsheets'!$C$2:$C$98,BJ$1)+APPS('10-11 Teamsheets'!$H$2:$R$106,$A145,'10-11 Teamsheets'!$C$2:$C$106,BJ$1)+APPS('11-12 Teamsheets'!$H$2:$R$119,$A145,'11-12 Teamsheets'!$C$2:$C$119,BJ$1)+APPS('12-13 Teamsheets'!$H$2:$R$126,$A145,'12-13 Teamsheets'!$C$2:$C$126,BJ$1)+APPS('13-14 Teamsheets'!$H$2:$R$132,$A145,'13-14 Teamsheets'!$C$2:$C$132,BJ$1)+APPS('14-15 Teamsheets'!$H$2:$R$136,$A145,'14-15 Teamsheets'!$C$2:$C$136,BJ$1)) &amp; "(" &amp; (SUBS('07-08 Teamsheets'!$S$2:$Z$88,$A145,'07-08 Teamsheets'!$C$2:$C$88,BJ$1)+SUBS('08-09 Teamsheets'!$S$2:$Z$92,$A145,'08-09 Teamsheets'!$C$2:$C$92,BJ$1)+SUBS('09-10 Teamsheets'!$S$2:$Z$98,$A145,'09-10 Teamsheets'!$C$2:$C$98,BJ$1)+SUBS('10-11 Teamsheets'!$S$2:$Z$106,$A145,'10-11 Teamsheets'!$C$2:$C$106,BJ$1)+SUBS('11-12 Teamsheets'!$S$2:$Z$119,$A145,'11-12 Teamsheets'!$C$2:$C$119,BJ$1)+SUBS('12-13 Teamsheets'!$S$2:$Z$126,$A145,'12-13 Teamsheets'!$C$2:$C$126,BJ$1)+SUBS('13-14 Teamsheets'!$S$2:$Z$132,$A145,'13-14 Teamsheets'!$C$2:$C$132,BJ$1)+SUBS('14-15 Teamsheets'!$S$2:$Z$136,$A145,'14-15 Teamsheets'!$C$2:$C$136,BJ$1)) &amp; ")"</f>
        <v>0(0)</v>
      </c>
      <c r="BK145" s="27" t="str">
        <f>(GOALS('07-08 Teamsheets'!$H$2:$R$88,$A145,'07-08 Teamsheets'!$C$2:$C$88,BJ$1)+GOALS('08-09 Teamsheets'!$H$2:$R$92,$A145,'08-09 Teamsheets'!$C$2:$C$92,BJ$1)+GOALS('09-10 Teamsheets'!$H$2:$R$98,$A145,'09-10 Teamsheets'!$C$2:$C$98,BJ$1)+GOALS('10-11 Teamsheets'!$H$2:$R$106,$A145,'10-11 Teamsheets'!$C$2:$C$106,BJ$1)+GOALS('11-12 Teamsheets'!$H$2:$R$119,$A145,'11-12 Teamsheets'!$C$2:$C$119,BJ$1)+GOALS('12-13 Teamsheets'!$H$2:$R$126,$A145,'12-13 Teamsheets'!$C$2:$C$126,BJ$1)+GOALS('13-14 Teamsheets'!$H$2:$R$132,$A145,'13-14 Teamsheets'!$C$2:$C$132,BJ$1)+GOALS('14-15 Teamsheets'!$H$2:$R$136,$A145,'14-15 Teamsheets'!$C$2:$C$136,BJ$1)) &amp; "(" &amp; (GOALS('07-08 Teamsheets'!$S$2:$Z$88,$A145,'07-08 Teamsheets'!$C$2:$C$88,BJ$1)+GOALS('08-09 Teamsheets'!$S$2:$Z$92,$A145,'08-09 Teamsheets'!$C$2:$C$92,BJ$1)+GOALS('09-10 Teamsheets'!$S$2:$Z$98,$A145,'09-10 Teamsheets'!$C$2:$C$98,BJ$1)+GOALS('10-11 Teamsheets'!$S$2:$Z$106,$A145,'10-11 Teamsheets'!$C$2:$C$106,BJ$1)+GOALS('11-12 Teamsheets'!$S$2:$Z$119,$A145,'11-12 Teamsheets'!$C$2:$C$119,BJ$1)+GOALS('12-13 Teamsheets'!$S$2:$Z$126,$A145,'12-13 Teamsheets'!$C$2:$C$126,BJ$1)+GOALS('13-14 Teamsheets'!$S$2:$Z$132,$A145,'13-14 Teamsheets'!$C$2:$C$132,BJ$1)+GOALS('14-15 Teamsheets'!$S$2:$Z$136,$A145,'14-15 Teamsheets'!$C$2:$C$136,BJ$1)) &amp; ")"</f>
        <v>0(0)</v>
      </c>
      <c r="BL145" s="27">
        <f>Clean_sheet('07-08 Teamsheets'!$C$2:$H$92,$A145,BJ$1)+Clean_sheet('08-09 Teamsheets'!$C$2:$H$92,$A145,BJ$1)+Clean_sheet('09-10 Teamsheets'!$C$2:$H$98,$A145,BJ$1)+Clean_sheet('10-11 Teamsheets'!$C$2:$H$106,$A145,BJ$1)+Clean_sheet('11-12 Teamsheets'!$C$2:$H$119,$A145,BJ$1)+Clean_sheet('12-13 Teamsheets'!$C$2:$H$126,$A145,BJ$1)+Clean_sheet('13-14 Teamsheets'!$C$2:$H$132,$A145,BJ$1)+Clean_sheet('14-15 Teamsheets'!$C$2:$H$136,$A145,BJ$1)</f>
        <v>0</v>
      </c>
      <c r="BM145" s="27" t="str">
        <f>(CARDS('07-08 Teamsheets'!$H$2:$Z$88,$A145,$CX$2,'07-08 Teamsheets'!$C$2:$C$88,BJ$1)+CARDS('08-09 Teamsheets'!$H$2:$Z$92,$A145,$CX$2,'08-09 Teamsheets'!$C$2:$C$92,BJ$1)+CARDS('09-10 Teamsheets'!$H$2:$Z$98,$A145,$CX$2,'09-10 Teamsheets'!$C$2:$C$98,BJ$1)+CARDS('10-11 Teamsheets'!$H$2:$Z$106,$A145,$CX$2,'10-11 Teamsheets'!$C$2:$C$106,BJ$1)+CARDS('11-12 Teamsheets'!$H$2:$Z$119,$A145,$CX$2,'11-12 Teamsheets'!$C$2:$C$119,BJ$1)+CARDS('12-13 Teamsheets'!$H$2:$Z$126,$A145,$CX$2,'12-13 Teamsheets'!$C$2:$C$126,BJ$1)+CARDS('13-14 Teamsheets'!$H$2:$Z$132,$A145,$CX$2,'13-14 Teamsheets'!$C$2:$C$132,BJ$1)+CARDS('14-15 Teamsheets'!$H$2:$Z$136,$A145,$CX$2,'14-15 Teamsheets'!$C$2:$C$136,BJ$1)) &amp; "(" &amp; (CARDS('07-08 Teamsheets'!$H$2:$Z$88,$A145,$CX$3,'07-08 Teamsheets'!$C$2:$C$88,BJ$1)+CARDS('08-09 Teamsheets'!$H$2:$Z$92,$A145,$CX$3,'08-09 Teamsheets'!$C$2:$C$92,BJ$1)+CARDS('09-10 Teamsheets'!$H$2:$Z$98,$A145,$CX$3,'09-10 Teamsheets'!$C$2:$C$98,BJ$1)+CARDS('10-11 Teamsheets'!$H$2:$Z$106,$A145,$CX$3,'10-11 Teamsheets'!$C$2:$C$106,BJ$1)+CARDS('11-12 Teamsheets'!$H$2:$Z$119,$A145,$CX$3,'11-12 Teamsheets'!$C$2:$C$119,BJ$1)+CARDS('12-13 Teamsheets'!$H$2:$Z$126,$A145,$CX$3,'12-13 Teamsheets'!$C$2:$C$126,BJ$1)+CARDS('13-14 Teamsheets'!$H$2:$Z$132,$A145,$CX$3,'13-14 Teamsheets'!$C$2:$C$132,BJ$1)+CARDS('14-15 Teamsheets'!$H$2:$Z$136,$A145,$CX$3,'14-15 Teamsheets'!$C$2:$C$136,BJ$1)) &amp; ")"</f>
        <v>0(0)</v>
      </c>
      <c r="BN145" s="82">
        <f>MINS_PLAYED('07-08 Teamsheets'!$H$2:$R$88,$A145,'07-08 Teamsheets'!$C$2:$C$88,BJ$1)+MINS_PLAYED('08-09 Teamsheets'!$H$2:$R$92,$A145,'08-09 Teamsheets'!$C$2:$C$92,BJ$1)+MINS_PLAYED('09-10 Teamsheets'!$H$2:$R$98,$A145,'09-10 Teamsheets'!$C$2:$C$98,BJ$1)+MINS_PLAYED('10-11 Teamsheets'!$H$2:$R$106,$A145,'10-11 Teamsheets'!$C$2:$C$106,BJ$1)+MINS_PLAYED('11-12 Teamsheets'!$H$2:$R$119,$A145,'11-12 Teamsheets'!$C$2:$C$119,BJ$1)+MINS_PLAYED('12-13 Teamsheets'!$H$2:$R$126,$A145,'12-13 Teamsheets'!$C$2:$C$126,BJ$1)+MINS_PLAYED('13-14 Teamsheets'!$H$2:$R$132,$A145,'13-14 Teamsheets'!$C$2:$C$132,BJ$1)+MINS_PLAYED('14-15 Teamsheets'!$H$2:$R$136,$A145,'14-15 Teamsheets'!$C$2:$C$136,BJ$1)+MINS_AS_SUB('07-08 Teamsheets'!$S$2:$Z$88,$A145,'07-08 Teamsheets'!$C$2:$C$88,BJ$1)+MINS_AS_SUB('08-09 Teamsheets'!$S$2:$Z$92,$A145,'08-09 Teamsheets'!$C$2:$C$92,BJ$1)+MINS_AS_SUB('09-10 Teamsheets'!$S$2:$Z$98,$A145,'09-10 Teamsheets'!$C$2:$C$98,BJ$1)+MINS_AS_SUB('10-11 Teamsheets'!$S$2:$Z$106,$A145,'10-11 Teamsheets'!$C$2:$C$106,BJ$1)+MINS_AS_SUB('11-12 Teamsheets'!$S$2:$Z$119,$A145,'11-12 Teamsheets'!$C$2:$C$119,BJ$1)+MINS_AS_SUB('12-13 Teamsheets'!$S$2:$Z$126,$A145,'12-13 Teamsheets'!$C$2:$C$126,BJ$1)+MINS_AS_SUB('13-14 Teamsheets'!$S$2:$Z$132,$A145,'13-14 Teamsheets'!$C$2:$C$132,BJ$1)+MINS_AS_SUB('14-15 Teamsheets'!$S$2:$Z$136,$A145,'14-15 Teamsheets'!$C$2:$C$136,BJ$1)</f>
        <v>0</v>
      </c>
      <c r="BO145" s="27" t="str">
        <f>(APPS('07-08 Teamsheets'!$H$2:$R$88,$A145,'07-08 Teamsheets'!$C$2:$C$88,BO$1)+APPS('08-09 Teamsheets'!$H$2:$R$92,$A145,'08-09 Teamsheets'!$C$2:$C$92,BO$1)+APPS('09-10 Teamsheets'!$H$2:$R$98,$A145,'09-10 Teamsheets'!$C$2:$C$98,BO$1)+APPS('10-11 Teamsheets'!$H$2:$R$106,$A145,'10-11 Teamsheets'!$C$2:$C$106,BO$1)+APPS('11-12 Teamsheets'!$H$2:$R$119,$A145,'11-12 Teamsheets'!$C$2:$C$119,BO$1)+APPS('12-13 Teamsheets'!$H$2:$R$126,$A145,'12-13 Teamsheets'!$C$2:$C$126,BO$1)+APPS('13-14 Teamsheets'!$H$2:$R$132,$A145,'13-14 Teamsheets'!$C$2:$C$132,BO$1)+APPS('14-15 Teamsheets'!$H$2:$R$136,$A145,'14-15 Teamsheets'!$C$2:$C$136,BO$1)) &amp; "(" &amp; (SUBS('07-08 Teamsheets'!$S$2:$Z$88,$A145,'07-08 Teamsheets'!$C$2:$C$88,BO$1)+SUBS('08-09 Teamsheets'!$S$2:$Z$92,$A145,'08-09 Teamsheets'!$C$2:$C$92,BO$1)+SUBS('09-10 Teamsheets'!$S$2:$Z$98,$A145,'09-10 Teamsheets'!$C$2:$C$98,BO$1)+SUBS('10-11 Teamsheets'!$S$2:$Z$106,$A145,'10-11 Teamsheets'!$C$2:$C$106,BO$1)+SUBS('11-12 Teamsheets'!$S$2:$Z$119,$A145,'11-12 Teamsheets'!$C$2:$C$119,BO$1)+SUBS('12-13 Teamsheets'!$S$2:$Z$126,$A145,'12-13 Teamsheets'!$C$2:$C$126,BO$1)+SUBS('13-14 Teamsheets'!$S$2:$Z$132,$A145,'13-14 Teamsheets'!$C$2:$C$132,BO$1)+SUBS('14-15 Teamsheets'!$S$2:$Z$136,$A145,'14-15 Teamsheets'!$C$2:$C$136,BO$1)) &amp; ")"</f>
        <v>0(0)</v>
      </c>
      <c r="BP145" s="27" t="str">
        <f>(GOALS('07-08 Teamsheets'!$H$2:$R$88,$A145,'07-08 Teamsheets'!$C$2:$C$88,BO$1)+GOALS('08-09 Teamsheets'!$H$2:$R$92,$A145,'08-09 Teamsheets'!$C$2:$C$92,BO$1)+GOALS('09-10 Teamsheets'!$H$2:$R$98,$A145,'09-10 Teamsheets'!$C$2:$C$98,BO$1)+GOALS('10-11 Teamsheets'!$H$2:$R$106,$A145,'10-11 Teamsheets'!$C$2:$C$106,BO$1)+GOALS('11-12 Teamsheets'!$H$2:$R$119,$A145,'11-12 Teamsheets'!$C$2:$C$119,BO$1)+GOALS('12-13 Teamsheets'!$H$2:$R$126,$A145,'12-13 Teamsheets'!$C$2:$C$126,BO$1)+GOALS('13-14 Teamsheets'!$H$2:$R$132,$A145,'13-14 Teamsheets'!$C$2:$C$132,BO$1)+GOALS('14-15 Teamsheets'!$H$2:$R$136,$A145,'14-15 Teamsheets'!$C$2:$C$136,BO$1)) &amp; "(" &amp; (GOALS('07-08 Teamsheets'!$S$2:$Z$88,$A145,'07-08 Teamsheets'!$C$2:$C$88,BO$1)+GOALS('08-09 Teamsheets'!$S$2:$Z$92,$A145,'08-09 Teamsheets'!$C$2:$C$92,BO$1)+GOALS('09-10 Teamsheets'!$S$2:$Z$98,$A145,'09-10 Teamsheets'!$C$2:$C$98,BO$1)+GOALS('10-11 Teamsheets'!$S$2:$Z$106,$A145,'10-11 Teamsheets'!$C$2:$C$106,BO$1)+GOALS('11-12 Teamsheets'!$S$2:$Z$119,$A145,'11-12 Teamsheets'!$C$2:$C$119,BO$1)+GOALS('12-13 Teamsheets'!$S$2:$Z$126,$A145,'12-13 Teamsheets'!$C$2:$C$126,BO$1)+GOALS('13-14 Teamsheets'!$S$2:$Z$132,$A145,'13-14 Teamsheets'!$C$2:$C$132,BO$1)+GOALS('14-15 Teamsheets'!$S$2:$Z$136,$A145,'14-15 Teamsheets'!$C$2:$C$136,BO$1)) &amp; ")"</f>
        <v>0(0)</v>
      </c>
      <c r="BQ145" s="27">
        <f>Clean_sheet('07-08 Teamsheets'!$C$2:$H$92,$A145,BO$1)+Clean_sheet('08-09 Teamsheets'!$C$2:$H$92,$A145,BO$1)+Clean_sheet('09-10 Teamsheets'!$C$2:$H$98,$A145,BO$1)+Clean_sheet('10-11 Teamsheets'!$C$2:$H$106,$A145,BO$1)+Clean_sheet('11-12 Teamsheets'!$C$2:$H$119,$A145,BO$1)+Clean_sheet('12-13 Teamsheets'!$C$2:$H$126,$A145,BO$1)+Clean_sheet('13-14 Teamsheets'!$C$2:$H$132,$A145,BO$1)+Clean_sheet('14-15 Teamsheets'!$C$2:$H$136,$A145,BO$1)</f>
        <v>0</v>
      </c>
      <c r="BR145" s="27" t="str">
        <f>(CARDS('07-08 Teamsheets'!$H$2:$Z$88,$A145,$CX$2,'07-08 Teamsheets'!$C$2:$C$88,BO$1)+CARDS('08-09 Teamsheets'!$H$2:$Z$92,$A145,$CX$2,'08-09 Teamsheets'!$C$2:$C$92,BO$1)+CARDS('09-10 Teamsheets'!$H$2:$Z$98,$A145,$CX$2,'09-10 Teamsheets'!$C$2:$C$98,BO$1)+CARDS('10-11 Teamsheets'!$H$2:$Z$106,$A145,$CX$2,'10-11 Teamsheets'!$C$2:$C$106,BO$1)+CARDS('11-12 Teamsheets'!$H$2:$Z$119,$A145,$CX$2,'11-12 Teamsheets'!$C$2:$C$119,BO$1)+CARDS('12-13 Teamsheets'!$H$2:$Z$126,$A145,$CX$2,'12-13 Teamsheets'!$C$2:$C$126,BO$1)+CARDS('13-14 Teamsheets'!$H$2:$Z$132,$A145,$CX$2,'13-14 Teamsheets'!$C$2:$C$132,BO$1)+CARDS('14-15 Teamsheets'!$H$2:$Z$136,$A145,$CX$2,'14-15 Teamsheets'!$C$2:$C$136,BO$1)) &amp; "(" &amp; (CARDS('07-08 Teamsheets'!$H$2:$Z$88,$A145,$CX$3,'07-08 Teamsheets'!$C$2:$C$88,BO$1)+CARDS('08-09 Teamsheets'!$H$2:$Z$92,$A145,$CX$3,'08-09 Teamsheets'!$C$2:$C$92,BO$1)+CARDS('09-10 Teamsheets'!$H$2:$Z$98,$A145,$CX$3,'09-10 Teamsheets'!$C$2:$C$98,BO$1)+CARDS('10-11 Teamsheets'!$H$2:$Z$106,$A145,$CX$3,'10-11 Teamsheets'!$C$2:$C$106,BO$1)+CARDS('11-12 Teamsheets'!$H$2:$Z$119,$A145,$CX$3,'11-12 Teamsheets'!$C$2:$C$119,BO$1)+CARDS('12-13 Teamsheets'!$H$2:$Z$126,$A145,$CX$3,'12-13 Teamsheets'!$C$2:$C$126,BO$1)+CARDS('13-14 Teamsheets'!$H$2:$Z$132,$A145,$CX$3,'13-14 Teamsheets'!$C$2:$C$132,BO$1)+CARDS('14-15 Teamsheets'!$H$2:$Z$136,$A145,$CX$3,'14-15 Teamsheets'!$C$2:$C$136,BO$1)) &amp; ")"</f>
        <v>0(0)</v>
      </c>
      <c r="BS145" s="82">
        <f>MINS_PLAYED('07-08 Teamsheets'!$H$2:$R$88,$A145,'07-08 Teamsheets'!$C$2:$C$88,BO$1)+MINS_PLAYED('08-09 Teamsheets'!$H$2:$R$92,$A145,'08-09 Teamsheets'!$C$2:$C$92,BO$1)+MINS_PLAYED('09-10 Teamsheets'!$H$2:$R$98,$A145,'09-10 Teamsheets'!$C$2:$C$98,BO$1)+MINS_PLAYED('10-11 Teamsheets'!$H$2:$R$106,$A145,'10-11 Teamsheets'!$C$2:$C$106,BO$1)+MINS_PLAYED('11-12 Teamsheets'!$H$2:$R$119,$A145,'11-12 Teamsheets'!$C$2:$C$119,BO$1)+MINS_PLAYED('12-13 Teamsheets'!$H$2:$R$126,$A145,'12-13 Teamsheets'!$C$2:$C$126,BO$1)+MINS_PLAYED('13-14 Teamsheets'!$H$2:$R$132,$A145,'13-14 Teamsheets'!$C$2:$C$132,BO$1)+MINS_PLAYED('14-15 Teamsheets'!$H$2:$R$136,$A145,'14-15 Teamsheets'!$C$2:$C$136,BO$1)+MINS_AS_SUB('07-08 Teamsheets'!$S$2:$Z$88,$A145,'07-08 Teamsheets'!$C$2:$C$88,BO$1)+MINS_AS_SUB('08-09 Teamsheets'!$S$2:$Z$92,$A145,'08-09 Teamsheets'!$C$2:$C$92,BO$1)+MINS_AS_SUB('09-10 Teamsheets'!$S$2:$Z$98,$A145,'09-10 Teamsheets'!$C$2:$C$98,BO$1)+MINS_AS_SUB('10-11 Teamsheets'!$S$2:$Z$106,$A145,'10-11 Teamsheets'!$C$2:$C$106,BO$1)+MINS_AS_SUB('11-12 Teamsheets'!$S$2:$Z$119,$A145,'11-12 Teamsheets'!$C$2:$C$119,BO$1)+MINS_AS_SUB('12-13 Teamsheets'!$S$2:$Z$126,$A145,'12-13 Teamsheets'!$C$2:$C$126,BO$1)+MINS_AS_SUB('13-14 Teamsheets'!$S$2:$Z$132,$A145,'13-14 Teamsheets'!$C$2:$C$132,BO$1)+MINS_AS_SUB('14-15 Teamsheets'!$S$2:$Z$136,$A145,'14-15 Teamsheets'!$C$2:$C$136,BO$1)</f>
        <v>0</v>
      </c>
      <c r="BT145" s="71">
        <f>APPS('05-06 Teamsheets'!$H$2:$R$71,$A145,'05-06 Teamsheets'!$C$2:$C$71,B$1)+SUBS('05-06 Teamsheets'!$S$2:$W$71,$A145,'05-06 Teamsheets'!$C$2:$C$71,B$1)+APPS('06-07 Teamsheets'!$H$2:$R$83,$A145,'06-07 Teamsheets'!$C$2:$C$83,G$1)+SUBS('06-07 Teamsheets'!$S$2:$Z$83,$A145,'06-07 Teamsheets'!$C$2:$C$83,G$1)+APPS('07-08 Teamsheets'!$H$2:$R$88,$A145,'07-08 Teamsheets'!$C$2:$C$88,L$1)+SUBS('07-08 Teamsheets'!$S$2:$Z$88,$A145,'07-08 Teamsheets'!$C$2:$C$88,L$1)+APPS('08-09 Teamsheets'!$H$2:$R$92,$A145,'08-09 Teamsheets'!$C$2:$C$92,Q$1)+SUBS('08-09 Teamsheets'!$S$2:$Z$92,$A145,'08-09 Teamsheets'!$C$2:$C$92,Q$1)+APPS('09-10 Teamsheets'!$H$2:$R$98,$A145,'09-10 Teamsheets'!$C$2:$C$98,Q$1)+SUBS('09-10 Teamsheets'!$S$2:$Z$98,$A145,'09-10 Teamsheets'!$C$2:$C$98,Q$1)+APPS('10-11 Teamsheets'!$H$2:$R$107,$A145,'10-11 Teamsheets'!$C$2:$C$107,Q$1)+SUBS('10-11 Teamsheets'!$S$2:$Z$107,$A145,'10-11 Teamsheets'!$C$2:$C$107,Q$1)+APPS('11-12 Teamsheets'!$H$2:$R$119,$A145,'11-12 Teamsheets'!$C$2:$C$119,Q$1)+SUBS('11-12 Teamsheets'!$S$2:$Z$119,$A145,'11-12 Teamsheets'!$C$2:$C$119,Q$1)+APPS('12-13 Teamsheets'!$H$2:$R$126,$A145,'12-13 Teamsheets'!$C$2:$C$126,Q$1)+SUBS('12-13 Teamsheets'!$S$2:$Z$126,$A145,'12-13 Teamsheets'!$C$2:$C$126,Q$1)+APPS('13-14 Teamsheets'!$H$2:$R$132,$A145,'13-14 Teamsheets'!$C$2:$C$132,Q$1)+SUBS('13-14 Teamsheets'!$S$2:$Z$132,$A145,'13-14 Teamsheets'!$C$2:$C$132,Q$1)+APPS('14-15 Teamsheets'!$H$2:$R$136,$A145,'14-15 Teamsheets'!$C$2:$C$136,Q$1)+SUBS('14-15 Teamsheets'!$S$2:$Z$136,$A145,'14-15 Teamsheets'!$C$2:$C$136,Q$1)</f>
        <v>7</v>
      </c>
      <c r="BU145" s="132">
        <v>2</v>
      </c>
      <c r="BV145" s="27">
        <f>APPS('07-08 Teamsheets'!$H$2:$R$88,$A145,'07-08 Teamsheets'!$C$2:$C$88,AZ$1)+SUBS('07-08 Teamsheets'!$S$2:$Z$88,$A145,'07-08 Teamsheets'!$C$2:$C$88,AZ$1)+APPS('11-12 Teamsheets'!$H$2:$R$119,$A145,'11-12 Teamsheets'!$C$2:$C$119,AZ$1)+SUBS('11-12 Teamsheets'!$S$2:$Z$119,$A145,'11-12 Teamsheets'!$C$2:$C$119,AZ$1)+APPS('12-13 Teamsheets'!$H$2:$R$126,$A145,'12-13 Teamsheets'!$C$2:$C$126,AZ$1)+SUBS('12-13 Teamsheets'!$S$2:$Z$126,$A145,'12-13 Teamsheets'!$C$2:$C$126,AZ$1)+APPS('13-14 Teamsheets'!$H$2:$R$132,$A145,'13-14 Teamsheets'!$C$2:$C$132,AZ$1)+SUBS('13-14 Teamsheets'!$S$2:$Z$132,$A145,'13-14 Teamsheets'!$C$2:$C$132,AZ$1)+APPS('14-15 Teamsheets'!$H$2:$R$136,$A145,'14-15 Teamsheets'!$C$2:$C$136,AZ$1)+SUBS('14-15 Teamsheets'!$S$2:$Z$136,$A145,'14-15 Teamsheets'!$C$2:$C$136,AZ$1)+APPS('08-09 Teamsheets'!$H$2:$R$92,$A145,'08-09 Teamsheets'!$C$2:$C$92,BE$1)+APPS('09-10 Teamsheets'!$H$2:$R$98,$A145,'09-10 Teamsheets'!$C$2:$C$98,BE$1)+SUBS('08-09 Teamsheets'!$S$2:$Z$92,$A145,'08-09 Teamsheets'!$C$2:$C$92,BE$1)+SUBS('09-10 Teamsheets'!$S$2:$Z$98,$A145,'09-10 Teamsheets'!$C$2:$C$98,BE$1)+APPS('10-11 Teamsheets'!$H$2:$R$107,$A145,'10-11 Teamsheets'!$C$2:$C$107,BE$1)+SUBS('10-11 Teamsheets'!$S$2:$Z$107,$A145,'10-11 Teamsheets'!$C$2:$C$107,BE$1)+APPS('11-12 Teamsheets'!$H$2:$R$119,$A145,'11-12 Teamsheets'!$C$2:$C$119,BE$1)+SUBS('11-12 Teamsheets'!$S$2:$Z$119,$A145,'11-12 Teamsheets'!$C$2:$C$119,BE$1)+APPS('12-13 Teamsheets'!$H$2:$R$126,$A145,'12-13 Teamsheets'!$C$2:$C$126,BE$1)+SUBS('12-13 Teamsheets'!$S$2:$Z$126,$A145,'12-13 Teamsheets'!$C$2:$C$126,BE$1)+APPS('13-14 Teamsheets'!$H$2:$R$132,$A145,'13-14 Teamsheets'!$C$2:$C$132,BE$1)+SUBS('13-14 Teamsheets'!$S$2:$Z$132,$A145,'13-14 Teamsheets'!$C$2:$C$132,BE$1)+APPS('14-15 Teamsheets'!$H$2:$R$136,$A145,'14-15 Teamsheets'!$C$2:$C$136,BE$1)+SUBS('14-15 Teamsheets'!$S$2:$Z$136,$A145,'14-15 Teamsheets'!$C$2:$C$136,BE$1)</f>
        <v>0</v>
      </c>
      <c r="BW145" s="27">
        <f>APPS('07-08 Teamsheets'!$H$2:$R$88,$A145,'07-08 Teamsheets'!$C$2:$C$88,BJ$1)+APPS('08-09 Teamsheets'!$H$2:$R$92,$A145,'08-09 Teamsheets'!$C$2:$C$92,BJ$1)+APPS('09-10 Teamsheets'!$H$2:$R$98,$A145,'09-10 Teamsheets'!$C$2:$C$98,BJ$1)+SUBS('07-08 Teamsheets'!$S$2:$Z$88,$A145,'07-08 Teamsheets'!$C$2:$C$88,BJ$1)+SUBS('08-09 Teamsheets'!$S$2:$Z$92,$A145,'08-09 Teamsheets'!$C$2:$C$92,BJ$1)+SUBS('09-10 Teamsheets'!$S$2:$Z$98,$A145,'09-10 Teamsheets'!$C$2:$C$98,BJ$1)+APPS('10-11 Teamsheets'!$H$2:$R$107,$A145,'10-11 Teamsheets'!$C$2:$C$107,BJ$1)+SUBS('10-11 Teamsheets'!$S$2:$Z$107,$A145,'10-11 Teamsheets'!$C$2:$C$107,BJ$1)+APPS('11-12 Teamsheets'!$H$2:$R$119,$A145,'11-12 Teamsheets'!$C$2:$C$119,BJ$1)+SUBS('11-12 Teamsheets'!$S$2:$Z$111,$A145,'11-12 Teamsheets'!$C$2:$C$119,BJ$1)+APPS('12-13 Teamsheets'!$H$2:$R$126,$A145,'12-13 Teamsheets'!$C$2:$C$126,BJ$1)+SUBS('12-13 Teamsheets'!$S$2:$Z$118,$A145,'12-13 Teamsheets'!$C$2:$C$126,BJ$1)+APPS('13-14 Teamsheets'!$H$2:$R$132,$A145,'13-14 Teamsheets'!$C$2:$C$132,BJ$1)+SUBS('13-14 Teamsheets'!$S$2:$Z$124,$A145,'13-14 Teamsheets'!$C$2:$C$132,BJ$1)+APPS('14-15 Teamsheets'!$H$2:$R$136,$A145,'14-15 Teamsheets'!$C$2:$C$136,BJ$1)+SUBS('14-15 Teamsheets'!$S$2:$Z$128,$A145,'14-15 Teamsheets'!$C$2:$C$136,BJ$1)</f>
        <v>0</v>
      </c>
      <c r="BX145" s="27">
        <f>APPS('07-08 Teamsheets'!$H$2:$R$88,$A145,'07-08 Teamsheets'!$C$2:$C$88,BO$1)+APPS('08-09 Teamsheets'!$H$2:$R$92,$A145,'08-09 Teamsheets'!$C$2:$C$92,BO$1)+APPS('09-10 Teamsheets'!$H$2:$R$98,$A145,'09-10 Teamsheets'!$C$2:$C$98,BO$1)+SUBS('07-08 Teamsheets'!$S$2:$Z$88,$A145,'07-08 Teamsheets'!$C$2:$C$88,BO$1)+SUBS('08-09 Teamsheets'!$S$2:$Z$92,$A145,'08-09 Teamsheets'!$C$2:$C$92,BO$1)+SUBS('09-10 Teamsheets'!$S$2:$Z$98,$A145,'09-10 Teamsheets'!$C$2:$C$98,BO$1)+APPS('10-11 Teamsheets'!$H$2:$R$107,$A145,'10-11 Teamsheets'!$C$2:$C$107,BO$1)+SUBS('10-11 Teamsheets'!$S$2:$Z$107,$A145,'10-11 Teamsheets'!$C$2:$C$107,BO$1)+APPS('11-12 Teamsheets'!$H$2:$R$119,$A145,'11-12 Teamsheets'!$C$2:$C$119,BO$1)+SUBS('11-12 Teamsheets'!$S$2:$Z$119,$A145,'11-12 Teamsheets'!$C$2:$C$119,BO$1)+APPS('12-13 Teamsheets'!$H$2:$R$126,$A145,'12-13 Teamsheets'!$C$2:$C$126,BO$1)+SUBS('12-13 Teamsheets'!$S$2:$Z$126,$A145,'12-13 Teamsheets'!$C$2:$C$126,BO$1)+APPS('13-14 Teamsheets'!$H$2:$R$132,$A145,'13-14 Teamsheets'!$C$2:$C$132,BO$1)+SUBS('13-14 Teamsheets'!$S$2:$Z$132,$A145,'13-14 Teamsheets'!$C$2:$C$132,BO$1)+APPS('14-15 Teamsheets'!$H$2:$R$136,$A145,'14-15 Teamsheets'!$C$2:$C$136,BO$1)+SUBS('14-15 Teamsheets'!$S$2:$Z$136,$A145,'14-15 Teamsheets'!$C$2:$C$136,BO$1)</f>
        <v>0</v>
      </c>
      <c r="BY145" s="28">
        <f t="shared" si="55"/>
        <v>2</v>
      </c>
      <c r="BZ145" s="27" t="str">
        <f>(APPS('05-06 Teamsheets'!$H$2:$R$71,$A145) + APPS('06-07 Teamsheets'!$H$2:$R$83,$A145) +APPS('07-08 Teamsheets'!$H$2:$R$88,$A145) + APPS('08-09 Teamsheets'!$H$2:$R$92,$A145)+APPS('09-10 Teamsheets'!$H$2:$R$98,$A145)+APPS('10-11 Teamsheets'!$H$2:$R$107,$A145)+APPS('11-12 Teamsheets'!$H$2:$R$119,$A145)+APPS('12-13 Teamsheets'!$H$2:$R$126,$A145)+APPS('13-14 Teamsheets'!$H$2:$R$132,$A145)+APPS('14-15 Teamsheets'!$H$2:$R$136,$A145)) &amp; "(" &amp; (SUBS('05-06 Teamsheets'!$S$2:$W$71,$A145)+SUBS('06-07 Teamsheets'!$S$2:$Z$83,$A145)+SUBS('07-08 Teamsheets'!$S$2:$Z$88,$A145) +SUBS('08-09 Teamsheets'!$S$2:$Z$92,$A145)+SUBS('09-10 Teamsheets'!$S$2:$Z$98,$A145)+SUBS('10-11 Teamsheets'!$S$2:$Z$107,$A145)+SUBS('11-12 Teamsheets'!$S$2:$Z$119,$A145)+SUBS('12-13 Teamsheets'!$S$2:$Z$126,$A145)+SUBS('13-14 Teamsheets'!$S$2:$Z$132,$A145)+SUBS('14-15 Teamsheets'!$S$2:$Z$136,$A145)) &amp; ")"</f>
        <v>1(8)</v>
      </c>
      <c r="CA145" s="28">
        <f t="shared" si="56"/>
        <v>9</v>
      </c>
      <c r="CB145" s="71">
        <f>GOALS('05-06 Teamsheets'!$H$2:$W$71,$A145,'05-06 Teamsheets'!$C$2:$C$71,B$1)+GOALS('06-07 Teamsheets'!$H$2:$Z$83,$A145,'06-07 Teamsheets'!$C$2:$C$83,G$1)+GOALS('07-08 Teamsheets'!$H$2:$Z$88,$A145,'07-08 Teamsheets'!$C$2:$C$88,L$1)+GOALS('08-09 Teamsheets'!$H$2:$Z$92,$A145,'08-09 Teamsheets'!$C$2:$C$92,Q$1)+GOALS('09-10 Teamsheets'!$H$2:$Z$98,$A145,'09-10 Teamsheets'!$C$2:$C$98,Q$1)+GOALS('10-11 Teamsheets'!$H$2:$Z$107,$A145,'10-11 Teamsheets'!$C$2:$C$107,Q$1)+GOALS('11-12 Teamsheets'!$H$2:$Z$119,$A145,'11-12 Teamsheets'!$C$2:$C$119,Q$1)+GOALS('12-13 Teamsheets'!$H$2:$Z$126,$A145,'12-13 Teamsheets'!$C$2:$C$126,Q$1)+GOALS('13-14 Teamsheets'!$H$2:$Z$132,$A145,'13-14 Teamsheets'!$C$2:$C$132,Q$1)+GOALS('14-15 Teamsheets'!$H$2:$Z$136,$A145,'14-15 Teamsheets'!$C$2:$C$136,Q$1)</f>
        <v>2</v>
      </c>
      <c r="CC145" s="27">
        <f>GOALS('05-06 Teamsheets'!$H$2:$W$71,$A145,'05-06 Teamsheets'!$C$2:$C$71,V$1)+GOALS('05-06 Teamsheets'!$H$2:$W$71,$A145,'05-06 Teamsheets'!$C$2:$C$71,AA$1)+GOALS('06-07 Teamsheets'!$H$2:$Z$83,$A145,'06-07 Teamsheets'!$C$2:$C$83,AF$1)+GOALS('06-07 Teamsheets'!$H$2:$Z$83,$A145,'06-07 Teamsheets'!$C$2:$C$83,AK$1)+GOALS('07-08 Teamsheets'!$H$2:$Z$88,$A145,'07-08 Teamsheets'!$C$2:$C$88,AP$1)+GOALS('07-08 Teamsheets'!$H$2:$Z$88,$A145,'07-08 Teamsheets'!$C$2:$C$88,AU$1)+GOALS('07-08 Teamsheets'!$H$2:$Z$88,$A145,'07-08 Teamsheets'!$C$2:$C$88,AZ$1)+GOALS('11-12 Teamsheets'!$H$2:$Z$119,$A145,'11-12 Teamsheets'!$C$2:$C$119,AZ$1)+GOALS('12-13 Teamsheets'!$H$2:$Z$120,$A145,'12-13 Teamsheets'!$C$2:$C$120,AZ$1)+GOALS('13-14 Teamsheets'!$H$2:$Z$126,$A145,'13-14 Teamsheets'!$C$2:$C$126,AZ$1)+GOALS('14-15 Teamsheets'!$H$2:$Z$130,$A145,'14-15 Teamsheets'!$C$2:$C$130,AZ$1)+GOALS('08-09 Teamsheets'!$H$2:$Z$92,$A145,'08-09 Teamsheets'!$C$2:$C$92,BE$1)+GOALS('09-10 Teamsheets'!$H$2:$Z$98,$A145,'09-10 Teamsheets'!$C$2:$C$98,BE$1)+GOALS('10-11 Teamsheets'!$H$2:$Z$107,$A145,'10-11 Teamsheets'!$C$2:$C$107,BE$1)+GOALS('11-12 Teamsheets'!$H$2:$Z$119,$A145,'11-12 Teamsheets'!$C$2:$C$119,BE$1)+GOALS('12-13 Teamsheets'!$H$2:$Z$126,$A145,'12-13 Teamsheets'!$C$2:$C$126,BE$1)+GOALS('13-14 Teamsheets'!$H$2:$Z$132,$A145,'13-14 Teamsheets'!$C$2:$C$132,BE$1)+GOALS('14-15 Teamsheets'!$H$2:$Z$136,$A145,'14-15 Teamsheets'!$C$2:$C$136,BE$1)</f>
        <v>0</v>
      </c>
      <c r="CD145" s="27">
        <f>GOALS('07-08 Teamsheets'!$H$2:$Z$88,$A145,'07-08 Teamsheets'!$C$2:$C$88,BJ$1)
+GOALS('08-09 Teamsheets'!$H$2:$Z$92,$A145,'08-09 Teamsheets'!$C$2:$C$92,BJ$1)
+GOALS('09-10 Teamsheets'!$H$2:$Z$98,$A145,'09-10 Teamsheets'!$C$2:$C$98,BJ$1)
+GOALS('10-11 Teamsheets'!$H$2:$Z$107,$A145,'10-11 Teamsheets'!$C$2:$C$107,BJ$1)
+GOALS('11-12 Teamsheets'!$H$2:$Z$119,$A145,'11-12 Teamsheets'!$C$2:$C$119,BJ$1)
+GOALS('12-13 Teamsheets'!$H$2:$Z$124,$A145,'12-13 Teamsheets'!$C$2:$C$124,BJ$1)+GOALS('13-14 Teamsheets'!$H$2:$Z$130,$A145,'13-14 Teamsheets'!$C$2:$C$130,BJ$1)+GOALS('14-15 Teamsheets'!$H$2:$Z$134,$A145,'14-15 Teamsheets'!$C$2:$C$134,BJ$1)
+GOALS('07-08 Teamsheets'!$H$2:$Z$88,$A145,'07-08 Teamsheets'!$C$2:$C$88,BO$1)
+GOALS('08-09 Teamsheets'!$H$2:$Z$92,$A145,'08-09 Teamsheets'!$C$2:$C$92,BO$1)
+GOALS('09-10 Teamsheets'!$H$2:$Z$98,$A145,'09-10 Teamsheets'!$C$2:$C$98,BO$1)
+GOALS('10-11 Teamsheets'!$H$2:$Z$107,$A145,'10-11 Teamsheets'!$C$2:$C$107,BO$1)
+GOALS('11-12 Teamsheets'!$H$2:$Z$119,$A145,'11-12 Teamsheets'!$C$2:$C$119,BO$1)
+GOALS('12-13 Teamsheets'!$H$2:$Z$126,$A145,'12-13 Teamsheets'!$C$2:$C$126,BO$1)+GOALS('13-14 Teamsheets'!$H$2:$Z$132,$A145,'13-14 Teamsheets'!$C$2:$C$132,BO$1)+GOALS('14-15 Teamsheets'!$H$2:$Z$136,$A145,'14-15 Teamsheets'!$C$2:$C$136,BO$1)</f>
        <v>0</v>
      </c>
      <c r="CE145" s="28">
        <f t="shared" si="57"/>
        <v>0</v>
      </c>
      <c r="CF145" s="27" t="str">
        <f>(GOALS('05-06 Teamsheets'!$H$2:$R$71,$A145) +GOALS('06-07 Teamsheets'!$H$2:$R$83,$A145) +  GOALS('07-08 Teamsheets'!$H$2:$R$88,$A145) + GOALS('08-09 Teamsheets'!$H$2:$R$92,$A145)+GOALS('09-10 Teamsheets'!$H$2:$R$98,$A145)+GOALS('10-11 Teamsheets'!$H$2:$R$107,$A145)+GOALS('11-12 Teamsheets'!$H$2:$R$119,$A145)+GOALS('12-13 Teamsheets'!$H$2:$R$126,$A145)+GOALS('13-14 Teamsheets'!$H$2:$R$132,$A145)+GOALS('14-15 Teamsheets'!$H$2:$R$136,$A145)) &amp; "(" &amp; (GOALS('05-06 Teamsheets'!$S$2:$W$71,$A145)+GOALS('06-07 Teamsheets'!$S$2:$Z$83,$A145)+GOALS('07-08 Teamsheets'!$S$2:$Z$88,$A145)+GOALS('08-09 Teamsheets'!$S$2:$Z$92,$A145)+GOALS('09-10 Teamsheets'!$S$2:$Z$98,$A145)+GOALS('10-11 Teamsheets'!$S$2:$Z$107,$A145)+GOALS('11-12 Teamsheets'!$S$2:$Z$119,$A145)+GOALS('12-13 Teamsheets'!$S$2:$Z$126,$A145)+GOALS('13-14 Teamsheets'!$S$2:$Z$132,$A145)+GOALS('14-15 Teamsheets'!$S$2:$Z$136,$A145)) &amp; ")"</f>
        <v>1(1)</v>
      </c>
      <c r="CG145" s="28">
        <f t="shared" si="58"/>
        <v>2</v>
      </c>
      <c r="CH145" s="71">
        <f t="shared" si="35"/>
        <v>0</v>
      </c>
      <c r="CI145" s="83">
        <f t="shared" si="36"/>
        <v>0</v>
      </c>
      <c r="CJ145" s="77">
        <f t="shared" si="37"/>
        <v>0</v>
      </c>
      <c r="CK145" s="74" t="str">
        <f>(CARDS('05-06 Teamsheets'!$H$2:$W$71,$A145,$CX$2)+CARDS('06-07 Teamsheets'!$H$2:$Z$83,$A145,$CX$2)+CARDS('07-08 Teamsheets'!$H$2:$Z$88,$A145,$CX$2)+CARDS('08-09 Teamsheets'!$H$2:$Z$92,$A145,$CX$2)+CARDS('09-10 Teamsheets'!$H$2:$Z$98,$A145,$CX$2)+CARDS('10-11 Teamsheets'!$H$2:$Z$107,$A145,$CX$2)+CARDS('11-12 Teamsheets'!$H$2:$Z$119,$A145,$CX$2)+CARDS('12-13 Teamsheets'!$H$2:$Z$126,$A145,$CX$2)+CARDS('13-14 Teamsheets'!$H$2:$Z$130,$A145,$CX$2)) &amp; "(" &amp; (CARDS('05-06 Teamsheets'!$H$2:$W$71,$A145,$CX$3)+CARDS('06-07 Teamsheets'!$H$2:$Z$83,$A145,$CX$3)+CARDS('07-08 Teamsheets'!$H$2:$Z$88,$A145,$CX$3)+CARDS('08-09 Teamsheets'!$H$2:$Z$92,$A145,$CX$3)+CARDS('09-10 Teamsheets'!$H$2:$Z$98,$A145,$CX$3)+CARDS('10-11 Teamsheets'!$H$2:$Z$107,$A145,$CX$3)+CARDS('11-12 Teamsheets'!$H$2:$Z$119,$A145,$CX$3)+CARDS('13-14 Teamsheets'!$H$2:$Z$130,$A145,$CX$3)) &amp; ")"</f>
        <v>3(0)</v>
      </c>
      <c r="CL145" s="28">
        <f t="shared" si="53"/>
        <v>232</v>
      </c>
      <c r="CM145" s="28">
        <f t="shared" si="47"/>
        <v>23</v>
      </c>
      <c r="CN145" s="77">
        <f t="shared" si="54"/>
        <v>255</v>
      </c>
      <c r="CO145" s="28">
        <f t="shared" si="51"/>
        <v>28.333333333333332</v>
      </c>
      <c r="CP145" s="28">
        <f t="shared" si="52"/>
        <v>0.22222222222222221</v>
      </c>
      <c r="CQ145" s="77">
        <f t="shared" si="24"/>
        <v>127.5</v>
      </c>
      <c r="CS145" s="71">
        <f t="shared" si="48"/>
        <v>109</v>
      </c>
      <c r="CT145" s="83">
        <f t="shared" si="49"/>
        <v>130</v>
      </c>
      <c r="CU145" s="77">
        <f t="shared" si="50"/>
        <v>55</v>
      </c>
    </row>
    <row r="146" spans="1:102" x14ac:dyDescent="0.2">
      <c r="A146" s="26" t="s">
        <v>451</v>
      </c>
      <c r="B146" s="27" t="s">
        <v>1635</v>
      </c>
      <c r="C146" s="27" t="s">
        <v>1635</v>
      </c>
      <c r="D146" s="27">
        <v>0</v>
      </c>
      <c r="E146" s="27" t="s">
        <v>1635</v>
      </c>
      <c r="F146" s="82">
        <v>0</v>
      </c>
      <c r="G146" s="27" t="s">
        <v>1756</v>
      </c>
      <c r="H146" s="27" t="s">
        <v>1646</v>
      </c>
      <c r="I146" s="27">
        <v>0</v>
      </c>
      <c r="J146" s="27" t="s">
        <v>1638</v>
      </c>
      <c r="K146" s="82">
        <v>1747</v>
      </c>
      <c r="L146" s="27" t="s">
        <v>1825</v>
      </c>
      <c r="M146" s="27" t="s">
        <v>1651</v>
      </c>
      <c r="N146" s="27">
        <v>0</v>
      </c>
      <c r="O146" s="27" t="s">
        <v>1638</v>
      </c>
      <c r="P146" s="82">
        <v>2471</v>
      </c>
      <c r="Q146" s="27" t="str">
        <f>(APPS('08-09 Teamsheets'!$H$2:$R$92,$A146,'08-09 Teamsheets'!$C$2:$C$92,Q$1)+APPS('09-10 Teamsheets'!$H$2:$R$98,$A146,'09-10 Teamsheets'!$C$2:$C$98,Q$1)+APPS('10-11 Teamsheets'!$H$2:$R$107,$A146,'10-11 Teamsheets'!$C$2:$C$107,Q$1)+APPS('11-12 Teamsheets'!$H$2:$R$119,$A146,'11-12 Teamsheets'!$C$2:$C$119,Q$1)+APPS('12-13 Teamsheets'!$H$2:$R$126,$A146,'12-13 Teamsheets'!$C$2:$C$126,Q$1)+APPS('13-14 Teamsheets'!$H$2:$R$132,$A146,'13-14 Teamsheets'!$C$2:$C$132,Q$1)+APPS('14-15 Teamsheets'!$H$2:$R$136,$A146,'14-15 Teamsheets'!$C$2:$C$136,Q$1)) &amp; "(" &amp; (SUBS('08-09 Teamsheets'!$S$2:$Z$92,$A146,'08-09 Teamsheets'!$C$2:$C$92,Q$1)+SUBS('09-10 Teamsheets'!$S$2:$Z$98,$A146,'09-10 Teamsheets'!$C$2:$C$98,Q$1)+SUBS('10-11 Teamsheets'!$S$2:$Z$107,$A146,'10-11 Teamsheets'!$C$2:$C$107,Q$1)+SUBS('11-12 Teamsheets'!$S$2:$Z$119,$A146,'11-12 Teamsheets'!$C$2:$C$119,Q$1)+SUBS('12-13 Teamsheets'!$S$2:$Z$126,$A146,'12-13 Teamsheets'!$C$2:$C$126,Q$1)+SUBS('13-14 Teamsheets'!$S$2:$Z$132,$A146,'13-14 Teamsheets'!$C$2:$C$132,Q$1)+SUBS('14-15 Teamsheets'!$S$2:$Z$136,$A146,'14-15 Teamsheets'!$C$2:$C$136,Q$1)) &amp; ")"</f>
        <v>61(37)</v>
      </c>
      <c r="R146" s="27" t="str">
        <f>(GOALS('08-09 Teamsheets'!$H$2:$R$92,$A146,'08-09 Teamsheets'!$C$2:$C$92,Q$1)+GOALS('09-10 Teamsheets'!$H$2:$R$98,$A146,'09-10 Teamsheets'!$C$2:$C$98,Q$1)+GOALS('10-11 Teamsheets'!$H$2:$R$107,$A146,'10-11 Teamsheets'!$C$2:$C$107,Q$1)+GOALS('11-12 Teamsheets'!$H$2:$R$119,$A146,'11-12 Teamsheets'!$C$2:$C$119,Q$1)+GOALS('12-13 Teamsheets'!$H$2:$R$126,$A146,'12-13 Teamsheets'!$C$2:$C$126,Q$1)+GOALS('13-14 Teamsheets'!$H$2:$R$132,$A146,'13-14 Teamsheets'!$C$2:$C$132,Q$1)+GOALS('14-15 Teamsheets'!$H$2:$R$136,$A146,'14-15 Teamsheets'!$C$2:$C$136,Q$1)) &amp; "(" &amp; (GOALS('08-09 Teamsheets'!$S$2:$Z$92,$A146,'08-09 Teamsheets'!$C$2:$C$92,Q$1)+GOALS('09-10 Teamsheets'!$S$2:$Z$98,$A146,'09-10 Teamsheets'!$C$2:$C$98,Q$1)+GOALS('10-11 Teamsheets'!$S$2:$Z$107,$A146,'10-11 Teamsheets'!$C$2:$C$107,Q$1)+GOALS('11-12 Teamsheets'!$S$2:$Z$119,$A146,'11-12 Teamsheets'!$C$2:$C$119,Q$1)+GOALS('12-13 Teamsheets'!$S$2:$Z$126,$A146,'12-13 Teamsheets'!$C$2:$C$126,Q$1)+GOALS('13-14 Teamsheets'!$S$2:$Z$132,$A146,'13-14 Teamsheets'!$C$2:$C$132,Q$1)+GOALS('14-15 Teamsheets'!$S$2:$Z$136,$A146,'14-15 Teamsheets'!$C$2:$C$136,Q$1)) &amp; ")"</f>
        <v>4(2)</v>
      </c>
      <c r="S146" s="27">
        <f>Clean_sheet('08-09 Teamsheets'!$C$2:$H$92,$A146,Q$1)+Clean_sheet('09-10 Teamsheets'!$C$2:$H$98,$A146,Q$1)+Clean_sheet('10-11 Teamsheets'!$C$2:$H$107,$A146,Q$1)+Clean_sheet('11-12 Teamsheets'!$C$2:$H$119,$A146,Q$1)+Clean_sheet('12-13 Teamsheets'!$C$2:$H$126,$A146,Q$1)+Clean_sheet('13-14 Teamsheets'!$C$2:$H$132,$A146,Q$1)+Clean_sheet('14-15 Teamsheets'!$C$2:$H$136,$A146,Q$1)</f>
        <v>0</v>
      </c>
      <c r="T146" s="27" t="str">
        <f>(CARDS('08-09 Teamsheets'!$H$2:$Z$92,$A146,$CX$2,'08-09 Teamsheets'!$C$2:$C$92,Q$1)+CARDS('09-10 Teamsheets'!$H$2:$Z$98,$A146,$CX$2,'09-10 Teamsheets'!$C$2:$C$98,Q$1)+CARDS('10-11 Teamsheets'!$H$2:$Z$107,$A146,$CX$2,'10-11 Teamsheets'!$C$2:$C$107,Q$1)+CARDS('11-12 Teamsheets'!$H$2:$Z$119,$A146,$CX$2,'11-12 Teamsheets'!$C$2:$C$119,Q$1)+CARDS('12-13 Teamsheets'!$H$2:$Z$126,$A146,$CX$2,'12-13 Teamsheets'!$C$2:$C$126,Q$1)+CARDS('13-14 Teamsheets'!$H$2:$Z$132,$A146,$CX$2,'13-14 Teamsheets'!$C$2:$C$132,Q$1)+CARDS('14-15 Teamsheets'!$H$2:$Z$136,$A146,$CX$2,'14-15 Teamsheets'!$C$2:$C$136,Q$1)) &amp; "(" &amp; (CARDS('08-09 Teamsheets'!$H$2:$Z$92,$A146,$CX$3,'08-09 Teamsheets'!$C$2:$C$92,Q$1)+CARDS('09-10 Teamsheets'!$H$2:$Z$98,$A146,$CX$3,'09-10 Teamsheets'!$C$2:$C$98,Q$1)+CARDS('10-11 Teamsheets'!$H$2:$Z$107,$A146,$CX$3,'10-11 Teamsheets'!$C$2:$C$107,Q$1)+CARDS('11-12 Teamsheets'!$H$2:$Z$119,$A146,$CX$3,'11-12 Teamsheets'!$C$2:$C$119,Q$1)+CARDS('12-13 Teamsheets'!$H$2:$Z$126,$A146,$CX$3,'12-13 Teamsheets'!$C$2:$C$126,Q$1)+CARDS('13-14 Teamsheets'!$H$2:$Z$132,$A146,$CX$3,'13-14 Teamsheets'!$C$2:$C$132,Q$1)+CARDS('14-15 Teamsheets'!$H$2:$Z$136,$A146,$CX$3,'14-15 Teamsheets'!$C$2:$C$136,Q$1)) &amp; ")"</f>
        <v>0(0)</v>
      </c>
      <c r="U146" s="82">
        <f>MINS_PLAYED('08-09 Teamsheets'!$H$2:$R$92,$A146,'08-09 Teamsheets'!$C$2:$C$92,Q$1)+MINS_PLAYED('09-10 Teamsheets'!$H$2:$R$98,$A146,'09-10 Teamsheets'!$C$2:$C$98,Q$1)+ MINS_AS_SUB('08-09 Teamsheets'!$S$2:$Z$92,$A146,'08-09 Teamsheets'!$C$2:$C$92,Q$1)+ MINS_AS_SUB('09-10 Teamsheets'!$S$2:$Z$98,$A146,'09-10 Teamsheets'!$C$2:$C$98,Q$1)+MINS_PLAYED('10-11 Teamsheets'!$H$2:$R$107,$A146,'10-11 Teamsheets'!$C$2:$C$107,Q$1)+MINS_AS_SUB('10-11 Teamsheets'!$S$2:$Z$107,$A146,'10-11 Teamsheets'!$C$2:$C$107,Q$1)+MINS_PLAYED('11-12 Teamsheets'!$H$2:$R$119,$A146,'11-12 Teamsheets'!$C$2:$C$119,Q$1)+MINS_AS_SUB('11-12 Teamsheets'!$S$2:$Z$119,$A146,'11-12 Teamsheets'!$C$2:$C$119,Q$1)+MINS_PLAYED('12-13 Teamsheets'!$H$2:$R$126,$A146,'12-13 Teamsheets'!$C$2:$C$126,Q$1)+MINS_AS_SUB('12-13 Teamsheets'!$S$2:$Z$126,$A146,'12-13 Teamsheets'!$C$2:$C$126,Q$1)+MINS_PLAYED('13-14 Teamsheets'!$H$2:$R$132,$A146,'13-14 Teamsheets'!$C$2:$C$132,Q$1)+MINS_AS_SUB('13-14 Teamsheets'!$S$2:$Z$132,$A146,'13-14 Teamsheets'!$C$2:$C$132,Q$1)+MINS_PLAYED('14-15 Teamsheets'!$H$2:$R$136,$A146,'14-15 Teamsheets'!$C$2:$C$136,Q$1)+MINS_AS_SUB('14-15 Teamsheets'!$S$2:$Z$136,$A146,'14-15 Teamsheets'!$C$2:$C$136,Q$1)</f>
        <v>5893</v>
      </c>
      <c r="V146" s="27" t="s">
        <v>1635</v>
      </c>
      <c r="W146" s="27" t="s">
        <v>1635</v>
      </c>
      <c r="X146" s="27">
        <v>0</v>
      </c>
      <c r="Y146" s="27" t="s">
        <v>1635</v>
      </c>
      <c r="Z146" s="82">
        <v>0</v>
      </c>
      <c r="AA146" s="27" t="s">
        <v>1635</v>
      </c>
      <c r="AB146" s="27" t="s">
        <v>1635</v>
      </c>
      <c r="AC146" s="27">
        <v>0</v>
      </c>
      <c r="AD146" s="27" t="s">
        <v>1635</v>
      </c>
      <c r="AE146" s="82">
        <v>0</v>
      </c>
      <c r="AF146" s="27" t="s">
        <v>1652</v>
      </c>
      <c r="AG146" s="27" t="s">
        <v>1635</v>
      </c>
      <c r="AH146" s="27">
        <v>0</v>
      </c>
      <c r="AI146" s="27" t="s">
        <v>1635</v>
      </c>
      <c r="AJ146" s="82">
        <v>152</v>
      </c>
      <c r="AK146" s="27" t="s">
        <v>1690</v>
      </c>
      <c r="AL146" s="27" t="s">
        <v>1636</v>
      </c>
      <c r="AM146" s="27">
        <v>0</v>
      </c>
      <c r="AN146" s="27" t="s">
        <v>1635</v>
      </c>
      <c r="AO146" s="82">
        <v>398</v>
      </c>
      <c r="AP146" s="27" t="s">
        <v>1635</v>
      </c>
      <c r="AQ146" s="27" t="s">
        <v>1635</v>
      </c>
      <c r="AR146" s="27">
        <v>0</v>
      </c>
      <c r="AS146" s="27" t="s">
        <v>1635</v>
      </c>
      <c r="AT146" s="82">
        <v>0</v>
      </c>
      <c r="AU146" s="27" t="s">
        <v>1651</v>
      </c>
      <c r="AV146" s="27" t="s">
        <v>1636</v>
      </c>
      <c r="AW146" s="27">
        <v>0</v>
      </c>
      <c r="AX146" s="27" t="s">
        <v>1636</v>
      </c>
      <c r="AY146" s="82">
        <v>360</v>
      </c>
      <c r="AZ146" s="27" t="str">
        <f>(APPS('07-08 Teamsheets'!$H$2:$R$88,$A146,'07-08 Teamsheets'!$C$2:$C$88,AZ$1)+APPS('11-12 Teamsheets'!$H$2:$R$119,$A146,'11-12 Teamsheets'!$C$2:$C$119,AZ$1)+APPS('12-13 Teamsheets'!$H$2:$R$126,$A146,'12-13 Teamsheets'!$C$2:$C$126,AZ$1)+APPS('13-14 Teamsheets'!$H$2:$R$132,$A146,'13-14 Teamsheets'!$C$2:$C$132,AZ$1)+APPS('14-15 Teamsheets'!$H$2:$R$136,$A146,'14-15 Teamsheets'!$C$2:$C$136,AZ$1)) &amp; "(" &amp; (SUBS('07-08 Teamsheets'!$S$2:$Z$88,$A146,'07-08 Teamsheets'!$C$2:$C$88,AZ$1)+SUBS('11-12 Teamsheets'!$S$2:$Z$119,$A146,'11-12 Teamsheets'!$C$2:$C$119,AZ$1)+SUBS('12-13 Teamsheets'!$S$2:$Z$126,$A146,'12-13 Teamsheets'!$C$2:$C$126,AZ$1)+SUBS('13-14 Teamsheets'!$S$2:$Z$132,$A146,'13-14 Teamsheets'!$C$2:$C$132,AZ$1)+SUBS('14-15 Teamsheets'!$S$2:$Z$136,$A146,'14-15 Teamsheets'!$C$2:$C$136,AZ$1)) &amp; ")"</f>
        <v>2(1)</v>
      </c>
      <c r="BA146" s="27" t="str">
        <f>(GOALS('07-08 Teamsheets'!$H$2:$R$88,$A146,'07-08 Teamsheets'!$C$2:$C$88,AZ$1)+GOALS('11-12 Teamsheets'!$H$2:$R$119,$A146,'11-12 Teamsheets'!$C$2:$C$119,AZ$1)+GOALS('12-13 Teamsheets'!$H$2:$R$126,$A146,'12-13 Teamsheets'!$C$2:$C$126,AZ$1)+GOALS('13-14 Teamsheets'!$H$2:$R$132,$A146,'13-14 Teamsheets'!$C$2:$C$132,AZ$1)+GOALS('14-15 Teamsheets'!$H$2:$R$136,$A146,'14-15 Teamsheets'!$C$2:$C$136,AZ$1)) &amp; "(" &amp; (GOALS('07-08 Teamsheets'!$S$2:$Z$88,$A146,'07-08 Teamsheets'!$C$2:$C$88,AZ$1)+GOALS('11-12 Teamsheets'!$S$2:$Z$119,$A146,'11-12 Teamsheets'!$C$2:$C$119,AZ$1)+GOALS('12-13 Teamsheets'!$S$2:$Z$126,$A146,'12-13 Teamsheets'!$C$2:$C$126,AZ$1)+GOALS('13-14 Teamsheets'!$S$2:$Z$132,$A146,'13-14 Teamsheets'!$C$2:$C$132,AZ$1)+GOALS('14-15 Teamsheets'!$S$2:$Z$136,$A146,'14-15 Teamsheets'!$C$2:$C$136,AZ$1)) &amp; ")"</f>
        <v>0(0)</v>
      </c>
      <c r="BB146" s="27">
        <f>Clean_sheet('07-08 Teamsheets'!$C$2:$H$92,$A146,AZ$1)+Clean_sheet('11-12 Teamsheets'!$C$2:$H$119,$A146,AZ$1)+Clean_sheet('12-13 Teamsheets'!$C$2:$H$126,$A146,AZ$1)+Clean_sheet('13-14 Teamsheets'!$C$2:$H$132,$A146,AZ$1)+Clean_sheet('14-15 Teamsheets'!$C$2:$H$136,$A146,AZ$1)</f>
        <v>0</v>
      </c>
      <c r="BC146" s="27" t="str">
        <f>(CARDS('07-08 Teamsheets'!$H$2:$Z$88,$A146,$CX$2,'07-08 Teamsheets'!$C$2:$C$88,AZ$1)+CARDS('11-12 Teamsheets'!$H$2:$Z$119,$A146,$CX$2,'11-12 Teamsheets'!$C$2:$C$119,AZ$1)+CARDS('12-13 Teamsheets'!$H$2:$Z$126,$A146,$CX$2,'12-13 Teamsheets'!$C$2:$C$126,AZ$1)+CARDS('13-14 Teamsheets'!$H$2:$Z$132,$A146,$CX$2,'13-14 Teamsheets'!$C$2:$C$132,AZ$1)+CARDS('14-15 Teamsheets'!$H$2:$Z$136,$A146,$CX$2,'14-15 Teamsheets'!$C$2:$C$136,AZ$1)) &amp; "(" &amp; (CARDS('07-08 Teamsheets'!$H$2:$Z$88,$A146,$CX$3,'07-08 Teamsheets'!$C$2:$C$88,AZ$1)+CARDS('11-12 Teamsheets'!$H$2:$Z$119,$A146,$CX$3,'11-12 Teamsheets'!$C$2:$C$119,AZ$1)+CARDS('12-13 Teamsheets'!$H$2:$Z$126,$A146,$CX$3,'12-13 Teamsheets'!$C$2:$C$126,AZ$1)+CARDS('13-14 Teamsheets'!$H$2:$Z$132,$A146,$CX$3,'13-14 Teamsheets'!$C$2:$C$132,AZ$1)+CARDS('14-15 Teamsheets'!$H$2:$Z$136,$A146,$CX$3,'14-15 Teamsheets'!$C$2:$C$136,AZ$1)) &amp; ")"</f>
        <v>1(0)</v>
      </c>
      <c r="BD146" s="82">
        <f>MINS_PLAYED('07-08 Teamsheets'!$H$2:$R$88,$A146,'07-08 Teamsheets'!$C$2:$C$88,AZ$1)+MINS_PLAYED('11-12 Teamsheets'!$H$2:$R$119,$A146,'11-12 Teamsheets'!$C$2:$C$119,AZ$1)+MINS_PLAYED('12-13 Teamsheets'!$H$2:$R$126,$A146,'12-13 Teamsheets'!$C$2:$C$126,AZ$1)+MINS_PLAYED('13-14 Teamsheets'!$H$2:$R$132,$A146,'13-14 Teamsheets'!$C$2:$C$132,AZ$1)+MINS_PLAYED('14-15 Teamsheets'!$H$2:$R$136,$A146,'14-15 Teamsheets'!$C$2:$C$136,AZ$1)+MINS_AS_SUB('07-08 Teamsheets'!$S$2:$Z$88,$A146,'07-08 Teamsheets'!$C$2:$C$88,AZ$1)+MINS_AS_SUB('11-12 Teamsheets'!$S$2:$Z$119,$A146,'11-12 Teamsheets'!$C$2:$C$119,AZ$1)+MINS_AS_SUB('12-13 Teamsheets'!$S$2:$Z$126,$A146,'12-13 Teamsheets'!$C$2:$C$126,AZ$1)+MINS_AS_SUB('13-14 Teamsheets'!$S$2:$Z$132,$A146,'13-14 Teamsheets'!$C$2:$C$132,AZ$1)+MINS_AS_SUB('14-15 Teamsheets'!$S$2:$Z$136,$A146,'14-15 Teamsheets'!$C$2:$C$136,AZ$1)</f>
        <v>209</v>
      </c>
      <c r="BE146" s="27" t="str">
        <f>(APPS('08-09 Teamsheets'!$H$2:$R$92,$A146,'08-09 Teamsheets'!$C$2:$C$92,BE$1)+APPS('09-10 Teamsheets'!$H$2:$R$98,$A146,'09-10 Teamsheets'!$C$2:$C$98,BE$1)+APPS('10-11 Teamsheets'!$H$2:$R$107,$A146,'10-11 Teamsheets'!$C$2:$C$107,BE$1)+APPS('11-12 Teamsheets'!$H$2:$R$119,$A146,'11-12 Teamsheets'!$C$2:$C$119,BE$1)+APPS('12-13 Teamsheets'!$H$2:$R$126,$A146,'12-13 Teamsheets'!$C$2:$C$126,BE$1)+APPS('13-14 Teamsheets'!$H$2:$R$132,$A146,'13-14 Teamsheets'!$C$2:$C$132,BE$1)+APPS('14-15 Teamsheets'!$H$2:$R$136,$A146,'14-15 Teamsheets'!$C$2:$C$136,BE$1)) &amp; "(" &amp; (SUBS('08-09 Teamsheets'!$S$2:$Z$92,$A146,'08-09 Teamsheets'!$C$2:$C$92,BE$1)+SUBS('09-10 Teamsheets'!$S$2:$Z$98,$A146,'09-10 Teamsheets'!$C$2:$C$98,BE$1)+SUBS('10-11 Teamsheets'!$S$2:$Z$107,$A146,'10-11 Teamsheets'!$C$2:$C$107,BE$1)+SUBS('11-12 Teamsheets'!$S$2:$Z$119,$A146,'11-12 Teamsheets'!$C$2:$C$119,BE$1)+SUBS('12-13 Teamsheets'!$S$2:$Z$126,$A146,'12-13 Teamsheets'!$C$2:$C$126,BE$1)+SUBS('13-14 Teamsheets'!$S$2:$Z$132,$A146,'13-14 Teamsheets'!$C$2:$C$132,BE$1)+SUBS('14-15 Teamsheets'!$S$2:$Z$136,$A146,'14-15 Teamsheets'!$C$2:$C$136,BE$1)) &amp; ")"</f>
        <v>1(1)</v>
      </c>
      <c r="BF146" s="27" t="str">
        <f>(GOALS('08-09 Teamsheets'!$H$2:$R$92,$A146,'08-09 Teamsheets'!$C$2:$C$92,BE$1)+GOALS('09-10 Teamsheets'!$H$2:$R$98,$A146,'09-10 Teamsheets'!$C$2:$C$98,BE$1)+GOALS('10-11 Teamsheets'!$H$2:$R$107,$A146,'10-11 Teamsheets'!$C$2:$C$107,BE$1)+GOALS('11-12 Teamsheets'!$H$2:$R$119,$A146,'11-12 Teamsheets'!$C$2:$C$119,BE$1)+GOALS('12-13 Teamsheets'!$H$2:$R$126,$A146,'12-13 Teamsheets'!$C$2:$C$126,BE$1)+GOALS('13-14 Teamsheets'!$H$2:$R$132,$A146,'13-14 Teamsheets'!$C$2:$C$132,BE$1)+GOALS('14-15 Teamsheets'!$H$2:$R$136,$A146,'14-15 Teamsheets'!$C$2:$C$136,BE$1)) &amp; "(" &amp; (GOALS('08-09 Teamsheets'!$S$2:$Z$92,$A146,'08-09 Teamsheets'!$C$2:$C$92,BE$1)+GOALS('09-10 Teamsheets'!$S$2:$Z$98,$A146,'09-10 Teamsheets'!$C$2:$C$98,BE$1)+GOALS('10-11 Teamsheets'!$S$2:$Z$107,$A146,'10-11 Teamsheets'!$C$2:$C$107,BE$1)+GOALS('11-12 Teamsheets'!$S$2:$Z$119,$A146,'11-12 Teamsheets'!$C$2:$C$119,BE$1)+GOALS('12-13 Teamsheets'!$S$2:$Z$126,$A146,'12-13 Teamsheets'!$C$2:$C$126,BE$1)+GOALS('13-14 Teamsheets'!$S$2:$Z$132,$A146,'13-14 Teamsheets'!$C$2:$C$132,BE$1)+GOALS('14-15 Teamsheets'!$S$2:$Z$136,$A146,'14-15 Teamsheets'!$C$2:$C$136,BE$1)) &amp; ")"</f>
        <v>0(0)</v>
      </c>
      <c r="BG146" s="27">
        <f>Clean_sheet('08-09 Teamsheets'!$C$2:$H$92,$A146,BE$1)+Clean_sheet('09-10 Teamsheets'!$C$2:$H$98,$A146,BE$1)+Clean_sheet('10-11 Teamsheets'!$C$2:$H$107,$A146,BE$1)+Clean_sheet('11-12 Teamsheets'!$C$2:$H$119,$A146,BE$1)+Clean_sheet('12-13 Teamsheets'!$C$2:$H$126,$A146,BE$1)+Clean_sheet('13-14 Teamsheets'!$C$2:$H$132,$A146,BE$1)+Clean_sheet('14-15 Teamsheets'!$C$2:$H$136,$A146,BE$1)</f>
        <v>0</v>
      </c>
      <c r="BH146" s="27" t="str">
        <f>(CARDS('08-09 Teamsheets'!$H$2:$Z$92,$A146,$CX$2,'08-09 Teamsheets'!$C$2:$C$92,BE$1)+CARDS('09-10 Teamsheets'!$H$2:$Z$98,$A146,$CX$2,'09-10 Teamsheets'!$C$2:$C$98,BE$1)+CARDS('10-11 Teamsheets'!$H$2:$Z$107,$A146,$CX$2,'10-11 Teamsheets'!$C$2:$C$107,BE$1)+CARDS('11-12 Teamsheets'!$H$2:$Z$119,$A146,$CX$2,'11-12 Teamsheets'!$C$2:$C$119,BE$1)+CARDS('12-13 Teamsheets'!$H$2:$Z$126,$A146,$CX$2,'12-13 Teamsheets'!$C$2:$C$126,BE$1)+CARDS('13-14 Teamsheets'!$H$2:$Z$132,$A146,$CX$2,'13-14 Teamsheets'!$C$2:$C$132,BE$1)+CARDS('14-15 Teamsheets'!$H$2:$Z$136,$A146,$CX$2,'14-15 Teamsheets'!$C$2:$C$136,BE$1)) &amp; "(" &amp; (CARDS('08-09 Teamsheets'!$H$2:$Z$92,$A146,$CX$3,'08-09 Teamsheets'!$C$2:$C$92,BE$1)+CARDS('09-10 Teamsheets'!$H$2:$Z$98,$A146,$CX$3,'09-10 Teamsheets'!$C$2:$C$98,BE$1)+CARDS('10-11 Teamsheets'!$H$2:$Z$107,$A146,$CX$3,'10-11 Teamsheets'!$C$2:$C$107,BE$1)+CARDS('11-12 Teamsheets'!$H$2:$Z$119,$A146,$CX$3,'11-12 Teamsheets'!$C$2:$C$119,BE$1)+CARDS('12-13 Teamsheets'!$H$2:$Z$126,$A146,$CX$3,'12-13 Teamsheets'!$C$2:$C$126,BE$1)+CARDS('13-14 Teamsheets'!$H$2:$Z$132,$A146,$CX$3,'13-14 Teamsheets'!$C$2:$C$132,BE$1)+CARDS('14-15 Teamsheets'!$H$2:$Z$136,$A146,$CX$3,'14-15 Teamsheets'!$C$2:$C$136,BE$1)) &amp; ")"</f>
        <v>0(0)</v>
      </c>
      <c r="BI146" s="82">
        <f>MINS_PLAYED('08-09 Teamsheets'!$H$2:$R$92,$A146,'08-09 Teamsheets'!$C$2:$C$92,BE$1)+MINS_PLAYED('09-10 Teamsheets'!$H$2:$R$98,$A146,'09-10 Teamsheets'!$C$2:$C$98,BE$1)+ MINS_AS_SUB('08-09 Teamsheets'!$S$2:$Z$92,$A146,'08-09 Teamsheets'!$C$2:$C$92,BE$1)+ MINS_AS_SUB('09-10 Teamsheets'!$S$2:$Z$98,$A146,'09-10 Teamsheets'!$C$2:$C$98,BE$1)+MINS_PLAYED('10-11 Teamsheets'!$H$2:$R$107,$A146,'10-11 Teamsheets'!$C$2:$C$107,BE$1)+MINS_AS_SUB('10-11 Teamsheets'!$S$2:$Z$107,$A146,'10-11 Teamsheets'!$C$2:$C$107,BE$1)+MINS_PLAYED('11-12 Teamsheets'!$H$2:$R$119,$A146,'11-12 Teamsheets'!$C$2:$C$119,BE$1)+MINS_AS_SUB('11-12 Teamsheets'!$S$2:$Z$119,$A146,'11-12 Teamsheets'!$C$2:$C$119,BE$1)+MINS_PLAYED('12-13 Teamsheets'!$H$2:$R$126,$A146,'12-13 Teamsheets'!$C$2:$C$126,BE$1)+MINS_AS_SUB('12-13 Teamsheets'!$S$2:$Z$126,$A146,'12-13 Teamsheets'!$C$2:$C$126,BE$1)+MINS_PLAYED('13-14 Teamsheets'!$H$2:$R$132,$A146,'13-14 Teamsheets'!$C$2:$C$132,BE$1)+MINS_AS_SUB('13-14 Teamsheets'!$S$2:$Z$132,$A146,'13-14 Teamsheets'!$C$2:$C$132,BE$1)+MINS_PLAYED('14-15 Teamsheets'!$H$2:$R$136,$A146,'14-15 Teamsheets'!$C$2:$C$136,BE$1)+MINS_AS_SUB('14-15 Teamsheets'!$S$2:$Z$136,$A146,'14-15 Teamsheets'!$C$2:$C$136,BE$1)</f>
        <v>98</v>
      </c>
      <c r="BJ146" s="27" t="str">
        <f>(APPS('07-08 Teamsheets'!$H$2:$R$88,$A146,'07-08 Teamsheets'!$C$2:$C$88,BJ$1)+APPS('08-09 Teamsheets'!$H$2:$R$92,$A146,'08-09 Teamsheets'!$C$2:$C$92,BJ$1)+APPS('09-10 Teamsheets'!$H$2:$R$98,$A146,'09-10 Teamsheets'!$C$2:$C$98,BJ$1)+APPS('10-11 Teamsheets'!$H$2:$R$106,$A146,'10-11 Teamsheets'!$C$2:$C$106,BJ$1)+APPS('11-12 Teamsheets'!$H$2:$R$119,$A146,'11-12 Teamsheets'!$C$2:$C$119,BJ$1)+APPS('12-13 Teamsheets'!$H$2:$R$126,$A146,'12-13 Teamsheets'!$C$2:$C$126,BJ$1)+APPS('13-14 Teamsheets'!$H$2:$R$132,$A146,'13-14 Teamsheets'!$C$2:$C$132,BJ$1)+APPS('14-15 Teamsheets'!$H$2:$R$136,$A146,'14-15 Teamsheets'!$C$2:$C$136,BJ$1)) &amp; "(" &amp; (SUBS('07-08 Teamsheets'!$S$2:$Z$88,$A146,'07-08 Teamsheets'!$C$2:$C$88,BJ$1)+SUBS('08-09 Teamsheets'!$S$2:$Z$92,$A146,'08-09 Teamsheets'!$C$2:$C$92,BJ$1)+SUBS('09-10 Teamsheets'!$S$2:$Z$98,$A146,'09-10 Teamsheets'!$C$2:$C$98,BJ$1)+SUBS('10-11 Teamsheets'!$S$2:$Z$106,$A146,'10-11 Teamsheets'!$C$2:$C$106,BJ$1)+SUBS('11-12 Teamsheets'!$S$2:$Z$119,$A146,'11-12 Teamsheets'!$C$2:$C$119,BJ$1)+SUBS('12-13 Teamsheets'!$S$2:$Z$126,$A146,'12-13 Teamsheets'!$C$2:$C$126,BJ$1)+SUBS('13-14 Teamsheets'!$S$2:$Z$132,$A146,'13-14 Teamsheets'!$C$2:$C$132,BJ$1)+SUBS('14-15 Teamsheets'!$S$2:$Z$136,$A146,'14-15 Teamsheets'!$C$2:$C$136,BJ$1)) &amp; ")"</f>
        <v>8(3)</v>
      </c>
      <c r="BK146" s="27" t="str">
        <f>(GOALS('07-08 Teamsheets'!$H$2:$R$88,$A146,'07-08 Teamsheets'!$C$2:$C$88,BJ$1)+GOALS('08-09 Teamsheets'!$H$2:$R$92,$A146,'08-09 Teamsheets'!$C$2:$C$92,BJ$1)+GOALS('09-10 Teamsheets'!$H$2:$R$98,$A146,'09-10 Teamsheets'!$C$2:$C$98,BJ$1)+GOALS('10-11 Teamsheets'!$H$2:$R$106,$A146,'10-11 Teamsheets'!$C$2:$C$106,BJ$1)+GOALS('11-12 Teamsheets'!$H$2:$R$119,$A146,'11-12 Teamsheets'!$C$2:$C$119,BJ$1)+GOALS('12-13 Teamsheets'!$H$2:$R$126,$A146,'12-13 Teamsheets'!$C$2:$C$126,BJ$1)+GOALS('13-14 Teamsheets'!$H$2:$R$132,$A146,'13-14 Teamsheets'!$C$2:$C$132,BJ$1)+GOALS('14-15 Teamsheets'!$H$2:$R$136,$A146,'14-15 Teamsheets'!$C$2:$C$136,BJ$1)) &amp; "(" &amp; (GOALS('07-08 Teamsheets'!$S$2:$Z$88,$A146,'07-08 Teamsheets'!$C$2:$C$88,BJ$1)+GOALS('08-09 Teamsheets'!$S$2:$Z$92,$A146,'08-09 Teamsheets'!$C$2:$C$92,BJ$1)+GOALS('09-10 Teamsheets'!$S$2:$Z$98,$A146,'09-10 Teamsheets'!$C$2:$C$98,BJ$1)+GOALS('10-11 Teamsheets'!$S$2:$Z$106,$A146,'10-11 Teamsheets'!$C$2:$C$106,BJ$1)+GOALS('11-12 Teamsheets'!$S$2:$Z$119,$A146,'11-12 Teamsheets'!$C$2:$C$119,BJ$1)+GOALS('12-13 Teamsheets'!$S$2:$Z$126,$A146,'12-13 Teamsheets'!$C$2:$C$126,BJ$1)+GOALS('13-14 Teamsheets'!$S$2:$Z$132,$A146,'13-14 Teamsheets'!$C$2:$C$132,BJ$1)+GOALS('14-15 Teamsheets'!$S$2:$Z$136,$A146,'14-15 Teamsheets'!$C$2:$C$136,BJ$1)) &amp; ")"</f>
        <v>1(0)</v>
      </c>
      <c r="BL146" s="27">
        <f>Clean_sheet('07-08 Teamsheets'!$C$2:$H$92,$A146,BJ$1)+Clean_sheet('08-09 Teamsheets'!$C$2:$H$92,$A146,BJ$1)+Clean_sheet('09-10 Teamsheets'!$C$2:$H$98,$A146,BJ$1)+Clean_sheet('10-11 Teamsheets'!$C$2:$H$106,$A146,BJ$1)+Clean_sheet('11-12 Teamsheets'!$C$2:$H$119,$A146,BJ$1)+Clean_sheet('12-13 Teamsheets'!$C$2:$H$126,$A146,BJ$1)+Clean_sheet('13-14 Teamsheets'!$C$2:$H$132,$A146,BJ$1)+Clean_sheet('14-15 Teamsheets'!$C$2:$H$136,$A146,BJ$1)</f>
        <v>0</v>
      </c>
      <c r="BM146" s="27" t="str">
        <f>(CARDS('07-08 Teamsheets'!$H$2:$Z$88,$A146,$CX$2,'07-08 Teamsheets'!$C$2:$C$88,BJ$1)+CARDS('08-09 Teamsheets'!$H$2:$Z$92,$A146,$CX$2,'08-09 Teamsheets'!$C$2:$C$92,BJ$1)+CARDS('09-10 Teamsheets'!$H$2:$Z$98,$A146,$CX$2,'09-10 Teamsheets'!$C$2:$C$98,BJ$1)+CARDS('10-11 Teamsheets'!$H$2:$Z$106,$A146,$CX$2,'10-11 Teamsheets'!$C$2:$C$106,BJ$1)+CARDS('11-12 Teamsheets'!$H$2:$Z$119,$A146,$CX$2,'11-12 Teamsheets'!$C$2:$C$119,BJ$1)+CARDS('12-13 Teamsheets'!$H$2:$Z$126,$A146,$CX$2,'12-13 Teamsheets'!$C$2:$C$126,BJ$1)+CARDS('13-14 Teamsheets'!$H$2:$Z$132,$A146,$CX$2,'13-14 Teamsheets'!$C$2:$C$132,BJ$1)+CARDS('14-15 Teamsheets'!$H$2:$Z$136,$A146,$CX$2,'14-15 Teamsheets'!$C$2:$C$136,BJ$1)) &amp; "(" &amp; (CARDS('07-08 Teamsheets'!$H$2:$Z$88,$A146,$CX$3,'07-08 Teamsheets'!$C$2:$C$88,BJ$1)+CARDS('08-09 Teamsheets'!$H$2:$Z$92,$A146,$CX$3,'08-09 Teamsheets'!$C$2:$C$92,BJ$1)+CARDS('09-10 Teamsheets'!$H$2:$Z$98,$A146,$CX$3,'09-10 Teamsheets'!$C$2:$C$98,BJ$1)+CARDS('10-11 Teamsheets'!$H$2:$Z$106,$A146,$CX$3,'10-11 Teamsheets'!$C$2:$C$106,BJ$1)+CARDS('11-12 Teamsheets'!$H$2:$Z$119,$A146,$CX$3,'11-12 Teamsheets'!$C$2:$C$119,BJ$1)+CARDS('12-13 Teamsheets'!$H$2:$Z$126,$A146,$CX$3,'12-13 Teamsheets'!$C$2:$C$126,BJ$1)+CARDS('13-14 Teamsheets'!$H$2:$Z$132,$A146,$CX$3,'13-14 Teamsheets'!$C$2:$C$132,BJ$1)+CARDS('14-15 Teamsheets'!$H$2:$Z$136,$A146,$CX$3,'14-15 Teamsheets'!$C$2:$C$136,BJ$1)) &amp; ")"</f>
        <v>1(0)</v>
      </c>
      <c r="BN146" s="82">
        <f>MINS_PLAYED('07-08 Teamsheets'!$H$2:$R$88,$A146,'07-08 Teamsheets'!$C$2:$C$88,BJ$1)+MINS_PLAYED('08-09 Teamsheets'!$H$2:$R$92,$A146,'08-09 Teamsheets'!$C$2:$C$92,BJ$1)+MINS_PLAYED('09-10 Teamsheets'!$H$2:$R$98,$A146,'09-10 Teamsheets'!$C$2:$C$98,BJ$1)+MINS_PLAYED('10-11 Teamsheets'!$H$2:$R$106,$A146,'10-11 Teamsheets'!$C$2:$C$106,BJ$1)+MINS_PLAYED('11-12 Teamsheets'!$H$2:$R$119,$A146,'11-12 Teamsheets'!$C$2:$C$119,BJ$1)+MINS_PLAYED('12-13 Teamsheets'!$H$2:$R$126,$A146,'12-13 Teamsheets'!$C$2:$C$126,BJ$1)+MINS_PLAYED('13-14 Teamsheets'!$H$2:$R$132,$A146,'13-14 Teamsheets'!$C$2:$C$132,BJ$1)+MINS_PLAYED('14-15 Teamsheets'!$H$2:$R$136,$A146,'14-15 Teamsheets'!$C$2:$C$136,BJ$1)+MINS_AS_SUB('07-08 Teamsheets'!$S$2:$Z$88,$A146,'07-08 Teamsheets'!$C$2:$C$88,BJ$1)+MINS_AS_SUB('08-09 Teamsheets'!$S$2:$Z$92,$A146,'08-09 Teamsheets'!$C$2:$C$92,BJ$1)+MINS_AS_SUB('09-10 Teamsheets'!$S$2:$Z$98,$A146,'09-10 Teamsheets'!$C$2:$C$98,BJ$1)+MINS_AS_SUB('10-11 Teamsheets'!$S$2:$Z$106,$A146,'10-11 Teamsheets'!$C$2:$C$106,BJ$1)+MINS_AS_SUB('11-12 Teamsheets'!$S$2:$Z$119,$A146,'11-12 Teamsheets'!$C$2:$C$119,BJ$1)+MINS_AS_SUB('12-13 Teamsheets'!$S$2:$Z$126,$A146,'12-13 Teamsheets'!$C$2:$C$126,BJ$1)+MINS_AS_SUB('13-14 Teamsheets'!$S$2:$Z$132,$A146,'13-14 Teamsheets'!$C$2:$C$132,BJ$1)+MINS_AS_SUB('14-15 Teamsheets'!$S$2:$Z$136,$A146,'14-15 Teamsheets'!$C$2:$C$136,BJ$1)</f>
        <v>842</v>
      </c>
      <c r="BO146" s="27" t="str">
        <f>(APPS('07-08 Teamsheets'!$H$2:$R$88,$A146,'07-08 Teamsheets'!$C$2:$C$88,BO$1)+APPS('08-09 Teamsheets'!$H$2:$R$92,$A146,'08-09 Teamsheets'!$C$2:$C$92,BO$1)+APPS('09-10 Teamsheets'!$H$2:$R$98,$A146,'09-10 Teamsheets'!$C$2:$C$98,BO$1)+APPS('10-11 Teamsheets'!$H$2:$R$106,$A146,'10-11 Teamsheets'!$C$2:$C$106,BO$1)+APPS('11-12 Teamsheets'!$H$2:$R$119,$A146,'11-12 Teamsheets'!$C$2:$C$119,BO$1)+APPS('12-13 Teamsheets'!$H$2:$R$126,$A146,'12-13 Teamsheets'!$C$2:$C$126,BO$1)+APPS('13-14 Teamsheets'!$H$2:$R$132,$A146,'13-14 Teamsheets'!$C$2:$C$132,BO$1)+APPS('14-15 Teamsheets'!$H$2:$R$136,$A146,'14-15 Teamsheets'!$C$2:$C$136,BO$1)) &amp; "(" &amp; (SUBS('07-08 Teamsheets'!$S$2:$Z$88,$A146,'07-08 Teamsheets'!$C$2:$C$88,BO$1)+SUBS('08-09 Teamsheets'!$S$2:$Z$92,$A146,'08-09 Teamsheets'!$C$2:$C$92,BO$1)+SUBS('09-10 Teamsheets'!$S$2:$Z$98,$A146,'09-10 Teamsheets'!$C$2:$C$98,BO$1)+SUBS('10-11 Teamsheets'!$S$2:$Z$106,$A146,'10-11 Teamsheets'!$C$2:$C$106,BO$1)+SUBS('11-12 Teamsheets'!$S$2:$Z$119,$A146,'11-12 Teamsheets'!$C$2:$C$119,BO$1)+SUBS('12-13 Teamsheets'!$S$2:$Z$126,$A146,'12-13 Teamsheets'!$C$2:$C$126,BO$1)+SUBS('13-14 Teamsheets'!$S$2:$Z$132,$A146,'13-14 Teamsheets'!$C$2:$C$132,BO$1)+SUBS('14-15 Teamsheets'!$S$2:$Z$136,$A146,'14-15 Teamsheets'!$C$2:$C$136,BO$1)) &amp; ")"</f>
        <v>13(1)</v>
      </c>
      <c r="BP146" s="27" t="str">
        <f>(GOALS('07-08 Teamsheets'!$H$2:$R$88,$A146,'07-08 Teamsheets'!$C$2:$C$88,BO$1)+GOALS('08-09 Teamsheets'!$H$2:$R$92,$A146,'08-09 Teamsheets'!$C$2:$C$92,BO$1)+GOALS('09-10 Teamsheets'!$H$2:$R$98,$A146,'09-10 Teamsheets'!$C$2:$C$98,BO$1)+GOALS('10-11 Teamsheets'!$H$2:$R$106,$A146,'10-11 Teamsheets'!$C$2:$C$106,BO$1)+GOALS('11-12 Teamsheets'!$H$2:$R$119,$A146,'11-12 Teamsheets'!$C$2:$C$119,BO$1)+GOALS('12-13 Teamsheets'!$H$2:$R$126,$A146,'12-13 Teamsheets'!$C$2:$C$126,BO$1)+GOALS('13-14 Teamsheets'!$H$2:$R$132,$A146,'13-14 Teamsheets'!$C$2:$C$132,BO$1)+GOALS('14-15 Teamsheets'!$H$2:$R$136,$A146,'14-15 Teamsheets'!$C$2:$C$136,BO$1)) &amp; "(" &amp; (GOALS('07-08 Teamsheets'!$S$2:$Z$88,$A146,'07-08 Teamsheets'!$C$2:$C$88,BO$1)+GOALS('08-09 Teamsheets'!$S$2:$Z$92,$A146,'08-09 Teamsheets'!$C$2:$C$92,BO$1)+GOALS('09-10 Teamsheets'!$S$2:$Z$98,$A146,'09-10 Teamsheets'!$C$2:$C$98,BO$1)+GOALS('10-11 Teamsheets'!$S$2:$Z$106,$A146,'10-11 Teamsheets'!$C$2:$C$106,BO$1)+GOALS('11-12 Teamsheets'!$S$2:$Z$119,$A146,'11-12 Teamsheets'!$C$2:$C$119,BO$1)+GOALS('12-13 Teamsheets'!$S$2:$Z$126,$A146,'12-13 Teamsheets'!$C$2:$C$126,BO$1)+GOALS('13-14 Teamsheets'!$S$2:$Z$132,$A146,'13-14 Teamsheets'!$C$2:$C$132,BO$1)+GOALS('14-15 Teamsheets'!$S$2:$Z$136,$A146,'14-15 Teamsheets'!$C$2:$C$136,BO$1)) &amp; ")"</f>
        <v>7(0)</v>
      </c>
      <c r="BQ146" s="27">
        <f>Clean_sheet('07-08 Teamsheets'!$C$2:$H$92,$A146,BO$1)+Clean_sheet('08-09 Teamsheets'!$C$2:$H$92,$A146,BO$1)+Clean_sheet('09-10 Teamsheets'!$C$2:$H$98,$A146,BO$1)+Clean_sheet('10-11 Teamsheets'!$C$2:$H$106,$A146,BO$1)+Clean_sheet('11-12 Teamsheets'!$C$2:$H$119,$A146,BO$1)+Clean_sheet('12-13 Teamsheets'!$C$2:$H$126,$A146,BO$1)+Clean_sheet('13-14 Teamsheets'!$C$2:$H$132,$A146,BO$1)+Clean_sheet('14-15 Teamsheets'!$C$2:$H$136,$A146,BO$1)</f>
        <v>0</v>
      </c>
      <c r="BR146" s="27" t="str">
        <f>(CARDS('07-08 Teamsheets'!$H$2:$Z$88,$A146,$CX$2,'07-08 Teamsheets'!$C$2:$C$88,BO$1)+CARDS('08-09 Teamsheets'!$H$2:$Z$92,$A146,$CX$2,'08-09 Teamsheets'!$C$2:$C$92,BO$1)+CARDS('09-10 Teamsheets'!$H$2:$Z$98,$A146,$CX$2,'09-10 Teamsheets'!$C$2:$C$98,BO$1)+CARDS('10-11 Teamsheets'!$H$2:$Z$106,$A146,$CX$2,'10-11 Teamsheets'!$C$2:$C$106,BO$1)+CARDS('11-12 Teamsheets'!$H$2:$Z$119,$A146,$CX$2,'11-12 Teamsheets'!$C$2:$C$119,BO$1)+CARDS('12-13 Teamsheets'!$H$2:$Z$126,$A146,$CX$2,'12-13 Teamsheets'!$C$2:$C$126,BO$1)+CARDS('13-14 Teamsheets'!$H$2:$Z$132,$A146,$CX$2,'13-14 Teamsheets'!$C$2:$C$132,BO$1)+CARDS('14-15 Teamsheets'!$H$2:$Z$136,$A146,$CX$2,'14-15 Teamsheets'!$C$2:$C$136,BO$1)) &amp; "(" &amp; (CARDS('07-08 Teamsheets'!$H$2:$Z$88,$A146,$CX$3,'07-08 Teamsheets'!$C$2:$C$88,BO$1)+CARDS('08-09 Teamsheets'!$H$2:$Z$92,$A146,$CX$3,'08-09 Teamsheets'!$C$2:$C$92,BO$1)+CARDS('09-10 Teamsheets'!$H$2:$Z$98,$A146,$CX$3,'09-10 Teamsheets'!$C$2:$C$98,BO$1)+CARDS('10-11 Teamsheets'!$H$2:$Z$106,$A146,$CX$3,'10-11 Teamsheets'!$C$2:$C$106,BO$1)+CARDS('11-12 Teamsheets'!$H$2:$Z$119,$A146,$CX$3,'11-12 Teamsheets'!$C$2:$C$119,BO$1)+CARDS('12-13 Teamsheets'!$H$2:$Z$126,$A146,$CX$3,'12-13 Teamsheets'!$C$2:$C$126,BO$1)+CARDS('13-14 Teamsheets'!$H$2:$Z$132,$A146,$CX$3,'13-14 Teamsheets'!$C$2:$C$132,BO$1)+CARDS('14-15 Teamsheets'!$H$2:$Z$136,$A146,$CX$3,'14-15 Teamsheets'!$C$2:$C$136,BO$1)) &amp; ")"</f>
        <v>0(0)</v>
      </c>
      <c r="BS146" s="82">
        <f>MINS_PLAYED('07-08 Teamsheets'!$H$2:$R$88,$A146,'07-08 Teamsheets'!$C$2:$C$88,BO$1)+MINS_PLAYED('08-09 Teamsheets'!$H$2:$R$92,$A146,'08-09 Teamsheets'!$C$2:$C$92,BO$1)+MINS_PLAYED('09-10 Teamsheets'!$H$2:$R$98,$A146,'09-10 Teamsheets'!$C$2:$C$98,BO$1)+MINS_PLAYED('10-11 Teamsheets'!$H$2:$R$106,$A146,'10-11 Teamsheets'!$C$2:$C$106,BO$1)+MINS_PLAYED('11-12 Teamsheets'!$H$2:$R$119,$A146,'11-12 Teamsheets'!$C$2:$C$119,BO$1)+MINS_PLAYED('12-13 Teamsheets'!$H$2:$R$126,$A146,'12-13 Teamsheets'!$C$2:$C$126,BO$1)+MINS_PLAYED('13-14 Teamsheets'!$H$2:$R$132,$A146,'13-14 Teamsheets'!$C$2:$C$132,BO$1)+MINS_PLAYED('14-15 Teamsheets'!$H$2:$R$136,$A146,'14-15 Teamsheets'!$C$2:$C$136,BO$1)+MINS_AS_SUB('07-08 Teamsheets'!$S$2:$Z$88,$A146,'07-08 Teamsheets'!$C$2:$C$88,BO$1)+MINS_AS_SUB('08-09 Teamsheets'!$S$2:$Z$92,$A146,'08-09 Teamsheets'!$C$2:$C$92,BO$1)+MINS_AS_SUB('09-10 Teamsheets'!$S$2:$Z$98,$A146,'09-10 Teamsheets'!$C$2:$C$98,BO$1)+MINS_AS_SUB('10-11 Teamsheets'!$S$2:$Z$106,$A146,'10-11 Teamsheets'!$C$2:$C$106,BO$1)+MINS_AS_SUB('11-12 Teamsheets'!$S$2:$Z$119,$A146,'11-12 Teamsheets'!$C$2:$C$119,BO$1)+MINS_AS_SUB('12-13 Teamsheets'!$S$2:$Z$126,$A146,'12-13 Teamsheets'!$C$2:$C$126,BO$1)+MINS_AS_SUB('13-14 Teamsheets'!$S$2:$Z$132,$A146,'13-14 Teamsheets'!$C$2:$C$132,BO$1)+MINS_AS_SUB('14-15 Teamsheets'!$S$2:$Z$136,$A146,'14-15 Teamsheets'!$C$2:$C$136,BO$1)</f>
        <v>1110</v>
      </c>
      <c r="BT146" s="71">
        <f>APPS('05-06 Teamsheets'!$H$2:$R$71,$A146,'05-06 Teamsheets'!$C$2:$C$71,B$1)+SUBS('05-06 Teamsheets'!$S$2:$W$71,$A146,'05-06 Teamsheets'!$C$2:$C$71,B$1)+APPS('06-07 Teamsheets'!$H$2:$R$83,$A146,'06-07 Teamsheets'!$C$2:$C$83,G$1)+SUBS('06-07 Teamsheets'!$S$2:$Z$83,$A146,'06-07 Teamsheets'!$C$2:$C$83,G$1)+APPS('07-08 Teamsheets'!$H$2:$R$88,$A146,'07-08 Teamsheets'!$C$2:$C$88,L$1)+SUBS('07-08 Teamsheets'!$S$2:$Z$88,$A146,'07-08 Teamsheets'!$C$2:$C$88,L$1)+APPS('08-09 Teamsheets'!$H$2:$R$92,$A146,'08-09 Teamsheets'!$C$2:$C$92,Q$1)+SUBS('08-09 Teamsheets'!$S$2:$Z$92,$A146,'08-09 Teamsheets'!$C$2:$C$92,Q$1)+APPS('09-10 Teamsheets'!$H$2:$R$98,$A146,'09-10 Teamsheets'!$C$2:$C$98,Q$1)+SUBS('09-10 Teamsheets'!$S$2:$Z$98,$A146,'09-10 Teamsheets'!$C$2:$C$98,Q$1)+APPS('10-11 Teamsheets'!$H$2:$R$107,$A146,'10-11 Teamsheets'!$C$2:$C$107,Q$1)+SUBS('10-11 Teamsheets'!$S$2:$Z$107,$A146,'10-11 Teamsheets'!$C$2:$C$107,Q$1)+APPS('11-12 Teamsheets'!$H$2:$R$119,$A146,'11-12 Teamsheets'!$C$2:$C$119,Q$1)+SUBS('11-12 Teamsheets'!$S$2:$Z$119,$A146,'11-12 Teamsheets'!$C$2:$C$119,Q$1)+APPS('12-13 Teamsheets'!$H$2:$R$126,$A146,'12-13 Teamsheets'!$C$2:$C$126,Q$1)+SUBS('12-13 Teamsheets'!$S$2:$Z$126,$A146,'12-13 Teamsheets'!$C$2:$C$126,Q$1)+APPS('13-14 Teamsheets'!$H$2:$R$132,$A146,'13-14 Teamsheets'!$C$2:$C$132,Q$1)+SUBS('13-14 Teamsheets'!$S$2:$Z$132,$A146,'13-14 Teamsheets'!$C$2:$C$132,Q$1)+APPS('14-15 Teamsheets'!$H$2:$R$136,$A146,'14-15 Teamsheets'!$C$2:$C$136,Q$1)+SUBS('14-15 Teamsheets'!$S$2:$Z$136,$A146,'14-15 Teamsheets'!$C$2:$C$136,Q$1)</f>
        <v>156</v>
      </c>
      <c r="BU146" s="132">
        <v>11</v>
      </c>
      <c r="BV146" s="27">
        <f>APPS('07-08 Teamsheets'!$H$2:$R$88,$A146,'07-08 Teamsheets'!$C$2:$C$88,AZ$1)+SUBS('07-08 Teamsheets'!$S$2:$Z$88,$A146,'07-08 Teamsheets'!$C$2:$C$88,AZ$1)+APPS('11-12 Teamsheets'!$H$2:$R$119,$A146,'11-12 Teamsheets'!$C$2:$C$119,AZ$1)+SUBS('11-12 Teamsheets'!$S$2:$Z$119,$A146,'11-12 Teamsheets'!$C$2:$C$119,AZ$1)+APPS('12-13 Teamsheets'!$H$2:$R$126,$A146,'12-13 Teamsheets'!$C$2:$C$126,AZ$1)+SUBS('12-13 Teamsheets'!$S$2:$Z$126,$A146,'12-13 Teamsheets'!$C$2:$C$126,AZ$1)+APPS('13-14 Teamsheets'!$H$2:$R$132,$A146,'13-14 Teamsheets'!$C$2:$C$132,AZ$1)+SUBS('13-14 Teamsheets'!$S$2:$Z$132,$A146,'13-14 Teamsheets'!$C$2:$C$132,AZ$1)+APPS('14-15 Teamsheets'!$H$2:$R$136,$A146,'14-15 Teamsheets'!$C$2:$C$136,AZ$1)+SUBS('14-15 Teamsheets'!$S$2:$Z$136,$A146,'14-15 Teamsheets'!$C$2:$C$136,AZ$1)+APPS('08-09 Teamsheets'!$H$2:$R$92,$A146,'08-09 Teamsheets'!$C$2:$C$92,BE$1)+APPS('09-10 Teamsheets'!$H$2:$R$98,$A146,'09-10 Teamsheets'!$C$2:$C$98,BE$1)+SUBS('08-09 Teamsheets'!$S$2:$Z$92,$A146,'08-09 Teamsheets'!$C$2:$C$92,BE$1)+SUBS('09-10 Teamsheets'!$S$2:$Z$98,$A146,'09-10 Teamsheets'!$C$2:$C$98,BE$1)+APPS('10-11 Teamsheets'!$H$2:$R$107,$A146,'10-11 Teamsheets'!$C$2:$C$107,BE$1)+SUBS('10-11 Teamsheets'!$S$2:$Z$107,$A146,'10-11 Teamsheets'!$C$2:$C$107,BE$1)+APPS('11-12 Teamsheets'!$H$2:$R$119,$A146,'11-12 Teamsheets'!$C$2:$C$119,BE$1)+SUBS('11-12 Teamsheets'!$S$2:$Z$119,$A146,'11-12 Teamsheets'!$C$2:$C$119,BE$1)+APPS('12-13 Teamsheets'!$H$2:$R$126,$A146,'12-13 Teamsheets'!$C$2:$C$126,BE$1)+SUBS('12-13 Teamsheets'!$S$2:$Z$126,$A146,'12-13 Teamsheets'!$C$2:$C$126,BE$1)+APPS('13-14 Teamsheets'!$H$2:$R$132,$A146,'13-14 Teamsheets'!$C$2:$C$132,BE$1)+SUBS('13-14 Teamsheets'!$S$2:$Z$132,$A146,'13-14 Teamsheets'!$C$2:$C$132,BE$1)+APPS('14-15 Teamsheets'!$H$2:$R$136,$A146,'14-15 Teamsheets'!$C$2:$C$136,BE$1)+SUBS('14-15 Teamsheets'!$S$2:$Z$136,$A146,'14-15 Teamsheets'!$C$2:$C$136,BE$1)</f>
        <v>5</v>
      </c>
      <c r="BW146" s="27">
        <f>APPS('07-08 Teamsheets'!$H$2:$R$88,$A146,'07-08 Teamsheets'!$C$2:$C$88,BJ$1)+APPS('08-09 Teamsheets'!$H$2:$R$92,$A146,'08-09 Teamsheets'!$C$2:$C$92,BJ$1)+APPS('09-10 Teamsheets'!$H$2:$R$98,$A146,'09-10 Teamsheets'!$C$2:$C$98,BJ$1)+SUBS('07-08 Teamsheets'!$S$2:$Z$88,$A146,'07-08 Teamsheets'!$C$2:$C$88,BJ$1)+SUBS('08-09 Teamsheets'!$S$2:$Z$92,$A146,'08-09 Teamsheets'!$C$2:$C$92,BJ$1)+SUBS('09-10 Teamsheets'!$S$2:$Z$98,$A146,'09-10 Teamsheets'!$C$2:$C$98,BJ$1)+APPS('10-11 Teamsheets'!$H$2:$R$107,$A146,'10-11 Teamsheets'!$C$2:$C$107,BJ$1)+SUBS('10-11 Teamsheets'!$S$2:$Z$107,$A146,'10-11 Teamsheets'!$C$2:$C$107,BJ$1)+APPS('11-12 Teamsheets'!$H$2:$R$119,$A146,'11-12 Teamsheets'!$C$2:$C$119,BJ$1)+SUBS('11-12 Teamsheets'!$S$2:$Z$111,$A146,'11-12 Teamsheets'!$C$2:$C$119,BJ$1)+APPS('12-13 Teamsheets'!$H$2:$R$126,$A146,'12-13 Teamsheets'!$C$2:$C$126,BJ$1)+SUBS('12-13 Teamsheets'!$S$2:$Z$118,$A146,'12-13 Teamsheets'!$C$2:$C$126,BJ$1)+APPS('13-14 Teamsheets'!$H$2:$R$132,$A146,'13-14 Teamsheets'!$C$2:$C$132,BJ$1)+SUBS('13-14 Teamsheets'!$S$2:$Z$124,$A146,'13-14 Teamsheets'!$C$2:$C$132,BJ$1)+APPS('14-15 Teamsheets'!$H$2:$R$136,$A146,'14-15 Teamsheets'!$C$2:$C$136,BJ$1)+SUBS('14-15 Teamsheets'!$S$2:$Z$128,$A146,'14-15 Teamsheets'!$C$2:$C$136,BJ$1)</f>
        <v>11</v>
      </c>
      <c r="BX146" s="27">
        <f>APPS('07-08 Teamsheets'!$H$2:$R$88,$A146,'07-08 Teamsheets'!$C$2:$C$88,BO$1)+APPS('08-09 Teamsheets'!$H$2:$R$92,$A146,'08-09 Teamsheets'!$C$2:$C$92,BO$1)+APPS('09-10 Teamsheets'!$H$2:$R$98,$A146,'09-10 Teamsheets'!$C$2:$C$98,BO$1)+SUBS('07-08 Teamsheets'!$S$2:$Z$88,$A146,'07-08 Teamsheets'!$C$2:$C$88,BO$1)+SUBS('08-09 Teamsheets'!$S$2:$Z$92,$A146,'08-09 Teamsheets'!$C$2:$C$92,BO$1)+SUBS('09-10 Teamsheets'!$S$2:$Z$98,$A146,'09-10 Teamsheets'!$C$2:$C$98,BO$1)+APPS('10-11 Teamsheets'!$H$2:$R$107,$A146,'10-11 Teamsheets'!$C$2:$C$107,BO$1)+SUBS('10-11 Teamsheets'!$S$2:$Z$107,$A146,'10-11 Teamsheets'!$C$2:$C$107,BO$1)+APPS('11-12 Teamsheets'!$H$2:$R$119,$A146,'11-12 Teamsheets'!$C$2:$C$119,BO$1)+SUBS('11-12 Teamsheets'!$S$2:$Z$119,$A146,'11-12 Teamsheets'!$C$2:$C$119,BO$1)+APPS('12-13 Teamsheets'!$H$2:$R$126,$A146,'12-13 Teamsheets'!$C$2:$C$126,BO$1)+SUBS('12-13 Teamsheets'!$S$2:$Z$126,$A146,'12-13 Teamsheets'!$C$2:$C$126,BO$1)+APPS('13-14 Teamsheets'!$H$2:$R$132,$A146,'13-14 Teamsheets'!$C$2:$C$132,BO$1)+SUBS('13-14 Teamsheets'!$S$2:$Z$132,$A146,'13-14 Teamsheets'!$C$2:$C$132,BO$1)+APPS('14-15 Teamsheets'!$H$2:$R$136,$A146,'14-15 Teamsheets'!$C$2:$C$136,BO$1)+SUBS('14-15 Teamsheets'!$S$2:$Z$136,$A146,'14-15 Teamsheets'!$C$2:$C$136,BO$1)</f>
        <v>14</v>
      </c>
      <c r="BY146" s="28">
        <f t="shared" si="55"/>
        <v>41</v>
      </c>
      <c r="BZ146" s="27" t="str">
        <f>(APPS('05-06 Teamsheets'!$H$2:$R$71,$A146) + APPS('06-07 Teamsheets'!$H$2:$R$83,$A146) +APPS('07-08 Teamsheets'!$H$2:$R$88,$A146) + APPS('08-09 Teamsheets'!$H$2:$R$92,$A146)+APPS('09-10 Teamsheets'!$H$2:$R$98,$A146)+APPS('10-11 Teamsheets'!$H$2:$R$107,$A146)+APPS('11-12 Teamsheets'!$H$2:$R$119,$A146)+APPS('12-13 Teamsheets'!$H$2:$R$126,$A146)+APPS('13-14 Teamsheets'!$H$2:$R$132,$A146)+APPS('14-15 Teamsheets'!$H$2:$R$136,$A146)) &amp; "(" &amp; (SUBS('05-06 Teamsheets'!$S$2:$W$71,$A146)+SUBS('06-07 Teamsheets'!$S$2:$Z$83,$A146)+SUBS('07-08 Teamsheets'!$S$2:$Z$88,$A146) +SUBS('08-09 Teamsheets'!$S$2:$Z$92,$A146)+SUBS('09-10 Teamsheets'!$S$2:$Z$98,$A146)+SUBS('10-11 Teamsheets'!$S$2:$Z$107,$A146)+SUBS('11-12 Teamsheets'!$S$2:$Z$119,$A146)+SUBS('12-13 Teamsheets'!$S$2:$Z$126,$A146)+SUBS('13-14 Teamsheets'!$S$2:$Z$132,$A146)+SUBS('14-15 Teamsheets'!$S$2:$Z$136,$A146)) &amp; ")"</f>
        <v>141(56)</v>
      </c>
      <c r="CA146" s="28">
        <f t="shared" si="56"/>
        <v>197</v>
      </c>
      <c r="CB146" s="71">
        <f>GOALS('05-06 Teamsheets'!$H$2:$W$71,$A146,'05-06 Teamsheets'!$C$2:$C$71,B$1)+GOALS('06-07 Teamsheets'!$H$2:$Z$83,$A146,'06-07 Teamsheets'!$C$2:$C$83,G$1)+GOALS('07-08 Teamsheets'!$H$2:$Z$88,$A146,'07-08 Teamsheets'!$C$2:$C$88,L$1)+GOALS('08-09 Teamsheets'!$H$2:$Z$92,$A146,'08-09 Teamsheets'!$C$2:$C$92,Q$1)+GOALS('09-10 Teamsheets'!$H$2:$Z$98,$A146,'09-10 Teamsheets'!$C$2:$C$98,Q$1)+GOALS('10-11 Teamsheets'!$H$2:$Z$107,$A146,'10-11 Teamsheets'!$C$2:$C$107,Q$1)+GOALS('11-12 Teamsheets'!$H$2:$Z$119,$A146,'11-12 Teamsheets'!$C$2:$C$119,Q$1)+GOALS('12-13 Teamsheets'!$H$2:$Z$126,$A146,'12-13 Teamsheets'!$C$2:$C$126,Q$1)+GOALS('13-14 Teamsheets'!$H$2:$Z$132,$A146,'13-14 Teamsheets'!$C$2:$C$132,Q$1)+GOALS('14-15 Teamsheets'!$H$2:$Z$136,$A146,'14-15 Teamsheets'!$C$2:$C$136,Q$1)</f>
        <v>16</v>
      </c>
      <c r="CC146" s="27">
        <f>GOALS('05-06 Teamsheets'!$H$2:$W$71,$A146,'05-06 Teamsheets'!$C$2:$C$71,V$1)+GOALS('05-06 Teamsheets'!$H$2:$W$71,$A146,'05-06 Teamsheets'!$C$2:$C$71,AA$1)+GOALS('06-07 Teamsheets'!$H$2:$Z$83,$A146,'06-07 Teamsheets'!$C$2:$C$83,AF$1)+GOALS('06-07 Teamsheets'!$H$2:$Z$83,$A146,'06-07 Teamsheets'!$C$2:$C$83,AK$1)+GOALS('07-08 Teamsheets'!$H$2:$Z$88,$A146,'07-08 Teamsheets'!$C$2:$C$88,AP$1)+GOALS('07-08 Teamsheets'!$H$2:$Z$88,$A146,'07-08 Teamsheets'!$C$2:$C$88,AU$1)+GOALS('07-08 Teamsheets'!$H$2:$Z$88,$A146,'07-08 Teamsheets'!$C$2:$C$88,AZ$1)+GOALS('11-12 Teamsheets'!$H$2:$Z$119,$A146,'11-12 Teamsheets'!$C$2:$C$119,AZ$1)+GOALS('12-13 Teamsheets'!$H$2:$Z$120,$A146,'12-13 Teamsheets'!$C$2:$C$120,AZ$1)+GOALS('13-14 Teamsheets'!$H$2:$Z$126,$A146,'13-14 Teamsheets'!$C$2:$C$126,AZ$1)+GOALS('14-15 Teamsheets'!$H$2:$Z$130,$A146,'14-15 Teamsheets'!$C$2:$C$130,AZ$1)+GOALS('08-09 Teamsheets'!$H$2:$Z$92,$A146,'08-09 Teamsheets'!$C$2:$C$92,BE$1)+GOALS('09-10 Teamsheets'!$H$2:$Z$98,$A146,'09-10 Teamsheets'!$C$2:$C$98,BE$1)+GOALS('10-11 Teamsheets'!$H$2:$Z$107,$A146,'10-11 Teamsheets'!$C$2:$C$107,BE$1)+GOALS('11-12 Teamsheets'!$H$2:$Z$119,$A146,'11-12 Teamsheets'!$C$2:$C$119,BE$1)+GOALS('12-13 Teamsheets'!$H$2:$Z$126,$A146,'12-13 Teamsheets'!$C$2:$C$126,BE$1)+GOALS('13-14 Teamsheets'!$H$2:$Z$132,$A146,'13-14 Teamsheets'!$C$2:$C$132,BE$1)+GOALS('14-15 Teamsheets'!$H$2:$Z$136,$A146,'14-15 Teamsheets'!$C$2:$C$136,BE$1)</f>
        <v>2</v>
      </c>
      <c r="CD146" s="27">
        <f>GOALS('07-08 Teamsheets'!$H$2:$Z$88,$A146,'07-08 Teamsheets'!$C$2:$C$88,BJ$1)
+GOALS('08-09 Teamsheets'!$H$2:$Z$92,$A146,'08-09 Teamsheets'!$C$2:$C$92,BJ$1)
+GOALS('09-10 Teamsheets'!$H$2:$Z$98,$A146,'09-10 Teamsheets'!$C$2:$C$98,BJ$1)
+GOALS('10-11 Teamsheets'!$H$2:$Z$107,$A146,'10-11 Teamsheets'!$C$2:$C$107,BJ$1)
+GOALS('11-12 Teamsheets'!$H$2:$Z$119,$A146,'11-12 Teamsheets'!$C$2:$C$119,BJ$1)
+GOALS('12-13 Teamsheets'!$H$2:$Z$124,$A146,'12-13 Teamsheets'!$C$2:$C$124,BJ$1)+GOALS('13-14 Teamsheets'!$H$2:$Z$130,$A146,'13-14 Teamsheets'!$C$2:$C$130,BJ$1)+GOALS('14-15 Teamsheets'!$H$2:$Z$134,$A146,'14-15 Teamsheets'!$C$2:$C$134,BJ$1)
+GOALS('07-08 Teamsheets'!$H$2:$Z$88,$A146,'07-08 Teamsheets'!$C$2:$C$88,BO$1)
+GOALS('08-09 Teamsheets'!$H$2:$Z$92,$A146,'08-09 Teamsheets'!$C$2:$C$92,BO$1)
+GOALS('09-10 Teamsheets'!$H$2:$Z$98,$A146,'09-10 Teamsheets'!$C$2:$C$98,BO$1)
+GOALS('10-11 Teamsheets'!$H$2:$Z$107,$A146,'10-11 Teamsheets'!$C$2:$C$107,BO$1)
+GOALS('11-12 Teamsheets'!$H$2:$Z$119,$A146,'11-12 Teamsheets'!$C$2:$C$119,BO$1)
+GOALS('12-13 Teamsheets'!$H$2:$Z$126,$A146,'12-13 Teamsheets'!$C$2:$C$126,BO$1)+GOALS('13-14 Teamsheets'!$H$2:$Z$132,$A146,'13-14 Teamsheets'!$C$2:$C$132,BO$1)+GOALS('14-15 Teamsheets'!$H$2:$Z$136,$A146,'14-15 Teamsheets'!$C$2:$C$136,BO$1)</f>
        <v>8</v>
      </c>
      <c r="CE146" s="28">
        <f t="shared" si="57"/>
        <v>10</v>
      </c>
      <c r="CF146" s="27" t="str">
        <f>(GOALS('05-06 Teamsheets'!$H$2:$R$71,$A146) +GOALS('06-07 Teamsheets'!$H$2:$R$83,$A146) +  GOALS('07-08 Teamsheets'!$H$2:$R$88,$A146) + GOALS('08-09 Teamsheets'!$H$2:$R$92,$A146)+GOALS('09-10 Teamsheets'!$H$2:$R$98,$A146)+GOALS('10-11 Teamsheets'!$H$2:$R$107,$A146)+GOALS('11-12 Teamsheets'!$H$2:$R$119,$A146)+GOALS('12-13 Teamsheets'!$H$2:$R$126,$A146)+GOALS('13-14 Teamsheets'!$H$2:$R$132,$A146)+GOALS('14-15 Teamsheets'!$H$2:$R$136,$A146)) &amp; "(" &amp; (GOALS('05-06 Teamsheets'!$S$2:$W$71,$A146)+GOALS('06-07 Teamsheets'!$S$2:$Z$83,$A146)+GOALS('07-08 Teamsheets'!$S$2:$Z$88,$A146)+GOALS('08-09 Teamsheets'!$S$2:$Z$92,$A146)+GOALS('09-10 Teamsheets'!$S$2:$Z$98,$A146)+GOALS('10-11 Teamsheets'!$S$2:$Z$107,$A146)+GOALS('11-12 Teamsheets'!$S$2:$Z$119,$A146)+GOALS('12-13 Teamsheets'!$S$2:$Z$126,$A146)+GOALS('13-14 Teamsheets'!$S$2:$Z$132,$A146)+GOALS('14-15 Teamsheets'!$S$2:$Z$136,$A146)) &amp; ")"</f>
        <v>24(2)</v>
      </c>
      <c r="CG146" s="28">
        <f t="shared" si="58"/>
        <v>26</v>
      </c>
      <c r="CH146" s="71">
        <f t="shared" si="35"/>
        <v>0</v>
      </c>
      <c r="CI146" s="83">
        <f t="shared" si="36"/>
        <v>0</v>
      </c>
      <c r="CJ146" s="77">
        <f t="shared" si="37"/>
        <v>0</v>
      </c>
      <c r="CK146" s="74" t="str">
        <f>(CARDS('05-06 Teamsheets'!$H$2:$W$71,$A146,$CX$2)+CARDS('06-07 Teamsheets'!$H$2:$Z$83,$A146,$CX$2)+CARDS('07-08 Teamsheets'!$H$2:$Z$88,$A146,$CX$2)+CARDS('08-09 Teamsheets'!$H$2:$Z$92,$A146,$CX$2)+CARDS('09-10 Teamsheets'!$H$2:$Z$98,$A146,$CX$2)+CARDS('10-11 Teamsheets'!$H$2:$Z$107,$A146,$CX$2)+CARDS('11-12 Teamsheets'!$H$2:$Z$119,$A146,$CX$2)+CARDS('12-13 Teamsheets'!$H$2:$Z$126,$A146,$CX$2)+CARDS('13-14 Teamsheets'!$H$2:$Z$130,$A146,$CX$2)) &amp; "(" &amp; (CARDS('05-06 Teamsheets'!$H$2:$W$71,$A146,$CX$3)+CARDS('06-07 Teamsheets'!$H$2:$Z$83,$A146,$CX$3)+CARDS('07-08 Teamsheets'!$H$2:$Z$88,$A146,$CX$3)+CARDS('08-09 Teamsheets'!$H$2:$Z$92,$A146,$CX$3)+CARDS('09-10 Teamsheets'!$H$2:$Z$98,$A146,$CX$3)+CARDS('10-11 Teamsheets'!$H$2:$Z$107,$A146,$CX$3)+CARDS('11-12 Teamsheets'!$H$2:$Z$119,$A146,$CX$3)+CARDS('13-14 Teamsheets'!$H$2:$Z$130,$A146,$CX$3)) &amp; ")"</f>
        <v>7(0)</v>
      </c>
      <c r="CL146" s="28">
        <f t="shared" si="53"/>
        <v>10111</v>
      </c>
      <c r="CM146" s="28">
        <f t="shared" si="47"/>
        <v>3169</v>
      </c>
      <c r="CN146" s="77">
        <f t="shared" si="54"/>
        <v>13280</v>
      </c>
      <c r="CO146" s="28">
        <f t="shared" si="51"/>
        <v>67.411167512690355</v>
      </c>
      <c r="CP146" s="28">
        <f t="shared" si="52"/>
        <v>0.13197969543147209</v>
      </c>
      <c r="CQ146" s="77">
        <f t="shared" si="24"/>
        <v>510.76923076923077</v>
      </c>
      <c r="CS146" s="71">
        <f t="shared" si="48"/>
        <v>8</v>
      </c>
      <c r="CT146" s="83">
        <f t="shared" si="49"/>
        <v>12</v>
      </c>
      <c r="CU146" s="77">
        <f t="shared" si="50"/>
        <v>10</v>
      </c>
    </row>
    <row r="147" spans="1:102" x14ac:dyDescent="0.2">
      <c r="A147" s="112" t="s">
        <v>3476</v>
      </c>
      <c r="B147" s="27" t="s">
        <v>1635</v>
      </c>
      <c r="C147" s="27" t="s">
        <v>1635</v>
      </c>
      <c r="D147" s="27">
        <v>0</v>
      </c>
      <c r="E147" s="27" t="s">
        <v>1635</v>
      </c>
      <c r="F147" s="82">
        <v>0</v>
      </c>
      <c r="G147" s="27" t="s">
        <v>1635</v>
      </c>
      <c r="H147" s="27" t="s">
        <v>1635</v>
      </c>
      <c r="I147" s="27">
        <v>0</v>
      </c>
      <c r="J147" s="27" t="s">
        <v>1635</v>
      </c>
      <c r="K147" s="82">
        <v>0</v>
      </c>
      <c r="L147" s="27" t="s">
        <v>1635</v>
      </c>
      <c r="M147" s="27" t="s">
        <v>1635</v>
      </c>
      <c r="N147" s="27">
        <v>0</v>
      </c>
      <c r="O147" s="27" t="s">
        <v>1635</v>
      </c>
      <c r="P147" s="82">
        <v>0</v>
      </c>
      <c r="Q147" s="27" t="str">
        <f>(APPS('08-09 Teamsheets'!$H$2:$R$92,$A147,'08-09 Teamsheets'!$C$2:$C$92,Q$1)+APPS('09-10 Teamsheets'!$H$2:$R$98,$A147,'09-10 Teamsheets'!$C$2:$C$98,Q$1)+APPS('10-11 Teamsheets'!$H$2:$R$107,$A147,'10-11 Teamsheets'!$C$2:$C$107,Q$1)+APPS('11-12 Teamsheets'!$H$2:$R$119,$A147,'11-12 Teamsheets'!$C$2:$C$119,Q$1)+APPS('12-13 Teamsheets'!$H$2:$R$126,$A147,'12-13 Teamsheets'!$C$2:$C$126,Q$1)+APPS('13-14 Teamsheets'!$H$2:$R$132,$A147,'13-14 Teamsheets'!$C$2:$C$132,Q$1)+APPS('14-15 Teamsheets'!$H$2:$R$136,$A147,'14-15 Teamsheets'!$C$2:$C$136,Q$1)) &amp; "(" &amp; (SUBS('08-09 Teamsheets'!$S$2:$Z$92,$A147,'08-09 Teamsheets'!$C$2:$C$92,Q$1)+SUBS('09-10 Teamsheets'!$S$2:$Z$98,$A147,'09-10 Teamsheets'!$C$2:$C$98,Q$1)+SUBS('10-11 Teamsheets'!$S$2:$Z$107,$A147,'10-11 Teamsheets'!$C$2:$C$107,Q$1)+SUBS('11-12 Teamsheets'!$S$2:$Z$119,$A147,'11-12 Teamsheets'!$C$2:$C$119,Q$1)+SUBS('12-13 Teamsheets'!$S$2:$Z$126,$A147,'12-13 Teamsheets'!$C$2:$C$126,Q$1)+SUBS('13-14 Teamsheets'!$S$2:$Z$132,$A147,'13-14 Teamsheets'!$C$2:$C$132,Q$1)+SUBS('14-15 Teamsheets'!$S$2:$Z$136,$A147,'14-15 Teamsheets'!$C$2:$C$136,Q$1)) &amp; ")"</f>
        <v>0(0)</v>
      </c>
      <c r="R147" s="27" t="str">
        <f>(GOALS('08-09 Teamsheets'!$H$2:$R$92,$A147,'08-09 Teamsheets'!$C$2:$C$92,Q$1)+GOALS('09-10 Teamsheets'!$H$2:$R$98,$A147,'09-10 Teamsheets'!$C$2:$C$98,Q$1)+GOALS('10-11 Teamsheets'!$H$2:$R$107,$A147,'10-11 Teamsheets'!$C$2:$C$107,Q$1)+GOALS('11-12 Teamsheets'!$H$2:$R$119,$A147,'11-12 Teamsheets'!$C$2:$C$119,Q$1)+GOALS('12-13 Teamsheets'!$H$2:$R$126,$A147,'12-13 Teamsheets'!$C$2:$C$126,Q$1)+GOALS('13-14 Teamsheets'!$H$2:$R$132,$A147,'13-14 Teamsheets'!$C$2:$C$132,Q$1)+GOALS('14-15 Teamsheets'!$H$2:$R$136,$A147,'14-15 Teamsheets'!$C$2:$C$136,Q$1)) &amp; "(" &amp; (GOALS('08-09 Teamsheets'!$S$2:$Z$92,$A147,'08-09 Teamsheets'!$C$2:$C$92,Q$1)+GOALS('09-10 Teamsheets'!$S$2:$Z$98,$A147,'09-10 Teamsheets'!$C$2:$C$98,Q$1)+GOALS('10-11 Teamsheets'!$S$2:$Z$107,$A147,'10-11 Teamsheets'!$C$2:$C$107,Q$1)+GOALS('11-12 Teamsheets'!$S$2:$Z$119,$A147,'11-12 Teamsheets'!$C$2:$C$119,Q$1)+GOALS('12-13 Teamsheets'!$S$2:$Z$126,$A147,'12-13 Teamsheets'!$C$2:$C$126,Q$1)+GOALS('13-14 Teamsheets'!$S$2:$Z$132,$A147,'13-14 Teamsheets'!$C$2:$C$132,Q$1)+GOALS('14-15 Teamsheets'!$S$2:$Z$136,$A147,'14-15 Teamsheets'!$C$2:$C$136,Q$1)) &amp; ")"</f>
        <v>0(0)</v>
      </c>
      <c r="S147" s="27">
        <f>Clean_sheet('08-09 Teamsheets'!$C$2:$H$92,$A147,Q$1)+Clean_sheet('09-10 Teamsheets'!$C$2:$H$98,$A147,Q$1)+Clean_sheet('10-11 Teamsheets'!$C$2:$H$107,$A147,Q$1)+Clean_sheet('11-12 Teamsheets'!$C$2:$H$119,$A147,Q$1)+Clean_sheet('12-13 Teamsheets'!$C$2:$H$126,$A147,Q$1)+Clean_sheet('13-14 Teamsheets'!$C$2:$H$132,$A147,Q$1)+Clean_sheet('14-15 Teamsheets'!$C$2:$H$136,$A147,Q$1)</f>
        <v>0</v>
      </c>
      <c r="T147" s="27" t="str">
        <f>(CARDS('08-09 Teamsheets'!$H$2:$Z$92,$A147,$CX$2,'08-09 Teamsheets'!$C$2:$C$92,Q$1)+CARDS('09-10 Teamsheets'!$H$2:$Z$98,$A147,$CX$2,'09-10 Teamsheets'!$C$2:$C$98,Q$1)+CARDS('10-11 Teamsheets'!$H$2:$Z$107,$A147,$CX$2,'10-11 Teamsheets'!$C$2:$C$107,Q$1)+CARDS('11-12 Teamsheets'!$H$2:$Z$119,$A147,$CX$2,'11-12 Teamsheets'!$C$2:$C$119,Q$1)+CARDS('12-13 Teamsheets'!$H$2:$Z$126,$A147,$CX$2,'12-13 Teamsheets'!$C$2:$C$126,Q$1)+CARDS('13-14 Teamsheets'!$H$2:$Z$132,$A147,$CX$2,'13-14 Teamsheets'!$C$2:$C$132,Q$1)+CARDS('14-15 Teamsheets'!$H$2:$Z$136,$A147,$CX$2,'14-15 Teamsheets'!$C$2:$C$136,Q$1)) &amp; "(" &amp; (CARDS('08-09 Teamsheets'!$H$2:$Z$92,$A147,$CX$3,'08-09 Teamsheets'!$C$2:$C$92,Q$1)+CARDS('09-10 Teamsheets'!$H$2:$Z$98,$A147,$CX$3,'09-10 Teamsheets'!$C$2:$C$98,Q$1)+CARDS('10-11 Teamsheets'!$H$2:$Z$107,$A147,$CX$3,'10-11 Teamsheets'!$C$2:$C$107,Q$1)+CARDS('11-12 Teamsheets'!$H$2:$Z$119,$A147,$CX$3,'11-12 Teamsheets'!$C$2:$C$119,Q$1)+CARDS('12-13 Teamsheets'!$H$2:$Z$126,$A147,$CX$3,'12-13 Teamsheets'!$C$2:$C$126,Q$1)+CARDS('13-14 Teamsheets'!$H$2:$Z$132,$A147,$CX$3,'13-14 Teamsheets'!$C$2:$C$132,Q$1)+CARDS('14-15 Teamsheets'!$H$2:$Z$136,$A147,$CX$3,'14-15 Teamsheets'!$C$2:$C$136,Q$1)) &amp; ")"</f>
        <v>0(0)</v>
      </c>
      <c r="U147" s="82">
        <f>MINS_PLAYED('08-09 Teamsheets'!$H$2:$R$92,$A147,'08-09 Teamsheets'!$C$2:$C$92,Q$1)+MINS_PLAYED('09-10 Teamsheets'!$H$2:$R$98,$A147,'09-10 Teamsheets'!$C$2:$C$98,Q$1)+ MINS_AS_SUB('08-09 Teamsheets'!$S$2:$Z$92,$A147,'08-09 Teamsheets'!$C$2:$C$92,Q$1)+ MINS_AS_SUB('09-10 Teamsheets'!$S$2:$Z$98,$A147,'09-10 Teamsheets'!$C$2:$C$98,Q$1)+MINS_PLAYED('10-11 Teamsheets'!$H$2:$R$107,$A147,'10-11 Teamsheets'!$C$2:$C$107,Q$1)+MINS_AS_SUB('10-11 Teamsheets'!$S$2:$Z$107,$A147,'10-11 Teamsheets'!$C$2:$C$107,Q$1)+MINS_PLAYED('11-12 Teamsheets'!$H$2:$R$119,$A147,'11-12 Teamsheets'!$C$2:$C$119,Q$1)+MINS_AS_SUB('11-12 Teamsheets'!$S$2:$Z$119,$A147,'11-12 Teamsheets'!$C$2:$C$119,Q$1)+MINS_PLAYED('12-13 Teamsheets'!$H$2:$R$126,$A147,'12-13 Teamsheets'!$C$2:$C$126,Q$1)+MINS_AS_SUB('12-13 Teamsheets'!$S$2:$Z$126,$A147,'12-13 Teamsheets'!$C$2:$C$126,Q$1)+MINS_PLAYED('13-14 Teamsheets'!$H$2:$R$132,$A147,'13-14 Teamsheets'!$C$2:$C$132,Q$1)+MINS_AS_SUB('13-14 Teamsheets'!$S$2:$Z$132,$A147,'13-14 Teamsheets'!$C$2:$C$132,Q$1)+MINS_PLAYED('14-15 Teamsheets'!$H$2:$R$136,$A147,'14-15 Teamsheets'!$C$2:$C$136,Q$1)+MINS_AS_SUB('14-15 Teamsheets'!$S$2:$Z$136,$A147,'14-15 Teamsheets'!$C$2:$C$136,Q$1)</f>
        <v>0</v>
      </c>
      <c r="V147" s="27" t="s">
        <v>1635</v>
      </c>
      <c r="W147" s="27" t="s">
        <v>1635</v>
      </c>
      <c r="X147" s="27">
        <v>0</v>
      </c>
      <c r="Y147" s="27" t="s">
        <v>1635</v>
      </c>
      <c r="Z147" s="82">
        <v>0</v>
      </c>
      <c r="AA147" s="27" t="s">
        <v>1635</v>
      </c>
      <c r="AB147" s="27" t="s">
        <v>1635</v>
      </c>
      <c r="AC147" s="27">
        <v>0</v>
      </c>
      <c r="AD147" s="27" t="s">
        <v>1635</v>
      </c>
      <c r="AE147" s="82">
        <v>0</v>
      </c>
      <c r="AF147" s="27" t="s">
        <v>1635</v>
      </c>
      <c r="AG147" s="27" t="s">
        <v>1635</v>
      </c>
      <c r="AH147" s="27">
        <v>0</v>
      </c>
      <c r="AI147" s="27" t="s">
        <v>1635</v>
      </c>
      <c r="AJ147" s="82">
        <v>0</v>
      </c>
      <c r="AK147" s="27" t="s">
        <v>1635</v>
      </c>
      <c r="AL147" s="27" t="s">
        <v>1635</v>
      </c>
      <c r="AM147" s="27">
        <v>0</v>
      </c>
      <c r="AN147" s="27" t="s">
        <v>1635</v>
      </c>
      <c r="AO147" s="82">
        <v>0</v>
      </c>
      <c r="AP147" s="27" t="s">
        <v>1635</v>
      </c>
      <c r="AQ147" s="27" t="s">
        <v>1635</v>
      </c>
      <c r="AR147" s="27">
        <v>0</v>
      </c>
      <c r="AS147" s="27" t="s">
        <v>1635</v>
      </c>
      <c r="AT147" s="82">
        <v>0</v>
      </c>
      <c r="AU147" s="27" t="s">
        <v>1635</v>
      </c>
      <c r="AV147" s="27" t="s">
        <v>1635</v>
      </c>
      <c r="AW147" s="27">
        <v>0</v>
      </c>
      <c r="AX147" s="27" t="s">
        <v>1635</v>
      </c>
      <c r="AY147" s="82">
        <v>0</v>
      </c>
      <c r="AZ147" s="27" t="str">
        <f>(APPS('07-08 Teamsheets'!$H$2:$R$88,$A147,'07-08 Teamsheets'!$C$2:$C$88,AZ$1)+APPS('11-12 Teamsheets'!$H$2:$R$119,$A147,'11-12 Teamsheets'!$C$2:$C$119,AZ$1)+APPS('12-13 Teamsheets'!$H$2:$R$126,$A147,'12-13 Teamsheets'!$C$2:$C$126,AZ$1)+APPS('13-14 Teamsheets'!$H$2:$R$132,$A147,'13-14 Teamsheets'!$C$2:$C$132,AZ$1)+APPS('14-15 Teamsheets'!$H$2:$R$136,$A147,'14-15 Teamsheets'!$C$2:$C$136,AZ$1)) &amp; "(" &amp; (SUBS('07-08 Teamsheets'!$S$2:$Z$88,$A147,'07-08 Teamsheets'!$C$2:$C$88,AZ$1)+SUBS('11-12 Teamsheets'!$S$2:$Z$119,$A147,'11-12 Teamsheets'!$C$2:$C$119,AZ$1)+SUBS('12-13 Teamsheets'!$S$2:$Z$126,$A147,'12-13 Teamsheets'!$C$2:$C$126,AZ$1)+SUBS('13-14 Teamsheets'!$S$2:$Z$132,$A147,'13-14 Teamsheets'!$C$2:$C$132,AZ$1)+SUBS('14-15 Teamsheets'!$S$2:$Z$136,$A147,'14-15 Teamsheets'!$C$2:$C$136,AZ$1)) &amp; ")"</f>
        <v>0(1)</v>
      </c>
      <c r="BA147" s="27" t="str">
        <f>(GOALS('07-08 Teamsheets'!$H$2:$R$88,$A147,'07-08 Teamsheets'!$C$2:$C$88,AZ$1)+GOALS('11-12 Teamsheets'!$H$2:$R$119,$A147,'11-12 Teamsheets'!$C$2:$C$119,AZ$1)+GOALS('12-13 Teamsheets'!$H$2:$R$126,$A147,'12-13 Teamsheets'!$C$2:$C$126,AZ$1)+GOALS('13-14 Teamsheets'!$H$2:$R$132,$A147,'13-14 Teamsheets'!$C$2:$C$132,AZ$1)+GOALS('14-15 Teamsheets'!$H$2:$R$136,$A147,'14-15 Teamsheets'!$C$2:$C$136,AZ$1)) &amp; "(" &amp; (GOALS('07-08 Teamsheets'!$S$2:$Z$88,$A147,'07-08 Teamsheets'!$C$2:$C$88,AZ$1)+GOALS('11-12 Teamsheets'!$S$2:$Z$119,$A147,'11-12 Teamsheets'!$C$2:$C$119,AZ$1)+GOALS('12-13 Teamsheets'!$S$2:$Z$126,$A147,'12-13 Teamsheets'!$C$2:$C$126,AZ$1)+GOALS('13-14 Teamsheets'!$S$2:$Z$132,$A147,'13-14 Teamsheets'!$C$2:$C$132,AZ$1)+GOALS('14-15 Teamsheets'!$S$2:$Z$136,$A147,'14-15 Teamsheets'!$C$2:$C$136,AZ$1)) &amp; ")"</f>
        <v>0(0)</v>
      </c>
      <c r="BB147" s="27">
        <f>Clean_sheet('07-08 Teamsheets'!$C$2:$H$92,$A147,AZ$1)+Clean_sheet('11-12 Teamsheets'!$C$2:$H$119,$A147,AZ$1)+Clean_sheet('12-13 Teamsheets'!$C$2:$H$126,$A147,AZ$1)+Clean_sheet('13-14 Teamsheets'!$C$2:$H$132,$A147,AZ$1)+Clean_sheet('14-15 Teamsheets'!$C$2:$H$136,$A147,AZ$1)</f>
        <v>0</v>
      </c>
      <c r="BC147" s="27" t="str">
        <f>(CARDS('07-08 Teamsheets'!$H$2:$Z$88,$A147,$CX$2,'07-08 Teamsheets'!$C$2:$C$88,AZ$1)+CARDS('11-12 Teamsheets'!$H$2:$Z$119,$A147,$CX$2,'11-12 Teamsheets'!$C$2:$C$119,AZ$1)+CARDS('12-13 Teamsheets'!$H$2:$Z$126,$A147,$CX$2,'12-13 Teamsheets'!$C$2:$C$126,AZ$1)+CARDS('13-14 Teamsheets'!$H$2:$Z$132,$A147,$CX$2,'13-14 Teamsheets'!$C$2:$C$132,AZ$1)+CARDS('14-15 Teamsheets'!$H$2:$Z$136,$A147,$CX$2,'14-15 Teamsheets'!$C$2:$C$136,AZ$1)) &amp; "(" &amp; (CARDS('07-08 Teamsheets'!$H$2:$Z$88,$A147,$CX$3,'07-08 Teamsheets'!$C$2:$C$88,AZ$1)+CARDS('11-12 Teamsheets'!$H$2:$Z$119,$A147,$CX$3,'11-12 Teamsheets'!$C$2:$C$119,AZ$1)+CARDS('12-13 Teamsheets'!$H$2:$Z$126,$A147,$CX$3,'12-13 Teamsheets'!$C$2:$C$126,AZ$1)+CARDS('13-14 Teamsheets'!$H$2:$Z$132,$A147,$CX$3,'13-14 Teamsheets'!$C$2:$C$132,AZ$1)+CARDS('14-15 Teamsheets'!$H$2:$Z$136,$A147,$CX$3,'14-15 Teamsheets'!$C$2:$C$136,AZ$1)) &amp; ")"</f>
        <v>0(0)</v>
      </c>
      <c r="BD147" s="82">
        <f>MINS_PLAYED('07-08 Teamsheets'!$H$2:$R$88,$A147,'07-08 Teamsheets'!$C$2:$C$88,AZ$1)+MINS_PLAYED('11-12 Teamsheets'!$H$2:$R$119,$A147,'11-12 Teamsheets'!$C$2:$C$119,AZ$1)+MINS_PLAYED('12-13 Teamsheets'!$H$2:$R$126,$A147,'12-13 Teamsheets'!$C$2:$C$126,AZ$1)+MINS_PLAYED('13-14 Teamsheets'!$H$2:$R$132,$A147,'13-14 Teamsheets'!$C$2:$C$132,AZ$1)+MINS_PLAYED('14-15 Teamsheets'!$H$2:$R$136,$A147,'14-15 Teamsheets'!$C$2:$C$136,AZ$1)+MINS_AS_SUB('07-08 Teamsheets'!$S$2:$Z$88,$A147,'07-08 Teamsheets'!$C$2:$C$88,AZ$1)+MINS_AS_SUB('11-12 Teamsheets'!$S$2:$Z$119,$A147,'11-12 Teamsheets'!$C$2:$C$119,AZ$1)+MINS_AS_SUB('12-13 Teamsheets'!$S$2:$Z$126,$A147,'12-13 Teamsheets'!$C$2:$C$126,AZ$1)+MINS_AS_SUB('13-14 Teamsheets'!$S$2:$Z$132,$A147,'13-14 Teamsheets'!$C$2:$C$132,AZ$1)+MINS_AS_SUB('14-15 Teamsheets'!$S$2:$Z$136,$A147,'14-15 Teamsheets'!$C$2:$C$136,AZ$1)</f>
        <v>0</v>
      </c>
      <c r="BE147" s="27" t="str">
        <f>(APPS('08-09 Teamsheets'!$H$2:$R$92,$A147,'08-09 Teamsheets'!$C$2:$C$92,BE$1)+APPS('09-10 Teamsheets'!$H$2:$R$98,$A147,'09-10 Teamsheets'!$C$2:$C$98,BE$1)+APPS('10-11 Teamsheets'!$H$2:$R$107,$A147,'10-11 Teamsheets'!$C$2:$C$107,BE$1)+APPS('11-12 Teamsheets'!$H$2:$R$119,$A147,'11-12 Teamsheets'!$C$2:$C$119,BE$1)+APPS('12-13 Teamsheets'!$H$2:$R$126,$A147,'12-13 Teamsheets'!$C$2:$C$126,BE$1)+APPS('13-14 Teamsheets'!$H$2:$R$132,$A147,'13-14 Teamsheets'!$C$2:$C$132,BE$1)+APPS('14-15 Teamsheets'!$H$2:$R$136,$A147,'14-15 Teamsheets'!$C$2:$C$136,BE$1)) &amp; "(" &amp; (SUBS('08-09 Teamsheets'!$S$2:$Z$92,$A147,'08-09 Teamsheets'!$C$2:$C$92,BE$1)+SUBS('09-10 Teamsheets'!$S$2:$Z$98,$A147,'09-10 Teamsheets'!$C$2:$C$98,BE$1)+SUBS('10-11 Teamsheets'!$S$2:$Z$107,$A147,'10-11 Teamsheets'!$C$2:$C$107,BE$1)+SUBS('11-12 Teamsheets'!$S$2:$Z$119,$A147,'11-12 Teamsheets'!$C$2:$C$119,BE$1)+SUBS('12-13 Teamsheets'!$S$2:$Z$126,$A147,'12-13 Teamsheets'!$C$2:$C$126,BE$1)+SUBS('13-14 Teamsheets'!$S$2:$Z$132,$A147,'13-14 Teamsheets'!$C$2:$C$132,BE$1)+SUBS('14-15 Teamsheets'!$S$2:$Z$136,$A147,'14-15 Teamsheets'!$C$2:$C$136,BE$1)) &amp; ")"</f>
        <v>0(0)</v>
      </c>
      <c r="BF147" s="27" t="str">
        <f>(GOALS('08-09 Teamsheets'!$H$2:$R$92,$A147,'08-09 Teamsheets'!$C$2:$C$92,BE$1)+GOALS('09-10 Teamsheets'!$H$2:$R$98,$A147,'09-10 Teamsheets'!$C$2:$C$98,BE$1)+GOALS('10-11 Teamsheets'!$H$2:$R$107,$A147,'10-11 Teamsheets'!$C$2:$C$107,BE$1)+GOALS('11-12 Teamsheets'!$H$2:$R$119,$A147,'11-12 Teamsheets'!$C$2:$C$119,BE$1)+GOALS('12-13 Teamsheets'!$H$2:$R$126,$A147,'12-13 Teamsheets'!$C$2:$C$126,BE$1)+GOALS('13-14 Teamsheets'!$H$2:$R$132,$A147,'13-14 Teamsheets'!$C$2:$C$132,BE$1)+GOALS('14-15 Teamsheets'!$H$2:$R$136,$A147,'14-15 Teamsheets'!$C$2:$C$136,BE$1)) &amp; "(" &amp; (GOALS('08-09 Teamsheets'!$S$2:$Z$92,$A147,'08-09 Teamsheets'!$C$2:$C$92,BE$1)+GOALS('09-10 Teamsheets'!$S$2:$Z$98,$A147,'09-10 Teamsheets'!$C$2:$C$98,BE$1)+GOALS('10-11 Teamsheets'!$S$2:$Z$107,$A147,'10-11 Teamsheets'!$C$2:$C$107,BE$1)+GOALS('11-12 Teamsheets'!$S$2:$Z$119,$A147,'11-12 Teamsheets'!$C$2:$C$119,BE$1)+GOALS('12-13 Teamsheets'!$S$2:$Z$126,$A147,'12-13 Teamsheets'!$C$2:$C$126,BE$1)+GOALS('13-14 Teamsheets'!$S$2:$Z$132,$A147,'13-14 Teamsheets'!$C$2:$C$132,BE$1)+GOALS('14-15 Teamsheets'!$S$2:$Z$136,$A147,'14-15 Teamsheets'!$C$2:$C$136,BE$1)) &amp; ")"</f>
        <v>0(0)</v>
      </c>
      <c r="BG147" s="27">
        <f>Clean_sheet('08-09 Teamsheets'!$C$2:$H$92,$A147,BE$1)+Clean_sheet('09-10 Teamsheets'!$C$2:$H$98,$A147,BE$1)+Clean_sheet('10-11 Teamsheets'!$C$2:$H$107,$A147,BE$1)+Clean_sheet('11-12 Teamsheets'!$C$2:$H$119,$A147,BE$1)+Clean_sheet('12-13 Teamsheets'!$C$2:$H$126,$A147,BE$1)+Clean_sheet('13-14 Teamsheets'!$C$2:$H$132,$A147,BE$1)+Clean_sheet('14-15 Teamsheets'!$C$2:$H$136,$A147,BE$1)</f>
        <v>0</v>
      </c>
      <c r="BH147" s="27" t="str">
        <f>(CARDS('08-09 Teamsheets'!$H$2:$Z$92,$A147,$CX$2,'08-09 Teamsheets'!$C$2:$C$92,BE$1)+CARDS('09-10 Teamsheets'!$H$2:$Z$98,$A147,$CX$2,'09-10 Teamsheets'!$C$2:$C$98,BE$1)+CARDS('10-11 Teamsheets'!$H$2:$Z$107,$A147,$CX$2,'10-11 Teamsheets'!$C$2:$C$107,BE$1)+CARDS('11-12 Teamsheets'!$H$2:$Z$119,$A147,$CX$2,'11-12 Teamsheets'!$C$2:$C$119,BE$1)+CARDS('12-13 Teamsheets'!$H$2:$Z$126,$A147,$CX$2,'12-13 Teamsheets'!$C$2:$C$126,BE$1)+CARDS('13-14 Teamsheets'!$H$2:$Z$132,$A147,$CX$2,'13-14 Teamsheets'!$C$2:$C$132,BE$1)+CARDS('14-15 Teamsheets'!$H$2:$Z$136,$A147,$CX$2,'14-15 Teamsheets'!$C$2:$C$136,BE$1)) &amp; "(" &amp; (CARDS('08-09 Teamsheets'!$H$2:$Z$92,$A147,$CX$3,'08-09 Teamsheets'!$C$2:$C$92,BE$1)+CARDS('09-10 Teamsheets'!$H$2:$Z$98,$A147,$CX$3,'09-10 Teamsheets'!$C$2:$C$98,BE$1)+CARDS('10-11 Teamsheets'!$H$2:$Z$107,$A147,$CX$3,'10-11 Teamsheets'!$C$2:$C$107,BE$1)+CARDS('11-12 Teamsheets'!$H$2:$Z$119,$A147,$CX$3,'11-12 Teamsheets'!$C$2:$C$119,BE$1)+CARDS('12-13 Teamsheets'!$H$2:$Z$126,$A147,$CX$3,'12-13 Teamsheets'!$C$2:$C$126,BE$1)+CARDS('13-14 Teamsheets'!$H$2:$Z$132,$A147,$CX$3,'13-14 Teamsheets'!$C$2:$C$132,BE$1)+CARDS('14-15 Teamsheets'!$H$2:$Z$136,$A147,$CX$3,'14-15 Teamsheets'!$C$2:$C$136,BE$1)) &amp; ")"</f>
        <v>0(0)</v>
      </c>
      <c r="BI147" s="82">
        <f>MINS_PLAYED('08-09 Teamsheets'!$H$2:$R$92,$A147,'08-09 Teamsheets'!$C$2:$C$92,BE$1)+MINS_PLAYED('09-10 Teamsheets'!$H$2:$R$98,$A147,'09-10 Teamsheets'!$C$2:$C$98,BE$1)+ MINS_AS_SUB('08-09 Teamsheets'!$S$2:$Z$92,$A147,'08-09 Teamsheets'!$C$2:$C$92,BE$1)+ MINS_AS_SUB('09-10 Teamsheets'!$S$2:$Z$98,$A147,'09-10 Teamsheets'!$C$2:$C$98,BE$1)+MINS_PLAYED('10-11 Teamsheets'!$H$2:$R$107,$A147,'10-11 Teamsheets'!$C$2:$C$107,BE$1)+MINS_AS_SUB('10-11 Teamsheets'!$S$2:$Z$107,$A147,'10-11 Teamsheets'!$C$2:$C$107,BE$1)+MINS_PLAYED('11-12 Teamsheets'!$H$2:$R$119,$A147,'11-12 Teamsheets'!$C$2:$C$119,BE$1)+MINS_AS_SUB('11-12 Teamsheets'!$S$2:$Z$119,$A147,'11-12 Teamsheets'!$C$2:$C$119,BE$1)+MINS_PLAYED('12-13 Teamsheets'!$H$2:$R$126,$A147,'12-13 Teamsheets'!$C$2:$C$126,BE$1)+MINS_AS_SUB('12-13 Teamsheets'!$S$2:$Z$126,$A147,'12-13 Teamsheets'!$C$2:$C$126,BE$1)+MINS_PLAYED('13-14 Teamsheets'!$H$2:$R$132,$A147,'13-14 Teamsheets'!$C$2:$C$132,BE$1)+MINS_AS_SUB('13-14 Teamsheets'!$S$2:$Z$132,$A147,'13-14 Teamsheets'!$C$2:$C$132,BE$1)+MINS_PLAYED('14-15 Teamsheets'!$H$2:$R$136,$A147,'14-15 Teamsheets'!$C$2:$C$136,BE$1)+MINS_AS_SUB('14-15 Teamsheets'!$S$2:$Z$136,$A147,'14-15 Teamsheets'!$C$2:$C$136,BE$1)</f>
        <v>0</v>
      </c>
      <c r="BJ147" s="27" t="str">
        <f>(APPS('07-08 Teamsheets'!$H$2:$R$88,$A147,'07-08 Teamsheets'!$C$2:$C$88,BJ$1)+APPS('08-09 Teamsheets'!$H$2:$R$92,$A147,'08-09 Teamsheets'!$C$2:$C$92,BJ$1)+APPS('09-10 Teamsheets'!$H$2:$R$98,$A147,'09-10 Teamsheets'!$C$2:$C$98,BJ$1)+APPS('10-11 Teamsheets'!$H$2:$R$106,$A147,'10-11 Teamsheets'!$C$2:$C$106,BJ$1)+APPS('11-12 Teamsheets'!$H$2:$R$119,$A147,'11-12 Teamsheets'!$C$2:$C$119,BJ$1)+APPS('12-13 Teamsheets'!$H$2:$R$126,$A147,'12-13 Teamsheets'!$C$2:$C$126,BJ$1)+APPS('13-14 Teamsheets'!$H$2:$R$132,$A147,'13-14 Teamsheets'!$C$2:$C$132,BJ$1)+APPS('14-15 Teamsheets'!$H$2:$R$136,$A147,'14-15 Teamsheets'!$C$2:$C$136,BJ$1)) &amp; "(" &amp; (SUBS('07-08 Teamsheets'!$S$2:$Z$88,$A147,'07-08 Teamsheets'!$C$2:$C$88,BJ$1)+SUBS('08-09 Teamsheets'!$S$2:$Z$92,$A147,'08-09 Teamsheets'!$C$2:$C$92,BJ$1)+SUBS('09-10 Teamsheets'!$S$2:$Z$98,$A147,'09-10 Teamsheets'!$C$2:$C$98,BJ$1)+SUBS('10-11 Teamsheets'!$S$2:$Z$106,$A147,'10-11 Teamsheets'!$C$2:$C$106,BJ$1)+SUBS('11-12 Teamsheets'!$S$2:$Z$119,$A147,'11-12 Teamsheets'!$C$2:$C$119,BJ$1)+SUBS('12-13 Teamsheets'!$S$2:$Z$126,$A147,'12-13 Teamsheets'!$C$2:$C$126,BJ$1)+SUBS('13-14 Teamsheets'!$S$2:$Z$132,$A147,'13-14 Teamsheets'!$C$2:$C$132,BJ$1)+SUBS('14-15 Teamsheets'!$S$2:$Z$136,$A147,'14-15 Teamsheets'!$C$2:$C$136,BJ$1)) &amp; ")"</f>
        <v>0(0)</v>
      </c>
      <c r="BK147" s="27" t="str">
        <f>(GOALS('07-08 Teamsheets'!$H$2:$R$88,$A147,'07-08 Teamsheets'!$C$2:$C$88,BJ$1)+GOALS('08-09 Teamsheets'!$H$2:$R$92,$A147,'08-09 Teamsheets'!$C$2:$C$92,BJ$1)+GOALS('09-10 Teamsheets'!$H$2:$R$98,$A147,'09-10 Teamsheets'!$C$2:$C$98,BJ$1)+GOALS('10-11 Teamsheets'!$H$2:$R$106,$A147,'10-11 Teamsheets'!$C$2:$C$106,BJ$1)+GOALS('11-12 Teamsheets'!$H$2:$R$119,$A147,'11-12 Teamsheets'!$C$2:$C$119,BJ$1)+GOALS('12-13 Teamsheets'!$H$2:$R$126,$A147,'12-13 Teamsheets'!$C$2:$C$126,BJ$1)+GOALS('13-14 Teamsheets'!$H$2:$R$132,$A147,'13-14 Teamsheets'!$C$2:$C$132,BJ$1)+GOALS('14-15 Teamsheets'!$H$2:$R$136,$A147,'14-15 Teamsheets'!$C$2:$C$136,BJ$1)) &amp; "(" &amp; (GOALS('07-08 Teamsheets'!$S$2:$Z$88,$A147,'07-08 Teamsheets'!$C$2:$C$88,BJ$1)+GOALS('08-09 Teamsheets'!$S$2:$Z$92,$A147,'08-09 Teamsheets'!$C$2:$C$92,BJ$1)+GOALS('09-10 Teamsheets'!$S$2:$Z$98,$A147,'09-10 Teamsheets'!$C$2:$C$98,BJ$1)+GOALS('10-11 Teamsheets'!$S$2:$Z$106,$A147,'10-11 Teamsheets'!$C$2:$C$106,BJ$1)+GOALS('11-12 Teamsheets'!$S$2:$Z$119,$A147,'11-12 Teamsheets'!$C$2:$C$119,BJ$1)+GOALS('12-13 Teamsheets'!$S$2:$Z$126,$A147,'12-13 Teamsheets'!$C$2:$C$126,BJ$1)+GOALS('13-14 Teamsheets'!$S$2:$Z$132,$A147,'13-14 Teamsheets'!$C$2:$C$132,BJ$1)+GOALS('14-15 Teamsheets'!$S$2:$Z$136,$A147,'14-15 Teamsheets'!$C$2:$C$136,BJ$1)) &amp; ")"</f>
        <v>0(0)</v>
      </c>
      <c r="BL147" s="27">
        <f>Clean_sheet('07-08 Teamsheets'!$C$2:$H$92,$A147,BJ$1)+Clean_sheet('08-09 Teamsheets'!$C$2:$H$92,$A147,BJ$1)+Clean_sheet('09-10 Teamsheets'!$C$2:$H$98,$A147,BJ$1)+Clean_sheet('10-11 Teamsheets'!$C$2:$H$106,$A147,BJ$1)+Clean_sheet('11-12 Teamsheets'!$C$2:$H$119,$A147,BJ$1)+Clean_sheet('12-13 Teamsheets'!$C$2:$H$126,$A147,BJ$1)+Clean_sheet('13-14 Teamsheets'!$C$2:$H$132,$A147,BJ$1)+Clean_sheet('14-15 Teamsheets'!$C$2:$H$136,$A147,BJ$1)</f>
        <v>0</v>
      </c>
      <c r="BM147" s="27" t="str">
        <f>(CARDS('07-08 Teamsheets'!$H$2:$Z$88,$A147,$CX$2,'07-08 Teamsheets'!$C$2:$C$88,BJ$1)+CARDS('08-09 Teamsheets'!$H$2:$Z$92,$A147,$CX$2,'08-09 Teamsheets'!$C$2:$C$92,BJ$1)+CARDS('09-10 Teamsheets'!$H$2:$Z$98,$A147,$CX$2,'09-10 Teamsheets'!$C$2:$C$98,BJ$1)+CARDS('10-11 Teamsheets'!$H$2:$Z$106,$A147,$CX$2,'10-11 Teamsheets'!$C$2:$C$106,BJ$1)+CARDS('11-12 Teamsheets'!$H$2:$Z$119,$A147,$CX$2,'11-12 Teamsheets'!$C$2:$C$119,BJ$1)+CARDS('12-13 Teamsheets'!$H$2:$Z$126,$A147,$CX$2,'12-13 Teamsheets'!$C$2:$C$126,BJ$1)+CARDS('13-14 Teamsheets'!$H$2:$Z$132,$A147,$CX$2,'13-14 Teamsheets'!$C$2:$C$132,BJ$1)+CARDS('14-15 Teamsheets'!$H$2:$Z$136,$A147,$CX$2,'14-15 Teamsheets'!$C$2:$C$136,BJ$1)) &amp; "(" &amp; (CARDS('07-08 Teamsheets'!$H$2:$Z$88,$A147,$CX$3,'07-08 Teamsheets'!$C$2:$C$88,BJ$1)+CARDS('08-09 Teamsheets'!$H$2:$Z$92,$A147,$CX$3,'08-09 Teamsheets'!$C$2:$C$92,BJ$1)+CARDS('09-10 Teamsheets'!$H$2:$Z$98,$A147,$CX$3,'09-10 Teamsheets'!$C$2:$C$98,BJ$1)+CARDS('10-11 Teamsheets'!$H$2:$Z$106,$A147,$CX$3,'10-11 Teamsheets'!$C$2:$C$106,BJ$1)+CARDS('11-12 Teamsheets'!$H$2:$Z$119,$A147,$CX$3,'11-12 Teamsheets'!$C$2:$C$119,BJ$1)+CARDS('12-13 Teamsheets'!$H$2:$Z$126,$A147,$CX$3,'12-13 Teamsheets'!$C$2:$C$126,BJ$1)+CARDS('13-14 Teamsheets'!$H$2:$Z$132,$A147,$CX$3,'13-14 Teamsheets'!$C$2:$C$132,BJ$1)+CARDS('14-15 Teamsheets'!$H$2:$Z$136,$A147,$CX$3,'14-15 Teamsheets'!$C$2:$C$136,BJ$1)) &amp; ")"</f>
        <v>0(0)</v>
      </c>
      <c r="BN147" s="82">
        <f>MINS_PLAYED('07-08 Teamsheets'!$H$2:$R$88,$A147,'07-08 Teamsheets'!$C$2:$C$88,BJ$1)+MINS_PLAYED('08-09 Teamsheets'!$H$2:$R$92,$A147,'08-09 Teamsheets'!$C$2:$C$92,BJ$1)+MINS_PLAYED('09-10 Teamsheets'!$H$2:$R$98,$A147,'09-10 Teamsheets'!$C$2:$C$98,BJ$1)+MINS_PLAYED('10-11 Teamsheets'!$H$2:$R$106,$A147,'10-11 Teamsheets'!$C$2:$C$106,BJ$1)+MINS_PLAYED('11-12 Teamsheets'!$H$2:$R$119,$A147,'11-12 Teamsheets'!$C$2:$C$119,BJ$1)+MINS_PLAYED('12-13 Teamsheets'!$H$2:$R$126,$A147,'12-13 Teamsheets'!$C$2:$C$126,BJ$1)+MINS_PLAYED('13-14 Teamsheets'!$H$2:$R$132,$A147,'13-14 Teamsheets'!$C$2:$C$132,BJ$1)+MINS_PLAYED('14-15 Teamsheets'!$H$2:$R$136,$A147,'14-15 Teamsheets'!$C$2:$C$136,BJ$1)+MINS_AS_SUB('07-08 Teamsheets'!$S$2:$Z$88,$A147,'07-08 Teamsheets'!$C$2:$C$88,BJ$1)+MINS_AS_SUB('08-09 Teamsheets'!$S$2:$Z$92,$A147,'08-09 Teamsheets'!$C$2:$C$92,BJ$1)+MINS_AS_SUB('09-10 Teamsheets'!$S$2:$Z$98,$A147,'09-10 Teamsheets'!$C$2:$C$98,BJ$1)+MINS_AS_SUB('10-11 Teamsheets'!$S$2:$Z$106,$A147,'10-11 Teamsheets'!$C$2:$C$106,BJ$1)+MINS_AS_SUB('11-12 Teamsheets'!$S$2:$Z$119,$A147,'11-12 Teamsheets'!$C$2:$C$119,BJ$1)+MINS_AS_SUB('12-13 Teamsheets'!$S$2:$Z$126,$A147,'12-13 Teamsheets'!$C$2:$C$126,BJ$1)+MINS_AS_SUB('13-14 Teamsheets'!$S$2:$Z$132,$A147,'13-14 Teamsheets'!$C$2:$C$132,BJ$1)+MINS_AS_SUB('14-15 Teamsheets'!$S$2:$Z$136,$A147,'14-15 Teamsheets'!$C$2:$C$136,BJ$1)</f>
        <v>0</v>
      </c>
      <c r="BO147" s="27" t="str">
        <f>(APPS('07-08 Teamsheets'!$H$2:$R$88,$A147,'07-08 Teamsheets'!$C$2:$C$88,BO$1)+APPS('08-09 Teamsheets'!$H$2:$R$92,$A147,'08-09 Teamsheets'!$C$2:$C$92,BO$1)+APPS('09-10 Teamsheets'!$H$2:$R$98,$A147,'09-10 Teamsheets'!$C$2:$C$98,BO$1)+APPS('10-11 Teamsheets'!$H$2:$R$106,$A147,'10-11 Teamsheets'!$C$2:$C$106,BO$1)+APPS('11-12 Teamsheets'!$H$2:$R$119,$A147,'11-12 Teamsheets'!$C$2:$C$119,BO$1)+APPS('12-13 Teamsheets'!$H$2:$R$126,$A147,'12-13 Teamsheets'!$C$2:$C$126,BO$1)+APPS('13-14 Teamsheets'!$H$2:$R$132,$A147,'13-14 Teamsheets'!$C$2:$C$132,BO$1)+APPS('14-15 Teamsheets'!$H$2:$R$136,$A147,'14-15 Teamsheets'!$C$2:$C$136,BO$1)) &amp; "(" &amp; (SUBS('07-08 Teamsheets'!$S$2:$Z$88,$A147,'07-08 Teamsheets'!$C$2:$C$88,BO$1)+SUBS('08-09 Teamsheets'!$S$2:$Z$92,$A147,'08-09 Teamsheets'!$C$2:$C$92,BO$1)+SUBS('09-10 Teamsheets'!$S$2:$Z$98,$A147,'09-10 Teamsheets'!$C$2:$C$98,BO$1)+SUBS('10-11 Teamsheets'!$S$2:$Z$106,$A147,'10-11 Teamsheets'!$C$2:$C$106,BO$1)+SUBS('11-12 Teamsheets'!$S$2:$Z$119,$A147,'11-12 Teamsheets'!$C$2:$C$119,BO$1)+SUBS('12-13 Teamsheets'!$S$2:$Z$126,$A147,'12-13 Teamsheets'!$C$2:$C$126,BO$1)+SUBS('13-14 Teamsheets'!$S$2:$Z$132,$A147,'13-14 Teamsheets'!$C$2:$C$132,BO$1)+SUBS('14-15 Teamsheets'!$S$2:$Z$136,$A147,'14-15 Teamsheets'!$C$2:$C$136,BO$1)) &amp; ")"</f>
        <v>0(0)</v>
      </c>
      <c r="BP147" s="27" t="str">
        <f>(GOALS('07-08 Teamsheets'!$H$2:$R$88,$A147,'07-08 Teamsheets'!$C$2:$C$88,BO$1)+GOALS('08-09 Teamsheets'!$H$2:$R$92,$A147,'08-09 Teamsheets'!$C$2:$C$92,BO$1)+GOALS('09-10 Teamsheets'!$H$2:$R$98,$A147,'09-10 Teamsheets'!$C$2:$C$98,BO$1)+GOALS('10-11 Teamsheets'!$H$2:$R$106,$A147,'10-11 Teamsheets'!$C$2:$C$106,BO$1)+GOALS('11-12 Teamsheets'!$H$2:$R$119,$A147,'11-12 Teamsheets'!$C$2:$C$119,BO$1)+GOALS('12-13 Teamsheets'!$H$2:$R$126,$A147,'12-13 Teamsheets'!$C$2:$C$126,BO$1)+GOALS('13-14 Teamsheets'!$H$2:$R$132,$A147,'13-14 Teamsheets'!$C$2:$C$132,BO$1)+GOALS('14-15 Teamsheets'!$H$2:$R$136,$A147,'14-15 Teamsheets'!$C$2:$C$136,BO$1)) &amp; "(" &amp; (GOALS('07-08 Teamsheets'!$S$2:$Z$88,$A147,'07-08 Teamsheets'!$C$2:$C$88,BO$1)+GOALS('08-09 Teamsheets'!$S$2:$Z$92,$A147,'08-09 Teamsheets'!$C$2:$C$92,BO$1)+GOALS('09-10 Teamsheets'!$S$2:$Z$98,$A147,'09-10 Teamsheets'!$C$2:$C$98,BO$1)+GOALS('10-11 Teamsheets'!$S$2:$Z$106,$A147,'10-11 Teamsheets'!$C$2:$C$106,BO$1)+GOALS('11-12 Teamsheets'!$S$2:$Z$119,$A147,'11-12 Teamsheets'!$C$2:$C$119,BO$1)+GOALS('12-13 Teamsheets'!$S$2:$Z$126,$A147,'12-13 Teamsheets'!$C$2:$C$126,BO$1)+GOALS('13-14 Teamsheets'!$S$2:$Z$132,$A147,'13-14 Teamsheets'!$C$2:$C$132,BO$1)+GOALS('14-15 Teamsheets'!$S$2:$Z$136,$A147,'14-15 Teamsheets'!$C$2:$C$136,BO$1)) &amp; ")"</f>
        <v>0(0)</v>
      </c>
      <c r="BQ147" s="27">
        <f>Clean_sheet('07-08 Teamsheets'!$C$2:$H$92,$A147,BO$1)+Clean_sheet('08-09 Teamsheets'!$C$2:$H$92,$A147,BO$1)+Clean_sheet('09-10 Teamsheets'!$C$2:$H$98,$A147,BO$1)+Clean_sheet('10-11 Teamsheets'!$C$2:$H$106,$A147,BO$1)+Clean_sheet('11-12 Teamsheets'!$C$2:$H$119,$A147,BO$1)+Clean_sheet('12-13 Teamsheets'!$C$2:$H$126,$A147,BO$1)+Clean_sheet('13-14 Teamsheets'!$C$2:$H$132,$A147,BO$1)+Clean_sheet('14-15 Teamsheets'!$C$2:$H$136,$A147,BO$1)</f>
        <v>0</v>
      </c>
      <c r="BR147" s="27" t="str">
        <f>(CARDS('07-08 Teamsheets'!$H$2:$Z$88,$A147,$CX$2,'07-08 Teamsheets'!$C$2:$C$88,BO$1)+CARDS('08-09 Teamsheets'!$H$2:$Z$92,$A147,$CX$2,'08-09 Teamsheets'!$C$2:$C$92,BO$1)+CARDS('09-10 Teamsheets'!$H$2:$Z$98,$A147,$CX$2,'09-10 Teamsheets'!$C$2:$C$98,BO$1)+CARDS('10-11 Teamsheets'!$H$2:$Z$106,$A147,$CX$2,'10-11 Teamsheets'!$C$2:$C$106,BO$1)+CARDS('11-12 Teamsheets'!$H$2:$Z$119,$A147,$CX$2,'11-12 Teamsheets'!$C$2:$C$119,BO$1)+CARDS('12-13 Teamsheets'!$H$2:$Z$126,$A147,$CX$2,'12-13 Teamsheets'!$C$2:$C$126,BO$1)+CARDS('13-14 Teamsheets'!$H$2:$Z$132,$A147,$CX$2,'13-14 Teamsheets'!$C$2:$C$132,BO$1)+CARDS('14-15 Teamsheets'!$H$2:$Z$136,$A147,$CX$2,'14-15 Teamsheets'!$C$2:$C$136,BO$1)) &amp; "(" &amp; (CARDS('07-08 Teamsheets'!$H$2:$Z$88,$A147,$CX$3,'07-08 Teamsheets'!$C$2:$C$88,BO$1)+CARDS('08-09 Teamsheets'!$H$2:$Z$92,$A147,$CX$3,'08-09 Teamsheets'!$C$2:$C$92,BO$1)+CARDS('09-10 Teamsheets'!$H$2:$Z$98,$A147,$CX$3,'09-10 Teamsheets'!$C$2:$C$98,BO$1)+CARDS('10-11 Teamsheets'!$H$2:$Z$106,$A147,$CX$3,'10-11 Teamsheets'!$C$2:$C$106,BO$1)+CARDS('11-12 Teamsheets'!$H$2:$Z$119,$A147,$CX$3,'11-12 Teamsheets'!$C$2:$C$119,BO$1)+CARDS('12-13 Teamsheets'!$H$2:$Z$126,$A147,$CX$3,'12-13 Teamsheets'!$C$2:$C$126,BO$1)+CARDS('13-14 Teamsheets'!$H$2:$Z$132,$A147,$CX$3,'13-14 Teamsheets'!$C$2:$C$132,BO$1)+CARDS('14-15 Teamsheets'!$H$2:$Z$136,$A147,$CX$3,'14-15 Teamsheets'!$C$2:$C$136,BO$1)) &amp; ")"</f>
        <v>0(0)</v>
      </c>
      <c r="BS147" s="82">
        <f>MINS_PLAYED('07-08 Teamsheets'!$H$2:$R$88,$A147,'07-08 Teamsheets'!$C$2:$C$88,BO$1)+MINS_PLAYED('08-09 Teamsheets'!$H$2:$R$92,$A147,'08-09 Teamsheets'!$C$2:$C$92,BO$1)+MINS_PLAYED('09-10 Teamsheets'!$H$2:$R$98,$A147,'09-10 Teamsheets'!$C$2:$C$98,BO$1)+MINS_PLAYED('10-11 Teamsheets'!$H$2:$R$106,$A147,'10-11 Teamsheets'!$C$2:$C$106,BO$1)+MINS_PLAYED('11-12 Teamsheets'!$H$2:$R$119,$A147,'11-12 Teamsheets'!$C$2:$C$119,BO$1)+MINS_PLAYED('12-13 Teamsheets'!$H$2:$R$126,$A147,'12-13 Teamsheets'!$C$2:$C$126,BO$1)+MINS_PLAYED('13-14 Teamsheets'!$H$2:$R$132,$A147,'13-14 Teamsheets'!$C$2:$C$132,BO$1)+MINS_PLAYED('14-15 Teamsheets'!$H$2:$R$136,$A147,'14-15 Teamsheets'!$C$2:$C$136,BO$1)+MINS_AS_SUB('07-08 Teamsheets'!$S$2:$Z$88,$A147,'07-08 Teamsheets'!$C$2:$C$88,BO$1)+MINS_AS_SUB('08-09 Teamsheets'!$S$2:$Z$92,$A147,'08-09 Teamsheets'!$C$2:$C$92,BO$1)+MINS_AS_SUB('09-10 Teamsheets'!$S$2:$Z$98,$A147,'09-10 Teamsheets'!$C$2:$C$98,BO$1)+MINS_AS_SUB('10-11 Teamsheets'!$S$2:$Z$106,$A147,'10-11 Teamsheets'!$C$2:$C$106,BO$1)+MINS_AS_SUB('11-12 Teamsheets'!$S$2:$Z$119,$A147,'11-12 Teamsheets'!$C$2:$C$119,BO$1)+MINS_AS_SUB('12-13 Teamsheets'!$S$2:$Z$126,$A147,'12-13 Teamsheets'!$C$2:$C$126,BO$1)+MINS_AS_SUB('13-14 Teamsheets'!$S$2:$Z$132,$A147,'13-14 Teamsheets'!$C$2:$C$132,BO$1)+MINS_AS_SUB('14-15 Teamsheets'!$S$2:$Z$136,$A147,'14-15 Teamsheets'!$C$2:$C$136,BO$1)</f>
        <v>0</v>
      </c>
      <c r="BT147" s="71">
        <f>APPS('05-06 Teamsheets'!$H$2:$R$71,$A147,'05-06 Teamsheets'!$C$2:$C$71,B$1)+SUBS('05-06 Teamsheets'!$S$2:$W$71,$A147,'05-06 Teamsheets'!$C$2:$C$71,B$1)+APPS('06-07 Teamsheets'!$H$2:$R$83,$A147,'06-07 Teamsheets'!$C$2:$C$83,G$1)+SUBS('06-07 Teamsheets'!$S$2:$Z$83,$A147,'06-07 Teamsheets'!$C$2:$C$83,G$1)+APPS('07-08 Teamsheets'!$H$2:$R$88,$A147,'07-08 Teamsheets'!$C$2:$C$88,L$1)+SUBS('07-08 Teamsheets'!$S$2:$Z$88,$A147,'07-08 Teamsheets'!$C$2:$C$88,L$1)+APPS('08-09 Teamsheets'!$H$2:$R$92,$A147,'08-09 Teamsheets'!$C$2:$C$92,Q$1)+SUBS('08-09 Teamsheets'!$S$2:$Z$92,$A147,'08-09 Teamsheets'!$C$2:$C$92,Q$1)+APPS('09-10 Teamsheets'!$H$2:$R$98,$A147,'09-10 Teamsheets'!$C$2:$C$98,Q$1)+SUBS('09-10 Teamsheets'!$S$2:$Z$98,$A147,'09-10 Teamsheets'!$C$2:$C$98,Q$1)+APPS('10-11 Teamsheets'!$H$2:$R$107,$A147,'10-11 Teamsheets'!$C$2:$C$107,Q$1)+SUBS('10-11 Teamsheets'!$S$2:$Z$107,$A147,'10-11 Teamsheets'!$C$2:$C$107,Q$1)+APPS('11-12 Teamsheets'!$H$2:$R$119,$A147,'11-12 Teamsheets'!$C$2:$C$119,Q$1)+SUBS('11-12 Teamsheets'!$S$2:$Z$119,$A147,'11-12 Teamsheets'!$C$2:$C$119,Q$1)+APPS('12-13 Teamsheets'!$H$2:$R$126,$A147,'12-13 Teamsheets'!$C$2:$C$126,Q$1)+SUBS('12-13 Teamsheets'!$S$2:$Z$126,$A147,'12-13 Teamsheets'!$C$2:$C$126,Q$1)+APPS('13-14 Teamsheets'!$H$2:$R$132,$A147,'13-14 Teamsheets'!$C$2:$C$132,Q$1)+SUBS('13-14 Teamsheets'!$S$2:$Z$132,$A147,'13-14 Teamsheets'!$C$2:$C$132,Q$1)+APPS('14-15 Teamsheets'!$H$2:$R$136,$A147,'14-15 Teamsheets'!$C$2:$C$136,Q$1)+SUBS('14-15 Teamsheets'!$S$2:$Z$136,$A147,'14-15 Teamsheets'!$C$2:$C$136,Q$1)</f>
        <v>0</v>
      </c>
      <c r="BU147" s="132">
        <v>0</v>
      </c>
      <c r="BV147" s="27">
        <f>APPS('07-08 Teamsheets'!$H$2:$R$88,$A147,'07-08 Teamsheets'!$C$2:$C$88,AZ$1)+SUBS('07-08 Teamsheets'!$S$2:$Z$88,$A147,'07-08 Teamsheets'!$C$2:$C$88,AZ$1)+APPS('11-12 Teamsheets'!$H$2:$R$119,$A147,'11-12 Teamsheets'!$C$2:$C$119,AZ$1)+SUBS('11-12 Teamsheets'!$S$2:$Z$119,$A147,'11-12 Teamsheets'!$C$2:$C$119,AZ$1)+APPS('12-13 Teamsheets'!$H$2:$R$126,$A147,'12-13 Teamsheets'!$C$2:$C$126,AZ$1)+SUBS('12-13 Teamsheets'!$S$2:$Z$126,$A147,'12-13 Teamsheets'!$C$2:$C$126,AZ$1)+APPS('13-14 Teamsheets'!$H$2:$R$132,$A147,'13-14 Teamsheets'!$C$2:$C$132,AZ$1)+SUBS('13-14 Teamsheets'!$S$2:$Z$132,$A147,'13-14 Teamsheets'!$C$2:$C$132,AZ$1)+APPS('14-15 Teamsheets'!$H$2:$R$136,$A147,'14-15 Teamsheets'!$C$2:$C$136,AZ$1)+SUBS('14-15 Teamsheets'!$S$2:$Z$136,$A147,'14-15 Teamsheets'!$C$2:$C$136,AZ$1)+APPS('08-09 Teamsheets'!$H$2:$R$92,$A147,'08-09 Teamsheets'!$C$2:$C$92,BE$1)+APPS('09-10 Teamsheets'!$H$2:$R$98,$A147,'09-10 Teamsheets'!$C$2:$C$98,BE$1)+SUBS('08-09 Teamsheets'!$S$2:$Z$92,$A147,'08-09 Teamsheets'!$C$2:$C$92,BE$1)+SUBS('09-10 Teamsheets'!$S$2:$Z$98,$A147,'09-10 Teamsheets'!$C$2:$C$98,BE$1)+APPS('10-11 Teamsheets'!$H$2:$R$107,$A147,'10-11 Teamsheets'!$C$2:$C$107,BE$1)+SUBS('10-11 Teamsheets'!$S$2:$Z$107,$A147,'10-11 Teamsheets'!$C$2:$C$107,BE$1)+APPS('11-12 Teamsheets'!$H$2:$R$119,$A147,'11-12 Teamsheets'!$C$2:$C$119,BE$1)+SUBS('11-12 Teamsheets'!$S$2:$Z$119,$A147,'11-12 Teamsheets'!$C$2:$C$119,BE$1)+APPS('12-13 Teamsheets'!$H$2:$R$126,$A147,'12-13 Teamsheets'!$C$2:$C$126,BE$1)+SUBS('12-13 Teamsheets'!$S$2:$Z$126,$A147,'12-13 Teamsheets'!$C$2:$C$126,BE$1)+APPS('13-14 Teamsheets'!$H$2:$R$132,$A147,'13-14 Teamsheets'!$C$2:$C$132,BE$1)+SUBS('13-14 Teamsheets'!$S$2:$Z$132,$A147,'13-14 Teamsheets'!$C$2:$C$132,BE$1)+APPS('14-15 Teamsheets'!$H$2:$R$136,$A147,'14-15 Teamsheets'!$C$2:$C$136,BE$1)+SUBS('14-15 Teamsheets'!$S$2:$Z$136,$A147,'14-15 Teamsheets'!$C$2:$C$136,BE$1)</f>
        <v>1</v>
      </c>
      <c r="BW147" s="27">
        <f>APPS('07-08 Teamsheets'!$H$2:$R$88,$A147,'07-08 Teamsheets'!$C$2:$C$88,BJ$1)+APPS('08-09 Teamsheets'!$H$2:$R$92,$A147,'08-09 Teamsheets'!$C$2:$C$92,BJ$1)+APPS('09-10 Teamsheets'!$H$2:$R$98,$A147,'09-10 Teamsheets'!$C$2:$C$98,BJ$1)+SUBS('07-08 Teamsheets'!$S$2:$Z$88,$A147,'07-08 Teamsheets'!$C$2:$C$88,BJ$1)+SUBS('08-09 Teamsheets'!$S$2:$Z$92,$A147,'08-09 Teamsheets'!$C$2:$C$92,BJ$1)+SUBS('09-10 Teamsheets'!$S$2:$Z$98,$A147,'09-10 Teamsheets'!$C$2:$C$98,BJ$1)+APPS('10-11 Teamsheets'!$H$2:$R$107,$A147,'10-11 Teamsheets'!$C$2:$C$107,BJ$1)+SUBS('10-11 Teamsheets'!$S$2:$Z$107,$A147,'10-11 Teamsheets'!$C$2:$C$107,BJ$1)+APPS('11-12 Teamsheets'!$H$2:$R$119,$A147,'11-12 Teamsheets'!$C$2:$C$119,BJ$1)+SUBS('11-12 Teamsheets'!$S$2:$Z$111,$A147,'11-12 Teamsheets'!$C$2:$C$119,BJ$1)+APPS('12-13 Teamsheets'!$H$2:$R$126,$A147,'12-13 Teamsheets'!$C$2:$C$126,BJ$1)+SUBS('12-13 Teamsheets'!$S$2:$Z$118,$A147,'12-13 Teamsheets'!$C$2:$C$126,BJ$1)+APPS('13-14 Teamsheets'!$H$2:$R$132,$A147,'13-14 Teamsheets'!$C$2:$C$132,BJ$1)+SUBS('13-14 Teamsheets'!$S$2:$Z$124,$A147,'13-14 Teamsheets'!$C$2:$C$132,BJ$1)+APPS('14-15 Teamsheets'!$H$2:$R$136,$A147,'14-15 Teamsheets'!$C$2:$C$136,BJ$1)+SUBS('14-15 Teamsheets'!$S$2:$Z$128,$A147,'14-15 Teamsheets'!$C$2:$C$136,BJ$1)</f>
        <v>0</v>
      </c>
      <c r="BX147" s="27">
        <f>APPS('07-08 Teamsheets'!$H$2:$R$88,$A147,'07-08 Teamsheets'!$C$2:$C$88,BO$1)+APPS('08-09 Teamsheets'!$H$2:$R$92,$A147,'08-09 Teamsheets'!$C$2:$C$92,BO$1)+APPS('09-10 Teamsheets'!$H$2:$R$98,$A147,'09-10 Teamsheets'!$C$2:$C$98,BO$1)+SUBS('07-08 Teamsheets'!$S$2:$Z$88,$A147,'07-08 Teamsheets'!$C$2:$C$88,BO$1)+SUBS('08-09 Teamsheets'!$S$2:$Z$92,$A147,'08-09 Teamsheets'!$C$2:$C$92,BO$1)+SUBS('09-10 Teamsheets'!$S$2:$Z$98,$A147,'09-10 Teamsheets'!$C$2:$C$98,BO$1)+APPS('10-11 Teamsheets'!$H$2:$R$107,$A147,'10-11 Teamsheets'!$C$2:$C$107,BO$1)+SUBS('10-11 Teamsheets'!$S$2:$Z$107,$A147,'10-11 Teamsheets'!$C$2:$C$107,BO$1)+APPS('11-12 Teamsheets'!$H$2:$R$119,$A147,'11-12 Teamsheets'!$C$2:$C$119,BO$1)+SUBS('11-12 Teamsheets'!$S$2:$Z$119,$A147,'11-12 Teamsheets'!$C$2:$C$119,BO$1)+APPS('12-13 Teamsheets'!$H$2:$R$126,$A147,'12-13 Teamsheets'!$C$2:$C$126,BO$1)+SUBS('12-13 Teamsheets'!$S$2:$Z$126,$A147,'12-13 Teamsheets'!$C$2:$C$126,BO$1)+APPS('13-14 Teamsheets'!$H$2:$R$132,$A147,'13-14 Teamsheets'!$C$2:$C$132,BO$1)+SUBS('13-14 Teamsheets'!$S$2:$Z$132,$A147,'13-14 Teamsheets'!$C$2:$C$132,BO$1)+APPS('14-15 Teamsheets'!$H$2:$R$136,$A147,'14-15 Teamsheets'!$C$2:$C$136,BO$1)+SUBS('14-15 Teamsheets'!$S$2:$Z$136,$A147,'14-15 Teamsheets'!$C$2:$C$136,BO$1)</f>
        <v>0</v>
      </c>
      <c r="BY147" s="28">
        <f t="shared" si="55"/>
        <v>1</v>
      </c>
      <c r="BZ147" s="27" t="str">
        <f>(APPS('05-06 Teamsheets'!$H$2:$R$71,$A147) + APPS('06-07 Teamsheets'!$H$2:$R$83,$A147) +APPS('07-08 Teamsheets'!$H$2:$R$88,$A147) + APPS('08-09 Teamsheets'!$H$2:$R$92,$A147)+APPS('09-10 Teamsheets'!$H$2:$R$98,$A147)+APPS('10-11 Teamsheets'!$H$2:$R$107,$A147)+APPS('11-12 Teamsheets'!$H$2:$R$119,$A147)+APPS('12-13 Teamsheets'!$H$2:$R$126,$A147)+APPS('13-14 Teamsheets'!$H$2:$R$132,$A147)+APPS('14-15 Teamsheets'!$H$2:$R$136,$A147)) &amp; "(" &amp; (SUBS('05-06 Teamsheets'!$S$2:$W$71,$A147)+SUBS('06-07 Teamsheets'!$S$2:$Z$83,$A147)+SUBS('07-08 Teamsheets'!$S$2:$Z$88,$A147) +SUBS('08-09 Teamsheets'!$S$2:$Z$92,$A147)+SUBS('09-10 Teamsheets'!$S$2:$Z$98,$A147)+SUBS('10-11 Teamsheets'!$S$2:$Z$107,$A147)+SUBS('11-12 Teamsheets'!$S$2:$Z$119,$A147)+SUBS('12-13 Teamsheets'!$S$2:$Z$126,$A147)+SUBS('13-14 Teamsheets'!$S$2:$Z$132,$A147)+SUBS('14-15 Teamsheets'!$S$2:$Z$136,$A147)) &amp; ")"</f>
        <v>0(1)</v>
      </c>
      <c r="CA147" s="28">
        <f t="shared" si="56"/>
        <v>1</v>
      </c>
      <c r="CB147" s="71">
        <f>GOALS('05-06 Teamsheets'!$H$2:$W$71,$A147,'05-06 Teamsheets'!$C$2:$C$71,B$1)+GOALS('06-07 Teamsheets'!$H$2:$Z$83,$A147,'06-07 Teamsheets'!$C$2:$C$83,G$1)+GOALS('07-08 Teamsheets'!$H$2:$Z$88,$A147,'07-08 Teamsheets'!$C$2:$C$88,L$1)+GOALS('08-09 Teamsheets'!$H$2:$Z$92,$A147,'08-09 Teamsheets'!$C$2:$C$92,Q$1)+GOALS('09-10 Teamsheets'!$H$2:$Z$98,$A147,'09-10 Teamsheets'!$C$2:$C$98,Q$1)+GOALS('10-11 Teamsheets'!$H$2:$Z$107,$A147,'10-11 Teamsheets'!$C$2:$C$107,Q$1)+GOALS('11-12 Teamsheets'!$H$2:$Z$119,$A147,'11-12 Teamsheets'!$C$2:$C$119,Q$1)+GOALS('12-13 Teamsheets'!$H$2:$Z$126,$A147,'12-13 Teamsheets'!$C$2:$C$126,Q$1)+GOALS('13-14 Teamsheets'!$H$2:$Z$132,$A147,'13-14 Teamsheets'!$C$2:$C$132,Q$1)+GOALS('14-15 Teamsheets'!$H$2:$Z$136,$A147,'14-15 Teamsheets'!$C$2:$C$136,Q$1)</f>
        <v>0</v>
      </c>
      <c r="CC147" s="27">
        <f>GOALS('05-06 Teamsheets'!$H$2:$W$71,$A147,'05-06 Teamsheets'!$C$2:$C$71,V$1)+GOALS('05-06 Teamsheets'!$H$2:$W$71,$A147,'05-06 Teamsheets'!$C$2:$C$71,AA$1)+GOALS('06-07 Teamsheets'!$H$2:$Z$83,$A147,'06-07 Teamsheets'!$C$2:$C$83,AF$1)+GOALS('06-07 Teamsheets'!$H$2:$Z$83,$A147,'06-07 Teamsheets'!$C$2:$C$83,AK$1)+GOALS('07-08 Teamsheets'!$H$2:$Z$88,$A147,'07-08 Teamsheets'!$C$2:$C$88,AP$1)+GOALS('07-08 Teamsheets'!$H$2:$Z$88,$A147,'07-08 Teamsheets'!$C$2:$C$88,AU$1)+GOALS('07-08 Teamsheets'!$H$2:$Z$88,$A147,'07-08 Teamsheets'!$C$2:$C$88,AZ$1)+GOALS('11-12 Teamsheets'!$H$2:$Z$119,$A147,'11-12 Teamsheets'!$C$2:$C$119,AZ$1)+GOALS('12-13 Teamsheets'!$H$2:$Z$120,$A147,'12-13 Teamsheets'!$C$2:$C$120,AZ$1)+GOALS('13-14 Teamsheets'!$H$2:$Z$126,$A147,'13-14 Teamsheets'!$C$2:$C$126,AZ$1)+GOALS('14-15 Teamsheets'!$H$2:$Z$130,$A147,'14-15 Teamsheets'!$C$2:$C$130,AZ$1)+GOALS('08-09 Teamsheets'!$H$2:$Z$92,$A147,'08-09 Teamsheets'!$C$2:$C$92,BE$1)+GOALS('09-10 Teamsheets'!$H$2:$Z$98,$A147,'09-10 Teamsheets'!$C$2:$C$98,BE$1)+GOALS('10-11 Teamsheets'!$H$2:$Z$107,$A147,'10-11 Teamsheets'!$C$2:$C$107,BE$1)+GOALS('11-12 Teamsheets'!$H$2:$Z$119,$A147,'11-12 Teamsheets'!$C$2:$C$119,BE$1)+GOALS('12-13 Teamsheets'!$H$2:$Z$126,$A147,'12-13 Teamsheets'!$C$2:$C$126,BE$1)+GOALS('13-14 Teamsheets'!$H$2:$Z$132,$A147,'13-14 Teamsheets'!$C$2:$C$132,BE$1)+GOALS('14-15 Teamsheets'!$H$2:$Z$136,$A147,'14-15 Teamsheets'!$C$2:$C$136,BE$1)</f>
        <v>0</v>
      </c>
      <c r="CD147" s="27">
        <f>GOALS('07-08 Teamsheets'!$H$2:$Z$88,$A147,'07-08 Teamsheets'!$C$2:$C$88,BJ$1)
+GOALS('08-09 Teamsheets'!$H$2:$Z$92,$A147,'08-09 Teamsheets'!$C$2:$C$92,BJ$1)
+GOALS('09-10 Teamsheets'!$H$2:$Z$98,$A147,'09-10 Teamsheets'!$C$2:$C$98,BJ$1)
+GOALS('10-11 Teamsheets'!$H$2:$Z$107,$A147,'10-11 Teamsheets'!$C$2:$C$107,BJ$1)
+GOALS('11-12 Teamsheets'!$H$2:$Z$119,$A147,'11-12 Teamsheets'!$C$2:$C$119,BJ$1)
+GOALS('12-13 Teamsheets'!$H$2:$Z$124,$A147,'12-13 Teamsheets'!$C$2:$C$124,BJ$1)+GOALS('13-14 Teamsheets'!$H$2:$Z$130,$A147,'13-14 Teamsheets'!$C$2:$C$130,BJ$1)+GOALS('14-15 Teamsheets'!$H$2:$Z$134,$A147,'14-15 Teamsheets'!$C$2:$C$134,BJ$1)
+GOALS('07-08 Teamsheets'!$H$2:$Z$88,$A147,'07-08 Teamsheets'!$C$2:$C$88,BO$1)
+GOALS('08-09 Teamsheets'!$H$2:$Z$92,$A147,'08-09 Teamsheets'!$C$2:$C$92,BO$1)
+GOALS('09-10 Teamsheets'!$H$2:$Z$98,$A147,'09-10 Teamsheets'!$C$2:$C$98,BO$1)
+GOALS('10-11 Teamsheets'!$H$2:$Z$107,$A147,'10-11 Teamsheets'!$C$2:$C$107,BO$1)
+GOALS('11-12 Teamsheets'!$H$2:$Z$119,$A147,'11-12 Teamsheets'!$C$2:$C$119,BO$1)
+GOALS('12-13 Teamsheets'!$H$2:$Z$126,$A147,'12-13 Teamsheets'!$C$2:$C$126,BO$1)+GOALS('13-14 Teamsheets'!$H$2:$Z$132,$A147,'13-14 Teamsheets'!$C$2:$C$132,BO$1)+GOALS('14-15 Teamsheets'!$H$2:$Z$136,$A147,'14-15 Teamsheets'!$C$2:$C$136,BO$1)</f>
        <v>0</v>
      </c>
      <c r="CE147" s="28">
        <f t="shared" si="57"/>
        <v>0</v>
      </c>
      <c r="CF147" s="27" t="str">
        <f>(GOALS('05-06 Teamsheets'!$H$2:$R$71,$A147) +GOALS('06-07 Teamsheets'!$H$2:$R$83,$A147) +  GOALS('07-08 Teamsheets'!$H$2:$R$88,$A147) + GOALS('08-09 Teamsheets'!$H$2:$R$92,$A147)+GOALS('09-10 Teamsheets'!$H$2:$R$98,$A147)+GOALS('10-11 Teamsheets'!$H$2:$R$107,$A147)+GOALS('11-12 Teamsheets'!$H$2:$R$119,$A147)+GOALS('12-13 Teamsheets'!$H$2:$R$126,$A147)+GOALS('13-14 Teamsheets'!$H$2:$R$132,$A147)+GOALS('14-15 Teamsheets'!$H$2:$R$136,$A147)) &amp; "(" &amp; (GOALS('05-06 Teamsheets'!$S$2:$W$71,$A147)+GOALS('06-07 Teamsheets'!$S$2:$Z$83,$A147)+GOALS('07-08 Teamsheets'!$S$2:$Z$88,$A147)+GOALS('08-09 Teamsheets'!$S$2:$Z$92,$A147)+GOALS('09-10 Teamsheets'!$S$2:$Z$98,$A147)+GOALS('10-11 Teamsheets'!$S$2:$Z$107,$A147)+GOALS('11-12 Teamsheets'!$S$2:$Z$119,$A147)+GOALS('12-13 Teamsheets'!$S$2:$Z$126,$A147)+GOALS('13-14 Teamsheets'!$S$2:$Z$132,$A147)+GOALS('14-15 Teamsheets'!$S$2:$Z$136,$A147)) &amp; ")"</f>
        <v>0(0)</v>
      </c>
      <c r="CG147" s="28">
        <f t="shared" si="58"/>
        <v>0</v>
      </c>
      <c r="CH147" s="71">
        <f>SUM(D147,I147,N147,S147)</f>
        <v>0</v>
      </c>
      <c r="CI147" s="83">
        <f>SUM(X147,AC147,AH147,AM147,AR147,BG147,AW147,BL147,BQ147,BB147)</f>
        <v>0</v>
      </c>
      <c r="CJ147" s="77">
        <f>SUM(CH147:CI147)</f>
        <v>0</v>
      </c>
      <c r="CK147" s="74" t="str">
        <f>(CARDS('05-06 Teamsheets'!$H$2:$W$71,$A147,$CX$2)+CARDS('06-07 Teamsheets'!$H$2:$Z$83,$A147,$CX$2)+CARDS('07-08 Teamsheets'!$H$2:$Z$88,$A147,$CX$2)+CARDS('08-09 Teamsheets'!$H$2:$Z$92,$A147,$CX$2)+CARDS('09-10 Teamsheets'!$H$2:$Z$98,$A147,$CX$2)+CARDS('10-11 Teamsheets'!$H$2:$Z$107,$A147,$CX$2)+CARDS('11-12 Teamsheets'!$H$2:$Z$119,$A147,$CX$2)+CARDS('12-13 Teamsheets'!$H$2:$Z$126,$A147,$CX$2)+CARDS('13-14 Teamsheets'!$H$2:$Z$130,$A147,$CX$2)) &amp; "(" &amp; (CARDS('05-06 Teamsheets'!$H$2:$W$71,$A147,$CX$3)+CARDS('06-07 Teamsheets'!$H$2:$Z$83,$A147,$CX$3)+CARDS('07-08 Teamsheets'!$H$2:$Z$88,$A147,$CX$3)+CARDS('08-09 Teamsheets'!$H$2:$Z$92,$A147,$CX$3)+CARDS('09-10 Teamsheets'!$H$2:$Z$98,$A147,$CX$3)+CARDS('10-11 Teamsheets'!$H$2:$Z$107,$A147,$CX$3)+CARDS('11-12 Teamsheets'!$H$2:$Z$119,$A147,$CX$3)+CARDS('13-14 Teamsheets'!$H$2:$Z$130,$A147,$CX$3)) &amp; ")"</f>
        <v>0(0)</v>
      </c>
      <c r="CL147" s="28">
        <f>SUM(F147,K147,P147,U147)</f>
        <v>0</v>
      </c>
      <c r="CM147" s="28">
        <f>SUM(Z147,AE147,AJ147,AO147,AT147,BI147,AY147,BN147,BS147,BD147)</f>
        <v>0</v>
      </c>
      <c r="CN147" s="77">
        <f>SUM(CL147:CM147)</f>
        <v>0</v>
      </c>
      <c r="CO147" s="28">
        <f>IF(AND(CN147&lt;&gt;0, CA147&lt;&gt;0),CN147/CA147,0)</f>
        <v>0</v>
      </c>
      <c r="CP147" s="28">
        <f>IF(CG147&lt;&gt;0,CG147/CA147,0)</f>
        <v>0</v>
      </c>
      <c r="CQ147" s="77">
        <f>IF(CG147&lt;&gt;0,CN147/CG147,0)</f>
        <v>0</v>
      </c>
      <c r="CS147" s="71">
        <f t="shared" si="48"/>
        <v>174</v>
      </c>
      <c r="CT147" s="83">
        <f t="shared" si="49"/>
        <v>196</v>
      </c>
      <c r="CU147" s="77">
        <f t="shared" si="50"/>
        <v>101</v>
      </c>
      <c r="CW147"/>
      <c r="CX147" s="30"/>
    </row>
    <row r="148" spans="1:102" x14ac:dyDescent="0.2">
      <c r="A148" s="26" t="s">
        <v>1277</v>
      </c>
      <c r="B148" s="27" t="s">
        <v>1635</v>
      </c>
      <c r="C148" s="27" t="s">
        <v>1635</v>
      </c>
      <c r="D148" s="27">
        <v>0</v>
      </c>
      <c r="E148" s="27" t="s">
        <v>1635</v>
      </c>
      <c r="F148" s="82">
        <v>0</v>
      </c>
      <c r="G148" s="27" t="s">
        <v>1635</v>
      </c>
      <c r="H148" s="27" t="s">
        <v>1635</v>
      </c>
      <c r="I148" s="27">
        <v>0</v>
      </c>
      <c r="J148" s="27" t="s">
        <v>1635</v>
      </c>
      <c r="K148" s="82">
        <v>0</v>
      </c>
      <c r="L148" s="27" t="s">
        <v>1635</v>
      </c>
      <c r="M148" s="27" t="s">
        <v>1635</v>
      </c>
      <c r="N148" s="27">
        <v>0</v>
      </c>
      <c r="O148" s="27" t="s">
        <v>1635</v>
      </c>
      <c r="P148" s="82">
        <v>0</v>
      </c>
      <c r="Q148" s="27" t="str">
        <f>(APPS('08-09 Teamsheets'!$H$2:$R$92,$A148,'08-09 Teamsheets'!$C$2:$C$92,Q$1)+APPS('09-10 Teamsheets'!$H$2:$R$98,$A148,'09-10 Teamsheets'!$C$2:$C$98,Q$1)+APPS('10-11 Teamsheets'!$H$2:$R$107,$A148,'10-11 Teamsheets'!$C$2:$C$107,Q$1)+APPS('11-12 Teamsheets'!$H$2:$R$119,$A148,'11-12 Teamsheets'!$C$2:$C$119,Q$1)+APPS('12-13 Teamsheets'!$H$2:$R$126,$A148,'12-13 Teamsheets'!$C$2:$C$126,Q$1)+APPS('13-14 Teamsheets'!$H$2:$R$132,$A148,'13-14 Teamsheets'!$C$2:$C$132,Q$1)+APPS('14-15 Teamsheets'!$H$2:$R$136,$A148,'14-15 Teamsheets'!$C$2:$C$136,Q$1)) &amp; "(" &amp; (SUBS('08-09 Teamsheets'!$S$2:$Z$92,$A148,'08-09 Teamsheets'!$C$2:$C$92,Q$1)+SUBS('09-10 Teamsheets'!$S$2:$Z$98,$A148,'09-10 Teamsheets'!$C$2:$C$98,Q$1)+SUBS('10-11 Teamsheets'!$S$2:$Z$107,$A148,'10-11 Teamsheets'!$C$2:$C$107,Q$1)+SUBS('11-12 Teamsheets'!$S$2:$Z$119,$A148,'11-12 Teamsheets'!$C$2:$C$119,Q$1)+SUBS('12-13 Teamsheets'!$S$2:$Z$126,$A148,'12-13 Teamsheets'!$C$2:$C$126,Q$1)+SUBS('13-14 Teamsheets'!$S$2:$Z$132,$A148,'13-14 Teamsheets'!$C$2:$C$132,Q$1)+SUBS('14-15 Teamsheets'!$S$2:$Z$136,$A148,'14-15 Teamsheets'!$C$2:$C$136,Q$1)) &amp; ")"</f>
        <v>0(0)</v>
      </c>
      <c r="R148" s="27" t="str">
        <f>(GOALS('08-09 Teamsheets'!$H$2:$R$92,$A148,'08-09 Teamsheets'!$C$2:$C$92,Q$1)+GOALS('09-10 Teamsheets'!$H$2:$R$98,$A148,'09-10 Teamsheets'!$C$2:$C$98,Q$1)+GOALS('10-11 Teamsheets'!$H$2:$R$107,$A148,'10-11 Teamsheets'!$C$2:$C$107,Q$1)+GOALS('11-12 Teamsheets'!$H$2:$R$119,$A148,'11-12 Teamsheets'!$C$2:$C$119,Q$1)+GOALS('12-13 Teamsheets'!$H$2:$R$126,$A148,'12-13 Teamsheets'!$C$2:$C$126,Q$1)+GOALS('13-14 Teamsheets'!$H$2:$R$132,$A148,'13-14 Teamsheets'!$C$2:$C$132,Q$1)+GOALS('14-15 Teamsheets'!$H$2:$R$136,$A148,'14-15 Teamsheets'!$C$2:$C$136,Q$1)) &amp; "(" &amp; (GOALS('08-09 Teamsheets'!$S$2:$Z$92,$A148,'08-09 Teamsheets'!$C$2:$C$92,Q$1)+GOALS('09-10 Teamsheets'!$S$2:$Z$98,$A148,'09-10 Teamsheets'!$C$2:$C$98,Q$1)+GOALS('10-11 Teamsheets'!$S$2:$Z$107,$A148,'10-11 Teamsheets'!$C$2:$C$107,Q$1)+GOALS('11-12 Teamsheets'!$S$2:$Z$119,$A148,'11-12 Teamsheets'!$C$2:$C$119,Q$1)+GOALS('12-13 Teamsheets'!$S$2:$Z$126,$A148,'12-13 Teamsheets'!$C$2:$C$126,Q$1)+GOALS('13-14 Teamsheets'!$S$2:$Z$132,$A148,'13-14 Teamsheets'!$C$2:$C$132,Q$1)+GOALS('14-15 Teamsheets'!$S$2:$Z$136,$A148,'14-15 Teamsheets'!$C$2:$C$136,Q$1)) &amp; ")"</f>
        <v>0(0)</v>
      </c>
      <c r="S148" s="27">
        <f>Clean_sheet('08-09 Teamsheets'!$C$2:$H$92,$A148,Q$1)+Clean_sheet('09-10 Teamsheets'!$C$2:$H$98,$A148,Q$1)+Clean_sheet('10-11 Teamsheets'!$C$2:$H$107,$A148,Q$1)+Clean_sheet('11-12 Teamsheets'!$C$2:$H$119,$A148,Q$1)+Clean_sheet('12-13 Teamsheets'!$C$2:$H$126,$A148,Q$1)+Clean_sheet('13-14 Teamsheets'!$C$2:$H$132,$A148,Q$1)+Clean_sheet('14-15 Teamsheets'!$C$2:$H$136,$A148,Q$1)</f>
        <v>0</v>
      </c>
      <c r="T148" s="27" t="str">
        <f>(CARDS('08-09 Teamsheets'!$H$2:$Z$92,$A148,$CX$2,'08-09 Teamsheets'!$C$2:$C$92,Q$1)+CARDS('09-10 Teamsheets'!$H$2:$Z$98,$A148,$CX$2,'09-10 Teamsheets'!$C$2:$C$98,Q$1)+CARDS('10-11 Teamsheets'!$H$2:$Z$107,$A148,$CX$2,'10-11 Teamsheets'!$C$2:$C$107,Q$1)+CARDS('11-12 Teamsheets'!$H$2:$Z$119,$A148,$CX$2,'11-12 Teamsheets'!$C$2:$C$119,Q$1)+CARDS('12-13 Teamsheets'!$H$2:$Z$126,$A148,$CX$2,'12-13 Teamsheets'!$C$2:$C$126,Q$1)+CARDS('13-14 Teamsheets'!$H$2:$Z$132,$A148,$CX$2,'13-14 Teamsheets'!$C$2:$C$132,Q$1)+CARDS('14-15 Teamsheets'!$H$2:$Z$136,$A148,$CX$2,'14-15 Teamsheets'!$C$2:$C$136,Q$1)) &amp; "(" &amp; (CARDS('08-09 Teamsheets'!$H$2:$Z$92,$A148,$CX$3,'08-09 Teamsheets'!$C$2:$C$92,Q$1)+CARDS('09-10 Teamsheets'!$H$2:$Z$98,$A148,$CX$3,'09-10 Teamsheets'!$C$2:$C$98,Q$1)+CARDS('10-11 Teamsheets'!$H$2:$Z$107,$A148,$CX$3,'10-11 Teamsheets'!$C$2:$C$107,Q$1)+CARDS('11-12 Teamsheets'!$H$2:$Z$119,$A148,$CX$3,'11-12 Teamsheets'!$C$2:$C$119,Q$1)+CARDS('12-13 Teamsheets'!$H$2:$Z$126,$A148,$CX$3,'12-13 Teamsheets'!$C$2:$C$126,Q$1)+CARDS('13-14 Teamsheets'!$H$2:$Z$132,$A148,$CX$3,'13-14 Teamsheets'!$C$2:$C$132,Q$1)+CARDS('14-15 Teamsheets'!$H$2:$Z$136,$A148,$CX$3,'14-15 Teamsheets'!$C$2:$C$136,Q$1)) &amp; ")"</f>
        <v>0(0)</v>
      </c>
      <c r="U148" s="82">
        <f>MINS_PLAYED('08-09 Teamsheets'!$H$2:$R$92,$A148,'08-09 Teamsheets'!$C$2:$C$92,Q$1)+MINS_PLAYED('09-10 Teamsheets'!$H$2:$R$98,$A148,'09-10 Teamsheets'!$C$2:$C$98,Q$1)+ MINS_AS_SUB('08-09 Teamsheets'!$S$2:$Z$92,$A148,'08-09 Teamsheets'!$C$2:$C$92,Q$1)+ MINS_AS_SUB('09-10 Teamsheets'!$S$2:$Z$98,$A148,'09-10 Teamsheets'!$C$2:$C$98,Q$1)+MINS_PLAYED('10-11 Teamsheets'!$H$2:$R$107,$A148,'10-11 Teamsheets'!$C$2:$C$107,Q$1)+MINS_AS_SUB('10-11 Teamsheets'!$S$2:$Z$107,$A148,'10-11 Teamsheets'!$C$2:$C$107,Q$1)+MINS_PLAYED('11-12 Teamsheets'!$H$2:$R$119,$A148,'11-12 Teamsheets'!$C$2:$C$119,Q$1)+MINS_AS_SUB('11-12 Teamsheets'!$S$2:$Z$119,$A148,'11-12 Teamsheets'!$C$2:$C$119,Q$1)+MINS_PLAYED('12-13 Teamsheets'!$H$2:$R$126,$A148,'12-13 Teamsheets'!$C$2:$C$126,Q$1)+MINS_AS_SUB('12-13 Teamsheets'!$S$2:$Z$126,$A148,'12-13 Teamsheets'!$C$2:$C$126,Q$1)+MINS_PLAYED('13-14 Teamsheets'!$H$2:$R$132,$A148,'13-14 Teamsheets'!$C$2:$C$132,Q$1)+MINS_AS_SUB('13-14 Teamsheets'!$S$2:$Z$132,$A148,'13-14 Teamsheets'!$C$2:$C$132,Q$1)+MINS_PLAYED('14-15 Teamsheets'!$H$2:$R$136,$A148,'14-15 Teamsheets'!$C$2:$C$136,Q$1)+MINS_AS_SUB('14-15 Teamsheets'!$S$2:$Z$136,$A148,'14-15 Teamsheets'!$C$2:$C$136,Q$1)</f>
        <v>0</v>
      </c>
      <c r="V148" s="27" t="s">
        <v>1635</v>
      </c>
      <c r="W148" s="27" t="s">
        <v>1635</v>
      </c>
      <c r="X148" s="27">
        <v>0</v>
      </c>
      <c r="Y148" s="27" t="s">
        <v>1635</v>
      </c>
      <c r="Z148" s="82">
        <v>0</v>
      </c>
      <c r="AA148" s="27" t="s">
        <v>1635</v>
      </c>
      <c r="AB148" s="27" t="s">
        <v>1635</v>
      </c>
      <c r="AC148" s="27">
        <v>0</v>
      </c>
      <c r="AD148" s="27" t="s">
        <v>1635</v>
      </c>
      <c r="AE148" s="82">
        <v>0</v>
      </c>
      <c r="AF148" s="27" t="s">
        <v>1635</v>
      </c>
      <c r="AG148" s="27" t="s">
        <v>1635</v>
      </c>
      <c r="AH148" s="27">
        <v>0</v>
      </c>
      <c r="AI148" s="27" t="s">
        <v>1635</v>
      </c>
      <c r="AJ148" s="82">
        <v>0</v>
      </c>
      <c r="AK148" s="27" t="s">
        <v>1635</v>
      </c>
      <c r="AL148" s="27" t="s">
        <v>1635</v>
      </c>
      <c r="AM148" s="27">
        <v>0</v>
      </c>
      <c r="AN148" s="27" t="s">
        <v>1635</v>
      </c>
      <c r="AO148" s="82">
        <v>0</v>
      </c>
      <c r="AP148" s="27" t="s">
        <v>1635</v>
      </c>
      <c r="AQ148" s="27" t="s">
        <v>1635</v>
      </c>
      <c r="AR148" s="27">
        <v>0</v>
      </c>
      <c r="AS148" s="27" t="s">
        <v>1635</v>
      </c>
      <c r="AT148" s="82">
        <v>0</v>
      </c>
      <c r="AU148" s="27" t="s">
        <v>1635</v>
      </c>
      <c r="AV148" s="27" t="s">
        <v>1635</v>
      </c>
      <c r="AW148" s="27">
        <v>0</v>
      </c>
      <c r="AX148" s="27" t="s">
        <v>1635</v>
      </c>
      <c r="AY148" s="82">
        <v>0</v>
      </c>
      <c r="AZ148" s="27" t="str">
        <f>(APPS('07-08 Teamsheets'!$H$2:$R$88,$A148,'07-08 Teamsheets'!$C$2:$C$88,AZ$1)+APPS('11-12 Teamsheets'!$H$2:$R$119,$A148,'11-12 Teamsheets'!$C$2:$C$119,AZ$1)+APPS('12-13 Teamsheets'!$H$2:$R$126,$A148,'12-13 Teamsheets'!$C$2:$C$126,AZ$1)+APPS('13-14 Teamsheets'!$H$2:$R$132,$A148,'13-14 Teamsheets'!$C$2:$C$132,AZ$1)+APPS('14-15 Teamsheets'!$H$2:$R$136,$A148,'14-15 Teamsheets'!$C$2:$C$136,AZ$1)) &amp; "(" &amp; (SUBS('07-08 Teamsheets'!$S$2:$Z$88,$A148,'07-08 Teamsheets'!$C$2:$C$88,AZ$1)+SUBS('11-12 Teamsheets'!$S$2:$Z$119,$A148,'11-12 Teamsheets'!$C$2:$C$119,AZ$1)+SUBS('12-13 Teamsheets'!$S$2:$Z$126,$A148,'12-13 Teamsheets'!$C$2:$C$126,AZ$1)+SUBS('13-14 Teamsheets'!$S$2:$Z$132,$A148,'13-14 Teamsheets'!$C$2:$C$132,AZ$1)+SUBS('14-15 Teamsheets'!$S$2:$Z$136,$A148,'14-15 Teamsheets'!$C$2:$C$136,AZ$1)) &amp; ")"</f>
        <v>0(0)</v>
      </c>
      <c r="BA148" s="27" t="str">
        <f>(GOALS('07-08 Teamsheets'!$H$2:$R$88,$A148,'07-08 Teamsheets'!$C$2:$C$88,AZ$1)+GOALS('11-12 Teamsheets'!$H$2:$R$119,$A148,'11-12 Teamsheets'!$C$2:$C$119,AZ$1)+GOALS('12-13 Teamsheets'!$H$2:$R$126,$A148,'12-13 Teamsheets'!$C$2:$C$126,AZ$1)+GOALS('13-14 Teamsheets'!$H$2:$R$132,$A148,'13-14 Teamsheets'!$C$2:$C$132,AZ$1)+GOALS('14-15 Teamsheets'!$H$2:$R$136,$A148,'14-15 Teamsheets'!$C$2:$C$136,AZ$1)) &amp; "(" &amp; (GOALS('07-08 Teamsheets'!$S$2:$Z$88,$A148,'07-08 Teamsheets'!$C$2:$C$88,AZ$1)+GOALS('11-12 Teamsheets'!$S$2:$Z$119,$A148,'11-12 Teamsheets'!$C$2:$C$119,AZ$1)+GOALS('12-13 Teamsheets'!$S$2:$Z$126,$A148,'12-13 Teamsheets'!$C$2:$C$126,AZ$1)+GOALS('13-14 Teamsheets'!$S$2:$Z$132,$A148,'13-14 Teamsheets'!$C$2:$C$132,AZ$1)+GOALS('14-15 Teamsheets'!$S$2:$Z$136,$A148,'14-15 Teamsheets'!$C$2:$C$136,AZ$1)) &amp; ")"</f>
        <v>0(0)</v>
      </c>
      <c r="BB148" s="27">
        <f>Clean_sheet('07-08 Teamsheets'!$C$2:$H$92,$A148,AZ$1)+Clean_sheet('11-12 Teamsheets'!$C$2:$H$119,$A148,AZ$1)+Clean_sheet('12-13 Teamsheets'!$C$2:$H$126,$A148,AZ$1)+Clean_sheet('13-14 Teamsheets'!$C$2:$H$132,$A148,AZ$1)+Clean_sheet('14-15 Teamsheets'!$C$2:$H$136,$A148,AZ$1)</f>
        <v>0</v>
      </c>
      <c r="BC148" s="27" t="str">
        <f>(CARDS('07-08 Teamsheets'!$H$2:$Z$88,$A148,$CX$2,'07-08 Teamsheets'!$C$2:$C$88,AZ$1)+CARDS('11-12 Teamsheets'!$H$2:$Z$119,$A148,$CX$2,'11-12 Teamsheets'!$C$2:$C$119,AZ$1)+CARDS('12-13 Teamsheets'!$H$2:$Z$126,$A148,$CX$2,'12-13 Teamsheets'!$C$2:$C$126,AZ$1)+CARDS('13-14 Teamsheets'!$H$2:$Z$132,$A148,$CX$2,'13-14 Teamsheets'!$C$2:$C$132,AZ$1)+CARDS('14-15 Teamsheets'!$H$2:$Z$136,$A148,$CX$2,'14-15 Teamsheets'!$C$2:$C$136,AZ$1)) &amp; "(" &amp; (CARDS('07-08 Teamsheets'!$H$2:$Z$88,$A148,$CX$3,'07-08 Teamsheets'!$C$2:$C$88,AZ$1)+CARDS('11-12 Teamsheets'!$H$2:$Z$119,$A148,$CX$3,'11-12 Teamsheets'!$C$2:$C$119,AZ$1)+CARDS('12-13 Teamsheets'!$H$2:$Z$126,$A148,$CX$3,'12-13 Teamsheets'!$C$2:$C$126,AZ$1)+CARDS('13-14 Teamsheets'!$H$2:$Z$132,$A148,$CX$3,'13-14 Teamsheets'!$C$2:$C$132,AZ$1)+CARDS('14-15 Teamsheets'!$H$2:$Z$136,$A148,$CX$3,'14-15 Teamsheets'!$C$2:$C$136,AZ$1)) &amp; ")"</f>
        <v>0(0)</v>
      </c>
      <c r="BD148" s="82">
        <f>MINS_PLAYED('07-08 Teamsheets'!$H$2:$R$88,$A148,'07-08 Teamsheets'!$C$2:$C$88,AZ$1)+MINS_PLAYED('11-12 Teamsheets'!$H$2:$R$119,$A148,'11-12 Teamsheets'!$C$2:$C$119,AZ$1)+MINS_PLAYED('12-13 Teamsheets'!$H$2:$R$126,$A148,'12-13 Teamsheets'!$C$2:$C$126,AZ$1)+MINS_PLAYED('13-14 Teamsheets'!$H$2:$R$132,$A148,'13-14 Teamsheets'!$C$2:$C$132,AZ$1)+MINS_PLAYED('14-15 Teamsheets'!$H$2:$R$136,$A148,'14-15 Teamsheets'!$C$2:$C$136,AZ$1)+MINS_AS_SUB('07-08 Teamsheets'!$S$2:$Z$88,$A148,'07-08 Teamsheets'!$C$2:$C$88,AZ$1)+MINS_AS_SUB('11-12 Teamsheets'!$S$2:$Z$119,$A148,'11-12 Teamsheets'!$C$2:$C$119,AZ$1)+MINS_AS_SUB('12-13 Teamsheets'!$S$2:$Z$126,$A148,'12-13 Teamsheets'!$C$2:$C$126,AZ$1)+MINS_AS_SUB('13-14 Teamsheets'!$S$2:$Z$132,$A148,'13-14 Teamsheets'!$C$2:$C$132,AZ$1)+MINS_AS_SUB('14-15 Teamsheets'!$S$2:$Z$136,$A148,'14-15 Teamsheets'!$C$2:$C$136,AZ$1)</f>
        <v>0</v>
      </c>
      <c r="BE148" s="27" t="str">
        <f>(APPS('08-09 Teamsheets'!$H$2:$R$92,$A148,'08-09 Teamsheets'!$C$2:$C$92,BE$1)+APPS('09-10 Teamsheets'!$H$2:$R$98,$A148,'09-10 Teamsheets'!$C$2:$C$98,BE$1)+APPS('10-11 Teamsheets'!$H$2:$R$107,$A148,'10-11 Teamsheets'!$C$2:$C$107,BE$1)+APPS('11-12 Teamsheets'!$H$2:$R$119,$A148,'11-12 Teamsheets'!$C$2:$C$119,BE$1)+APPS('12-13 Teamsheets'!$H$2:$R$126,$A148,'12-13 Teamsheets'!$C$2:$C$126,BE$1)+APPS('13-14 Teamsheets'!$H$2:$R$132,$A148,'13-14 Teamsheets'!$C$2:$C$132,BE$1)+APPS('14-15 Teamsheets'!$H$2:$R$136,$A148,'14-15 Teamsheets'!$C$2:$C$136,BE$1)) &amp; "(" &amp; (SUBS('08-09 Teamsheets'!$S$2:$Z$92,$A148,'08-09 Teamsheets'!$C$2:$C$92,BE$1)+SUBS('09-10 Teamsheets'!$S$2:$Z$98,$A148,'09-10 Teamsheets'!$C$2:$C$98,BE$1)+SUBS('10-11 Teamsheets'!$S$2:$Z$107,$A148,'10-11 Teamsheets'!$C$2:$C$107,BE$1)+SUBS('11-12 Teamsheets'!$S$2:$Z$119,$A148,'11-12 Teamsheets'!$C$2:$C$119,BE$1)+SUBS('12-13 Teamsheets'!$S$2:$Z$126,$A148,'12-13 Teamsheets'!$C$2:$C$126,BE$1)+SUBS('13-14 Teamsheets'!$S$2:$Z$132,$A148,'13-14 Teamsheets'!$C$2:$C$132,BE$1)+SUBS('14-15 Teamsheets'!$S$2:$Z$136,$A148,'14-15 Teamsheets'!$C$2:$C$136,BE$1)) &amp; ")"</f>
        <v>0(0)</v>
      </c>
      <c r="BF148" s="27" t="str">
        <f>(GOALS('08-09 Teamsheets'!$H$2:$R$92,$A148,'08-09 Teamsheets'!$C$2:$C$92,BE$1)+GOALS('09-10 Teamsheets'!$H$2:$R$98,$A148,'09-10 Teamsheets'!$C$2:$C$98,BE$1)+GOALS('10-11 Teamsheets'!$H$2:$R$107,$A148,'10-11 Teamsheets'!$C$2:$C$107,BE$1)+GOALS('11-12 Teamsheets'!$H$2:$R$119,$A148,'11-12 Teamsheets'!$C$2:$C$119,BE$1)+GOALS('12-13 Teamsheets'!$H$2:$R$126,$A148,'12-13 Teamsheets'!$C$2:$C$126,BE$1)+GOALS('13-14 Teamsheets'!$H$2:$R$132,$A148,'13-14 Teamsheets'!$C$2:$C$132,BE$1)+GOALS('14-15 Teamsheets'!$H$2:$R$136,$A148,'14-15 Teamsheets'!$C$2:$C$136,BE$1)) &amp; "(" &amp; (GOALS('08-09 Teamsheets'!$S$2:$Z$92,$A148,'08-09 Teamsheets'!$C$2:$C$92,BE$1)+GOALS('09-10 Teamsheets'!$S$2:$Z$98,$A148,'09-10 Teamsheets'!$C$2:$C$98,BE$1)+GOALS('10-11 Teamsheets'!$S$2:$Z$107,$A148,'10-11 Teamsheets'!$C$2:$C$107,BE$1)+GOALS('11-12 Teamsheets'!$S$2:$Z$119,$A148,'11-12 Teamsheets'!$C$2:$C$119,BE$1)+GOALS('12-13 Teamsheets'!$S$2:$Z$126,$A148,'12-13 Teamsheets'!$C$2:$C$126,BE$1)+GOALS('13-14 Teamsheets'!$S$2:$Z$132,$A148,'13-14 Teamsheets'!$C$2:$C$132,BE$1)+GOALS('14-15 Teamsheets'!$S$2:$Z$136,$A148,'14-15 Teamsheets'!$C$2:$C$136,BE$1)) &amp; ")"</f>
        <v>0(0)</v>
      </c>
      <c r="BG148" s="27">
        <f>Clean_sheet('08-09 Teamsheets'!$C$2:$H$92,$A148,BE$1)+Clean_sheet('09-10 Teamsheets'!$C$2:$H$98,$A148,BE$1)+Clean_sheet('10-11 Teamsheets'!$C$2:$H$107,$A148,BE$1)+Clean_sheet('11-12 Teamsheets'!$C$2:$H$119,$A148,BE$1)+Clean_sheet('12-13 Teamsheets'!$C$2:$H$126,$A148,BE$1)+Clean_sheet('13-14 Teamsheets'!$C$2:$H$132,$A148,BE$1)+Clean_sheet('14-15 Teamsheets'!$C$2:$H$136,$A148,BE$1)</f>
        <v>0</v>
      </c>
      <c r="BH148" s="27" t="str">
        <f>(CARDS('08-09 Teamsheets'!$H$2:$Z$92,$A148,$CX$2,'08-09 Teamsheets'!$C$2:$C$92,BE$1)+CARDS('09-10 Teamsheets'!$H$2:$Z$98,$A148,$CX$2,'09-10 Teamsheets'!$C$2:$C$98,BE$1)+CARDS('10-11 Teamsheets'!$H$2:$Z$107,$A148,$CX$2,'10-11 Teamsheets'!$C$2:$C$107,BE$1)+CARDS('11-12 Teamsheets'!$H$2:$Z$119,$A148,$CX$2,'11-12 Teamsheets'!$C$2:$C$119,BE$1)+CARDS('12-13 Teamsheets'!$H$2:$Z$126,$A148,$CX$2,'12-13 Teamsheets'!$C$2:$C$126,BE$1)+CARDS('13-14 Teamsheets'!$H$2:$Z$132,$A148,$CX$2,'13-14 Teamsheets'!$C$2:$C$132,BE$1)+CARDS('14-15 Teamsheets'!$H$2:$Z$136,$A148,$CX$2,'14-15 Teamsheets'!$C$2:$C$136,BE$1)) &amp; "(" &amp; (CARDS('08-09 Teamsheets'!$H$2:$Z$92,$A148,$CX$3,'08-09 Teamsheets'!$C$2:$C$92,BE$1)+CARDS('09-10 Teamsheets'!$H$2:$Z$98,$A148,$CX$3,'09-10 Teamsheets'!$C$2:$C$98,BE$1)+CARDS('10-11 Teamsheets'!$H$2:$Z$107,$A148,$CX$3,'10-11 Teamsheets'!$C$2:$C$107,BE$1)+CARDS('11-12 Teamsheets'!$H$2:$Z$119,$A148,$CX$3,'11-12 Teamsheets'!$C$2:$C$119,BE$1)+CARDS('12-13 Teamsheets'!$H$2:$Z$126,$A148,$CX$3,'12-13 Teamsheets'!$C$2:$C$126,BE$1)+CARDS('13-14 Teamsheets'!$H$2:$Z$132,$A148,$CX$3,'13-14 Teamsheets'!$C$2:$C$132,BE$1)+CARDS('14-15 Teamsheets'!$H$2:$Z$136,$A148,$CX$3,'14-15 Teamsheets'!$C$2:$C$136,BE$1)) &amp; ")"</f>
        <v>0(0)</v>
      </c>
      <c r="BI148" s="82">
        <f>MINS_PLAYED('08-09 Teamsheets'!$H$2:$R$92,$A148,'08-09 Teamsheets'!$C$2:$C$92,BE$1)+MINS_PLAYED('09-10 Teamsheets'!$H$2:$R$98,$A148,'09-10 Teamsheets'!$C$2:$C$98,BE$1)+ MINS_AS_SUB('08-09 Teamsheets'!$S$2:$Z$92,$A148,'08-09 Teamsheets'!$C$2:$C$92,BE$1)+ MINS_AS_SUB('09-10 Teamsheets'!$S$2:$Z$98,$A148,'09-10 Teamsheets'!$C$2:$C$98,BE$1)+MINS_PLAYED('10-11 Teamsheets'!$H$2:$R$107,$A148,'10-11 Teamsheets'!$C$2:$C$107,BE$1)+MINS_AS_SUB('10-11 Teamsheets'!$S$2:$Z$107,$A148,'10-11 Teamsheets'!$C$2:$C$107,BE$1)+MINS_PLAYED('11-12 Teamsheets'!$H$2:$R$119,$A148,'11-12 Teamsheets'!$C$2:$C$119,BE$1)+MINS_AS_SUB('11-12 Teamsheets'!$S$2:$Z$119,$A148,'11-12 Teamsheets'!$C$2:$C$119,BE$1)+MINS_PLAYED('12-13 Teamsheets'!$H$2:$R$126,$A148,'12-13 Teamsheets'!$C$2:$C$126,BE$1)+MINS_AS_SUB('12-13 Teamsheets'!$S$2:$Z$126,$A148,'12-13 Teamsheets'!$C$2:$C$126,BE$1)+MINS_PLAYED('13-14 Teamsheets'!$H$2:$R$132,$A148,'13-14 Teamsheets'!$C$2:$C$132,BE$1)+MINS_AS_SUB('13-14 Teamsheets'!$S$2:$Z$132,$A148,'13-14 Teamsheets'!$C$2:$C$132,BE$1)+MINS_PLAYED('14-15 Teamsheets'!$H$2:$R$136,$A148,'14-15 Teamsheets'!$C$2:$C$136,BE$1)+MINS_AS_SUB('14-15 Teamsheets'!$S$2:$Z$136,$A148,'14-15 Teamsheets'!$C$2:$C$136,BE$1)</f>
        <v>0</v>
      </c>
      <c r="BJ148" s="27" t="str">
        <f>(APPS('07-08 Teamsheets'!$H$2:$R$88,$A148,'07-08 Teamsheets'!$C$2:$C$88,BJ$1)+APPS('08-09 Teamsheets'!$H$2:$R$92,$A148,'08-09 Teamsheets'!$C$2:$C$92,BJ$1)+APPS('09-10 Teamsheets'!$H$2:$R$98,$A148,'09-10 Teamsheets'!$C$2:$C$98,BJ$1)+APPS('10-11 Teamsheets'!$H$2:$R$106,$A148,'10-11 Teamsheets'!$C$2:$C$106,BJ$1)+APPS('11-12 Teamsheets'!$H$2:$R$119,$A148,'11-12 Teamsheets'!$C$2:$C$119,BJ$1)+APPS('12-13 Teamsheets'!$H$2:$R$126,$A148,'12-13 Teamsheets'!$C$2:$C$126,BJ$1)+APPS('13-14 Teamsheets'!$H$2:$R$132,$A148,'13-14 Teamsheets'!$C$2:$C$132,BJ$1)+APPS('14-15 Teamsheets'!$H$2:$R$136,$A148,'14-15 Teamsheets'!$C$2:$C$136,BJ$1)) &amp; "(" &amp; (SUBS('07-08 Teamsheets'!$S$2:$Z$88,$A148,'07-08 Teamsheets'!$C$2:$C$88,BJ$1)+SUBS('08-09 Teamsheets'!$S$2:$Z$92,$A148,'08-09 Teamsheets'!$C$2:$C$92,BJ$1)+SUBS('09-10 Teamsheets'!$S$2:$Z$98,$A148,'09-10 Teamsheets'!$C$2:$C$98,BJ$1)+SUBS('10-11 Teamsheets'!$S$2:$Z$106,$A148,'10-11 Teamsheets'!$C$2:$C$106,BJ$1)+SUBS('11-12 Teamsheets'!$S$2:$Z$119,$A148,'11-12 Teamsheets'!$C$2:$C$119,BJ$1)+SUBS('12-13 Teamsheets'!$S$2:$Z$126,$A148,'12-13 Teamsheets'!$C$2:$C$126,BJ$1)+SUBS('13-14 Teamsheets'!$S$2:$Z$132,$A148,'13-14 Teamsheets'!$C$2:$C$132,BJ$1)+SUBS('14-15 Teamsheets'!$S$2:$Z$136,$A148,'14-15 Teamsheets'!$C$2:$C$136,BJ$1)) &amp; ")"</f>
        <v>0(0)</v>
      </c>
      <c r="BK148" s="27" t="str">
        <f>(GOALS('07-08 Teamsheets'!$H$2:$R$88,$A148,'07-08 Teamsheets'!$C$2:$C$88,BJ$1)+GOALS('08-09 Teamsheets'!$H$2:$R$92,$A148,'08-09 Teamsheets'!$C$2:$C$92,BJ$1)+GOALS('09-10 Teamsheets'!$H$2:$R$98,$A148,'09-10 Teamsheets'!$C$2:$C$98,BJ$1)+GOALS('10-11 Teamsheets'!$H$2:$R$106,$A148,'10-11 Teamsheets'!$C$2:$C$106,BJ$1)+GOALS('11-12 Teamsheets'!$H$2:$R$119,$A148,'11-12 Teamsheets'!$C$2:$C$119,BJ$1)+GOALS('12-13 Teamsheets'!$H$2:$R$126,$A148,'12-13 Teamsheets'!$C$2:$C$126,BJ$1)+GOALS('13-14 Teamsheets'!$H$2:$R$132,$A148,'13-14 Teamsheets'!$C$2:$C$132,BJ$1)+GOALS('14-15 Teamsheets'!$H$2:$R$136,$A148,'14-15 Teamsheets'!$C$2:$C$136,BJ$1)) &amp; "(" &amp; (GOALS('07-08 Teamsheets'!$S$2:$Z$88,$A148,'07-08 Teamsheets'!$C$2:$C$88,BJ$1)+GOALS('08-09 Teamsheets'!$S$2:$Z$92,$A148,'08-09 Teamsheets'!$C$2:$C$92,BJ$1)+GOALS('09-10 Teamsheets'!$S$2:$Z$98,$A148,'09-10 Teamsheets'!$C$2:$C$98,BJ$1)+GOALS('10-11 Teamsheets'!$S$2:$Z$106,$A148,'10-11 Teamsheets'!$C$2:$C$106,BJ$1)+GOALS('11-12 Teamsheets'!$S$2:$Z$119,$A148,'11-12 Teamsheets'!$C$2:$C$119,BJ$1)+GOALS('12-13 Teamsheets'!$S$2:$Z$126,$A148,'12-13 Teamsheets'!$C$2:$C$126,BJ$1)+GOALS('13-14 Teamsheets'!$S$2:$Z$132,$A148,'13-14 Teamsheets'!$C$2:$C$132,BJ$1)+GOALS('14-15 Teamsheets'!$S$2:$Z$136,$A148,'14-15 Teamsheets'!$C$2:$C$136,BJ$1)) &amp; ")"</f>
        <v>0(0)</v>
      </c>
      <c r="BL148" s="27">
        <f>Clean_sheet('07-08 Teamsheets'!$C$2:$H$92,$A148,BJ$1)+Clean_sheet('08-09 Teamsheets'!$C$2:$H$92,$A148,BJ$1)+Clean_sheet('09-10 Teamsheets'!$C$2:$H$98,$A148,BJ$1)+Clean_sheet('10-11 Teamsheets'!$C$2:$H$106,$A148,BJ$1)+Clean_sheet('11-12 Teamsheets'!$C$2:$H$119,$A148,BJ$1)+Clean_sheet('12-13 Teamsheets'!$C$2:$H$126,$A148,BJ$1)+Clean_sheet('13-14 Teamsheets'!$C$2:$H$132,$A148,BJ$1)+Clean_sheet('14-15 Teamsheets'!$C$2:$H$136,$A148,BJ$1)</f>
        <v>0</v>
      </c>
      <c r="BM148" s="27" t="str">
        <f>(CARDS('07-08 Teamsheets'!$H$2:$Z$88,$A148,$CX$2,'07-08 Teamsheets'!$C$2:$C$88,BJ$1)+CARDS('08-09 Teamsheets'!$H$2:$Z$92,$A148,$CX$2,'08-09 Teamsheets'!$C$2:$C$92,BJ$1)+CARDS('09-10 Teamsheets'!$H$2:$Z$98,$A148,$CX$2,'09-10 Teamsheets'!$C$2:$C$98,BJ$1)+CARDS('10-11 Teamsheets'!$H$2:$Z$106,$A148,$CX$2,'10-11 Teamsheets'!$C$2:$C$106,BJ$1)+CARDS('11-12 Teamsheets'!$H$2:$Z$119,$A148,$CX$2,'11-12 Teamsheets'!$C$2:$C$119,BJ$1)+CARDS('12-13 Teamsheets'!$H$2:$Z$126,$A148,$CX$2,'12-13 Teamsheets'!$C$2:$C$126,BJ$1)+CARDS('13-14 Teamsheets'!$H$2:$Z$132,$A148,$CX$2,'13-14 Teamsheets'!$C$2:$C$132,BJ$1)+CARDS('14-15 Teamsheets'!$H$2:$Z$136,$A148,$CX$2,'14-15 Teamsheets'!$C$2:$C$136,BJ$1)) &amp; "(" &amp; (CARDS('07-08 Teamsheets'!$H$2:$Z$88,$A148,$CX$3,'07-08 Teamsheets'!$C$2:$C$88,BJ$1)+CARDS('08-09 Teamsheets'!$H$2:$Z$92,$A148,$CX$3,'08-09 Teamsheets'!$C$2:$C$92,BJ$1)+CARDS('09-10 Teamsheets'!$H$2:$Z$98,$A148,$CX$3,'09-10 Teamsheets'!$C$2:$C$98,BJ$1)+CARDS('10-11 Teamsheets'!$H$2:$Z$106,$A148,$CX$3,'10-11 Teamsheets'!$C$2:$C$106,BJ$1)+CARDS('11-12 Teamsheets'!$H$2:$Z$119,$A148,$CX$3,'11-12 Teamsheets'!$C$2:$C$119,BJ$1)+CARDS('12-13 Teamsheets'!$H$2:$Z$126,$A148,$CX$3,'12-13 Teamsheets'!$C$2:$C$126,BJ$1)+CARDS('13-14 Teamsheets'!$H$2:$Z$132,$A148,$CX$3,'13-14 Teamsheets'!$C$2:$C$132,BJ$1)+CARDS('14-15 Teamsheets'!$H$2:$Z$136,$A148,$CX$3,'14-15 Teamsheets'!$C$2:$C$136,BJ$1)) &amp; ")"</f>
        <v>0(0)</v>
      </c>
      <c r="BN148" s="82">
        <f>MINS_PLAYED('07-08 Teamsheets'!$H$2:$R$88,$A148,'07-08 Teamsheets'!$C$2:$C$88,BJ$1)+MINS_PLAYED('08-09 Teamsheets'!$H$2:$R$92,$A148,'08-09 Teamsheets'!$C$2:$C$92,BJ$1)+MINS_PLAYED('09-10 Teamsheets'!$H$2:$R$98,$A148,'09-10 Teamsheets'!$C$2:$C$98,BJ$1)+MINS_PLAYED('10-11 Teamsheets'!$H$2:$R$106,$A148,'10-11 Teamsheets'!$C$2:$C$106,BJ$1)+MINS_PLAYED('11-12 Teamsheets'!$H$2:$R$119,$A148,'11-12 Teamsheets'!$C$2:$C$119,BJ$1)+MINS_PLAYED('12-13 Teamsheets'!$H$2:$R$126,$A148,'12-13 Teamsheets'!$C$2:$C$126,BJ$1)+MINS_PLAYED('13-14 Teamsheets'!$H$2:$R$132,$A148,'13-14 Teamsheets'!$C$2:$C$132,BJ$1)+MINS_PLAYED('14-15 Teamsheets'!$H$2:$R$136,$A148,'14-15 Teamsheets'!$C$2:$C$136,BJ$1)+MINS_AS_SUB('07-08 Teamsheets'!$S$2:$Z$88,$A148,'07-08 Teamsheets'!$C$2:$C$88,BJ$1)+MINS_AS_SUB('08-09 Teamsheets'!$S$2:$Z$92,$A148,'08-09 Teamsheets'!$C$2:$C$92,BJ$1)+MINS_AS_SUB('09-10 Teamsheets'!$S$2:$Z$98,$A148,'09-10 Teamsheets'!$C$2:$C$98,BJ$1)+MINS_AS_SUB('10-11 Teamsheets'!$S$2:$Z$106,$A148,'10-11 Teamsheets'!$C$2:$C$106,BJ$1)+MINS_AS_SUB('11-12 Teamsheets'!$S$2:$Z$119,$A148,'11-12 Teamsheets'!$C$2:$C$119,BJ$1)+MINS_AS_SUB('12-13 Teamsheets'!$S$2:$Z$126,$A148,'12-13 Teamsheets'!$C$2:$C$126,BJ$1)+MINS_AS_SUB('13-14 Teamsheets'!$S$2:$Z$132,$A148,'13-14 Teamsheets'!$C$2:$C$132,BJ$1)+MINS_AS_SUB('14-15 Teamsheets'!$S$2:$Z$136,$A148,'14-15 Teamsheets'!$C$2:$C$136,BJ$1)</f>
        <v>0</v>
      </c>
      <c r="BO148" s="27" t="str">
        <f>(APPS('07-08 Teamsheets'!$H$2:$R$88,$A148,'07-08 Teamsheets'!$C$2:$C$88,BO$1)+APPS('08-09 Teamsheets'!$H$2:$R$92,$A148,'08-09 Teamsheets'!$C$2:$C$92,BO$1)+APPS('09-10 Teamsheets'!$H$2:$R$98,$A148,'09-10 Teamsheets'!$C$2:$C$98,BO$1)+APPS('10-11 Teamsheets'!$H$2:$R$106,$A148,'10-11 Teamsheets'!$C$2:$C$106,BO$1)+APPS('11-12 Teamsheets'!$H$2:$R$119,$A148,'11-12 Teamsheets'!$C$2:$C$119,BO$1)+APPS('12-13 Teamsheets'!$H$2:$R$126,$A148,'12-13 Teamsheets'!$C$2:$C$126,BO$1)+APPS('13-14 Teamsheets'!$H$2:$R$132,$A148,'13-14 Teamsheets'!$C$2:$C$132,BO$1)+APPS('14-15 Teamsheets'!$H$2:$R$136,$A148,'14-15 Teamsheets'!$C$2:$C$136,BO$1)) &amp; "(" &amp; (SUBS('07-08 Teamsheets'!$S$2:$Z$88,$A148,'07-08 Teamsheets'!$C$2:$C$88,BO$1)+SUBS('08-09 Teamsheets'!$S$2:$Z$92,$A148,'08-09 Teamsheets'!$C$2:$C$92,BO$1)+SUBS('09-10 Teamsheets'!$S$2:$Z$98,$A148,'09-10 Teamsheets'!$C$2:$C$98,BO$1)+SUBS('10-11 Teamsheets'!$S$2:$Z$106,$A148,'10-11 Teamsheets'!$C$2:$C$106,BO$1)+SUBS('11-12 Teamsheets'!$S$2:$Z$119,$A148,'11-12 Teamsheets'!$C$2:$C$119,BO$1)+SUBS('12-13 Teamsheets'!$S$2:$Z$126,$A148,'12-13 Teamsheets'!$C$2:$C$126,BO$1)+SUBS('13-14 Teamsheets'!$S$2:$Z$132,$A148,'13-14 Teamsheets'!$C$2:$C$132,BO$1)+SUBS('14-15 Teamsheets'!$S$2:$Z$136,$A148,'14-15 Teamsheets'!$C$2:$C$136,BO$1)) &amp; ")"</f>
        <v>0(0)</v>
      </c>
      <c r="BP148" s="27" t="str">
        <f>(GOALS('07-08 Teamsheets'!$H$2:$R$88,$A148,'07-08 Teamsheets'!$C$2:$C$88,BO$1)+GOALS('08-09 Teamsheets'!$H$2:$R$92,$A148,'08-09 Teamsheets'!$C$2:$C$92,BO$1)+GOALS('09-10 Teamsheets'!$H$2:$R$98,$A148,'09-10 Teamsheets'!$C$2:$C$98,BO$1)+GOALS('10-11 Teamsheets'!$H$2:$R$106,$A148,'10-11 Teamsheets'!$C$2:$C$106,BO$1)+GOALS('11-12 Teamsheets'!$H$2:$R$119,$A148,'11-12 Teamsheets'!$C$2:$C$119,BO$1)+GOALS('12-13 Teamsheets'!$H$2:$R$126,$A148,'12-13 Teamsheets'!$C$2:$C$126,BO$1)+GOALS('13-14 Teamsheets'!$H$2:$R$132,$A148,'13-14 Teamsheets'!$C$2:$C$132,BO$1)+GOALS('14-15 Teamsheets'!$H$2:$R$136,$A148,'14-15 Teamsheets'!$C$2:$C$136,BO$1)) &amp; "(" &amp; (GOALS('07-08 Teamsheets'!$S$2:$Z$88,$A148,'07-08 Teamsheets'!$C$2:$C$88,BO$1)+GOALS('08-09 Teamsheets'!$S$2:$Z$92,$A148,'08-09 Teamsheets'!$C$2:$C$92,BO$1)+GOALS('09-10 Teamsheets'!$S$2:$Z$98,$A148,'09-10 Teamsheets'!$C$2:$C$98,BO$1)+GOALS('10-11 Teamsheets'!$S$2:$Z$106,$A148,'10-11 Teamsheets'!$C$2:$C$106,BO$1)+GOALS('11-12 Teamsheets'!$S$2:$Z$119,$A148,'11-12 Teamsheets'!$C$2:$C$119,BO$1)+GOALS('12-13 Teamsheets'!$S$2:$Z$126,$A148,'12-13 Teamsheets'!$C$2:$C$126,BO$1)+GOALS('13-14 Teamsheets'!$S$2:$Z$132,$A148,'13-14 Teamsheets'!$C$2:$C$132,BO$1)+GOALS('14-15 Teamsheets'!$S$2:$Z$136,$A148,'14-15 Teamsheets'!$C$2:$C$136,BO$1)) &amp; ")"</f>
        <v>0(0)</v>
      </c>
      <c r="BQ148" s="27">
        <f>Clean_sheet('07-08 Teamsheets'!$C$2:$H$92,$A148,BO$1)+Clean_sheet('08-09 Teamsheets'!$C$2:$H$92,$A148,BO$1)+Clean_sheet('09-10 Teamsheets'!$C$2:$H$98,$A148,BO$1)+Clean_sheet('10-11 Teamsheets'!$C$2:$H$106,$A148,BO$1)+Clean_sheet('11-12 Teamsheets'!$C$2:$H$119,$A148,BO$1)+Clean_sheet('12-13 Teamsheets'!$C$2:$H$126,$A148,BO$1)+Clean_sheet('13-14 Teamsheets'!$C$2:$H$132,$A148,BO$1)+Clean_sheet('14-15 Teamsheets'!$C$2:$H$136,$A148,BO$1)</f>
        <v>0</v>
      </c>
      <c r="BR148" s="27" t="str">
        <f>(CARDS('07-08 Teamsheets'!$H$2:$Z$88,$A148,$CX$2,'07-08 Teamsheets'!$C$2:$C$88,BO$1)+CARDS('08-09 Teamsheets'!$H$2:$Z$92,$A148,$CX$2,'08-09 Teamsheets'!$C$2:$C$92,BO$1)+CARDS('09-10 Teamsheets'!$H$2:$Z$98,$A148,$CX$2,'09-10 Teamsheets'!$C$2:$C$98,BO$1)+CARDS('10-11 Teamsheets'!$H$2:$Z$106,$A148,$CX$2,'10-11 Teamsheets'!$C$2:$C$106,BO$1)+CARDS('11-12 Teamsheets'!$H$2:$Z$119,$A148,$CX$2,'11-12 Teamsheets'!$C$2:$C$119,BO$1)+CARDS('12-13 Teamsheets'!$H$2:$Z$126,$A148,$CX$2,'12-13 Teamsheets'!$C$2:$C$126,BO$1)+CARDS('13-14 Teamsheets'!$H$2:$Z$132,$A148,$CX$2,'13-14 Teamsheets'!$C$2:$C$132,BO$1)+CARDS('14-15 Teamsheets'!$H$2:$Z$136,$A148,$CX$2,'14-15 Teamsheets'!$C$2:$C$136,BO$1)) &amp; "(" &amp; (CARDS('07-08 Teamsheets'!$H$2:$Z$88,$A148,$CX$3,'07-08 Teamsheets'!$C$2:$C$88,BO$1)+CARDS('08-09 Teamsheets'!$H$2:$Z$92,$A148,$CX$3,'08-09 Teamsheets'!$C$2:$C$92,BO$1)+CARDS('09-10 Teamsheets'!$H$2:$Z$98,$A148,$CX$3,'09-10 Teamsheets'!$C$2:$C$98,BO$1)+CARDS('10-11 Teamsheets'!$H$2:$Z$106,$A148,$CX$3,'10-11 Teamsheets'!$C$2:$C$106,BO$1)+CARDS('11-12 Teamsheets'!$H$2:$Z$119,$A148,$CX$3,'11-12 Teamsheets'!$C$2:$C$119,BO$1)+CARDS('12-13 Teamsheets'!$H$2:$Z$126,$A148,$CX$3,'12-13 Teamsheets'!$C$2:$C$126,BO$1)+CARDS('13-14 Teamsheets'!$H$2:$Z$132,$A148,$CX$3,'13-14 Teamsheets'!$C$2:$C$132,BO$1)+CARDS('14-15 Teamsheets'!$H$2:$Z$136,$A148,$CX$3,'14-15 Teamsheets'!$C$2:$C$136,BO$1)) &amp; ")"</f>
        <v>0(0)</v>
      </c>
      <c r="BS148" s="82">
        <f>MINS_PLAYED('07-08 Teamsheets'!$H$2:$R$88,$A148,'07-08 Teamsheets'!$C$2:$C$88,BO$1)+MINS_PLAYED('08-09 Teamsheets'!$H$2:$R$92,$A148,'08-09 Teamsheets'!$C$2:$C$92,BO$1)+MINS_PLAYED('09-10 Teamsheets'!$H$2:$R$98,$A148,'09-10 Teamsheets'!$C$2:$C$98,BO$1)+MINS_PLAYED('10-11 Teamsheets'!$H$2:$R$106,$A148,'10-11 Teamsheets'!$C$2:$C$106,BO$1)+MINS_PLAYED('11-12 Teamsheets'!$H$2:$R$119,$A148,'11-12 Teamsheets'!$C$2:$C$119,BO$1)+MINS_PLAYED('12-13 Teamsheets'!$H$2:$R$126,$A148,'12-13 Teamsheets'!$C$2:$C$126,BO$1)+MINS_PLAYED('13-14 Teamsheets'!$H$2:$R$132,$A148,'13-14 Teamsheets'!$C$2:$C$132,BO$1)+MINS_PLAYED('14-15 Teamsheets'!$H$2:$R$136,$A148,'14-15 Teamsheets'!$C$2:$C$136,BO$1)+MINS_AS_SUB('07-08 Teamsheets'!$S$2:$Z$88,$A148,'07-08 Teamsheets'!$C$2:$C$88,BO$1)+MINS_AS_SUB('08-09 Teamsheets'!$S$2:$Z$92,$A148,'08-09 Teamsheets'!$C$2:$C$92,BO$1)+MINS_AS_SUB('09-10 Teamsheets'!$S$2:$Z$98,$A148,'09-10 Teamsheets'!$C$2:$C$98,BO$1)+MINS_AS_SUB('10-11 Teamsheets'!$S$2:$Z$106,$A148,'10-11 Teamsheets'!$C$2:$C$106,BO$1)+MINS_AS_SUB('11-12 Teamsheets'!$S$2:$Z$119,$A148,'11-12 Teamsheets'!$C$2:$C$119,BO$1)+MINS_AS_SUB('12-13 Teamsheets'!$S$2:$Z$126,$A148,'12-13 Teamsheets'!$C$2:$C$126,BO$1)+MINS_AS_SUB('13-14 Teamsheets'!$S$2:$Z$132,$A148,'13-14 Teamsheets'!$C$2:$C$132,BO$1)+MINS_AS_SUB('14-15 Teamsheets'!$S$2:$Z$136,$A148,'14-15 Teamsheets'!$C$2:$C$136,BO$1)</f>
        <v>0</v>
      </c>
      <c r="BT148" s="71">
        <f>APPS('05-06 Teamsheets'!$H$2:$R$71,$A148,'05-06 Teamsheets'!$C$2:$C$71,B$1)+SUBS('05-06 Teamsheets'!$S$2:$W$71,$A148,'05-06 Teamsheets'!$C$2:$C$71,B$1)+APPS('06-07 Teamsheets'!$H$2:$R$83,$A148,'06-07 Teamsheets'!$C$2:$C$83,G$1)+SUBS('06-07 Teamsheets'!$S$2:$Z$83,$A148,'06-07 Teamsheets'!$C$2:$C$83,G$1)+APPS('07-08 Teamsheets'!$H$2:$R$88,$A148,'07-08 Teamsheets'!$C$2:$C$88,L$1)+SUBS('07-08 Teamsheets'!$S$2:$Z$88,$A148,'07-08 Teamsheets'!$C$2:$C$88,L$1)+APPS('08-09 Teamsheets'!$H$2:$R$92,$A148,'08-09 Teamsheets'!$C$2:$C$92,Q$1)+SUBS('08-09 Teamsheets'!$S$2:$Z$92,$A148,'08-09 Teamsheets'!$C$2:$C$92,Q$1)+APPS('09-10 Teamsheets'!$H$2:$R$98,$A148,'09-10 Teamsheets'!$C$2:$C$98,Q$1)+SUBS('09-10 Teamsheets'!$S$2:$Z$98,$A148,'09-10 Teamsheets'!$C$2:$C$98,Q$1)+APPS('10-11 Teamsheets'!$H$2:$R$107,$A148,'10-11 Teamsheets'!$C$2:$C$107,Q$1)+SUBS('10-11 Teamsheets'!$S$2:$Z$107,$A148,'10-11 Teamsheets'!$C$2:$C$107,Q$1)+APPS('11-12 Teamsheets'!$H$2:$R$119,$A148,'11-12 Teamsheets'!$C$2:$C$119,Q$1)+SUBS('11-12 Teamsheets'!$S$2:$Z$119,$A148,'11-12 Teamsheets'!$C$2:$C$119,Q$1)+APPS('12-13 Teamsheets'!$H$2:$R$126,$A148,'12-13 Teamsheets'!$C$2:$C$126,Q$1)+SUBS('12-13 Teamsheets'!$S$2:$Z$126,$A148,'12-13 Teamsheets'!$C$2:$C$126,Q$1)+APPS('13-14 Teamsheets'!$H$2:$R$132,$A148,'13-14 Teamsheets'!$C$2:$C$132,Q$1)+SUBS('13-14 Teamsheets'!$S$2:$Z$132,$A148,'13-14 Teamsheets'!$C$2:$C$132,Q$1)+APPS('14-15 Teamsheets'!$H$2:$R$136,$A148,'14-15 Teamsheets'!$C$2:$C$136,Q$1)+SUBS('14-15 Teamsheets'!$S$2:$Z$136,$A148,'14-15 Teamsheets'!$C$2:$C$136,Q$1)</f>
        <v>0</v>
      </c>
      <c r="BU148" s="132">
        <v>0</v>
      </c>
      <c r="BV148" s="27">
        <f>APPS('07-08 Teamsheets'!$H$2:$R$88,$A148,'07-08 Teamsheets'!$C$2:$C$88,AZ$1)+SUBS('07-08 Teamsheets'!$S$2:$Z$88,$A148,'07-08 Teamsheets'!$C$2:$C$88,AZ$1)+APPS('11-12 Teamsheets'!$H$2:$R$119,$A148,'11-12 Teamsheets'!$C$2:$C$119,AZ$1)+SUBS('11-12 Teamsheets'!$S$2:$Z$119,$A148,'11-12 Teamsheets'!$C$2:$C$119,AZ$1)+APPS('12-13 Teamsheets'!$H$2:$R$126,$A148,'12-13 Teamsheets'!$C$2:$C$126,AZ$1)+SUBS('12-13 Teamsheets'!$S$2:$Z$126,$A148,'12-13 Teamsheets'!$C$2:$C$126,AZ$1)+APPS('13-14 Teamsheets'!$H$2:$R$132,$A148,'13-14 Teamsheets'!$C$2:$C$132,AZ$1)+SUBS('13-14 Teamsheets'!$S$2:$Z$132,$A148,'13-14 Teamsheets'!$C$2:$C$132,AZ$1)+APPS('14-15 Teamsheets'!$H$2:$R$136,$A148,'14-15 Teamsheets'!$C$2:$C$136,AZ$1)+SUBS('14-15 Teamsheets'!$S$2:$Z$136,$A148,'14-15 Teamsheets'!$C$2:$C$136,AZ$1)+APPS('08-09 Teamsheets'!$H$2:$R$92,$A148,'08-09 Teamsheets'!$C$2:$C$92,BE$1)+APPS('09-10 Teamsheets'!$H$2:$R$98,$A148,'09-10 Teamsheets'!$C$2:$C$98,BE$1)+SUBS('08-09 Teamsheets'!$S$2:$Z$92,$A148,'08-09 Teamsheets'!$C$2:$C$92,BE$1)+SUBS('09-10 Teamsheets'!$S$2:$Z$98,$A148,'09-10 Teamsheets'!$C$2:$C$98,BE$1)+APPS('10-11 Teamsheets'!$H$2:$R$107,$A148,'10-11 Teamsheets'!$C$2:$C$107,BE$1)+SUBS('10-11 Teamsheets'!$S$2:$Z$107,$A148,'10-11 Teamsheets'!$C$2:$C$107,BE$1)+APPS('11-12 Teamsheets'!$H$2:$R$119,$A148,'11-12 Teamsheets'!$C$2:$C$119,BE$1)+SUBS('11-12 Teamsheets'!$S$2:$Z$119,$A148,'11-12 Teamsheets'!$C$2:$C$119,BE$1)+APPS('12-13 Teamsheets'!$H$2:$R$126,$A148,'12-13 Teamsheets'!$C$2:$C$126,BE$1)+SUBS('12-13 Teamsheets'!$S$2:$Z$126,$A148,'12-13 Teamsheets'!$C$2:$C$126,BE$1)+APPS('13-14 Teamsheets'!$H$2:$R$132,$A148,'13-14 Teamsheets'!$C$2:$C$132,BE$1)+SUBS('13-14 Teamsheets'!$S$2:$Z$132,$A148,'13-14 Teamsheets'!$C$2:$C$132,BE$1)+APPS('14-15 Teamsheets'!$H$2:$R$136,$A148,'14-15 Teamsheets'!$C$2:$C$136,BE$1)+SUBS('14-15 Teamsheets'!$S$2:$Z$136,$A148,'14-15 Teamsheets'!$C$2:$C$136,BE$1)</f>
        <v>0</v>
      </c>
      <c r="BW148" s="27">
        <f>APPS('07-08 Teamsheets'!$H$2:$R$88,$A148,'07-08 Teamsheets'!$C$2:$C$88,BJ$1)+APPS('08-09 Teamsheets'!$H$2:$R$92,$A148,'08-09 Teamsheets'!$C$2:$C$92,BJ$1)+APPS('09-10 Teamsheets'!$H$2:$R$98,$A148,'09-10 Teamsheets'!$C$2:$C$98,BJ$1)+SUBS('07-08 Teamsheets'!$S$2:$Z$88,$A148,'07-08 Teamsheets'!$C$2:$C$88,BJ$1)+SUBS('08-09 Teamsheets'!$S$2:$Z$92,$A148,'08-09 Teamsheets'!$C$2:$C$92,BJ$1)+SUBS('09-10 Teamsheets'!$S$2:$Z$98,$A148,'09-10 Teamsheets'!$C$2:$C$98,BJ$1)+APPS('10-11 Teamsheets'!$H$2:$R$107,$A148,'10-11 Teamsheets'!$C$2:$C$107,BJ$1)+SUBS('10-11 Teamsheets'!$S$2:$Z$107,$A148,'10-11 Teamsheets'!$C$2:$C$107,BJ$1)+APPS('11-12 Teamsheets'!$H$2:$R$119,$A148,'11-12 Teamsheets'!$C$2:$C$119,BJ$1)+SUBS('11-12 Teamsheets'!$S$2:$Z$111,$A148,'11-12 Teamsheets'!$C$2:$C$119,BJ$1)+APPS('12-13 Teamsheets'!$H$2:$R$126,$A148,'12-13 Teamsheets'!$C$2:$C$126,BJ$1)+SUBS('12-13 Teamsheets'!$S$2:$Z$118,$A148,'12-13 Teamsheets'!$C$2:$C$126,BJ$1)+APPS('13-14 Teamsheets'!$H$2:$R$132,$A148,'13-14 Teamsheets'!$C$2:$C$132,BJ$1)+SUBS('13-14 Teamsheets'!$S$2:$Z$124,$A148,'13-14 Teamsheets'!$C$2:$C$132,BJ$1)+APPS('14-15 Teamsheets'!$H$2:$R$136,$A148,'14-15 Teamsheets'!$C$2:$C$136,BJ$1)+SUBS('14-15 Teamsheets'!$S$2:$Z$128,$A148,'14-15 Teamsheets'!$C$2:$C$136,BJ$1)</f>
        <v>0</v>
      </c>
      <c r="BX148" s="27">
        <f>APPS('07-08 Teamsheets'!$H$2:$R$88,$A148,'07-08 Teamsheets'!$C$2:$C$88,BO$1)+APPS('08-09 Teamsheets'!$H$2:$R$92,$A148,'08-09 Teamsheets'!$C$2:$C$92,BO$1)+APPS('09-10 Teamsheets'!$H$2:$R$98,$A148,'09-10 Teamsheets'!$C$2:$C$98,BO$1)+SUBS('07-08 Teamsheets'!$S$2:$Z$88,$A148,'07-08 Teamsheets'!$C$2:$C$88,BO$1)+SUBS('08-09 Teamsheets'!$S$2:$Z$92,$A148,'08-09 Teamsheets'!$C$2:$C$92,BO$1)+SUBS('09-10 Teamsheets'!$S$2:$Z$98,$A148,'09-10 Teamsheets'!$C$2:$C$98,BO$1)+APPS('10-11 Teamsheets'!$H$2:$R$107,$A148,'10-11 Teamsheets'!$C$2:$C$107,BO$1)+SUBS('10-11 Teamsheets'!$S$2:$Z$107,$A148,'10-11 Teamsheets'!$C$2:$C$107,BO$1)+APPS('11-12 Teamsheets'!$H$2:$R$119,$A148,'11-12 Teamsheets'!$C$2:$C$119,BO$1)+SUBS('11-12 Teamsheets'!$S$2:$Z$119,$A148,'11-12 Teamsheets'!$C$2:$C$119,BO$1)+APPS('12-13 Teamsheets'!$H$2:$R$126,$A148,'12-13 Teamsheets'!$C$2:$C$126,BO$1)+SUBS('12-13 Teamsheets'!$S$2:$Z$126,$A148,'12-13 Teamsheets'!$C$2:$C$126,BO$1)+APPS('13-14 Teamsheets'!$H$2:$R$132,$A148,'13-14 Teamsheets'!$C$2:$C$132,BO$1)+SUBS('13-14 Teamsheets'!$S$2:$Z$132,$A148,'13-14 Teamsheets'!$C$2:$C$132,BO$1)+APPS('14-15 Teamsheets'!$H$2:$R$136,$A148,'14-15 Teamsheets'!$C$2:$C$136,BO$1)+SUBS('14-15 Teamsheets'!$S$2:$Z$136,$A148,'14-15 Teamsheets'!$C$2:$C$136,BO$1)</f>
        <v>0</v>
      </c>
      <c r="BY148" s="28">
        <f t="shared" si="55"/>
        <v>0</v>
      </c>
      <c r="BZ148" s="27" t="str">
        <f>(APPS('05-06 Teamsheets'!$H$2:$R$71,$A148) + APPS('06-07 Teamsheets'!$H$2:$R$83,$A148) +APPS('07-08 Teamsheets'!$H$2:$R$88,$A148) + APPS('08-09 Teamsheets'!$H$2:$R$92,$A148)+APPS('09-10 Teamsheets'!$H$2:$R$98,$A148)+APPS('10-11 Teamsheets'!$H$2:$R$107,$A148)+APPS('11-12 Teamsheets'!$H$2:$R$119,$A148)+APPS('12-13 Teamsheets'!$H$2:$R$126,$A148)+APPS('13-14 Teamsheets'!$H$2:$R$132,$A148)+APPS('14-15 Teamsheets'!$H$2:$R$136,$A148)) &amp; "(" &amp; (SUBS('05-06 Teamsheets'!$S$2:$W$71,$A148)+SUBS('06-07 Teamsheets'!$S$2:$Z$83,$A148)+SUBS('07-08 Teamsheets'!$S$2:$Z$88,$A148) +SUBS('08-09 Teamsheets'!$S$2:$Z$92,$A148)+SUBS('09-10 Teamsheets'!$S$2:$Z$98,$A148)+SUBS('10-11 Teamsheets'!$S$2:$Z$107,$A148)+SUBS('11-12 Teamsheets'!$S$2:$Z$119,$A148)+SUBS('12-13 Teamsheets'!$S$2:$Z$126,$A148)+SUBS('13-14 Teamsheets'!$S$2:$Z$132,$A148)+SUBS('14-15 Teamsheets'!$S$2:$Z$136,$A148)) &amp; ")"</f>
        <v>0(0)</v>
      </c>
      <c r="CA148" s="28">
        <f t="shared" si="56"/>
        <v>0</v>
      </c>
      <c r="CB148" s="71">
        <f>GOALS('05-06 Teamsheets'!$H$2:$W$71,$A148,'05-06 Teamsheets'!$C$2:$C$71,B$1)+GOALS('06-07 Teamsheets'!$H$2:$Z$83,$A148,'06-07 Teamsheets'!$C$2:$C$83,G$1)+GOALS('07-08 Teamsheets'!$H$2:$Z$88,$A148,'07-08 Teamsheets'!$C$2:$C$88,L$1)+GOALS('08-09 Teamsheets'!$H$2:$Z$92,$A148,'08-09 Teamsheets'!$C$2:$C$92,Q$1)+GOALS('09-10 Teamsheets'!$H$2:$Z$98,$A148,'09-10 Teamsheets'!$C$2:$C$98,Q$1)+GOALS('10-11 Teamsheets'!$H$2:$Z$107,$A148,'10-11 Teamsheets'!$C$2:$C$107,Q$1)+GOALS('11-12 Teamsheets'!$H$2:$Z$119,$A148,'11-12 Teamsheets'!$C$2:$C$119,Q$1)+GOALS('12-13 Teamsheets'!$H$2:$Z$126,$A148,'12-13 Teamsheets'!$C$2:$C$126,Q$1)+GOALS('13-14 Teamsheets'!$H$2:$Z$132,$A148,'13-14 Teamsheets'!$C$2:$C$132,Q$1)+GOALS('14-15 Teamsheets'!$H$2:$Z$136,$A148,'14-15 Teamsheets'!$C$2:$C$136,Q$1)</f>
        <v>0</v>
      </c>
      <c r="CC148" s="27">
        <f>GOALS('05-06 Teamsheets'!$H$2:$W$71,$A148,'05-06 Teamsheets'!$C$2:$C$71,V$1)+GOALS('05-06 Teamsheets'!$H$2:$W$71,$A148,'05-06 Teamsheets'!$C$2:$C$71,AA$1)+GOALS('06-07 Teamsheets'!$H$2:$Z$83,$A148,'06-07 Teamsheets'!$C$2:$C$83,AF$1)+GOALS('06-07 Teamsheets'!$H$2:$Z$83,$A148,'06-07 Teamsheets'!$C$2:$C$83,AK$1)+GOALS('07-08 Teamsheets'!$H$2:$Z$88,$A148,'07-08 Teamsheets'!$C$2:$C$88,AP$1)+GOALS('07-08 Teamsheets'!$H$2:$Z$88,$A148,'07-08 Teamsheets'!$C$2:$C$88,AU$1)+GOALS('07-08 Teamsheets'!$H$2:$Z$88,$A148,'07-08 Teamsheets'!$C$2:$C$88,AZ$1)+GOALS('11-12 Teamsheets'!$H$2:$Z$119,$A148,'11-12 Teamsheets'!$C$2:$C$119,AZ$1)+GOALS('12-13 Teamsheets'!$H$2:$Z$120,$A148,'12-13 Teamsheets'!$C$2:$C$120,AZ$1)+GOALS('13-14 Teamsheets'!$H$2:$Z$126,$A148,'13-14 Teamsheets'!$C$2:$C$126,AZ$1)+GOALS('14-15 Teamsheets'!$H$2:$Z$130,$A148,'14-15 Teamsheets'!$C$2:$C$130,AZ$1)+GOALS('08-09 Teamsheets'!$H$2:$Z$92,$A148,'08-09 Teamsheets'!$C$2:$C$92,BE$1)+GOALS('09-10 Teamsheets'!$H$2:$Z$98,$A148,'09-10 Teamsheets'!$C$2:$C$98,BE$1)+GOALS('10-11 Teamsheets'!$H$2:$Z$107,$A148,'10-11 Teamsheets'!$C$2:$C$107,BE$1)+GOALS('11-12 Teamsheets'!$H$2:$Z$119,$A148,'11-12 Teamsheets'!$C$2:$C$119,BE$1)+GOALS('12-13 Teamsheets'!$H$2:$Z$126,$A148,'12-13 Teamsheets'!$C$2:$C$126,BE$1)+GOALS('13-14 Teamsheets'!$H$2:$Z$132,$A148,'13-14 Teamsheets'!$C$2:$C$132,BE$1)+GOALS('14-15 Teamsheets'!$H$2:$Z$136,$A148,'14-15 Teamsheets'!$C$2:$C$136,BE$1)</f>
        <v>0</v>
      </c>
      <c r="CD148" s="27">
        <f>GOALS('07-08 Teamsheets'!$H$2:$Z$88,$A148,'07-08 Teamsheets'!$C$2:$C$88,BJ$1)
+GOALS('08-09 Teamsheets'!$H$2:$Z$92,$A148,'08-09 Teamsheets'!$C$2:$C$92,BJ$1)
+GOALS('09-10 Teamsheets'!$H$2:$Z$98,$A148,'09-10 Teamsheets'!$C$2:$C$98,BJ$1)
+GOALS('10-11 Teamsheets'!$H$2:$Z$107,$A148,'10-11 Teamsheets'!$C$2:$C$107,BJ$1)
+GOALS('11-12 Teamsheets'!$H$2:$Z$119,$A148,'11-12 Teamsheets'!$C$2:$C$119,BJ$1)
+GOALS('12-13 Teamsheets'!$H$2:$Z$124,$A148,'12-13 Teamsheets'!$C$2:$C$124,BJ$1)+GOALS('13-14 Teamsheets'!$H$2:$Z$130,$A148,'13-14 Teamsheets'!$C$2:$C$130,BJ$1)+GOALS('14-15 Teamsheets'!$H$2:$Z$134,$A148,'14-15 Teamsheets'!$C$2:$C$134,BJ$1)
+GOALS('07-08 Teamsheets'!$H$2:$Z$88,$A148,'07-08 Teamsheets'!$C$2:$C$88,BO$1)
+GOALS('08-09 Teamsheets'!$H$2:$Z$92,$A148,'08-09 Teamsheets'!$C$2:$C$92,BO$1)
+GOALS('09-10 Teamsheets'!$H$2:$Z$98,$A148,'09-10 Teamsheets'!$C$2:$C$98,BO$1)
+GOALS('10-11 Teamsheets'!$H$2:$Z$107,$A148,'10-11 Teamsheets'!$C$2:$C$107,BO$1)
+GOALS('11-12 Teamsheets'!$H$2:$Z$119,$A148,'11-12 Teamsheets'!$C$2:$C$119,BO$1)
+GOALS('12-13 Teamsheets'!$H$2:$Z$126,$A148,'12-13 Teamsheets'!$C$2:$C$126,BO$1)+GOALS('13-14 Teamsheets'!$H$2:$Z$132,$A148,'13-14 Teamsheets'!$C$2:$C$132,BO$1)+GOALS('14-15 Teamsheets'!$H$2:$Z$136,$A148,'14-15 Teamsheets'!$C$2:$C$136,BO$1)</f>
        <v>0</v>
      </c>
      <c r="CE148" s="28">
        <f t="shared" si="57"/>
        <v>0</v>
      </c>
      <c r="CF148" s="27" t="str">
        <f>(GOALS('05-06 Teamsheets'!$H$2:$R$71,$A148) +GOALS('06-07 Teamsheets'!$H$2:$R$83,$A148) +  GOALS('07-08 Teamsheets'!$H$2:$R$88,$A148) + GOALS('08-09 Teamsheets'!$H$2:$R$92,$A148)+GOALS('09-10 Teamsheets'!$H$2:$R$98,$A148)+GOALS('10-11 Teamsheets'!$H$2:$R$107,$A148)+GOALS('11-12 Teamsheets'!$H$2:$R$119,$A148)+GOALS('12-13 Teamsheets'!$H$2:$R$126,$A148)+GOALS('13-14 Teamsheets'!$H$2:$R$132,$A148)+GOALS('14-15 Teamsheets'!$H$2:$R$136,$A148)) &amp; "(" &amp; (GOALS('05-06 Teamsheets'!$S$2:$W$71,$A148)+GOALS('06-07 Teamsheets'!$S$2:$Z$83,$A148)+GOALS('07-08 Teamsheets'!$S$2:$Z$88,$A148)+GOALS('08-09 Teamsheets'!$S$2:$Z$92,$A148)+GOALS('09-10 Teamsheets'!$S$2:$Z$98,$A148)+GOALS('10-11 Teamsheets'!$S$2:$Z$107,$A148)+GOALS('11-12 Teamsheets'!$S$2:$Z$119,$A148)+GOALS('12-13 Teamsheets'!$S$2:$Z$126,$A148)+GOALS('13-14 Teamsheets'!$S$2:$Z$132,$A148)+GOALS('14-15 Teamsheets'!$S$2:$Z$136,$A148)) &amp; ")"</f>
        <v>0(0)</v>
      </c>
      <c r="CG148" s="28">
        <f t="shared" si="58"/>
        <v>0</v>
      </c>
      <c r="CH148" s="71">
        <f t="shared" si="35"/>
        <v>0</v>
      </c>
      <c r="CI148" s="83">
        <f t="shared" si="36"/>
        <v>0</v>
      </c>
      <c r="CJ148" s="77">
        <f t="shared" si="37"/>
        <v>0</v>
      </c>
      <c r="CK148" s="74" t="str">
        <f>(CARDS('05-06 Teamsheets'!$H$2:$W$71,$A148,$CX$2)+CARDS('06-07 Teamsheets'!$H$2:$Z$83,$A148,$CX$2)+CARDS('07-08 Teamsheets'!$H$2:$Z$88,$A148,$CX$2)+CARDS('08-09 Teamsheets'!$H$2:$Z$92,$A148,$CX$2)+CARDS('09-10 Teamsheets'!$H$2:$Z$98,$A148,$CX$2)+CARDS('10-11 Teamsheets'!$H$2:$Z$107,$A148,$CX$2)+CARDS('11-12 Teamsheets'!$H$2:$Z$119,$A148,$CX$2)+CARDS('12-13 Teamsheets'!$H$2:$Z$126,$A148,$CX$2)+CARDS('13-14 Teamsheets'!$H$2:$Z$130,$A148,$CX$2)) &amp; "(" &amp; (CARDS('05-06 Teamsheets'!$H$2:$W$71,$A148,$CX$3)+CARDS('06-07 Teamsheets'!$H$2:$Z$83,$A148,$CX$3)+CARDS('07-08 Teamsheets'!$H$2:$Z$88,$A148,$CX$3)+CARDS('08-09 Teamsheets'!$H$2:$Z$92,$A148,$CX$3)+CARDS('09-10 Teamsheets'!$H$2:$Z$98,$A148,$CX$3)+CARDS('10-11 Teamsheets'!$H$2:$Z$107,$A148,$CX$3)+CARDS('11-12 Teamsheets'!$H$2:$Z$119,$A148,$CX$3)+CARDS('13-14 Teamsheets'!$H$2:$Z$130,$A148,$CX$3)) &amp; ")"</f>
        <v>0(0)</v>
      </c>
      <c r="CL148" s="28">
        <f>SUM(F148,K148,P148,U148)</f>
        <v>0</v>
      </c>
      <c r="CM148" s="28">
        <f>SUM(Z148,AE148,AJ148,AO148,AT148,BI148,AY148,BN148,BS148,BD148)</f>
        <v>0</v>
      </c>
      <c r="CN148" s="77">
        <f>SUM(CL148:CM148)</f>
        <v>0</v>
      </c>
      <c r="CO148" s="28">
        <f>IF(AND(CN148&lt;&gt;0, CA148&lt;&gt;0),CN148/CA148,0)</f>
        <v>0</v>
      </c>
      <c r="CP148" s="28">
        <f>IF(CG148&lt;&gt;0,CG148/CA148,0)</f>
        <v>0</v>
      </c>
      <c r="CQ148" s="77">
        <f>IF(CG148&lt;&gt;0,CN148/CG148,0)</f>
        <v>0</v>
      </c>
      <c r="CS148" s="71">
        <f t="shared" si="48"/>
        <v>197</v>
      </c>
      <c r="CT148" s="83">
        <f t="shared" si="49"/>
        <v>196</v>
      </c>
      <c r="CU148" s="77">
        <f t="shared" si="50"/>
        <v>101</v>
      </c>
      <c r="CW148"/>
      <c r="CX148" s="30"/>
    </row>
    <row r="149" spans="1:102" x14ac:dyDescent="0.2">
      <c r="A149" s="26" t="s">
        <v>2736</v>
      </c>
      <c r="B149" s="27" t="s">
        <v>1703</v>
      </c>
      <c r="C149" s="27" t="s">
        <v>1638</v>
      </c>
      <c r="D149" s="27">
        <v>0</v>
      </c>
      <c r="E149" s="27" t="s">
        <v>1634</v>
      </c>
      <c r="F149" s="82">
        <v>436</v>
      </c>
      <c r="G149" s="27" t="s">
        <v>1758</v>
      </c>
      <c r="H149" s="27" t="s">
        <v>1662</v>
      </c>
      <c r="I149" s="27">
        <v>0</v>
      </c>
      <c r="J149" s="27" t="s">
        <v>1635</v>
      </c>
      <c r="K149" s="82">
        <v>108</v>
      </c>
      <c r="L149" s="27" t="s">
        <v>1707</v>
      </c>
      <c r="M149" s="27" t="s">
        <v>1635</v>
      </c>
      <c r="N149" s="27">
        <v>0</v>
      </c>
      <c r="O149" s="27" t="s">
        <v>1636</v>
      </c>
      <c r="P149" s="82">
        <v>147</v>
      </c>
      <c r="Q149" s="27" t="str">
        <f>(APPS('08-09 Teamsheets'!$H$2:$R$92,$A149,'08-09 Teamsheets'!$C$2:$C$92,Q$1)+APPS('09-10 Teamsheets'!$H$2:$R$98,$A149,'09-10 Teamsheets'!$C$2:$C$98,Q$1)+APPS('10-11 Teamsheets'!$H$2:$R$107,$A149,'10-11 Teamsheets'!$C$2:$C$107,Q$1)+APPS('11-12 Teamsheets'!$H$2:$R$119,$A149,'11-12 Teamsheets'!$C$2:$C$119,Q$1)+APPS('12-13 Teamsheets'!$H$2:$R$126,$A149,'12-13 Teamsheets'!$C$2:$C$126,Q$1)+APPS('13-14 Teamsheets'!$H$2:$R$132,$A149,'13-14 Teamsheets'!$C$2:$C$132,Q$1)+APPS('14-15 Teamsheets'!$H$2:$R$136,$A149,'14-15 Teamsheets'!$C$2:$C$136,Q$1)) &amp; "(" &amp; (SUBS('08-09 Teamsheets'!$S$2:$Z$92,$A149,'08-09 Teamsheets'!$C$2:$C$92,Q$1)+SUBS('09-10 Teamsheets'!$S$2:$Z$98,$A149,'09-10 Teamsheets'!$C$2:$C$98,Q$1)+SUBS('10-11 Teamsheets'!$S$2:$Z$107,$A149,'10-11 Teamsheets'!$C$2:$C$107,Q$1)+SUBS('11-12 Teamsheets'!$S$2:$Z$119,$A149,'11-12 Teamsheets'!$C$2:$C$119,Q$1)+SUBS('12-13 Teamsheets'!$S$2:$Z$126,$A149,'12-13 Teamsheets'!$C$2:$C$126,Q$1)+SUBS('13-14 Teamsheets'!$S$2:$Z$132,$A149,'13-14 Teamsheets'!$C$2:$C$132,Q$1)+SUBS('14-15 Teamsheets'!$S$2:$Z$136,$A149,'14-15 Teamsheets'!$C$2:$C$136,Q$1)) &amp; ")"</f>
        <v>0(0)</v>
      </c>
      <c r="R149" s="27" t="str">
        <f>(GOALS('08-09 Teamsheets'!$H$2:$R$92,$A149,'08-09 Teamsheets'!$C$2:$C$92,Q$1)+GOALS('09-10 Teamsheets'!$H$2:$R$98,$A149,'09-10 Teamsheets'!$C$2:$C$98,Q$1)+GOALS('10-11 Teamsheets'!$H$2:$R$107,$A149,'10-11 Teamsheets'!$C$2:$C$107,Q$1)+GOALS('11-12 Teamsheets'!$H$2:$R$119,$A149,'11-12 Teamsheets'!$C$2:$C$119,Q$1)+GOALS('12-13 Teamsheets'!$H$2:$R$126,$A149,'12-13 Teamsheets'!$C$2:$C$126,Q$1)+GOALS('13-14 Teamsheets'!$H$2:$R$132,$A149,'13-14 Teamsheets'!$C$2:$C$132,Q$1)+GOALS('14-15 Teamsheets'!$H$2:$R$136,$A149,'14-15 Teamsheets'!$C$2:$C$136,Q$1)) &amp; "(" &amp; (GOALS('08-09 Teamsheets'!$S$2:$Z$92,$A149,'08-09 Teamsheets'!$C$2:$C$92,Q$1)+GOALS('09-10 Teamsheets'!$S$2:$Z$98,$A149,'09-10 Teamsheets'!$C$2:$C$98,Q$1)+GOALS('10-11 Teamsheets'!$S$2:$Z$107,$A149,'10-11 Teamsheets'!$C$2:$C$107,Q$1)+GOALS('11-12 Teamsheets'!$S$2:$Z$119,$A149,'11-12 Teamsheets'!$C$2:$C$119,Q$1)+GOALS('12-13 Teamsheets'!$S$2:$Z$126,$A149,'12-13 Teamsheets'!$C$2:$C$126,Q$1)+GOALS('13-14 Teamsheets'!$S$2:$Z$132,$A149,'13-14 Teamsheets'!$C$2:$C$132,Q$1)+GOALS('14-15 Teamsheets'!$S$2:$Z$136,$A149,'14-15 Teamsheets'!$C$2:$C$136,Q$1)) &amp; ")"</f>
        <v>0(0)</v>
      </c>
      <c r="S149" s="27">
        <f>Clean_sheet('08-09 Teamsheets'!$C$2:$H$92,$A149,Q$1)+Clean_sheet('09-10 Teamsheets'!$C$2:$H$98,$A149,Q$1)+Clean_sheet('10-11 Teamsheets'!$C$2:$H$107,$A149,Q$1)+Clean_sheet('11-12 Teamsheets'!$C$2:$H$119,$A149,Q$1)+Clean_sheet('12-13 Teamsheets'!$C$2:$H$126,$A149,Q$1)+Clean_sheet('13-14 Teamsheets'!$C$2:$H$132,$A149,Q$1)+Clean_sheet('14-15 Teamsheets'!$C$2:$H$136,$A149,Q$1)</f>
        <v>0</v>
      </c>
      <c r="T149" s="27" t="str">
        <f>(CARDS('08-09 Teamsheets'!$H$2:$Z$92,$A149,$CX$2,'08-09 Teamsheets'!$C$2:$C$92,Q$1)+CARDS('09-10 Teamsheets'!$H$2:$Z$98,$A149,$CX$2,'09-10 Teamsheets'!$C$2:$C$98,Q$1)+CARDS('10-11 Teamsheets'!$H$2:$Z$107,$A149,$CX$2,'10-11 Teamsheets'!$C$2:$C$107,Q$1)+CARDS('11-12 Teamsheets'!$H$2:$Z$119,$A149,$CX$2,'11-12 Teamsheets'!$C$2:$C$119,Q$1)+CARDS('12-13 Teamsheets'!$H$2:$Z$126,$A149,$CX$2,'12-13 Teamsheets'!$C$2:$C$126,Q$1)+CARDS('13-14 Teamsheets'!$H$2:$Z$132,$A149,$CX$2,'13-14 Teamsheets'!$C$2:$C$132,Q$1)+CARDS('14-15 Teamsheets'!$H$2:$Z$136,$A149,$CX$2,'14-15 Teamsheets'!$C$2:$C$136,Q$1)) &amp; "(" &amp; (CARDS('08-09 Teamsheets'!$H$2:$Z$92,$A149,$CX$3,'08-09 Teamsheets'!$C$2:$C$92,Q$1)+CARDS('09-10 Teamsheets'!$H$2:$Z$98,$A149,$CX$3,'09-10 Teamsheets'!$C$2:$C$98,Q$1)+CARDS('10-11 Teamsheets'!$H$2:$Z$107,$A149,$CX$3,'10-11 Teamsheets'!$C$2:$C$107,Q$1)+CARDS('11-12 Teamsheets'!$H$2:$Z$119,$A149,$CX$3,'11-12 Teamsheets'!$C$2:$C$119,Q$1)+CARDS('12-13 Teamsheets'!$H$2:$Z$126,$A149,$CX$3,'12-13 Teamsheets'!$C$2:$C$126,Q$1)+CARDS('13-14 Teamsheets'!$H$2:$Z$132,$A149,$CX$3,'13-14 Teamsheets'!$C$2:$C$132,Q$1)+CARDS('14-15 Teamsheets'!$H$2:$Z$136,$A149,$CX$3,'14-15 Teamsheets'!$C$2:$C$136,Q$1)) &amp; ")"</f>
        <v>0(0)</v>
      </c>
      <c r="U149" s="82">
        <f>MINS_PLAYED('08-09 Teamsheets'!$H$2:$R$92,$A149,'08-09 Teamsheets'!$C$2:$C$92,Q$1)+MINS_PLAYED('09-10 Teamsheets'!$H$2:$R$98,$A149,'09-10 Teamsheets'!$C$2:$C$98,Q$1)+ MINS_AS_SUB('08-09 Teamsheets'!$S$2:$Z$92,$A149,'08-09 Teamsheets'!$C$2:$C$92,Q$1)+ MINS_AS_SUB('09-10 Teamsheets'!$S$2:$Z$98,$A149,'09-10 Teamsheets'!$C$2:$C$98,Q$1)+MINS_PLAYED('10-11 Teamsheets'!$H$2:$R$107,$A149,'10-11 Teamsheets'!$C$2:$C$107,Q$1)+MINS_AS_SUB('10-11 Teamsheets'!$S$2:$Z$107,$A149,'10-11 Teamsheets'!$C$2:$C$107,Q$1)+MINS_PLAYED('11-12 Teamsheets'!$H$2:$R$119,$A149,'11-12 Teamsheets'!$C$2:$C$119,Q$1)+MINS_AS_SUB('11-12 Teamsheets'!$S$2:$Z$119,$A149,'11-12 Teamsheets'!$C$2:$C$119,Q$1)+MINS_PLAYED('12-13 Teamsheets'!$H$2:$R$126,$A149,'12-13 Teamsheets'!$C$2:$C$126,Q$1)+MINS_AS_SUB('12-13 Teamsheets'!$S$2:$Z$126,$A149,'12-13 Teamsheets'!$C$2:$C$126,Q$1)+MINS_PLAYED('13-14 Teamsheets'!$H$2:$R$132,$A149,'13-14 Teamsheets'!$C$2:$C$132,Q$1)+MINS_AS_SUB('13-14 Teamsheets'!$S$2:$Z$132,$A149,'13-14 Teamsheets'!$C$2:$C$132,Q$1)+MINS_PLAYED('14-15 Teamsheets'!$H$2:$R$136,$A149,'14-15 Teamsheets'!$C$2:$C$136,Q$1)+MINS_AS_SUB('14-15 Teamsheets'!$S$2:$Z$136,$A149,'14-15 Teamsheets'!$C$2:$C$136,Q$1)</f>
        <v>0</v>
      </c>
      <c r="V149" s="27" t="s">
        <v>1691</v>
      </c>
      <c r="W149" s="27" t="s">
        <v>1691</v>
      </c>
      <c r="X149" s="27">
        <v>0</v>
      </c>
      <c r="Y149" s="27" t="s">
        <v>1635</v>
      </c>
      <c r="Z149" s="82">
        <v>30</v>
      </c>
      <c r="AA149" s="27" t="s">
        <v>1635</v>
      </c>
      <c r="AB149" s="27" t="s">
        <v>1635</v>
      </c>
      <c r="AC149" s="27">
        <v>0</v>
      </c>
      <c r="AD149" s="27" t="s">
        <v>1635</v>
      </c>
      <c r="AE149" s="82">
        <v>0</v>
      </c>
      <c r="AF149" s="27" t="s">
        <v>1691</v>
      </c>
      <c r="AG149" s="27" t="s">
        <v>1691</v>
      </c>
      <c r="AH149" s="27">
        <v>0</v>
      </c>
      <c r="AI149" s="27" t="s">
        <v>1636</v>
      </c>
      <c r="AJ149" s="82">
        <v>46</v>
      </c>
      <c r="AK149" s="27" t="s">
        <v>1635</v>
      </c>
      <c r="AL149" s="27" t="s">
        <v>1635</v>
      </c>
      <c r="AM149" s="27">
        <v>0</v>
      </c>
      <c r="AN149" s="27" t="s">
        <v>1635</v>
      </c>
      <c r="AO149" s="82">
        <v>0</v>
      </c>
      <c r="AP149" s="27" t="s">
        <v>1635</v>
      </c>
      <c r="AQ149" s="27" t="s">
        <v>1635</v>
      </c>
      <c r="AR149" s="27">
        <v>0</v>
      </c>
      <c r="AS149" s="27" t="s">
        <v>1635</v>
      </c>
      <c r="AT149" s="82">
        <v>0</v>
      </c>
      <c r="AU149" s="27" t="s">
        <v>1691</v>
      </c>
      <c r="AV149" s="27" t="s">
        <v>1635</v>
      </c>
      <c r="AW149" s="27">
        <v>0</v>
      </c>
      <c r="AX149" s="27" t="s">
        <v>1636</v>
      </c>
      <c r="AY149" s="82">
        <v>5</v>
      </c>
      <c r="AZ149" s="27" t="str">
        <f>(APPS('07-08 Teamsheets'!$H$2:$R$88,$A149,'07-08 Teamsheets'!$C$2:$C$88,AZ$1)+APPS('11-12 Teamsheets'!$H$2:$R$119,$A149,'11-12 Teamsheets'!$C$2:$C$119,AZ$1)+APPS('12-13 Teamsheets'!$H$2:$R$126,$A149,'12-13 Teamsheets'!$C$2:$C$126,AZ$1)+APPS('13-14 Teamsheets'!$H$2:$R$132,$A149,'13-14 Teamsheets'!$C$2:$C$132,AZ$1)+APPS('14-15 Teamsheets'!$H$2:$R$136,$A149,'14-15 Teamsheets'!$C$2:$C$136,AZ$1)) &amp; "(" &amp; (SUBS('07-08 Teamsheets'!$S$2:$Z$88,$A149,'07-08 Teamsheets'!$C$2:$C$88,AZ$1)+SUBS('11-12 Teamsheets'!$S$2:$Z$119,$A149,'11-12 Teamsheets'!$C$2:$C$119,AZ$1)+SUBS('12-13 Teamsheets'!$S$2:$Z$126,$A149,'12-13 Teamsheets'!$C$2:$C$126,AZ$1)+SUBS('13-14 Teamsheets'!$S$2:$Z$132,$A149,'13-14 Teamsheets'!$C$2:$C$132,AZ$1)+SUBS('14-15 Teamsheets'!$S$2:$Z$136,$A149,'14-15 Teamsheets'!$C$2:$C$136,AZ$1)) &amp; ")"</f>
        <v>0(0)</v>
      </c>
      <c r="BA149" s="27" t="str">
        <f>(GOALS('07-08 Teamsheets'!$H$2:$R$88,$A149,'07-08 Teamsheets'!$C$2:$C$88,AZ$1)+GOALS('11-12 Teamsheets'!$H$2:$R$119,$A149,'11-12 Teamsheets'!$C$2:$C$119,AZ$1)+GOALS('12-13 Teamsheets'!$H$2:$R$126,$A149,'12-13 Teamsheets'!$C$2:$C$126,AZ$1)+GOALS('13-14 Teamsheets'!$H$2:$R$132,$A149,'13-14 Teamsheets'!$C$2:$C$132,AZ$1)+GOALS('14-15 Teamsheets'!$H$2:$R$136,$A149,'14-15 Teamsheets'!$C$2:$C$136,AZ$1)) &amp; "(" &amp; (GOALS('07-08 Teamsheets'!$S$2:$Z$88,$A149,'07-08 Teamsheets'!$C$2:$C$88,AZ$1)+GOALS('11-12 Teamsheets'!$S$2:$Z$119,$A149,'11-12 Teamsheets'!$C$2:$C$119,AZ$1)+GOALS('12-13 Teamsheets'!$S$2:$Z$126,$A149,'12-13 Teamsheets'!$C$2:$C$126,AZ$1)+GOALS('13-14 Teamsheets'!$S$2:$Z$132,$A149,'13-14 Teamsheets'!$C$2:$C$132,AZ$1)+GOALS('14-15 Teamsheets'!$S$2:$Z$136,$A149,'14-15 Teamsheets'!$C$2:$C$136,AZ$1)) &amp; ")"</f>
        <v>0(0)</v>
      </c>
      <c r="BB149" s="27">
        <f>Clean_sheet('07-08 Teamsheets'!$C$2:$H$92,$A149,AZ$1)+Clean_sheet('11-12 Teamsheets'!$C$2:$H$119,$A149,AZ$1)+Clean_sheet('12-13 Teamsheets'!$C$2:$H$126,$A149,AZ$1)+Clean_sheet('13-14 Teamsheets'!$C$2:$H$132,$A149,AZ$1)+Clean_sheet('14-15 Teamsheets'!$C$2:$H$136,$A149,AZ$1)</f>
        <v>0</v>
      </c>
      <c r="BC149" s="27" t="str">
        <f>(CARDS('07-08 Teamsheets'!$H$2:$Z$88,$A149,$CX$2,'07-08 Teamsheets'!$C$2:$C$88,AZ$1)+CARDS('11-12 Teamsheets'!$H$2:$Z$119,$A149,$CX$2,'11-12 Teamsheets'!$C$2:$C$119,AZ$1)+CARDS('12-13 Teamsheets'!$H$2:$Z$126,$A149,$CX$2,'12-13 Teamsheets'!$C$2:$C$126,AZ$1)+CARDS('13-14 Teamsheets'!$H$2:$Z$132,$A149,$CX$2,'13-14 Teamsheets'!$C$2:$C$132,AZ$1)+CARDS('14-15 Teamsheets'!$H$2:$Z$136,$A149,$CX$2,'14-15 Teamsheets'!$C$2:$C$136,AZ$1)) &amp; "(" &amp; (CARDS('07-08 Teamsheets'!$H$2:$Z$88,$A149,$CX$3,'07-08 Teamsheets'!$C$2:$C$88,AZ$1)+CARDS('11-12 Teamsheets'!$H$2:$Z$119,$A149,$CX$3,'11-12 Teamsheets'!$C$2:$C$119,AZ$1)+CARDS('12-13 Teamsheets'!$H$2:$Z$126,$A149,$CX$3,'12-13 Teamsheets'!$C$2:$C$126,AZ$1)+CARDS('13-14 Teamsheets'!$H$2:$Z$132,$A149,$CX$3,'13-14 Teamsheets'!$C$2:$C$132,AZ$1)+CARDS('14-15 Teamsheets'!$H$2:$Z$136,$A149,$CX$3,'14-15 Teamsheets'!$C$2:$C$136,AZ$1)) &amp; ")"</f>
        <v>0(0)</v>
      </c>
      <c r="BD149" s="82">
        <f>MINS_PLAYED('07-08 Teamsheets'!$H$2:$R$88,$A149,'07-08 Teamsheets'!$C$2:$C$88,AZ$1)+MINS_PLAYED('11-12 Teamsheets'!$H$2:$R$119,$A149,'11-12 Teamsheets'!$C$2:$C$119,AZ$1)+MINS_PLAYED('12-13 Teamsheets'!$H$2:$R$126,$A149,'12-13 Teamsheets'!$C$2:$C$126,AZ$1)+MINS_PLAYED('13-14 Teamsheets'!$H$2:$R$132,$A149,'13-14 Teamsheets'!$C$2:$C$132,AZ$1)+MINS_PLAYED('14-15 Teamsheets'!$H$2:$R$136,$A149,'14-15 Teamsheets'!$C$2:$C$136,AZ$1)+MINS_AS_SUB('07-08 Teamsheets'!$S$2:$Z$88,$A149,'07-08 Teamsheets'!$C$2:$C$88,AZ$1)+MINS_AS_SUB('11-12 Teamsheets'!$S$2:$Z$119,$A149,'11-12 Teamsheets'!$C$2:$C$119,AZ$1)+MINS_AS_SUB('12-13 Teamsheets'!$S$2:$Z$126,$A149,'12-13 Teamsheets'!$C$2:$C$126,AZ$1)+MINS_AS_SUB('13-14 Teamsheets'!$S$2:$Z$132,$A149,'13-14 Teamsheets'!$C$2:$C$132,AZ$1)+MINS_AS_SUB('14-15 Teamsheets'!$S$2:$Z$136,$A149,'14-15 Teamsheets'!$C$2:$C$136,AZ$1)</f>
        <v>0</v>
      </c>
      <c r="BE149" s="27" t="str">
        <f>(APPS('08-09 Teamsheets'!$H$2:$R$92,$A149,'08-09 Teamsheets'!$C$2:$C$92,BE$1)+APPS('09-10 Teamsheets'!$H$2:$R$98,$A149,'09-10 Teamsheets'!$C$2:$C$98,BE$1)+APPS('10-11 Teamsheets'!$H$2:$R$107,$A149,'10-11 Teamsheets'!$C$2:$C$107,BE$1)+APPS('11-12 Teamsheets'!$H$2:$R$119,$A149,'11-12 Teamsheets'!$C$2:$C$119,BE$1)+APPS('12-13 Teamsheets'!$H$2:$R$126,$A149,'12-13 Teamsheets'!$C$2:$C$126,BE$1)+APPS('13-14 Teamsheets'!$H$2:$R$132,$A149,'13-14 Teamsheets'!$C$2:$C$132,BE$1)+APPS('14-15 Teamsheets'!$H$2:$R$136,$A149,'14-15 Teamsheets'!$C$2:$C$136,BE$1)) &amp; "(" &amp; (SUBS('08-09 Teamsheets'!$S$2:$Z$92,$A149,'08-09 Teamsheets'!$C$2:$C$92,BE$1)+SUBS('09-10 Teamsheets'!$S$2:$Z$98,$A149,'09-10 Teamsheets'!$C$2:$C$98,BE$1)+SUBS('10-11 Teamsheets'!$S$2:$Z$107,$A149,'10-11 Teamsheets'!$C$2:$C$107,BE$1)+SUBS('11-12 Teamsheets'!$S$2:$Z$119,$A149,'11-12 Teamsheets'!$C$2:$C$119,BE$1)+SUBS('12-13 Teamsheets'!$S$2:$Z$126,$A149,'12-13 Teamsheets'!$C$2:$C$126,BE$1)+SUBS('13-14 Teamsheets'!$S$2:$Z$132,$A149,'13-14 Teamsheets'!$C$2:$C$132,BE$1)+SUBS('14-15 Teamsheets'!$S$2:$Z$136,$A149,'14-15 Teamsheets'!$C$2:$C$136,BE$1)) &amp; ")"</f>
        <v>0(0)</v>
      </c>
      <c r="BF149" s="27" t="str">
        <f>(GOALS('08-09 Teamsheets'!$H$2:$R$92,$A149,'08-09 Teamsheets'!$C$2:$C$92,BE$1)+GOALS('09-10 Teamsheets'!$H$2:$R$98,$A149,'09-10 Teamsheets'!$C$2:$C$98,BE$1)+GOALS('10-11 Teamsheets'!$H$2:$R$107,$A149,'10-11 Teamsheets'!$C$2:$C$107,BE$1)+GOALS('11-12 Teamsheets'!$H$2:$R$119,$A149,'11-12 Teamsheets'!$C$2:$C$119,BE$1)+GOALS('12-13 Teamsheets'!$H$2:$R$126,$A149,'12-13 Teamsheets'!$C$2:$C$126,BE$1)+GOALS('13-14 Teamsheets'!$H$2:$R$132,$A149,'13-14 Teamsheets'!$C$2:$C$132,BE$1)+GOALS('14-15 Teamsheets'!$H$2:$R$136,$A149,'14-15 Teamsheets'!$C$2:$C$136,BE$1)) &amp; "(" &amp; (GOALS('08-09 Teamsheets'!$S$2:$Z$92,$A149,'08-09 Teamsheets'!$C$2:$C$92,BE$1)+GOALS('09-10 Teamsheets'!$S$2:$Z$98,$A149,'09-10 Teamsheets'!$C$2:$C$98,BE$1)+GOALS('10-11 Teamsheets'!$S$2:$Z$107,$A149,'10-11 Teamsheets'!$C$2:$C$107,BE$1)+GOALS('11-12 Teamsheets'!$S$2:$Z$119,$A149,'11-12 Teamsheets'!$C$2:$C$119,BE$1)+GOALS('12-13 Teamsheets'!$S$2:$Z$126,$A149,'12-13 Teamsheets'!$C$2:$C$126,BE$1)+GOALS('13-14 Teamsheets'!$S$2:$Z$132,$A149,'13-14 Teamsheets'!$C$2:$C$132,BE$1)+GOALS('14-15 Teamsheets'!$S$2:$Z$136,$A149,'14-15 Teamsheets'!$C$2:$C$136,BE$1)) &amp; ")"</f>
        <v>0(0)</v>
      </c>
      <c r="BG149" s="27">
        <f>Clean_sheet('08-09 Teamsheets'!$C$2:$H$92,$A149,BE$1)+Clean_sheet('09-10 Teamsheets'!$C$2:$H$98,$A149,BE$1)+Clean_sheet('10-11 Teamsheets'!$C$2:$H$107,$A149,BE$1)+Clean_sheet('11-12 Teamsheets'!$C$2:$H$119,$A149,BE$1)+Clean_sheet('12-13 Teamsheets'!$C$2:$H$126,$A149,BE$1)+Clean_sheet('13-14 Teamsheets'!$C$2:$H$132,$A149,BE$1)+Clean_sheet('14-15 Teamsheets'!$C$2:$H$136,$A149,BE$1)</f>
        <v>0</v>
      </c>
      <c r="BH149" s="27" t="str">
        <f>(CARDS('08-09 Teamsheets'!$H$2:$Z$92,$A149,$CX$2,'08-09 Teamsheets'!$C$2:$C$92,BE$1)+CARDS('09-10 Teamsheets'!$H$2:$Z$98,$A149,$CX$2,'09-10 Teamsheets'!$C$2:$C$98,BE$1)+CARDS('10-11 Teamsheets'!$H$2:$Z$107,$A149,$CX$2,'10-11 Teamsheets'!$C$2:$C$107,BE$1)+CARDS('11-12 Teamsheets'!$H$2:$Z$119,$A149,$CX$2,'11-12 Teamsheets'!$C$2:$C$119,BE$1)+CARDS('12-13 Teamsheets'!$H$2:$Z$126,$A149,$CX$2,'12-13 Teamsheets'!$C$2:$C$126,BE$1)+CARDS('13-14 Teamsheets'!$H$2:$Z$132,$A149,$CX$2,'13-14 Teamsheets'!$C$2:$C$132,BE$1)+CARDS('14-15 Teamsheets'!$H$2:$Z$136,$A149,$CX$2,'14-15 Teamsheets'!$C$2:$C$136,BE$1)) &amp; "(" &amp; (CARDS('08-09 Teamsheets'!$H$2:$Z$92,$A149,$CX$3,'08-09 Teamsheets'!$C$2:$C$92,BE$1)+CARDS('09-10 Teamsheets'!$H$2:$Z$98,$A149,$CX$3,'09-10 Teamsheets'!$C$2:$C$98,BE$1)+CARDS('10-11 Teamsheets'!$H$2:$Z$107,$A149,$CX$3,'10-11 Teamsheets'!$C$2:$C$107,BE$1)+CARDS('11-12 Teamsheets'!$H$2:$Z$119,$A149,$CX$3,'11-12 Teamsheets'!$C$2:$C$119,BE$1)+CARDS('12-13 Teamsheets'!$H$2:$Z$126,$A149,$CX$3,'12-13 Teamsheets'!$C$2:$C$126,BE$1)+CARDS('13-14 Teamsheets'!$H$2:$Z$132,$A149,$CX$3,'13-14 Teamsheets'!$C$2:$C$132,BE$1)+CARDS('14-15 Teamsheets'!$H$2:$Z$136,$A149,$CX$3,'14-15 Teamsheets'!$C$2:$C$136,BE$1)) &amp; ")"</f>
        <v>0(0)</v>
      </c>
      <c r="BI149" s="82">
        <f>MINS_PLAYED('08-09 Teamsheets'!$H$2:$R$92,$A149,'08-09 Teamsheets'!$C$2:$C$92,BE$1)+MINS_PLAYED('09-10 Teamsheets'!$H$2:$R$98,$A149,'09-10 Teamsheets'!$C$2:$C$98,BE$1)+ MINS_AS_SUB('08-09 Teamsheets'!$S$2:$Z$92,$A149,'08-09 Teamsheets'!$C$2:$C$92,BE$1)+ MINS_AS_SUB('09-10 Teamsheets'!$S$2:$Z$98,$A149,'09-10 Teamsheets'!$C$2:$C$98,BE$1)+MINS_PLAYED('10-11 Teamsheets'!$H$2:$R$107,$A149,'10-11 Teamsheets'!$C$2:$C$107,BE$1)+MINS_AS_SUB('10-11 Teamsheets'!$S$2:$Z$107,$A149,'10-11 Teamsheets'!$C$2:$C$107,BE$1)+MINS_PLAYED('11-12 Teamsheets'!$H$2:$R$119,$A149,'11-12 Teamsheets'!$C$2:$C$119,BE$1)+MINS_AS_SUB('11-12 Teamsheets'!$S$2:$Z$119,$A149,'11-12 Teamsheets'!$C$2:$C$119,BE$1)+MINS_PLAYED('12-13 Teamsheets'!$H$2:$R$126,$A149,'12-13 Teamsheets'!$C$2:$C$126,BE$1)+MINS_AS_SUB('12-13 Teamsheets'!$S$2:$Z$126,$A149,'12-13 Teamsheets'!$C$2:$C$126,BE$1)+MINS_PLAYED('13-14 Teamsheets'!$H$2:$R$132,$A149,'13-14 Teamsheets'!$C$2:$C$132,BE$1)+MINS_AS_SUB('13-14 Teamsheets'!$S$2:$Z$132,$A149,'13-14 Teamsheets'!$C$2:$C$132,BE$1)+MINS_PLAYED('14-15 Teamsheets'!$H$2:$R$136,$A149,'14-15 Teamsheets'!$C$2:$C$136,BE$1)+MINS_AS_SUB('14-15 Teamsheets'!$S$2:$Z$136,$A149,'14-15 Teamsheets'!$C$2:$C$136,BE$1)</f>
        <v>0</v>
      </c>
      <c r="BJ149" s="27" t="str">
        <f>(APPS('07-08 Teamsheets'!$H$2:$R$88,$A149,'07-08 Teamsheets'!$C$2:$C$88,BJ$1)+APPS('08-09 Teamsheets'!$H$2:$R$92,$A149,'08-09 Teamsheets'!$C$2:$C$92,BJ$1)+APPS('09-10 Teamsheets'!$H$2:$R$98,$A149,'09-10 Teamsheets'!$C$2:$C$98,BJ$1)+APPS('10-11 Teamsheets'!$H$2:$R$106,$A149,'10-11 Teamsheets'!$C$2:$C$106,BJ$1)+APPS('11-12 Teamsheets'!$H$2:$R$119,$A149,'11-12 Teamsheets'!$C$2:$C$119,BJ$1)+APPS('12-13 Teamsheets'!$H$2:$R$126,$A149,'12-13 Teamsheets'!$C$2:$C$126,BJ$1)+APPS('13-14 Teamsheets'!$H$2:$R$132,$A149,'13-14 Teamsheets'!$C$2:$C$132,BJ$1)+APPS('14-15 Teamsheets'!$H$2:$R$136,$A149,'14-15 Teamsheets'!$C$2:$C$136,BJ$1)) &amp; "(" &amp; (SUBS('07-08 Teamsheets'!$S$2:$Z$88,$A149,'07-08 Teamsheets'!$C$2:$C$88,BJ$1)+SUBS('08-09 Teamsheets'!$S$2:$Z$92,$A149,'08-09 Teamsheets'!$C$2:$C$92,BJ$1)+SUBS('09-10 Teamsheets'!$S$2:$Z$98,$A149,'09-10 Teamsheets'!$C$2:$C$98,BJ$1)+SUBS('10-11 Teamsheets'!$S$2:$Z$106,$A149,'10-11 Teamsheets'!$C$2:$C$106,BJ$1)+SUBS('11-12 Teamsheets'!$S$2:$Z$119,$A149,'11-12 Teamsheets'!$C$2:$C$119,BJ$1)+SUBS('12-13 Teamsheets'!$S$2:$Z$126,$A149,'12-13 Teamsheets'!$C$2:$C$126,BJ$1)+SUBS('13-14 Teamsheets'!$S$2:$Z$132,$A149,'13-14 Teamsheets'!$C$2:$C$132,BJ$1)+SUBS('14-15 Teamsheets'!$S$2:$Z$136,$A149,'14-15 Teamsheets'!$C$2:$C$136,BJ$1)) &amp; ")"</f>
        <v>0(0)</v>
      </c>
      <c r="BK149" s="27" t="str">
        <f>(GOALS('07-08 Teamsheets'!$H$2:$R$88,$A149,'07-08 Teamsheets'!$C$2:$C$88,BJ$1)+GOALS('08-09 Teamsheets'!$H$2:$R$92,$A149,'08-09 Teamsheets'!$C$2:$C$92,BJ$1)+GOALS('09-10 Teamsheets'!$H$2:$R$98,$A149,'09-10 Teamsheets'!$C$2:$C$98,BJ$1)+GOALS('10-11 Teamsheets'!$H$2:$R$106,$A149,'10-11 Teamsheets'!$C$2:$C$106,BJ$1)+GOALS('11-12 Teamsheets'!$H$2:$R$119,$A149,'11-12 Teamsheets'!$C$2:$C$119,BJ$1)+GOALS('12-13 Teamsheets'!$H$2:$R$126,$A149,'12-13 Teamsheets'!$C$2:$C$126,BJ$1)+GOALS('13-14 Teamsheets'!$H$2:$R$132,$A149,'13-14 Teamsheets'!$C$2:$C$132,BJ$1)+GOALS('14-15 Teamsheets'!$H$2:$R$136,$A149,'14-15 Teamsheets'!$C$2:$C$136,BJ$1)) &amp; "(" &amp; (GOALS('07-08 Teamsheets'!$S$2:$Z$88,$A149,'07-08 Teamsheets'!$C$2:$C$88,BJ$1)+GOALS('08-09 Teamsheets'!$S$2:$Z$92,$A149,'08-09 Teamsheets'!$C$2:$C$92,BJ$1)+GOALS('09-10 Teamsheets'!$S$2:$Z$98,$A149,'09-10 Teamsheets'!$C$2:$C$98,BJ$1)+GOALS('10-11 Teamsheets'!$S$2:$Z$106,$A149,'10-11 Teamsheets'!$C$2:$C$106,BJ$1)+GOALS('11-12 Teamsheets'!$S$2:$Z$119,$A149,'11-12 Teamsheets'!$C$2:$C$119,BJ$1)+GOALS('12-13 Teamsheets'!$S$2:$Z$126,$A149,'12-13 Teamsheets'!$C$2:$C$126,BJ$1)+GOALS('13-14 Teamsheets'!$S$2:$Z$132,$A149,'13-14 Teamsheets'!$C$2:$C$132,BJ$1)+GOALS('14-15 Teamsheets'!$S$2:$Z$136,$A149,'14-15 Teamsheets'!$C$2:$C$136,BJ$1)) &amp; ")"</f>
        <v>0(0)</v>
      </c>
      <c r="BL149" s="27">
        <f>Clean_sheet('07-08 Teamsheets'!$C$2:$H$92,$A149,BJ$1)+Clean_sheet('08-09 Teamsheets'!$C$2:$H$92,$A149,BJ$1)+Clean_sheet('09-10 Teamsheets'!$C$2:$H$98,$A149,BJ$1)+Clean_sheet('10-11 Teamsheets'!$C$2:$H$106,$A149,BJ$1)+Clean_sheet('11-12 Teamsheets'!$C$2:$H$119,$A149,BJ$1)+Clean_sheet('12-13 Teamsheets'!$C$2:$H$126,$A149,BJ$1)+Clean_sheet('13-14 Teamsheets'!$C$2:$H$132,$A149,BJ$1)+Clean_sheet('14-15 Teamsheets'!$C$2:$H$136,$A149,BJ$1)</f>
        <v>0</v>
      </c>
      <c r="BM149" s="27" t="str">
        <f>(CARDS('07-08 Teamsheets'!$H$2:$Z$88,$A149,$CX$2,'07-08 Teamsheets'!$C$2:$C$88,BJ$1)+CARDS('08-09 Teamsheets'!$H$2:$Z$92,$A149,$CX$2,'08-09 Teamsheets'!$C$2:$C$92,BJ$1)+CARDS('09-10 Teamsheets'!$H$2:$Z$98,$A149,$CX$2,'09-10 Teamsheets'!$C$2:$C$98,BJ$1)+CARDS('10-11 Teamsheets'!$H$2:$Z$106,$A149,$CX$2,'10-11 Teamsheets'!$C$2:$C$106,BJ$1)+CARDS('11-12 Teamsheets'!$H$2:$Z$119,$A149,$CX$2,'11-12 Teamsheets'!$C$2:$C$119,BJ$1)+CARDS('12-13 Teamsheets'!$H$2:$Z$126,$A149,$CX$2,'12-13 Teamsheets'!$C$2:$C$126,BJ$1)+CARDS('13-14 Teamsheets'!$H$2:$Z$132,$A149,$CX$2,'13-14 Teamsheets'!$C$2:$C$132,BJ$1)+CARDS('14-15 Teamsheets'!$H$2:$Z$136,$A149,$CX$2,'14-15 Teamsheets'!$C$2:$C$136,BJ$1)) &amp; "(" &amp; (CARDS('07-08 Teamsheets'!$H$2:$Z$88,$A149,$CX$3,'07-08 Teamsheets'!$C$2:$C$88,BJ$1)+CARDS('08-09 Teamsheets'!$H$2:$Z$92,$A149,$CX$3,'08-09 Teamsheets'!$C$2:$C$92,BJ$1)+CARDS('09-10 Teamsheets'!$H$2:$Z$98,$A149,$CX$3,'09-10 Teamsheets'!$C$2:$C$98,BJ$1)+CARDS('10-11 Teamsheets'!$H$2:$Z$106,$A149,$CX$3,'10-11 Teamsheets'!$C$2:$C$106,BJ$1)+CARDS('11-12 Teamsheets'!$H$2:$Z$119,$A149,$CX$3,'11-12 Teamsheets'!$C$2:$C$119,BJ$1)+CARDS('12-13 Teamsheets'!$H$2:$Z$126,$A149,$CX$3,'12-13 Teamsheets'!$C$2:$C$126,BJ$1)+CARDS('13-14 Teamsheets'!$H$2:$Z$132,$A149,$CX$3,'13-14 Teamsheets'!$C$2:$C$132,BJ$1)+CARDS('14-15 Teamsheets'!$H$2:$Z$136,$A149,$CX$3,'14-15 Teamsheets'!$C$2:$C$136,BJ$1)) &amp; ")"</f>
        <v>0(0)</v>
      </c>
      <c r="BN149" s="82">
        <f>MINS_PLAYED('07-08 Teamsheets'!$H$2:$R$88,$A149,'07-08 Teamsheets'!$C$2:$C$88,BJ$1)+MINS_PLAYED('08-09 Teamsheets'!$H$2:$R$92,$A149,'08-09 Teamsheets'!$C$2:$C$92,BJ$1)+MINS_PLAYED('09-10 Teamsheets'!$H$2:$R$98,$A149,'09-10 Teamsheets'!$C$2:$C$98,BJ$1)+MINS_PLAYED('10-11 Teamsheets'!$H$2:$R$106,$A149,'10-11 Teamsheets'!$C$2:$C$106,BJ$1)+MINS_PLAYED('11-12 Teamsheets'!$H$2:$R$119,$A149,'11-12 Teamsheets'!$C$2:$C$119,BJ$1)+MINS_PLAYED('12-13 Teamsheets'!$H$2:$R$126,$A149,'12-13 Teamsheets'!$C$2:$C$126,BJ$1)+MINS_PLAYED('13-14 Teamsheets'!$H$2:$R$132,$A149,'13-14 Teamsheets'!$C$2:$C$132,BJ$1)+MINS_PLAYED('14-15 Teamsheets'!$H$2:$R$136,$A149,'14-15 Teamsheets'!$C$2:$C$136,BJ$1)+MINS_AS_SUB('07-08 Teamsheets'!$S$2:$Z$88,$A149,'07-08 Teamsheets'!$C$2:$C$88,BJ$1)+MINS_AS_SUB('08-09 Teamsheets'!$S$2:$Z$92,$A149,'08-09 Teamsheets'!$C$2:$C$92,BJ$1)+MINS_AS_SUB('09-10 Teamsheets'!$S$2:$Z$98,$A149,'09-10 Teamsheets'!$C$2:$C$98,BJ$1)+MINS_AS_SUB('10-11 Teamsheets'!$S$2:$Z$106,$A149,'10-11 Teamsheets'!$C$2:$C$106,BJ$1)+MINS_AS_SUB('11-12 Teamsheets'!$S$2:$Z$119,$A149,'11-12 Teamsheets'!$C$2:$C$119,BJ$1)+MINS_AS_SUB('12-13 Teamsheets'!$S$2:$Z$126,$A149,'12-13 Teamsheets'!$C$2:$C$126,BJ$1)+MINS_AS_SUB('13-14 Teamsheets'!$S$2:$Z$132,$A149,'13-14 Teamsheets'!$C$2:$C$132,BJ$1)+MINS_AS_SUB('14-15 Teamsheets'!$S$2:$Z$136,$A149,'14-15 Teamsheets'!$C$2:$C$136,BJ$1)</f>
        <v>0</v>
      </c>
      <c r="BO149" s="27" t="str">
        <f>(APPS('07-08 Teamsheets'!$H$2:$R$88,$A149,'07-08 Teamsheets'!$C$2:$C$88,BO$1)+APPS('08-09 Teamsheets'!$H$2:$R$92,$A149,'08-09 Teamsheets'!$C$2:$C$92,BO$1)+APPS('09-10 Teamsheets'!$H$2:$R$98,$A149,'09-10 Teamsheets'!$C$2:$C$98,BO$1)+APPS('10-11 Teamsheets'!$H$2:$R$106,$A149,'10-11 Teamsheets'!$C$2:$C$106,BO$1)+APPS('11-12 Teamsheets'!$H$2:$R$119,$A149,'11-12 Teamsheets'!$C$2:$C$119,BO$1)+APPS('12-13 Teamsheets'!$H$2:$R$126,$A149,'12-13 Teamsheets'!$C$2:$C$126,BO$1)+APPS('13-14 Teamsheets'!$H$2:$R$132,$A149,'13-14 Teamsheets'!$C$2:$C$132,BO$1)+APPS('14-15 Teamsheets'!$H$2:$R$136,$A149,'14-15 Teamsheets'!$C$2:$C$136,BO$1)) &amp; "(" &amp; (SUBS('07-08 Teamsheets'!$S$2:$Z$88,$A149,'07-08 Teamsheets'!$C$2:$C$88,BO$1)+SUBS('08-09 Teamsheets'!$S$2:$Z$92,$A149,'08-09 Teamsheets'!$C$2:$C$92,BO$1)+SUBS('09-10 Teamsheets'!$S$2:$Z$98,$A149,'09-10 Teamsheets'!$C$2:$C$98,BO$1)+SUBS('10-11 Teamsheets'!$S$2:$Z$106,$A149,'10-11 Teamsheets'!$C$2:$C$106,BO$1)+SUBS('11-12 Teamsheets'!$S$2:$Z$119,$A149,'11-12 Teamsheets'!$C$2:$C$119,BO$1)+SUBS('12-13 Teamsheets'!$S$2:$Z$126,$A149,'12-13 Teamsheets'!$C$2:$C$126,BO$1)+SUBS('13-14 Teamsheets'!$S$2:$Z$132,$A149,'13-14 Teamsheets'!$C$2:$C$132,BO$1)+SUBS('14-15 Teamsheets'!$S$2:$Z$136,$A149,'14-15 Teamsheets'!$C$2:$C$136,BO$1)) &amp; ")"</f>
        <v>0(0)</v>
      </c>
      <c r="BP149" s="27" t="str">
        <f>(GOALS('07-08 Teamsheets'!$H$2:$R$88,$A149,'07-08 Teamsheets'!$C$2:$C$88,BO$1)+GOALS('08-09 Teamsheets'!$H$2:$R$92,$A149,'08-09 Teamsheets'!$C$2:$C$92,BO$1)+GOALS('09-10 Teamsheets'!$H$2:$R$98,$A149,'09-10 Teamsheets'!$C$2:$C$98,BO$1)+GOALS('10-11 Teamsheets'!$H$2:$R$106,$A149,'10-11 Teamsheets'!$C$2:$C$106,BO$1)+GOALS('11-12 Teamsheets'!$H$2:$R$119,$A149,'11-12 Teamsheets'!$C$2:$C$119,BO$1)+GOALS('12-13 Teamsheets'!$H$2:$R$126,$A149,'12-13 Teamsheets'!$C$2:$C$126,BO$1)+GOALS('13-14 Teamsheets'!$H$2:$R$132,$A149,'13-14 Teamsheets'!$C$2:$C$132,BO$1)+GOALS('14-15 Teamsheets'!$H$2:$R$136,$A149,'14-15 Teamsheets'!$C$2:$C$136,BO$1)) &amp; "(" &amp; (GOALS('07-08 Teamsheets'!$S$2:$Z$88,$A149,'07-08 Teamsheets'!$C$2:$C$88,BO$1)+GOALS('08-09 Teamsheets'!$S$2:$Z$92,$A149,'08-09 Teamsheets'!$C$2:$C$92,BO$1)+GOALS('09-10 Teamsheets'!$S$2:$Z$98,$A149,'09-10 Teamsheets'!$C$2:$C$98,BO$1)+GOALS('10-11 Teamsheets'!$S$2:$Z$106,$A149,'10-11 Teamsheets'!$C$2:$C$106,BO$1)+GOALS('11-12 Teamsheets'!$S$2:$Z$119,$A149,'11-12 Teamsheets'!$C$2:$C$119,BO$1)+GOALS('12-13 Teamsheets'!$S$2:$Z$126,$A149,'12-13 Teamsheets'!$C$2:$C$126,BO$1)+GOALS('13-14 Teamsheets'!$S$2:$Z$132,$A149,'13-14 Teamsheets'!$C$2:$C$132,BO$1)+GOALS('14-15 Teamsheets'!$S$2:$Z$136,$A149,'14-15 Teamsheets'!$C$2:$C$136,BO$1)) &amp; ")"</f>
        <v>0(0)</v>
      </c>
      <c r="BQ149" s="27">
        <f>Clean_sheet('07-08 Teamsheets'!$C$2:$H$92,$A149,BO$1)+Clean_sheet('08-09 Teamsheets'!$C$2:$H$92,$A149,BO$1)+Clean_sheet('09-10 Teamsheets'!$C$2:$H$98,$A149,BO$1)+Clean_sheet('10-11 Teamsheets'!$C$2:$H$106,$A149,BO$1)+Clean_sheet('11-12 Teamsheets'!$C$2:$H$119,$A149,BO$1)+Clean_sheet('12-13 Teamsheets'!$C$2:$H$126,$A149,BO$1)+Clean_sheet('13-14 Teamsheets'!$C$2:$H$132,$A149,BO$1)+Clean_sheet('14-15 Teamsheets'!$C$2:$H$136,$A149,BO$1)</f>
        <v>0</v>
      </c>
      <c r="BR149" s="27" t="str">
        <f>(CARDS('07-08 Teamsheets'!$H$2:$Z$88,$A149,$CX$2,'07-08 Teamsheets'!$C$2:$C$88,BO$1)+CARDS('08-09 Teamsheets'!$H$2:$Z$92,$A149,$CX$2,'08-09 Teamsheets'!$C$2:$C$92,BO$1)+CARDS('09-10 Teamsheets'!$H$2:$Z$98,$A149,$CX$2,'09-10 Teamsheets'!$C$2:$C$98,BO$1)+CARDS('10-11 Teamsheets'!$H$2:$Z$106,$A149,$CX$2,'10-11 Teamsheets'!$C$2:$C$106,BO$1)+CARDS('11-12 Teamsheets'!$H$2:$Z$119,$A149,$CX$2,'11-12 Teamsheets'!$C$2:$C$119,BO$1)+CARDS('12-13 Teamsheets'!$H$2:$Z$126,$A149,$CX$2,'12-13 Teamsheets'!$C$2:$C$126,BO$1)+CARDS('13-14 Teamsheets'!$H$2:$Z$132,$A149,$CX$2,'13-14 Teamsheets'!$C$2:$C$132,BO$1)+CARDS('14-15 Teamsheets'!$H$2:$Z$136,$A149,$CX$2,'14-15 Teamsheets'!$C$2:$C$136,BO$1)) &amp; "(" &amp; (CARDS('07-08 Teamsheets'!$H$2:$Z$88,$A149,$CX$3,'07-08 Teamsheets'!$C$2:$C$88,BO$1)+CARDS('08-09 Teamsheets'!$H$2:$Z$92,$A149,$CX$3,'08-09 Teamsheets'!$C$2:$C$92,BO$1)+CARDS('09-10 Teamsheets'!$H$2:$Z$98,$A149,$CX$3,'09-10 Teamsheets'!$C$2:$C$98,BO$1)+CARDS('10-11 Teamsheets'!$H$2:$Z$106,$A149,$CX$3,'10-11 Teamsheets'!$C$2:$C$106,BO$1)+CARDS('11-12 Teamsheets'!$H$2:$Z$119,$A149,$CX$3,'11-12 Teamsheets'!$C$2:$C$119,BO$1)+CARDS('12-13 Teamsheets'!$H$2:$Z$126,$A149,$CX$3,'12-13 Teamsheets'!$C$2:$C$126,BO$1)+CARDS('13-14 Teamsheets'!$H$2:$Z$132,$A149,$CX$3,'13-14 Teamsheets'!$C$2:$C$132,BO$1)+CARDS('14-15 Teamsheets'!$H$2:$Z$136,$A149,$CX$3,'14-15 Teamsheets'!$C$2:$C$136,BO$1)) &amp; ")"</f>
        <v>0(0)</v>
      </c>
      <c r="BS149" s="82">
        <f>MINS_PLAYED('07-08 Teamsheets'!$H$2:$R$88,$A149,'07-08 Teamsheets'!$C$2:$C$88,BO$1)+MINS_PLAYED('08-09 Teamsheets'!$H$2:$R$92,$A149,'08-09 Teamsheets'!$C$2:$C$92,BO$1)+MINS_PLAYED('09-10 Teamsheets'!$H$2:$R$98,$A149,'09-10 Teamsheets'!$C$2:$C$98,BO$1)+MINS_PLAYED('10-11 Teamsheets'!$H$2:$R$106,$A149,'10-11 Teamsheets'!$C$2:$C$106,BO$1)+MINS_PLAYED('11-12 Teamsheets'!$H$2:$R$119,$A149,'11-12 Teamsheets'!$C$2:$C$119,BO$1)+MINS_PLAYED('12-13 Teamsheets'!$H$2:$R$126,$A149,'12-13 Teamsheets'!$C$2:$C$126,BO$1)+MINS_PLAYED('13-14 Teamsheets'!$H$2:$R$132,$A149,'13-14 Teamsheets'!$C$2:$C$132,BO$1)+MINS_PLAYED('14-15 Teamsheets'!$H$2:$R$136,$A149,'14-15 Teamsheets'!$C$2:$C$136,BO$1)+MINS_AS_SUB('07-08 Teamsheets'!$S$2:$Z$88,$A149,'07-08 Teamsheets'!$C$2:$C$88,BO$1)+MINS_AS_SUB('08-09 Teamsheets'!$S$2:$Z$92,$A149,'08-09 Teamsheets'!$C$2:$C$92,BO$1)+MINS_AS_SUB('09-10 Teamsheets'!$S$2:$Z$98,$A149,'09-10 Teamsheets'!$C$2:$C$98,BO$1)+MINS_AS_SUB('10-11 Teamsheets'!$S$2:$Z$106,$A149,'10-11 Teamsheets'!$C$2:$C$106,BO$1)+MINS_AS_SUB('11-12 Teamsheets'!$S$2:$Z$119,$A149,'11-12 Teamsheets'!$C$2:$C$119,BO$1)+MINS_AS_SUB('12-13 Teamsheets'!$S$2:$Z$126,$A149,'12-13 Teamsheets'!$C$2:$C$126,BO$1)+MINS_AS_SUB('13-14 Teamsheets'!$S$2:$Z$132,$A149,'13-14 Teamsheets'!$C$2:$C$132,BO$1)+MINS_AS_SUB('14-15 Teamsheets'!$S$2:$Z$136,$A149,'14-15 Teamsheets'!$C$2:$C$136,BO$1)</f>
        <v>0</v>
      </c>
      <c r="BT149" s="71">
        <f>APPS('05-06 Teamsheets'!$H$2:$R$71,$A149,'05-06 Teamsheets'!$C$2:$C$71,B$1)+SUBS('05-06 Teamsheets'!$S$2:$W$71,$A149,'05-06 Teamsheets'!$C$2:$C$71,B$1)+APPS('06-07 Teamsheets'!$H$2:$R$83,$A149,'06-07 Teamsheets'!$C$2:$C$83,G$1)+SUBS('06-07 Teamsheets'!$S$2:$Z$83,$A149,'06-07 Teamsheets'!$C$2:$C$83,G$1)+APPS('07-08 Teamsheets'!$H$2:$R$88,$A149,'07-08 Teamsheets'!$C$2:$C$88,L$1)+SUBS('07-08 Teamsheets'!$S$2:$Z$88,$A149,'07-08 Teamsheets'!$C$2:$C$88,L$1)+APPS('08-09 Teamsheets'!$H$2:$R$92,$A149,'08-09 Teamsheets'!$C$2:$C$92,Q$1)+SUBS('08-09 Teamsheets'!$S$2:$Z$92,$A149,'08-09 Teamsheets'!$C$2:$C$92,Q$1)+APPS('09-10 Teamsheets'!$H$2:$R$98,$A149,'09-10 Teamsheets'!$C$2:$C$98,Q$1)+SUBS('09-10 Teamsheets'!$S$2:$Z$98,$A149,'09-10 Teamsheets'!$C$2:$C$98,Q$1)+APPS('10-11 Teamsheets'!$H$2:$R$107,$A149,'10-11 Teamsheets'!$C$2:$C$107,Q$1)+SUBS('10-11 Teamsheets'!$S$2:$Z$107,$A149,'10-11 Teamsheets'!$C$2:$C$107,Q$1)+APPS('11-12 Teamsheets'!$H$2:$R$119,$A149,'11-12 Teamsheets'!$C$2:$C$119,Q$1)+SUBS('11-12 Teamsheets'!$S$2:$Z$119,$A149,'11-12 Teamsheets'!$C$2:$C$119,Q$1)+APPS('12-13 Teamsheets'!$H$2:$R$126,$A149,'12-13 Teamsheets'!$C$2:$C$126,Q$1)+SUBS('12-13 Teamsheets'!$S$2:$Z$126,$A149,'12-13 Teamsheets'!$C$2:$C$126,Q$1)+APPS('13-14 Teamsheets'!$H$2:$R$132,$A149,'13-14 Teamsheets'!$C$2:$C$132,Q$1)+SUBS('13-14 Teamsheets'!$S$2:$Z$132,$A149,'13-14 Teamsheets'!$C$2:$C$132,Q$1)+APPS('14-15 Teamsheets'!$H$2:$R$136,$A149,'14-15 Teamsheets'!$C$2:$C$136,Q$1)+SUBS('14-15 Teamsheets'!$S$2:$Z$136,$A149,'14-15 Teamsheets'!$C$2:$C$136,Q$1)</f>
        <v>19</v>
      </c>
      <c r="BU149" s="132">
        <v>3</v>
      </c>
      <c r="BV149" s="27">
        <f>APPS('07-08 Teamsheets'!$H$2:$R$88,$A149,'07-08 Teamsheets'!$C$2:$C$88,AZ$1)+SUBS('07-08 Teamsheets'!$S$2:$Z$88,$A149,'07-08 Teamsheets'!$C$2:$C$88,AZ$1)+APPS('11-12 Teamsheets'!$H$2:$R$119,$A149,'11-12 Teamsheets'!$C$2:$C$119,AZ$1)+SUBS('11-12 Teamsheets'!$S$2:$Z$119,$A149,'11-12 Teamsheets'!$C$2:$C$119,AZ$1)+APPS('12-13 Teamsheets'!$H$2:$R$126,$A149,'12-13 Teamsheets'!$C$2:$C$126,AZ$1)+SUBS('12-13 Teamsheets'!$S$2:$Z$126,$A149,'12-13 Teamsheets'!$C$2:$C$126,AZ$1)+APPS('13-14 Teamsheets'!$H$2:$R$132,$A149,'13-14 Teamsheets'!$C$2:$C$132,AZ$1)+SUBS('13-14 Teamsheets'!$S$2:$Z$132,$A149,'13-14 Teamsheets'!$C$2:$C$132,AZ$1)+APPS('14-15 Teamsheets'!$H$2:$R$136,$A149,'14-15 Teamsheets'!$C$2:$C$136,AZ$1)+SUBS('14-15 Teamsheets'!$S$2:$Z$136,$A149,'14-15 Teamsheets'!$C$2:$C$136,AZ$1)+APPS('08-09 Teamsheets'!$H$2:$R$92,$A149,'08-09 Teamsheets'!$C$2:$C$92,BE$1)+APPS('09-10 Teamsheets'!$H$2:$R$98,$A149,'09-10 Teamsheets'!$C$2:$C$98,BE$1)+SUBS('08-09 Teamsheets'!$S$2:$Z$92,$A149,'08-09 Teamsheets'!$C$2:$C$92,BE$1)+SUBS('09-10 Teamsheets'!$S$2:$Z$98,$A149,'09-10 Teamsheets'!$C$2:$C$98,BE$1)+APPS('10-11 Teamsheets'!$H$2:$R$107,$A149,'10-11 Teamsheets'!$C$2:$C$107,BE$1)+SUBS('10-11 Teamsheets'!$S$2:$Z$107,$A149,'10-11 Teamsheets'!$C$2:$C$107,BE$1)+APPS('11-12 Teamsheets'!$H$2:$R$119,$A149,'11-12 Teamsheets'!$C$2:$C$119,BE$1)+SUBS('11-12 Teamsheets'!$S$2:$Z$119,$A149,'11-12 Teamsheets'!$C$2:$C$119,BE$1)+APPS('12-13 Teamsheets'!$H$2:$R$126,$A149,'12-13 Teamsheets'!$C$2:$C$126,BE$1)+SUBS('12-13 Teamsheets'!$S$2:$Z$126,$A149,'12-13 Teamsheets'!$C$2:$C$126,BE$1)+APPS('13-14 Teamsheets'!$H$2:$R$132,$A149,'13-14 Teamsheets'!$C$2:$C$132,BE$1)+SUBS('13-14 Teamsheets'!$S$2:$Z$132,$A149,'13-14 Teamsheets'!$C$2:$C$132,BE$1)+APPS('14-15 Teamsheets'!$H$2:$R$136,$A149,'14-15 Teamsheets'!$C$2:$C$136,BE$1)+SUBS('14-15 Teamsheets'!$S$2:$Z$136,$A149,'14-15 Teamsheets'!$C$2:$C$136,BE$1)</f>
        <v>0</v>
      </c>
      <c r="BW149" s="27">
        <f>APPS('07-08 Teamsheets'!$H$2:$R$88,$A149,'07-08 Teamsheets'!$C$2:$C$88,BJ$1)+APPS('08-09 Teamsheets'!$H$2:$R$92,$A149,'08-09 Teamsheets'!$C$2:$C$92,BJ$1)+APPS('09-10 Teamsheets'!$H$2:$R$98,$A149,'09-10 Teamsheets'!$C$2:$C$98,BJ$1)+SUBS('07-08 Teamsheets'!$S$2:$Z$88,$A149,'07-08 Teamsheets'!$C$2:$C$88,BJ$1)+SUBS('08-09 Teamsheets'!$S$2:$Z$92,$A149,'08-09 Teamsheets'!$C$2:$C$92,BJ$1)+SUBS('09-10 Teamsheets'!$S$2:$Z$98,$A149,'09-10 Teamsheets'!$C$2:$C$98,BJ$1)+APPS('10-11 Teamsheets'!$H$2:$R$107,$A149,'10-11 Teamsheets'!$C$2:$C$107,BJ$1)+SUBS('10-11 Teamsheets'!$S$2:$Z$107,$A149,'10-11 Teamsheets'!$C$2:$C$107,BJ$1)+APPS('11-12 Teamsheets'!$H$2:$R$119,$A149,'11-12 Teamsheets'!$C$2:$C$119,BJ$1)+SUBS('11-12 Teamsheets'!$S$2:$Z$111,$A149,'11-12 Teamsheets'!$C$2:$C$119,BJ$1)+APPS('12-13 Teamsheets'!$H$2:$R$126,$A149,'12-13 Teamsheets'!$C$2:$C$126,BJ$1)+SUBS('12-13 Teamsheets'!$S$2:$Z$118,$A149,'12-13 Teamsheets'!$C$2:$C$126,BJ$1)+APPS('13-14 Teamsheets'!$H$2:$R$132,$A149,'13-14 Teamsheets'!$C$2:$C$132,BJ$1)+SUBS('13-14 Teamsheets'!$S$2:$Z$124,$A149,'13-14 Teamsheets'!$C$2:$C$132,BJ$1)+APPS('14-15 Teamsheets'!$H$2:$R$136,$A149,'14-15 Teamsheets'!$C$2:$C$136,BJ$1)+SUBS('14-15 Teamsheets'!$S$2:$Z$128,$A149,'14-15 Teamsheets'!$C$2:$C$136,BJ$1)</f>
        <v>0</v>
      </c>
      <c r="BX149" s="27">
        <f>APPS('07-08 Teamsheets'!$H$2:$R$88,$A149,'07-08 Teamsheets'!$C$2:$C$88,BO$1)+APPS('08-09 Teamsheets'!$H$2:$R$92,$A149,'08-09 Teamsheets'!$C$2:$C$92,BO$1)+APPS('09-10 Teamsheets'!$H$2:$R$98,$A149,'09-10 Teamsheets'!$C$2:$C$98,BO$1)+SUBS('07-08 Teamsheets'!$S$2:$Z$88,$A149,'07-08 Teamsheets'!$C$2:$C$88,BO$1)+SUBS('08-09 Teamsheets'!$S$2:$Z$92,$A149,'08-09 Teamsheets'!$C$2:$C$92,BO$1)+SUBS('09-10 Teamsheets'!$S$2:$Z$98,$A149,'09-10 Teamsheets'!$C$2:$C$98,BO$1)+APPS('10-11 Teamsheets'!$H$2:$R$107,$A149,'10-11 Teamsheets'!$C$2:$C$107,BO$1)+SUBS('10-11 Teamsheets'!$S$2:$Z$107,$A149,'10-11 Teamsheets'!$C$2:$C$107,BO$1)+APPS('11-12 Teamsheets'!$H$2:$R$119,$A149,'11-12 Teamsheets'!$C$2:$C$119,BO$1)+SUBS('11-12 Teamsheets'!$S$2:$Z$119,$A149,'11-12 Teamsheets'!$C$2:$C$119,BO$1)+APPS('12-13 Teamsheets'!$H$2:$R$126,$A149,'12-13 Teamsheets'!$C$2:$C$126,BO$1)+SUBS('12-13 Teamsheets'!$S$2:$Z$126,$A149,'12-13 Teamsheets'!$C$2:$C$126,BO$1)+APPS('13-14 Teamsheets'!$H$2:$R$132,$A149,'13-14 Teamsheets'!$C$2:$C$132,BO$1)+SUBS('13-14 Teamsheets'!$S$2:$Z$132,$A149,'13-14 Teamsheets'!$C$2:$C$132,BO$1)+APPS('14-15 Teamsheets'!$H$2:$R$136,$A149,'14-15 Teamsheets'!$C$2:$C$136,BO$1)+SUBS('14-15 Teamsheets'!$S$2:$Z$136,$A149,'14-15 Teamsheets'!$C$2:$C$136,BO$1)</f>
        <v>0</v>
      </c>
      <c r="BY149" s="28">
        <f t="shared" si="55"/>
        <v>3</v>
      </c>
      <c r="BZ149" s="27" t="str">
        <f>(APPS('05-06 Teamsheets'!$H$2:$R$71,$A149) + APPS('06-07 Teamsheets'!$H$2:$R$83,$A149) +APPS('07-08 Teamsheets'!$H$2:$R$88,$A149) + APPS('08-09 Teamsheets'!$H$2:$R$92,$A149)+APPS('09-10 Teamsheets'!$H$2:$R$98,$A149)+APPS('10-11 Teamsheets'!$H$2:$R$107,$A149)+APPS('11-12 Teamsheets'!$H$2:$R$119,$A149)+APPS('12-13 Teamsheets'!$H$2:$R$126,$A149)+APPS('13-14 Teamsheets'!$H$2:$R$132,$A149)+APPS('14-15 Teamsheets'!$H$2:$R$136,$A149)) &amp; "(" &amp; (SUBS('05-06 Teamsheets'!$S$2:$W$71,$A149)+SUBS('06-07 Teamsheets'!$S$2:$Z$83,$A149)+SUBS('07-08 Teamsheets'!$S$2:$Z$88,$A149) +SUBS('08-09 Teamsheets'!$S$2:$Z$92,$A149)+SUBS('09-10 Teamsheets'!$S$2:$Z$98,$A149)+SUBS('10-11 Teamsheets'!$S$2:$Z$107,$A149)+SUBS('11-12 Teamsheets'!$S$2:$Z$119,$A149)+SUBS('12-13 Teamsheets'!$S$2:$Z$126,$A149)+SUBS('13-14 Teamsheets'!$S$2:$Z$132,$A149)+SUBS('14-15 Teamsheets'!$S$2:$Z$136,$A149)) &amp; ")"</f>
        <v>5(17)</v>
      </c>
      <c r="CA149" s="28">
        <f t="shared" si="56"/>
        <v>22</v>
      </c>
      <c r="CB149" s="71">
        <f>GOALS('05-06 Teamsheets'!$H$2:$W$71,$A149,'05-06 Teamsheets'!$C$2:$C$71,B$1)+GOALS('06-07 Teamsheets'!$H$2:$Z$83,$A149,'06-07 Teamsheets'!$C$2:$C$83,G$1)+GOALS('07-08 Teamsheets'!$H$2:$Z$88,$A149,'07-08 Teamsheets'!$C$2:$C$88,L$1)+GOALS('08-09 Teamsheets'!$H$2:$Z$92,$A149,'08-09 Teamsheets'!$C$2:$C$92,Q$1)+GOALS('09-10 Teamsheets'!$H$2:$Z$98,$A149,'09-10 Teamsheets'!$C$2:$C$98,Q$1)+GOALS('10-11 Teamsheets'!$H$2:$Z$107,$A149,'10-11 Teamsheets'!$C$2:$C$107,Q$1)+GOALS('11-12 Teamsheets'!$H$2:$Z$119,$A149,'11-12 Teamsheets'!$C$2:$C$119,Q$1)+GOALS('12-13 Teamsheets'!$H$2:$Z$126,$A149,'12-13 Teamsheets'!$C$2:$C$126,Q$1)+GOALS('13-14 Teamsheets'!$H$2:$Z$132,$A149,'13-14 Teamsheets'!$C$2:$C$132,Q$1)+GOALS('14-15 Teamsheets'!$H$2:$Z$136,$A149,'14-15 Teamsheets'!$C$2:$C$136,Q$1)</f>
        <v>4</v>
      </c>
      <c r="CC149" s="27">
        <f>GOALS('05-06 Teamsheets'!$H$2:$W$71,$A149,'05-06 Teamsheets'!$C$2:$C$71,V$1)+GOALS('05-06 Teamsheets'!$H$2:$W$71,$A149,'05-06 Teamsheets'!$C$2:$C$71,AA$1)+GOALS('06-07 Teamsheets'!$H$2:$Z$83,$A149,'06-07 Teamsheets'!$C$2:$C$83,AF$1)+GOALS('06-07 Teamsheets'!$H$2:$Z$83,$A149,'06-07 Teamsheets'!$C$2:$C$83,AK$1)+GOALS('07-08 Teamsheets'!$H$2:$Z$88,$A149,'07-08 Teamsheets'!$C$2:$C$88,AP$1)+GOALS('07-08 Teamsheets'!$H$2:$Z$88,$A149,'07-08 Teamsheets'!$C$2:$C$88,AU$1)+GOALS('07-08 Teamsheets'!$H$2:$Z$88,$A149,'07-08 Teamsheets'!$C$2:$C$88,AZ$1)+GOALS('11-12 Teamsheets'!$H$2:$Z$119,$A149,'11-12 Teamsheets'!$C$2:$C$119,AZ$1)+GOALS('12-13 Teamsheets'!$H$2:$Z$120,$A149,'12-13 Teamsheets'!$C$2:$C$120,AZ$1)+GOALS('13-14 Teamsheets'!$H$2:$Z$126,$A149,'13-14 Teamsheets'!$C$2:$C$126,AZ$1)+GOALS('14-15 Teamsheets'!$H$2:$Z$130,$A149,'14-15 Teamsheets'!$C$2:$C$130,AZ$1)+GOALS('08-09 Teamsheets'!$H$2:$Z$92,$A149,'08-09 Teamsheets'!$C$2:$C$92,BE$1)+GOALS('09-10 Teamsheets'!$H$2:$Z$98,$A149,'09-10 Teamsheets'!$C$2:$C$98,BE$1)+GOALS('10-11 Teamsheets'!$H$2:$Z$107,$A149,'10-11 Teamsheets'!$C$2:$C$107,BE$1)+GOALS('11-12 Teamsheets'!$H$2:$Z$119,$A149,'11-12 Teamsheets'!$C$2:$C$119,BE$1)+GOALS('12-13 Teamsheets'!$H$2:$Z$126,$A149,'12-13 Teamsheets'!$C$2:$C$126,BE$1)+GOALS('13-14 Teamsheets'!$H$2:$Z$132,$A149,'13-14 Teamsheets'!$C$2:$C$132,BE$1)+GOALS('14-15 Teamsheets'!$H$2:$Z$136,$A149,'14-15 Teamsheets'!$C$2:$C$136,BE$1)</f>
        <v>2</v>
      </c>
      <c r="CD149" s="27">
        <f>GOALS('07-08 Teamsheets'!$H$2:$Z$88,$A149,'07-08 Teamsheets'!$C$2:$C$88,BJ$1)
+GOALS('08-09 Teamsheets'!$H$2:$Z$92,$A149,'08-09 Teamsheets'!$C$2:$C$92,BJ$1)
+GOALS('09-10 Teamsheets'!$H$2:$Z$98,$A149,'09-10 Teamsheets'!$C$2:$C$98,BJ$1)
+GOALS('10-11 Teamsheets'!$H$2:$Z$107,$A149,'10-11 Teamsheets'!$C$2:$C$107,BJ$1)
+GOALS('11-12 Teamsheets'!$H$2:$Z$119,$A149,'11-12 Teamsheets'!$C$2:$C$119,BJ$1)
+GOALS('12-13 Teamsheets'!$H$2:$Z$124,$A149,'12-13 Teamsheets'!$C$2:$C$124,BJ$1)+GOALS('13-14 Teamsheets'!$H$2:$Z$130,$A149,'13-14 Teamsheets'!$C$2:$C$130,BJ$1)+GOALS('14-15 Teamsheets'!$H$2:$Z$134,$A149,'14-15 Teamsheets'!$C$2:$C$134,BJ$1)
+GOALS('07-08 Teamsheets'!$H$2:$Z$88,$A149,'07-08 Teamsheets'!$C$2:$C$88,BO$1)
+GOALS('08-09 Teamsheets'!$H$2:$Z$92,$A149,'08-09 Teamsheets'!$C$2:$C$92,BO$1)
+GOALS('09-10 Teamsheets'!$H$2:$Z$98,$A149,'09-10 Teamsheets'!$C$2:$C$98,BO$1)
+GOALS('10-11 Teamsheets'!$H$2:$Z$107,$A149,'10-11 Teamsheets'!$C$2:$C$107,BO$1)
+GOALS('11-12 Teamsheets'!$H$2:$Z$119,$A149,'11-12 Teamsheets'!$C$2:$C$119,BO$1)
+GOALS('12-13 Teamsheets'!$H$2:$Z$126,$A149,'12-13 Teamsheets'!$C$2:$C$126,BO$1)+GOALS('13-14 Teamsheets'!$H$2:$Z$132,$A149,'13-14 Teamsheets'!$C$2:$C$132,BO$1)+GOALS('14-15 Teamsheets'!$H$2:$Z$136,$A149,'14-15 Teamsheets'!$C$2:$C$136,BO$1)</f>
        <v>0</v>
      </c>
      <c r="CE149" s="28">
        <f t="shared" si="57"/>
        <v>2</v>
      </c>
      <c r="CF149" s="27" t="str">
        <f>(GOALS('05-06 Teamsheets'!$H$2:$R$71,$A149) +GOALS('06-07 Teamsheets'!$H$2:$R$83,$A149) +  GOALS('07-08 Teamsheets'!$H$2:$R$88,$A149) + GOALS('08-09 Teamsheets'!$H$2:$R$92,$A149)+GOALS('09-10 Teamsheets'!$H$2:$R$98,$A149)+GOALS('10-11 Teamsheets'!$H$2:$R$107,$A149)+GOALS('11-12 Teamsheets'!$H$2:$R$119,$A149)+GOALS('12-13 Teamsheets'!$H$2:$R$126,$A149)+GOALS('13-14 Teamsheets'!$H$2:$R$132,$A149)+GOALS('14-15 Teamsheets'!$H$2:$R$136,$A149)) &amp; "(" &amp; (GOALS('05-06 Teamsheets'!$S$2:$W$71,$A149)+GOALS('06-07 Teamsheets'!$S$2:$Z$83,$A149)+GOALS('07-08 Teamsheets'!$S$2:$Z$88,$A149)+GOALS('08-09 Teamsheets'!$S$2:$Z$92,$A149)+GOALS('09-10 Teamsheets'!$S$2:$Z$98,$A149)+GOALS('10-11 Teamsheets'!$S$2:$Z$107,$A149)+GOALS('11-12 Teamsheets'!$S$2:$Z$119,$A149)+GOALS('12-13 Teamsheets'!$S$2:$Z$126,$A149)+GOALS('13-14 Teamsheets'!$S$2:$Z$132,$A149)+GOALS('14-15 Teamsheets'!$S$2:$Z$136,$A149)) &amp; ")"</f>
        <v>2(4)</v>
      </c>
      <c r="CG149" s="28">
        <f t="shared" si="58"/>
        <v>6</v>
      </c>
      <c r="CH149" s="71">
        <f t="shared" si="35"/>
        <v>0</v>
      </c>
      <c r="CI149" s="83">
        <f t="shared" si="36"/>
        <v>0</v>
      </c>
      <c r="CJ149" s="77">
        <f t="shared" si="37"/>
        <v>0</v>
      </c>
      <c r="CK149" s="74" t="str">
        <f>(CARDS('05-06 Teamsheets'!$H$2:$W$71,$A149,$CX$2)+CARDS('06-07 Teamsheets'!$H$2:$Z$83,$A149,$CX$2)+CARDS('07-08 Teamsheets'!$H$2:$Z$88,$A149,$CX$2)+CARDS('08-09 Teamsheets'!$H$2:$Z$92,$A149,$CX$2)+CARDS('09-10 Teamsheets'!$H$2:$Z$98,$A149,$CX$2)+CARDS('10-11 Teamsheets'!$H$2:$Z$107,$A149,$CX$2)+CARDS('11-12 Teamsheets'!$H$2:$Z$119,$A149,$CX$2)+CARDS('12-13 Teamsheets'!$H$2:$Z$126,$A149,$CX$2)+CARDS('13-14 Teamsheets'!$H$2:$Z$130,$A149,$CX$2)) &amp; "(" &amp; (CARDS('05-06 Teamsheets'!$H$2:$W$71,$A149,$CX$3)+CARDS('06-07 Teamsheets'!$H$2:$Z$83,$A149,$CX$3)+CARDS('07-08 Teamsheets'!$H$2:$Z$88,$A149,$CX$3)+CARDS('08-09 Teamsheets'!$H$2:$Z$92,$A149,$CX$3)+CARDS('09-10 Teamsheets'!$H$2:$Z$98,$A149,$CX$3)+CARDS('10-11 Teamsheets'!$H$2:$Z$107,$A149,$CX$3)+CARDS('11-12 Teamsheets'!$H$2:$Z$119,$A149,$CX$3)+CARDS('13-14 Teamsheets'!$H$2:$Z$130,$A149,$CX$3)) &amp; ")"</f>
        <v>5(1)</v>
      </c>
      <c r="CL149" s="28">
        <f t="shared" si="53"/>
        <v>691</v>
      </c>
      <c r="CM149" s="28">
        <f t="shared" si="47"/>
        <v>81</v>
      </c>
      <c r="CN149" s="77">
        <f t="shared" si="54"/>
        <v>772</v>
      </c>
      <c r="CO149" s="28">
        <f t="shared" si="51"/>
        <v>35.090909090909093</v>
      </c>
      <c r="CP149" s="28">
        <f t="shared" si="52"/>
        <v>0.27272727272727271</v>
      </c>
      <c r="CQ149" s="77">
        <f t="shared" si="24"/>
        <v>128.66666666666666</v>
      </c>
      <c r="CS149" s="71">
        <f t="shared" si="48"/>
        <v>79</v>
      </c>
      <c r="CT149" s="83">
        <f t="shared" si="49"/>
        <v>95</v>
      </c>
      <c r="CU149" s="77">
        <f t="shared" si="50"/>
        <v>30</v>
      </c>
    </row>
    <row r="150" spans="1:102" x14ac:dyDescent="0.2">
      <c r="A150" s="26" t="s">
        <v>2284</v>
      </c>
      <c r="B150" s="27" t="s">
        <v>1636</v>
      </c>
      <c r="C150" s="27" t="s">
        <v>1635</v>
      </c>
      <c r="D150" s="27">
        <v>0</v>
      </c>
      <c r="E150" s="27" t="s">
        <v>1635</v>
      </c>
      <c r="F150" s="82">
        <v>90</v>
      </c>
      <c r="G150" s="27" t="s">
        <v>1635</v>
      </c>
      <c r="H150" s="27" t="s">
        <v>1635</v>
      </c>
      <c r="I150" s="27">
        <v>0</v>
      </c>
      <c r="J150" s="27" t="s">
        <v>1635</v>
      </c>
      <c r="K150" s="82">
        <v>0</v>
      </c>
      <c r="L150" s="27" t="s">
        <v>1647</v>
      </c>
      <c r="M150" s="27" t="s">
        <v>1635</v>
      </c>
      <c r="N150" s="27">
        <v>0</v>
      </c>
      <c r="O150" s="27" t="s">
        <v>1635</v>
      </c>
      <c r="P150" s="82">
        <v>270</v>
      </c>
      <c r="Q150" s="27" t="str">
        <f>(APPS('08-09 Teamsheets'!$H$2:$R$92,$A150,'08-09 Teamsheets'!$C$2:$C$92,Q$1)+APPS('09-10 Teamsheets'!$H$2:$R$98,$A150,'09-10 Teamsheets'!$C$2:$C$98,Q$1)+APPS('10-11 Teamsheets'!$H$2:$R$107,$A150,'10-11 Teamsheets'!$C$2:$C$107,Q$1)+APPS('11-12 Teamsheets'!$H$2:$R$119,$A150,'11-12 Teamsheets'!$C$2:$C$119,Q$1)+APPS('12-13 Teamsheets'!$H$2:$R$126,$A150,'12-13 Teamsheets'!$C$2:$C$126,Q$1)+APPS('13-14 Teamsheets'!$H$2:$R$132,$A150,'13-14 Teamsheets'!$C$2:$C$132,Q$1)+APPS('14-15 Teamsheets'!$H$2:$R$136,$A150,'14-15 Teamsheets'!$C$2:$C$136,Q$1)) &amp; "(" &amp; (SUBS('08-09 Teamsheets'!$S$2:$Z$92,$A150,'08-09 Teamsheets'!$C$2:$C$92,Q$1)+SUBS('09-10 Teamsheets'!$S$2:$Z$98,$A150,'09-10 Teamsheets'!$C$2:$C$98,Q$1)+SUBS('10-11 Teamsheets'!$S$2:$Z$107,$A150,'10-11 Teamsheets'!$C$2:$C$107,Q$1)+SUBS('11-12 Teamsheets'!$S$2:$Z$119,$A150,'11-12 Teamsheets'!$C$2:$C$119,Q$1)+SUBS('12-13 Teamsheets'!$S$2:$Z$126,$A150,'12-13 Teamsheets'!$C$2:$C$126,Q$1)+SUBS('13-14 Teamsheets'!$S$2:$Z$132,$A150,'13-14 Teamsheets'!$C$2:$C$132,Q$1)+SUBS('14-15 Teamsheets'!$S$2:$Z$136,$A150,'14-15 Teamsheets'!$C$2:$C$136,Q$1)) &amp; ")"</f>
        <v>0(0)</v>
      </c>
      <c r="R150" s="27" t="str">
        <f>(GOALS('08-09 Teamsheets'!$H$2:$R$92,$A150,'08-09 Teamsheets'!$C$2:$C$92,Q$1)+GOALS('09-10 Teamsheets'!$H$2:$R$98,$A150,'09-10 Teamsheets'!$C$2:$C$98,Q$1)+GOALS('10-11 Teamsheets'!$H$2:$R$107,$A150,'10-11 Teamsheets'!$C$2:$C$107,Q$1)+GOALS('11-12 Teamsheets'!$H$2:$R$119,$A150,'11-12 Teamsheets'!$C$2:$C$119,Q$1)+GOALS('12-13 Teamsheets'!$H$2:$R$126,$A150,'12-13 Teamsheets'!$C$2:$C$126,Q$1)+GOALS('13-14 Teamsheets'!$H$2:$R$132,$A150,'13-14 Teamsheets'!$C$2:$C$132,Q$1)+GOALS('14-15 Teamsheets'!$H$2:$R$136,$A150,'14-15 Teamsheets'!$C$2:$C$136,Q$1)) &amp; "(" &amp; (GOALS('08-09 Teamsheets'!$S$2:$Z$92,$A150,'08-09 Teamsheets'!$C$2:$C$92,Q$1)+GOALS('09-10 Teamsheets'!$S$2:$Z$98,$A150,'09-10 Teamsheets'!$C$2:$C$98,Q$1)+GOALS('10-11 Teamsheets'!$S$2:$Z$107,$A150,'10-11 Teamsheets'!$C$2:$C$107,Q$1)+GOALS('11-12 Teamsheets'!$S$2:$Z$119,$A150,'11-12 Teamsheets'!$C$2:$C$119,Q$1)+GOALS('12-13 Teamsheets'!$S$2:$Z$126,$A150,'12-13 Teamsheets'!$C$2:$C$126,Q$1)+GOALS('13-14 Teamsheets'!$S$2:$Z$132,$A150,'13-14 Teamsheets'!$C$2:$C$132,Q$1)+GOALS('14-15 Teamsheets'!$S$2:$Z$136,$A150,'14-15 Teamsheets'!$C$2:$C$136,Q$1)) &amp; ")"</f>
        <v>0(0)</v>
      </c>
      <c r="S150" s="27">
        <f>Clean_sheet('08-09 Teamsheets'!$C$2:$H$92,$A150,Q$1)+Clean_sheet('09-10 Teamsheets'!$C$2:$H$98,$A150,Q$1)+Clean_sheet('10-11 Teamsheets'!$C$2:$H$107,$A150,Q$1)+Clean_sheet('11-12 Teamsheets'!$C$2:$H$119,$A150,Q$1)+Clean_sheet('12-13 Teamsheets'!$C$2:$H$126,$A150,Q$1)+Clean_sheet('13-14 Teamsheets'!$C$2:$H$132,$A150,Q$1)+Clean_sheet('14-15 Teamsheets'!$C$2:$H$136,$A150,Q$1)</f>
        <v>0</v>
      </c>
      <c r="T150" s="27" t="str">
        <f>(CARDS('08-09 Teamsheets'!$H$2:$Z$92,$A150,$CX$2,'08-09 Teamsheets'!$C$2:$C$92,Q$1)+CARDS('09-10 Teamsheets'!$H$2:$Z$98,$A150,$CX$2,'09-10 Teamsheets'!$C$2:$C$98,Q$1)+CARDS('10-11 Teamsheets'!$H$2:$Z$107,$A150,$CX$2,'10-11 Teamsheets'!$C$2:$C$107,Q$1)+CARDS('11-12 Teamsheets'!$H$2:$Z$119,$A150,$CX$2,'11-12 Teamsheets'!$C$2:$C$119,Q$1)+CARDS('12-13 Teamsheets'!$H$2:$Z$126,$A150,$CX$2,'12-13 Teamsheets'!$C$2:$C$126,Q$1)+CARDS('13-14 Teamsheets'!$H$2:$Z$132,$A150,$CX$2,'13-14 Teamsheets'!$C$2:$C$132,Q$1)+CARDS('14-15 Teamsheets'!$H$2:$Z$136,$A150,$CX$2,'14-15 Teamsheets'!$C$2:$C$136,Q$1)) &amp; "(" &amp; (CARDS('08-09 Teamsheets'!$H$2:$Z$92,$A150,$CX$3,'08-09 Teamsheets'!$C$2:$C$92,Q$1)+CARDS('09-10 Teamsheets'!$H$2:$Z$98,$A150,$CX$3,'09-10 Teamsheets'!$C$2:$C$98,Q$1)+CARDS('10-11 Teamsheets'!$H$2:$Z$107,$A150,$CX$3,'10-11 Teamsheets'!$C$2:$C$107,Q$1)+CARDS('11-12 Teamsheets'!$H$2:$Z$119,$A150,$CX$3,'11-12 Teamsheets'!$C$2:$C$119,Q$1)+CARDS('12-13 Teamsheets'!$H$2:$Z$126,$A150,$CX$3,'12-13 Teamsheets'!$C$2:$C$126,Q$1)+CARDS('13-14 Teamsheets'!$H$2:$Z$132,$A150,$CX$3,'13-14 Teamsheets'!$C$2:$C$132,Q$1)+CARDS('14-15 Teamsheets'!$H$2:$Z$136,$A150,$CX$3,'14-15 Teamsheets'!$C$2:$C$136,Q$1)) &amp; ")"</f>
        <v>0(0)</v>
      </c>
      <c r="U150" s="82">
        <f>MINS_PLAYED('08-09 Teamsheets'!$H$2:$R$92,$A150,'08-09 Teamsheets'!$C$2:$C$92,Q$1)+MINS_PLAYED('09-10 Teamsheets'!$H$2:$R$98,$A150,'09-10 Teamsheets'!$C$2:$C$98,Q$1)+ MINS_AS_SUB('08-09 Teamsheets'!$S$2:$Z$92,$A150,'08-09 Teamsheets'!$C$2:$C$92,Q$1)+ MINS_AS_SUB('09-10 Teamsheets'!$S$2:$Z$98,$A150,'09-10 Teamsheets'!$C$2:$C$98,Q$1)+MINS_PLAYED('10-11 Teamsheets'!$H$2:$R$107,$A150,'10-11 Teamsheets'!$C$2:$C$107,Q$1)+MINS_AS_SUB('10-11 Teamsheets'!$S$2:$Z$107,$A150,'10-11 Teamsheets'!$C$2:$C$107,Q$1)+MINS_PLAYED('11-12 Teamsheets'!$H$2:$R$119,$A150,'11-12 Teamsheets'!$C$2:$C$119,Q$1)+MINS_AS_SUB('11-12 Teamsheets'!$S$2:$Z$119,$A150,'11-12 Teamsheets'!$C$2:$C$119,Q$1)+MINS_PLAYED('12-13 Teamsheets'!$H$2:$R$126,$A150,'12-13 Teamsheets'!$C$2:$C$126,Q$1)+MINS_AS_SUB('12-13 Teamsheets'!$S$2:$Z$126,$A150,'12-13 Teamsheets'!$C$2:$C$126,Q$1)+MINS_PLAYED('13-14 Teamsheets'!$H$2:$R$132,$A150,'13-14 Teamsheets'!$C$2:$C$132,Q$1)+MINS_AS_SUB('13-14 Teamsheets'!$S$2:$Z$132,$A150,'13-14 Teamsheets'!$C$2:$C$132,Q$1)+MINS_PLAYED('14-15 Teamsheets'!$H$2:$R$136,$A150,'14-15 Teamsheets'!$C$2:$C$136,Q$1)+MINS_AS_SUB('14-15 Teamsheets'!$S$2:$Z$136,$A150,'14-15 Teamsheets'!$C$2:$C$136,Q$1)</f>
        <v>0</v>
      </c>
      <c r="V150" s="27" t="s">
        <v>1635</v>
      </c>
      <c r="W150" s="27" t="s">
        <v>1635</v>
      </c>
      <c r="X150" s="27">
        <v>0</v>
      </c>
      <c r="Y150" s="27" t="s">
        <v>1635</v>
      </c>
      <c r="Z150" s="82">
        <v>0</v>
      </c>
      <c r="AA150" s="27" t="s">
        <v>1635</v>
      </c>
      <c r="AB150" s="27" t="s">
        <v>1635</v>
      </c>
      <c r="AC150" s="27">
        <v>0</v>
      </c>
      <c r="AD150" s="27" t="s">
        <v>1635</v>
      </c>
      <c r="AE150" s="82">
        <v>0</v>
      </c>
      <c r="AF150" s="27" t="s">
        <v>1635</v>
      </c>
      <c r="AG150" s="27" t="s">
        <v>1635</v>
      </c>
      <c r="AH150" s="27">
        <v>0</v>
      </c>
      <c r="AI150" s="27" t="s">
        <v>1635</v>
      </c>
      <c r="AJ150" s="82">
        <v>0</v>
      </c>
      <c r="AK150" s="27" t="s">
        <v>1635</v>
      </c>
      <c r="AL150" s="27" t="s">
        <v>1635</v>
      </c>
      <c r="AM150" s="27">
        <v>0</v>
      </c>
      <c r="AN150" s="27" t="s">
        <v>1635</v>
      </c>
      <c r="AO150" s="82">
        <v>0</v>
      </c>
      <c r="AP150" s="27" t="s">
        <v>1635</v>
      </c>
      <c r="AQ150" s="27" t="s">
        <v>1635</v>
      </c>
      <c r="AR150" s="27">
        <v>0</v>
      </c>
      <c r="AS150" s="27" t="s">
        <v>1635</v>
      </c>
      <c r="AT150" s="82">
        <v>0</v>
      </c>
      <c r="AU150" s="27" t="s">
        <v>1635</v>
      </c>
      <c r="AV150" s="27" t="s">
        <v>1635</v>
      </c>
      <c r="AW150" s="27">
        <v>0</v>
      </c>
      <c r="AX150" s="27" t="s">
        <v>1635</v>
      </c>
      <c r="AY150" s="82">
        <v>0</v>
      </c>
      <c r="AZ150" s="27" t="str">
        <f>(APPS('07-08 Teamsheets'!$H$2:$R$88,$A150,'07-08 Teamsheets'!$C$2:$C$88,AZ$1)+APPS('11-12 Teamsheets'!$H$2:$R$119,$A150,'11-12 Teamsheets'!$C$2:$C$119,AZ$1)+APPS('12-13 Teamsheets'!$H$2:$R$126,$A150,'12-13 Teamsheets'!$C$2:$C$126,AZ$1)+APPS('13-14 Teamsheets'!$H$2:$R$132,$A150,'13-14 Teamsheets'!$C$2:$C$132,AZ$1)+APPS('14-15 Teamsheets'!$H$2:$R$136,$A150,'14-15 Teamsheets'!$C$2:$C$136,AZ$1)) &amp; "(" &amp; (SUBS('07-08 Teamsheets'!$S$2:$Z$88,$A150,'07-08 Teamsheets'!$C$2:$C$88,AZ$1)+SUBS('11-12 Teamsheets'!$S$2:$Z$119,$A150,'11-12 Teamsheets'!$C$2:$C$119,AZ$1)+SUBS('12-13 Teamsheets'!$S$2:$Z$126,$A150,'12-13 Teamsheets'!$C$2:$C$126,AZ$1)+SUBS('13-14 Teamsheets'!$S$2:$Z$132,$A150,'13-14 Teamsheets'!$C$2:$C$132,AZ$1)+SUBS('14-15 Teamsheets'!$S$2:$Z$136,$A150,'14-15 Teamsheets'!$C$2:$C$136,AZ$1)) &amp; ")"</f>
        <v>0(0)</v>
      </c>
      <c r="BA150" s="27" t="str">
        <f>(GOALS('07-08 Teamsheets'!$H$2:$R$88,$A150,'07-08 Teamsheets'!$C$2:$C$88,AZ$1)+GOALS('11-12 Teamsheets'!$H$2:$R$119,$A150,'11-12 Teamsheets'!$C$2:$C$119,AZ$1)+GOALS('12-13 Teamsheets'!$H$2:$R$126,$A150,'12-13 Teamsheets'!$C$2:$C$126,AZ$1)+GOALS('13-14 Teamsheets'!$H$2:$R$132,$A150,'13-14 Teamsheets'!$C$2:$C$132,AZ$1)+GOALS('14-15 Teamsheets'!$H$2:$R$136,$A150,'14-15 Teamsheets'!$C$2:$C$136,AZ$1)) &amp; "(" &amp; (GOALS('07-08 Teamsheets'!$S$2:$Z$88,$A150,'07-08 Teamsheets'!$C$2:$C$88,AZ$1)+GOALS('11-12 Teamsheets'!$S$2:$Z$119,$A150,'11-12 Teamsheets'!$C$2:$C$119,AZ$1)+GOALS('12-13 Teamsheets'!$S$2:$Z$126,$A150,'12-13 Teamsheets'!$C$2:$C$126,AZ$1)+GOALS('13-14 Teamsheets'!$S$2:$Z$132,$A150,'13-14 Teamsheets'!$C$2:$C$132,AZ$1)+GOALS('14-15 Teamsheets'!$S$2:$Z$136,$A150,'14-15 Teamsheets'!$C$2:$C$136,AZ$1)) &amp; ")"</f>
        <v>0(0)</v>
      </c>
      <c r="BB150" s="27">
        <f>Clean_sheet('07-08 Teamsheets'!$C$2:$H$92,$A150,AZ$1)+Clean_sheet('11-12 Teamsheets'!$C$2:$H$119,$A150,AZ$1)+Clean_sheet('12-13 Teamsheets'!$C$2:$H$126,$A150,AZ$1)+Clean_sheet('13-14 Teamsheets'!$C$2:$H$132,$A150,AZ$1)+Clean_sheet('14-15 Teamsheets'!$C$2:$H$136,$A150,AZ$1)</f>
        <v>0</v>
      </c>
      <c r="BC150" s="27" t="str">
        <f>(CARDS('07-08 Teamsheets'!$H$2:$Z$88,$A150,$CX$2,'07-08 Teamsheets'!$C$2:$C$88,AZ$1)+CARDS('11-12 Teamsheets'!$H$2:$Z$119,$A150,$CX$2,'11-12 Teamsheets'!$C$2:$C$119,AZ$1)+CARDS('12-13 Teamsheets'!$H$2:$Z$126,$A150,$CX$2,'12-13 Teamsheets'!$C$2:$C$126,AZ$1)+CARDS('13-14 Teamsheets'!$H$2:$Z$132,$A150,$CX$2,'13-14 Teamsheets'!$C$2:$C$132,AZ$1)+CARDS('14-15 Teamsheets'!$H$2:$Z$136,$A150,$CX$2,'14-15 Teamsheets'!$C$2:$C$136,AZ$1)) &amp; "(" &amp; (CARDS('07-08 Teamsheets'!$H$2:$Z$88,$A150,$CX$3,'07-08 Teamsheets'!$C$2:$C$88,AZ$1)+CARDS('11-12 Teamsheets'!$H$2:$Z$119,$A150,$CX$3,'11-12 Teamsheets'!$C$2:$C$119,AZ$1)+CARDS('12-13 Teamsheets'!$H$2:$Z$126,$A150,$CX$3,'12-13 Teamsheets'!$C$2:$C$126,AZ$1)+CARDS('13-14 Teamsheets'!$H$2:$Z$132,$A150,$CX$3,'13-14 Teamsheets'!$C$2:$C$132,AZ$1)+CARDS('14-15 Teamsheets'!$H$2:$Z$136,$A150,$CX$3,'14-15 Teamsheets'!$C$2:$C$136,AZ$1)) &amp; ")"</f>
        <v>0(0)</v>
      </c>
      <c r="BD150" s="82">
        <f>MINS_PLAYED('07-08 Teamsheets'!$H$2:$R$88,$A150,'07-08 Teamsheets'!$C$2:$C$88,AZ$1)+MINS_PLAYED('11-12 Teamsheets'!$H$2:$R$119,$A150,'11-12 Teamsheets'!$C$2:$C$119,AZ$1)+MINS_PLAYED('12-13 Teamsheets'!$H$2:$R$126,$A150,'12-13 Teamsheets'!$C$2:$C$126,AZ$1)+MINS_PLAYED('13-14 Teamsheets'!$H$2:$R$132,$A150,'13-14 Teamsheets'!$C$2:$C$132,AZ$1)+MINS_PLAYED('14-15 Teamsheets'!$H$2:$R$136,$A150,'14-15 Teamsheets'!$C$2:$C$136,AZ$1)+MINS_AS_SUB('07-08 Teamsheets'!$S$2:$Z$88,$A150,'07-08 Teamsheets'!$C$2:$C$88,AZ$1)+MINS_AS_SUB('11-12 Teamsheets'!$S$2:$Z$119,$A150,'11-12 Teamsheets'!$C$2:$C$119,AZ$1)+MINS_AS_SUB('12-13 Teamsheets'!$S$2:$Z$126,$A150,'12-13 Teamsheets'!$C$2:$C$126,AZ$1)+MINS_AS_SUB('13-14 Teamsheets'!$S$2:$Z$132,$A150,'13-14 Teamsheets'!$C$2:$C$132,AZ$1)+MINS_AS_SUB('14-15 Teamsheets'!$S$2:$Z$136,$A150,'14-15 Teamsheets'!$C$2:$C$136,AZ$1)</f>
        <v>0</v>
      </c>
      <c r="BE150" s="27" t="str">
        <f>(APPS('08-09 Teamsheets'!$H$2:$R$92,$A150,'08-09 Teamsheets'!$C$2:$C$92,BE$1)+APPS('09-10 Teamsheets'!$H$2:$R$98,$A150,'09-10 Teamsheets'!$C$2:$C$98,BE$1)+APPS('10-11 Teamsheets'!$H$2:$R$107,$A150,'10-11 Teamsheets'!$C$2:$C$107,BE$1)+APPS('11-12 Teamsheets'!$H$2:$R$119,$A150,'11-12 Teamsheets'!$C$2:$C$119,BE$1)+APPS('12-13 Teamsheets'!$H$2:$R$126,$A150,'12-13 Teamsheets'!$C$2:$C$126,BE$1)+APPS('13-14 Teamsheets'!$H$2:$R$132,$A150,'13-14 Teamsheets'!$C$2:$C$132,BE$1)+APPS('14-15 Teamsheets'!$H$2:$R$136,$A150,'14-15 Teamsheets'!$C$2:$C$136,BE$1)) &amp; "(" &amp; (SUBS('08-09 Teamsheets'!$S$2:$Z$92,$A150,'08-09 Teamsheets'!$C$2:$C$92,BE$1)+SUBS('09-10 Teamsheets'!$S$2:$Z$98,$A150,'09-10 Teamsheets'!$C$2:$C$98,BE$1)+SUBS('10-11 Teamsheets'!$S$2:$Z$107,$A150,'10-11 Teamsheets'!$C$2:$C$107,BE$1)+SUBS('11-12 Teamsheets'!$S$2:$Z$119,$A150,'11-12 Teamsheets'!$C$2:$C$119,BE$1)+SUBS('12-13 Teamsheets'!$S$2:$Z$126,$A150,'12-13 Teamsheets'!$C$2:$C$126,BE$1)+SUBS('13-14 Teamsheets'!$S$2:$Z$132,$A150,'13-14 Teamsheets'!$C$2:$C$132,BE$1)+SUBS('14-15 Teamsheets'!$S$2:$Z$136,$A150,'14-15 Teamsheets'!$C$2:$C$136,BE$1)) &amp; ")"</f>
        <v>0(0)</v>
      </c>
      <c r="BF150" s="27" t="str">
        <f>(GOALS('08-09 Teamsheets'!$H$2:$R$92,$A150,'08-09 Teamsheets'!$C$2:$C$92,BE$1)+GOALS('09-10 Teamsheets'!$H$2:$R$98,$A150,'09-10 Teamsheets'!$C$2:$C$98,BE$1)+GOALS('10-11 Teamsheets'!$H$2:$R$107,$A150,'10-11 Teamsheets'!$C$2:$C$107,BE$1)+GOALS('11-12 Teamsheets'!$H$2:$R$119,$A150,'11-12 Teamsheets'!$C$2:$C$119,BE$1)+GOALS('12-13 Teamsheets'!$H$2:$R$126,$A150,'12-13 Teamsheets'!$C$2:$C$126,BE$1)+GOALS('13-14 Teamsheets'!$H$2:$R$132,$A150,'13-14 Teamsheets'!$C$2:$C$132,BE$1)+GOALS('14-15 Teamsheets'!$H$2:$R$136,$A150,'14-15 Teamsheets'!$C$2:$C$136,BE$1)) &amp; "(" &amp; (GOALS('08-09 Teamsheets'!$S$2:$Z$92,$A150,'08-09 Teamsheets'!$C$2:$C$92,BE$1)+GOALS('09-10 Teamsheets'!$S$2:$Z$98,$A150,'09-10 Teamsheets'!$C$2:$C$98,BE$1)+GOALS('10-11 Teamsheets'!$S$2:$Z$107,$A150,'10-11 Teamsheets'!$C$2:$C$107,BE$1)+GOALS('11-12 Teamsheets'!$S$2:$Z$119,$A150,'11-12 Teamsheets'!$C$2:$C$119,BE$1)+GOALS('12-13 Teamsheets'!$S$2:$Z$126,$A150,'12-13 Teamsheets'!$C$2:$C$126,BE$1)+GOALS('13-14 Teamsheets'!$S$2:$Z$132,$A150,'13-14 Teamsheets'!$C$2:$C$132,BE$1)+GOALS('14-15 Teamsheets'!$S$2:$Z$136,$A150,'14-15 Teamsheets'!$C$2:$C$136,BE$1)) &amp; ")"</f>
        <v>0(0)</v>
      </c>
      <c r="BG150" s="27">
        <f>Clean_sheet('08-09 Teamsheets'!$C$2:$H$92,$A150,BE$1)+Clean_sheet('09-10 Teamsheets'!$C$2:$H$98,$A150,BE$1)+Clean_sheet('10-11 Teamsheets'!$C$2:$H$107,$A150,BE$1)+Clean_sheet('11-12 Teamsheets'!$C$2:$H$119,$A150,BE$1)+Clean_sheet('12-13 Teamsheets'!$C$2:$H$126,$A150,BE$1)+Clean_sheet('13-14 Teamsheets'!$C$2:$H$132,$A150,BE$1)+Clean_sheet('14-15 Teamsheets'!$C$2:$H$136,$A150,BE$1)</f>
        <v>0</v>
      </c>
      <c r="BH150" s="27" t="str">
        <f>(CARDS('08-09 Teamsheets'!$H$2:$Z$92,$A150,$CX$2,'08-09 Teamsheets'!$C$2:$C$92,BE$1)+CARDS('09-10 Teamsheets'!$H$2:$Z$98,$A150,$CX$2,'09-10 Teamsheets'!$C$2:$C$98,BE$1)+CARDS('10-11 Teamsheets'!$H$2:$Z$107,$A150,$CX$2,'10-11 Teamsheets'!$C$2:$C$107,BE$1)+CARDS('11-12 Teamsheets'!$H$2:$Z$119,$A150,$CX$2,'11-12 Teamsheets'!$C$2:$C$119,BE$1)+CARDS('12-13 Teamsheets'!$H$2:$Z$126,$A150,$CX$2,'12-13 Teamsheets'!$C$2:$C$126,BE$1)+CARDS('13-14 Teamsheets'!$H$2:$Z$132,$A150,$CX$2,'13-14 Teamsheets'!$C$2:$C$132,BE$1)+CARDS('14-15 Teamsheets'!$H$2:$Z$136,$A150,$CX$2,'14-15 Teamsheets'!$C$2:$C$136,BE$1)) &amp; "(" &amp; (CARDS('08-09 Teamsheets'!$H$2:$Z$92,$A150,$CX$3,'08-09 Teamsheets'!$C$2:$C$92,BE$1)+CARDS('09-10 Teamsheets'!$H$2:$Z$98,$A150,$CX$3,'09-10 Teamsheets'!$C$2:$C$98,BE$1)+CARDS('10-11 Teamsheets'!$H$2:$Z$107,$A150,$CX$3,'10-11 Teamsheets'!$C$2:$C$107,BE$1)+CARDS('11-12 Teamsheets'!$H$2:$Z$119,$A150,$CX$3,'11-12 Teamsheets'!$C$2:$C$119,BE$1)+CARDS('12-13 Teamsheets'!$H$2:$Z$126,$A150,$CX$3,'12-13 Teamsheets'!$C$2:$C$126,BE$1)+CARDS('13-14 Teamsheets'!$H$2:$Z$132,$A150,$CX$3,'13-14 Teamsheets'!$C$2:$C$132,BE$1)+CARDS('14-15 Teamsheets'!$H$2:$Z$136,$A150,$CX$3,'14-15 Teamsheets'!$C$2:$C$136,BE$1)) &amp; ")"</f>
        <v>0(0)</v>
      </c>
      <c r="BI150" s="82">
        <f>MINS_PLAYED('08-09 Teamsheets'!$H$2:$R$92,$A150,'08-09 Teamsheets'!$C$2:$C$92,BE$1)+MINS_PLAYED('09-10 Teamsheets'!$H$2:$R$98,$A150,'09-10 Teamsheets'!$C$2:$C$98,BE$1)+ MINS_AS_SUB('08-09 Teamsheets'!$S$2:$Z$92,$A150,'08-09 Teamsheets'!$C$2:$C$92,BE$1)+ MINS_AS_SUB('09-10 Teamsheets'!$S$2:$Z$98,$A150,'09-10 Teamsheets'!$C$2:$C$98,BE$1)+MINS_PLAYED('10-11 Teamsheets'!$H$2:$R$107,$A150,'10-11 Teamsheets'!$C$2:$C$107,BE$1)+MINS_AS_SUB('10-11 Teamsheets'!$S$2:$Z$107,$A150,'10-11 Teamsheets'!$C$2:$C$107,BE$1)+MINS_PLAYED('11-12 Teamsheets'!$H$2:$R$119,$A150,'11-12 Teamsheets'!$C$2:$C$119,BE$1)+MINS_AS_SUB('11-12 Teamsheets'!$S$2:$Z$119,$A150,'11-12 Teamsheets'!$C$2:$C$119,BE$1)+MINS_PLAYED('12-13 Teamsheets'!$H$2:$R$126,$A150,'12-13 Teamsheets'!$C$2:$C$126,BE$1)+MINS_AS_SUB('12-13 Teamsheets'!$S$2:$Z$126,$A150,'12-13 Teamsheets'!$C$2:$C$126,BE$1)+MINS_PLAYED('13-14 Teamsheets'!$H$2:$R$132,$A150,'13-14 Teamsheets'!$C$2:$C$132,BE$1)+MINS_AS_SUB('13-14 Teamsheets'!$S$2:$Z$132,$A150,'13-14 Teamsheets'!$C$2:$C$132,BE$1)+MINS_PLAYED('14-15 Teamsheets'!$H$2:$R$136,$A150,'14-15 Teamsheets'!$C$2:$C$136,BE$1)+MINS_AS_SUB('14-15 Teamsheets'!$S$2:$Z$136,$A150,'14-15 Teamsheets'!$C$2:$C$136,BE$1)</f>
        <v>0</v>
      </c>
      <c r="BJ150" s="27" t="str">
        <f>(APPS('07-08 Teamsheets'!$H$2:$R$88,$A150,'07-08 Teamsheets'!$C$2:$C$88,BJ$1)+APPS('08-09 Teamsheets'!$H$2:$R$92,$A150,'08-09 Teamsheets'!$C$2:$C$92,BJ$1)+APPS('09-10 Teamsheets'!$H$2:$R$98,$A150,'09-10 Teamsheets'!$C$2:$C$98,BJ$1)+APPS('10-11 Teamsheets'!$H$2:$R$106,$A150,'10-11 Teamsheets'!$C$2:$C$106,BJ$1)+APPS('11-12 Teamsheets'!$H$2:$R$119,$A150,'11-12 Teamsheets'!$C$2:$C$119,BJ$1)+APPS('12-13 Teamsheets'!$H$2:$R$126,$A150,'12-13 Teamsheets'!$C$2:$C$126,BJ$1)+APPS('13-14 Teamsheets'!$H$2:$R$132,$A150,'13-14 Teamsheets'!$C$2:$C$132,BJ$1)+APPS('14-15 Teamsheets'!$H$2:$R$136,$A150,'14-15 Teamsheets'!$C$2:$C$136,BJ$1)) &amp; "(" &amp; (SUBS('07-08 Teamsheets'!$S$2:$Z$88,$A150,'07-08 Teamsheets'!$C$2:$C$88,BJ$1)+SUBS('08-09 Teamsheets'!$S$2:$Z$92,$A150,'08-09 Teamsheets'!$C$2:$C$92,BJ$1)+SUBS('09-10 Teamsheets'!$S$2:$Z$98,$A150,'09-10 Teamsheets'!$C$2:$C$98,BJ$1)+SUBS('10-11 Teamsheets'!$S$2:$Z$106,$A150,'10-11 Teamsheets'!$C$2:$C$106,BJ$1)+SUBS('11-12 Teamsheets'!$S$2:$Z$119,$A150,'11-12 Teamsheets'!$C$2:$C$119,BJ$1)+SUBS('12-13 Teamsheets'!$S$2:$Z$126,$A150,'12-13 Teamsheets'!$C$2:$C$126,BJ$1)+SUBS('13-14 Teamsheets'!$S$2:$Z$132,$A150,'13-14 Teamsheets'!$C$2:$C$132,BJ$1)+SUBS('14-15 Teamsheets'!$S$2:$Z$136,$A150,'14-15 Teamsheets'!$C$2:$C$136,BJ$1)) &amp; ")"</f>
        <v>0(0)</v>
      </c>
      <c r="BK150" s="27" t="str">
        <f>(GOALS('07-08 Teamsheets'!$H$2:$R$88,$A150,'07-08 Teamsheets'!$C$2:$C$88,BJ$1)+GOALS('08-09 Teamsheets'!$H$2:$R$92,$A150,'08-09 Teamsheets'!$C$2:$C$92,BJ$1)+GOALS('09-10 Teamsheets'!$H$2:$R$98,$A150,'09-10 Teamsheets'!$C$2:$C$98,BJ$1)+GOALS('10-11 Teamsheets'!$H$2:$R$106,$A150,'10-11 Teamsheets'!$C$2:$C$106,BJ$1)+GOALS('11-12 Teamsheets'!$H$2:$R$119,$A150,'11-12 Teamsheets'!$C$2:$C$119,BJ$1)+GOALS('12-13 Teamsheets'!$H$2:$R$126,$A150,'12-13 Teamsheets'!$C$2:$C$126,BJ$1)+GOALS('13-14 Teamsheets'!$H$2:$R$132,$A150,'13-14 Teamsheets'!$C$2:$C$132,BJ$1)+GOALS('14-15 Teamsheets'!$H$2:$R$136,$A150,'14-15 Teamsheets'!$C$2:$C$136,BJ$1)) &amp; "(" &amp; (GOALS('07-08 Teamsheets'!$S$2:$Z$88,$A150,'07-08 Teamsheets'!$C$2:$C$88,BJ$1)+GOALS('08-09 Teamsheets'!$S$2:$Z$92,$A150,'08-09 Teamsheets'!$C$2:$C$92,BJ$1)+GOALS('09-10 Teamsheets'!$S$2:$Z$98,$A150,'09-10 Teamsheets'!$C$2:$C$98,BJ$1)+GOALS('10-11 Teamsheets'!$S$2:$Z$106,$A150,'10-11 Teamsheets'!$C$2:$C$106,BJ$1)+GOALS('11-12 Teamsheets'!$S$2:$Z$119,$A150,'11-12 Teamsheets'!$C$2:$C$119,BJ$1)+GOALS('12-13 Teamsheets'!$S$2:$Z$126,$A150,'12-13 Teamsheets'!$C$2:$C$126,BJ$1)+GOALS('13-14 Teamsheets'!$S$2:$Z$132,$A150,'13-14 Teamsheets'!$C$2:$C$132,BJ$1)+GOALS('14-15 Teamsheets'!$S$2:$Z$136,$A150,'14-15 Teamsheets'!$C$2:$C$136,BJ$1)) &amp; ")"</f>
        <v>0(0)</v>
      </c>
      <c r="BL150" s="27">
        <f>Clean_sheet('07-08 Teamsheets'!$C$2:$H$92,$A150,BJ$1)+Clean_sheet('08-09 Teamsheets'!$C$2:$H$92,$A150,BJ$1)+Clean_sheet('09-10 Teamsheets'!$C$2:$H$98,$A150,BJ$1)+Clean_sheet('10-11 Teamsheets'!$C$2:$H$106,$A150,BJ$1)+Clean_sheet('11-12 Teamsheets'!$C$2:$H$119,$A150,BJ$1)+Clean_sheet('12-13 Teamsheets'!$C$2:$H$126,$A150,BJ$1)+Clean_sheet('13-14 Teamsheets'!$C$2:$H$132,$A150,BJ$1)+Clean_sheet('14-15 Teamsheets'!$C$2:$H$136,$A150,BJ$1)</f>
        <v>0</v>
      </c>
      <c r="BM150" s="27" t="str">
        <f>(CARDS('07-08 Teamsheets'!$H$2:$Z$88,$A150,$CX$2,'07-08 Teamsheets'!$C$2:$C$88,BJ$1)+CARDS('08-09 Teamsheets'!$H$2:$Z$92,$A150,$CX$2,'08-09 Teamsheets'!$C$2:$C$92,BJ$1)+CARDS('09-10 Teamsheets'!$H$2:$Z$98,$A150,$CX$2,'09-10 Teamsheets'!$C$2:$C$98,BJ$1)+CARDS('10-11 Teamsheets'!$H$2:$Z$106,$A150,$CX$2,'10-11 Teamsheets'!$C$2:$C$106,BJ$1)+CARDS('11-12 Teamsheets'!$H$2:$Z$119,$A150,$CX$2,'11-12 Teamsheets'!$C$2:$C$119,BJ$1)+CARDS('12-13 Teamsheets'!$H$2:$Z$126,$A150,$CX$2,'12-13 Teamsheets'!$C$2:$C$126,BJ$1)+CARDS('13-14 Teamsheets'!$H$2:$Z$132,$A150,$CX$2,'13-14 Teamsheets'!$C$2:$C$132,BJ$1)+CARDS('14-15 Teamsheets'!$H$2:$Z$136,$A150,$CX$2,'14-15 Teamsheets'!$C$2:$C$136,BJ$1)) &amp; "(" &amp; (CARDS('07-08 Teamsheets'!$H$2:$Z$88,$A150,$CX$3,'07-08 Teamsheets'!$C$2:$C$88,BJ$1)+CARDS('08-09 Teamsheets'!$H$2:$Z$92,$A150,$CX$3,'08-09 Teamsheets'!$C$2:$C$92,BJ$1)+CARDS('09-10 Teamsheets'!$H$2:$Z$98,$A150,$CX$3,'09-10 Teamsheets'!$C$2:$C$98,BJ$1)+CARDS('10-11 Teamsheets'!$H$2:$Z$106,$A150,$CX$3,'10-11 Teamsheets'!$C$2:$C$106,BJ$1)+CARDS('11-12 Teamsheets'!$H$2:$Z$119,$A150,$CX$3,'11-12 Teamsheets'!$C$2:$C$119,BJ$1)+CARDS('12-13 Teamsheets'!$H$2:$Z$126,$A150,$CX$3,'12-13 Teamsheets'!$C$2:$C$126,BJ$1)+CARDS('13-14 Teamsheets'!$H$2:$Z$132,$A150,$CX$3,'13-14 Teamsheets'!$C$2:$C$132,BJ$1)+CARDS('14-15 Teamsheets'!$H$2:$Z$136,$A150,$CX$3,'14-15 Teamsheets'!$C$2:$C$136,BJ$1)) &amp; ")"</f>
        <v>0(0)</v>
      </c>
      <c r="BN150" s="82">
        <f>MINS_PLAYED('07-08 Teamsheets'!$H$2:$R$88,$A150,'07-08 Teamsheets'!$C$2:$C$88,BJ$1)+MINS_PLAYED('08-09 Teamsheets'!$H$2:$R$92,$A150,'08-09 Teamsheets'!$C$2:$C$92,BJ$1)+MINS_PLAYED('09-10 Teamsheets'!$H$2:$R$98,$A150,'09-10 Teamsheets'!$C$2:$C$98,BJ$1)+MINS_PLAYED('10-11 Teamsheets'!$H$2:$R$106,$A150,'10-11 Teamsheets'!$C$2:$C$106,BJ$1)+MINS_PLAYED('11-12 Teamsheets'!$H$2:$R$119,$A150,'11-12 Teamsheets'!$C$2:$C$119,BJ$1)+MINS_PLAYED('12-13 Teamsheets'!$H$2:$R$126,$A150,'12-13 Teamsheets'!$C$2:$C$126,BJ$1)+MINS_PLAYED('13-14 Teamsheets'!$H$2:$R$132,$A150,'13-14 Teamsheets'!$C$2:$C$132,BJ$1)+MINS_PLAYED('14-15 Teamsheets'!$H$2:$R$136,$A150,'14-15 Teamsheets'!$C$2:$C$136,BJ$1)+MINS_AS_SUB('07-08 Teamsheets'!$S$2:$Z$88,$A150,'07-08 Teamsheets'!$C$2:$C$88,BJ$1)+MINS_AS_SUB('08-09 Teamsheets'!$S$2:$Z$92,$A150,'08-09 Teamsheets'!$C$2:$C$92,BJ$1)+MINS_AS_SUB('09-10 Teamsheets'!$S$2:$Z$98,$A150,'09-10 Teamsheets'!$C$2:$C$98,BJ$1)+MINS_AS_SUB('10-11 Teamsheets'!$S$2:$Z$106,$A150,'10-11 Teamsheets'!$C$2:$C$106,BJ$1)+MINS_AS_SUB('11-12 Teamsheets'!$S$2:$Z$119,$A150,'11-12 Teamsheets'!$C$2:$C$119,BJ$1)+MINS_AS_SUB('12-13 Teamsheets'!$S$2:$Z$126,$A150,'12-13 Teamsheets'!$C$2:$C$126,BJ$1)+MINS_AS_SUB('13-14 Teamsheets'!$S$2:$Z$132,$A150,'13-14 Teamsheets'!$C$2:$C$132,BJ$1)+MINS_AS_SUB('14-15 Teamsheets'!$S$2:$Z$136,$A150,'14-15 Teamsheets'!$C$2:$C$136,BJ$1)</f>
        <v>0</v>
      </c>
      <c r="BO150" s="27" t="str">
        <f>(APPS('07-08 Teamsheets'!$H$2:$R$88,$A150,'07-08 Teamsheets'!$C$2:$C$88,BO$1)+APPS('08-09 Teamsheets'!$H$2:$R$92,$A150,'08-09 Teamsheets'!$C$2:$C$92,BO$1)+APPS('09-10 Teamsheets'!$H$2:$R$98,$A150,'09-10 Teamsheets'!$C$2:$C$98,BO$1)+APPS('10-11 Teamsheets'!$H$2:$R$106,$A150,'10-11 Teamsheets'!$C$2:$C$106,BO$1)+APPS('11-12 Teamsheets'!$H$2:$R$119,$A150,'11-12 Teamsheets'!$C$2:$C$119,BO$1)+APPS('12-13 Teamsheets'!$H$2:$R$126,$A150,'12-13 Teamsheets'!$C$2:$C$126,BO$1)+APPS('13-14 Teamsheets'!$H$2:$R$132,$A150,'13-14 Teamsheets'!$C$2:$C$132,BO$1)+APPS('14-15 Teamsheets'!$H$2:$R$136,$A150,'14-15 Teamsheets'!$C$2:$C$136,BO$1)) &amp; "(" &amp; (SUBS('07-08 Teamsheets'!$S$2:$Z$88,$A150,'07-08 Teamsheets'!$C$2:$C$88,BO$1)+SUBS('08-09 Teamsheets'!$S$2:$Z$92,$A150,'08-09 Teamsheets'!$C$2:$C$92,BO$1)+SUBS('09-10 Teamsheets'!$S$2:$Z$98,$A150,'09-10 Teamsheets'!$C$2:$C$98,BO$1)+SUBS('10-11 Teamsheets'!$S$2:$Z$106,$A150,'10-11 Teamsheets'!$C$2:$C$106,BO$1)+SUBS('11-12 Teamsheets'!$S$2:$Z$119,$A150,'11-12 Teamsheets'!$C$2:$C$119,BO$1)+SUBS('12-13 Teamsheets'!$S$2:$Z$126,$A150,'12-13 Teamsheets'!$C$2:$C$126,BO$1)+SUBS('13-14 Teamsheets'!$S$2:$Z$132,$A150,'13-14 Teamsheets'!$C$2:$C$132,BO$1)+SUBS('14-15 Teamsheets'!$S$2:$Z$136,$A150,'14-15 Teamsheets'!$C$2:$C$136,BO$1)) &amp; ")"</f>
        <v>0(0)</v>
      </c>
      <c r="BP150" s="27" t="str">
        <f>(GOALS('07-08 Teamsheets'!$H$2:$R$88,$A150,'07-08 Teamsheets'!$C$2:$C$88,BO$1)+GOALS('08-09 Teamsheets'!$H$2:$R$92,$A150,'08-09 Teamsheets'!$C$2:$C$92,BO$1)+GOALS('09-10 Teamsheets'!$H$2:$R$98,$A150,'09-10 Teamsheets'!$C$2:$C$98,BO$1)+GOALS('10-11 Teamsheets'!$H$2:$R$106,$A150,'10-11 Teamsheets'!$C$2:$C$106,BO$1)+GOALS('11-12 Teamsheets'!$H$2:$R$119,$A150,'11-12 Teamsheets'!$C$2:$C$119,BO$1)+GOALS('12-13 Teamsheets'!$H$2:$R$126,$A150,'12-13 Teamsheets'!$C$2:$C$126,BO$1)+GOALS('13-14 Teamsheets'!$H$2:$R$132,$A150,'13-14 Teamsheets'!$C$2:$C$132,BO$1)+GOALS('14-15 Teamsheets'!$H$2:$R$136,$A150,'14-15 Teamsheets'!$C$2:$C$136,BO$1)) &amp; "(" &amp; (GOALS('07-08 Teamsheets'!$S$2:$Z$88,$A150,'07-08 Teamsheets'!$C$2:$C$88,BO$1)+GOALS('08-09 Teamsheets'!$S$2:$Z$92,$A150,'08-09 Teamsheets'!$C$2:$C$92,BO$1)+GOALS('09-10 Teamsheets'!$S$2:$Z$98,$A150,'09-10 Teamsheets'!$C$2:$C$98,BO$1)+GOALS('10-11 Teamsheets'!$S$2:$Z$106,$A150,'10-11 Teamsheets'!$C$2:$C$106,BO$1)+GOALS('11-12 Teamsheets'!$S$2:$Z$119,$A150,'11-12 Teamsheets'!$C$2:$C$119,BO$1)+GOALS('12-13 Teamsheets'!$S$2:$Z$126,$A150,'12-13 Teamsheets'!$C$2:$C$126,BO$1)+GOALS('13-14 Teamsheets'!$S$2:$Z$132,$A150,'13-14 Teamsheets'!$C$2:$C$132,BO$1)+GOALS('14-15 Teamsheets'!$S$2:$Z$136,$A150,'14-15 Teamsheets'!$C$2:$C$136,BO$1)) &amp; ")"</f>
        <v>0(0)</v>
      </c>
      <c r="BQ150" s="27">
        <f>Clean_sheet('07-08 Teamsheets'!$C$2:$H$92,$A150,BO$1)+Clean_sheet('08-09 Teamsheets'!$C$2:$H$92,$A150,BO$1)+Clean_sheet('09-10 Teamsheets'!$C$2:$H$98,$A150,BO$1)+Clean_sheet('10-11 Teamsheets'!$C$2:$H$106,$A150,BO$1)+Clean_sheet('11-12 Teamsheets'!$C$2:$H$119,$A150,BO$1)+Clean_sheet('12-13 Teamsheets'!$C$2:$H$126,$A150,BO$1)+Clean_sheet('13-14 Teamsheets'!$C$2:$H$132,$A150,BO$1)+Clean_sheet('14-15 Teamsheets'!$C$2:$H$136,$A150,BO$1)</f>
        <v>0</v>
      </c>
      <c r="BR150" s="27" t="str">
        <f>(CARDS('07-08 Teamsheets'!$H$2:$Z$88,$A150,$CX$2,'07-08 Teamsheets'!$C$2:$C$88,BO$1)+CARDS('08-09 Teamsheets'!$H$2:$Z$92,$A150,$CX$2,'08-09 Teamsheets'!$C$2:$C$92,BO$1)+CARDS('09-10 Teamsheets'!$H$2:$Z$98,$A150,$CX$2,'09-10 Teamsheets'!$C$2:$C$98,BO$1)+CARDS('10-11 Teamsheets'!$H$2:$Z$106,$A150,$CX$2,'10-11 Teamsheets'!$C$2:$C$106,BO$1)+CARDS('11-12 Teamsheets'!$H$2:$Z$119,$A150,$CX$2,'11-12 Teamsheets'!$C$2:$C$119,BO$1)+CARDS('12-13 Teamsheets'!$H$2:$Z$126,$A150,$CX$2,'12-13 Teamsheets'!$C$2:$C$126,BO$1)+CARDS('13-14 Teamsheets'!$H$2:$Z$132,$A150,$CX$2,'13-14 Teamsheets'!$C$2:$C$132,BO$1)+CARDS('14-15 Teamsheets'!$H$2:$Z$136,$A150,$CX$2,'14-15 Teamsheets'!$C$2:$C$136,BO$1)) &amp; "(" &amp; (CARDS('07-08 Teamsheets'!$H$2:$Z$88,$A150,$CX$3,'07-08 Teamsheets'!$C$2:$C$88,BO$1)+CARDS('08-09 Teamsheets'!$H$2:$Z$92,$A150,$CX$3,'08-09 Teamsheets'!$C$2:$C$92,BO$1)+CARDS('09-10 Teamsheets'!$H$2:$Z$98,$A150,$CX$3,'09-10 Teamsheets'!$C$2:$C$98,BO$1)+CARDS('10-11 Teamsheets'!$H$2:$Z$106,$A150,$CX$3,'10-11 Teamsheets'!$C$2:$C$106,BO$1)+CARDS('11-12 Teamsheets'!$H$2:$Z$119,$A150,$CX$3,'11-12 Teamsheets'!$C$2:$C$119,BO$1)+CARDS('12-13 Teamsheets'!$H$2:$Z$126,$A150,$CX$3,'12-13 Teamsheets'!$C$2:$C$126,BO$1)+CARDS('13-14 Teamsheets'!$H$2:$Z$132,$A150,$CX$3,'13-14 Teamsheets'!$C$2:$C$132,BO$1)+CARDS('14-15 Teamsheets'!$H$2:$Z$136,$A150,$CX$3,'14-15 Teamsheets'!$C$2:$C$136,BO$1)) &amp; ")"</f>
        <v>0(0)</v>
      </c>
      <c r="BS150" s="82">
        <f>MINS_PLAYED('07-08 Teamsheets'!$H$2:$R$88,$A150,'07-08 Teamsheets'!$C$2:$C$88,BO$1)+MINS_PLAYED('08-09 Teamsheets'!$H$2:$R$92,$A150,'08-09 Teamsheets'!$C$2:$C$92,BO$1)+MINS_PLAYED('09-10 Teamsheets'!$H$2:$R$98,$A150,'09-10 Teamsheets'!$C$2:$C$98,BO$1)+MINS_PLAYED('10-11 Teamsheets'!$H$2:$R$106,$A150,'10-11 Teamsheets'!$C$2:$C$106,BO$1)+MINS_PLAYED('11-12 Teamsheets'!$H$2:$R$119,$A150,'11-12 Teamsheets'!$C$2:$C$119,BO$1)+MINS_PLAYED('12-13 Teamsheets'!$H$2:$R$126,$A150,'12-13 Teamsheets'!$C$2:$C$126,BO$1)+MINS_PLAYED('13-14 Teamsheets'!$H$2:$R$132,$A150,'13-14 Teamsheets'!$C$2:$C$132,BO$1)+MINS_PLAYED('14-15 Teamsheets'!$H$2:$R$136,$A150,'14-15 Teamsheets'!$C$2:$C$136,BO$1)+MINS_AS_SUB('07-08 Teamsheets'!$S$2:$Z$88,$A150,'07-08 Teamsheets'!$C$2:$C$88,BO$1)+MINS_AS_SUB('08-09 Teamsheets'!$S$2:$Z$92,$A150,'08-09 Teamsheets'!$C$2:$C$92,BO$1)+MINS_AS_SUB('09-10 Teamsheets'!$S$2:$Z$98,$A150,'09-10 Teamsheets'!$C$2:$C$98,BO$1)+MINS_AS_SUB('10-11 Teamsheets'!$S$2:$Z$106,$A150,'10-11 Teamsheets'!$C$2:$C$106,BO$1)+MINS_AS_SUB('11-12 Teamsheets'!$S$2:$Z$119,$A150,'11-12 Teamsheets'!$C$2:$C$119,BO$1)+MINS_AS_SUB('12-13 Teamsheets'!$S$2:$Z$126,$A150,'12-13 Teamsheets'!$C$2:$C$126,BO$1)+MINS_AS_SUB('13-14 Teamsheets'!$S$2:$Z$132,$A150,'13-14 Teamsheets'!$C$2:$C$132,BO$1)+MINS_AS_SUB('14-15 Teamsheets'!$S$2:$Z$136,$A150,'14-15 Teamsheets'!$C$2:$C$136,BO$1)</f>
        <v>0</v>
      </c>
      <c r="BT150" s="71">
        <f>APPS('05-06 Teamsheets'!$H$2:$R$71,$A150,'05-06 Teamsheets'!$C$2:$C$71,B$1)+SUBS('05-06 Teamsheets'!$S$2:$W$71,$A150,'05-06 Teamsheets'!$C$2:$C$71,B$1)+APPS('06-07 Teamsheets'!$H$2:$R$83,$A150,'06-07 Teamsheets'!$C$2:$C$83,G$1)+SUBS('06-07 Teamsheets'!$S$2:$Z$83,$A150,'06-07 Teamsheets'!$C$2:$C$83,G$1)+APPS('07-08 Teamsheets'!$H$2:$R$88,$A150,'07-08 Teamsheets'!$C$2:$C$88,L$1)+SUBS('07-08 Teamsheets'!$S$2:$Z$88,$A150,'07-08 Teamsheets'!$C$2:$C$88,L$1)+APPS('08-09 Teamsheets'!$H$2:$R$92,$A150,'08-09 Teamsheets'!$C$2:$C$92,Q$1)+SUBS('08-09 Teamsheets'!$S$2:$Z$92,$A150,'08-09 Teamsheets'!$C$2:$C$92,Q$1)+APPS('09-10 Teamsheets'!$H$2:$R$98,$A150,'09-10 Teamsheets'!$C$2:$C$98,Q$1)+SUBS('09-10 Teamsheets'!$S$2:$Z$98,$A150,'09-10 Teamsheets'!$C$2:$C$98,Q$1)+APPS('10-11 Teamsheets'!$H$2:$R$107,$A150,'10-11 Teamsheets'!$C$2:$C$107,Q$1)+SUBS('10-11 Teamsheets'!$S$2:$Z$107,$A150,'10-11 Teamsheets'!$C$2:$C$107,Q$1)+APPS('11-12 Teamsheets'!$H$2:$R$119,$A150,'11-12 Teamsheets'!$C$2:$C$119,Q$1)+SUBS('11-12 Teamsheets'!$S$2:$Z$119,$A150,'11-12 Teamsheets'!$C$2:$C$119,Q$1)+APPS('12-13 Teamsheets'!$H$2:$R$126,$A150,'12-13 Teamsheets'!$C$2:$C$126,Q$1)+SUBS('12-13 Teamsheets'!$S$2:$Z$126,$A150,'12-13 Teamsheets'!$C$2:$C$126,Q$1)+APPS('13-14 Teamsheets'!$H$2:$R$132,$A150,'13-14 Teamsheets'!$C$2:$C$132,Q$1)+SUBS('13-14 Teamsheets'!$S$2:$Z$132,$A150,'13-14 Teamsheets'!$C$2:$C$132,Q$1)+APPS('14-15 Teamsheets'!$H$2:$R$136,$A150,'14-15 Teamsheets'!$C$2:$C$136,Q$1)+SUBS('14-15 Teamsheets'!$S$2:$Z$136,$A150,'14-15 Teamsheets'!$C$2:$C$136,Q$1)</f>
        <v>4</v>
      </c>
      <c r="BU150" s="132">
        <v>0</v>
      </c>
      <c r="BV150" s="27">
        <f>APPS('07-08 Teamsheets'!$H$2:$R$88,$A150,'07-08 Teamsheets'!$C$2:$C$88,AZ$1)+SUBS('07-08 Teamsheets'!$S$2:$Z$88,$A150,'07-08 Teamsheets'!$C$2:$C$88,AZ$1)+APPS('11-12 Teamsheets'!$H$2:$R$119,$A150,'11-12 Teamsheets'!$C$2:$C$119,AZ$1)+SUBS('11-12 Teamsheets'!$S$2:$Z$119,$A150,'11-12 Teamsheets'!$C$2:$C$119,AZ$1)+APPS('12-13 Teamsheets'!$H$2:$R$126,$A150,'12-13 Teamsheets'!$C$2:$C$126,AZ$1)+SUBS('12-13 Teamsheets'!$S$2:$Z$126,$A150,'12-13 Teamsheets'!$C$2:$C$126,AZ$1)+APPS('13-14 Teamsheets'!$H$2:$R$132,$A150,'13-14 Teamsheets'!$C$2:$C$132,AZ$1)+SUBS('13-14 Teamsheets'!$S$2:$Z$132,$A150,'13-14 Teamsheets'!$C$2:$C$132,AZ$1)+APPS('14-15 Teamsheets'!$H$2:$R$136,$A150,'14-15 Teamsheets'!$C$2:$C$136,AZ$1)+SUBS('14-15 Teamsheets'!$S$2:$Z$136,$A150,'14-15 Teamsheets'!$C$2:$C$136,AZ$1)+APPS('08-09 Teamsheets'!$H$2:$R$92,$A150,'08-09 Teamsheets'!$C$2:$C$92,BE$1)+APPS('09-10 Teamsheets'!$H$2:$R$98,$A150,'09-10 Teamsheets'!$C$2:$C$98,BE$1)+SUBS('08-09 Teamsheets'!$S$2:$Z$92,$A150,'08-09 Teamsheets'!$C$2:$C$92,BE$1)+SUBS('09-10 Teamsheets'!$S$2:$Z$98,$A150,'09-10 Teamsheets'!$C$2:$C$98,BE$1)+APPS('10-11 Teamsheets'!$H$2:$R$107,$A150,'10-11 Teamsheets'!$C$2:$C$107,BE$1)+SUBS('10-11 Teamsheets'!$S$2:$Z$107,$A150,'10-11 Teamsheets'!$C$2:$C$107,BE$1)+APPS('11-12 Teamsheets'!$H$2:$R$119,$A150,'11-12 Teamsheets'!$C$2:$C$119,BE$1)+SUBS('11-12 Teamsheets'!$S$2:$Z$119,$A150,'11-12 Teamsheets'!$C$2:$C$119,BE$1)+APPS('12-13 Teamsheets'!$H$2:$R$126,$A150,'12-13 Teamsheets'!$C$2:$C$126,BE$1)+SUBS('12-13 Teamsheets'!$S$2:$Z$126,$A150,'12-13 Teamsheets'!$C$2:$C$126,BE$1)+APPS('13-14 Teamsheets'!$H$2:$R$132,$A150,'13-14 Teamsheets'!$C$2:$C$132,BE$1)+SUBS('13-14 Teamsheets'!$S$2:$Z$132,$A150,'13-14 Teamsheets'!$C$2:$C$132,BE$1)+APPS('14-15 Teamsheets'!$H$2:$R$136,$A150,'14-15 Teamsheets'!$C$2:$C$136,BE$1)+SUBS('14-15 Teamsheets'!$S$2:$Z$136,$A150,'14-15 Teamsheets'!$C$2:$C$136,BE$1)</f>
        <v>0</v>
      </c>
      <c r="BW150" s="27">
        <f>APPS('07-08 Teamsheets'!$H$2:$R$88,$A150,'07-08 Teamsheets'!$C$2:$C$88,BJ$1)+APPS('08-09 Teamsheets'!$H$2:$R$92,$A150,'08-09 Teamsheets'!$C$2:$C$92,BJ$1)+APPS('09-10 Teamsheets'!$H$2:$R$98,$A150,'09-10 Teamsheets'!$C$2:$C$98,BJ$1)+SUBS('07-08 Teamsheets'!$S$2:$Z$88,$A150,'07-08 Teamsheets'!$C$2:$C$88,BJ$1)+SUBS('08-09 Teamsheets'!$S$2:$Z$92,$A150,'08-09 Teamsheets'!$C$2:$C$92,BJ$1)+SUBS('09-10 Teamsheets'!$S$2:$Z$98,$A150,'09-10 Teamsheets'!$C$2:$C$98,BJ$1)+APPS('10-11 Teamsheets'!$H$2:$R$107,$A150,'10-11 Teamsheets'!$C$2:$C$107,BJ$1)+SUBS('10-11 Teamsheets'!$S$2:$Z$107,$A150,'10-11 Teamsheets'!$C$2:$C$107,BJ$1)+APPS('11-12 Teamsheets'!$H$2:$R$119,$A150,'11-12 Teamsheets'!$C$2:$C$119,BJ$1)+SUBS('11-12 Teamsheets'!$S$2:$Z$111,$A150,'11-12 Teamsheets'!$C$2:$C$119,BJ$1)+APPS('12-13 Teamsheets'!$H$2:$R$126,$A150,'12-13 Teamsheets'!$C$2:$C$126,BJ$1)+SUBS('12-13 Teamsheets'!$S$2:$Z$118,$A150,'12-13 Teamsheets'!$C$2:$C$126,BJ$1)+APPS('13-14 Teamsheets'!$H$2:$R$132,$A150,'13-14 Teamsheets'!$C$2:$C$132,BJ$1)+SUBS('13-14 Teamsheets'!$S$2:$Z$124,$A150,'13-14 Teamsheets'!$C$2:$C$132,BJ$1)+APPS('14-15 Teamsheets'!$H$2:$R$136,$A150,'14-15 Teamsheets'!$C$2:$C$136,BJ$1)+SUBS('14-15 Teamsheets'!$S$2:$Z$128,$A150,'14-15 Teamsheets'!$C$2:$C$136,BJ$1)</f>
        <v>0</v>
      </c>
      <c r="BX150" s="27">
        <f>APPS('07-08 Teamsheets'!$H$2:$R$88,$A150,'07-08 Teamsheets'!$C$2:$C$88,BO$1)+APPS('08-09 Teamsheets'!$H$2:$R$92,$A150,'08-09 Teamsheets'!$C$2:$C$92,BO$1)+APPS('09-10 Teamsheets'!$H$2:$R$98,$A150,'09-10 Teamsheets'!$C$2:$C$98,BO$1)+SUBS('07-08 Teamsheets'!$S$2:$Z$88,$A150,'07-08 Teamsheets'!$C$2:$C$88,BO$1)+SUBS('08-09 Teamsheets'!$S$2:$Z$92,$A150,'08-09 Teamsheets'!$C$2:$C$92,BO$1)+SUBS('09-10 Teamsheets'!$S$2:$Z$98,$A150,'09-10 Teamsheets'!$C$2:$C$98,BO$1)+APPS('10-11 Teamsheets'!$H$2:$R$107,$A150,'10-11 Teamsheets'!$C$2:$C$107,BO$1)+SUBS('10-11 Teamsheets'!$S$2:$Z$107,$A150,'10-11 Teamsheets'!$C$2:$C$107,BO$1)+APPS('11-12 Teamsheets'!$H$2:$R$119,$A150,'11-12 Teamsheets'!$C$2:$C$119,BO$1)+SUBS('11-12 Teamsheets'!$S$2:$Z$119,$A150,'11-12 Teamsheets'!$C$2:$C$119,BO$1)+APPS('12-13 Teamsheets'!$H$2:$R$126,$A150,'12-13 Teamsheets'!$C$2:$C$126,BO$1)+SUBS('12-13 Teamsheets'!$S$2:$Z$126,$A150,'12-13 Teamsheets'!$C$2:$C$126,BO$1)+APPS('13-14 Teamsheets'!$H$2:$R$132,$A150,'13-14 Teamsheets'!$C$2:$C$132,BO$1)+SUBS('13-14 Teamsheets'!$S$2:$Z$132,$A150,'13-14 Teamsheets'!$C$2:$C$132,BO$1)+APPS('14-15 Teamsheets'!$H$2:$R$136,$A150,'14-15 Teamsheets'!$C$2:$C$136,BO$1)+SUBS('14-15 Teamsheets'!$S$2:$Z$136,$A150,'14-15 Teamsheets'!$C$2:$C$136,BO$1)</f>
        <v>0</v>
      </c>
      <c r="BY150" s="28">
        <f t="shared" si="55"/>
        <v>0</v>
      </c>
      <c r="BZ150" s="27" t="str">
        <f>(APPS('05-06 Teamsheets'!$H$2:$R$71,$A150) + APPS('06-07 Teamsheets'!$H$2:$R$83,$A150) +APPS('07-08 Teamsheets'!$H$2:$R$88,$A150) + APPS('08-09 Teamsheets'!$H$2:$R$92,$A150)+APPS('09-10 Teamsheets'!$H$2:$R$98,$A150)+APPS('10-11 Teamsheets'!$H$2:$R$107,$A150)+APPS('11-12 Teamsheets'!$H$2:$R$119,$A150)+APPS('12-13 Teamsheets'!$H$2:$R$126,$A150)+APPS('13-14 Teamsheets'!$H$2:$R$132,$A150)+APPS('14-15 Teamsheets'!$H$2:$R$136,$A150)) &amp; "(" &amp; (SUBS('05-06 Teamsheets'!$S$2:$W$71,$A150)+SUBS('06-07 Teamsheets'!$S$2:$Z$83,$A150)+SUBS('07-08 Teamsheets'!$S$2:$Z$88,$A150) +SUBS('08-09 Teamsheets'!$S$2:$Z$92,$A150)+SUBS('09-10 Teamsheets'!$S$2:$Z$98,$A150)+SUBS('10-11 Teamsheets'!$S$2:$Z$107,$A150)+SUBS('11-12 Teamsheets'!$S$2:$Z$119,$A150)+SUBS('12-13 Teamsheets'!$S$2:$Z$126,$A150)+SUBS('13-14 Teamsheets'!$S$2:$Z$132,$A150)+SUBS('14-15 Teamsheets'!$S$2:$Z$136,$A150)) &amp; ")"</f>
        <v>4(0)</v>
      </c>
      <c r="CA150" s="28">
        <f t="shared" si="56"/>
        <v>4</v>
      </c>
      <c r="CB150" s="71">
        <f>GOALS('05-06 Teamsheets'!$H$2:$W$71,$A150,'05-06 Teamsheets'!$C$2:$C$71,B$1)+GOALS('06-07 Teamsheets'!$H$2:$Z$83,$A150,'06-07 Teamsheets'!$C$2:$C$83,G$1)+GOALS('07-08 Teamsheets'!$H$2:$Z$88,$A150,'07-08 Teamsheets'!$C$2:$C$88,L$1)+GOALS('08-09 Teamsheets'!$H$2:$Z$92,$A150,'08-09 Teamsheets'!$C$2:$C$92,Q$1)+GOALS('09-10 Teamsheets'!$H$2:$Z$98,$A150,'09-10 Teamsheets'!$C$2:$C$98,Q$1)+GOALS('10-11 Teamsheets'!$H$2:$Z$107,$A150,'10-11 Teamsheets'!$C$2:$C$107,Q$1)+GOALS('11-12 Teamsheets'!$H$2:$Z$119,$A150,'11-12 Teamsheets'!$C$2:$C$119,Q$1)+GOALS('12-13 Teamsheets'!$H$2:$Z$126,$A150,'12-13 Teamsheets'!$C$2:$C$126,Q$1)+GOALS('13-14 Teamsheets'!$H$2:$Z$132,$A150,'13-14 Teamsheets'!$C$2:$C$132,Q$1)+GOALS('14-15 Teamsheets'!$H$2:$Z$136,$A150,'14-15 Teamsheets'!$C$2:$C$136,Q$1)</f>
        <v>0</v>
      </c>
      <c r="CC150" s="27">
        <f>GOALS('05-06 Teamsheets'!$H$2:$W$71,$A150,'05-06 Teamsheets'!$C$2:$C$71,V$1)+GOALS('05-06 Teamsheets'!$H$2:$W$71,$A150,'05-06 Teamsheets'!$C$2:$C$71,AA$1)+GOALS('06-07 Teamsheets'!$H$2:$Z$83,$A150,'06-07 Teamsheets'!$C$2:$C$83,AF$1)+GOALS('06-07 Teamsheets'!$H$2:$Z$83,$A150,'06-07 Teamsheets'!$C$2:$C$83,AK$1)+GOALS('07-08 Teamsheets'!$H$2:$Z$88,$A150,'07-08 Teamsheets'!$C$2:$C$88,AP$1)+GOALS('07-08 Teamsheets'!$H$2:$Z$88,$A150,'07-08 Teamsheets'!$C$2:$C$88,AU$1)+GOALS('07-08 Teamsheets'!$H$2:$Z$88,$A150,'07-08 Teamsheets'!$C$2:$C$88,AZ$1)+GOALS('11-12 Teamsheets'!$H$2:$Z$119,$A150,'11-12 Teamsheets'!$C$2:$C$119,AZ$1)+GOALS('12-13 Teamsheets'!$H$2:$Z$120,$A150,'12-13 Teamsheets'!$C$2:$C$120,AZ$1)+GOALS('13-14 Teamsheets'!$H$2:$Z$126,$A150,'13-14 Teamsheets'!$C$2:$C$126,AZ$1)+GOALS('14-15 Teamsheets'!$H$2:$Z$130,$A150,'14-15 Teamsheets'!$C$2:$C$130,AZ$1)+GOALS('08-09 Teamsheets'!$H$2:$Z$92,$A150,'08-09 Teamsheets'!$C$2:$C$92,BE$1)+GOALS('09-10 Teamsheets'!$H$2:$Z$98,$A150,'09-10 Teamsheets'!$C$2:$C$98,BE$1)+GOALS('10-11 Teamsheets'!$H$2:$Z$107,$A150,'10-11 Teamsheets'!$C$2:$C$107,BE$1)+GOALS('11-12 Teamsheets'!$H$2:$Z$119,$A150,'11-12 Teamsheets'!$C$2:$C$119,BE$1)+GOALS('12-13 Teamsheets'!$H$2:$Z$126,$A150,'12-13 Teamsheets'!$C$2:$C$126,BE$1)+GOALS('13-14 Teamsheets'!$H$2:$Z$132,$A150,'13-14 Teamsheets'!$C$2:$C$132,BE$1)+GOALS('14-15 Teamsheets'!$H$2:$Z$136,$A150,'14-15 Teamsheets'!$C$2:$C$136,BE$1)</f>
        <v>0</v>
      </c>
      <c r="CD150" s="27">
        <f>GOALS('07-08 Teamsheets'!$H$2:$Z$88,$A150,'07-08 Teamsheets'!$C$2:$C$88,BJ$1)
+GOALS('08-09 Teamsheets'!$H$2:$Z$92,$A150,'08-09 Teamsheets'!$C$2:$C$92,BJ$1)
+GOALS('09-10 Teamsheets'!$H$2:$Z$98,$A150,'09-10 Teamsheets'!$C$2:$C$98,BJ$1)
+GOALS('10-11 Teamsheets'!$H$2:$Z$107,$A150,'10-11 Teamsheets'!$C$2:$C$107,BJ$1)
+GOALS('11-12 Teamsheets'!$H$2:$Z$119,$A150,'11-12 Teamsheets'!$C$2:$C$119,BJ$1)
+GOALS('12-13 Teamsheets'!$H$2:$Z$124,$A150,'12-13 Teamsheets'!$C$2:$C$124,BJ$1)+GOALS('13-14 Teamsheets'!$H$2:$Z$130,$A150,'13-14 Teamsheets'!$C$2:$C$130,BJ$1)+GOALS('14-15 Teamsheets'!$H$2:$Z$134,$A150,'14-15 Teamsheets'!$C$2:$C$134,BJ$1)
+GOALS('07-08 Teamsheets'!$H$2:$Z$88,$A150,'07-08 Teamsheets'!$C$2:$C$88,BO$1)
+GOALS('08-09 Teamsheets'!$H$2:$Z$92,$A150,'08-09 Teamsheets'!$C$2:$C$92,BO$1)
+GOALS('09-10 Teamsheets'!$H$2:$Z$98,$A150,'09-10 Teamsheets'!$C$2:$C$98,BO$1)
+GOALS('10-11 Teamsheets'!$H$2:$Z$107,$A150,'10-11 Teamsheets'!$C$2:$C$107,BO$1)
+GOALS('11-12 Teamsheets'!$H$2:$Z$119,$A150,'11-12 Teamsheets'!$C$2:$C$119,BO$1)
+GOALS('12-13 Teamsheets'!$H$2:$Z$126,$A150,'12-13 Teamsheets'!$C$2:$C$126,BO$1)+GOALS('13-14 Teamsheets'!$H$2:$Z$132,$A150,'13-14 Teamsheets'!$C$2:$C$132,BO$1)+GOALS('14-15 Teamsheets'!$H$2:$Z$136,$A150,'14-15 Teamsheets'!$C$2:$C$136,BO$1)</f>
        <v>0</v>
      </c>
      <c r="CE150" s="28">
        <f t="shared" si="57"/>
        <v>0</v>
      </c>
      <c r="CF150" s="27" t="str">
        <f>(GOALS('05-06 Teamsheets'!$H$2:$R$71,$A150) +GOALS('06-07 Teamsheets'!$H$2:$R$83,$A150) +  GOALS('07-08 Teamsheets'!$H$2:$R$88,$A150) + GOALS('08-09 Teamsheets'!$H$2:$R$92,$A150)+GOALS('09-10 Teamsheets'!$H$2:$R$98,$A150)+GOALS('10-11 Teamsheets'!$H$2:$R$107,$A150)+GOALS('11-12 Teamsheets'!$H$2:$R$119,$A150)+GOALS('12-13 Teamsheets'!$H$2:$R$126,$A150)+GOALS('13-14 Teamsheets'!$H$2:$R$132,$A150)+GOALS('14-15 Teamsheets'!$H$2:$R$136,$A150)) &amp; "(" &amp; (GOALS('05-06 Teamsheets'!$S$2:$W$71,$A150)+GOALS('06-07 Teamsheets'!$S$2:$Z$83,$A150)+GOALS('07-08 Teamsheets'!$S$2:$Z$88,$A150)+GOALS('08-09 Teamsheets'!$S$2:$Z$92,$A150)+GOALS('09-10 Teamsheets'!$S$2:$Z$98,$A150)+GOALS('10-11 Teamsheets'!$S$2:$Z$107,$A150)+GOALS('11-12 Teamsheets'!$S$2:$Z$119,$A150)+GOALS('12-13 Teamsheets'!$S$2:$Z$126,$A150)+GOALS('13-14 Teamsheets'!$S$2:$Z$132,$A150)+GOALS('14-15 Teamsheets'!$S$2:$Z$136,$A150)) &amp; ")"</f>
        <v>0(0)</v>
      </c>
      <c r="CG150" s="28">
        <f t="shared" si="58"/>
        <v>0</v>
      </c>
      <c r="CH150" s="71">
        <f t="shared" si="35"/>
        <v>0</v>
      </c>
      <c r="CI150" s="83">
        <f t="shared" si="36"/>
        <v>0</v>
      </c>
      <c r="CJ150" s="77">
        <f t="shared" si="37"/>
        <v>0</v>
      </c>
      <c r="CK150" s="74" t="str">
        <f>(CARDS('05-06 Teamsheets'!$H$2:$W$71,$A150,$CX$2)+CARDS('06-07 Teamsheets'!$H$2:$Z$83,$A150,$CX$2)+CARDS('07-08 Teamsheets'!$H$2:$Z$88,$A150,$CX$2)+CARDS('08-09 Teamsheets'!$H$2:$Z$92,$A150,$CX$2)+CARDS('09-10 Teamsheets'!$H$2:$Z$98,$A150,$CX$2)+CARDS('10-11 Teamsheets'!$H$2:$Z$107,$A150,$CX$2)+CARDS('11-12 Teamsheets'!$H$2:$Z$119,$A150,$CX$2)+CARDS('12-13 Teamsheets'!$H$2:$Z$126,$A150,$CX$2)+CARDS('13-14 Teamsheets'!$H$2:$Z$130,$A150,$CX$2)) &amp; "(" &amp; (CARDS('05-06 Teamsheets'!$H$2:$W$71,$A150,$CX$3)+CARDS('06-07 Teamsheets'!$H$2:$Z$83,$A150,$CX$3)+CARDS('07-08 Teamsheets'!$H$2:$Z$88,$A150,$CX$3)+CARDS('08-09 Teamsheets'!$H$2:$Z$92,$A150,$CX$3)+CARDS('09-10 Teamsheets'!$H$2:$Z$98,$A150,$CX$3)+CARDS('10-11 Teamsheets'!$H$2:$Z$107,$A150,$CX$3)+CARDS('11-12 Teamsheets'!$H$2:$Z$119,$A150,$CX$3)+CARDS('13-14 Teamsheets'!$H$2:$Z$130,$A150,$CX$3)) &amp; ")"</f>
        <v>0(0)</v>
      </c>
      <c r="CL150" s="28">
        <f t="shared" si="53"/>
        <v>360</v>
      </c>
      <c r="CM150" s="28">
        <f t="shared" si="47"/>
        <v>0</v>
      </c>
      <c r="CN150" s="77">
        <f t="shared" si="54"/>
        <v>360</v>
      </c>
      <c r="CO150" s="28">
        <f t="shared" si="51"/>
        <v>90</v>
      </c>
      <c r="CP150" s="28">
        <f t="shared" si="52"/>
        <v>0</v>
      </c>
      <c r="CQ150" s="77">
        <f t="shared" si="24"/>
        <v>0</v>
      </c>
      <c r="CS150" s="71">
        <f t="shared" si="48"/>
        <v>138</v>
      </c>
      <c r="CT150" s="83">
        <f t="shared" si="49"/>
        <v>118</v>
      </c>
      <c r="CU150" s="77">
        <f t="shared" si="50"/>
        <v>101</v>
      </c>
    </row>
    <row r="151" spans="1:102" x14ac:dyDescent="0.2">
      <c r="A151" s="112" t="s">
        <v>3822</v>
      </c>
      <c r="B151" s="27" t="s">
        <v>1635</v>
      </c>
      <c r="C151" s="27" t="s">
        <v>1635</v>
      </c>
      <c r="D151" s="27">
        <v>0</v>
      </c>
      <c r="E151" s="27" t="s">
        <v>1635</v>
      </c>
      <c r="F151" s="82">
        <v>0</v>
      </c>
      <c r="G151" s="27" t="s">
        <v>1635</v>
      </c>
      <c r="H151" s="27" t="s">
        <v>1635</v>
      </c>
      <c r="I151" s="27">
        <v>0</v>
      </c>
      <c r="J151" s="27" t="s">
        <v>1635</v>
      </c>
      <c r="K151" s="82">
        <v>0</v>
      </c>
      <c r="L151" s="27" t="s">
        <v>1635</v>
      </c>
      <c r="M151" s="27" t="s">
        <v>1635</v>
      </c>
      <c r="N151" s="27">
        <v>0</v>
      </c>
      <c r="O151" s="27" t="s">
        <v>1635</v>
      </c>
      <c r="P151" s="82">
        <v>0</v>
      </c>
      <c r="Q151" s="27" t="str">
        <f>(APPS('08-09 Teamsheets'!$H$2:$R$92,$A151,'08-09 Teamsheets'!$C$2:$C$92,Q$1)+APPS('09-10 Teamsheets'!$H$2:$R$98,$A151,'09-10 Teamsheets'!$C$2:$C$98,Q$1)+APPS('10-11 Teamsheets'!$H$2:$R$107,$A151,'10-11 Teamsheets'!$C$2:$C$107,Q$1)+APPS('11-12 Teamsheets'!$H$2:$R$119,$A151,'11-12 Teamsheets'!$C$2:$C$119,Q$1)+APPS('12-13 Teamsheets'!$H$2:$R$126,$A151,'12-13 Teamsheets'!$C$2:$C$126,Q$1)+APPS('13-14 Teamsheets'!$H$2:$R$132,$A151,'13-14 Teamsheets'!$C$2:$C$132,Q$1)+APPS('14-15 Teamsheets'!$H$2:$R$136,$A151,'14-15 Teamsheets'!$C$2:$C$136,Q$1)) &amp; "(" &amp; (SUBS('08-09 Teamsheets'!$S$2:$Z$92,$A151,'08-09 Teamsheets'!$C$2:$C$92,Q$1)+SUBS('09-10 Teamsheets'!$S$2:$Z$98,$A151,'09-10 Teamsheets'!$C$2:$C$98,Q$1)+SUBS('10-11 Teamsheets'!$S$2:$Z$107,$A151,'10-11 Teamsheets'!$C$2:$C$107,Q$1)+SUBS('11-12 Teamsheets'!$S$2:$Z$119,$A151,'11-12 Teamsheets'!$C$2:$C$119,Q$1)+SUBS('12-13 Teamsheets'!$S$2:$Z$126,$A151,'12-13 Teamsheets'!$C$2:$C$126,Q$1)+SUBS('13-14 Teamsheets'!$S$2:$Z$132,$A151,'13-14 Teamsheets'!$C$2:$C$132,Q$1)+SUBS('14-15 Teamsheets'!$S$2:$Z$136,$A151,'14-15 Teamsheets'!$C$2:$C$136,Q$1)) &amp; ")"</f>
        <v>0(1)</v>
      </c>
      <c r="R151" s="27" t="str">
        <f>(GOALS('08-09 Teamsheets'!$H$2:$R$92,$A151,'08-09 Teamsheets'!$C$2:$C$92,Q$1)+GOALS('09-10 Teamsheets'!$H$2:$R$98,$A151,'09-10 Teamsheets'!$C$2:$C$98,Q$1)+GOALS('10-11 Teamsheets'!$H$2:$R$107,$A151,'10-11 Teamsheets'!$C$2:$C$107,Q$1)+GOALS('11-12 Teamsheets'!$H$2:$R$119,$A151,'11-12 Teamsheets'!$C$2:$C$119,Q$1)+GOALS('12-13 Teamsheets'!$H$2:$R$126,$A151,'12-13 Teamsheets'!$C$2:$C$126,Q$1)+GOALS('13-14 Teamsheets'!$H$2:$R$132,$A151,'13-14 Teamsheets'!$C$2:$C$132,Q$1)+GOALS('14-15 Teamsheets'!$H$2:$R$136,$A151,'14-15 Teamsheets'!$C$2:$C$136,Q$1)) &amp; "(" &amp; (GOALS('08-09 Teamsheets'!$S$2:$Z$92,$A151,'08-09 Teamsheets'!$C$2:$C$92,Q$1)+GOALS('09-10 Teamsheets'!$S$2:$Z$98,$A151,'09-10 Teamsheets'!$C$2:$C$98,Q$1)+GOALS('10-11 Teamsheets'!$S$2:$Z$107,$A151,'10-11 Teamsheets'!$C$2:$C$107,Q$1)+GOALS('11-12 Teamsheets'!$S$2:$Z$119,$A151,'11-12 Teamsheets'!$C$2:$C$119,Q$1)+GOALS('12-13 Teamsheets'!$S$2:$Z$126,$A151,'12-13 Teamsheets'!$C$2:$C$126,Q$1)+GOALS('13-14 Teamsheets'!$S$2:$Z$132,$A151,'13-14 Teamsheets'!$C$2:$C$132,Q$1)+GOALS('14-15 Teamsheets'!$S$2:$Z$136,$A151,'14-15 Teamsheets'!$C$2:$C$136,Q$1)) &amp; ")"</f>
        <v>0(0)</v>
      </c>
      <c r="S151" s="27">
        <f>Clean_sheet('08-09 Teamsheets'!$C$2:$H$92,$A151,Q$1)+Clean_sheet('09-10 Teamsheets'!$C$2:$H$98,$A151,Q$1)+Clean_sheet('10-11 Teamsheets'!$C$2:$H$107,$A151,Q$1)+Clean_sheet('11-12 Teamsheets'!$C$2:$H$119,$A151,Q$1)+Clean_sheet('12-13 Teamsheets'!$C$2:$H$126,$A151,Q$1)+Clean_sheet('13-14 Teamsheets'!$C$2:$H$132,$A151,Q$1)+Clean_sheet('14-15 Teamsheets'!$C$2:$H$136,$A151,Q$1)</f>
        <v>0</v>
      </c>
      <c r="T151" s="27" t="str">
        <f>(CARDS('08-09 Teamsheets'!$H$2:$Z$92,$A151,$CX$2,'08-09 Teamsheets'!$C$2:$C$92,Q$1)+CARDS('09-10 Teamsheets'!$H$2:$Z$98,$A151,$CX$2,'09-10 Teamsheets'!$C$2:$C$98,Q$1)+CARDS('10-11 Teamsheets'!$H$2:$Z$107,$A151,$CX$2,'10-11 Teamsheets'!$C$2:$C$107,Q$1)+CARDS('11-12 Teamsheets'!$H$2:$Z$119,$A151,$CX$2,'11-12 Teamsheets'!$C$2:$C$119,Q$1)+CARDS('12-13 Teamsheets'!$H$2:$Z$126,$A151,$CX$2,'12-13 Teamsheets'!$C$2:$C$126,Q$1)+CARDS('13-14 Teamsheets'!$H$2:$Z$132,$A151,$CX$2,'13-14 Teamsheets'!$C$2:$C$132,Q$1)+CARDS('14-15 Teamsheets'!$H$2:$Z$136,$A151,$CX$2,'14-15 Teamsheets'!$C$2:$C$136,Q$1)) &amp; "(" &amp; (CARDS('08-09 Teamsheets'!$H$2:$Z$92,$A151,$CX$3,'08-09 Teamsheets'!$C$2:$C$92,Q$1)+CARDS('09-10 Teamsheets'!$H$2:$Z$98,$A151,$CX$3,'09-10 Teamsheets'!$C$2:$C$98,Q$1)+CARDS('10-11 Teamsheets'!$H$2:$Z$107,$A151,$CX$3,'10-11 Teamsheets'!$C$2:$C$107,Q$1)+CARDS('11-12 Teamsheets'!$H$2:$Z$119,$A151,$CX$3,'11-12 Teamsheets'!$C$2:$C$119,Q$1)+CARDS('12-13 Teamsheets'!$H$2:$Z$126,$A151,$CX$3,'12-13 Teamsheets'!$C$2:$C$126,Q$1)+CARDS('13-14 Teamsheets'!$H$2:$Z$132,$A151,$CX$3,'13-14 Teamsheets'!$C$2:$C$132,Q$1)+CARDS('14-15 Teamsheets'!$H$2:$Z$136,$A151,$CX$3,'14-15 Teamsheets'!$C$2:$C$136,Q$1)) &amp; ")"</f>
        <v>0(0)</v>
      </c>
      <c r="U151" s="82">
        <f>MINS_PLAYED('08-09 Teamsheets'!$H$2:$R$92,$A151,'08-09 Teamsheets'!$C$2:$C$92,Q$1)+MINS_PLAYED('09-10 Teamsheets'!$H$2:$R$98,$A151,'09-10 Teamsheets'!$C$2:$C$98,Q$1)+ MINS_AS_SUB('08-09 Teamsheets'!$S$2:$Z$92,$A151,'08-09 Teamsheets'!$C$2:$C$92,Q$1)+ MINS_AS_SUB('09-10 Teamsheets'!$S$2:$Z$98,$A151,'09-10 Teamsheets'!$C$2:$C$98,Q$1)+MINS_PLAYED('10-11 Teamsheets'!$H$2:$R$107,$A151,'10-11 Teamsheets'!$C$2:$C$107,Q$1)+MINS_AS_SUB('10-11 Teamsheets'!$S$2:$Z$107,$A151,'10-11 Teamsheets'!$C$2:$C$107,Q$1)+MINS_PLAYED('11-12 Teamsheets'!$H$2:$R$119,$A151,'11-12 Teamsheets'!$C$2:$C$119,Q$1)+MINS_AS_SUB('11-12 Teamsheets'!$S$2:$Z$119,$A151,'11-12 Teamsheets'!$C$2:$C$119,Q$1)+MINS_PLAYED('12-13 Teamsheets'!$H$2:$R$126,$A151,'12-13 Teamsheets'!$C$2:$C$126,Q$1)+MINS_AS_SUB('12-13 Teamsheets'!$S$2:$Z$126,$A151,'12-13 Teamsheets'!$C$2:$C$126,Q$1)+MINS_PLAYED('13-14 Teamsheets'!$H$2:$R$132,$A151,'13-14 Teamsheets'!$C$2:$C$132,Q$1)+MINS_AS_SUB('13-14 Teamsheets'!$S$2:$Z$132,$A151,'13-14 Teamsheets'!$C$2:$C$132,Q$1)+MINS_PLAYED('14-15 Teamsheets'!$H$2:$R$136,$A151,'14-15 Teamsheets'!$C$2:$C$136,Q$1)+MINS_AS_SUB('14-15 Teamsheets'!$S$2:$Z$136,$A151,'14-15 Teamsheets'!$C$2:$C$136,Q$1)</f>
        <v>15</v>
      </c>
      <c r="V151" s="27" t="s">
        <v>1635</v>
      </c>
      <c r="W151" s="27" t="s">
        <v>1635</v>
      </c>
      <c r="X151" s="27">
        <v>0</v>
      </c>
      <c r="Y151" s="27" t="s">
        <v>1635</v>
      </c>
      <c r="Z151" s="82">
        <v>0</v>
      </c>
      <c r="AA151" s="27" t="s">
        <v>1635</v>
      </c>
      <c r="AB151" s="27" t="s">
        <v>1635</v>
      </c>
      <c r="AC151" s="27">
        <v>0</v>
      </c>
      <c r="AD151" s="27" t="s">
        <v>1635</v>
      </c>
      <c r="AE151" s="82">
        <v>0</v>
      </c>
      <c r="AF151" s="27" t="s">
        <v>1635</v>
      </c>
      <c r="AG151" s="27" t="s">
        <v>1635</v>
      </c>
      <c r="AH151" s="27">
        <v>0</v>
      </c>
      <c r="AI151" s="27" t="s">
        <v>1635</v>
      </c>
      <c r="AJ151" s="82">
        <v>0</v>
      </c>
      <c r="AK151" s="27" t="s">
        <v>1635</v>
      </c>
      <c r="AL151" s="27" t="s">
        <v>1635</v>
      </c>
      <c r="AM151" s="27">
        <v>0</v>
      </c>
      <c r="AN151" s="27" t="s">
        <v>1635</v>
      </c>
      <c r="AO151" s="82">
        <v>0</v>
      </c>
      <c r="AP151" s="27" t="s">
        <v>1635</v>
      </c>
      <c r="AQ151" s="27" t="s">
        <v>1635</v>
      </c>
      <c r="AR151" s="27">
        <v>0</v>
      </c>
      <c r="AS151" s="27" t="s">
        <v>1635</v>
      </c>
      <c r="AT151" s="82">
        <v>0</v>
      </c>
      <c r="AU151" s="27" t="s">
        <v>1635</v>
      </c>
      <c r="AV151" s="27" t="s">
        <v>1635</v>
      </c>
      <c r="AW151" s="27">
        <v>0</v>
      </c>
      <c r="AX151" s="27" t="s">
        <v>1635</v>
      </c>
      <c r="AY151" s="82">
        <v>0</v>
      </c>
      <c r="AZ151" s="27" t="str">
        <f>(APPS('07-08 Teamsheets'!$H$2:$R$88,$A151,'07-08 Teamsheets'!$C$2:$C$88,AZ$1)+APPS('11-12 Teamsheets'!$H$2:$R$119,$A151,'11-12 Teamsheets'!$C$2:$C$119,AZ$1)+APPS('12-13 Teamsheets'!$H$2:$R$126,$A151,'12-13 Teamsheets'!$C$2:$C$126,AZ$1)+APPS('13-14 Teamsheets'!$H$2:$R$132,$A151,'13-14 Teamsheets'!$C$2:$C$132,AZ$1)+APPS('14-15 Teamsheets'!$H$2:$R$136,$A151,'14-15 Teamsheets'!$C$2:$C$136,AZ$1)) &amp; "(" &amp; (SUBS('07-08 Teamsheets'!$S$2:$Z$88,$A151,'07-08 Teamsheets'!$C$2:$C$88,AZ$1)+SUBS('11-12 Teamsheets'!$S$2:$Z$119,$A151,'11-12 Teamsheets'!$C$2:$C$119,AZ$1)+SUBS('12-13 Teamsheets'!$S$2:$Z$126,$A151,'12-13 Teamsheets'!$C$2:$C$126,AZ$1)+SUBS('13-14 Teamsheets'!$S$2:$Z$132,$A151,'13-14 Teamsheets'!$C$2:$C$132,AZ$1)+SUBS('14-15 Teamsheets'!$S$2:$Z$136,$A151,'14-15 Teamsheets'!$C$2:$C$136,AZ$1)) &amp; ")"</f>
        <v>0(0)</v>
      </c>
      <c r="BA151" s="27" t="str">
        <f>(GOALS('07-08 Teamsheets'!$H$2:$R$88,$A151,'07-08 Teamsheets'!$C$2:$C$88,AZ$1)+GOALS('11-12 Teamsheets'!$H$2:$R$119,$A151,'11-12 Teamsheets'!$C$2:$C$119,AZ$1)+GOALS('12-13 Teamsheets'!$H$2:$R$126,$A151,'12-13 Teamsheets'!$C$2:$C$126,AZ$1)+GOALS('13-14 Teamsheets'!$H$2:$R$132,$A151,'13-14 Teamsheets'!$C$2:$C$132,AZ$1)+GOALS('14-15 Teamsheets'!$H$2:$R$136,$A151,'14-15 Teamsheets'!$C$2:$C$136,AZ$1)) &amp; "(" &amp; (GOALS('07-08 Teamsheets'!$S$2:$Z$88,$A151,'07-08 Teamsheets'!$C$2:$C$88,AZ$1)+GOALS('11-12 Teamsheets'!$S$2:$Z$119,$A151,'11-12 Teamsheets'!$C$2:$C$119,AZ$1)+GOALS('12-13 Teamsheets'!$S$2:$Z$126,$A151,'12-13 Teamsheets'!$C$2:$C$126,AZ$1)+GOALS('13-14 Teamsheets'!$S$2:$Z$132,$A151,'13-14 Teamsheets'!$C$2:$C$132,AZ$1)+GOALS('14-15 Teamsheets'!$S$2:$Z$136,$A151,'14-15 Teamsheets'!$C$2:$C$136,AZ$1)) &amp; ")"</f>
        <v>0(0)</v>
      </c>
      <c r="BB151" s="27">
        <f>Clean_sheet('07-08 Teamsheets'!$C$2:$H$92,$A151,AZ$1)+Clean_sheet('11-12 Teamsheets'!$C$2:$H$119,$A151,AZ$1)+Clean_sheet('12-13 Teamsheets'!$C$2:$H$126,$A151,AZ$1)+Clean_sheet('13-14 Teamsheets'!$C$2:$H$132,$A151,AZ$1)+Clean_sheet('14-15 Teamsheets'!$C$2:$H$136,$A151,AZ$1)</f>
        <v>0</v>
      </c>
      <c r="BC151" s="27" t="str">
        <f>(CARDS('07-08 Teamsheets'!$H$2:$Z$88,$A151,$CX$2,'07-08 Teamsheets'!$C$2:$C$88,AZ$1)+CARDS('11-12 Teamsheets'!$H$2:$Z$119,$A151,$CX$2,'11-12 Teamsheets'!$C$2:$C$119,AZ$1)+CARDS('12-13 Teamsheets'!$H$2:$Z$126,$A151,$CX$2,'12-13 Teamsheets'!$C$2:$C$126,AZ$1)+CARDS('13-14 Teamsheets'!$H$2:$Z$132,$A151,$CX$2,'13-14 Teamsheets'!$C$2:$C$132,AZ$1)+CARDS('14-15 Teamsheets'!$H$2:$Z$136,$A151,$CX$2,'14-15 Teamsheets'!$C$2:$C$136,AZ$1)) &amp; "(" &amp; (CARDS('07-08 Teamsheets'!$H$2:$Z$88,$A151,$CX$3,'07-08 Teamsheets'!$C$2:$C$88,AZ$1)+CARDS('11-12 Teamsheets'!$H$2:$Z$119,$A151,$CX$3,'11-12 Teamsheets'!$C$2:$C$119,AZ$1)+CARDS('12-13 Teamsheets'!$H$2:$Z$126,$A151,$CX$3,'12-13 Teamsheets'!$C$2:$C$126,AZ$1)+CARDS('13-14 Teamsheets'!$H$2:$Z$132,$A151,$CX$3,'13-14 Teamsheets'!$C$2:$C$132,AZ$1)+CARDS('14-15 Teamsheets'!$H$2:$Z$136,$A151,$CX$3,'14-15 Teamsheets'!$C$2:$C$136,AZ$1)) &amp; ")"</f>
        <v>0(0)</v>
      </c>
      <c r="BD151" s="82">
        <f>MINS_PLAYED('07-08 Teamsheets'!$H$2:$R$88,$A151,'07-08 Teamsheets'!$C$2:$C$88,AZ$1)+MINS_PLAYED('11-12 Teamsheets'!$H$2:$R$119,$A151,'11-12 Teamsheets'!$C$2:$C$119,AZ$1)+MINS_PLAYED('12-13 Teamsheets'!$H$2:$R$126,$A151,'12-13 Teamsheets'!$C$2:$C$126,AZ$1)+MINS_PLAYED('13-14 Teamsheets'!$H$2:$R$132,$A151,'13-14 Teamsheets'!$C$2:$C$132,AZ$1)+MINS_PLAYED('14-15 Teamsheets'!$H$2:$R$136,$A151,'14-15 Teamsheets'!$C$2:$C$136,AZ$1)+MINS_AS_SUB('07-08 Teamsheets'!$S$2:$Z$88,$A151,'07-08 Teamsheets'!$C$2:$C$88,AZ$1)+MINS_AS_SUB('11-12 Teamsheets'!$S$2:$Z$119,$A151,'11-12 Teamsheets'!$C$2:$C$119,AZ$1)+MINS_AS_SUB('12-13 Teamsheets'!$S$2:$Z$126,$A151,'12-13 Teamsheets'!$C$2:$C$126,AZ$1)+MINS_AS_SUB('13-14 Teamsheets'!$S$2:$Z$132,$A151,'13-14 Teamsheets'!$C$2:$C$132,AZ$1)+MINS_AS_SUB('14-15 Teamsheets'!$S$2:$Z$136,$A151,'14-15 Teamsheets'!$C$2:$C$136,AZ$1)</f>
        <v>0</v>
      </c>
      <c r="BE151" s="27" t="str">
        <f>(APPS('08-09 Teamsheets'!$H$2:$R$92,$A151,'08-09 Teamsheets'!$C$2:$C$92,BE$1)+APPS('09-10 Teamsheets'!$H$2:$R$98,$A151,'09-10 Teamsheets'!$C$2:$C$98,BE$1)+APPS('10-11 Teamsheets'!$H$2:$R$107,$A151,'10-11 Teamsheets'!$C$2:$C$107,BE$1)+APPS('11-12 Teamsheets'!$H$2:$R$119,$A151,'11-12 Teamsheets'!$C$2:$C$119,BE$1)+APPS('12-13 Teamsheets'!$H$2:$R$126,$A151,'12-13 Teamsheets'!$C$2:$C$126,BE$1)+APPS('13-14 Teamsheets'!$H$2:$R$132,$A151,'13-14 Teamsheets'!$C$2:$C$132,BE$1)+APPS('14-15 Teamsheets'!$H$2:$R$136,$A151,'14-15 Teamsheets'!$C$2:$C$136,BE$1)) &amp; "(" &amp; (SUBS('08-09 Teamsheets'!$S$2:$Z$92,$A151,'08-09 Teamsheets'!$C$2:$C$92,BE$1)+SUBS('09-10 Teamsheets'!$S$2:$Z$98,$A151,'09-10 Teamsheets'!$C$2:$C$98,BE$1)+SUBS('10-11 Teamsheets'!$S$2:$Z$107,$A151,'10-11 Teamsheets'!$C$2:$C$107,BE$1)+SUBS('11-12 Teamsheets'!$S$2:$Z$119,$A151,'11-12 Teamsheets'!$C$2:$C$119,BE$1)+SUBS('12-13 Teamsheets'!$S$2:$Z$126,$A151,'12-13 Teamsheets'!$C$2:$C$126,BE$1)+SUBS('13-14 Teamsheets'!$S$2:$Z$132,$A151,'13-14 Teamsheets'!$C$2:$C$132,BE$1)+SUBS('14-15 Teamsheets'!$S$2:$Z$136,$A151,'14-15 Teamsheets'!$C$2:$C$136,BE$1)) &amp; ")"</f>
        <v>0(0)</v>
      </c>
      <c r="BF151" s="27" t="str">
        <f>(GOALS('08-09 Teamsheets'!$H$2:$R$92,$A151,'08-09 Teamsheets'!$C$2:$C$92,BE$1)+GOALS('09-10 Teamsheets'!$H$2:$R$98,$A151,'09-10 Teamsheets'!$C$2:$C$98,BE$1)+GOALS('10-11 Teamsheets'!$H$2:$R$107,$A151,'10-11 Teamsheets'!$C$2:$C$107,BE$1)+GOALS('11-12 Teamsheets'!$H$2:$R$119,$A151,'11-12 Teamsheets'!$C$2:$C$119,BE$1)+GOALS('12-13 Teamsheets'!$H$2:$R$126,$A151,'12-13 Teamsheets'!$C$2:$C$126,BE$1)+GOALS('13-14 Teamsheets'!$H$2:$R$132,$A151,'13-14 Teamsheets'!$C$2:$C$132,BE$1)+GOALS('14-15 Teamsheets'!$H$2:$R$136,$A151,'14-15 Teamsheets'!$C$2:$C$136,BE$1)) &amp; "(" &amp; (GOALS('08-09 Teamsheets'!$S$2:$Z$92,$A151,'08-09 Teamsheets'!$C$2:$C$92,BE$1)+GOALS('09-10 Teamsheets'!$S$2:$Z$98,$A151,'09-10 Teamsheets'!$C$2:$C$98,BE$1)+GOALS('10-11 Teamsheets'!$S$2:$Z$107,$A151,'10-11 Teamsheets'!$C$2:$C$107,BE$1)+GOALS('11-12 Teamsheets'!$S$2:$Z$119,$A151,'11-12 Teamsheets'!$C$2:$C$119,BE$1)+GOALS('12-13 Teamsheets'!$S$2:$Z$126,$A151,'12-13 Teamsheets'!$C$2:$C$126,BE$1)+GOALS('13-14 Teamsheets'!$S$2:$Z$132,$A151,'13-14 Teamsheets'!$C$2:$C$132,BE$1)+GOALS('14-15 Teamsheets'!$S$2:$Z$136,$A151,'14-15 Teamsheets'!$C$2:$C$136,BE$1)) &amp; ")"</f>
        <v>0(0)</v>
      </c>
      <c r="BG151" s="27">
        <f>Clean_sheet('08-09 Teamsheets'!$C$2:$H$92,$A151,BE$1)+Clean_sheet('09-10 Teamsheets'!$C$2:$H$98,$A151,BE$1)+Clean_sheet('10-11 Teamsheets'!$C$2:$H$107,$A151,BE$1)+Clean_sheet('11-12 Teamsheets'!$C$2:$H$119,$A151,BE$1)+Clean_sheet('12-13 Teamsheets'!$C$2:$H$126,$A151,BE$1)+Clean_sheet('13-14 Teamsheets'!$C$2:$H$132,$A151,BE$1)+Clean_sheet('14-15 Teamsheets'!$C$2:$H$136,$A151,BE$1)</f>
        <v>0</v>
      </c>
      <c r="BH151" s="27" t="str">
        <f>(CARDS('08-09 Teamsheets'!$H$2:$Z$92,$A151,$CX$2,'08-09 Teamsheets'!$C$2:$C$92,BE$1)+CARDS('09-10 Teamsheets'!$H$2:$Z$98,$A151,$CX$2,'09-10 Teamsheets'!$C$2:$C$98,BE$1)+CARDS('10-11 Teamsheets'!$H$2:$Z$107,$A151,$CX$2,'10-11 Teamsheets'!$C$2:$C$107,BE$1)+CARDS('11-12 Teamsheets'!$H$2:$Z$119,$A151,$CX$2,'11-12 Teamsheets'!$C$2:$C$119,BE$1)+CARDS('12-13 Teamsheets'!$H$2:$Z$126,$A151,$CX$2,'12-13 Teamsheets'!$C$2:$C$126,BE$1)+CARDS('13-14 Teamsheets'!$H$2:$Z$132,$A151,$CX$2,'13-14 Teamsheets'!$C$2:$C$132,BE$1)+CARDS('14-15 Teamsheets'!$H$2:$Z$136,$A151,$CX$2,'14-15 Teamsheets'!$C$2:$C$136,BE$1)) &amp; "(" &amp; (CARDS('08-09 Teamsheets'!$H$2:$Z$92,$A151,$CX$3,'08-09 Teamsheets'!$C$2:$C$92,BE$1)+CARDS('09-10 Teamsheets'!$H$2:$Z$98,$A151,$CX$3,'09-10 Teamsheets'!$C$2:$C$98,BE$1)+CARDS('10-11 Teamsheets'!$H$2:$Z$107,$A151,$CX$3,'10-11 Teamsheets'!$C$2:$C$107,BE$1)+CARDS('11-12 Teamsheets'!$H$2:$Z$119,$A151,$CX$3,'11-12 Teamsheets'!$C$2:$C$119,BE$1)+CARDS('12-13 Teamsheets'!$H$2:$Z$126,$A151,$CX$3,'12-13 Teamsheets'!$C$2:$C$126,BE$1)+CARDS('13-14 Teamsheets'!$H$2:$Z$132,$A151,$CX$3,'13-14 Teamsheets'!$C$2:$C$132,BE$1)+CARDS('14-15 Teamsheets'!$H$2:$Z$136,$A151,$CX$3,'14-15 Teamsheets'!$C$2:$C$136,BE$1)) &amp; ")"</f>
        <v>0(0)</v>
      </c>
      <c r="BI151" s="82">
        <f>MINS_PLAYED('08-09 Teamsheets'!$H$2:$R$92,$A151,'08-09 Teamsheets'!$C$2:$C$92,BE$1)+MINS_PLAYED('09-10 Teamsheets'!$H$2:$R$98,$A151,'09-10 Teamsheets'!$C$2:$C$98,BE$1)+ MINS_AS_SUB('08-09 Teamsheets'!$S$2:$Z$92,$A151,'08-09 Teamsheets'!$C$2:$C$92,BE$1)+ MINS_AS_SUB('09-10 Teamsheets'!$S$2:$Z$98,$A151,'09-10 Teamsheets'!$C$2:$C$98,BE$1)+MINS_PLAYED('10-11 Teamsheets'!$H$2:$R$107,$A151,'10-11 Teamsheets'!$C$2:$C$107,BE$1)+MINS_AS_SUB('10-11 Teamsheets'!$S$2:$Z$107,$A151,'10-11 Teamsheets'!$C$2:$C$107,BE$1)+MINS_PLAYED('11-12 Teamsheets'!$H$2:$R$119,$A151,'11-12 Teamsheets'!$C$2:$C$119,BE$1)+MINS_AS_SUB('11-12 Teamsheets'!$S$2:$Z$119,$A151,'11-12 Teamsheets'!$C$2:$C$119,BE$1)+MINS_PLAYED('12-13 Teamsheets'!$H$2:$R$126,$A151,'12-13 Teamsheets'!$C$2:$C$126,BE$1)+MINS_AS_SUB('12-13 Teamsheets'!$S$2:$Z$126,$A151,'12-13 Teamsheets'!$C$2:$C$126,BE$1)+MINS_PLAYED('13-14 Teamsheets'!$H$2:$R$132,$A151,'13-14 Teamsheets'!$C$2:$C$132,BE$1)+MINS_AS_SUB('13-14 Teamsheets'!$S$2:$Z$132,$A151,'13-14 Teamsheets'!$C$2:$C$132,BE$1)+MINS_PLAYED('14-15 Teamsheets'!$H$2:$R$136,$A151,'14-15 Teamsheets'!$C$2:$C$136,BE$1)+MINS_AS_SUB('14-15 Teamsheets'!$S$2:$Z$136,$A151,'14-15 Teamsheets'!$C$2:$C$136,BE$1)</f>
        <v>0</v>
      </c>
      <c r="BJ151" s="27" t="str">
        <f>(APPS('07-08 Teamsheets'!$H$2:$R$88,$A151,'07-08 Teamsheets'!$C$2:$C$88,BJ$1)+APPS('08-09 Teamsheets'!$H$2:$R$92,$A151,'08-09 Teamsheets'!$C$2:$C$92,BJ$1)+APPS('09-10 Teamsheets'!$H$2:$R$98,$A151,'09-10 Teamsheets'!$C$2:$C$98,BJ$1)+APPS('10-11 Teamsheets'!$H$2:$R$106,$A151,'10-11 Teamsheets'!$C$2:$C$106,BJ$1)+APPS('11-12 Teamsheets'!$H$2:$R$119,$A151,'11-12 Teamsheets'!$C$2:$C$119,BJ$1)+APPS('12-13 Teamsheets'!$H$2:$R$126,$A151,'12-13 Teamsheets'!$C$2:$C$126,BJ$1)+APPS('13-14 Teamsheets'!$H$2:$R$132,$A151,'13-14 Teamsheets'!$C$2:$C$132,BJ$1)+APPS('14-15 Teamsheets'!$H$2:$R$136,$A151,'14-15 Teamsheets'!$C$2:$C$136,BJ$1)) &amp; "(" &amp; (SUBS('07-08 Teamsheets'!$S$2:$Z$88,$A151,'07-08 Teamsheets'!$C$2:$C$88,BJ$1)+SUBS('08-09 Teamsheets'!$S$2:$Z$92,$A151,'08-09 Teamsheets'!$C$2:$C$92,BJ$1)+SUBS('09-10 Teamsheets'!$S$2:$Z$98,$A151,'09-10 Teamsheets'!$C$2:$C$98,BJ$1)+SUBS('10-11 Teamsheets'!$S$2:$Z$106,$A151,'10-11 Teamsheets'!$C$2:$C$106,BJ$1)+SUBS('11-12 Teamsheets'!$S$2:$Z$119,$A151,'11-12 Teamsheets'!$C$2:$C$119,BJ$1)+SUBS('12-13 Teamsheets'!$S$2:$Z$126,$A151,'12-13 Teamsheets'!$C$2:$C$126,BJ$1)+SUBS('13-14 Teamsheets'!$S$2:$Z$132,$A151,'13-14 Teamsheets'!$C$2:$C$132,BJ$1)+SUBS('14-15 Teamsheets'!$S$2:$Z$136,$A151,'14-15 Teamsheets'!$C$2:$C$136,BJ$1)) &amp; ")"</f>
        <v>0(0)</v>
      </c>
      <c r="BK151" s="27" t="str">
        <f>(GOALS('07-08 Teamsheets'!$H$2:$R$88,$A151,'07-08 Teamsheets'!$C$2:$C$88,BJ$1)+GOALS('08-09 Teamsheets'!$H$2:$R$92,$A151,'08-09 Teamsheets'!$C$2:$C$92,BJ$1)+GOALS('09-10 Teamsheets'!$H$2:$R$98,$A151,'09-10 Teamsheets'!$C$2:$C$98,BJ$1)+GOALS('10-11 Teamsheets'!$H$2:$R$106,$A151,'10-11 Teamsheets'!$C$2:$C$106,BJ$1)+GOALS('11-12 Teamsheets'!$H$2:$R$119,$A151,'11-12 Teamsheets'!$C$2:$C$119,BJ$1)+GOALS('12-13 Teamsheets'!$H$2:$R$126,$A151,'12-13 Teamsheets'!$C$2:$C$126,BJ$1)+GOALS('13-14 Teamsheets'!$H$2:$R$132,$A151,'13-14 Teamsheets'!$C$2:$C$132,BJ$1)+GOALS('14-15 Teamsheets'!$H$2:$R$136,$A151,'14-15 Teamsheets'!$C$2:$C$136,BJ$1)) &amp; "(" &amp; (GOALS('07-08 Teamsheets'!$S$2:$Z$88,$A151,'07-08 Teamsheets'!$C$2:$C$88,BJ$1)+GOALS('08-09 Teamsheets'!$S$2:$Z$92,$A151,'08-09 Teamsheets'!$C$2:$C$92,BJ$1)+GOALS('09-10 Teamsheets'!$S$2:$Z$98,$A151,'09-10 Teamsheets'!$C$2:$C$98,BJ$1)+GOALS('10-11 Teamsheets'!$S$2:$Z$106,$A151,'10-11 Teamsheets'!$C$2:$C$106,BJ$1)+GOALS('11-12 Teamsheets'!$S$2:$Z$119,$A151,'11-12 Teamsheets'!$C$2:$C$119,BJ$1)+GOALS('12-13 Teamsheets'!$S$2:$Z$126,$A151,'12-13 Teamsheets'!$C$2:$C$126,BJ$1)+GOALS('13-14 Teamsheets'!$S$2:$Z$132,$A151,'13-14 Teamsheets'!$C$2:$C$132,BJ$1)+GOALS('14-15 Teamsheets'!$S$2:$Z$136,$A151,'14-15 Teamsheets'!$C$2:$C$136,BJ$1)) &amp; ")"</f>
        <v>0(0)</v>
      </c>
      <c r="BL151" s="27">
        <f>Clean_sheet('07-08 Teamsheets'!$C$2:$H$92,$A151,BJ$1)+Clean_sheet('08-09 Teamsheets'!$C$2:$H$92,$A151,BJ$1)+Clean_sheet('09-10 Teamsheets'!$C$2:$H$98,$A151,BJ$1)+Clean_sheet('10-11 Teamsheets'!$C$2:$H$106,$A151,BJ$1)+Clean_sheet('11-12 Teamsheets'!$C$2:$H$119,$A151,BJ$1)+Clean_sheet('12-13 Teamsheets'!$C$2:$H$126,$A151,BJ$1)+Clean_sheet('13-14 Teamsheets'!$C$2:$H$132,$A151,BJ$1)+Clean_sheet('14-15 Teamsheets'!$C$2:$H$136,$A151,BJ$1)</f>
        <v>0</v>
      </c>
      <c r="BM151" s="27" t="str">
        <f>(CARDS('07-08 Teamsheets'!$H$2:$Z$88,$A151,$CX$2,'07-08 Teamsheets'!$C$2:$C$88,BJ$1)+CARDS('08-09 Teamsheets'!$H$2:$Z$92,$A151,$CX$2,'08-09 Teamsheets'!$C$2:$C$92,BJ$1)+CARDS('09-10 Teamsheets'!$H$2:$Z$98,$A151,$CX$2,'09-10 Teamsheets'!$C$2:$C$98,BJ$1)+CARDS('10-11 Teamsheets'!$H$2:$Z$106,$A151,$CX$2,'10-11 Teamsheets'!$C$2:$C$106,BJ$1)+CARDS('11-12 Teamsheets'!$H$2:$Z$119,$A151,$CX$2,'11-12 Teamsheets'!$C$2:$C$119,BJ$1)+CARDS('12-13 Teamsheets'!$H$2:$Z$126,$A151,$CX$2,'12-13 Teamsheets'!$C$2:$C$126,BJ$1)+CARDS('13-14 Teamsheets'!$H$2:$Z$132,$A151,$CX$2,'13-14 Teamsheets'!$C$2:$C$132,BJ$1)+CARDS('14-15 Teamsheets'!$H$2:$Z$136,$A151,$CX$2,'14-15 Teamsheets'!$C$2:$C$136,BJ$1)) &amp; "(" &amp; (CARDS('07-08 Teamsheets'!$H$2:$Z$88,$A151,$CX$3,'07-08 Teamsheets'!$C$2:$C$88,BJ$1)+CARDS('08-09 Teamsheets'!$H$2:$Z$92,$A151,$CX$3,'08-09 Teamsheets'!$C$2:$C$92,BJ$1)+CARDS('09-10 Teamsheets'!$H$2:$Z$98,$A151,$CX$3,'09-10 Teamsheets'!$C$2:$C$98,BJ$1)+CARDS('10-11 Teamsheets'!$H$2:$Z$106,$A151,$CX$3,'10-11 Teamsheets'!$C$2:$C$106,BJ$1)+CARDS('11-12 Teamsheets'!$H$2:$Z$119,$A151,$CX$3,'11-12 Teamsheets'!$C$2:$C$119,BJ$1)+CARDS('12-13 Teamsheets'!$H$2:$Z$126,$A151,$CX$3,'12-13 Teamsheets'!$C$2:$C$126,BJ$1)+CARDS('13-14 Teamsheets'!$H$2:$Z$132,$A151,$CX$3,'13-14 Teamsheets'!$C$2:$C$132,BJ$1)+CARDS('14-15 Teamsheets'!$H$2:$Z$136,$A151,$CX$3,'14-15 Teamsheets'!$C$2:$C$136,BJ$1)) &amp; ")"</f>
        <v>0(0)</v>
      </c>
      <c r="BN151" s="82">
        <f>MINS_PLAYED('07-08 Teamsheets'!$H$2:$R$88,$A151,'07-08 Teamsheets'!$C$2:$C$88,BJ$1)+MINS_PLAYED('08-09 Teamsheets'!$H$2:$R$92,$A151,'08-09 Teamsheets'!$C$2:$C$92,BJ$1)+MINS_PLAYED('09-10 Teamsheets'!$H$2:$R$98,$A151,'09-10 Teamsheets'!$C$2:$C$98,BJ$1)+MINS_PLAYED('10-11 Teamsheets'!$H$2:$R$106,$A151,'10-11 Teamsheets'!$C$2:$C$106,BJ$1)+MINS_PLAYED('11-12 Teamsheets'!$H$2:$R$119,$A151,'11-12 Teamsheets'!$C$2:$C$119,BJ$1)+MINS_PLAYED('12-13 Teamsheets'!$H$2:$R$126,$A151,'12-13 Teamsheets'!$C$2:$C$126,BJ$1)+MINS_PLAYED('13-14 Teamsheets'!$H$2:$R$132,$A151,'13-14 Teamsheets'!$C$2:$C$132,BJ$1)+MINS_PLAYED('14-15 Teamsheets'!$H$2:$R$136,$A151,'14-15 Teamsheets'!$C$2:$C$136,BJ$1)+MINS_AS_SUB('07-08 Teamsheets'!$S$2:$Z$88,$A151,'07-08 Teamsheets'!$C$2:$C$88,BJ$1)+MINS_AS_SUB('08-09 Teamsheets'!$S$2:$Z$92,$A151,'08-09 Teamsheets'!$C$2:$C$92,BJ$1)+MINS_AS_SUB('09-10 Teamsheets'!$S$2:$Z$98,$A151,'09-10 Teamsheets'!$C$2:$C$98,BJ$1)+MINS_AS_SUB('10-11 Teamsheets'!$S$2:$Z$106,$A151,'10-11 Teamsheets'!$C$2:$C$106,BJ$1)+MINS_AS_SUB('11-12 Teamsheets'!$S$2:$Z$119,$A151,'11-12 Teamsheets'!$C$2:$C$119,BJ$1)+MINS_AS_SUB('12-13 Teamsheets'!$S$2:$Z$126,$A151,'12-13 Teamsheets'!$C$2:$C$126,BJ$1)+MINS_AS_SUB('13-14 Teamsheets'!$S$2:$Z$132,$A151,'13-14 Teamsheets'!$C$2:$C$132,BJ$1)+MINS_AS_SUB('14-15 Teamsheets'!$S$2:$Z$136,$A151,'14-15 Teamsheets'!$C$2:$C$136,BJ$1)</f>
        <v>0</v>
      </c>
      <c r="BO151" s="27" t="str">
        <f>(APPS('07-08 Teamsheets'!$H$2:$R$88,$A151,'07-08 Teamsheets'!$C$2:$C$88,BO$1)+APPS('08-09 Teamsheets'!$H$2:$R$92,$A151,'08-09 Teamsheets'!$C$2:$C$92,BO$1)+APPS('09-10 Teamsheets'!$H$2:$R$98,$A151,'09-10 Teamsheets'!$C$2:$C$98,BO$1)+APPS('10-11 Teamsheets'!$H$2:$R$106,$A151,'10-11 Teamsheets'!$C$2:$C$106,BO$1)+APPS('11-12 Teamsheets'!$H$2:$R$119,$A151,'11-12 Teamsheets'!$C$2:$C$119,BO$1)+APPS('12-13 Teamsheets'!$H$2:$R$126,$A151,'12-13 Teamsheets'!$C$2:$C$126,BO$1)+APPS('13-14 Teamsheets'!$H$2:$R$132,$A151,'13-14 Teamsheets'!$C$2:$C$132,BO$1)+APPS('14-15 Teamsheets'!$H$2:$R$136,$A151,'14-15 Teamsheets'!$C$2:$C$136,BO$1)) &amp; "(" &amp; (SUBS('07-08 Teamsheets'!$S$2:$Z$88,$A151,'07-08 Teamsheets'!$C$2:$C$88,BO$1)+SUBS('08-09 Teamsheets'!$S$2:$Z$92,$A151,'08-09 Teamsheets'!$C$2:$C$92,BO$1)+SUBS('09-10 Teamsheets'!$S$2:$Z$98,$A151,'09-10 Teamsheets'!$C$2:$C$98,BO$1)+SUBS('10-11 Teamsheets'!$S$2:$Z$106,$A151,'10-11 Teamsheets'!$C$2:$C$106,BO$1)+SUBS('11-12 Teamsheets'!$S$2:$Z$119,$A151,'11-12 Teamsheets'!$C$2:$C$119,BO$1)+SUBS('12-13 Teamsheets'!$S$2:$Z$126,$A151,'12-13 Teamsheets'!$C$2:$C$126,BO$1)+SUBS('13-14 Teamsheets'!$S$2:$Z$132,$A151,'13-14 Teamsheets'!$C$2:$C$132,BO$1)+SUBS('14-15 Teamsheets'!$S$2:$Z$136,$A151,'14-15 Teamsheets'!$C$2:$C$136,BO$1)) &amp; ")"</f>
        <v>0(0)</v>
      </c>
      <c r="BP151" s="27" t="str">
        <f>(GOALS('07-08 Teamsheets'!$H$2:$R$88,$A151,'07-08 Teamsheets'!$C$2:$C$88,BO$1)+GOALS('08-09 Teamsheets'!$H$2:$R$92,$A151,'08-09 Teamsheets'!$C$2:$C$92,BO$1)+GOALS('09-10 Teamsheets'!$H$2:$R$98,$A151,'09-10 Teamsheets'!$C$2:$C$98,BO$1)+GOALS('10-11 Teamsheets'!$H$2:$R$106,$A151,'10-11 Teamsheets'!$C$2:$C$106,BO$1)+GOALS('11-12 Teamsheets'!$H$2:$R$119,$A151,'11-12 Teamsheets'!$C$2:$C$119,BO$1)+GOALS('12-13 Teamsheets'!$H$2:$R$126,$A151,'12-13 Teamsheets'!$C$2:$C$126,BO$1)+GOALS('13-14 Teamsheets'!$H$2:$R$132,$A151,'13-14 Teamsheets'!$C$2:$C$132,BO$1)+GOALS('14-15 Teamsheets'!$H$2:$R$136,$A151,'14-15 Teamsheets'!$C$2:$C$136,BO$1)) &amp; "(" &amp; (GOALS('07-08 Teamsheets'!$S$2:$Z$88,$A151,'07-08 Teamsheets'!$C$2:$C$88,BO$1)+GOALS('08-09 Teamsheets'!$S$2:$Z$92,$A151,'08-09 Teamsheets'!$C$2:$C$92,BO$1)+GOALS('09-10 Teamsheets'!$S$2:$Z$98,$A151,'09-10 Teamsheets'!$C$2:$C$98,BO$1)+GOALS('10-11 Teamsheets'!$S$2:$Z$106,$A151,'10-11 Teamsheets'!$C$2:$C$106,BO$1)+GOALS('11-12 Teamsheets'!$S$2:$Z$119,$A151,'11-12 Teamsheets'!$C$2:$C$119,BO$1)+GOALS('12-13 Teamsheets'!$S$2:$Z$126,$A151,'12-13 Teamsheets'!$C$2:$C$126,BO$1)+GOALS('13-14 Teamsheets'!$S$2:$Z$132,$A151,'13-14 Teamsheets'!$C$2:$C$132,BO$1)+GOALS('14-15 Teamsheets'!$S$2:$Z$136,$A151,'14-15 Teamsheets'!$C$2:$C$136,BO$1)) &amp; ")"</f>
        <v>0(0)</v>
      </c>
      <c r="BQ151" s="27">
        <f>Clean_sheet('07-08 Teamsheets'!$C$2:$H$92,$A151,BO$1)+Clean_sheet('08-09 Teamsheets'!$C$2:$H$92,$A151,BO$1)+Clean_sheet('09-10 Teamsheets'!$C$2:$H$98,$A151,BO$1)+Clean_sheet('10-11 Teamsheets'!$C$2:$H$106,$A151,BO$1)+Clean_sheet('11-12 Teamsheets'!$C$2:$H$119,$A151,BO$1)+Clean_sheet('12-13 Teamsheets'!$C$2:$H$126,$A151,BO$1)+Clean_sheet('13-14 Teamsheets'!$C$2:$H$132,$A151,BO$1)+Clean_sheet('14-15 Teamsheets'!$C$2:$H$136,$A151,BO$1)</f>
        <v>0</v>
      </c>
      <c r="BR151" s="27" t="str">
        <f>(CARDS('07-08 Teamsheets'!$H$2:$Z$88,$A151,$CX$2,'07-08 Teamsheets'!$C$2:$C$88,BO$1)+CARDS('08-09 Teamsheets'!$H$2:$Z$92,$A151,$CX$2,'08-09 Teamsheets'!$C$2:$C$92,BO$1)+CARDS('09-10 Teamsheets'!$H$2:$Z$98,$A151,$CX$2,'09-10 Teamsheets'!$C$2:$C$98,BO$1)+CARDS('10-11 Teamsheets'!$H$2:$Z$106,$A151,$CX$2,'10-11 Teamsheets'!$C$2:$C$106,BO$1)+CARDS('11-12 Teamsheets'!$H$2:$Z$119,$A151,$CX$2,'11-12 Teamsheets'!$C$2:$C$119,BO$1)+CARDS('12-13 Teamsheets'!$H$2:$Z$126,$A151,$CX$2,'12-13 Teamsheets'!$C$2:$C$126,BO$1)+CARDS('13-14 Teamsheets'!$H$2:$Z$132,$A151,$CX$2,'13-14 Teamsheets'!$C$2:$C$132,BO$1)+CARDS('14-15 Teamsheets'!$H$2:$Z$136,$A151,$CX$2,'14-15 Teamsheets'!$C$2:$C$136,BO$1)) &amp; "(" &amp; (CARDS('07-08 Teamsheets'!$H$2:$Z$88,$A151,$CX$3,'07-08 Teamsheets'!$C$2:$C$88,BO$1)+CARDS('08-09 Teamsheets'!$H$2:$Z$92,$A151,$CX$3,'08-09 Teamsheets'!$C$2:$C$92,BO$1)+CARDS('09-10 Teamsheets'!$H$2:$Z$98,$A151,$CX$3,'09-10 Teamsheets'!$C$2:$C$98,BO$1)+CARDS('10-11 Teamsheets'!$H$2:$Z$106,$A151,$CX$3,'10-11 Teamsheets'!$C$2:$C$106,BO$1)+CARDS('11-12 Teamsheets'!$H$2:$Z$119,$A151,$CX$3,'11-12 Teamsheets'!$C$2:$C$119,BO$1)+CARDS('12-13 Teamsheets'!$H$2:$Z$126,$A151,$CX$3,'12-13 Teamsheets'!$C$2:$C$126,BO$1)+CARDS('13-14 Teamsheets'!$H$2:$Z$132,$A151,$CX$3,'13-14 Teamsheets'!$C$2:$C$132,BO$1)+CARDS('14-15 Teamsheets'!$H$2:$Z$136,$A151,$CX$3,'14-15 Teamsheets'!$C$2:$C$136,BO$1)) &amp; ")"</f>
        <v>0(0)</v>
      </c>
      <c r="BS151" s="82">
        <f>MINS_PLAYED('07-08 Teamsheets'!$H$2:$R$88,$A151,'07-08 Teamsheets'!$C$2:$C$88,BO$1)+MINS_PLAYED('08-09 Teamsheets'!$H$2:$R$92,$A151,'08-09 Teamsheets'!$C$2:$C$92,BO$1)+MINS_PLAYED('09-10 Teamsheets'!$H$2:$R$98,$A151,'09-10 Teamsheets'!$C$2:$C$98,BO$1)+MINS_PLAYED('10-11 Teamsheets'!$H$2:$R$106,$A151,'10-11 Teamsheets'!$C$2:$C$106,BO$1)+MINS_PLAYED('11-12 Teamsheets'!$H$2:$R$119,$A151,'11-12 Teamsheets'!$C$2:$C$119,BO$1)+MINS_PLAYED('12-13 Teamsheets'!$H$2:$R$126,$A151,'12-13 Teamsheets'!$C$2:$C$126,BO$1)+MINS_PLAYED('13-14 Teamsheets'!$H$2:$R$132,$A151,'13-14 Teamsheets'!$C$2:$C$132,BO$1)+MINS_PLAYED('14-15 Teamsheets'!$H$2:$R$136,$A151,'14-15 Teamsheets'!$C$2:$C$136,BO$1)+MINS_AS_SUB('07-08 Teamsheets'!$S$2:$Z$88,$A151,'07-08 Teamsheets'!$C$2:$C$88,BO$1)+MINS_AS_SUB('08-09 Teamsheets'!$S$2:$Z$92,$A151,'08-09 Teamsheets'!$C$2:$C$92,BO$1)+MINS_AS_SUB('09-10 Teamsheets'!$S$2:$Z$98,$A151,'09-10 Teamsheets'!$C$2:$C$98,BO$1)+MINS_AS_SUB('10-11 Teamsheets'!$S$2:$Z$106,$A151,'10-11 Teamsheets'!$C$2:$C$106,BO$1)+MINS_AS_SUB('11-12 Teamsheets'!$S$2:$Z$119,$A151,'11-12 Teamsheets'!$C$2:$C$119,BO$1)+MINS_AS_SUB('12-13 Teamsheets'!$S$2:$Z$126,$A151,'12-13 Teamsheets'!$C$2:$C$126,BO$1)+MINS_AS_SUB('13-14 Teamsheets'!$S$2:$Z$132,$A151,'13-14 Teamsheets'!$C$2:$C$132,BO$1)+MINS_AS_SUB('14-15 Teamsheets'!$S$2:$Z$136,$A151,'14-15 Teamsheets'!$C$2:$C$136,BO$1)</f>
        <v>0</v>
      </c>
      <c r="BT151" s="71">
        <f>APPS('05-06 Teamsheets'!$H$2:$R$71,$A151,'05-06 Teamsheets'!$C$2:$C$71,B$1)+SUBS('05-06 Teamsheets'!$S$2:$W$71,$A151,'05-06 Teamsheets'!$C$2:$C$71,B$1)+APPS('06-07 Teamsheets'!$H$2:$R$83,$A151,'06-07 Teamsheets'!$C$2:$C$83,G$1)+SUBS('06-07 Teamsheets'!$S$2:$Z$83,$A151,'06-07 Teamsheets'!$C$2:$C$83,G$1)+APPS('07-08 Teamsheets'!$H$2:$R$88,$A151,'07-08 Teamsheets'!$C$2:$C$88,L$1)+SUBS('07-08 Teamsheets'!$S$2:$Z$88,$A151,'07-08 Teamsheets'!$C$2:$C$88,L$1)+APPS('08-09 Teamsheets'!$H$2:$R$92,$A151,'08-09 Teamsheets'!$C$2:$C$92,Q$1)+SUBS('08-09 Teamsheets'!$S$2:$Z$92,$A151,'08-09 Teamsheets'!$C$2:$C$92,Q$1)+APPS('09-10 Teamsheets'!$H$2:$R$98,$A151,'09-10 Teamsheets'!$C$2:$C$98,Q$1)+SUBS('09-10 Teamsheets'!$S$2:$Z$98,$A151,'09-10 Teamsheets'!$C$2:$C$98,Q$1)+APPS('10-11 Teamsheets'!$H$2:$R$107,$A151,'10-11 Teamsheets'!$C$2:$C$107,Q$1)+SUBS('10-11 Teamsheets'!$S$2:$Z$107,$A151,'10-11 Teamsheets'!$C$2:$C$107,Q$1)+APPS('11-12 Teamsheets'!$H$2:$R$119,$A151,'11-12 Teamsheets'!$C$2:$C$119,Q$1)+SUBS('11-12 Teamsheets'!$S$2:$Z$119,$A151,'11-12 Teamsheets'!$C$2:$C$119,Q$1)+APPS('12-13 Teamsheets'!$H$2:$R$126,$A151,'12-13 Teamsheets'!$C$2:$C$126,Q$1)+SUBS('12-13 Teamsheets'!$S$2:$Z$126,$A151,'12-13 Teamsheets'!$C$2:$C$126,Q$1)+APPS('13-14 Teamsheets'!$H$2:$R$132,$A151,'13-14 Teamsheets'!$C$2:$C$132,Q$1)+SUBS('13-14 Teamsheets'!$S$2:$Z$132,$A151,'13-14 Teamsheets'!$C$2:$C$132,Q$1)+APPS('14-15 Teamsheets'!$H$2:$R$136,$A151,'14-15 Teamsheets'!$C$2:$C$136,Q$1)+SUBS('14-15 Teamsheets'!$S$2:$Z$136,$A151,'14-15 Teamsheets'!$C$2:$C$136,Q$1)</f>
        <v>1</v>
      </c>
      <c r="BU151" s="27">
        <v>0</v>
      </c>
      <c r="BV151" s="27">
        <f>APPS('07-08 Teamsheets'!$H$2:$R$88,$A151,'07-08 Teamsheets'!$C$2:$C$88,AZ$1)+SUBS('07-08 Teamsheets'!$S$2:$Z$88,$A151,'07-08 Teamsheets'!$C$2:$C$88,AZ$1)+APPS('11-12 Teamsheets'!$H$2:$R$119,$A151,'11-12 Teamsheets'!$C$2:$C$119,AZ$1)+SUBS('11-12 Teamsheets'!$S$2:$Z$119,$A151,'11-12 Teamsheets'!$C$2:$C$119,AZ$1)+APPS('12-13 Teamsheets'!$H$2:$R$126,$A151,'12-13 Teamsheets'!$C$2:$C$126,AZ$1)+SUBS('12-13 Teamsheets'!$S$2:$Z$126,$A151,'12-13 Teamsheets'!$C$2:$C$126,AZ$1)+APPS('13-14 Teamsheets'!$H$2:$R$132,$A151,'13-14 Teamsheets'!$C$2:$C$132,AZ$1)+SUBS('13-14 Teamsheets'!$S$2:$Z$132,$A151,'13-14 Teamsheets'!$C$2:$C$132,AZ$1)+APPS('14-15 Teamsheets'!$H$2:$R$136,$A151,'14-15 Teamsheets'!$C$2:$C$136,AZ$1)+SUBS('14-15 Teamsheets'!$S$2:$Z$136,$A151,'14-15 Teamsheets'!$C$2:$C$136,AZ$1)+APPS('08-09 Teamsheets'!$H$2:$R$92,$A151,'08-09 Teamsheets'!$C$2:$C$92,BE$1)+APPS('09-10 Teamsheets'!$H$2:$R$98,$A151,'09-10 Teamsheets'!$C$2:$C$98,BE$1)+SUBS('08-09 Teamsheets'!$S$2:$Z$92,$A151,'08-09 Teamsheets'!$C$2:$C$92,BE$1)+SUBS('09-10 Teamsheets'!$S$2:$Z$98,$A151,'09-10 Teamsheets'!$C$2:$C$98,BE$1)+APPS('10-11 Teamsheets'!$H$2:$R$107,$A151,'10-11 Teamsheets'!$C$2:$C$107,BE$1)+SUBS('10-11 Teamsheets'!$S$2:$Z$107,$A151,'10-11 Teamsheets'!$C$2:$C$107,BE$1)+APPS('11-12 Teamsheets'!$H$2:$R$119,$A151,'11-12 Teamsheets'!$C$2:$C$119,BE$1)+SUBS('11-12 Teamsheets'!$S$2:$Z$119,$A151,'11-12 Teamsheets'!$C$2:$C$119,BE$1)+APPS('12-13 Teamsheets'!$H$2:$R$126,$A151,'12-13 Teamsheets'!$C$2:$C$126,BE$1)+SUBS('12-13 Teamsheets'!$S$2:$Z$126,$A151,'12-13 Teamsheets'!$C$2:$C$126,BE$1)+APPS('13-14 Teamsheets'!$H$2:$R$132,$A151,'13-14 Teamsheets'!$C$2:$C$132,BE$1)+SUBS('13-14 Teamsheets'!$S$2:$Z$132,$A151,'13-14 Teamsheets'!$C$2:$C$132,BE$1)+APPS('14-15 Teamsheets'!$H$2:$R$136,$A151,'14-15 Teamsheets'!$C$2:$C$136,BE$1)+SUBS('14-15 Teamsheets'!$S$2:$Z$136,$A151,'14-15 Teamsheets'!$C$2:$C$136,BE$1)</f>
        <v>0</v>
      </c>
      <c r="BW151" s="27">
        <f>APPS('07-08 Teamsheets'!$H$2:$R$88,$A151,'07-08 Teamsheets'!$C$2:$C$88,BJ$1)+APPS('08-09 Teamsheets'!$H$2:$R$92,$A151,'08-09 Teamsheets'!$C$2:$C$92,BJ$1)+APPS('09-10 Teamsheets'!$H$2:$R$98,$A151,'09-10 Teamsheets'!$C$2:$C$98,BJ$1)+SUBS('07-08 Teamsheets'!$S$2:$Z$88,$A151,'07-08 Teamsheets'!$C$2:$C$88,BJ$1)+SUBS('08-09 Teamsheets'!$S$2:$Z$92,$A151,'08-09 Teamsheets'!$C$2:$C$92,BJ$1)+SUBS('09-10 Teamsheets'!$S$2:$Z$98,$A151,'09-10 Teamsheets'!$C$2:$C$98,BJ$1)+APPS('10-11 Teamsheets'!$H$2:$R$107,$A151,'10-11 Teamsheets'!$C$2:$C$107,BJ$1)+SUBS('10-11 Teamsheets'!$S$2:$Z$107,$A151,'10-11 Teamsheets'!$C$2:$C$107,BJ$1)+APPS('11-12 Teamsheets'!$H$2:$R$119,$A151,'11-12 Teamsheets'!$C$2:$C$119,BJ$1)+SUBS('11-12 Teamsheets'!$S$2:$Z$111,$A151,'11-12 Teamsheets'!$C$2:$C$119,BJ$1)+APPS('12-13 Teamsheets'!$H$2:$R$126,$A151,'12-13 Teamsheets'!$C$2:$C$126,BJ$1)+SUBS('12-13 Teamsheets'!$S$2:$Z$118,$A151,'12-13 Teamsheets'!$C$2:$C$126,BJ$1)+APPS('13-14 Teamsheets'!$H$2:$R$132,$A151,'13-14 Teamsheets'!$C$2:$C$132,BJ$1)+SUBS('13-14 Teamsheets'!$S$2:$Z$124,$A151,'13-14 Teamsheets'!$C$2:$C$132,BJ$1)+APPS('14-15 Teamsheets'!$H$2:$R$136,$A151,'14-15 Teamsheets'!$C$2:$C$136,BJ$1)+SUBS('14-15 Teamsheets'!$S$2:$Z$128,$A151,'14-15 Teamsheets'!$C$2:$C$136,BJ$1)</f>
        <v>0</v>
      </c>
      <c r="BX151" s="27">
        <f>APPS('07-08 Teamsheets'!$H$2:$R$88,$A151,'07-08 Teamsheets'!$C$2:$C$88,BO$1)+APPS('08-09 Teamsheets'!$H$2:$R$92,$A151,'08-09 Teamsheets'!$C$2:$C$92,BO$1)+APPS('09-10 Teamsheets'!$H$2:$R$98,$A151,'09-10 Teamsheets'!$C$2:$C$98,BO$1)+SUBS('07-08 Teamsheets'!$S$2:$Z$88,$A151,'07-08 Teamsheets'!$C$2:$C$88,BO$1)+SUBS('08-09 Teamsheets'!$S$2:$Z$92,$A151,'08-09 Teamsheets'!$C$2:$C$92,BO$1)+SUBS('09-10 Teamsheets'!$S$2:$Z$98,$A151,'09-10 Teamsheets'!$C$2:$C$98,BO$1)+APPS('10-11 Teamsheets'!$H$2:$R$107,$A151,'10-11 Teamsheets'!$C$2:$C$107,BO$1)+SUBS('10-11 Teamsheets'!$S$2:$Z$107,$A151,'10-11 Teamsheets'!$C$2:$C$107,BO$1)+APPS('11-12 Teamsheets'!$H$2:$R$119,$A151,'11-12 Teamsheets'!$C$2:$C$119,BO$1)+SUBS('11-12 Teamsheets'!$S$2:$Z$119,$A151,'11-12 Teamsheets'!$C$2:$C$119,BO$1)+APPS('12-13 Teamsheets'!$H$2:$R$126,$A151,'12-13 Teamsheets'!$C$2:$C$126,BO$1)+SUBS('12-13 Teamsheets'!$S$2:$Z$126,$A151,'12-13 Teamsheets'!$C$2:$C$126,BO$1)+APPS('13-14 Teamsheets'!$H$2:$R$132,$A151,'13-14 Teamsheets'!$C$2:$C$132,BO$1)+SUBS('13-14 Teamsheets'!$S$2:$Z$132,$A151,'13-14 Teamsheets'!$C$2:$C$132,BO$1)+APPS('14-15 Teamsheets'!$H$2:$R$136,$A151,'14-15 Teamsheets'!$C$2:$C$136,BO$1)+SUBS('14-15 Teamsheets'!$S$2:$Z$136,$A151,'14-15 Teamsheets'!$C$2:$C$136,BO$1)</f>
        <v>0</v>
      </c>
      <c r="BY151" s="28">
        <f t="shared" si="55"/>
        <v>0</v>
      </c>
      <c r="BZ151" s="27" t="str">
        <f>(APPS('05-06 Teamsheets'!$H$2:$R$71,$A151) + APPS('06-07 Teamsheets'!$H$2:$R$83,$A151) +APPS('07-08 Teamsheets'!$H$2:$R$88,$A151) + APPS('08-09 Teamsheets'!$H$2:$R$92,$A151)+APPS('09-10 Teamsheets'!$H$2:$R$98,$A151)+APPS('10-11 Teamsheets'!$H$2:$R$107,$A151)+APPS('11-12 Teamsheets'!$H$2:$R$119,$A151)+APPS('12-13 Teamsheets'!$H$2:$R$126,$A151)+APPS('13-14 Teamsheets'!$H$2:$R$132,$A151)+APPS('14-15 Teamsheets'!$H$2:$R$136,$A151)) &amp; "(" &amp; (SUBS('05-06 Teamsheets'!$S$2:$W$71,$A151)+SUBS('06-07 Teamsheets'!$S$2:$Z$83,$A151)+SUBS('07-08 Teamsheets'!$S$2:$Z$88,$A151) +SUBS('08-09 Teamsheets'!$S$2:$Z$92,$A151)+SUBS('09-10 Teamsheets'!$S$2:$Z$98,$A151)+SUBS('10-11 Teamsheets'!$S$2:$Z$107,$A151)+SUBS('11-12 Teamsheets'!$S$2:$Z$119,$A151)+SUBS('12-13 Teamsheets'!$S$2:$Z$126,$A151)+SUBS('13-14 Teamsheets'!$S$2:$Z$132,$A151)+SUBS('14-15 Teamsheets'!$S$2:$Z$136,$A151)) &amp; ")"</f>
        <v>0(1)</v>
      </c>
      <c r="CA151" s="28">
        <f t="shared" si="56"/>
        <v>1</v>
      </c>
      <c r="CB151" s="71">
        <f>GOALS('05-06 Teamsheets'!$H$2:$W$71,$A151,'05-06 Teamsheets'!$C$2:$C$71,B$1)+GOALS('06-07 Teamsheets'!$H$2:$Z$83,$A151,'06-07 Teamsheets'!$C$2:$C$83,G$1)+GOALS('07-08 Teamsheets'!$H$2:$Z$88,$A151,'07-08 Teamsheets'!$C$2:$C$88,L$1)+GOALS('08-09 Teamsheets'!$H$2:$Z$92,$A151,'08-09 Teamsheets'!$C$2:$C$92,Q$1)+GOALS('09-10 Teamsheets'!$H$2:$Z$98,$A151,'09-10 Teamsheets'!$C$2:$C$98,Q$1)+GOALS('10-11 Teamsheets'!$H$2:$Z$107,$A151,'10-11 Teamsheets'!$C$2:$C$107,Q$1)+GOALS('11-12 Teamsheets'!$H$2:$Z$119,$A151,'11-12 Teamsheets'!$C$2:$C$119,Q$1)+GOALS('12-13 Teamsheets'!$H$2:$Z$126,$A151,'12-13 Teamsheets'!$C$2:$C$126,Q$1)+GOALS('13-14 Teamsheets'!$H$2:$Z$132,$A151,'13-14 Teamsheets'!$C$2:$C$132,Q$1)+GOALS('14-15 Teamsheets'!$H$2:$Z$136,$A151,'14-15 Teamsheets'!$C$2:$C$136,Q$1)</f>
        <v>0</v>
      </c>
      <c r="CC151" s="27">
        <f>GOALS('05-06 Teamsheets'!$H$2:$W$71,$A151,'05-06 Teamsheets'!$C$2:$C$71,V$1)+GOALS('05-06 Teamsheets'!$H$2:$W$71,$A151,'05-06 Teamsheets'!$C$2:$C$71,AA$1)+GOALS('06-07 Teamsheets'!$H$2:$Z$83,$A151,'06-07 Teamsheets'!$C$2:$C$83,AF$1)+GOALS('06-07 Teamsheets'!$H$2:$Z$83,$A151,'06-07 Teamsheets'!$C$2:$C$83,AK$1)+GOALS('07-08 Teamsheets'!$H$2:$Z$88,$A151,'07-08 Teamsheets'!$C$2:$C$88,AP$1)+GOALS('07-08 Teamsheets'!$H$2:$Z$88,$A151,'07-08 Teamsheets'!$C$2:$C$88,AU$1)+GOALS('07-08 Teamsheets'!$H$2:$Z$88,$A151,'07-08 Teamsheets'!$C$2:$C$88,AZ$1)+GOALS('11-12 Teamsheets'!$H$2:$Z$119,$A151,'11-12 Teamsheets'!$C$2:$C$119,AZ$1)+GOALS('12-13 Teamsheets'!$H$2:$Z$120,$A151,'12-13 Teamsheets'!$C$2:$C$120,AZ$1)+GOALS('13-14 Teamsheets'!$H$2:$Z$126,$A151,'13-14 Teamsheets'!$C$2:$C$126,AZ$1)+GOALS('14-15 Teamsheets'!$H$2:$Z$130,$A151,'14-15 Teamsheets'!$C$2:$C$130,AZ$1)+GOALS('08-09 Teamsheets'!$H$2:$Z$92,$A151,'08-09 Teamsheets'!$C$2:$C$92,BE$1)+GOALS('09-10 Teamsheets'!$H$2:$Z$98,$A151,'09-10 Teamsheets'!$C$2:$C$98,BE$1)+GOALS('10-11 Teamsheets'!$H$2:$Z$107,$A151,'10-11 Teamsheets'!$C$2:$C$107,BE$1)+GOALS('11-12 Teamsheets'!$H$2:$Z$119,$A151,'11-12 Teamsheets'!$C$2:$C$119,BE$1)+GOALS('12-13 Teamsheets'!$H$2:$Z$126,$A151,'12-13 Teamsheets'!$C$2:$C$126,BE$1)+GOALS('13-14 Teamsheets'!$H$2:$Z$132,$A151,'13-14 Teamsheets'!$C$2:$C$132,BE$1)+GOALS('14-15 Teamsheets'!$H$2:$Z$136,$A151,'14-15 Teamsheets'!$C$2:$C$136,BE$1)</f>
        <v>0</v>
      </c>
      <c r="CD151" s="27">
        <f>GOALS('07-08 Teamsheets'!$H$2:$Z$88,$A151,'07-08 Teamsheets'!$C$2:$C$88,BJ$1)
+GOALS('08-09 Teamsheets'!$H$2:$Z$92,$A151,'08-09 Teamsheets'!$C$2:$C$92,BJ$1)
+GOALS('09-10 Teamsheets'!$H$2:$Z$98,$A151,'09-10 Teamsheets'!$C$2:$C$98,BJ$1)
+GOALS('10-11 Teamsheets'!$H$2:$Z$107,$A151,'10-11 Teamsheets'!$C$2:$C$107,BJ$1)
+GOALS('11-12 Teamsheets'!$H$2:$Z$119,$A151,'11-12 Teamsheets'!$C$2:$C$119,BJ$1)
+GOALS('12-13 Teamsheets'!$H$2:$Z$124,$A151,'12-13 Teamsheets'!$C$2:$C$124,BJ$1)+GOALS('13-14 Teamsheets'!$H$2:$Z$130,$A151,'13-14 Teamsheets'!$C$2:$C$130,BJ$1)+GOALS('14-15 Teamsheets'!$H$2:$Z$134,$A151,'14-15 Teamsheets'!$C$2:$C$134,BJ$1)
+GOALS('07-08 Teamsheets'!$H$2:$Z$88,$A151,'07-08 Teamsheets'!$C$2:$C$88,BO$1)
+GOALS('08-09 Teamsheets'!$H$2:$Z$92,$A151,'08-09 Teamsheets'!$C$2:$C$92,BO$1)
+GOALS('09-10 Teamsheets'!$H$2:$Z$98,$A151,'09-10 Teamsheets'!$C$2:$C$98,BO$1)
+GOALS('10-11 Teamsheets'!$H$2:$Z$107,$A151,'10-11 Teamsheets'!$C$2:$C$107,BO$1)
+GOALS('11-12 Teamsheets'!$H$2:$Z$119,$A151,'11-12 Teamsheets'!$C$2:$C$119,BO$1)
+GOALS('12-13 Teamsheets'!$H$2:$Z$126,$A151,'12-13 Teamsheets'!$C$2:$C$126,BO$1)+GOALS('13-14 Teamsheets'!$H$2:$Z$132,$A151,'13-14 Teamsheets'!$C$2:$C$132,BO$1)+GOALS('14-15 Teamsheets'!$H$2:$Z$136,$A151,'14-15 Teamsheets'!$C$2:$C$136,BO$1)</f>
        <v>0</v>
      </c>
      <c r="CE151" s="28">
        <f t="shared" si="57"/>
        <v>0</v>
      </c>
      <c r="CF151" s="27" t="str">
        <f>(GOALS('05-06 Teamsheets'!$H$2:$R$71,$A151) +GOALS('06-07 Teamsheets'!$H$2:$R$83,$A151) +  GOALS('07-08 Teamsheets'!$H$2:$R$88,$A151) + GOALS('08-09 Teamsheets'!$H$2:$R$92,$A151)+GOALS('09-10 Teamsheets'!$H$2:$R$98,$A151)+GOALS('10-11 Teamsheets'!$H$2:$R$107,$A151)+GOALS('11-12 Teamsheets'!$H$2:$R$119,$A151)+GOALS('12-13 Teamsheets'!$H$2:$R$126,$A151)+GOALS('13-14 Teamsheets'!$H$2:$R$132,$A151)+GOALS('14-15 Teamsheets'!$H$2:$R$136,$A151)) &amp; "(" &amp; (GOALS('05-06 Teamsheets'!$S$2:$W$71,$A151)+GOALS('06-07 Teamsheets'!$S$2:$Z$83,$A151)+GOALS('07-08 Teamsheets'!$S$2:$Z$88,$A151)+GOALS('08-09 Teamsheets'!$S$2:$Z$92,$A151)+GOALS('09-10 Teamsheets'!$S$2:$Z$98,$A151)+GOALS('10-11 Teamsheets'!$S$2:$Z$107,$A151)+GOALS('11-12 Teamsheets'!$S$2:$Z$119,$A151)+GOALS('12-13 Teamsheets'!$S$2:$Z$126,$A151)+GOALS('13-14 Teamsheets'!$S$2:$Z$132,$A151)+GOALS('14-15 Teamsheets'!$S$2:$Z$136,$A151)) &amp; ")"</f>
        <v>0(0)</v>
      </c>
      <c r="CG151" s="28">
        <f t="shared" si="58"/>
        <v>0</v>
      </c>
      <c r="CH151" s="71">
        <f>SUM(D151,I151,N151,S151)</f>
        <v>0</v>
      </c>
      <c r="CI151" s="83">
        <f>SUM(X151,AC151,AH151,AM151,AR151,BG151,AW151,BL151,BQ151,BB151)</f>
        <v>0</v>
      </c>
      <c r="CJ151" s="77">
        <f>SUM(CH151:CI151)</f>
        <v>0</v>
      </c>
      <c r="CK151" s="74" t="str">
        <f>(CARDS('05-06 Teamsheets'!$H$2:$W$71,$A151,$CX$2)+CARDS('06-07 Teamsheets'!$H$2:$Z$83,$A151,$CX$2)+CARDS('07-08 Teamsheets'!$H$2:$Z$88,$A151,$CX$2)+CARDS('08-09 Teamsheets'!$H$2:$Z$92,$A151,$CX$2)+CARDS('09-10 Teamsheets'!$H$2:$Z$98,$A151,$CX$2)+CARDS('10-11 Teamsheets'!$H$2:$Z$107,$A151,$CX$2)+CARDS('11-12 Teamsheets'!$H$2:$Z$119,$A151,$CX$2)+CARDS('12-13 Teamsheets'!$H$2:$Z$126,$A151,$CX$2)+CARDS('13-14 Teamsheets'!$H$2:$Z$130,$A151,$CX$2)) &amp; "(" &amp; (CARDS('05-06 Teamsheets'!$H$2:$W$71,$A151,$CX$3)+CARDS('06-07 Teamsheets'!$H$2:$Z$83,$A151,$CX$3)+CARDS('07-08 Teamsheets'!$H$2:$Z$88,$A151,$CX$3)+CARDS('08-09 Teamsheets'!$H$2:$Z$92,$A151,$CX$3)+CARDS('09-10 Teamsheets'!$H$2:$Z$98,$A151,$CX$3)+CARDS('10-11 Teamsheets'!$H$2:$Z$107,$A151,$CX$3)+CARDS('11-12 Teamsheets'!$H$2:$Z$119,$A151,$CX$3)+CARDS('13-14 Teamsheets'!$H$2:$Z$130,$A151,$CX$3)) &amp; ")"</f>
        <v>0(0)</v>
      </c>
      <c r="CL151" s="28">
        <f>SUM(F151,K151,P151,U151)</f>
        <v>15</v>
      </c>
      <c r="CM151" s="28">
        <f>SUM(Z151,AE151,AJ151,AO151,AT151,BI151,AY151,BN151,BS151,BD151)</f>
        <v>0</v>
      </c>
      <c r="CN151" s="77">
        <f>SUM(CL151:CM151)</f>
        <v>15</v>
      </c>
      <c r="CO151" s="28">
        <f>IF(AND(CN151&lt;&gt;0, CA151&lt;&gt;0),CN151/CA151,0)</f>
        <v>15</v>
      </c>
      <c r="CP151" s="28">
        <f>IF(CG151&lt;&gt;0,CG151/CA151,0)</f>
        <v>0</v>
      </c>
      <c r="CQ151" s="77">
        <f>IF(CG151&lt;&gt;0,CN151/CG151,0)</f>
        <v>0</v>
      </c>
      <c r="CS151" s="71">
        <f t="shared" si="48"/>
        <v>174</v>
      </c>
      <c r="CT151" s="83">
        <f t="shared" si="49"/>
        <v>194</v>
      </c>
      <c r="CU151" s="77">
        <f t="shared" si="50"/>
        <v>101</v>
      </c>
      <c r="CW151"/>
      <c r="CX151" s="30"/>
    </row>
    <row r="152" spans="1:102" x14ac:dyDescent="0.2">
      <c r="A152" s="26" t="s">
        <v>140</v>
      </c>
      <c r="B152" s="27" t="s">
        <v>1635</v>
      </c>
      <c r="C152" s="27" t="s">
        <v>1635</v>
      </c>
      <c r="D152" s="27">
        <v>0</v>
      </c>
      <c r="E152" s="27" t="s">
        <v>1635</v>
      </c>
      <c r="F152" s="82">
        <v>0</v>
      </c>
      <c r="G152" s="27" t="s">
        <v>1635</v>
      </c>
      <c r="H152" s="27" t="s">
        <v>1635</v>
      </c>
      <c r="I152" s="27">
        <v>0</v>
      </c>
      <c r="J152" s="27" t="s">
        <v>1635</v>
      </c>
      <c r="K152" s="82">
        <v>0</v>
      </c>
      <c r="L152" s="27" t="s">
        <v>1635</v>
      </c>
      <c r="M152" s="27" t="s">
        <v>1635</v>
      </c>
      <c r="N152" s="27">
        <v>0</v>
      </c>
      <c r="O152" s="27" t="s">
        <v>1635</v>
      </c>
      <c r="P152" s="82">
        <v>0</v>
      </c>
      <c r="Q152" s="27" t="str">
        <f>(APPS('08-09 Teamsheets'!$H$2:$R$92,$A152,'08-09 Teamsheets'!$C$2:$C$92,Q$1)+APPS('09-10 Teamsheets'!$H$2:$R$98,$A152,'09-10 Teamsheets'!$C$2:$C$98,Q$1)+APPS('10-11 Teamsheets'!$H$2:$R$107,$A152,'10-11 Teamsheets'!$C$2:$C$107,Q$1)+APPS('11-12 Teamsheets'!$H$2:$R$119,$A152,'11-12 Teamsheets'!$C$2:$C$119,Q$1)+APPS('12-13 Teamsheets'!$H$2:$R$126,$A152,'12-13 Teamsheets'!$C$2:$C$126,Q$1)+APPS('13-14 Teamsheets'!$H$2:$R$132,$A152,'13-14 Teamsheets'!$C$2:$C$132,Q$1)+APPS('14-15 Teamsheets'!$H$2:$R$136,$A152,'14-15 Teamsheets'!$C$2:$C$136,Q$1)) &amp; "(" &amp; (SUBS('08-09 Teamsheets'!$S$2:$Z$92,$A152,'08-09 Teamsheets'!$C$2:$C$92,Q$1)+SUBS('09-10 Teamsheets'!$S$2:$Z$98,$A152,'09-10 Teamsheets'!$C$2:$C$98,Q$1)+SUBS('10-11 Teamsheets'!$S$2:$Z$107,$A152,'10-11 Teamsheets'!$C$2:$C$107,Q$1)+SUBS('11-12 Teamsheets'!$S$2:$Z$119,$A152,'11-12 Teamsheets'!$C$2:$C$119,Q$1)+SUBS('12-13 Teamsheets'!$S$2:$Z$126,$A152,'12-13 Teamsheets'!$C$2:$C$126,Q$1)+SUBS('13-14 Teamsheets'!$S$2:$Z$132,$A152,'13-14 Teamsheets'!$C$2:$C$132,Q$1)+SUBS('14-15 Teamsheets'!$S$2:$Z$136,$A152,'14-15 Teamsheets'!$C$2:$C$136,Q$1)) &amp; ")"</f>
        <v>28(1)</v>
      </c>
      <c r="R152" s="27" t="str">
        <f>(GOALS('08-09 Teamsheets'!$H$2:$R$92,$A152,'08-09 Teamsheets'!$C$2:$C$92,Q$1)+GOALS('09-10 Teamsheets'!$H$2:$R$98,$A152,'09-10 Teamsheets'!$C$2:$C$98,Q$1)+GOALS('10-11 Teamsheets'!$H$2:$R$107,$A152,'10-11 Teamsheets'!$C$2:$C$107,Q$1)+GOALS('11-12 Teamsheets'!$H$2:$R$119,$A152,'11-12 Teamsheets'!$C$2:$C$119,Q$1)+GOALS('12-13 Teamsheets'!$H$2:$R$126,$A152,'12-13 Teamsheets'!$C$2:$C$126,Q$1)+GOALS('13-14 Teamsheets'!$H$2:$R$132,$A152,'13-14 Teamsheets'!$C$2:$C$132,Q$1)+GOALS('14-15 Teamsheets'!$H$2:$R$136,$A152,'14-15 Teamsheets'!$C$2:$C$136,Q$1)) &amp; "(" &amp; (GOALS('08-09 Teamsheets'!$S$2:$Z$92,$A152,'08-09 Teamsheets'!$C$2:$C$92,Q$1)+GOALS('09-10 Teamsheets'!$S$2:$Z$98,$A152,'09-10 Teamsheets'!$C$2:$C$98,Q$1)+GOALS('10-11 Teamsheets'!$S$2:$Z$107,$A152,'10-11 Teamsheets'!$C$2:$C$107,Q$1)+GOALS('11-12 Teamsheets'!$S$2:$Z$119,$A152,'11-12 Teamsheets'!$C$2:$C$119,Q$1)+GOALS('12-13 Teamsheets'!$S$2:$Z$126,$A152,'12-13 Teamsheets'!$C$2:$C$126,Q$1)+GOALS('13-14 Teamsheets'!$S$2:$Z$132,$A152,'13-14 Teamsheets'!$C$2:$C$132,Q$1)+GOALS('14-15 Teamsheets'!$S$2:$Z$136,$A152,'14-15 Teamsheets'!$C$2:$C$136,Q$1)) &amp; ")"</f>
        <v>0(0)</v>
      </c>
      <c r="S152" s="27">
        <f>Clean_sheet('08-09 Teamsheets'!$C$2:$H$92,$A152,Q$1)+Clean_sheet('09-10 Teamsheets'!$C$2:$H$98,$A152,Q$1)+Clean_sheet('10-11 Teamsheets'!$C$2:$H$107,$A152,Q$1)+Clean_sheet('11-12 Teamsheets'!$C$2:$H$119,$A152,Q$1)+Clean_sheet('12-13 Teamsheets'!$C$2:$H$126,$A152,Q$1)+Clean_sheet('13-14 Teamsheets'!$C$2:$H$132,$A152,Q$1)+Clean_sheet('14-15 Teamsheets'!$C$2:$H$136,$A152,Q$1)</f>
        <v>0</v>
      </c>
      <c r="T152" s="27" t="str">
        <f>(CARDS('08-09 Teamsheets'!$H$2:$Z$92,$A152,$CX$2,'08-09 Teamsheets'!$C$2:$C$92,Q$1)+CARDS('09-10 Teamsheets'!$H$2:$Z$98,$A152,$CX$2,'09-10 Teamsheets'!$C$2:$C$98,Q$1)+CARDS('10-11 Teamsheets'!$H$2:$Z$107,$A152,$CX$2,'10-11 Teamsheets'!$C$2:$C$107,Q$1)+CARDS('11-12 Teamsheets'!$H$2:$Z$119,$A152,$CX$2,'11-12 Teamsheets'!$C$2:$C$119,Q$1)+CARDS('12-13 Teamsheets'!$H$2:$Z$126,$A152,$CX$2,'12-13 Teamsheets'!$C$2:$C$126,Q$1)+CARDS('13-14 Teamsheets'!$H$2:$Z$132,$A152,$CX$2,'13-14 Teamsheets'!$C$2:$C$132,Q$1)+CARDS('14-15 Teamsheets'!$H$2:$Z$136,$A152,$CX$2,'14-15 Teamsheets'!$C$2:$C$136,Q$1)) &amp; "(" &amp; (CARDS('08-09 Teamsheets'!$H$2:$Z$92,$A152,$CX$3,'08-09 Teamsheets'!$C$2:$C$92,Q$1)+CARDS('09-10 Teamsheets'!$H$2:$Z$98,$A152,$CX$3,'09-10 Teamsheets'!$C$2:$C$98,Q$1)+CARDS('10-11 Teamsheets'!$H$2:$Z$107,$A152,$CX$3,'10-11 Teamsheets'!$C$2:$C$107,Q$1)+CARDS('11-12 Teamsheets'!$H$2:$Z$119,$A152,$CX$3,'11-12 Teamsheets'!$C$2:$C$119,Q$1)+CARDS('12-13 Teamsheets'!$H$2:$Z$126,$A152,$CX$3,'12-13 Teamsheets'!$C$2:$C$126,Q$1)+CARDS('13-14 Teamsheets'!$H$2:$Z$132,$A152,$CX$3,'13-14 Teamsheets'!$C$2:$C$132,Q$1)+CARDS('14-15 Teamsheets'!$H$2:$Z$136,$A152,$CX$3,'14-15 Teamsheets'!$C$2:$C$136,Q$1)) &amp; ")"</f>
        <v>4(1)</v>
      </c>
      <c r="U152" s="82">
        <f>MINS_PLAYED('08-09 Teamsheets'!$H$2:$R$92,$A152,'08-09 Teamsheets'!$C$2:$C$92,Q$1)+MINS_PLAYED('09-10 Teamsheets'!$H$2:$R$98,$A152,'09-10 Teamsheets'!$C$2:$C$98,Q$1)+ MINS_AS_SUB('08-09 Teamsheets'!$S$2:$Z$92,$A152,'08-09 Teamsheets'!$C$2:$C$92,Q$1)+ MINS_AS_SUB('09-10 Teamsheets'!$S$2:$Z$98,$A152,'09-10 Teamsheets'!$C$2:$C$98,Q$1)+MINS_PLAYED('10-11 Teamsheets'!$H$2:$R$107,$A152,'10-11 Teamsheets'!$C$2:$C$107,Q$1)+MINS_AS_SUB('10-11 Teamsheets'!$S$2:$Z$107,$A152,'10-11 Teamsheets'!$C$2:$C$107,Q$1)+MINS_PLAYED('11-12 Teamsheets'!$H$2:$R$119,$A152,'11-12 Teamsheets'!$C$2:$C$119,Q$1)+MINS_AS_SUB('11-12 Teamsheets'!$S$2:$Z$119,$A152,'11-12 Teamsheets'!$C$2:$C$119,Q$1)+MINS_PLAYED('12-13 Teamsheets'!$H$2:$R$126,$A152,'12-13 Teamsheets'!$C$2:$C$126,Q$1)+MINS_AS_SUB('12-13 Teamsheets'!$S$2:$Z$126,$A152,'12-13 Teamsheets'!$C$2:$C$126,Q$1)+MINS_PLAYED('13-14 Teamsheets'!$H$2:$R$132,$A152,'13-14 Teamsheets'!$C$2:$C$132,Q$1)+MINS_AS_SUB('13-14 Teamsheets'!$S$2:$Z$132,$A152,'13-14 Teamsheets'!$C$2:$C$132,Q$1)+MINS_PLAYED('14-15 Teamsheets'!$H$2:$R$136,$A152,'14-15 Teamsheets'!$C$2:$C$136,Q$1)+MINS_AS_SUB('14-15 Teamsheets'!$S$2:$Z$136,$A152,'14-15 Teamsheets'!$C$2:$C$136,Q$1)</f>
        <v>2479</v>
      </c>
      <c r="V152" s="27" t="s">
        <v>1635</v>
      </c>
      <c r="W152" s="27" t="s">
        <v>1635</v>
      </c>
      <c r="X152" s="27">
        <v>0</v>
      </c>
      <c r="Y152" s="27" t="s">
        <v>1635</v>
      </c>
      <c r="Z152" s="82">
        <v>0</v>
      </c>
      <c r="AA152" s="27" t="s">
        <v>1635</v>
      </c>
      <c r="AB152" s="27" t="s">
        <v>1635</v>
      </c>
      <c r="AC152" s="27">
        <v>0</v>
      </c>
      <c r="AD152" s="27" t="s">
        <v>1635</v>
      </c>
      <c r="AE152" s="82">
        <v>0</v>
      </c>
      <c r="AF152" s="27" t="s">
        <v>1635</v>
      </c>
      <c r="AG152" s="27" t="s">
        <v>1635</v>
      </c>
      <c r="AH152" s="27">
        <v>0</v>
      </c>
      <c r="AI152" s="27" t="s">
        <v>1635</v>
      </c>
      <c r="AJ152" s="82">
        <v>0</v>
      </c>
      <c r="AK152" s="27" t="s">
        <v>1635</v>
      </c>
      <c r="AL152" s="27" t="s">
        <v>1635</v>
      </c>
      <c r="AM152" s="27">
        <v>0</v>
      </c>
      <c r="AN152" s="27" t="s">
        <v>1635</v>
      </c>
      <c r="AO152" s="82">
        <v>0</v>
      </c>
      <c r="AP152" s="27" t="s">
        <v>1635</v>
      </c>
      <c r="AQ152" s="27" t="s">
        <v>1635</v>
      </c>
      <c r="AR152" s="27">
        <v>0</v>
      </c>
      <c r="AS152" s="27" t="s">
        <v>1635</v>
      </c>
      <c r="AT152" s="82">
        <v>0</v>
      </c>
      <c r="AU152" s="27" t="s">
        <v>1635</v>
      </c>
      <c r="AV152" s="27" t="s">
        <v>1635</v>
      </c>
      <c r="AW152" s="27">
        <v>0</v>
      </c>
      <c r="AX152" s="27" t="s">
        <v>1635</v>
      </c>
      <c r="AY152" s="82">
        <v>0</v>
      </c>
      <c r="AZ152" s="27" t="str">
        <f>(APPS('07-08 Teamsheets'!$H$2:$R$88,$A152,'07-08 Teamsheets'!$C$2:$C$88,AZ$1)+APPS('11-12 Teamsheets'!$H$2:$R$119,$A152,'11-12 Teamsheets'!$C$2:$C$119,AZ$1)+APPS('12-13 Teamsheets'!$H$2:$R$126,$A152,'12-13 Teamsheets'!$C$2:$C$126,AZ$1)+APPS('13-14 Teamsheets'!$H$2:$R$132,$A152,'13-14 Teamsheets'!$C$2:$C$132,AZ$1)+APPS('14-15 Teamsheets'!$H$2:$R$136,$A152,'14-15 Teamsheets'!$C$2:$C$136,AZ$1)) &amp; "(" &amp; (SUBS('07-08 Teamsheets'!$S$2:$Z$88,$A152,'07-08 Teamsheets'!$C$2:$C$88,AZ$1)+SUBS('11-12 Teamsheets'!$S$2:$Z$119,$A152,'11-12 Teamsheets'!$C$2:$C$119,AZ$1)+SUBS('12-13 Teamsheets'!$S$2:$Z$126,$A152,'12-13 Teamsheets'!$C$2:$C$126,AZ$1)+SUBS('13-14 Teamsheets'!$S$2:$Z$132,$A152,'13-14 Teamsheets'!$C$2:$C$132,AZ$1)+SUBS('14-15 Teamsheets'!$S$2:$Z$136,$A152,'14-15 Teamsheets'!$C$2:$C$136,AZ$1)) &amp; ")"</f>
        <v>0(0)</v>
      </c>
      <c r="BA152" s="27" t="str">
        <f>(GOALS('07-08 Teamsheets'!$H$2:$R$88,$A152,'07-08 Teamsheets'!$C$2:$C$88,AZ$1)+GOALS('11-12 Teamsheets'!$H$2:$R$119,$A152,'11-12 Teamsheets'!$C$2:$C$119,AZ$1)+GOALS('12-13 Teamsheets'!$H$2:$R$126,$A152,'12-13 Teamsheets'!$C$2:$C$126,AZ$1)+GOALS('13-14 Teamsheets'!$H$2:$R$132,$A152,'13-14 Teamsheets'!$C$2:$C$132,AZ$1)+GOALS('14-15 Teamsheets'!$H$2:$R$136,$A152,'14-15 Teamsheets'!$C$2:$C$136,AZ$1)) &amp; "(" &amp; (GOALS('07-08 Teamsheets'!$S$2:$Z$88,$A152,'07-08 Teamsheets'!$C$2:$C$88,AZ$1)+GOALS('11-12 Teamsheets'!$S$2:$Z$119,$A152,'11-12 Teamsheets'!$C$2:$C$119,AZ$1)+GOALS('12-13 Teamsheets'!$S$2:$Z$126,$A152,'12-13 Teamsheets'!$C$2:$C$126,AZ$1)+GOALS('13-14 Teamsheets'!$S$2:$Z$132,$A152,'13-14 Teamsheets'!$C$2:$C$132,AZ$1)+GOALS('14-15 Teamsheets'!$S$2:$Z$136,$A152,'14-15 Teamsheets'!$C$2:$C$136,AZ$1)) &amp; ")"</f>
        <v>0(0)</v>
      </c>
      <c r="BB152" s="27">
        <f>Clean_sheet('07-08 Teamsheets'!$C$2:$H$92,$A152,AZ$1)+Clean_sheet('11-12 Teamsheets'!$C$2:$H$119,$A152,AZ$1)+Clean_sheet('12-13 Teamsheets'!$C$2:$H$126,$A152,AZ$1)+Clean_sheet('13-14 Teamsheets'!$C$2:$H$132,$A152,AZ$1)+Clean_sheet('14-15 Teamsheets'!$C$2:$H$136,$A152,AZ$1)</f>
        <v>0</v>
      </c>
      <c r="BC152" s="27" t="str">
        <f>(CARDS('07-08 Teamsheets'!$H$2:$Z$88,$A152,$CX$2,'07-08 Teamsheets'!$C$2:$C$88,AZ$1)+CARDS('11-12 Teamsheets'!$H$2:$Z$119,$A152,$CX$2,'11-12 Teamsheets'!$C$2:$C$119,AZ$1)+CARDS('12-13 Teamsheets'!$H$2:$Z$126,$A152,$CX$2,'12-13 Teamsheets'!$C$2:$C$126,AZ$1)+CARDS('13-14 Teamsheets'!$H$2:$Z$132,$A152,$CX$2,'13-14 Teamsheets'!$C$2:$C$132,AZ$1)+CARDS('14-15 Teamsheets'!$H$2:$Z$136,$A152,$CX$2,'14-15 Teamsheets'!$C$2:$C$136,AZ$1)) &amp; "(" &amp; (CARDS('07-08 Teamsheets'!$H$2:$Z$88,$A152,$CX$3,'07-08 Teamsheets'!$C$2:$C$88,AZ$1)+CARDS('11-12 Teamsheets'!$H$2:$Z$119,$A152,$CX$3,'11-12 Teamsheets'!$C$2:$C$119,AZ$1)+CARDS('12-13 Teamsheets'!$H$2:$Z$126,$A152,$CX$3,'12-13 Teamsheets'!$C$2:$C$126,AZ$1)+CARDS('13-14 Teamsheets'!$H$2:$Z$132,$A152,$CX$3,'13-14 Teamsheets'!$C$2:$C$132,AZ$1)+CARDS('14-15 Teamsheets'!$H$2:$Z$136,$A152,$CX$3,'14-15 Teamsheets'!$C$2:$C$136,AZ$1)) &amp; ")"</f>
        <v>0(0)</v>
      </c>
      <c r="BD152" s="82">
        <f>MINS_PLAYED('07-08 Teamsheets'!$H$2:$R$88,$A152,'07-08 Teamsheets'!$C$2:$C$88,AZ$1)+MINS_PLAYED('11-12 Teamsheets'!$H$2:$R$119,$A152,'11-12 Teamsheets'!$C$2:$C$119,AZ$1)+MINS_PLAYED('12-13 Teamsheets'!$H$2:$R$126,$A152,'12-13 Teamsheets'!$C$2:$C$126,AZ$1)+MINS_PLAYED('13-14 Teamsheets'!$H$2:$R$132,$A152,'13-14 Teamsheets'!$C$2:$C$132,AZ$1)+MINS_PLAYED('14-15 Teamsheets'!$H$2:$R$136,$A152,'14-15 Teamsheets'!$C$2:$C$136,AZ$1)+MINS_AS_SUB('07-08 Teamsheets'!$S$2:$Z$88,$A152,'07-08 Teamsheets'!$C$2:$C$88,AZ$1)+MINS_AS_SUB('11-12 Teamsheets'!$S$2:$Z$119,$A152,'11-12 Teamsheets'!$C$2:$C$119,AZ$1)+MINS_AS_SUB('12-13 Teamsheets'!$S$2:$Z$126,$A152,'12-13 Teamsheets'!$C$2:$C$126,AZ$1)+MINS_AS_SUB('13-14 Teamsheets'!$S$2:$Z$132,$A152,'13-14 Teamsheets'!$C$2:$C$132,AZ$1)+MINS_AS_SUB('14-15 Teamsheets'!$S$2:$Z$136,$A152,'14-15 Teamsheets'!$C$2:$C$136,AZ$1)</f>
        <v>0</v>
      </c>
      <c r="BE152" s="27" t="str">
        <f>(APPS('08-09 Teamsheets'!$H$2:$R$92,$A152,'08-09 Teamsheets'!$C$2:$C$92,BE$1)+APPS('09-10 Teamsheets'!$H$2:$R$98,$A152,'09-10 Teamsheets'!$C$2:$C$98,BE$1)+APPS('10-11 Teamsheets'!$H$2:$R$107,$A152,'10-11 Teamsheets'!$C$2:$C$107,BE$1)+APPS('11-12 Teamsheets'!$H$2:$R$119,$A152,'11-12 Teamsheets'!$C$2:$C$119,BE$1)+APPS('12-13 Teamsheets'!$H$2:$R$126,$A152,'12-13 Teamsheets'!$C$2:$C$126,BE$1)+APPS('13-14 Teamsheets'!$H$2:$R$132,$A152,'13-14 Teamsheets'!$C$2:$C$132,BE$1)+APPS('14-15 Teamsheets'!$H$2:$R$136,$A152,'14-15 Teamsheets'!$C$2:$C$136,BE$1)) &amp; "(" &amp; (SUBS('08-09 Teamsheets'!$S$2:$Z$92,$A152,'08-09 Teamsheets'!$C$2:$C$92,BE$1)+SUBS('09-10 Teamsheets'!$S$2:$Z$98,$A152,'09-10 Teamsheets'!$C$2:$C$98,BE$1)+SUBS('10-11 Teamsheets'!$S$2:$Z$107,$A152,'10-11 Teamsheets'!$C$2:$C$107,BE$1)+SUBS('11-12 Teamsheets'!$S$2:$Z$119,$A152,'11-12 Teamsheets'!$C$2:$C$119,BE$1)+SUBS('12-13 Teamsheets'!$S$2:$Z$126,$A152,'12-13 Teamsheets'!$C$2:$C$126,BE$1)+SUBS('13-14 Teamsheets'!$S$2:$Z$132,$A152,'13-14 Teamsheets'!$C$2:$C$132,BE$1)+SUBS('14-15 Teamsheets'!$S$2:$Z$136,$A152,'14-15 Teamsheets'!$C$2:$C$136,BE$1)) &amp; ")"</f>
        <v>1(0)</v>
      </c>
      <c r="BF152" s="27" t="str">
        <f>(GOALS('08-09 Teamsheets'!$H$2:$R$92,$A152,'08-09 Teamsheets'!$C$2:$C$92,BE$1)+GOALS('09-10 Teamsheets'!$H$2:$R$98,$A152,'09-10 Teamsheets'!$C$2:$C$98,BE$1)+GOALS('10-11 Teamsheets'!$H$2:$R$107,$A152,'10-11 Teamsheets'!$C$2:$C$107,BE$1)+GOALS('11-12 Teamsheets'!$H$2:$R$119,$A152,'11-12 Teamsheets'!$C$2:$C$119,BE$1)+GOALS('12-13 Teamsheets'!$H$2:$R$126,$A152,'12-13 Teamsheets'!$C$2:$C$126,BE$1)+GOALS('13-14 Teamsheets'!$H$2:$R$132,$A152,'13-14 Teamsheets'!$C$2:$C$132,BE$1)+GOALS('14-15 Teamsheets'!$H$2:$R$136,$A152,'14-15 Teamsheets'!$C$2:$C$136,BE$1)) &amp; "(" &amp; (GOALS('08-09 Teamsheets'!$S$2:$Z$92,$A152,'08-09 Teamsheets'!$C$2:$C$92,BE$1)+GOALS('09-10 Teamsheets'!$S$2:$Z$98,$A152,'09-10 Teamsheets'!$C$2:$C$98,BE$1)+GOALS('10-11 Teamsheets'!$S$2:$Z$107,$A152,'10-11 Teamsheets'!$C$2:$C$107,BE$1)+GOALS('11-12 Teamsheets'!$S$2:$Z$119,$A152,'11-12 Teamsheets'!$C$2:$C$119,BE$1)+GOALS('12-13 Teamsheets'!$S$2:$Z$126,$A152,'12-13 Teamsheets'!$C$2:$C$126,BE$1)+GOALS('13-14 Teamsheets'!$S$2:$Z$132,$A152,'13-14 Teamsheets'!$C$2:$C$132,BE$1)+GOALS('14-15 Teamsheets'!$S$2:$Z$136,$A152,'14-15 Teamsheets'!$C$2:$C$136,BE$1)) &amp; ")"</f>
        <v>0(0)</v>
      </c>
      <c r="BG152" s="27">
        <f>Clean_sheet('08-09 Teamsheets'!$C$2:$H$92,$A152,BE$1)+Clean_sheet('09-10 Teamsheets'!$C$2:$H$98,$A152,BE$1)+Clean_sheet('10-11 Teamsheets'!$C$2:$H$107,$A152,BE$1)+Clean_sheet('11-12 Teamsheets'!$C$2:$H$119,$A152,BE$1)+Clean_sheet('12-13 Teamsheets'!$C$2:$H$126,$A152,BE$1)+Clean_sheet('13-14 Teamsheets'!$C$2:$H$132,$A152,BE$1)+Clean_sheet('14-15 Teamsheets'!$C$2:$H$136,$A152,BE$1)</f>
        <v>0</v>
      </c>
      <c r="BH152" s="27" t="str">
        <f>(CARDS('08-09 Teamsheets'!$H$2:$Z$92,$A152,$CX$2,'08-09 Teamsheets'!$C$2:$C$92,BE$1)+CARDS('09-10 Teamsheets'!$H$2:$Z$98,$A152,$CX$2,'09-10 Teamsheets'!$C$2:$C$98,BE$1)+CARDS('10-11 Teamsheets'!$H$2:$Z$107,$A152,$CX$2,'10-11 Teamsheets'!$C$2:$C$107,BE$1)+CARDS('11-12 Teamsheets'!$H$2:$Z$119,$A152,$CX$2,'11-12 Teamsheets'!$C$2:$C$119,BE$1)+CARDS('12-13 Teamsheets'!$H$2:$Z$126,$A152,$CX$2,'12-13 Teamsheets'!$C$2:$C$126,BE$1)+CARDS('13-14 Teamsheets'!$H$2:$Z$132,$A152,$CX$2,'13-14 Teamsheets'!$C$2:$C$132,BE$1)+CARDS('14-15 Teamsheets'!$H$2:$Z$136,$A152,$CX$2,'14-15 Teamsheets'!$C$2:$C$136,BE$1)) &amp; "(" &amp; (CARDS('08-09 Teamsheets'!$H$2:$Z$92,$A152,$CX$3,'08-09 Teamsheets'!$C$2:$C$92,BE$1)+CARDS('09-10 Teamsheets'!$H$2:$Z$98,$A152,$CX$3,'09-10 Teamsheets'!$C$2:$C$98,BE$1)+CARDS('10-11 Teamsheets'!$H$2:$Z$107,$A152,$CX$3,'10-11 Teamsheets'!$C$2:$C$107,BE$1)+CARDS('11-12 Teamsheets'!$H$2:$Z$119,$A152,$CX$3,'11-12 Teamsheets'!$C$2:$C$119,BE$1)+CARDS('12-13 Teamsheets'!$H$2:$Z$126,$A152,$CX$3,'12-13 Teamsheets'!$C$2:$C$126,BE$1)+CARDS('13-14 Teamsheets'!$H$2:$Z$132,$A152,$CX$3,'13-14 Teamsheets'!$C$2:$C$132,BE$1)+CARDS('14-15 Teamsheets'!$H$2:$Z$136,$A152,$CX$3,'14-15 Teamsheets'!$C$2:$C$136,BE$1)) &amp; ")"</f>
        <v>0(0)</v>
      </c>
      <c r="BI152" s="82">
        <f>MINS_PLAYED('08-09 Teamsheets'!$H$2:$R$92,$A152,'08-09 Teamsheets'!$C$2:$C$92,BE$1)+MINS_PLAYED('09-10 Teamsheets'!$H$2:$R$98,$A152,'09-10 Teamsheets'!$C$2:$C$98,BE$1)+ MINS_AS_SUB('08-09 Teamsheets'!$S$2:$Z$92,$A152,'08-09 Teamsheets'!$C$2:$C$92,BE$1)+ MINS_AS_SUB('09-10 Teamsheets'!$S$2:$Z$98,$A152,'09-10 Teamsheets'!$C$2:$C$98,BE$1)+MINS_PLAYED('10-11 Teamsheets'!$H$2:$R$107,$A152,'10-11 Teamsheets'!$C$2:$C$107,BE$1)+MINS_AS_SUB('10-11 Teamsheets'!$S$2:$Z$107,$A152,'10-11 Teamsheets'!$C$2:$C$107,BE$1)+MINS_PLAYED('11-12 Teamsheets'!$H$2:$R$119,$A152,'11-12 Teamsheets'!$C$2:$C$119,BE$1)+MINS_AS_SUB('11-12 Teamsheets'!$S$2:$Z$119,$A152,'11-12 Teamsheets'!$C$2:$C$119,BE$1)+MINS_PLAYED('12-13 Teamsheets'!$H$2:$R$126,$A152,'12-13 Teamsheets'!$C$2:$C$126,BE$1)+MINS_AS_SUB('12-13 Teamsheets'!$S$2:$Z$126,$A152,'12-13 Teamsheets'!$C$2:$C$126,BE$1)+MINS_PLAYED('13-14 Teamsheets'!$H$2:$R$132,$A152,'13-14 Teamsheets'!$C$2:$C$132,BE$1)+MINS_AS_SUB('13-14 Teamsheets'!$S$2:$Z$132,$A152,'13-14 Teamsheets'!$C$2:$C$132,BE$1)+MINS_PLAYED('14-15 Teamsheets'!$H$2:$R$136,$A152,'14-15 Teamsheets'!$C$2:$C$136,BE$1)+MINS_AS_SUB('14-15 Teamsheets'!$S$2:$Z$136,$A152,'14-15 Teamsheets'!$C$2:$C$136,BE$1)</f>
        <v>90</v>
      </c>
      <c r="BJ152" s="27" t="str">
        <f>(APPS('07-08 Teamsheets'!$H$2:$R$88,$A152,'07-08 Teamsheets'!$C$2:$C$88,BJ$1)+APPS('08-09 Teamsheets'!$H$2:$R$92,$A152,'08-09 Teamsheets'!$C$2:$C$92,BJ$1)+APPS('09-10 Teamsheets'!$H$2:$R$98,$A152,'09-10 Teamsheets'!$C$2:$C$98,BJ$1)+APPS('10-11 Teamsheets'!$H$2:$R$106,$A152,'10-11 Teamsheets'!$C$2:$C$106,BJ$1)+APPS('11-12 Teamsheets'!$H$2:$R$119,$A152,'11-12 Teamsheets'!$C$2:$C$119,BJ$1)+APPS('12-13 Teamsheets'!$H$2:$R$126,$A152,'12-13 Teamsheets'!$C$2:$C$126,BJ$1)+APPS('13-14 Teamsheets'!$H$2:$R$132,$A152,'13-14 Teamsheets'!$C$2:$C$132,BJ$1)+APPS('14-15 Teamsheets'!$H$2:$R$136,$A152,'14-15 Teamsheets'!$C$2:$C$136,BJ$1)) &amp; "(" &amp; (SUBS('07-08 Teamsheets'!$S$2:$Z$88,$A152,'07-08 Teamsheets'!$C$2:$C$88,BJ$1)+SUBS('08-09 Teamsheets'!$S$2:$Z$92,$A152,'08-09 Teamsheets'!$C$2:$C$92,BJ$1)+SUBS('09-10 Teamsheets'!$S$2:$Z$98,$A152,'09-10 Teamsheets'!$C$2:$C$98,BJ$1)+SUBS('10-11 Teamsheets'!$S$2:$Z$106,$A152,'10-11 Teamsheets'!$C$2:$C$106,BJ$1)+SUBS('11-12 Teamsheets'!$S$2:$Z$119,$A152,'11-12 Teamsheets'!$C$2:$C$119,BJ$1)+SUBS('12-13 Teamsheets'!$S$2:$Z$126,$A152,'12-13 Teamsheets'!$C$2:$C$126,BJ$1)+SUBS('13-14 Teamsheets'!$S$2:$Z$132,$A152,'13-14 Teamsheets'!$C$2:$C$132,BJ$1)+SUBS('14-15 Teamsheets'!$S$2:$Z$136,$A152,'14-15 Teamsheets'!$C$2:$C$136,BJ$1)) &amp; ")"</f>
        <v>3(0)</v>
      </c>
      <c r="BK152" s="27" t="str">
        <f>(GOALS('07-08 Teamsheets'!$H$2:$R$88,$A152,'07-08 Teamsheets'!$C$2:$C$88,BJ$1)+GOALS('08-09 Teamsheets'!$H$2:$R$92,$A152,'08-09 Teamsheets'!$C$2:$C$92,BJ$1)+GOALS('09-10 Teamsheets'!$H$2:$R$98,$A152,'09-10 Teamsheets'!$C$2:$C$98,BJ$1)+GOALS('10-11 Teamsheets'!$H$2:$R$106,$A152,'10-11 Teamsheets'!$C$2:$C$106,BJ$1)+GOALS('11-12 Teamsheets'!$H$2:$R$119,$A152,'11-12 Teamsheets'!$C$2:$C$119,BJ$1)+GOALS('12-13 Teamsheets'!$H$2:$R$126,$A152,'12-13 Teamsheets'!$C$2:$C$126,BJ$1)+GOALS('13-14 Teamsheets'!$H$2:$R$132,$A152,'13-14 Teamsheets'!$C$2:$C$132,BJ$1)+GOALS('14-15 Teamsheets'!$H$2:$R$136,$A152,'14-15 Teamsheets'!$C$2:$C$136,BJ$1)) &amp; "(" &amp; (GOALS('07-08 Teamsheets'!$S$2:$Z$88,$A152,'07-08 Teamsheets'!$C$2:$C$88,BJ$1)+GOALS('08-09 Teamsheets'!$S$2:$Z$92,$A152,'08-09 Teamsheets'!$C$2:$C$92,BJ$1)+GOALS('09-10 Teamsheets'!$S$2:$Z$98,$A152,'09-10 Teamsheets'!$C$2:$C$98,BJ$1)+GOALS('10-11 Teamsheets'!$S$2:$Z$106,$A152,'10-11 Teamsheets'!$C$2:$C$106,BJ$1)+GOALS('11-12 Teamsheets'!$S$2:$Z$119,$A152,'11-12 Teamsheets'!$C$2:$C$119,BJ$1)+GOALS('12-13 Teamsheets'!$S$2:$Z$126,$A152,'12-13 Teamsheets'!$C$2:$C$126,BJ$1)+GOALS('13-14 Teamsheets'!$S$2:$Z$132,$A152,'13-14 Teamsheets'!$C$2:$C$132,BJ$1)+GOALS('14-15 Teamsheets'!$S$2:$Z$136,$A152,'14-15 Teamsheets'!$C$2:$C$136,BJ$1)) &amp; ")"</f>
        <v>0(0)</v>
      </c>
      <c r="BL152" s="27">
        <f>Clean_sheet('07-08 Teamsheets'!$C$2:$H$92,$A152,BJ$1)+Clean_sheet('08-09 Teamsheets'!$C$2:$H$92,$A152,BJ$1)+Clean_sheet('09-10 Teamsheets'!$C$2:$H$98,$A152,BJ$1)+Clean_sheet('10-11 Teamsheets'!$C$2:$H$106,$A152,BJ$1)+Clean_sheet('11-12 Teamsheets'!$C$2:$H$119,$A152,BJ$1)+Clean_sheet('12-13 Teamsheets'!$C$2:$H$126,$A152,BJ$1)+Clean_sheet('13-14 Teamsheets'!$C$2:$H$132,$A152,BJ$1)+Clean_sheet('14-15 Teamsheets'!$C$2:$H$136,$A152,BJ$1)</f>
        <v>0</v>
      </c>
      <c r="BM152" s="27" t="str">
        <f>(CARDS('07-08 Teamsheets'!$H$2:$Z$88,$A152,$CX$2,'07-08 Teamsheets'!$C$2:$C$88,BJ$1)+CARDS('08-09 Teamsheets'!$H$2:$Z$92,$A152,$CX$2,'08-09 Teamsheets'!$C$2:$C$92,BJ$1)+CARDS('09-10 Teamsheets'!$H$2:$Z$98,$A152,$CX$2,'09-10 Teamsheets'!$C$2:$C$98,BJ$1)+CARDS('10-11 Teamsheets'!$H$2:$Z$106,$A152,$CX$2,'10-11 Teamsheets'!$C$2:$C$106,BJ$1)+CARDS('11-12 Teamsheets'!$H$2:$Z$119,$A152,$CX$2,'11-12 Teamsheets'!$C$2:$C$119,BJ$1)+CARDS('12-13 Teamsheets'!$H$2:$Z$126,$A152,$CX$2,'12-13 Teamsheets'!$C$2:$C$126,BJ$1)+CARDS('13-14 Teamsheets'!$H$2:$Z$132,$A152,$CX$2,'13-14 Teamsheets'!$C$2:$C$132,BJ$1)+CARDS('14-15 Teamsheets'!$H$2:$Z$136,$A152,$CX$2,'14-15 Teamsheets'!$C$2:$C$136,BJ$1)) &amp; "(" &amp; (CARDS('07-08 Teamsheets'!$H$2:$Z$88,$A152,$CX$3,'07-08 Teamsheets'!$C$2:$C$88,BJ$1)+CARDS('08-09 Teamsheets'!$H$2:$Z$92,$A152,$CX$3,'08-09 Teamsheets'!$C$2:$C$92,BJ$1)+CARDS('09-10 Teamsheets'!$H$2:$Z$98,$A152,$CX$3,'09-10 Teamsheets'!$C$2:$C$98,BJ$1)+CARDS('10-11 Teamsheets'!$H$2:$Z$106,$A152,$CX$3,'10-11 Teamsheets'!$C$2:$C$106,BJ$1)+CARDS('11-12 Teamsheets'!$H$2:$Z$119,$A152,$CX$3,'11-12 Teamsheets'!$C$2:$C$119,BJ$1)+CARDS('12-13 Teamsheets'!$H$2:$Z$126,$A152,$CX$3,'12-13 Teamsheets'!$C$2:$C$126,BJ$1)+CARDS('13-14 Teamsheets'!$H$2:$Z$132,$A152,$CX$3,'13-14 Teamsheets'!$C$2:$C$132,BJ$1)+CARDS('14-15 Teamsheets'!$H$2:$Z$136,$A152,$CX$3,'14-15 Teamsheets'!$C$2:$C$136,BJ$1)) &amp; ")"</f>
        <v>1(0)</v>
      </c>
      <c r="BN152" s="82">
        <f>MINS_PLAYED('07-08 Teamsheets'!$H$2:$R$88,$A152,'07-08 Teamsheets'!$C$2:$C$88,BJ$1)+MINS_PLAYED('08-09 Teamsheets'!$H$2:$R$92,$A152,'08-09 Teamsheets'!$C$2:$C$92,BJ$1)+MINS_PLAYED('09-10 Teamsheets'!$H$2:$R$98,$A152,'09-10 Teamsheets'!$C$2:$C$98,BJ$1)+MINS_PLAYED('10-11 Teamsheets'!$H$2:$R$106,$A152,'10-11 Teamsheets'!$C$2:$C$106,BJ$1)+MINS_PLAYED('11-12 Teamsheets'!$H$2:$R$119,$A152,'11-12 Teamsheets'!$C$2:$C$119,BJ$1)+MINS_PLAYED('12-13 Teamsheets'!$H$2:$R$126,$A152,'12-13 Teamsheets'!$C$2:$C$126,BJ$1)+MINS_PLAYED('13-14 Teamsheets'!$H$2:$R$132,$A152,'13-14 Teamsheets'!$C$2:$C$132,BJ$1)+MINS_PLAYED('14-15 Teamsheets'!$H$2:$R$136,$A152,'14-15 Teamsheets'!$C$2:$C$136,BJ$1)+MINS_AS_SUB('07-08 Teamsheets'!$S$2:$Z$88,$A152,'07-08 Teamsheets'!$C$2:$C$88,BJ$1)+MINS_AS_SUB('08-09 Teamsheets'!$S$2:$Z$92,$A152,'08-09 Teamsheets'!$C$2:$C$92,BJ$1)+MINS_AS_SUB('09-10 Teamsheets'!$S$2:$Z$98,$A152,'09-10 Teamsheets'!$C$2:$C$98,BJ$1)+MINS_AS_SUB('10-11 Teamsheets'!$S$2:$Z$106,$A152,'10-11 Teamsheets'!$C$2:$C$106,BJ$1)+MINS_AS_SUB('11-12 Teamsheets'!$S$2:$Z$119,$A152,'11-12 Teamsheets'!$C$2:$C$119,BJ$1)+MINS_AS_SUB('12-13 Teamsheets'!$S$2:$Z$126,$A152,'12-13 Teamsheets'!$C$2:$C$126,BJ$1)+MINS_AS_SUB('13-14 Teamsheets'!$S$2:$Z$132,$A152,'13-14 Teamsheets'!$C$2:$C$132,BJ$1)+MINS_AS_SUB('14-15 Teamsheets'!$S$2:$Z$136,$A152,'14-15 Teamsheets'!$C$2:$C$136,BJ$1)</f>
        <v>300</v>
      </c>
      <c r="BO152" s="27" t="str">
        <f>(APPS('07-08 Teamsheets'!$H$2:$R$88,$A152,'07-08 Teamsheets'!$C$2:$C$88,BO$1)+APPS('08-09 Teamsheets'!$H$2:$R$92,$A152,'08-09 Teamsheets'!$C$2:$C$92,BO$1)+APPS('09-10 Teamsheets'!$H$2:$R$98,$A152,'09-10 Teamsheets'!$C$2:$C$98,BO$1)+APPS('10-11 Teamsheets'!$H$2:$R$106,$A152,'10-11 Teamsheets'!$C$2:$C$106,BO$1)+APPS('11-12 Teamsheets'!$H$2:$R$119,$A152,'11-12 Teamsheets'!$C$2:$C$119,BO$1)+APPS('12-13 Teamsheets'!$H$2:$R$126,$A152,'12-13 Teamsheets'!$C$2:$C$126,BO$1)+APPS('13-14 Teamsheets'!$H$2:$R$132,$A152,'13-14 Teamsheets'!$C$2:$C$132,BO$1)+APPS('14-15 Teamsheets'!$H$2:$R$136,$A152,'14-15 Teamsheets'!$C$2:$C$136,BO$1)) &amp; "(" &amp; (SUBS('07-08 Teamsheets'!$S$2:$Z$88,$A152,'07-08 Teamsheets'!$C$2:$C$88,BO$1)+SUBS('08-09 Teamsheets'!$S$2:$Z$92,$A152,'08-09 Teamsheets'!$C$2:$C$92,BO$1)+SUBS('09-10 Teamsheets'!$S$2:$Z$98,$A152,'09-10 Teamsheets'!$C$2:$C$98,BO$1)+SUBS('10-11 Teamsheets'!$S$2:$Z$106,$A152,'10-11 Teamsheets'!$C$2:$C$106,BO$1)+SUBS('11-12 Teamsheets'!$S$2:$Z$119,$A152,'11-12 Teamsheets'!$C$2:$C$119,BO$1)+SUBS('12-13 Teamsheets'!$S$2:$Z$126,$A152,'12-13 Teamsheets'!$C$2:$C$126,BO$1)+SUBS('13-14 Teamsheets'!$S$2:$Z$132,$A152,'13-14 Teamsheets'!$C$2:$C$132,BO$1)+SUBS('14-15 Teamsheets'!$S$2:$Z$136,$A152,'14-15 Teamsheets'!$C$2:$C$136,BO$1)) &amp; ")"</f>
        <v>1(0)</v>
      </c>
      <c r="BP152" s="27" t="str">
        <f>(GOALS('07-08 Teamsheets'!$H$2:$R$88,$A152,'07-08 Teamsheets'!$C$2:$C$88,BO$1)+GOALS('08-09 Teamsheets'!$H$2:$R$92,$A152,'08-09 Teamsheets'!$C$2:$C$92,BO$1)+GOALS('09-10 Teamsheets'!$H$2:$R$98,$A152,'09-10 Teamsheets'!$C$2:$C$98,BO$1)+GOALS('10-11 Teamsheets'!$H$2:$R$106,$A152,'10-11 Teamsheets'!$C$2:$C$106,BO$1)+GOALS('11-12 Teamsheets'!$H$2:$R$119,$A152,'11-12 Teamsheets'!$C$2:$C$119,BO$1)+GOALS('12-13 Teamsheets'!$H$2:$R$126,$A152,'12-13 Teamsheets'!$C$2:$C$126,BO$1)+GOALS('13-14 Teamsheets'!$H$2:$R$132,$A152,'13-14 Teamsheets'!$C$2:$C$132,BO$1)+GOALS('14-15 Teamsheets'!$H$2:$R$136,$A152,'14-15 Teamsheets'!$C$2:$C$136,BO$1)) &amp; "(" &amp; (GOALS('07-08 Teamsheets'!$S$2:$Z$88,$A152,'07-08 Teamsheets'!$C$2:$C$88,BO$1)+GOALS('08-09 Teamsheets'!$S$2:$Z$92,$A152,'08-09 Teamsheets'!$C$2:$C$92,BO$1)+GOALS('09-10 Teamsheets'!$S$2:$Z$98,$A152,'09-10 Teamsheets'!$C$2:$C$98,BO$1)+GOALS('10-11 Teamsheets'!$S$2:$Z$106,$A152,'10-11 Teamsheets'!$C$2:$C$106,BO$1)+GOALS('11-12 Teamsheets'!$S$2:$Z$119,$A152,'11-12 Teamsheets'!$C$2:$C$119,BO$1)+GOALS('12-13 Teamsheets'!$S$2:$Z$126,$A152,'12-13 Teamsheets'!$C$2:$C$126,BO$1)+GOALS('13-14 Teamsheets'!$S$2:$Z$132,$A152,'13-14 Teamsheets'!$C$2:$C$132,BO$1)+GOALS('14-15 Teamsheets'!$S$2:$Z$136,$A152,'14-15 Teamsheets'!$C$2:$C$136,BO$1)) &amp; ")"</f>
        <v>0(0)</v>
      </c>
      <c r="BQ152" s="27">
        <f>Clean_sheet('07-08 Teamsheets'!$C$2:$H$92,$A152,BO$1)+Clean_sheet('08-09 Teamsheets'!$C$2:$H$92,$A152,BO$1)+Clean_sheet('09-10 Teamsheets'!$C$2:$H$98,$A152,BO$1)+Clean_sheet('10-11 Teamsheets'!$C$2:$H$106,$A152,BO$1)+Clean_sheet('11-12 Teamsheets'!$C$2:$H$119,$A152,BO$1)+Clean_sheet('12-13 Teamsheets'!$C$2:$H$126,$A152,BO$1)+Clean_sheet('13-14 Teamsheets'!$C$2:$H$132,$A152,BO$1)+Clean_sheet('14-15 Teamsheets'!$C$2:$H$136,$A152,BO$1)</f>
        <v>0</v>
      </c>
      <c r="BR152" s="27" t="str">
        <f>(CARDS('07-08 Teamsheets'!$H$2:$Z$88,$A152,$CX$2,'07-08 Teamsheets'!$C$2:$C$88,BO$1)+CARDS('08-09 Teamsheets'!$H$2:$Z$92,$A152,$CX$2,'08-09 Teamsheets'!$C$2:$C$92,BO$1)+CARDS('09-10 Teamsheets'!$H$2:$Z$98,$A152,$CX$2,'09-10 Teamsheets'!$C$2:$C$98,BO$1)+CARDS('10-11 Teamsheets'!$H$2:$Z$106,$A152,$CX$2,'10-11 Teamsheets'!$C$2:$C$106,BO$1)+CARDS('11-12 Teamsheets'!$H$2:$Z$119,$A152,$CX$2,'11-12 Teamsheets'!$C$2:$C$119,BO$1)+CARDS('12-13 Teamsheets'!$H$2:$Z$126,$A152,$CX$2,'12-13 Teamsheets'!$C$2:$C$126,BO$1)+CARDS('13-14 Teamsheets'!$H$2:$Z$132,$A152,$CX$2,'13-14 Teamsheets'!$C$2:$C$132,BO$1)+CARDS('14-15 Teamsheets'!$H$2:$Z$136,$A152,$CX$2,'14-15 Teamsheets'!$C$2:$C$136,BO$1)) &amp; "(" &amp; (CARDS('07-08 Teamsheets'!$H$2:$Z$88,$A152,$CX$3,'07-08 Teamsheets'!$C$2:$C$88,BO$1)+CARDS('08-09 Teamsheets'!$H$2:$Z$92,$A152,$CX$3,'08-09 Teamsheets'!$C$2:$C$92,BO$1)+CARDS('09-10 Teamsheets'!$H$2:$Z$98,$A152,$CX$3,'09-10 Teamsheets'!$C$2:$C$98,BO$1)+CARDS('10-11 Teamsheets'!$H$2:$Z$106,$A152,$CX$3,'10-11 Teamsheets'!$C$2:$C$106,BO$1)+CARDS('11-12 Teamsheets'!$H$2:$Z$119,$A152,$CX$3,'11-12 Teamsheets'!$C$2:$C$119,BO$1)+CARDS('12-13 Teamsheets'!$H$2:$Z$126,$A152,$CX$3,'12-13 Teamsheets'!$C$2:$C$126,BO$1)+CARDS('13-14 Teamsheets'!$H$2:$Z$132,$A152,$CX$3,'13-14 Teamsheets'!$C$2:$C$132,BO$1)+CARDS('14-15 Teamsheets'!$H$2:$Z$136,$A152,$CX$3,'14-15 Teamsheets'!$C$2:$C$136,BO$1)) &amp; ")"</f>
        <v>0(0)</v>
      </c>
      <c r="BS152" s="82">
        <f>MINS_PLAYED('07-08 Teamsheets'!$H$2:$R$88,$A152,'07-08 Teamsheets'!$C$2:$C$88,BO$1)+MINS_PLAYED('08-09 Teamsheets'!$H$2:$R$92,$A152,'08-09 Teamsheets'!$C$2:$C$92,BO$1)+MINS_PLAYED('09-10 Teamsheets'!$H$2:$R$98,$A152,'09-10 Teamsheets'!$C$2:$C$98,BO$1)+MINS_PLAYED('10-11 Teamsheets'!$H$2:$R$106,$A152,'10-11 Teamsheets'!$C$2:$C$106,BO$1)+MINS_PLAYED('11-12 Teamsheets'!$H$2:$R$119,$A152,'11-12 Teamsheets'!$C$2:$C$119,BO$1)+MINS_PLAYED('12-13 Teamsheets'!$H$2:$R$126,$A152,'12-13 Teamsheets'!$C$2:$C$126,BO$1)+MINS_PLAYED('13-14 Teamsheets'!$H$2:$R$132,$A152,'13-14 Teamsheets'!$C$2:$C$132,BO$1)+MINS_PLAYED('14-15 Teamsheets'!$H$2:$R$136,$A152,'14-15 Teamsheets'!$C$2:$C$136,BO$1)+MINS_AS_SUB('07-08 Teamsheets'!$S$2:$Z$88,$A152,'07-08 Teamsheets'!$C$2:$C$88,BO$1)+MINS_AS_SUB('08-09 Teamsheets'!$S$2:$Z$92,$A152,'08-09 Teamsheets'!$C$2:$C$92,BO$1)+MINS_AS_SUB('09-10 Teamsheets'!$S$2:$Z$98,$A152,'09-10 Teamsheets'!$C$2:$C$98,BO$1)+MINS_AS_SUB('10-11 Teamsheets'!$S$2:$Z$106,$A152,'10-11 Teamsheets'!$C$2:$C$106,BO$1)+MINS_AS_SUB('11-12 Teamsheets'!$S$2:$Z$119,$A152,'11-12 Teamsheets'!$C$2:$C$119,BO$1)+MINS_AS_SUB('12-13 Teamsheets'!$S$2:$Z$126,$A152,'12-13 Teamsheets'!$C$2:$C$126,BO$1)+MINS_AS_SUB('13-14 Teamsheets'!$S$2:$Z$132,$A152,'13-14 Teamsheets'!$C$2:$C$132,BO$1)+MINS_AS_SUB('14-15 Teamsheets'!$S$2:$Z$136,$A152,'14-15 Teamsheets'!$C$2:$C$136,BO$1)</f>
        <v>89</v>
      </c>
      <c r="BT152" s="71">
        <f>APPS('05-06 Teamsheets'!$H$2:$R$71,$A152,'05-06 Teamsheets'!$C$2:$C$71,B$1)+SUBS('05-06 Teamsheets'!$S$2:$W$71,$A152,'05-06 Teamsheets'!$C$2:$C$71,B$1)+APPS('06-07 Teamsheets'!$H$2:$R$83,$A152,'06-07 Teamsheets'!$C$2:$C$83,G$1)+SUBS('06-07 Teamsheets'!$S$2:$Z$83,$A152,'06-07 Teamsheets'!$C$2:$C$83,G$1)+APPS('07-08 Teamsheets'!$H$2:$R$88,$A152,'07-08 Teamsheets'!$C$2:$C$88,L$1)+SUBS('07-08 Teamsheets'!$S$2:$Z$88,$A152,'07-08 Teamsheets'!$C$2:$C$88,L$1)+APPS('08-09 Teamsheets'!$H$2:$R$92,$A152,'08-09 Teamsheets'!$C$2:$C$92,Q$1)+SUBS('08-09 Teamsheets'!$S$2:$Z$92,$A152,'08-09 Teamsheets'!$C$2:$C$92,Q$1)+APPS('09-10 Teamsheets'!$H$2:$R$98,$A152,'09-10 Teamsheets'!$C$2:$C$98,Q$1)+SUBS('09-10 Teamsheets'!$S$2:$Z$98,$A152,'09-10 Teamsheets'!$C$2:$C$98,Q$1)+APPS('10-11 Teamsheets'!$H$2:$R$107,$A152,'10-11 Teamsheets'!$C$2:$C$107,Q$1)+SUBS('10-11 Teamsheets'!$S$2:$Z$107,$A152,'10-11 Teamsheets'!$C$2:$C$107,Q$1)+APPS('11-12 Teamsheets'!$H$2:$R$119,$A152,'11-12 Teamsheets'!$C$2:$C$119,Q$1)+SUBS('11-12 Teamsheets'!$S$2:$Z$119,$A152,'11-12 Teamsheets'!$C$2:$C$119,Q$1)+APPS('12-13 Teamsheets'!$H$2:$R$126,$A152,'12-13 Teamsheets'!$C$2:$C$126,Q$1)+SUBS('12-13 Teamsheets'!$S$2:$Z$126,$A152,'12-13 Teamsheets'!$C$2:$C$126,Q$1)+APPS('13-14 Teamsheets'!$H$2:$R$132,$A152,'13-14 Teamsheets'!$C$2:$C$132,Q$1)+SUBS('13-14 Teamsheets'!$S$2:$Z$132,$A152,'13-14 Teamsheets'!$C$2:$C$132,Q$1)+APPS('14-15 Teamsheets'!$H$2:$R$136,$A152,'14-15 Teamsheets'!$C$2:$C$136,Q$1)+SUBS('14-15 Teamsheets'!$S$2:$Z$136,$A152,'14-15 Teamsheets'!$C$2:$C$136,Q$1)</f>
        <v>29</v>
      </c>
      <c r="BU152" s="132">
        <v>0</v>
      </c>
      <c r="BV152" s="27">
        <f>APPS('07-08 Teamsheets'!$H$2:$R$88,$A152,'07-08 Teamsheets'!$C$2:$C$88,AZ$1)+SUBS('07-08 Teamsheets'!$S$2:$Z$88,$A152,'07-08 Teamsheets'!$C$2:$C$88,AZ$1)+APPS('11-12 Teamsheets'!$H$2:$R$119,$A152,'11-12 Teamsheets'!$C$2:$C$119,AZ$1)+SUBS('11-12 Teamsheets'!$S$2:$Z$119,$A152,'11-12 Teamsheets'!$C$2:$C$119,AZ$1)+APPS('12-13 Teamsheets'!$H$2:$R$126,$A152,'12-13 Teamsheets'!$C$2:$C$126,AZ$1)+SUBS('12-13 Teamsheets'!$S$2:$Z$126,$A152,'12-13 Teamsheets'!$C$2:$C$126,AZ$1)+APPS('13-14 Teamsheets'!$H$2:$R$132,$A152,'13-14 Teamsheets'!$C$2:$C$132,AZ$1)+SUBS('13-14 Teamsheets'!$S$2:$Z$132,$A152,'13-14 Teamsheets'!$C$2:$C$132,AZ$1)+APPS('14-15 Teamsheets'!$H$2:$R$136,$A152,'14-15 Teamsheets'!$C$2:$C$136,AZ$1)+SUBS('14-15 Teamsheets'!$S$2:$Z$136,$A152,'14-15 Teamsheets'!$C$2:$C$136,AZ$1)+APPS('08-09 Teamsheets'!$H$2:$R$92,$A152,'08-09 Teamsheets'!$C$2:$C$92,BE$1)+APPS('09-10 Teamsheets'!$H$2:$R$98,$A152,'09-10 Teamsheets'!$C$2:$C$98,BE$1)+SUBS('08-09 Teamsheets'!$S$2:$Z$92,$A152,'08-09 Teamsheets'!$C$2:$C$92,BE$1)+SUBS('09-10 Teamsheets'!$S$2:$Z$98,$A152,'09-10 Teamsheets'!$C$2:$C$98,BE$1)+APPS('10-11 Teamsheets'!$H$2:$R$107,$A152,'10-11 Teamsheets'!$C$2:$C$107,BE$1)+SUBS('10-11 Teamsheets'!$S$2:$Z$107,$A152,'10-11 Teamsheets'!$C$2:$C$107,BE$1)+APPS('11-12 Teamsheets'!$H$2:$R$119,$A152,'11-12 Teamsheets'!$C$2:$C$119,BE$1)+SUBS('11-12 Teamsheets'!$S$2:$Z$119,$A152,'11-12 Teamsheets'!$C$2:$C$119,BE$1)+APPS('12-13 Teamsheets'!$H$2:$R$126,$A152,'12-13 Teamsheets'!$C$2:$C$126,BE$1)+SUBS('12-13 Teamsheets'!$S$2:$Z$126,$A152,'12-13 Teamsheets'!$C$2:$C$126,BE$1)+APPS('13-14 Teamsheets'!$H$2:$R$132,$A152,'13-14 Teamsheets'!$C$2:$C$132,BE$1)+SUBS('13-14 Teamsheets'!$S$2:$Z$132,$A152,'13-14 Teamsheets'!$C$2:$C$132,BE$1)+APPS('14-15 Teamsheets'!$H$2:$R$136,$A152,'14-15 Teamsheets'!$C$2:$C$136,BE$1)+SUBS('14-15 Teamsheets'!$S$2:$Z$136,$A152,'14-15 Teamsheets'!$C$2:$C$136,BE$1)</f>
        <v>1</v>
      </c>
      <c r="BW152" s="27">
        <f>APPS('07-08 Teamsheets'!$H$2:$R$88,$A152,'07-08 Teamsheets'!$C$2:$C$88,BJ$1)+APPS('08-09 Teamsheets'!$H$2:$R$92,$A152,'08-09 Teamsheets'!$C$2:$C$92,BJ$1)+APPS('09-10 Teamsheets'!$H$2:$R$98,$A152,'09-10 Teamsheets'!$C$2:$C$98,BJ$1)+SUBS('07-08 Teamsheets'!$S$2:$Z$88,$A152,'07-08 Teamsheets'!$C$2:$C$88,BJ$1)+SUBS('08-09 Teamsheets'!$S$2:$Z$92,$A152,'08-09 Teamsheets'!$C$2:$C$92,BJ$1)+SUBS('09-10 Teamsheets'!$S$2:$Z$98,$A152,'09-10 Teamsheets'!$C$2:$C$98,BJ$1)+APPS('10-11 Teamsheets'!$H$2:$R$107,$A152,'10-11 Teamsheets'!$C$2:$C$107,BJ$1)+SUBS('10-11 Teamsheets'!$S$2:$Z$107,$A152,'10-11 Teamsheets'!$C$2:$C$107,BJ$1)+APPS('11-12 Teamsheets'!$H$2:$R$119,$A152,'11-12 Teamsheets'!$C$2:$C$119,BJ$1)+SUBS('11-12 Teamsheets'!$S$2:$Z$111,$A152,'11-12 Teamsheets'!$C$2:$C$119,BJ$1)+APPS('12-13 Teamsheets'!$H$2:$R$126,$A152,'12-13 Teamsheets'!$C$2:$C$126,BJ$1)+SUBS('12-13 Teamsheets'!$S$2:$Z$118,$A152,'12-13 Teamsheets'!$C$2:$C$126,BJ$1)+APPS('13-14 Teamsheets'!$H$2:$R$132,$A152,'13-14 Teamsheets'!$C$2:$C$132,BJ$1)+SUBS('13-14 Teamsheets'!$S$2:$Z$124,$A152,'13-14 Teamsheets'!$C$2:$C$132,BJ$1)+APPS('14-15 Teamsheets'!$H$2:$R$136,$A152,'14-15 Teamsheets'!$C$2:$C$136,BJ$1)+SUBS('14-15 Teamsheets'!$S$2:$Z$128,$A152,'14-15 Teamsheets'!$C$2:$C$136,BJ$1)</f>
        <v>3</v>
      </c>
      <c r="BX152" s="27">
        <f>APPS('07-08 Teamsheets'!$H$2:$R$88,$A152,'07-08 Teamsheets'!$C$2:$C$88,BO$1)+APPS('08-09 Teamsheets'!$H$2:$R$92,$A152,'08-09 Teamsheets'!$C$2:$C$92,BO$1)+APPS('09-10 Teamsheets'!$H$2:$R$98,$A152,'09-10 Teamsheets'!$C$2:$C$98,BO$1)+SUBS('07-08 Teamsheets'!$S$2:$Z$88,$A152,'07-08 Teamsheets'!$C$2:$C$88,BO$1)+SUBS('08-09 Teamsheets'!$S$2:$Z$92,$A152,'08-09 Teamsheets'!$C$2:$C$92,BO$1)+SUBS('09-10 Teamsheets'!$S$2:$Z$98,$A152,'09-10 Teamsheets'!$C$2:$C$98,BO$1)+APPS('10-11 Teamsheets'!$H$2:$R$107,$A152,'10-11 Teamsheets'!$C$2:$C$107,BO$1)+SUBS('10-11 Teamsheets'!$S$2:$Z$107,$A152,'10-11 Teamsheets'!$C$2:$C$107,BO$1)+APPS('11-12 Teamsheets'!$H$2:$R$119,$A152,'11-12 Teamsheets'!$C$2:$C$119,BO$1)+SUBS('11-12 Teamsheets'!$S$2:$Z$119,$A152,'11-12 Teamsheets'!$C$2:$C$119,BO$1)+APPS('12-13 Teamsheets'!$H$2:$R$126,$A152,'12-13 Teamsheets'!$C$2:$C$126,BO$1)+SUBS('12-13 Teamsheets'!$S$2:$Z$126,$A152,'12-13 Teamsheets'!$C$2:$C$126,BO$1)+APPS('13-14 Teamsheets'!$H$2:$R$132,$A152,'13-14 Teamsheets'!$C$2:$C$132,BO$1)+SUBS('13-14 Teamsheets'!$S$2:$Z$132,$A152,'13-14 Teamsheets'!$C$2:$C$132,BO$1)+APPS('14-15 Teamsheets'!$H$2:$R$136,$A152,'14-15 Teamsheets'!$C$2:$C$136,BO$1)+SUBS('14-15 Teamsheets'!$S$2:$Z$136,$A152,'14-15 Teamsheets'!$C$2:$C$136,BO$1)</f>
        <v>1</v>
      </c>
      <c r="BY152" s="28">
        <f t="shared" si="55"/>
        <v>5</v>
      </c>
      <c r="BZ152" s="27" t="str">
        <f>(APPS('05-06 Teamsheets'!$H$2:$R$71,$A152) + APPS('06-07 Teamsheets'!$H$2:$R$83,$A152) +APPS('07-08 Teamsheets'!$H$2:$R$88,$A152) + APPS('08-09 Teamsheets'!$H$2:$R$92,$A152)+APPS('09-10 Teamsheets'!$H$2:$R$98,$A152)+APPS('10-11 Teamsheets'!$H$2:$R$107,$A152)+APPS('11-12 Teamsheets'!$H$2:$R$119,$A152)+APPS('12-13 Teamsheets'!$H$2:$R$126,$A152)+APPS('13-14 Teamsheets'!$H$2:$R$132,$A152)+APPS('14-15 Teamsheets'!$H$2:$R$136,$A152)) &amp; "(" &amp; (SUBS('05-06 Teamsheets'!$S$2:$W$71,$A152)+SUBS('06-07 Teamsheets'!$S$2:$Z$83,$A152)+SUBS('07-08 Teamsheets'!$S$2:$Z$88,$A152) +SUBS('08-09 Teamsheets'!$S$2:$Z$92,$A152)+SUBS('09-10 Teamsheets'!$S$2:$Z$98,$A152)+SUBS('10-11 Teamsheets'!$S$2:$Z$107,$A152)+SUBS('11-12 Teamsheets'!$S$2:$Z$119,$A152)+SUBS('12-13 Teamsheets'!$S$2:$Z$126,$A152)+SUBS('13-14 Teamsheets'!$S$2:$Z$132,$A152)+SUBS('14-15 Teamsheets'!$S$2:$Z$136,$A152)) &amp; ")"</f>
        <v>33(1)</v>
      </c>
      <c r="CA152" s="28">
        <f t="shared" si="56"/>
        <v>34</v>
      </c>
      <c r="CB152" s="71">
        <f>GOALS('05-06 Teamsheets'!$H$2:$W$71,$A152,'05-06 Teamsheets'!$C$2:$C$71,B$1)+GOALS('06-07 Teamsheets'!$H$2:$Z$83,$A152,'06-07 Teamsheets'!$C$2:$C$83,G$1)+GOALS('07-08 Teamsheets'!$H$2:$Z$88,$A152,'07-08 Teamsheets'!$C$2:$C$88,L$1)+GOALS('08-09 Teamsheets'!$H$2:$Z$92,$A152,'08-09 Teamsheets'!$C$2:$C$92,Q$1)+GOALS('09-10 Teamsheets'!$H$2:$Z$98,$A152,'09-10 Teamsheets'!$C$2:$C$98,Q$1)+GOALS('10-11 Teamsheets'!$H$2:$Z$107,$A152,'10-11 Teamsheets'!$C$2:$C$107,Q$1)+GOALS('11-12 Teamsheets'!$H$2:$Z$119,$A152,'11-12 Teamsheets'!$C$2:$C$119,Q$1)+GOALS('12-13 Teamsheets'!$H$2:$Z$126,$A152,'12-13 Teamsheets'!$C$2:$C$126,Q$1)+GOALS('13-14 Teamsheets'!$H$2:$Z$132,$A152,'13-14 Teamsheets'!$C$2:$C$132,Q$1)+GOALS('14-15 Teamsheets'!$H$2:$Z$136,$A152,'14-15 Teamsheets'!$C$2:$C$136,Q$1)</f>
        <v>0</v>
      </c>
      <c r="CC152" s="27">
        <f>GOALS('05-06 Teamsheets'!$H$2:$W$71,$A152,'05-06 Teamsheets'!$C$2:$C$71,V$1)+GOALS('05-06 Teamsheets'!$H$2:$W$71,$A152,'05-06 Teamsheets'!$C$2:$C$71,AA$1)+GOALS('06-07 Teamsheets'!$H$2:$Z$83,$A152,'06-07 Teamsheets'!$C$2:$C$83,AF$1)+GOALS('06-07 Teamsheets'!$H$2:$Z$83,$A152,'06-07 Teamsheets'!$C$2:$C$83,AK$1)+GOALS('07-08 Teamsheets'!$H$2:$Z$88,$A152,'07-08 Teamsheets'!$C$2:$C$88,AP$1)+GOALS('07-08 Teamsheets'!$H$2:$Z$88,$A152,'07-08 Teamsheets'!$C$2:$C$88,AU$1)+GOALS('07-08 Teamsheets'!$H$2:$Z$88,$A152,'07-08 Teamsheets'!$C$2:$C$88,AZ$1)+GOALS('11-12 Teamsheets'!$H$2:$Z$119,$A152,'11-12 Teamsheets'!$C$2:$C$119,AZ$1)+GOALS('12-13 Teamsheets'!$H$2:$Z$120,$A152,'12-13 Teamsheets'!$C$2:$C$120,AZ$1)+GOALS('13-14 Teamsheets'!$H$2:$Z$126,$A152,'13-14 Teamsheets'!$C$2:$C$126,AZ$1)+GOALS('14-15 Teamsheets'!$H$2:$Z$130,$A152,'14-15 Teamsheets'!$C$2:$C$130,AZ$1)+GOALS('08-09 Teamsheets'!$H$2:$Z$92,$A152,'08-09 Teamsheets'!$C$2:$C$92,BE$1)+GOALS('09-10 Teamsheets'!$H$2:$Z$98,$A152,'09-10 Teamsheets'!$C$2:$C$98,BE$1)+GOALS('10-11 Teamsheets'!$H$2:$Z$107,$A152,'10-11 Teamsheets'!$C$2:$C$107,BE$1)+GOALS('11-12 Teamsheets'!$H$2:$Z$119,$A152,'11-12 Teamsheets'!$C$2:$C$119,BE$1)+GOALS('12-13 Teamsheets'!$H$2:$Z$126,$A152,'12-13 Teamsheets'!$C$2:$C$126,BE$1)+GOALS('13-14 Teamsheets'!$H$2:$Z$132,$A152,'13-14 Teamsheets'!$C$2:$C$132,BE$1)+GOALS('14-15 Teamsheets'!$H$2:$Z$136,$A152,'14-15 Teamsheets'!$C$2:$C$136,BE$1)</f>
        <v>0</v>
      </c>
      <c r="CD152" s="27">
        <f>GOALS('07-08 Teamsheets'!$H$2:$Z$88,$A152,'07-08 Teamsheets'!$C$2:$C$88,BJ$1)
+GOALS('08-09 Teamsheets'!$H$2:$Z$92,$A152,'08-09 Teamsheets'!$C$2:$C$92,BJ$1)
+GOALS('09-10 Teamsheets'!$H$2:$Z$98,$A152,'09-10 Teamsheets'!$C$2:$C$98,BJ$1)
+GOALS('10-11 Teamsheets'!$H$2:$Z$107,$A152,'10-11 Teamsheets'!$C$2:$C$107,BJ$1)
+GOALS('11-12 Teamsheets'!$H$2:$Z$119,$A152,'11-12 Teamsheets'!$C$2:$C$119,BJ$1)
+GOALS('12-13 Teamsheets'!$H$2:$Z$124,$A152,'12-13 Teamsheets'!$C$2:$C$124,BJ$1)+GOALS('13-14 Teamsheets'!$H$2:$Z$130,$A152,'13-14 Teamsheets'!$C$2:$C$130,BJ$1)+GOALS('14-15 Teamsheets'!$H$2:$Z$134,$A152,'14-15 Teamsheets'!$C$2:$C$134,BJ$1)
+GOALS('07-08 Teamsheets'!$H$2:$Z$88,$A152,'07-08 Teamsheets'!$C$2:$C$88,BO$1)
+GOALS('08-09 Teamsheets'!$H$2:$Z$92,$A152,'08-09 Teamsheets'!$C$2:$C$92,BO$1)
+GOALS('09-10 Teamsheets'!$H$2:$Z$98,$A152,'09-10 Teamsheets'!$C$2:$C$98,BO$1)
+GOALS('10-11 Teamsheets'!$H$2:$Z$107,$A152,'10-11 Teamsheets'!$C$2:$C$107,BO$1)
+GOALS('11-12 Teamsheets'!$H$2:$Z$119,$A152,'11-12 Teamsheets'!$C$2:$C$119,BO$1)
+GOALS('12-13 Teamsheets'!$H$2:$Z$126,$A152,'12-13 Teamsheets'!$C$2:$C$126,BO$1)+GOALS('13-14 Teamsheets'!$H$2:$Z$132,$A152,'13-14 Teamsheets'!$C$2:$C$132,BO$1)+GOALS('14-15 Teamsheets'!$H$2:$Z$136,$A152,'14-15 Teamsheets'!$C$2:$C$136,BO$1)</f>
        <v>0</v>
      </c>
      <c r="CE152" s="28">
        <f t="shared" si="57"/>
        <v>0</v>
      </c>
      <c r="CF152" s="27" t="str">
        <f>(GOALS('05-06 Teamsheets'!$H$2:$R$71,$A152) +GOALS('06-07 Teamsheets'!$H$2:$R$83,$A152) +  GOALS('07-08 Teamsheets'!$H$2:$R$88,$A152) + GOALS('08-09 Teamsheets'!$H$2:$R$92,$A152)+GOALS('09-10 Teamsheets'!$H$2:$R$98,$A152)+GOALS('10-11 Teamsheets'!$H$2:$R$107,$A152)+GOALS('11-12 Teamsheets'!$H$2:$R$119,$A152)+GOALS('12-13 Teamsheets'!$H$2:$R$126,$A152)+GOALS('13-14 Teamsheets'!$H$2:$R$132,$A152)+GOALS('14-15 Teamsheets'!$H$2:$R$136,$A152)) &amp; "(" &amp; (GOALS('05-06 Teamsheets'!$S$2:$W$71,$A152)+GOALS('06-07 Teamsheets'!$S$2:$Z$83,$A152)+GOALS('07-08 Teamsheets'!$S$2:$Z$88,$A152)+GOALS('08-09 Teamsheets'!$S$2:$Z$92,$A152)+GOALS('09-10 Teamsheets'!$S$2:$Z$98,$A152)+GOALS('10-11 Teamsheets'!$S$2:$Z$107,$A152)+GOALS('11-12 Teamsheets'!$S$2:$Z$119,$A152)+GOALS('12-13 Teamsheets'!$S$2:$Z$126,$A152)+GOALS('13-14 Teamsheets'!$S$2:$Z$132,$A152)+GOALS('14-15 Teamsheets'!$S$2:$Z$136,$A152)) &amp; ")"</f>
        <v>0(0)</v>
      </c>
      <c r="CG152" s="28">
        <f t="shared" si="58"/>
        <v>0</v>
      </c>
      <c r="CH152" s="71">
        <f t="shared" si="35"/>
        <v>0</v>
      </c>
      <c r="CI152" s="83">
        <f t="shared" si="36"/>
        <v>0</v>
      </c>
      <c r="CJ152" s="77">
        <f t="shared" si="37"/>
        <v>0</v>
      </c>
      <c r="CK152" s="74" t="str">
        <f>(CARDS('05-06 Teamsheets'!$H$2:$W$71,$A152,$CX$2)+CARDS('06-07 Teamsheets'!$H$2:$Z$83,$A152,$CX$2)+CARDS('07-08 Teamsheets'!$H$2:$Z$88,$A152,$CX$2)+CARDS('08-09 Teamsheets'!$H$2:$Z$92,$A152,$CX$2)+CARDS('09-10 Teamsheets'!$H$2:$Z$98,$A152,$CX$2)+CARDS('10-11 Teamsheets'!$H$2:$Z$107,$A152,$CX$2)+CARDS('11-12 Teamsheets'!$H$2:$Z$119,$A152,$CX$2)+CARDS('12-13 Teamsheets'!$H$2:$Z$126,$A152,$CX$2)+CARDS('13-14 Teamsheets'!$H$2:$Z$130,$A152,$CX$2)) &amp; "(" &amp; (CARDS('05-06 Teamsheets'!$H$2:$W$71,$A152,$CX$3)+CARDS('06-07 Teamsheets'!$H$2:$Z$83,$A152,$CX$3)+CARDS('07-08 Teamsheets'!$H$2:$Z$88,$A152,$CX$3)+CARDS('08-09 Teamsheets'!$H$2:$Z$92,$A152,$CX$3)+CARDS('09-10 Teamsheets'!$H$2:$Z$98,$A152,$CX$3)+CARDS('10-11 Teamsheets'!$H$2:$Z$107,$A152,$CX$3)+CARDS('11-12 Teamsheets'!$H$2:$Z$119,$A152,$CX$3)+CARDS('13-14 Teamsheets'!$H$2:$Z$130,$A152,$CX$3)) &amp; ")"</f>
        <v>5(1)</v>
      </c>
      <c r="CL152" s="28">
        <f>SUM(F152,K152,P152,U152)</f>
        <v>2479</v>
      </c>
      <c r="CM152" s="28">
        <f t="shared" si="47"/>
        <v>479</v>
      </c>
      <c r="CN152" s="77">
        <f>SUM(CL152:CM152)</f>
        <v>2958</v>
      </c>
      <c r="CO152" s="28">
        <f>IF(AND(CN152&lt;&gt;0, CA152&lt;&gt;0),CN152/CA152,0)</f>
        <v>87</v>
      </c>
      <c r="CP152" s="28">
        <f>IF(CG152&lt;&gt;0,CG152/CA152,0)</f>
        <v>0</v>
      </c>
      <c r="CQ152" s="77">
        <f>IF(CG152&lt;&gt;0,CN152/CG152,0)</f>
        <v>0</v>
      </c>
      <c r="CS152" s="71">
        <f t="shared" si="48"/>
        <v>59</v>
      </c>
      <c r="CT152" s="83">
        <f t="shared" si="49"/>
        <v>50</v>
      </c>
      <c r="CU152" s="77">
        <f t="shared" si="50"/>
        <v>101</v>
      </c>
    </row>
    <row r="153" spans="1:102" x14ac:dyDescent="0.2">
      <c r="A153" s="112" t="s">
        <v>3395</v>
      </c>
      <c r="B153" s="27" t="s">
        <v>1635</v>
      </c>
      <c r="C153" s="27" t="s">
        <v>1635</v>
      </c>
      <c r="D153" s="27">
        <v>0</v>
      </c>
      <c r="E153" s="27" t="s">
        <v>1635</v>
      </c>
      <c r="F153" s="82">
        <v>0</v>
      </c>
      <c r="G153" s="27" t="s">
        <v>1635</v>
      </c>
      <c r="H153" s="27" t="s">
        <v>1635</v>
      </c>
      <c r="I153" s="27">
        <v>0</v>
      </c>
      <c r="J153" s="27" t="s">
        <v>1635</v>
      </c>
      <c r="K153" s="82">
        <v>0</v>
      </c>
      <c r="L153" s="27" t="s">
        <v>1635</v>
      </c>
      <c r="M153" s="27" t="s">
        <v>1635</v>
      </c>
      <c r="N153" s="27">
        <v>0</v>
      </c>
      <c r="O153" s="27" t="s">
        <v>1635</v>
      </c>
      <c r="P153" s="82">
        <v>0</v>
      </c>
      <c r="Q153" s="27" t="str">
        <f>(APPS('08-09 Teamsheets'!$H$2:$R$92,$A153,'08-09 Teamsheets'!$C$2:$C$92,Q$1)+APPS('09-10 Teamsheets'!$H$2:$R$98,$A153,'09-10 Teamsheets'!$C$2:$C$98,Q$1)+APPS('10-11 Teamsheets'!$H$2:$R$107,$A153,'10-11 Teamsheets'!$C$2:$C$107,Q$1)+APPS('11-12 Teamsheets'!$H$2:$R$119,$A153,'11-12 Teamsheets'!$C$2:$C$119,Q$1)+APPS('12-13 Teamsheets'!$H$2:$R$126,$A153,'12-13 Teamsheets'!$C$2:$C$126,Q$1)+APPS('13-14 Teamsheets'!$H$2:$R$132,$A153,'13-14 Teamsheets'!$C$2:$C$132,Q$1)+APPS('14-15 Teamsheets'!$H$2:$R$136,$A153,'14-15 Teamsheets'!$C$2:$C$136,Q$1)) &amp; "(" &amp; (SUBS('08-09 Teamsheets'!$S$2:$Z$92,$A153,'08-09 Teamsheets'!$C$2:$C$92,Q$1)+SUBS('09-10 Teamsheets'!$S$2:$Z$98,$A153,'09-10 Teamsheets'!$C$2:$C$98,Q$1)+SUBS('10-11 Teamsheets'!$S$2:$Z$107,$A153,'10-11 Teamsheets'!$C$2:$C$107,Q$1)+SUBS('11-12 Teamsheets'!$S$2:$Z$119,$A153,'11-12 Teamsheets'!$C$2:$C$119,Q$1)+SUBS('12-13 Teamsheets'!$S$2:$Z$126,$A153,'12-13 Teamsheets'!$C$2:$C$126,Q$1)+SUBS('13-14 Teamsheets'!$S$2:$Z$132,$A153,'13-14 Teamsheets'!$C$2:$C$132,Q$1)+SUBS('14-15 Teamsheets'!$S$2:$Z$136,$A153,'14-15 Teamsheets'!$C$2:$C$136,Q$1)) &amp; ")"</f>
        <v>38(0)</v>
      </c>
      <c r="R153" s="27" t="str">
        <f>(GOALS('08-09 Teamsheets'!$H$2:$R$92,$A153,'08-09 Teamsheets'!$C$2:$C$92,Q$1)+GOALS('09-10 Teamsheets'!$H$2:$R$98,$A153,'09-10 Teamsheets'!$C$2:$C$98,Q$1)+GOALS('10-11 Teamsheets'!$H$2:$R$107,$A153,'10-11 Teamsheets'!$C$2:$C$107,Q$1)+GOALS('11-12 Teamsheets'!$H$2:$R$119,$A153,'11-12 Teamsheets'!$C$2:$C$119,Q$1)+GOALS('12-13 Teamsheets'!$H$2:$R$126,$A153,'12-13 Teamsheets'!$C$2:$C$126,Q$1)+GOALS('13-14 Teamsheets'!$H$2:$R$132,$A153,'13-14 Teamsheets'!$C$2:$C$132,Q$1)+GOALS('14-15 Teamsheets'!$H$2:$R$136,$A153,'14-15 Teamsheets'!$C$2:$C$136,Q$1)) &amp; "(" &amp; (GOALS('08-09 Teamsheets'!$S$2:$Z$92,$A153,'08-09 Teamsheets'!$C$2:$C$92,Q$1)+GOALS('09-10 Teamsheets'!$S$2:$Z$98,$A153,'09-10 Teamsheets'!$C$2:$C$98,Q$1)+GOALS('10-11 Teamsheets'!$S$2:$Z$107,$A153,'10-11 Teamsheets'!$C$2:$C$107,Q$1)+GOALS('11-12 Teamsheets'!$S$2:$Z$119,$A153,'11-12 Teamsheets'!$C$2:$C$119,Q$1)+GOALS('12-13 Teamsheets'!$S$2:$Z$126,$A153,'12-13 Teamsheets'!$C$2:$C$126,Q$1)+GOALS('13-14 Teamsheets'!$S$2:$Z$132,$A153,'13-14 Teamsheets'!$C$2:$C$132,Q$1)+GOALS('14-15 Teamsheets'!$S$2:$Z$136,$A153,'14-15 Teamsheets'!$C$2:$C$136,Q$1)) &amp; ")"</f>
        <v>5(0)</v>
      </c>
      <c r="S153" s="27">
        <f>Clean_sheet('08-09 Teamsheets'!$C$2:$H$92,$A153,Q$1)+Clean_sheet('09-10 Teamsheets'!$C$2:$H$98,$A153,Q$1)+Clean_sheet('10-11 Teamsheets'!$C$2:$H$107,$A153,Q$1)+Clean_sheet('11-12 Teamsheets'!$C$2:$H$119,$A153,Q$1)+Clean_sheet('12-13 Teamsheets'!$C$2:$H$126,$A153,Q$1)+Clean_sheet('13-14 Teamsheets'!$C$2:$H$132,$A153,Q$1)+Clean_sheet('14-15 Teamsheets'!$C$2:$H$136,$A153,Q$1)</f>
        <v>0</v>
      </c>
      <c r="T153" s="27" t="str">
        <f>(CARDS('08-09 Teamsheets'!$H$2:$Z$92,$A153,$CX$2,'08-09 Teamsheets'!$C$2:$C$92,Q$1)+CARDS('09-10 Teamsheets'!$H$2:$Z$98,$A153,$CX$2,'09-10 Teamsheets'!$C$2:$C$98,Q$1)+CARDS('10-11 Teamsheets'!$H$2:$Z$107,$A153,$CX$2,'10-11 Teamsheets'!$C$2:$C$107,Q$1)+CARDS('11-12 Teamsheets'!$H$2:$Z$119,$A153,$CX$2,'11-12 Teamsheets'!$C$2:$C$119,Q$1)+CARDS('12-13 Teamsheets'!$H$2:$Z$126,$A153,$CX$2,'12-13 Teamsheets'!$C$2:$C$126,Q$1)+CARDS('13-14 Teamsheets'!$H$2:$Z$132,$A153,$CX$2,'13-14 Teamsheets'!$C$2:$C$132,Q$1)+CARDS('14-15 Teamsheets'!$H$2:$Z$136,$A153,$CX$2,'14-15 Teamsheets'!$C$2:$C$136,Q$1)) &amp; "(" &amp; (CARDS('08-09 Teamsheets'!$H$2:$Z$92,$A153,$CX$3,'08-09 Teamsheets'!$C$2:$C$92,Q$1)+CARDS('09-10 Teamsheets'!$H$2:$Z$98,$A153,$CX$3,'09-10 Teamsheets'!$C$2:$C$98,Q$1)+CARDS('10-11 Teamsheets'!$H$2:$Z$107,$A153,$CX$3,'10-11 Teamsheets'!$C$2:$C$107,Q$1)+CARDS('11-12 Teamsheets'!$H$2:$Z$119,$A153,$CX$3,'11-12 Teamsheets'!$C$2:$C$119,Q$1)+CARDS('12-13 Teamsheets'!$H$2:$Z$126,$A153,$CX$3,'12-13 Teamsheets'!$C$2:$C$126,Q$1)+CARDS('13-14 Teamsheets'!$H$2:$Z$132,$A153,$CX$3,'13-14 Teamsheets'!$C$2:$C$132,Q$1)+CARDS('14-15 Teamsheets'!$H$2:$Z$136,$A153,$CX$3,'14-15 Teamsheets'!$C$2:$C$136,Q$1)) &amp; ")"</f>
        <v>3(0)</v>
      </c>
      <c r="U153" s="82">
        <f>MINS_PLAYED('08-09 Teamsheets'!$H$2:$R$92,$A153,'08-09 Teamsheets'!$C$2:$C$92,Q$1)+MINS_PLAYED('09-10 Teamsheets'!$H$2:$R$98,$A153,'09-10 Teamsheets'!$C$2:$C$98,Q$1)+ MINS_AS_SUB('08-09 Teamsheets'!$S$2:$Z$92,$A153,'08-09 Teamsheets'!$C$2:$C$92,Q$1)+ MINS_AS_SUB('09-10 Teamsheets'!$S$2:$Z$98,$A153,'09-10 Teamsheets'!$C$2:$C$98,Q$1)+MINS_PLAYED('10-11 Teamsheets'!$H$2:$R$107,$A153,'10-11 Teamsheets'!$C$2:$C$107,Q$1)+MINS_AS_SUB('10-11 Teamsheets'!$S$2:$Z$107,$A153,'10-11 Teamsheets'!$C$2:$C$107,Q$1)+MINS_PLAYED('11-12 Teamsheets'!$H$2:$R$119,$A153,'11-12 Teamsheets'!$C$2:$C$119,Q$1)+MINS_AS_SUB('11-12 Teamsheets'!$S$2:$Z$119,$A153,'11-12 Teamsheets'!$C$2:$C$119,Q$1)+MINS_PLAYED('12-13 Teamsheets'!$H$2:$R$126,$A153,'12-13 Teamsheets'!$C$2:$C$126,Q$1)+MINS_AS_SUB('12-13 Teamsheets'!$S$2:$Z$126,$A153,'12-13 Teamsheets'!$C$2:$C$126,Q$1)+MINS_PLAYED('13-14 Teamsheets'!$H$2:$R$132,$A153,'13-14 Teamsheets'!$C$2:$C$132,Q$1)+MINS_AS_SUB('13-14 Teamsheets'!$S$2:$Z$132,$A153,'13-14 Teamsheets'!$C$2:$C$132,Q$1)+MINS_PLAYED('14-15 Teamsheets'!$H$2:$R$136,$A153,'14-15 Teamsheets'!$C$2:$C$136,Q$1)+MINS_AS_SUB('14-15 Teamsheets'!$S$2:$Z$136,$A153,'14-15 Teamsheets'!$C$2:$C$136,Q$1)</f>
        <v>3285</v>
      </c>
      <c r="V153" s="27" t="s">
        <v>1635</v>
      </c>
      <c r="W153" s="27" t="s">
        <v>1635</v>
      </c>
      <c r="X153" s="27">
        <v>0</v>
      </c>
      <c r="Y153" s="27" t="s">
        <v>1635</v>
      </c>
      <c r="Z153" s="82">
        <v>0</v>
      </c>
      <c r="AA153" s="27" t="s">
        <v>1635</v>
      </c>
      <c r="AB153" s="27" t="s">
        <v>1635</v>
      </c>
      <c r="AC153" s="27">
        <v>0</v>
      </c>
      <c r="AD153" s="27" t="s">
        <v>1635</v>
      </c>
      <c r="AE153" s="82">
        <v>0</v>
      </c>
      <c r="AF153" s="27" t="s">
        <v>1635</v>
      </c>
      <c r="AG153" s="27" t="s">
        <v>1635</v>
      </c>
      <c r="AH153" s="27">
        <v>0</v>
      </c>
      <c r="AI153" s="27" t="s">
        <v>1635</v>
      </c>
      <c r="AJ153" s="82">
        <v>0</v>
      </c>
      <c r="AK153" s="27" t="s">
        <v>1635</v>
      </c>
      <c r="AL153" s="27" t="s">
        <v>1635</v>
      </c>
      <c r="AM153" s="27">
        <v>0</v>
      </c>
      <c r="AN153" s="27" t="s">
        <v>1635</v>
      </c>
      <c r="AO153" s="82">
        <v>0</v>
      </c>
      <c r="AP153" s="27" t="s">
        <v>1635</v>
      </c>
      <c r="AQ153" s="27" t="s">
        <v>1635</v>
      </c>
      <c r="AR153" s="27">
        <v>0</v>
      </c>
      <c r="AS153" s="27" t="s">
        <v>1635</v>
      </c>
      <c r="AT153" s="82">
        <v>0</v>
      </c>
      <c r="AU153" s="27" t="s">
        <v>1635</v>
      </c>
      <c r="AV153" s="27" t="s">
        <v>1635</v>
      </c>
      <c r="AW153" s="27">
        <v>0</v>
      </c>
      <c r="AX153" s="27" t="s">
        <v>1635</v>
      </c>
      <c r="AY153" s="82">
        <v>0</v>
      </c>
      <c r="AZ153" s="27" t="str">
        <f>(APPS('07-08 Teamsheets'!$H$2:$R$88,$A153,'07-08 Teamsheets'!$C$2:$C$88,AZ$1)+APPS('11-12 Teamsheets'!$H$2:$R$119,$A153,'11-12 Teamsheets'!$C$2:$C$119,AZ$1)+APPS('12-13 Teamsheets'!$H$2:$R$126,$A153,'12-13 Teamsheets'!$C$2:$C$126,AZ$1)+APPS('13-14 Teamsheets'!$H$2:$R$132,$A153,'13-14 Teamsheets'!$C$2:$C$132,AZ$1)+APPS('14-15 Teamsheets'!$H$2:$R$136,$A153,'14-15 Teamsheets'!$C$2:$C$136,AZ$1)) &amp; "(" &amp; (SUBS('07-08 Teamsheets'!$S$2:$Z$88,$A153,'07-08 Teamsheets'!$C$2:$C$88,AZ$1)+SUBS('11-12 Teamsheets'!$S$2:$Z$119,$A153,'11-12 Teamsheets'!$C$2:$C$119,AZ$1)+SUBS('12-13 Teamsheets'!$S$2:$Z$126,$A153,'12-13 Teamsheets'!$C$2:$C$126,AZ$1)+SUBS('13-14 Teamsheets'!$S$2:$Z$132,$A153,'13-14 Teamsheets'!$C$2:$C$132,AZ$1)+SUBS('14-15 Teamsheets'!$S$2:$Z$136,$A153,'14-15 Teamsheets'!$C$2:$C$136,AZ$1)) &amp; ")"</f>
        <v>0(0)</v>
      </c>
      <c r="BA153" s="27" t="str">
        <f>(GOALS('07-08 Teamsheets'!$H$2:$R$88,$A153,'07-08 Teamsheets'!$C$2:$C$88,AZ$1)+GOALS('11-12 Teamsheets'!$H$2:$R$119,$A153,'11-12 Teamsheets'!$C$2:$C$119,AZ$1)+GOALS('12-13 Teamsheets'!$H$2:$R$126,$A153,'12-13 Teamsheets'!$C$2:$C$126,AZ$1)+GOALS('13-14 Teamsheets'!$H$2:$R$132,$A153,'13-14 Teamsheets'!$C$2:$C$132,AZ$1)+GOALS('14-15 Teamsheets'!$H$2:$R$136,$A153,'14-15 Teamsheets'!$C$2:$C$136,AZ$1)) &amp; "(" &amp; (GOALS('07-08 Teamsheets'!$S$2:$Z$88,$A153,'07-08 Teamsheets'!$C$2:$C$88,AZ$1)+GOALS('11-12 Teamsheets'!$S$2:$Z$119,$A153,'11-12 Teamsheets'!$C$2:$C$119,AZ$1)+GOALS('12-13 Teamsheets'!$S$2:$Z$126,$A153,'12-13 Teamsheets'!$C$2:$C$126,AZ$1)+GOALS('13-14 Teamsheets'!$S$2:$Z$132,$A153,'13-14 Teamsheets'!$C$2:$C$132,AZ$1)+GOALS('14-15 Teamsheets'!$S$2:$Z$136,$A153,'14-15 Teamsheets'!$C$2:$C$136,AZ$1)) &amp; ")"</f>
        <v>0(0)</v>
      </c>
      <c r="BB153" s="27">
        <f>Clean_sheet('07-08 Teamsheets'!$C$2:$H$92,$A153,AZ$1)+Clean_sheet('11-12 Teamsheets'!$C$2:$H$119,$A153,AZ$1)+Clean_sheet('12-13 Teamsheets'!$C$2:$H$126,$A153,AZ$1)+Clean_sheet('13-14 Teamsheets'!$C$2:$H$132,$A153,AZ$1)+Clean_sheet('14-15 Teamsheets'!$C$2:$H$136,$A153,AZ$1)</f>
        <v>0</v>
      </c>
      <c r="BC153" s="27" t="str">
        <f>(CARDS('07-08 Teamsheets'!$H$2:$Z$88,$A153,$CX$2,'07-08 Teamsheets'!$C$2:$C$88,AZ$1)+CARDS('11-12 Teamsheets'!$H$2:$Z$119,$A153,$CX$2,'11-12 Teamsheets'!$C$2:$C$119,AZ$1)+CARDS('12-13 Teamsheets'!$H$2:$Z$126,$A153,$CX$2,'12-13 Teamsheets'!$C$2:$C$126,AZ$1)+CARDS('13-14 Teamsheets'!$H$2:$Z$132,$A153,$CX$2,'13-14 Teamsheets'!$C$2:$C$132,AZ$1)+CARDS('14-15 Teamsheets'!$H$2:$Z$136,$A153,$CX$2,'14-15 Teamsheets'!$C$2:$C$136,AZ$1)) &amp; "(" &amp; (CARDS('07-08 Teamsheets'!$H$2:$Z$88,$A153,$CX$3,'07-08 Teamsheets'!$C$2:$C$88,AZ$1)+CARDS('11-12 Teamsheets'!$H$2:$Z$119,$A153,$CX$3,'11-12 Teamsheets'!$C$2:$C$119,AZ$1)+CARDS('12-13 Teamsheets'!$H$2:$Z$126,$A153,$CX$3,'12-13 Teamsheets'!$C$2:$C$126,AZ$1)+CARDS('13-14 Teamsheets'!$H$2:$Z$132,$A153,$CX$3,'13-14 Teamsheets'!$C$2:$C$132,AZ$1)+CARDS('14-15 Teamsheets'!$H$2:$Z$136,$A153,$CX$3,'14-15 Teamsheets'!$C$2:$C$136,AZ$1)) &amp; ")"</f>
        <v>0(0)</v>
      </c>
      <c r="BD153" s="82">
        <f>MINS_PLAYED('07-08 Teamsheets'!$H$2:$R$88,$A153,'07-08 Teamsheets'!$C$2:$C$88,AZ$1)+MINS_PLAYED('11-12 Teamsheets'!$H$2:$R$119,$A153,'11-12 Teamsheets'!$C$2:$C$119,AZ$1)+MINS_PLAYED('12-13 Teamsheets'!$H$2:$R$126,$A153,'12-13 Teamsheets'!$C$2:$C$126,AZ$1)+MINS_PLAYED('13-14 Teamsheets'!$H$2:$R$132,$A153,'13-14 Teamsheets'!$C$2:$C$132,AZ$1)+MINS_PLAYED('14-15 Teamsheets'!$H$2:$R$136,$A153,'14-15 Teamsheets'!$C$2:$C$136,AZ$1)+MINS_AS_SUB('07-08 Teamsheets'!$S$2:$Z$88,$A153,'07-08 Teamsheets'!$C$2:$C$88,AZ$1)+MINS_AS_SUB('11-12 Teamsheets'!$S$2:$Z$119,$A153,'11-12 Teamsheets'!$C$2:$C$119,AZ$1)+MINS_AS_SUB('12-13 Teamsheets'!$S$2:$Z$126,$A153,'12-13 Teamsheets'!$C$2:$C$126,AZ$1)+MINS_AS_SUB('13-14 Teamsheets'!$S$2:$Z$132,$A153,'13-14 Teamsheets'!$C$2:$C$132,AZ$1)+MINS_AS_SUB('14-15 Teamsheets'!$S$2:$Z$136,$A153,'14-15 Teamsheets'!$C$2:$C$136,AZ$1)</f>
        <v>0</v>
      </c>
      <c r="BE153" s="27" t="str">
        <f>(APPS('08-09 Teamsheets'!$H$2:$R$92,$A153,'08-09 Teamsheets'!$C$2:$C$92,BE$1)+APPS('09-10 Teamsheets'!$H$2:$R$98,$A153,'09-10 Teamsheets'!$C$2:$C$98,BE$1)+APPS('10-11 Teamsheets'!$H$2:$R$107,$A153,'10-11 Teamsheets'!$C$2:$C$107,BE$1)+APPS('11-12 Teamsheets'!$H$2:$R$119,$A153,'11-12 Teamsheets'!$C$2:$C$119,BE$1)+APPS('12-13 Teamsheets'!$H$2:$R$126,$A153,'12-13 Teamsheets'!$C$2:$C$126,BE$1)+APPS('13-14 Teamsheets'!$H$2:$R$132,$A153,'13-14 Teamsheets'!$C$2:$C$132,BE$1)+APPS('14-15 Teamsheets'!$H$2:$R$136,$A153,'14-15 Teamsheets'!$C$2:$C$136,BE$1)) &amp; "(" &amp; (SUBS('08-09 Teamsheets'!$S$2:$Z$92,$A153,'08-09 Teamsheets'!$C$2:$C$92,BE$1)+SUBS('09-10 Teamsheets'!$S$2:$Z$98,$A153,'09-10 Teamsheets'!$C$2:$C$98,BE$1)+SUBS('10-11 Teamsheets'!$S$2:$Z$107,$A153,'10-11 Teamsheets'!$C$2:$C$107,BE$1)+SUBS('11-12 Teamsheets'!$S$2:$Z$119,$A153,'11-12 Teamsheets'!$C$2:$C$119,BE$1)+SUBS('12-13 Teamsheets'!$S$2:$Z$126,$A153,'12-13 Teamsheets'!$C$2:$C$126,BE$1)+SUBS('13-14 Teamsheets'!$S$2:$Z$132,$A153,'13-14 Teamsheets'!$C$2:$C$132,BE$1)+SUBS('14-15 Teamsheets'!$S$2:$Z$136,$A153,'14-15 Teamsheets'!$C$2:$C$136,BE$1)) &amp; ")"</f>
        <v>3(0)</v>
      </c>
      <c r="BF153" s="27" t="str">
        <f>(GOALS('08-09 Teamsheets'!$H$2:$R$92,$A153,'08-09 Teamsheets'!$C$2:$C$92,BE$1)+GOALS('09-10 Teamsheets'!$H$2:$R$98,$A153,'09-10 Teamsheets'!$C$2:$C$98,BE$1)+GOALS('10-11 Teamsheets'!$H$2:$R$107,$A153,'10-11 Teamsheets'!$C$2:$C$107,BE$1)+GOALS('11-12 Teamsheets'!$H$2:$R$119,$A153,'11-12 Teamsheets'!$C$2:$C$119,BE$1)+GOALS('12-13 Teamsheets'!$H$2:$R$126,$A153,'12-13 Teamsheets'!$C$2:$C$126,BE$1)+GOALS('13-14 Teamsheets'!$H$2:$R$132,$A153,'13-14 Teamsheets'!$C$2:$C$132,BE$1)+GOALS('14-15 Teamsheets'!$H$2:$R$136,$A153,'14-15 Teamsheets'!$C$2:$C$136,BE$1)) &amp; "(" &amp; (GOALS('08-09 Teamsheets'!$S$2:$Z$92,$A153,'08-09 Teamsheets'!$C$2:$C$92,BE$1)+GOALS('09-10 Teamsheets'!$S$2:$Z$98,$A153,'09-10 Teamsheets'!$C$2:$C$98,BE$1)+GOALS('10-11 Teamsheets'!$S$2:$Z$107,$A153,'10-11 Teamsheets'!$C$2:$C$107,BE$1)+GOALS('11-12 Teamsheets'!$S$2:$Z$119,$A153,'11-12 Teamsheets'!$C$2:$C$119,BE$1)+GOALS('12-13 Teamsheets'!$S$2:$Z$126,$A153,'12-13 Teamsheets'!$C$2:$C$126,BE$1)+GOALS('13-14 Teamsheets'!$S$2:$Z$132,$A153,'13-14 Teamsheets'!$C$2:$C$132,BE$1)+GOALS('14-15 Teamsheets'!$S$2:$Z$136,$A153,'14-15 Teamsheets'!$C$2:$C$136,BE$1)) &amp; ")"</f>
        <v>0(0)</v>
      </c>
      <c r="BG153" s="27">
        <f>Clean_sheet('08-09 Teamsheets'!$C$2:$H$92,$A153,BE$1)+Clean_sheet('09-10 Teamsheets'!$C$2:$H$98,$A153,BE$1)+Clean_sheet('10-11 Teamsheets'!$C$2:$H$107,$A153,BE$1)+Clean_sheet('11-12 Teamsheets'!$C$2:$H$119,$A153,BE$1)+Clean_sheet('12-13 Teamsheets'!$C$2:$H$126,$A153,BE$1)+Clean_sheet('13-14 Teamsheets'!$C$2:$H$132,$A153,BE$1)+Clean_sheet('14-15 Teamsheets'!$C$2:$H$136,$A153,BE$1)</f>
        <v>0</v>
      </c>
      <c r="BH153" s="27" t="str">
        <f>(CARDS('08-09 Teamsheets'!$H$2:$Z$92,$A153,$CX$2,'08-09 Teamsheets'!$C$2:$C$92,BE$1)+CARDS('09-10 Teamsheets'!$H$2:$Z$98,$A153,$CX$2,'09-10 Teamsheets'!$C$2:$C$98,BE$1)+CARDS('10-11 Teamsheets'!$H$2:$Z$107,$A153,$CX$2,'10-11 Teamsheets'!$C$2:$C$107,BE$1)+CARDS('11-12 Teamsheets'!$H$2:$Z$119,$A153,$CX$2,'11-12 Teamsheets'!$C$2:$C$119,BE$1)+CARDS('12-13 Teamsheets'!$H$2:$Z$126,$A153,$CX$2,'12-13 Teamsheets'!$C$2:$C$126,BE$1)+CARDS('13-14 Teamsheets'!$H$2:$Z$132,$A153,$CX$2,'13-14 Teamsheets'!$C$2:$C$132,BE$1)+CARDS('14-15 Teamsheets'!$H$2:$Z$136,$A153,$CX$2,'14-15 Teamsheets'!$C$2:$C$136,BE$1)) &amp; "(" &amp; (CARDS('08-09 Teamsheets'!$H$2:$Z$92,$A153,$CX$3,'08-09 Teamsheets'!$C$2:$C$92,BE$1)+CARDS('09-10 Teamsheets'!$H$2:$Z$98,$A153,$CX$3,'09-10 Teamsheets'!$C$2:$C$98,BE$1)+CARDS('10-11 Teamsheets'!$H$2:$Z$107,$A153,$CX$3,'10-11 Teamsheets'!$C$2:$C$107,BE$1)+CARDS('11-12 Teamsheets'!$H$2:$Z$119,$A153,$CX$3,'11-12 Teamsheets'!$C$2:$C$119,BE$1)+CARDS('12-13 Teamsheets'!$H$2:$Z$126,$A153,$CX$3,'12-13 Teamsheets'!$C$2:$C$126,BE$1)+CARDS('13-14 Teamsheets'!$H$2:$Z$132,$A153,$CX$3,'13-14 Teamsheets'!$C$2:$C$132,BE$1)+CARDS('14-15 Teamsheets'!$H$2:$Z$136,$A153,$CX$3,'14-15 Teamsheets'!$C$2:$C$136,BE$1)) &amp; ")"</f>
        <v>0(0)</v>
      </c>
      <c r="BI153" s="82">
        <f>MINS_PLAYED('08-09 Teamsheets'!$H$2:$R$92,$A153,'08-09 Teamsheets'!$C$2:$C$92,BE$1)+MINS_PLAYED('09-10 Teamsheets'!$H$2:$R$98,$A153,'09-10 Teamsheets'!$C$2:$C$98,BE$1)+ MINS_AS_SUB('08-09 Teamsheets'!$S$2:$Z$92,$A153,'08-09 Teamsheets'!$C$2:$C$92,BE$1)+ MINS_AS_SUB('09-10 Teamsheets'!$S$2:$Z$98,$A153,'09-10 Teamsheets'!$C$2:$C$98,BE$1)+MINS_PLAYED('10-11 Teamsheets'!$H$2:$R$107,$A153,'10-11 Teamsheets'!$C$2:$C$107,BE$1)+MINS_AS_SUB('10-11 Teamsheets'!$S$2:$Z$107,$A153,'10-11 Teamsheets'!$C$2:$C$107,BE$1)+MINS_PLAYED('11-12 Teamsheets'!$H$2:$R$119,$A153,'11-12 Teamsheets'!$C$2:$C$119,BE$1)+MINS_AS_SUB('11-12 Teamsheets'!$S$2:$Z$119,$A153,'11-12 Teamsheets'!$C$2:$C$119,BE$1)+MINS_PLAYED('12-13 Teamsheets'!$H$2:$R$126,$A153,'12-13 Teamsheets'!$C$2:$C$126,BE$1)+MINS_AS_SUB('12-13 Teamsheets'!$S$2:$Z$126,$A153,'12-13 Teamsheets'!$C$2:$C$126,BE$1)+MINS_PLAYED('13-14 Teamsheets'!$H$2:$R$132,$A153,'13-14 Teamsheets'!$C$2:$C$132,BE$1)+MINS_AS_SUB('13-14 Teamsheets'!$S$2:$Z$132,$A153,'13-14 Teamsheets'!$C$2:$C$132,BE$1)+MINS_PLAYED('14-15 Teamsheets'!$H$2:$R$136,$A153,'14-15 Teamsheets'!$C$2:$C$136,BE$1)+MINS_AS_SUB('14-15 Teamsheets'!$S$2:$Z$136,$A153,'14-15 Teamsheets'!$C$2:$C$136,BE$1)</f>
        <v>213</v>
      </c>
      <c r="BJ153" s="27" t="str">
        <f>(APPS('07-08 Teamsheets'!$H$2:$R$88,$A153,'07-08 Teamsheets'!$C$2:$C$88,BJ$1)+APPS('08-09 Teamsheets'!$H$2:$R$92,$A153,'08-09 Teamsheets'!$C$2:$C$92,BJ$1)+APPS('09-10 Teamsheets'!$H$2:$R$98,$A153,'09-10 Teamsheets'!$C$2:$C$98,BJ$1)+APPS('10-11 Teamsheets'!$H$2:$R$106,$A153,'10-11 Teamsheets'!$C$2:$C$106,BJ$1)+APPS('11-12 Teamsheets'!$H$2:$R$119,$A153,'11-12 Teamsheets'!$C$2:$C$119,BJ$1)+APPS('12-13 Teamsheets'!$H$2:$R$126,$A153,'12-13 Teamsheets'!$C$2:$C$126,BJ$1)+APPS('13-14 Teamsheets'!$H$2:$R$132,$A153,'13-14 Teamsheets'!$C$2:$C$132,BJ$1)+APPS('14-15 Teamsheets'!$H$2:$R$136,$A153,'14-15 Teamsheets'!$C$2:$C$136,BJ$1)) &amp; "(" &amp; (SUBS('07-08 Teamsheets'!$S$2:$Z$88,$A153,'07-08 Teamsheets'!$C$2:$C$88,BJ$1)+SUBS('08-09 Teamsheets'!$S$2:$Z$92,$A153,'08-09 Teamsheets'!$C$2:$C$92,BJ$1)+SUBS('09-10 Teamsheets'!$S$2:$Z$98,$A153,'09-10 Teamsheets'!$C$2:$C$98,BJ$1)+SUBS('10-11 Teamsheets'!$S$2:$Z$106,$A153,'10-11 Teamsheets'!$C$2:$C$106,BJ$1)+SUBS('11-12 Teamsheets'!$S$2:$Z$119,$A153,'11-12 Teamsheets'!$C$2:$C$119,BJ$1)+SUBS('12-13 Teamsheets'!$S$2:$Z$126,$A153,'12-13 Teamsheets'!$C$2:$C$126,BJ$1)+SUBS('13-14 Teamsheets'!$S$2:$Z$132,$A153,'13-14 Teamsheets'!$C$2:$C$132,BJ$1)+SUBS('14-15 Teamsheets'!$S$2:$Z$136,$A153,'14-15 Teamsheets'!$C$2:$C$136,BJ$1)) &amp; ")"</f>
        <v>1(0)</v>
      </c>
      <c r="BK153" s="27" t="str">
        <f>(GOALS('07-08 Teamsheets'!$H$2:$R$88,$A153,'07-08 Teamsheets'!$C$2:$C$88,BJ$1)+GOALS('08-09 Teamsheets'!$H$2:$R$92,$A153,'08-09 Teamsheets'!$C$2:$C$92,BJ$1)+GOALS('09-10 Teamsheets'!$H$2:$R$98,$A153,'09-10 Teamsheets'!$C$2:$C$98,BJ$1)+GOALS('10-11 Teamsheets'!$H$2:$R$106,$A153,'10-11 Teamsheets'!$C$2:$C$106,BJ$1)+GOALS('11-12 Teamsheets'!$H$2:$R$119,$A153,'11-12 Teamsheets'!$C$2:$C$119,BJ$1)+GOALS('12-13 Teamsheets'!$H$2:$R$126,$A153,'12-13 Teamsheets'!$C$2:$C$126,BJ$1)+GOALS('13-14 Teamsheets'!$H$2:$R$132,$A153,'13-14 Teamsheets'!$C$2:$C$132,BJ$1)+GOALS('14-15 Teamsheets'!$H$2:$R$136,$A153,'14-15 Teamsheets'!$C$2:$C$136,BJ$1)) &amp; "(" &amp; (GOALS('07-08 Teamsheets'!$S$2:$Z$88,$A153,'07-08 Teamsheets'!$C$2:$C$88,BJ$1)+GOALS('08-09 Teamsheets'!$S$2:$Z$92,$A153,'08-09 Teamsheets'!$C$2:$C$92,BJ$1)+GOALS('09-10 Teamsheets'!$S$2:$Z$98,$A153,'09-10 Teamsheets'!$C$2:$C$98,BJ$1)+GOALS('10-11 Teamsheets'!$S$2:$Z$106,$A153,'10-11 Teamsheets'!$C$2:$C$106,BJ$1)+GOALS('11-12 Teamsheets'!$S$2:$Z$119,$A153,'11-12 Teamsheets'!$C$2:$C$119,BJ$1)+GOALS('12-13 Teamsheets'!$S$2:$Z$126,$A153,'12-13 Teamsheets'!$C$2:$C$126,BJ$1)+GOALS('13-14 Teamsheets'!$S$2:$Z$132,$A153,'13-14 Teamsheets'!$C$2:$C$132,BJ$1)+GOALS('14-15 Teamsheets'!$S$2:$Z$136,$A153,'14-15 Teamsheets'!$C$2:$C$136,BJ$1)) &amp; ")"</f>
        <v>0(0)</v>
      </c>
      <c r="BL153" s="27">
        <f>Clean_sheet('07-08 Teamsheets'!$C$2:$H$92,$A153,BJ$1)+Clean_sheet('08-09 Teamsheets'!$C$2:$H$92,$A153,BJ$1)+Clean_sheet('09-10 Teamsheets'!$C$2:$H$98,$A153,BJ$1)+Clean_sheet('10-11 Teamsheets'!$C$2:$H$106,$A153,BJ$1)+Clean_sheet('11-12 Teamsheets'!$C$2:$H$119,$A153,BJ$1)+Clean_sheet('12-13 Teamsheets'!$C$2:$H$126,$A153,BJ$1)+Clean_sheet('13-14 Teamsheets'!$C$2:$H$132,$A153,BJ$1)+Clean_sheet('14-15 Teamsheets'!$C$2:$H$136,$A153,BJ$1)</f>
        <v>0</v>
      </c>
      <c r="BM153" s="27" t="str">
        <f>(CARDS('07-08 Teamsheets'!$H$2:$Z$88,$A153,$CX$2,'07-08 Teamsheets'!$C$2:$C$88,BJ$1)+CARDS('08-09 Teamsheets'!$H$2:$Z$92,$A153,$CX$2,'08-09 Teamsheets'!$C$2:$C$92,BJ$1)+CARDS('09-10 Teamsheets'!$H$2:$Z$98,$A153,$CX$2,'09-10 Teamsheets'!$C$2:$C$98,BJ$1)+CARDS('10-11 Teamsheets'!$H$2:$Z$106,$A153,$CX$2,'10-11 Teamsheets'!$C$2:$C$106,BJ$1)+CARDS('11-12 Teamsheets'!$H$2:$Z$119,$A153,$CX$2,'11-12 Teamsheets'!$C$2:$C$119,BJ$1)+CARDS('12-13 Teamsheets'!$H$2:$Z$126,$A153,$CX$2,'12-13 Teamsheets'!$C$2:$C$126,BJ$1)+CARDS('13-14 Teamsheets'!$H$2:$Z$132,$A153,$CX$2,'13-14 Teamsheets'!$C$2:$C$132,BJ$1)+CARDS('14-15 Teamsheets'!$H$2:$Z$136,$A153,$CX$2,'14-15 Teamsheets'!$C$2:$C$136,BJ$1)) &amp; "(" &amp; (CARDS('07-08 Teamsheets'!$H$2:$Z$88,$A153,$CX$3,'07-08 Teamsheets'!$C$2:$C$88,BJ$1)+CARDS('08-09 Teamsheets'!$H$2:$Z$92,$A153,$CX$3,'08-09 Teamsheets'!$C$2:$C$92,BJ$1)+CARDS('09-10 Teamsheets'!$H$2:$Z$98,$A153,$CX$3,'09-10 Teamsheets'!$C$2:$C$98,BJ$1)+CARDS('10-11 Teamsheets'!$H$2:$Z$106,$A153,$CX$3,'10-11 Teamsheets'!$C$2:$C$106,BJ$1)+CARDS('11-12 Teamsheets'!$H$2:$Z$119,$A153,$CX$3,'11-12 Teamsheets'!$C$2:$C$119,BJ$1)+CARDS('12-13 Teamsheets'!$H$2:$Z$126,$A153,$CX$3,'12-13 Teamsheets'!$C$2:$C$126,BJ$1)+CARDS('13-14 Teamsheets'!$H$2:$Z$132,$A153,$CX$3,'13-14 Teamsheets'!$C$2:$C$132,BJ$1)+CARDS('14-15 Teamsheets'!$H$2:$Z$136,$A153,$CX$3,'14-15 Teamsheets'!$C$2:$C$136,BJ$1)) &amp; ")"</f>
        <v>0(0)</v>
      </c>
      <c r="BN153" s="82">
        <f>MINS_PLAYED('07-08 Teamsheets'!$H$2:$R$88,$A153,'07-08 Teamsheets'!$C$2:$C$88,BJ$1)+MINS_PLAYED('08-09 Teamsheets'!$H$2:$R$92,$A153,'08-09 Teamsheets'!$C$2:$C$92,BJ$1)+MINS_PLAYED('09-10 Teamsheets'!$H$2:$R$98,$A153,'09-10 Teamsheets'!$C$2:$C$98,BJ$1)+MINS_PLAYED('10-11 Teamsheets'!$H$2:$R$106,$A153,'10-11 Teamsheets'!$C$2:$C$106,BJ$1)+MINS_PLAYED('11-12 Teamsheets'!$H$2:$R$119,$A153,'11-12 Teamsheets'!$C$2:$C$119,BJ$1)+MINS_PLAYED('12-13 Teamsheets'!$H$2:$R$126,$A153,'12-13 Teamsheets'!$C$2:$C$126,BJ$1)+MINS_PLAYED('13-14 Teamsheets'!$H$2:$R$132,$A153,'13-14 Teamsheets'!$C$2:$C$132,BJ$1)+MINS_PLAYED('14-15 Teamsheets'!$H$2:$R$136,$A153,'14-15 Teamsheets'!$C$2:$C$136,BJ$1)+MINS_AS_SUB('07-08 Teamsheets'!$S$2:$Z$88,$A153,'07-08 Teamsheets'!$C$2:$C$88,BJ$1)+MINS_AS_SUB('08-09 Teamsheets'!$S$2:$Z$92,$A153,'08-09 Teamsheets'!$C$2:$C$92,BJ$1)+MINS_AS_SUB('09-10 Teamsheets'!$S$2:$Z$98,$A153,'09-10 Teamsheets'!$C$2:$C$98,BJ$1)+MINS_AS_SUB('10-11 Teamsheets'!$S$2:$Z$106,$A153,'10-11 Teamsheets'!$C$2:$C$106,BJ$1)+MINS_AS_SUB('11-12 Teamsheets'!$S$2:$Z$119,$A153,'11-12 Teamsheets'!$C$2:$C$119,BJ$1)+MINS_AS_SUB('12-13 Teamsheets'!$S$2:$Z$126,$A153,'12-13 Teamsheets'!$C$2:$C$126,BJ$1)+MINS_AS_SUB('13-14 Teamsheets'!$S$2:$Z$132,$A153,'13-14 Teamsheets'!$C$2:$C$132,BJ$1)+MINS_AS_SUB('14-15 Teamsheets'!$S$2:$Z$136,$A153,'14-15 Teamsheets'!$C$2:$C$136,BJ$1)</f>
        <v>90</v>
      </c>
      <c r="BO153" s="27" t="str">
        <f>(APPS('07-08 Teamsheets'!$H$2:$R$88,$A153,'07-08 Teamsheets'!$C$2:$C$88,BO$1)+APPS('08-09 Teamsheets'!$H$2:$R$92,$A153,'08-09 Teamsheets'!$C$2:$C$92,BO$1)+APPS('09-10 Teamsheets'!$H$2:$R$98,$A153,'09-10 Teamsheets'!$C$2:$C$98,BO$1)+APPS('10-11 Teamsheets'!$H$2:$R$106,$A153,'10-11 Teamsheets'!$C$2:$C$106,BO$1)+APPS('11-12 Teamsheets'!$H$2:$R$119,$A153,'11-12 Teamsheets'!$C$2:$C$119,BO$1)+APPS('12-13 Teamsheets'!$H$2:$R$126,$A153,'12-13 Teamsheets'!$C$2:$C$126,BO$1)+APPS('13-14 Teamsheets'!$H$2:$R$132,$A153,'13-14 Teamsheets'!$C$2:$C$132,BO$1)+APPS('14-15 Teamsheets'!$H$2:$R$136,$A153,'14-15 Teamsheets'!$C$2:$C$136,BO$1)) &amp; "(" &amp; (SUBS('07-08 Teamsheets'!$S$2:$Z$88,$A153,'07-08 Teamsheets'!$C$2:$C$88,BO$1)+SUBS('08-09 Teamsheets'!$S$2:$Z$92,$A153,'08-09 Teamsheets'!$C$2:$C$92,BO$1)+SUBS('09-10 Teamsheets'!$S$2:$Z$98,$A153,'09-10 Teamsheets'!$C$2:$C$98,BO$1)+SUBS('10-11 Teamsheets'!$S$2:$Z$106,$A153,'10-11 Teamsheets'!$C$2:$C$106,BO$1)+SUBS('11-12 Teamsheets'!$S$2:$Z$119,$A153,'11-12 Teamsheets'!$C$2:$C$119,BO$1)+SUBS('12-13 Teamsheets'!$S$2:$Z$126,$A153,'12-13 Teamsheets'!$C$2:$C$126,BO$1)+SUBS('13-14 Teamsheets'!$S$2:$Z$132,$A153,'13-14 Teamsheets'!$C$2:$C$132,BO$1)+SUBS('14-15 Teamsheets'!$S$2:$Z$136,$A153,'14-15 Teamsheets'!$C$2:$C$136,BO$1)) &amp; ")"</f>
        <v>0(0)</v>
      </c>
      <c r="BP153" s="27" t="str">
        <f>(GOALS('07-08 Teamsheets'!$H$2:$R$88,$A153,'07-08 Teamsheets'!$C$2:$C$88,BO$1)+GOALS('08-09 Teamsheets'!$H$2:$R$92,$A153,'08-09 Teamsheets'!$C$2:$C$92,BO$1)+GOALS('09-10 Teamsheets'!$H$2:$R$98,$A153,'09-10 Teamsheets'!$C$2:$C$98,BO$1)+GOALS('10-11 Teamsheets'!$H$2:$R$106,$A153,'10-11 Teamsheets'!$C$2:$C$106,BO$1)+GOALS('11-12 Teamsheets'!$H$2:$R$119,$A153,'11-12 Teamsheets'!$C$2:$C$119,BO$1)+GOALS('12-13 Teamsheets'!$H$2:$R$126,$A153,'12-13 Teamsheets'!$C$2:$C$126,BO$1)+GOALS('13-14 Teamsheets'!$H$2:$R$132,$A153,'13-14 Teamsheets'!$C$2:$C$132,BO$1)+GOALS('14-15 Teamsheets'!$H$2:$R$136,$A153,'14-15 Teamsheets'!$C$2:$C$136,BO$1)) &amp; "(" &amp; (GOALS('07-08 Teamsheets'!$S$2:$Z$88,$A153,'07-08 Teamsheets'!$C$2:$C$88,BO$1)+GOALS('08-09 Teamsheets'!$S$2:$Z$92,$A153,'08-09 Teamsheets'!$C$2:$C$92,BO$1)+GOALS('09-10 Teamsheets'!$S$2:$Z$98,$A153,'09-10 Teamsheets'!$C$2:$C$98,BO$1)+GOALS('10-11 Teamsheets'!$S$2:$Z$106,$A153,'10-11 Teamsheets'!$C$2:$C$106,BO$1)+GOALS('11-12 Teamsheets'!$S$2:$Z$119,$A153,'11-12 Teamsheets'!$C$2:$C$119,BO$1)+GOALS('12-13 Teamsheets'!$S$2:$Z$126,$A153,'12-13 Teamsheets'!$C$2:$C$126,BO$1)+GOALS('13-14 Teamsheets'!$S$2:$Z$132,$A153,'13-14 Teamsheets'!$C$2:$C$132,BO$1)+GOALS('14-15 Teamsheets'!$S$2:$Z$136,$A153,'14-15 Teamsheets'!$C$2:$C$136,BO$1)) &amp; ")"</f>
        <v>0(0)</v>
      </c>
      <c r="BQ153" s="27">
        <f>Clean_sheet('07-08 Teamsheets'!$C$2:$H$92,$A153,BO$1)+Clean_sheet('08-09 Teamsheets'!$C$2:$H$92,$A153,BO$1)+Clean_sheet('09-10 Teamsheets'!$C$2:$H$98,$A153,BO$1)+Clean_sheet('10-11 Teamsheets'!$C$2:$H$106,$A153,BO$1)+Clean_sheet('11-12 Teamsheets'!$C$2:$H$119,$A153,BO$1)+Clean_sheet('12-13 Teamsheets'!$C$2:$H$126,$A153,BO$1)+Clean_sheet('13-14 Teamsheets'!$C$2:$H$132,$A153,BO$1)+Clean_sheet('14-15 Teamsheets'!$C$2:$H$136,$A153,BO$1)</f>
        <v>0</v>
      </c>
      <c r="BR153" s="27" t="str">
        <f>(CARDS('07-08 Teamsheets'!$H$2:$Z$88,$A153,$CX$2,'07-08 Teamsheets'!$C$2:$C$88,BO$1)+CARDS('08-09 Teamsheets'!$H$2:$Z$92,$A153,$CX$2,'08-09 Teamsheets'!$C$2:$C$92,BO$1)+CARDS('09-10 Teamsheets'!$H$2:$Z$98,$A153,$CX$2,'09-10 Teamsheets'!$C$2:$C$98,BO$1)+CARDS('10-11 Teamsheets'!$H$2:$Z$106,$A153,$CX$2,'10-11 Teamsheets'!$C$2:$C$106,BO$1)+CARDS('11-12 Teamsheets'!$H$2:$Z$119,$A153,$CX$2,'11-12 Teamsheets'!$C$2:$C$119,BO$1)+CARDS('12-13 Teamsheets'!$H$2:$Z$126,$A153,$CX$2,'12-13 Teamsheets'!$C$2:$C$126,BO$1)+CARDS('13-14 Teamsheets'!$H$2:$Z$132,$A153,$CX$2,'13-14 Teamsheets'!$C$2:$C$132,BO$1)+CARDS('14-15 Teamsheets'!$H$2:$Z$136,$A153,$CX$2,'14-15 Teamsheets'!$C$2:$C$136,BO$1)) &amp; "(" &amp; (CARDS('07-08 Teamsheets'!$H$2:$Z$88,$A153,$CX$3,'07-08 Teamsheets'!$C$2:$C$88,BO$1)+CARDS('08-09 Teamsheets'!$H$2:$Z$92,$A153,$CX$3,'08-09 Teamsheets'!$C$2:$C$92,BO$1)+CARDS('09-10 Teamsheets'!$H$2:$Z$98,$A153,$CX$3,'09-10 Teamsheets'!$C$2:$C$98,BO$1)+CARDS('10-11 Teamsheets'!$H$2:$Z$106,$A153,$CX$3,'10-11 Teamsheets'!$C$2:$C$106,BO$1)+CARDS('11-12 Teamsheets'!$H$2:$Z$119,$A153,$CX$3,'11-12 Teamsheets'!$C$2:$C$119,BO$1)+CARDS('12-13 Teamsheets'!$H$2:$Z$126,$A153,$CX$3,'12-13 Teamsheets'!$C$2:$C$126,BO$1)+CARDS('13-14 Teamsheets'!$H$2:$Z$132,$A153,$CX$3,'13-14 Teamsheets'!$C$2:$C$132,BO$1)+CARDS('14-15 Teamsheets'!$H$2:$Z$136,$A153,$CX$3,'14-15 Teamsheets'!$C$2:$C$136,BO$1)) &amp; ")"</f>
        <v>0(0)</v>
      </c>
      <c r="BS153" s="82">
        <f>MINS_PLAYED('07-08 Teamsheets'!$H$2:$R$88,$A153,'07-08 Teamsheets'!$C$2:$C$88,BO$1)+MINS_PLAYED('08-09 Teamsheets'!$H$2:$R$92,$A153,'08-09 Teamsheets'!$C$2:$C$92,BO$1)+MINS_PLAYED('09-10 Teamsheets'!$H$2:$R$98,$A153,'09-10 Teamsheets'!$C$2:$C$98,BO$1)+MINS_PLAYED('10-11 Teamsheets'!$H$2:$R$106,$A153,'10-11 Teamsheets'!$C$2:$C$106,BO$1)+MINS_PLAYED('11-12 Teamsheets'!$H$2:$R$119,$A153,'11-12 Teamsheets'!$C$2:$C$119,BO$1)+MINS_PLAYED('12-13 Teamsheets'!$H$2:$R$126,$A153,'12-13 Teamsheets'!$C$2:$C$126,BO$1)+MINS_PLAYED('13-14 Teamsheets'!$H$2:$R$132,$A153,'13-14 Teamsheets'!$C$2:$C$132,BO$1)+MINS_PLAYED('14-15 Teamsheets'!$H$2:$R$136,$A153,'14-15 Teamsheets'!$C$2:$C$136,BO$1)+MINS_AS_SUB('07-08 Teamsheets'!$S$2:$Z$88,$A153,'07-08 Teamsheets'!$C$2:$C$88,BO$1)+MINS_AS_SUB('08-09 Teamsheets'!$S$2:$Z$92,$A153,'08-09 Teamsheets'!$C$2:$C$92,BO$1)+MINS_AS_SUB('09-10 Teamsheets'!$S$2:$Z$98,$A153,'09-10 Teamsheets'!$C$2:$C$98,BO$1)+MINS_AS_SUB('10-11 Teamsheets'!$S$2:$Z$106,$A153,'10-11 Teamsheets'!$C$2:$C$106,BO$1)+MINS_AS_SUB('11-12 Teamsheets'!$S$2:$Z$119,$A153,'11-12 Teamsheets'!$C$2:$C$119,BO$1)+MINS_AS_SUB('12-13 Teamsheets'!$S$2:$Z$126,$A153,'12-13 Teamsheets'!$C$2:$C$126,BO$1)+MINS_AS_SUB('13-14 Teamsheets'!$S$2:$Z$132,$A153,'13-14 Teamsheets'!$C$2:$C$132,BO$1)+MINS_AS_SUB('14-15 Teamsheets'!$S$2:$Z$136,$A153,'14-15 Teamsheets'!$C$2:$C$136,BO$1)</f>
        <v>0</v>
      </c>
      <c r="BT153" s="71">
        <f>APPS('05-06 Teamsheets'!$H$2:$R$71,$A153,'05-06 Teamsheets'!$C$2:$C$71,B$1)+SUBS('05-06 Teamsheets'!$S$2:$W$71,$A153,'05-06 Teamsheets'!$C$2:$C$71,B$1)+APPS('06-07 Teamsheets'!$H$2:$R$83,$A153,'06-07 Teamsheets'!$C$2:$C$83,G$1)+SUBS('06-07 Teamsheets'!$S$2:$Z$83,$A153,'06-07 Teamsheets'!$C$2:$C$83,G$1)+APPS('07-08 Teamsheets'!$H$2:$R$88,$A153,'07-08 Teamsheets'!$C$2:$C$88,L$1)+SUBS('07-08 Teamsheets'!$S$2:$Z$88,$A153,'07-08 Teamsheets'!$C$2:$C$88,L$1)+APPS('08-09 Teamsheets'!$H$2:$R$92,$A153,'08-09 Teamsheets'!$C$2:$C$92,Q$1)+SUBS('08-09 Teamsheets'!$S$2:$Z$92,$A153,'08-09 Teamsheets'!$C$2:$C$92,Q$1)+APPS('09-10 Teamsheets'!$H$2:$R$98,$A153,'09-10 Teamsheets'!$C$2:$C$98,Q$1)+SUBS('09-10 Teamsheets'!$S$2:$Z$98,$A153,'09-10 Teamsheets'!$C$2:$C$98,Q$1)+APPS('10-11 Teamsheets'!$H$2:$R$107,$A153,'10-11 Teamsheets'!$C$2:$C$107,Q$1)+SUBS('10-11 Teamsheets'!$S$2:$Z$107,$A153,'10-11 Teamsheets'!$C$2:$C$107,Q$1)+APPS('11-12 Teamsheets'!$H$2:$R$119,$A153,'11-12 Teamsheets'!$C$2:$C$119,Q$1)+SUBS('11-12 Teamsheets'!$S$2:$Z$119,$A153,'11-12 Teamsheets'!$C$2:$C$119,Q$1)+APPS('12-13 Teamsheets'!$H$2:$R$126,$A153,'12-13 Teamsheets'!$C$2:$C$126,Q$1)+SUBS('12-13 Teamsheets'!$S$2:$Z$126,$A153,'12-13 Teamsheets'!$C$2:$C$126,Q$1)+APPS('13-14 Teamsheets'!$H$2:$R$132,$A153,'13-14 Teamsheets'!$C$2:$C$132,Q$1)+SUBS('13-14 Teamsheets'!$S$2:$Z$132,$A153,'13-14 Teamsheets'!$C$2:$C$132,Q$1)+APPS('14-15 Teamsheets'!$H$2:$R$136,$A153,'14-15 Teamsheets'!$C$2:$C$136,Q$1)+SUBS('14-15 Teamsheets'!$S$2:$Z$136,$A153,'14-15 Teamsheets'!$C$2:$C$136,Q$1)</f>
        <v>38</v>
      </c>
      <c r="BU153" s="132">
        <v>0</v>
      </c>
      <c r="BV153" s="27">
        <f>APPS('07-08 Teamsheets'!$H$2:$R$88,$A153,'07-08 Teamsheets'!$C$2:$C$88,AZ$1)+SUBS('07-08 Teamsheets'!$S$2:$Z$88,$A153,'07-08 Teamsheets'!$C$2:$C$88,AZ$1)+APPS('11-12 Teamsheets'!$H$2:$R$119,$A153,'11-12 Teamsheets'!$C$2:$C$119,AZ$1)+SUBS('11-12 Teamsheets'!$S$2:$Z$119,$A153,'11-12 Teamsheets'!$C$2:$C$119,AZ$1)+APPS('12-13 Teamsheets'!$H$2:$R$126,$A153,'12-13 Teamsheets'!$C$2:$C$126,AZ$1)+SUBS('12-13 Teamsheets'!$S$2:$Z$126,$A153,'12-13 Teamsheets'!$C$2:$C$126,AZ$1)+APPS('13-14 Teamsheets'!$H$2:$R$132,$A153,'13-14 Teamsheets'!$C$2:$C$132,AZ$1)+SUBS('13-14 Teamsheets'!$S$2:$Z$132,$A153,'13-14 Teamsheets'!$C$2:$C$132,AZ$1)+APPS('14-15 Teamsheets'!$H$2:$R$136,$A153,'14-15 Teamsheets'!$C$2:$C$136,AZ$1)+SUBS('14-15 Teamsheets'!$S$2:$Z$136,$A153,'14-15 Teamsheets'!$C$2:$C$136,AZ$1)+APPS('08-09 Teamsheets'!$H$2:$R$92,$A153,'08-09 Teamsheets'!$C$2:$C$92,BE$1)+APPS('09-10 Teamsheets'!$H$2:$R$98,$A153,'09-10 Teamsheets'!$C$2:$C$98,BE$1)+SUBS('08-09 Teamsheets'!$S$2:$Z$92,$A153,'08-09 Teamsheets'!$C$2:$C$92,BE$1)+SUBS('09-10 Teamsheets'!$S$2:$Z$98,$A153,'09-10 Teamsheets'!$C$2:$C$98,BE$1)+APPS('10-11 Teamsheets'!$H$2:$R$107,$A153,'10-11 Teamsheets'!$C$2:$C$107,BE$1)+SUBS('10-11 Teamsheets'!$S$2:$Z$107,$A153,'10-11 Teamsheets'!$C$2:$C$107,BE$1)+APPS('11-12 Teamsheets'!$H$2:$R$119,$A153,'11-12 Teamsheets'!$C$2:$C$119,BE$1)+SUBS('11-12 Teamsheets'!$S$2:$Z$119,$A153,'11-12 Teamsheets'!$C$2:$C$119,BE$1)+APPS('12-13 Teamsheets'!$H$2:$R$126,$A153,'12-13 Teamsheets'!$C$2:$C$126,BE$1)+SUBS('12-13 Teamsheets'!$S$2:$Z$126,$A153,'12-13 Teamsheets'!$C$2:$C$126,BE$1)+APPS('13-14 Teamsheets'!$H$2:$R$132,$A153,'13-14 Teamsheets'!$C$2:$C$132,BE$1)+SUBS('13-14 Teamsheets'!$S$2:$Z$132,$A153,'13-14 Teamsheets'!$C$2:$C$132,BE$1)+APPS('14-15 Teamsheets'!$H$2:$R$136,$A153,'14-15 Teamsheets'!$C$2:$C$136,BE$1)+SUBS('14-15 Teamsheets'!$S$2:$Z$136,$A153,'14-15 Teamsheets'!$C$2:$C$136,BE$1)</f>
        <v>3</v>
      </c>
      <c r="BW153" s="27">
        <f>APPS('07-08 Teamsheets'!$H$2:$R$88,$A153,'07-08 Teamsheets'!$C$2:$C$88,BJ$1)+APPS('08-09 Teamsheets'!$H$2:$R$92,$A153,'08-09 Teamsheets'!$C$2:$C$92,BJ$1)+APPS('09-10 Teamsheets'!$H$2:$R$98,$A153,'09-10 Teamsheets'!$C$2:$C$98,BJ$1)+SUBS('07-08 Teamsheets'!$S$2:$Z$88,$A153,'07-08 Teamsheets'!$C$2:$C$88,BJ$1)+SUBS('08-09 Teamsheets'!$S$2:$Z$92,$A153,'08-09 Teamsheets'!$C$2:$C$92,BJ$1)+SUBS('09-10 Teamsheets'!$S$2:$Z$98,$A153,'09-10 Teamsheets'!$C$2:$C$98,BJ$1)+APPS('10-11 Teamsheets'!$H$2:$R$107,$A153,'10-11 Teamsheets'!$C$2:$C$107,BJ$1)+SUBS('10-11 Teamsheets'!$S$2:$Z$107,$A153,'10-11 Teamsheets'!$C$2:$C$107,BJ$1)+APPS('11-12 Teamsheets'!$H$2:$R$119,$A153,'11-12 Teamsheets'!$C$2:$C$119,BJ$1)+SUBS('11-12 Teamsheets'!$S$2:$Z$111,$A153,'11-12 Teamsheets'!$C$2:$C$119,BJ$1)+APPS('12-13 Teamsheets'!$H$2:$R$126,$A153,'12-13 Teamsheets'!$C$2:$C$126,BJ$1)+SUBS('12-13 Teamsheets'!$S$2:$Z$118,$A153,'12-13 Teamsheets'!$C$2:$C$126,BJ$1)+APPS('13-14 Teamsheets'!$H$2:$R$132,$A153,'13-14 Teamsheets'!$C$2:$C$132,BJ$1)+SUBS('13-14 Teamsheets'!$S$2:$Z$124,$A153,'13-14 Teamsheets'!$C$2:$C$132,BJ$1)+APPS('14-15 Teamsheets'!$H$2:$R$136,$A153,'14-15 Teamsheets'!$C$2:$C$136,BJ$1)+SUBS('14-15 Teamsheets'!$S$2:$Z$128,$A153,'14-15 Teamsheets'!$C$2:$C$136,BJ$1)</f>
        <v>1</v>
      </c>
      <c r="BX153" s="27">
        <f>APPS('07-08 Teamsheets'!$H$2:$R$88,$A153,'07-08 Teamsheets'!$C$2:$C$88,BO$1)+APPS('08-09 Teamsheets'!$H$2:$R$92,$A153,'08-09 Teamsheets'!$C$2:$C$92,BO$1)+APPS('09-10 Teamsheets'!$H$2:$R$98,$A153,'09-10 Teamsheets'!$C$2:$C$98,BO$1)+SUBS('07-08 Teamsheets'!$S$2:$Z$88,$A153,'07-08 Teamsheets'!$C$2:$C$88,BO$1)+SUBS('08-09 Teamsheets'!$S$2:$Z$92,$A153,'08-09 Teamsheets'!$C$2:$C$92,BO$1)+SUBS('09-10 Teamsheets'!$S$2:$Z$98,$A153,'09-10 Teamsheets'!$C$2:$C$98,BO$1)+APPS('10-11 Teamsheets'!$H$2:$R$107,$A153,'10-11 Teamsheets'!$C$2:$C$107,BO$1)+SUBS('10-11 Teamsheets'!$S$2:$Z$107,$A153,'10-11 Teamsheets'!$C$2:$C$107,BO$1)+APPS('11-12 Teamsheets'!$H$2:$R$119,$A153,'11-12 Teamsheets'!$C$2:$C$119,BO$1)+SUBS('11-12 Teamsheets'!$S$2:$Z$119,$A153,'11-12 Teamsheets'!$C$2:$C$119,BO$1)+APPS('12-13 Teamsheets'!$H$2:$R$126,$A153,'12-13 Teamsheets'!$C$2:$C$126,BO$1)+SUBS('12-13 Teamsheets'!$S$2:$Z$126,$A153,'12-13 Teamsheets'!$C$2:$C$126,BO$1)+APPS('13-14 Teamsheets'!$H$2:$R$132,$A153,'13-14 Teamsheets'!$C$2:$C$132,BO$1)+SUBS('13-14 Teamsheets'!$S$2:$Z$132,$A153,'13-14 Teamsheets'!$C$2:$C$132,BO$1)+APPS('14-15 Teamsheets'!$H$2:$R$136,$A153,'14-15 Teamsheets'!$C$2:$C$136,BO$1)+SUBS('14-15 Teamsheets'!$S$2:$Z$136,$A153,'14-15 Teamsheets'!$C$2:$C$136,BO$1)</f>
        <v>0</v>
      </c>
      <c r="BY153" s="28">
        <f t="shared" si="55"/>
        <v>4</v>
      </c>
      <c r="BZ153" s="27" t="str">
        <f>(APPS('05-06 Teamsheets'!$H$2:$R$71,$A153) + APPS('06-07 Teamsheets'!$H$2:$R$83,$A153) +APPS('07-08 Teamsheets'!$H$2:$R$88,$A153) + APPS('08-09 Teamsheets'!$H$2:$R$92,$A153)+APPS('09-10 Teamsheets'!$H$2:$R$98,$A153)+APPS('10-11 Teamsheets'!$H$2:$R$107,$A153)+APPS('11-12 Teamsheets'!$H$2:$R$119,$A153)+APPS('12-13 Teamsheets'!$H$2:$R$126,$A153)+APPS('13-14 Teamsheets'!$H$2:$R$132,$A153)+APPS('14-15 Teamsheets'!$H$2:$R$136,$A153)) &amp; "(" &amp; (SUBS('05-06 Teamsheets'!$S$2:$W$71,$A153)+SUBS('06-07 Teamsheets'!$S$2:$Z$83,$A153)+SUBS('07-08 Teamsheets'!$S$2:$Z$88,$A153) +SUBS('08-09 Teamsheets'!$S$2:$Z$92,$A153)+SUBS('09-10 Teamsheets'!$S$2:$Z$98,$A153)+SUBS('10-11 Teamsheets'!$S$2:$Z$107,$A153)+SUBS('11-12 Teamsheets'!$S$2:$Z$119,$A153)+SUBS('12-13 Teamsheets'!$S$2:$Z$126,$A153)+SUBS('13-14 Teamsheets'!$S$2:$Z$132,$A153)+SUBS('14-15 Teamsheets'!$S$2:$Z$136,$A153)) &amp; ")"</f>
        <v>42(0)</v>
      </c>
      <c r="CA153" s="28">
        <f t="shared" si="56"/>
        <v>42</v>
      </c>
      <c r="CB153" s="71">
        <f>GOALS('05-06 Teamsheets'!$H$2:$W$71,$A153,'05-06 Teamsheets'!$C$2:$C$71,B$1)+GOALS('06-07 Teamsheets'!$H$2:$Z$83,$A153,'06-07 Teamsheets'!$C$2:$C$83,G$1)+GOALS('07-08 Teamsheets'!$H$2:$Z$88,$A153,'07-08 Teamsheets'!$C$2:$C$88,L$1)+GOALS('08-09 Teamsheets'!$H$2:$Z$92,$A153,'08-09 Teamsheets'!$C$2:$C$92,Q$1)+GOALS('09-10 Teamsheets'!$H$2:$Z$98,$A153,'09-10 Teamsheets'!$C$2:$C$98,Q$1)+GOALS('10-11 Teamsheets'!$H$2:$Z$107,$A153,'10-11 Teamsheets'!$C$2:$C$107,Q$1)+GOALS('11-12 Teamsheets'!$H$2:$Z$119,$A153,'11-12 Teamsheets'!$C$2:$C$119,Q$1)+GOALS('12-13 Teamsheets'!$H$2:$Z$126,$A153,'12-13 Teamsheets'!$C$2:$C$126,Q$1)+GOALS('13-14 Teamsheets'!$H$2:$Z$132,$A153,'13-14 Teamsheets'!$C$2:$C$132,Q$1)+GOALS('14-15 Teamsheets'!$H$2:$Z$136,$A153,'14-15 Teamsheets'!$C$2:$C$136,Q$1)</f>
        <v>5</v>
      </c>
      <c r="CC153" s="27">
        <f>GOALS('05-06 Teamsheets'!$H$2:$W$71,$A153,'05-06 Teamsheets'!$C$2:$C$71,V$1)+GOALS('05-06 Teamsheets'!$H$2:$W$71,$A153,'05-06 Teamsheets'!$C$2:$C$71,AA$1)+GOALS('06-07 Teamsheets'!$H$2:$Z$83,$A153,'06-07 Teamsheets'!$C$2:$C$83,AF$1)+GOALS('06-07 Teamsheets'!$H$2:$Z$83,$A153,'06-07 Teamsheets'!$C$2:$C$83,AK$1)+GOALS('07-08 Teamsheets'!$H$2:$Z$88,$A153,'07-08 Teamsheets'!$C$2:$C$88,AP$1)+GOALS('07-08 Teamsheets'!$H$2:$Z$88,$A153,'07-08 Teamsheets'!$C$2:$C$88,AU$1)+GOALS('07-08 Teamsheets'!$H$2:$Z$88,$A153,'07-08 Teamsheets'!$C$2:$C$88,AZ$1)+GOALS('11-12 Teamsheets'!$H$2:$Z$119,$A153,'11-12 Teamsheets'!$C$2:$C$119,AZ$1)+GOALS('12-13 Teamsheets'!$H$2:$Z$120,$A153,'12-13 Teamsheets'!$C$2:$C$120,AZ$1)+GOALS('13-14 Teamsheets'!$H$2:$Z$126,$A153,'13-14 Teamsheets'!$C$2:$C$126,AZ$1)+GOALS('14-15 Teamsheets'!$H$2:$Z$130,$A153,'14-15 Teamsheets'!$C$2:$C$130,AZ$1)+GOALS('08-09 Teamsheets'!$H$2:$Z$92,$A153,'08-09 Teamsheets'!$C$2:$C$92,BE$1)+GOALS('09-10 Teamsheets'!$H$2:$Z$98,$A153,'09-10 Teamsheets'!$C$2:$C$98,BE$1)+GOALS('10-11 Teamsheets'!$H$2:$Z$107,$A153,'10-11 Teamsheets'!$C$2:$C$107,BE$1)+GOALS('11-12 Teamsheets'!$H$2:$Z$119,$A153,'11-12 Teamsheets'!$C$2:$C$119,BE$1)+GOALS('12-13 Teamsheets'!$H$2:$Z$126,$A153,'12-13 Teamsheets'!$C$2:$C$126,BE$1)+GOALS('13-14 Teamsheets'!$H$2:$Z$132,$A153,'13-14 Teamsheets'!$C$2:$C$132,BE$1)+GOALS('14-15 Teamsheets'!$H$2:$Z$136,$A153,'14-15 Teamsheets'!$C$2:$C$136,BE$1)</f>
        <v>0</v>
      </c>
      <c r="CD153" s="27">
        <f>GOALS('07-08 Teamsheets'!$H$2:$Z$88,$A153,'07-08 Teamsheets'!$C$2:$C$88,BJ$1)
+GOALS('08-09 Teamsheets'!$H$2:$Z$92,$A153,'08-09 Teamsheets'!$C$2:$C$92,BJ$1)
+GOALS('09-10 Teamsheets'!$H$2:$Z$98,$A153,'09-10 Teamsheets'!$C$2:$C$98,BJ$1)
+GOALS('10-11 Teamsheets'!$H$2:$Z$107,$A153,'10-11 Teamsheets'!$C$2:$C$107,BJ$1)
+GOALS('11-12 Teamsheets'!$H$2:$Z$119,$A153,'11-12 Teamsheets'!$C$2:$C$119,BJ$1)
+GOALS('12-13 Teamsheets'!$H$2:$Z$124,$A153,'12-13 Teamsheets'!$C$2:$C$124,BJ$1)+GOALS('13-14 Teamsheets'!$H$2:$Z$130,$A153,'13-14 Teamsheets'!$C$2:$C$130,BJ$1)+GOALS('14-15 Teamsheets'!$H$2:$Z$134,$A153,'14-15 Teamsheets'!$C$2:$C$134,BJ$1)
+GOALS('07-08 Teamsheets'!$H$2:$Z$88,$A153,'07-08 Teamsheets'!$C$2:$C$88,BO$1)
+GOALS('08-09 Teamsheets'!$H$2:$Z$92,$A153,'08-09 Teamsheets'!$C$2:$C$92,BO$1)
+GOALS('09-10 Teamsheets'!$H$2:$Z$98,$A153,'09-10 Teamsheets'!$C$2:$C$98,BO$1)
+GOALS('10-11 Teamsheets'!$H$2:$Z$107,$A153,'10-11 Teamsheets'!$C$2:$C$107,BO$1)
+GOALS('11-12 Teamsheets'!$H$2:$Z$119,$A153,'11-12 Teamsheets'!$C$2:$C$119,BO$1)
+GOALS('12-13 Teamsheets'!$H$2:$Z$126,$A153,'12-13 Teamsheets'!$C$2:$C$126,BO$1)+GOALS('13-14 Teamsheets'!$H$2:$Z$132,$A153,'13-14 Teamsheets'!$C$2:$C$132,BO$1)+GOALS('14-15 Teamsheets'!$H$2:$Z$136,$A153,'14-15 Teamsheets'!$C$2:$C$136,BO$1)</f>
        <v>0</v>
      </c>
      <c r="CE153" s="28">
        <f t="shared" si="57"/>
        <v>0</v>
      </c>
      <c r="CF153" s="27" t="str">
        <f>(GOALS('05-06 Teamsheets'!$H$2:$R$71,$A153) +GOALS('06-07 Teamsheets'!$H$2:$R$83,$A153) +  GOALS('07-08 Teamsheets'!$H$2:$R$88,$A153) + GOALS('08-09 Teamsheets'!$H$2:$R$92,$A153)+GOALS('09-10 Teamsheets'!$H$2:$R$98,$A153)+GOALS('10-11 Teamsheets'!$H$2:$R$107,$A153)+GOALS('11-12 Teamsheets'!$H$2:$R$119,$A153)+GOALS('12-13 Teamsheets'!$H$2:$R$126,$A153)+GOALS('13-14 Teamsheets'!$H$2:$R$132,$A153)+GOALS('14-15 Teamsheets'!$H$2:$R$136,$A153)) &amp; "(" &amp; (GOALS('05-06 Teamsheets'!$S$2:$W$71,$A153)+GOALS('06-07 Teamsheets'!$S$2:$Z$83,$A153)+GOALS('07-08 Teamsheets'!$S$2:$Z$88,$A153)+GOALS('08-09 Teamsheets'!$S$2:$Z$92,$A153)+GOALS('09-10 Teamsheets'!$S$2:$Z$98,$A153)+GOALS('10-11 Teamsheets'!$S$2:$Z$107,$A153)+GOALS('11-12 Teamsheets'!$S$2:$Z$119,$A153)+GOALS('12-13 Teamsheets'!$S$2:$Z$126,$A153)+GOALS('13-14 Teamsheets'!$S$2:$Z$132,$A153)+GOALS('14-15 Teamsheets'!$S$2:$Z$136,$A153)) &amp; ")"</f>
        <v>5(0)</v>
      </c>
      <c r="CG153" s="28">
        <f t="shared" si="58"/>
        <v>5</v>
      </c>
      <c r="CH153" s="71">
        <f>SUM(D153,I153,N153,S153)</f>
        <v>0</v>
      </c>
      <c r="CI153" s="83">
        <f>SUM(X153,AC153,AH153,AM153,AR153,BG153,AW153,BL153,BQ153,BB153)</f>
        <v>0</v>
      </c>
      <c r="CJ153" s="77">
        <f>SUM(CH153:CI153)</f>
        <v>0</v>
      </c>
      <c r="CK153" s="74" t="str">
        <f>(CARDS('05-06 Teamsheets'!$H$2:$W$71,$A153,$CX$2)+CARDS('06-07 Teamsheets'!$H$2:$Z$83,$A153,$CX$2)+CARDS('07-08 Teamsheets'!$H$2:$Z$88,$A153,$CX$2)+CARDS('08-09 Teamsheets'!$H$2:$Z$92,$A153,$CX$2)+CARDS('09-10 Teamsheets'!$H$2:$Z$98,$A153,$CX$2)+CARDS('10-11 Teamsheets'!$H$2:$Z$107,$A153,$CX$2)+CARDS('11-12 Teamsheets'!$H$2:$Z$119,$A153,$CX$2)+CARDS('12-13 Teamsheets'!$H$2:$Z$126,$A153,$CX$2)+CARDS('13-14 Teamsheets'!$H$2:$Z$130,$A153,$CX$2)) &amp; "(" &amp; (CARDS('05-06 Teamsheets'!$H$2:$W$71,$A153,$CX$3)+CARDS('06-07 Teamsheets'!$H$2:$Z$83,$A153,$CX$3)+CARDS('07-08 Teamsheets'!$H$2:$Z$88,$A153,$CX$3)+CARDS('08-09 Teamsheets'!$H$2:$Z$92,$A153,$CX$3)+CARDS('09-10 Teamsheets'!$H$2:$Z$98,$A153,$CX$3)+CARDS('10-11 Teamsheets'!$H$2:$Z$107,$A153,$CX$3)+CARDS('11-12 Teamsheets'!$H$2:$Z$119,$A153,$CX$3)+CARDS('13-14 Teamsheets'!$H$2:$Z$130,$A153,$CX$3)) &amp; ")"</f>
        <v>3(0)</v>
      </c>
      <c r="CL153" s="28">
        <f>SUM(F153,K153,P153,U153)</f>
        <v>3285</v>
      </c>
      <c r="CM153" s="28">
        <f>SUM(Z153,AE153,AJ153,AO153,AT153,BI153,AY153,BN153,BS153,BD153)</f>
        <v>303</v>
      </c>
      <c r="CN153" s="77">
        <f>SUM(CL153:CM153)</f>
        <v>3588</v>
      </c>
      <c r="CO153" s="28">
        <f>IF(AND(CN153&lt;&gt;0, CA153&lt;&gt;0),CN153/CA153,0)</f>
        <v>85.428571428571431</v>
      </c>
      <c r="CP153" s="28">
        <f>IF(CG153&lt;&gt;0,CG153/CA153,0)</f>
        <v>0.11904761904761904</v>
      </c>
      <c r="CQ153" s="77">
        <f>IF(CG153&lt;&gt;0,CN153/CG153,0)</f>
        <v>717.6</v>
      </c>
      <c r="CS153" s="71">
        <f t="shared" si="48"/>
        <v>48</v>
      </c>
      <c r="CT153" s="83">
        <f t="shared" si="49"/>
        <v>43</v>
      </c>
      <c r="CU153" s="77">
        <f t="shared" si="50"/>
        <v>32</v>
      </c>
      <c r="CW153"/>
      <c r="CX153" s="30"/>
    </row>
    <row r="154" spans="1:102" x14ac:dyDescent="0.2">
      <c r="A154" s="26" t="s">
        <v>2240</v>
      </c>
      <c r="B154" s="27" t="s">
        <v>1704</v>
      </c>
      <c r="C154" s="27" t="s">
        <v>1638</v>
      </c>
      <c r="D154" s="27">
        <v>0</v>
      </c>
      <c r="E154" s="27" t="s">
        <v>1635</v>
      </c>
      <c r="F154" s="82">
        <v>957</v>
      </c>
      <c r="G154" s="27" t="s">
        <v>1635</v>
      </c>
      <c r="H154" s="27" t="s">
        <v>1635</v>
      </c>
      <c r="I154" s="27">
        <v>0</v>
      </c>
      <c r="J154" s="27" t="s">
        <v>1635</v>
      </c>
      <c r="K154" s="82">
        <v>0</v>
      </c>
      <c r="L154" s="27" t="s">
        <v>1635</v>
      </c>
      <c r="M154" s="27" t="s">
        <v>1635</v>
      </c>
      <c r="N154" s="27">
        <v>0</v>
      </c>
      <c r="O154" s="27" t="s">
        <v>1635</v>
      </c>
      <c r="P154" s="82">
        <v>0</v>
      </c>
      <c r="Q154" s="27" t="str">
        <f>(APPS('08-09 Teamsheets'!$H$2:$R$92,$A154,'08-09 Teamsheets'!$C$2:$C$92,Q$1)+APPS('09-10 Teamsheets'!$H$2:$R$98,$A154,'09-10 Teamsheets'!$C$2:$C$98,Q$1)+APPS('10-11 Teamsheets'!$H$2:$R$107,$A154,'10-11 Teamsheets'!$C$2:$C$107,Q$1)+APPS('11-12 Teamsheets'!$H$2:$R$119,$A154,'11-12 Teamsheets'!$C$2:$C$119,Q$1)+APPS('12-13 Teamsheets'!$H$2:$R$126,$A154,'12-13 Teamsheets'!$C$2:$C$126,Q$1)+APPS('13-14 Teamsheets'!$H$2:$R$132,$A154,'13-14 Teamsheets'!$C$2:$C$132,Q$1)+APPS('14-15 Teamsheets'!$H$2:$R$136,$A154,'14-15 Teamsheets'!$C$2:$C$136,Q$1)) &amp; "(" &amp; (SUBS('08-09 Teamsheets'!$S$2:$Z$92,$A154,'08-09 Teamsheets'!$C$2:$C$92,Q$1)+SUBS('09-10 Teamsheets'!$S$2:$Z$98,$A154,'09-10 Teamsheets'!$C$2:$C$98,Q$1)+SUBS('10-11 Teamsheets'!$S$2:$Z$107,$A154,'10-11 Teamsheets'!$C$2:$C$107,Q$1)+SUBS('11-12 Teamsheets'!$S$2:$Z$119,$A154,'11-12 Teamsheets'!$C$2:$C$119,Q$1)+SUBS('12-13 Teamsheets'!$S$2:$Z$126,$A154,'12-13 Teamsheets'!$C$2:$C$126,Q$1)+SUBS('13-14 Teamsheets'!$S$2:$Z$132,$A154,'13-14 Teamsheets'!$C$2:$C$132,Q$1)+SUBS('14-15 Teamsheets'!$S$2:$Z$136,$A154,'14-15 Teamsheets'!$C$2:$C$136,Q$1)) &amp; ")"</f>
        <v>0(0)</v>
      </c>
      <c r="R154" s="27" t="str">
        <f>(GOALS('08-09 Teamsheets'!$H$2:$R$92,$A154,'08-09 Teamsheets'!$C$2:$C$92,Q$1)+GOALS('09-10 Teamsheets'!$H$2:$R$98,$A154,'09-10 Teamsheets'!$C$2:$C$98,Q$1)+GOALS('10-11 Teamsheets'!$H$2:$R$107,$A154,'10-11 Teamsheets'!$C$2:$C$107,Q$1)+GOALS('11-12 Teamsheets'!$H$2:$R$119,$A154,'11-12 Teamsheets'!$C$2:$C$119,Q$1)+GOALS('12-13 Teamsheets'!$H$2:$R$126,$A154,'12-13 Teamsheets'!$C$2:$C$126,Q$1)+GOALS('13-14 Teamsheets'!$H$2:$R$132,$A154,'13-14 Teamsheets'!$C$2:$C$132,Q$1)+GOALS('14-15 Teamsheets'!$H$2:$R$136,$A154,'14-15 Teamsheets'!$C$2:$C$136,Q$1)) &amp; "(" &amp; (GOALS('08-09 Teamsheets'!$S$2:$Z$92,$A154,'08-09 Teamsheets'!$C$2:$C$92,Q$1)+GOALS('09-10 Teamsheets'!$S$2:$Z$98,$A154,'09-10 Teamsheets'!$C$2:$C$98,Q$1)+GOALS('10-11 Teamsheets'!$S$2:$Z$107,$A154,'10-11 Teamsheets'!$C$2:$C$107,Q$1)+GOALS('11-12 Teamsheets'!$S$2:$Z$119,$A154,'11-12 Teamsheets'!$C$2:$C$119,Q$1)+GOALS('12-13 Teamsheets'!$S$2:$Z$126,$A154,'12-13 Teamsheets'!$C$2:$C$126,Q$1)+GOALS('13-14 Teamsheets'!$S$2:$Z$132,$A154,'13-14 Teamsheets'!$C$2:$C$132,Q$1)+GOALS('14-15 Teamsheets'!$S$2:$Z$136,$A154,'14-15 Teamsheets'!$C$2:$C$136,Q$1)) &amp; ")"</f>
        <v>0(0)</v>
      </c>
      <c r="S154" s="27">
        <f>Clean_sheet('08-09 Teamsheets'!$C$2:$H$92,$A154,Q$1)+Clean_sheet('09-10 Teamsheets'!$C$2:$H$98,$A154,Q$1)+Clean_sheet('10-11 Teamsheets'!$C$2:$H$107,$A154,Q$1)+Clean_sheet('11-12 Teamsheets'!$C$2:$H$119,$A154,Q$1)+Clean_sheet('12-13 Teamsheets'!$C$2:$H$126,$A154,Q$1)+Clean_sheet('13-14 Teamsheets'!$C$2:$H$132,$A154,Q$1)+Clean_sheet('14-15 Teamsheets'!$C$2:$H$136,$A154,Q$1)</f>
        <v>0</v>
      </c>
      <c r="T154" s="27" t="str">
        <f>(CARDS('08-09 Teamsheets'!$H$2:$Z$92,$A154,$CX$2,'08-09 Teamsheets'!$C$2:$C$92,Q$1)+CARDS('09-10 Teamsheets'!$H$2:$Z$98,$A154,$CX$2,'09-10 Teamsheets'!$C$2:$C$98,Q$1)+CARDS('10-11 Teamsheets'!$H$2:$Z$107,$A154,$CX$2,'10-11 Teamsheets'!$C$2:$C$107,Q$1)+CARDS('11-12 Teamsheets'!$H$2:$Z$119,$A154,$CX$2,'11-12 Teamsheets'!$C$2:$C$119,Q$1)+CARDS('12-13 Teamsheets'!$H$2:$Z$126,$A154,$CX$2,'12-13 Teamsheets'!$C$2:$C$126,Q$1)+CARDS('13-14 Teamsheets'!$H$2:$Z$132,$A154,$CX$2,'13-14 Teamsheets'!$C$2:$C$132,Q$1)+CARDS('14-15 Teamsheets'!$H$2:$Z$136,$A154,$CX$2,'14-15 Teamsheets'!$C$2:$C$136,Q$1)) &amp; "(" &amp; (CARDS('08-09 Teamsheets'!$H$2:$Z$92,$A154,$CX$3,'08-09 Teamsheets'!$C$2:$C$92,Q$1)+CARDS('09-10 Teamsheets'!$H$2:$Z$98,$A154,$CX$3,'09-10 Teamsheets'!$C$2:$C$98,Q$1)+CARDS('10-11 Teamsheets'!$H$2:$Z$107,$A154,$CX$3,'10-11 Teamsheets'!$C$2:$C$107,Q$1)+CARDS('11-12 Teamsheets'!$H$2:$Z$119,$A154,$CX$3,'11-12 Teamsheets'!$C$2:$C$119,Q$1)+CARDS('12-13 Teamsheets'!$H$2:$Z$126,$A154,$CX$3,'12-13 Teamsheets'!$C$2:$C$126,Q$1)+CARDS('13-14 Teamsheets'!$H$2:$Z$132,$A154,$CX$3,'13-14 Teamsheets'!$C$2:$C$132,Q$1)+CARDS('14-15 Teamsheets'!$H$2:$Z$136,$A154,$CX$3,'14-15 Teamsheets'!$C$2:$C$136,Q$1)) &amp; ")"</f>
        <v>0(0)</v>
      </c>
      <c r="U154" s="82">
        <f>MINS_PLAYED('08-09 Teamsheets'!$H$2:$R$92,$A154,'08-09 Teamsheets'!$C$2:$C$92,Q$1)+MINS_PLAYED('09-10 Teamsheets'!$H$2:$R$98,$A154,'09-10 Teamsheets'!$C$2:$C$98,Q$1)+ MINS_AS_SUB('08-09 Teamsheets'!$S$2:$Z$92,$A154,'08-09 Teamsheets'!$C$2:$C$92,Q$1)+ MINS_AS_SUB('09-10 Teamsheets'!$S$2:$Z$98,$A154,'09-10 Teamsheets'!$C$2:$C$98,Q$1)+MINS_PLAYED('10-11 Teamsheets'!$H$2:$R$107,$A154,'10-11 Teamsheets'!$C$2:$C$107,Q$1)+MINS_AS_SUB('10-11 Teamsheets'!$S$2:$Z$107,$A154,'10-11 Teamsheets'!$C$2:$C$107,Q$1)+MINS_PLAYED('11-12 Teamsheets'!$H$2:$R$119,$A154,'11-12 Teamsheets'!$C$2:$C$119,Q$1)+MINS_AS_SUB('11-12 Teamsheets'!$S$2:$Z$119,$A154,'11-12 Teamsheets'!$C$2:$C$119,Q$1)+MINS_PLAYED('12-13 Teamsheets'!$H$2:$R$126,$A154,'12-13 Teamsheets'!$C$2:$C$126,Q$1)+MINS_AS_SUB('12-13 Teamsheets'!$S$2:$Z$126,$A154,'12-13 Teamsheets'!$C$2:$C$126,Q$1)+MINS_PLAYED('13-14 Teamsheets'!$H$2:$R$132,$A154,'13-14 Teamsheets'!$C$2:$C$132,Q$1)+MINS_AS_SUB('13-14 Teamsheets'!$S$2:$Z$132,$A154,'13-14 Teamsheets'!$C$2:$C$132,Q$1)+MINS_PLAYED('14-15 Teamsheets'!$H$2:$R$136,$A154,'14-15 Teamsheets'!$C$2:$C$136,Q$1)+MINS_AS_SUB('14-15 Teamsheets'!$S$2:$Z$136,$A154,'14-15 Teamsheets'!$C$2:$C$136,Q$1)</f>
        <v>0</v>
      </c>
      <c r="V154" s="27" t="s">
        <v>1635</v>
      </c>
      <c r="W154" s="27" t="s">
        <v>1635</v>
      </c>
      <c r="X154" s="27">
        <v>0</v>
      </c>
      <c r="Y154" s="27" t="s">
        <v>1635</v>
      </c>
      <c r="Z154" s="82">
        <v>0</v>
      </c>
      <c r="AA154" s="27" t="s">
        <v>1691</v>
      </c>
      <c r="AB154" s="27" t="s">
        <v>1635</v>
      </c>
      <c r="AC154" s="27">
        <v>0</v>
      </c>
      <c r="AD154" s="27" t="s">
        <v>1635</v>
      </c>
      <c r="AE154" s="82">
        <v>17</v>
      </c>
      <c r="AF154" s="27" t="s">
        <v>1635</v>
      </c>
      <c r="AG154" s="27" t="s">
        <v>1635</v>
      </c>
      <c r="AH154" s="27">
        <v>0</v>
      </c>
      <c r="AI154" s="27" t="s">
        <v>1635</v>
      </c>
      <c r="AJ154" s="82">
        <v>0</v>
      </c>
      <c r="AK154" s="27" t="s">
        <v>1635</v>
      </c>
      <c r="AL154" s="27" t="s">
        <v>1635</v>
      </c>
      <c r="AM154" s="27">
        <v>0</v>
      </c>
      <c r="AN154" s="27" t="s">
        <v>1635</v>
      </c>
      <c r="AO154" s="82">
        <v>0</v>
      </c>
      <c r="AP154" s="27" t="s">
        <v>1635</v>
      </c>
      <c r="AQ154" s="27" t="s">
        <v>1635</v>
      </c>
      <c r="AR154" s="27">
        <v>0</v>
      </c>
      <c r="AS154" s="27" t="s">
        <v>1635</v>
      </c>
      <c r="AT154" s="82">
        <v>0</v>
      </c>
      <c r="AU154" s="27" t="s">
        <v>1635</v>
      </c>
      <c r="AV154" s="27" t="s">
        <v>1635</v>
      </c>
      <c r="AW154" s="27">
        <v>0</v>
      </c>
      <c r="AX154" s="27" t="s">
        <v>1635</v>
      </c>
      <c r="AY154" s="82">
        <v>0</v>
      </c>
      <c r="AZ154" s="27" t="str">
        <f>(APPS('07-08 Teamsheets'!$H$2:$R$88,$A154,'07-08 Teamsheets'!$C$2:$C$88,AZ$1)+APPS('11-12 Teamsheets'!$H$2:$R$119,$A154,'11-12 Teamsheets'!$C$2:$C$119,AZ$1)+APPS('12-13 Teamsheets'!$H$2:$R$126,$A154,'12-13 Teamsheets'!$C$2:$C$126,AZ$1)+APPS('13-14 Teamsheets'!$H$2:$R$132,$A154,'13-14 Teamsheets'!$C$2:$C$132,AZ$1)+APPS('14-15 Teamsheets'!$H$2:$R$136,$A154,'14-15 Teamsheets'!$C$2:$C$136,AZ$1)) &amp; "(" &amp; (SUBS('07-08 Teamsheets'!$S$2:$Z$88,$A154,'07-08 Teamsheets'!$C$2:$C$88,AZ$1)+SUBS('11-12 Teamsheets'!$S$2:$Z$119,$A154,'11-12 Teamsheets'!$C$2:$C$119,AZ$1)+SUBS('12-13 Teamsheets'!$S$2:$Z$126,$A154,'12-13 Teamsheets'!$C$2:$C$126,AZ$1)+SUBS('13-14 Teamsheets'!$S$2:$Z$132,$A154,'13-14 Teamsheets'!$C$2:$C$132,AZ$1)+SUBS('14-15 Teamsheets'!$S$2:$Z$136,$A154,'14-15 Teamsheets'!$C$2:$C$136,AZ$1)) &amp; ")"</f>
        <v>0(0)</v>
      </c>
      <c r="BA154" s="27" t="str">
        <f>(GOALS('07-08 Teamsheets'!$H$2:$R$88,$A154,'07-08 Teamsheets'!$C$2:$C$88,AZ$1)+GOALS('11-12 Teamsheets'!$H$2:$R$119,$A154,'11-12 Teamsheets'!$C$2:$C$119,AZ$1)+GOALS('12-13 Teamsheets'!$H$2:$R$126,$A154,'12-13 Teamsheets'!$C$2:$C$126,AZ$1)+GOALS('13-14 Teamsheets'!$H$2:$R$132,$A154,'13-14 Teamsheets'!$C$2:$C$132,AZ$1)+GOALS('14-15 Teamsheets'!$H$2:$R$136,$A154,'14-15 Teamsheets'!$C$2:$C$136,AZ$1)) &amp; "(" &amp; (GOALS('07-08 Teamsheets'!$S$2:$Z$88,$A154,'07-08 Teamsheets'!$C$2:$C$88,AZ$1)+GOALS('11-12 Teamsheets'!$S$2:$Z$119,$A154,'11-12 Teamsheets'!$C$2:$C$119,AZ$1)+GOALS('12-13 Teamsheets'!$S$2:$Z$126,$A154,'12-13 Teamsheets'!$C$2:$C$126,AZ$1)+GOALS('13-14 Teamsheets'!$S$2:$Z$132,$A154,'13-14 Teamsheets'!$C$2:$C$132,AZ$1)+GOALS('14-15 Teamsheets'!$S$2:$Z$136,$A154,'14-15 Teamsheets'!$C$2:$C$136,AZ$1)) &amp; ")"</f>
        <v>0(0)</v>
      </c>
      <c r="BB154" s="27">
        <f>Clean_sheet('07-08 Teamsheets'!$C$2:$H$92,$A154,AZ$1)+Clean_sheet('11-12 Teamsheets'!$C$2:$H$119,$A154,AZ$1)+Clean_sheet('12-13 Teamsheets'!$C$2:$H$126,$A154,AZ$1)+Clean_sheet('13-14 Teamsheets'!$C$2:$H$132,$A154,AZ$1)+Clean_sheet('14-15 Teamsheets'!$C$2:$H$136,$A154,AZ$1)</f>
        <v>0</v>
      </c>
      <c r="BC154" s="27" t="str">
        <f>(CARDS('07-08 Teamsheets'!$H$2:$Z$88,$A154,$CX$2,'07-08 Teamsheets'!$C$2:$C$88,AZ$1)+CARDS('11-12 Teamsheets'!$H$2:$Z$119,$A154,$CX$2,'11-12 Teamsheets'!$C$2:$C$119,AZ$1)+CARDS('12-13 Teamsheets'!$H$2:$Z$126,$A154,$CX$2,'12-13 Teamsheets'!$C$2:$C$126,AZ$1)+CARDS('13-14 Teamsheets'!$H$2:$Z$132,$A154,$CX$2,'13-14 Teamsheets'!$C$2:$C$132,AZ$1)+CARDS('14-15 Teamsheets'!$H$2:$Z$136,$A154,$CX$2,'14-15 Teamsheets'!$C$2:$C$136,AZ$1)) &amp; "(" &amp; (CARDS('07-08 Teamsheets'!$H$2:$Z$88,$A154,$CX$3,'07-08 Teamsheets'!$C$2:$C$88,AZ$1)+CARDS('11-12 Teamsheets'!$H$2:$Z$119,$A154,$CX$3,'11-12 Teamsheets'!$C$2:$C$119,AZ$1)+CARDS('12-13 Teamsheets'!$H$2:$Z$126,$A154,$CX$3,'12-13 Teamsheets'!$C$2:$C$126,AZ$1)+CARDS('13-14 Teamsheets'!$H$2:$Z$132,$A154,$CX$3,'13-14 Teamsheets'!$C$2:$C$132,AZ$1)+CARDS('14-15 Teamsheets'!$H$2:$Z$136,$A154,$CX$3,'14-15 Teamsheets'!$C$2:$C$136,AZ$1)) &amp; ")"</f>
        <v>0(0)</v>
      </c>
      <c r="BD154" s="82">
        <f>MINS_PLAYED('07-08 Teamsheets'!$H$2:$R$88,$A154,'07-08 Teamsheets'!$C$2:$C$88,AZ$1)+MINS_PLAYED('11-12 Teamsheets'!$H$2:$R$119,$A154,'11-12 Teamsheets'!$C$2:$C$119,AZ$1)+MINS_PLAYED('12-13 Teamsheets'!$H$2:$R$126,$A154,'12-13 Teamsheets'!$C$2:$C$126,AZ$1)+MINS_PLAYED('13-14 Teamsheets'!$H$2:$R$132,$A154,'13-14 Teamsheets'!$C$2:$C$132,AZ$1)+MINS_PLAYED('14-15 Teamsheets'!$H$2:$R$136,$A154,'14-15 Teamsheets'!$C$2:$C$136,AZ$1)+MINS_AS_SUB('07-08 Teamsheets'!$S$2:$Z$88,$A154,'07-08 Teamsheets'!$C$2:$C$88,AZ$1)+MINS_AS_SUB('11-12 Teamsheets'!$S$2:$Z$119,$A154,'11-12 Teamsheets'!$C$2:$C$119,AZ$1)+MINS_AS_SUB('12-13 Teamsheets'!$S$2:$Z$126,$A154,'12-13 Teamsheets'!$C$2:$C$126,AZ$1)+MINS_AS_SUB('13-14 Teamsheets'!$S$2:$Z$132,$A154,'13-14 Teamsheets'!$C$2:$C$132,AZ$1)+MINS_AS_SUB('14-15 Teamsheets'!$S$2:$Z$136,$A154,'14-15 Teamsheets'!$C$2:$C$136,AZ$1)</f>
        <v>0</v>
      </c>
      <c r="BE154" s="27" t="str">
        <f>(APPS('08-09 Teamsheets'!$H$2:$R$92,$A154,'08-09 Teamsheets'!$C$2:$C$92,BE$1)+APPS('09-10 Teamsheets'!$H$2:$R$98,$A154,'09-10 Teamsheets'!$C$2:$C$98,BE$1)+APPS('10-11 Teamsheets'!$H$2:$R$107,$A154,'10-11 Teamsheets'!$C$2:$C$107,BE$1)+APPS('11-12 Teamsheets'!$H$2:$R$119,$A154,'11-12 Teamsheets'!$C$2:$C$119,BE$1)+APPS('12-13 Teamsheets'!$H$2:$R$126,$A154,'12-13 Teamsheets'!$C$2:$C$126,BE$1)+APPS('13-14 Teamsheets'!$H$2:$R$132,$A154,'13-14 Teamsheets'!$C$2:$C$132,BE$1)+APPS('14-15 Teamsheets'!$H$2:$R$136,$A154,'14-15 Teamsheets'!$C$2:$C$136,BE$1)) &amp; "(" &amp; (SUBS('08-09 Teamsheets'!$S$2:$Z$92,$A154,'08-09 Teamsheets'!$C$2:$C$92,BE$1)+SUBS('09-10 Teamsheets'!$S$2:$Z$98,$A154,'09-10 Teamsheets'!$C$2:$C$98,BE$1)+SUBS('10-11 Teamsheets'!$S$2:$Z$107,$A154,'10-11 Teamsheets'!$C$2:$C$107,BE$1)+SUBS('11-12 Teamsheets'!$S$2:$Z$119,$A154,'11-12 Teamsheets'!$C$2:$C$119,BE$1)+SUBS('12-13 Teamsheets'!$S$2:$Z$126,$A154,'12-13 Teamsheets'!$C$2:$C$126,BE$1)+SUBS('13-14 Teamsheets'!$S$2:$Z$132,$A154,'13-14 Teamsheets'!$C$2:$C$132,BE$1)+SUBS('14-15 Teamsheets'!$S$2:$Z$136,$A154,'14-15 Teamsheets'!$C$2:$C$136,BE$1)) &amp; ")"</f>
        <v>0(0)</v>
      </c>
      <c r="BF154" s="27" t="str">
        <f>(GOALS('08-09 Teamsheets'!$H$2:$R$92,$A154,'08-09 Teamsheets'!$C$2:$C$92,BE$1)+GOALS('09-10 Teamsheets'!$H$2:$R$98,$A154,'09-10 Teamsheets'!$C$2:$C$98,BE$1)+GOALS('10-11 Teamsheets'!$H$2:$R$107,$A154,'10-11 Teamsheets'!$C$2:$C$107,BE$1)+GOALS('11-12 Teamsheets'!$H$2:$R$119,$A154,'11-12 Teamsheets'!$C$2:$C$119,BE$1)+GOALS('12-13 Teamsheets'!$H$2:$R$126,$A154,'12-13 Teamsheets'!$C$2:$C$126,BE$1)+GOALS('13-14 Teamsheets'!$H$2:$R$132,$A154,'13-14 Teamsheets'!$C$2:$C$132,BE$1)+GOALS('14-15 Teamsheets'!$H$2:$R$136,$A154,'14-15 Teamsheets'!$C$2:$C$136,BE$1)) &amp; "(" &amp; (GOALS('08-09 Teamsheets'!$S$2:$Z$92,$A154,'08-09 Teamsheets'!$C$2:$C$92,BE$1)+GOALS('09-10 Teamsheets'!$S$2:$Z$98,$A154,'09-10 Teamsheets'!$C$2:$C$98,BE$1)+GOALS('10-11 Teamsheets'!$S$2:$Z$107,$A154,'10-11 Teamsheets'!$C$2:$C$107,BE$1)+GOALS('11-12 Teamsheets'!$S$2:$Z$119,$A154,'11-12 Teamsheets'!$C$2:$C$119,BE$1)+GOALS('12-13 Teamsheets'!$S$2:$Z$126,$A154,'12-13 Teamsheets'!$C$2:$C$126,BE$1)+GOALS('13-14 Teamsheets'!$S$2:$Z$132,$A154,'13-14 Teamsheets'!$C$2:$C$132,BE$1)+GOALS('14-15 Teamsheets'!$S$2:$Z$136,$A154,'14-15 Teamsheets'!$C$2:$C$136,BE$1)) &amp; ")"</f>
        <v>0(0)</v>
      </c>
      <c r="BG154" s="27">
        <f>Clean_sheet('08-09 Teamsheets'!$C$2:$H$92,$A154,BE$1)+Clean_sheet('09-10 Teamsheets'!$C$2:$H$98,$A154,BE$1)+Clean_sheet('10-11 Teamsheets'!$C$2:$H$107,$A154,BE$1)+Clean_sheet('11-12 Teamsheets'!$C$2:$H$119,$A154,BE$1)+Clean_sheet('12-13 Teamsheets'!$C$2:$H$126,$A154,BE$1)+Clean_sheet('13-14 Teamsheets'!$C$2:$H$132,$A154,BE$1)+Clean_sheet('14-15 Teamsheets'!$C$2:$H$136,$A154,BE$1)</f>
        <v>0</v>
      </c>
      <c r="BH154" s="27" t="str">
        <f>(CARDS('08-09 Teamsheets'!$H$2:$Z$92,$A154,$CX$2,'08-09 Teamsheets'!$C$2:$C$92,BE$1)+CARDS('09-10 Teamsheets'!$H$2:$Z$98,$A154,$CX$2,'09-10 Teamsheets'!$C$2:$C$98,BE$1)+CARDS('10-11 Teamsheets'!$H$2:$Z$107,$A154,$CX$2,'10-11 Teamsheets'!$C$2:$C$107,BE$1)+CARDS('11-12 Teamsheets'!$H$2:$Z$119,$A154,$CX$2,'11-12 Teamsheets'!$C$2:$C$119,BE$1)+CARDS('12-13 Teamsheets'!$H$2:$Z$126,$A154,$CX$2,'12-13 Teamsheets'!$C$2:$C$126,BE$1)+CARDS('13-14 Teamsheets'!$H$2:$Z$132,$A154,$CX$2,'13-14 Teamsheets'!$C$2:$C$132,BE$1)+CARDS('14-15 Teamsheets'!$H$2:$Z$136,$A154,$CX$2,'14-15 Teamsheets'!$C$2:$C$136,BE$1)) &amp; "(" &amp; (CARDS('08-09 Teamsheets'!$H$2:$Z$92,$A154,$CX$3,'08-09 Teamsheets'!$C$2:$C$92,BE$1)+CARDS('09-10 Teamsheets'!$H$2:$Z$98,$A154,$CX$3,'09-10 Teamsheets'!$C$2:$C$98,BE$1)+CARDS('10-11 Teamsheets'!$H$2:$Z$107,$A154,$CX$3,'10-11 Teamsheets'!$C$2:$C$107,BE$1)+CARDS('11-12 Teamsheets'!$H$2:$Z$119,$A154,$CX$3,'11-12 Teamsheets'!$C$2:$C$119,BE$1)+CARDS('12-13 Teamsheets'!$H$2:$Z$126,$A154,$CX$3,'12-13 Teamsheets'!$C$2:$C$126,BE$1)+CARDS('13-14 Teamsheets'!$H$2:$Z$132,$A154,$CX$3,'13-14 Teamsheets'!$C$2:$C$132,BE$1)+CARDS('14-15 Teamsheets'!$H$2:$Z$136,$A154,$CX$3,'14-15 Teamsheets'!$C$2:$C$136,BE$1)) &amp; ")"</f>
        <v>0(0)</v>
      </c>
      <c r="BI154" s="82">
        <f>MINS_PLAYED('08-09 Teamsheets'!$H$2:$R$92,$A154,'08-09 Teamsheets'!$C$2:$C$92,BE$1)+MINS_PLAYED('09-10 Teamsheets'!$H$2:$R$98,$A154,'09-10 Teamsheets'!$C$2:$C$98,BE$1)+ MINS_AS_SUB('08-09 Teamsheets'!$S$2:$Z$92,$A154,'08-09 Teamsheets'!$C$2:$C$92,BE$1)+ MINS_AS_SUB('09-10 Teamsheets'!$S$2:$Z$98,$A154,'09-10 Teamsheets'!$C$2:$C$98,BE$1)+MINS_PLAYED('10-11 Teamsheets'!$H$2:$R$107,$A154,'10-11 Teamsheets'!$C$2:$C$107,BE$1)+MINS_AS_SUB('10-11 Teamsheets'!$S$2:$Z$107,$A154,'10-11 Teamsheets'!$C$2:$C$107,BE$1)+MINS_PLAYED('11-12 Teamsheets'!$H$2:$R$119,$A154,'11-12 Teamsheets'!$C$2:$C$119,BE$1)+MINS_AS_SUB('11-12 Teamsheets'!$S$2:$Z$119,$A154,'11-12 Teamsheets'!$C$2:$C$119,BE$1)+MINS_PLAYED('12-13 Teamsheets'!$H$2:$R$126,$A154,'12-13 Teamsheets'!$C$2:$C$126,BE$1)+MINS_AS_SUB('12-13 Teamsheets'!$S$2:$Z$126,$A154,'12-13 Teamsheets'!$C$2:$C$126,BE$1)+MINS_PLAYED('13-14 Teamsheets'!$H$2:$R$132,$A154,'13-14 Teamsheets'!$C$2:$C$132,BE$1)+MINS_AS_SUB('13-14 Teamsheets'!$S$2:$Z$132,$A154,'13-14 Teamsheets'!$C$2:$C$132,BE$1)+MINS_PLAYED('14-15 Teamsheets'!$H$2:$R$136,$A154,'14-15 Teamsheets'!$C$2:$C$136,BE$1)+MINS_AS_SUB('14-15 Teamsheets'!$S$2:$Z$136,$A154,'14-15 Teamsheets'!$C$2:$C$136,BE$1)</f>
        <v>0</v>
      </c>
      <c r="BJ154" s="27" t="str">
        <f>(APPS('07-08 Teamsheets'!$H$2:$R$88,$A154,'07-08 Teamsheets'!$C$2:$C$88,BJ$1)+APPS('08-09 Teamsheets'!$H$2:$R$92,$A154,'08-09 Teamsheets'!$C$2:$C$92,BJ$1)+APPS('09-10 Teamsheets'!$H$2:$R$98,$A154,'09-10 Teamsheets'!$C$2:$C$98,BJ$1)+APPS('10-11 Teamsheets'!$H$2:$R$106,$A154,'10-11 Teamsheets'!$C$2:$C$106,BJ$1)+APPS('11-12 Teamsheets'!$H$2:$R$119,$A154,'11-12 Teamsheets'!$C$2:$C$119,BJ$1)+APPS('12-13 Teamsheets'!$H$2:$R$126,$A154,'12-13 Teamsheets'!$C$2:$C$126,BJ$1)+APPS('13-14 Teamsheets'!$H$2:$R$132,$A154,'13-14 Teamsheets'!$C$2:$C$132,BJ$1)+APPS('14-15 Teamsheets'!$H$2:$R$136,$A154,'14-15 Teamsheets'!$C$2:$C$136,BJ$1)) &amp; "(" &amp; (SUBS('07-08 Teamsheets'!$S$2:$Z$88,$A154,'07-08 Teamsheets'!$C$2:$C$88,BJ$1)+SUBS('08-09 Teamsheets'!$S$2:$Z$92,$A154,'08-09 Teamsheets'!$C$2:$C$92,BJ$1)+SUBS('09-10 Teamsheets'!$S$2:$Z$98,$A154,'09-10 Teamsheets'!$C$2:$C$98,BJ$1)+SUBS('10-11 Teamsheets'!$S$2:$Z$106,$A154,'10-11 Teamsheets'!$C$2:$C$106,BJ$1)+SUBS('11-12 Teamsheets'!$S$2:$Z$119,$A154,'11-12 Teamsheets'!$C$2:$C$119,BJ$1)+SUBS('12-13 Teamsheets'!$S$2:$Z$126,$A154,'12-13 Teamsheets'!$C$2:$C$126,BJ$1)+SUBS('13-14 Teamsheets'!$S$2:$Z$132,$A154,'13-14 Teamsheets'!$C$2:$C$132,BJ$1)+SUBS('14-15 Teamsheets'!$S$2:$Z$136,$A154,'14-15 Teamsheets'!$C$2:$C$136,BJ$1)) &amp; ")"</f>
        <v>0(0)</v>
      </c>
      <c r="BK154" s="27" t="str">
        <f>(GOALS('07-08 Teamsheets'!$H$2:$R$88,$A154,'07-08 Teamsheets'!$C$2:$C$88,BJ$1)+GOALS('08-09 Teamsheets'!$H$2:$R$92,$A154,'08-09 Teamsheets'!$C$2:$C$92,BJ$1)+GOALS('09-10 Teamsheets'!$H$2:$R$98,$A154,'09-10 Teamsheets'!$C$2:$C$98,BJ$1)+GOALS('10-11 Teamsheets'!$H$2:$R$106,$A154,'10-11 Teamsheets'!$C$2:$C$106,BJ$1)+GOALS('11-12 Teamsheets'!$H$2:$R$119,$A154,'11-12 Teamsheets'!$C$2:$C$119,BJ$1)+GOALS('12-13 Teamsheets'!$H$2:$R$126,$A154,'12-13 Teamsheets'!$C$2:$C$126,BJ$1)+GOALS('13-14 Teamsheets'!$H$2:$R$132,$A154,'13-14 Teamsheets'!$C$2:$C$132,BJ$1)+GOALS('14-15 Teamsheets'!$H$2:$R$136,$A154,'14-15 Teamsheets'!$C$2:$C$136,BJ$1)) &amp; "(" &amp; (GOALS('07-08 Teamsheets'!$S$2:$Z$88,$A154,'07-08 Teamsheets'!$C$2:$C$88,BJ$1)+GOALS('08-09 Teamsheets'!$S$2:$Z$92,$A154,'08-09 Teamsheets'!$C$2:$C$92,BJ$1)+GOALS('09-10 Teamsheets'!$S$2:$Z$98,$A154,'09-10 Teamsheets'!$C$2:$C$98,BJ$1)+GOALS('10-11 Teamsheets'!$S$2:$Z$106,$A154,'10-11 Teamsheets'!$C$2:$C$106,BJ$1)+GOALS('11-12 Teamsheets'!$S$2:$Z$119,$A154,'11-12 Teamsheets'!$C$2:$C$119,BJ$1)+GOALS('12-13 Teamsheets'!$S$2:$Z$126,$A154,'12-13 Teamsheets'!$C$2:$C$126,BJ$1)+GOALS('13-14 Teamsheets'!$S$2:$Z$132,$A154,'13-14 Teamsheets'!$C$2:$C$132,BJ$1)+GOALS('14-15 Teamsheets'!$S$2:$Z$136,$A154,'14-15 Teamsheets'!$C$2:$C$136,BJ$1)) &amp; ")"</f>
        <v>0(0)</v>
      </c>
      <c r="BL154" s="27">
        <f>Clean_sheet('07-08 Teamsheets'!$C$2:$H$92,$A154,BJ$1)+Clean_sheet('08-09 Teamsheets'!$C$2:$H$92,$A154,BJ$1)+Clean_sheet('09-10 Teamsheets'!$C$2:$H$98,$A154,BJ$1)+Clean_sheet('10-11 Teamsheets'!$C$2:$H$106,$A154,BJ$1)+Clean_sheet('11-12 Teamsheets'!$C$2:$H$119,$A154,BJ$1)+Clean_sheet('12-13 Teamsheets'!$C$2:$H$126,$A154,BJ$1)+Clean_sheet('13-14 Teamsheets'!$C$2:$H$132,$A154,BJ$1)+Clean_sheet('14-15 Teamsheets'!$C$2:$H$136,$A154,BJ$1)</f>
        <v>0</v>
      </c>
      <c r="BM154" s="27" t="str">
        <f>(CARDS('07-08 Teamsheets'!$H$2:$Z$88,$A154,$CX$2,'07-08 Teamsheets'!$C$2:$C$88,BJ$1)+CARDS('08-09 Teamsheets'!$H$2:$Z$92,$A154,$CX$2,'08-09 Teamsheets'!$C$2:$C$92,BJ$1)+CARDS('09-10 Teamsheets'!$H$2:$Z$98,$A154,$CX$2,'09-10 Teamsheets'!$C$2:$C$98,BJ$1)+CARDS('10-11 Teamsheets'!$H$2:$Z$106,$A154,$CX$2,'10-11 Teamsheets'!$C$2:$C$106,BJ$1)+CARDS('11-12 Teamsheets'!$H$2:$Z$119,$A154,$CX$2,'11-12 Teamsheets'!$C$2:$C$119,BJ$1)+CARDS('12-13 Teamsheets'!$H$2:$Z$126,$A154,$CX$2,'12-13 Teamsheets'!$C$2:$C$126,BJ$1)+CARDS('13-14 Teamsheets'!$H$2:$Z$132,$A154,$CX$2,'13-14 Teamsheets'!$C$2:$C$132,BJ$1)+CARDS('14-15 Teamsheets'!$H$2:$Z$136,$A154,$CX$2,'14-15 Teamsheets'!$C$2:$C$136,BJ$1)) &amp; "(" &amp; (CARDS('07-08 Teamsheets'!$H$2:$Z$88,$A154,$CX$3,'07-08 Teamsheets'!$C$2:$C$88,BJ$1)+CARDS('08-09 Teamsheets'!$H$2:$Z$92,$A154,$CX$3,'08-09 Teamsheets'!$C$2:$C$92,BJ$1)+CARDS('09-10 Teamsheets'!$H$2:$Z$98,$A154,$CX$3,'09-10 Teamsheets'!$C$2:$C$98,BJ$1)+CARDS('10-11 Teamsheets'!$H$2:$Z$106,$A154,$CX$3,'10-11 Teamsheets'!$C$2:$C$106,BJ$1)+CARDS('11-12 Teamsheets'!$H$2:$Z$119,$A154,$CX$3,'11-12 Teamsheets'!$C$2:$C$119,BJ$1)+CARDS('12-13 Teamsheets'!$H$2:$Z$126,$A154,$CX$3,'12-13 Teamsheets'!$C$2:$C$126,BJ$1)+CARDS('13-14 Teamsheets'!$H$2:$Z$132,$A154,$CX$3,'13-14 Teamsheets'!$C$2:$C$132,BJ$1)+CARDS('14-15 Teamsheets'!$H$2:$Z$136,$A154,$CX$3,'14-15 Teamsheets'!$C$2:$C$136,BJ$1)) &amp; ")"</f>
        <v>0(0)</v>
      </c>
      <c r="BN154" s="82">
        <f>MINS_PLAYED('07-08 Teamsheets'!$H$2:$R$88,$A154,'07-08 Teamsheets'!$C$2:$C$88,BJ$1)+MINS_PLAYED('08-09 Teamsheets'!$H$2:$R$92,$A154,'08-09 Teamsheets'!$C$2:$C$92,BJ$1)+MINS_PLAYED('09-10 Teamsheets'!$H$2:$R$98,$A154,'09-10 Teamsheets'!$C$2:$C$98,BJ$1)+MINS_PLAYED('10-11 Teamsheets'!$H$2:$R$106,$A154,'10-11 Teamsheets'!$C$2:$C$106,BJ$1)+MINS_PLAYED('11-12 Teamsheets'!$H$2:$R$119,$A154,'11-12 Teamsheets'!$C$2:$C$119,BJ$1)+MINS_PLAYED('12-13 Teamsheets'!$H$2:$R$126,$A154,'12-13 Teamsheets'!$C$2:$C$126,BJ$1)+MINS_PLAYED('13-14 Teamsheets'!$H$2:$R$132,$A154,'13-14 Teamsheets'!$C$2:$C$132,BJ$1)+MINS_PLAYED('14-15 Teamsheets'!$H$2:$R$136,$A154,'14-15 Teamsheets'!$C$2:$C$136,BJ$1)+MINS_AS_SUB('07-08 Teamsheets'!$S$2:$Z$88,$A154,'07-08 Teamsheets'!$C$2:$C$88,BJ$1)+MINS_AS_SUB('08-09 Teamsheets'!$S$2:$Z$92,$A154,'08-09 Teamsheets'!$C$2:$C$92,BJ$1)+MINS_AS_SUB('09-10 Teamsheets'!$S$2:$Z$98,$A154,'09-10 Teamsheets'!$C$2:$C$98,BJ$1)+MINS_AS_SUB('10-11 Teamsheets'!$S$2:$Z$106,$A154,'10-11 Teamsheets'!$C$2:$C$106,BJ$1)+MINS_AS_SUB('11-12 Teamsheets'!$S$2:$Z$119,$A154,'11-12 Teamsheets'!$C$2:$C$119,BJ$1)+MINS_AS_SUB('12-13 Teamsheets'!$S$2:$Z$126,$A154,'12-13 Teamsheets'!$C$2:$C$126,BJ$1)+MINS_AS_SUB('13-14 Teamsheets'!$S$2:$Z$132,$A154,'13-14 Teamsheets'!$C$2:$C$132,BJ$1)+MINS_AS_SUB('14-15 Teamsheets'!$S$2:$Z$136,$A154,'14-15 Teamsheets'!$C$2:$C$136,BJ$1)</f>
        <v>0</v>
      </c>
      <c r="BO154" s="27" t="str">
        <f>(APPS('07-08 Teamsheets'!$H$2:$R$88,$A154,'07-08 Teamsheets'!$C$2:$C$88,BO$1)+APPS('08-09 Teamsheets'!$H$2:$R$92,$A154,'08-09 Teamsheets'!$C$2:$C$92,BO$1)+APPS('09-10 Teamsheets'!$H$2:$R$98,$A154,'09-10 Teamsheets'!$C$2:$C$98,BO$1)+APPS('10-11 Teamsheets'!$H$2:$R$106,$A154,'10-11 Teamsheets'!$C$2:$C$106,BO$1)+APPS('11-12 Teamsheets'!$H$2:$R$119,$A154,'11-12 Teamsheets'!$C$2:$C$119,BO$1)+APPS('12-13 Teamsheets'!$H$2:$R$126,$A154,'12-13 Teamsheets'!$C$2:$C$126,BO$1)+APPS('13-14 Teamsheets'!$H$2:$R$132,$A154,'13-14 Teamsheets'!$C$2:$C$132,BO$1)+APPS('14-15 Teamsheets'!$H$2:$R$136,$A154,'14-15 Teamsheets'!$C$2:$C$136,BO$1)) &amp; "(" &amp; (SUBS('07-08 Teamsheets'!$S$2:$Z$88,$A154,'07-08 Teamsheets'!$C$2:$C$88,BO$1)+SUBS('08-09 Teamsheets'!$S$2:$Z$92,$A154,'08-09 Teamsheets'!$C$2:$C$92,BO$1)+SUBS('09-10 Teamsheets'!$S$2:$Z$98,$A154,'09-10 Teamsheets'!$C$2:$C$98,BO$1)+SUBS('10-11 Teamsheets'!$S$2:$Z$106,$A154,'10-11 Teamsheets'!$C$2:$C$106,BO$1)+SUBS('11-12 Teamsheets'!$S$2:$Z$119,$A154,'11-12 Teamsheets'!$C$2:$C$119,BO$1)+SUBS('12-13 Teamsheets'!$S$2:$Z$126,$A154,'12-13 Teamsheets'!$C$2:$C$126,BO$1)+SUBS('13-14 Teamsheets'!$S$2:$Z$132,$A154,'13-14 Teamsheets'!$C$2:$C$132,BO$1)+SUBS('14-15 Teamsheets'!$S$2:$Z$136,$A154,'14-15 Teamsheets'!$C$2:$C$136,BO$1)) &amp; ")"</f>
        <v>0(0)</v>
      </c>
      <c r="BP154" s="27" t="str">
        <f>(GOALS('07-08 Teamsheets'!$H$2:$R$88,$A154,'07-08 Teamsheets'!$C$2:$C$88,BO$1)+GOALS('08-09 Teamsheets'!$H$2:$R$92,$A154,'08-09 Teamsheets'!$C$2:$C$92,BO$1)+GOALS('09-10 Teamsheets'!$H$2:$R$98,$A154,'09-10 Teamsheets'!$C$2:$C$98,BO$1)+GOALS('10-11 Teamsheets'!$H$2:$R$106,$A154,'10-11 Teamsheets'!$C$2:$C$106,BO$1)+GOALS('11-12 Teamsheets'!$H$2:$R$119,$A154,'11-12 Teamsheets'!$C$2:$C$119,BO$1)+GOALS('12-13 Teamsheets'!$H$2:$R$126,$A154,'12-13 Teamsheets'!$C$2:$C$126,BO$1)+GOALS('13-14 Teamsheets'!$H$2:$R$132,$A154,'13-14 Teamsheets'!$C$2:$C$132,BO$1)+GOALS('14-15 Teamsheets'!$H$2:$R$136,$A154,'14-15 Teamsheets'!$C$2:$C$136,BO$1)) &amp; "(" &amp; (GOALS('07-08 Teamsheets'!$S$2:$Z$88,$A154,'07-08 Teamsheets'!$C$2:$C$88,BO$1)+GOALS('08-09 Teamsheets'!$S$2:$Z$92,$A154,'08-09 Teamsheets'!$C$2:$C$92,BO$1)+GOALS('09-10 Teamsheets'!$S$2:$Z$98,$A154,'09-10 Teamsheets'!$C$2:$C$98,BO$1)+GOALS('10-11 Teamsheets'!$S$2:$Z$106,$A154,'10-11 Teamsheets'!$C$2:$C$106,BO$1)+GOALS('11-12 Teamsheets'!$S$2:$Z$119,$A154,'11-12 Teamsheets'!$C$2:$C$119,BO$1)+GOALS('12-13 Teamsheets'!$S$2:$Z$126,$A154,'12-13 Teamsheets'!$C$2:$C$126,BO$1)+GOALS('13-14 Teamsheets'!$S$2:$Z$132,$A154,'13-14 Teamsheets'!$C$2:$C$132,BO$1)+GOALS('14-15 Teamsheets'!$S$2:$Z$136,$A154,'14-15 Teamsheets'!$C$2:$C$136,BO$1)) &amp; ")"</f>
        <v>0(0)</v>
      </c>
      <c r="BQ154" s="27">
        <f>Clean_sheet('07-08 Teamsheets'!$C$2:$H$92,$A154,BO$1)+Clean_sheet('08-09 Teamsheets'!$C$2:$H$92,$A154,BO$1)+Clean_sheet('09-10 Teamsheets'!$C$2:$H$98,$A154,BO$1)+Clean_sheet('10-11 Teamsheets'!$C$2:$H$106,$A154,BO$1)+Clean_sheet('11-12 Teamsheets'!$C$2:$H$119,$A154,BO$1)+Clean_sheet('12-13 Teamsheets'!$C$2:$H$126,$A154,BO$1)+Clean_sheet('13-14 Teamsheets'!$C$2:$H$132,$A154,BO$1)+Clean_sheet('14-15 Teamsheets'!$C$2:$H$136,$A154,BO$1)</f>
        <v>0</v>
      </c>
      <c r="BR154" s="27" t="str">
        <f>(CARDS('07-08 Teamsheets'!$H$2:$Z$88,$A154,$CX$2,'07-08 Teamsheets'!$C$2:$C$88,BO$1)+CARDS('08-09 Teamsheets'!$H$2:$Z$92,$A154,$CX$2,'08-09 Teamsheets'!$C$2:$C$92,BO$1)+CARDS('09-10 Teamsheets'!$H$2:$Z$98,$A154,$CX$2,'09-10 Teamsheets'!$C$2:$C$98,BO$1)+CARDS('10-11 Teamsheets'!$H$2:$Z$106,$A154,$CX$2,'10-11 Teamsheets'!$C$2:$C$106,BO$1)+CARDS('11-12 Teamsheets'!$H$2:$Z$119,$A154,$CX$2,'11-12 Teamsheets'!$C$2:$C$119,BO$1)+CARDS('12-13 Teamsheets'!$H$2:$Z$126,$A154,$CX$2,'12-13 Teamsheets'!$C$2:$C$126,BO$1)+CARDS('13-14 Teamsheets'!$H$2:$Z$132,$A154,$CX$2,'13-14 Teamsheets'!$C$2:$C$132,BO$1)+CARDS('14-15 Teamsheets'!$H$2:$Z$136,$A154,$CX$2,'14-15 Teamsheets'!$C$2:$C$136,BO$1)) &amp; "(" &amp; (CARDS('07-08 Teamsheets'!$H$2:$Z$88,$A154,$CX$3,'07-08 Teamsheets'!$C$2:$C$88,BO$1)+CARDS('08-09 Teamsheets'!$H$2:$Z$92,$A154,$CX$3,'08-09 Teamsheets'!$C$2:$C$92,BO$1)+CARDS('09-10 Teamsheets'!$H$2:$Z$98,$A154,$CX$3,'09-10 Teamsheets'!$C$2:$C$98,BO$1)+CARDS('10-11 Teamsheets'!$H$2:$Z$106,$A154,$CX$3,'10-11 Teamsheets'!$C$2:$C$106,BO$1)+CARDS('11-12 Teamsheets'!$H$2:$Z$119,$A154,$CX$3,'11-12 Teamsheets'!$C$2:$C$119,BO$1)+CARDS('12-13 Teamsheets'!$H$2:$Z$126,$A154,$CX$3,'12-13 Teamsheets'!$C$2:$C$126,BO$1)+CARDS('13-14 Teamsheets'!$H$2:$Z$132,$A154,$CX$3,'13-14 Teamsheets'!$C$2:$C$132,BO$1)+CARDS('14-15 Teamsheets'!$H$2:$Z$136,$A154,$CX$3,'14-15 Teamsheets'!$C$2:$C$136,BO$1)) &amp; ")"</f>
        <v>0(0)</v>
      </c>
      <c r="BS154" s="82">
        <f>MINS_PLAYED('07-08 Teamsheets'!$H$2:$R$88,$A154,'07-08 Teamsheets'!$C$2:$C$88,BO$1)+MINS_PLAYED('08-09 Teamsheets'!$H$2:$R$92,$A154,'08-09 Teamsheets'!$C$2:$C$92,BO$1)+MINS_PLAYED('09-10 Teamsheets'!$H$2:$R$98,$A154,'09-10 Teamsheets'!$C$2:$C$98,BO$1)+MINS_PLAYED('10-11 Teamsheets'!$H$2:$R$106,$A154,'10-11 Teamsheets'!$C$2:$C$106,BO$1)+MINS_PLAYED('11-12 Teamsheets'!$H$2:$R$119,$A154,'11-12 Teamsheets'!$C$2:$C$119,BO$1)+MINS_PLAYED('12-13 Teamsheets'!$H$2:$R$126,$A154,'12-13 Teamsheets'!$C$2:$C$126,BO$1)+MINS_PLAYED('13-14 Teamsheets'!$H$2:$R$132,$A154,'13-14 Teamsheets'!$C$2:$C$132,BO$1)+MINS_PLAYED('14-15 Teamsheets'!$H$2:$R$136,$A154,'14-15 Teamsheets'!$C$2:$C$136,BO$1)+MINS_AS_SUB('07-08 Teamsheets'!$S$2:$Z$88,$A154,'07-08 Teamsheets'!$C$2:$C$88,BO$1)+MINS_AS_SUB('08-09 Teamsheets'!$S$2:$Z$92,$A154,'08-09 Teamsheets'!$C$2:$C$92,BO$1)+MINS_AS_SUB('09-10 Teamsheets'!$S$2:$Z$98,$A154,'09-10 Teamsheets'!$C$2:$C$98,BO$1)+MINS_AS_SUB('10-11 Teamsheets'!$S$2:$Z$106,$A154,'10-11 Teamsheets'!$C$2:$C$106,BO$1)+MINS_AS_SUB('11-12 Teamsheets'!$S$2:$Z$119,$A154,'11-12 Teamsheets'!$C$2:$C$119,BO$1)+MINS_AS_SUB('12-13 Teamsheets'!$S$2:$Z$126,$A154,'12-13 Teamsheets'!$C$2:$C$126,BO$1)+MINS_AS_SUB('13-14 Teamsheets'!$S$2:$Z$132,$A154,'13-14 Teamsheets'!$C$2:$C$132,BO$1)+MINS_AS_SUB('14-15 Teamsheets'!$S$2:$Z$136,$A154,'14-15 Teamsheets'!$C$2:$C$136,BO$1)</f>
        <v>0</v>
      </c>
      <c r="BT154" s="71">
        <f>APPS('05-06 Teamsheets'!$H$2:$R$71,$A154,'05-06 Teamsheets'!$C$2:$C$71,B$1)+SUBS('05-06 Teamsheets'!$S$2:$W$71,$A154,'05-06 Teamsheets'!$C$2:$C$71,B$1)+APPS('06-07 Teamsheets'!$H$2:$R$83,$A154,'06-07 Teamsheets'!$C$2:$C$83,G$1)+SUBS('06-07 Teamsheets'!$S$2:$Z$83,$A154,'06-07 Teamsheets'!$C$2:$C$83,G$1)+APPS('07-08 Teamsheets'!$H$2:$R$88,$A154,'07-08 Teamsheets'!$C$2:$C$88,L$1)+SUBS('07-08 Teamsheets'!$S$2:$Z$88,$A154,'07-08 Teamsheets'!$C$2:$C$88,L$1)+APPS('08-09 Teamsheets'!$H$2:$R$92,$A154,'08-09 Teamsheets'!$C$2:$C$92,Q$1)+SUBS('08-09 Teamsheets'!$S$2:$Z$92,$A154,'08-09 Teamsheets'!$C$2:$C$92,Q$1)+APPS('09-10 Teamsheets'!$H$2:$R$98,$A154,'09-10 Teamsheets'!$C$2:$C$98,Q$1)+SUBS('09-10 Teamsheets'!$S$2:$Z$98,$A154,'09-10 Teamsheets'!$C$2:$C$98,Q$1)+APPS('10-11 Teamsheets'!$H$2:$R$107,$A154,'10-11 Teamsheets'!$C$2:$C$107,Q$1)+SUBS('10-11 Teamsheets'!$S$2:$Z$107,$A154,'10-11 Teamsheets'!$C$2:$C$107,Q$1)+APPS('11-12 Teamsheets'!$H$2:$R$119,$A154,'11-12 Teamsheets'!$C$2:$C$119,Q$1)+SUBS('11-12 Teamsheets'!$S$2:$Z$119,$A154,'11-12 Teamsheets'!$C$2:$C$119,Q$1)+APPS('12-13 Teamsheets'!$H$2:$R$126,$A154,'12-13 Teamsheets'!$C$2:$C$126,Q$1)+SUBS('12-13 Teamsheets'!$S$2:$Z$126,$A154,'12-13 Teamsheets'!$C$2:$C$126,Q$1)+APPS('13-14 Teamsheets'!$H$2:$R$132,$A154,'13-14 Teamsheets'!$C$2:$C$132,Q$1)+SUBS('13-14 Teamsheets'!$S$2:$Z$132,$A154,'13-14 Teamsheets'!$C$2:$C$132,Q$1)+APPS('14-15 Teamsheets'!$H$2:$R$136,$A154,'14-15 Teamsheets'!$C$2:$C$136,Q$1)+SUBS('14-15 Teamsheets'!$S$2:$Z$136,$A154,'14-15 Teamsheets'!$C$2:$C$136,Q$1)</f>
        <v>15</v>
      </c>
      <c r="BU154" s="132">
        <v>1</v>
      </c>
      <c r="BV154" s="27">
        <f>APPS('07-08 Teamsheets'!$H$2:$R$88,$A154,'07-08 Teamsheets'!$C$2:$C$88,AZ$1)+SUBS('07-08 Teamsheets'!$S$2:$Z$88,$A154,'07-08 Teamsheets'!$C$2:$C$88,AZ$1)+APPS('11-12 Teamsheets'!$H$2:$R$119,$A154,'11-12 Teamsheets'!$C$2:$C$119,AZ$1)+SUBS('11-12 Teamsheets'!$S$2:$Z$119,$A154,'11-12 Teamsheets'!$C$2:$C$119,AZ$1)+APPS('12-13 Teamsheets'!$H$2:$R$126,$A154,'12-13 Teamsheets'!$C$2:$C$126,AZ$1)+SUBS('12-13 Teamsheets'!$S$2:$Z$126,$A154,'12-13 Teamsheets'!$C$2:$C$126,AZ$1)+APPS('13-14 Teamsheets'!$H$2:$R$132,$A154,'13-14 Teamsheets'!$C$2:$C$132,AZ$1)+SUBS('13-14 Teamsheets'!$S$2:$Z$132,$A154,'13-14 Teamsheets'!$C$2:$C$132,AZ$1)+APPS('14-15 Teamsheets'!$H$2:$R$136,$A154,'14-15 Teamsheets'!$C$2:$C$136,AZ$1)+SUBS('14-15 Teamsheets'!$S$2:$Z$136,$A154,'14-15 Teamsheets'!$C$2:$C$136,AZ$1)+APPS('08-09 Teamsheets'!$H$2:$R$92,$A154,'08-09 Teamsheets'!$C$2:$C$92,BE$1)+APPS('09-10 Teamsheets'!$H$2:$R$98,$A154,'09-10 Teamsheets'!$C$2:$C$98,BE$1)+SUBS('08-09 Teamsheets'!$S$2:$Z$92,$A154,'08-09 Teamsheets'!$C$2:$C$92,BE$1)+SUBS('09-10 Teamsheets'!$S$2:$Z$98,$A154,'09-10 Teamsheets'!$C$2:$C$98,BE$1)+APPS('10-11 Teamsheets'!$H$2:$R$107,$A154,'10-11 Teamsheets'!$C$2:$C$107,BE$1)+SUBS('10-11 Teamsheets'!$S$2:$Z$107,$A154,'10-11 Teamsheets'!$C$2:$C$107,BE$1)+APPS('11-12 Teamsheets'!$H$2:$R$119,$A154,'11-12 Teamsheets'!$C$2:$C$119,BE$1)+SUBS('11-12 Teamsheets'!$S$2:$Z$119,$A154,'11-12 Teamsheets'!$C$2:$C$119,BE$1)+APPS('12-13 Teamsheets'!$H$2:$R$126,$A154,'12-13 Teamsheets'!$C$2:$C$126,BE$1)+SUBS('12-13 Teamsheets'!$S$2:$Z$126,$A154,'12-13 Teamsheets'!$C$2:$C$126,BE$1)+APPS('13-14 Teamsheets'!$H$2:$R$132,$A154,'13-14 Teamsheets'!$C$2:$C$132,BE$1)+SUBS('13-14 Teamsheets'!$S$2:$Z$132,$A154,'13-14 Teamsheets'!$C$2:$C$132,BE$1)+APPS('14-15 Teamsheets'!$H$2:$R$136,$A154,'14-15 Teamsheets'!$C$2:$C$136,BE$1)+SUBS('14-15 Teamsheets'!$S$2:$Z$136,$A154,'14-15 Teamsheets'!$C$2:$C$136,BE$1)</f>
        <v>0</v>
      </c>
      <c r="BW154" s="27">
        <f>APPS('07-08 Teamsheets'!$H$2:$R$88,$A154,'07-08 Teamsheets'!$C$2:$C$88,BJ$1)+APPS('08-09 Teamsheets'!$H$2:$R$92,$A154,'08-09 Teamsheets'!$C$2:$C$92,BJ$1)+APPS('09-10 Teamsheets'!$H$2:$R$98,$A154,'09-10 Teamsheets'!$C$2:$C$98,BJ$1)+SUBS('07-08 Teamsheets'!$S$2:$Z$88,$A154,'07-08 Teamsheets'!$C$2:$C$88,BJ$1)+SUBS('08-09 Teamsheets'!$S$2:$Z$92,$A154,'08-09 Teamsheets'!$C$2:$C$92,BJ$1)+SUBS('09-10 Teamsheets'!$S$2:$Z$98,$A154,'09-10 Teamsheets'!$C$2:$C$98,BJ$1)+APPS('10-11 Teamsheets'!$H$2:$R$107,$A154,'10-11 Teamsheets'!$C$2:$C$107,BJ$1)+SUBS('10-11 Teamsheets'!$S$2:$Z$107,$A154,'10-11 Teamsheets'!$C$2:$C$107,BJ$1)+APPS('11-12 Teamsheets'!$H$2:$R$119,$A154,'11-12 Teamsheets'!$C$2:$C$119,BJ$1)+SUBS('11-12 Teamsheets'!$S$2:$Z$111,$A154,'11-12 Teamsheets'!$C$2:$C$119,BJ$1)+APPS('12-13 Teamsheets'!$H$2:$R$126,$A154,'12-13 Teamsheets'!$C$2:$C$126,BJ$1)+SUBS('12-13 Teamsheets'!$S$2:$Z$118,$A154,'12-13 Teamsheets'!$C$2:$C$126,BJ$1)+APPS('13-14 Teamsheets'!$H$2:$R$132,$A154,'13-14 Teamsheets'!$C$2:$C$132,BJ$1)+SUBS('13-14 Teamsheets'!$S$2:$Z$124,$A154,'13-14 Teamsheets'!$C$2:$C$132,BJ$1)+APPS('14-15 Teamsheets'!$H$2:$R$136,$A154,'14-15 Teamsheets'!$C$2:$C$136,BJ$1)+SUBS('14-15 Teamsheets'!$S$2:$Z$128,$A154,'14-15 Teamsheets'!$C$2:$C$136,BJ$1)</f>
        <v>0</v>
      </c>
      <c r="BX154" s="27">
        <f>APPS('07-08 Teamsheets'!$H$2:$R$88,$A154,'07-08 Teamsheets'!$C$2:$C$88,BO$1)+APPS('08-09 Teamsheets'!$H$2:$R$92,$A154,'08-09 Teamsheets'!$C$2:$C$92,BO$1)+APPS('09-10 Teamsheets'!$H$2:$R$98,$A154,'09-10 Teamsheets'!$C$2:$C$98,BO$1)+SUBS('07-08 Teamsheets'!$S$2:$Z$88,$A154,'07-08 Teamsheets'!$C$2:$C$88,BO$1)+SUBS('08-09 Teamsheets'!$S$2:$Z$92,$A154,'08-09 Teamsheets'!$C$2:$C$92,BO$1)+SUBS('09-10 Teamsheets'!$S$2:$Z$98,$A154,'09-10 Teamsheets'!$C$2:$C$98,BO$1)+APPS('10-11 Teamsheets'!$H$2:$R$107,$A154,'10-11 Teamsheets'!$C$2:$C$107,BO$1)+SUBS('10-11 Teamsheets'!$S$2:$Z$107,$A154,'10-11 Teamsheets'!$C$2:$C$107,BO$1)+APPS('11-12 Teamsheets'!$H$2:$R$119,$A154,'11-12 Teamsheets'!$C$2:$C$119,BO$1)+SUBS('11-12 Teamsheets'!$S$2:$Z$119,$A154,'11-12 Teamsheets'!$C$2:$C$119,BO$1)+APPS('12-13 Teamsheets'!$H$2:$R$126,$A154,'12-13 Teamsheets'!$C$2:$C$126,BO$1)+SUBS('12-13 Teamsheets'!$S$2:$Z$126,$A154,'12-13 Teamsheets'!$C$2:$C$126,BO$1)+APPS('13-14 Teamsheets'!$H$2:$R$132,$A154,'13-14 Teamsheets'!$C$2:$C$132,BO$1)+SUBS('13-14 Teamsheets'!$S$2:$Z$132,$A154,'13-14 Teamsheets'!$C$2:$C$132,BO$1)+APPS('14-15 Teamsheets'!$H$2:$R$136,$A154,'14-15 Teamsheets'!$C$2:$C$136,BO$1)+SUBS('14-15 Teamsheets'!$S$2:$Z$136,$A154,'14-15 Teamsheets'!$C$2:$C$136,BO$1)</f>
        <v>0</v>
      </c>
      <c r="BY154" s="28">
        <f t="shared" si="55"/>
        <v>1</v>
      </c>
      <c r="BZ154" s="27" t="str">
        <f>(APPS('05-06 Teamsheets'!$H$2:$R$71,$A154) + APPS('06-07 Teamsheets'!$H$2:$R$83,$A154) +APPS('07-08 Teamsheets'!$H$2:$R$88,$A154) + APPS('08-09 Teamsheets'!$H$2:$R$92,$A154)+APPS('09-10 Teamsheets'!$H$2:$R$98,$A154)+APPS('10-11 Teamsheets'!$H$2:$R$107,$A154)+APPS('11-12 Teamsheets'!$H$2:$R$119,$A154)+APPS('12-13 Teamsheets'!$H$2:$R$126,$A154)+APPS('13-14 Teamsheets'!$H$2:$R$132,$A154)+APPS('14-15 Teamsheets'!$H$2:$R$136,$A154)) &amp; "(" &amp; (SUBS('05-06 Teamsheets'!$S$2:$W$71,$A154)+SUBS('06-07 Teamsheets'!$S$2:$Z$83,$A154)+SUBS('07-08 Teamsheets'!$S$2:$Z$88,$A154) +SUBS('08-09 Teamsheets'!$S$2:$Z$92,$A154)+SUBS('09-10 Teamsheets'!$S$2:$Z$98,$A154)+SUBS('10-11 Teamsheets'!$S$2:$Z$107,$A154)+SUBS('11-12 Teamsheets'!$S$2:$Z$119,$A154)+SUBS('12-13 Teamsheets'!$S$2:$Z$126,$A154)+SUBS('13-14 Teamsheets'!$S$2:$Z$132,$A154)+SUBS('14-15 Teamsheets'!$S$2:$Z$136,$A154)) &amp; ")"</f>
        <v>10(6)</v>
      </c>
      <c r="CA154" s="28">
        <f t="shared" si="56"/>
        <v>16</v>
      </c>
      <c r="CB154" s="71">
        <f>GOALS('05-06 Teamsheets'!$H$2:$W$71,$A154,'05-06 Teamsheets'!$C$2:$C$71,B$1)+GOALS('06-07 Teamsheets'!$H$2:$Z$83,$A154,'06-07 Teamsheets'!$C$2:$C$83,G$1)+GOALS('07-08 Teamsheets'!$H$2:$Z$88,$A154,'07-08 Teamsheets'!$C$2:$C$88,L$1)+GOALS('08-09 Teamsheets'!$H$2:$Z$92,$A154,'08-09 Teamsheets'!$C$2:$C$92,Q$1)+GOALS('09-10 Teamsheets'!$H$2:$Z$98,$A154,'09-10 Teamsheets'!$C$2:$C$98,Q$1)+GOALS('10-11 Teamsheets'!$H$2:$Z$107,$A154,'10-11 Teamsheets'!$C$2:$C$107,Q$1)+GOALS('11-12 Teamsheets'!$H$2:$Z$119,$A154,'11-12 Teamsheets'!$C$2:$C$119,Q$1)+GOALS('12-13 Teamsheets'!$H$2:$Z$126,$A154,'12-13 Teamsheets'!$C$2:$C$126,Q$1)+GOALS('13-14 Teamsheets'!$H$2:$Z$132,$A154,'13-14 Teamsheets'!$C$2:$C$132,Q$1)+GOALS('14-15 Teamsheets'!$H$2:$Z$136,$A154,'14-15 Teamsheets'!$C$2:$C$136,Q$1)</f>
        <v>2</v>
      </c>
      <c r="CC154" s="27">
        <f>GOALS('05-06 Teamsheets'!$H$2:$W$71,$A154,'05-06 Teamsheets'!$C$2:$C$71,V$1)+GOALS('05-06 Teamsheets'!$H$2:$W$71,$A154,'05-06 Teamsheets'!$C$2:$C$71,AA$1)+GOALS('06-07 Teamsheets'!$H$2:$Z$83,$A154,'06-07 Teamsheets'!$C$2:$C$83,AF$1)+GOALS('06-07 Teamsheets'!$H$2:$Z$83,$A154,'06-07 Teamsheets'!$C$2:$C$83,AK$1)+GOALS('07-08 Teamsheets'!$H$2:$Z$88,$A154,'07-08 Teamsheets'!$C$2:$C$88,AP$1)+GOALS('07-08 Teamsheets'!$H$2:$Z$88,$A154,'07-08 Teamsheets'!$C$2:$C$88,AU$1)+GOALS('07-08 Teamsheets'!$H$2:$Z$88,$A154,'07-08 Teamsheets'!$C$2:$C$88,AZ$1)+GOALS('11-12 Teamsheets'!$H$2:$Z$119,$A154,'11-12 Teamsheets'!$C$2:$C$119,AZ$1)+GOALS('12-13 Teamsheets'!$H$2:$Z$120,$A154,'12-13 Teamsheets'!$C$2:$C$120,AZ$1)+GOALS('13-14 Teamsheets'!$H$2:$Z$126,$A154,'13-14 Teamsheets'!$C$2:$C$126,AZ$1)+GOALS('14-15 Teamsheets'!$H$2:$Z$130,$A154,'14-15 Teamsheets'!$C$2:$C$130,AZ$1)+GOALS('08-09 Teamsheets'!$H$2:$Z$92,$A154,'08-09 Teamsheets'!$C$2:$C$92,BE$1)+GOALS('09-10 Teamsheets'!$H$2:$Z$98,$A154,'09-10 Teamsheets'!$C$2:$C$98,BE$1)+GOALS('10-11 Teamsheets'!$H$2:$Z$107,$A154,'10-11 Teamsheets'!$C$2:$C$107,BE$1)+GOALS('11-12 Teamsheets'!$H$2:$Z$119,$A154,'11-12 Teamsheets'!$C$2:$C$119,BE$1)+GOALS('12-13 Teamsheets'!$H$2:$Z$126,$A154,'12-13 Teamsheets'!$C$2:$C$126,BE$1)+GOALS('13-14 Teamsheets'!$H$2:$Z$132,$A154,'13-14 Teamsheets'!$C$2:$C$132,BE$1)+GOALS('14-15 Teamsheets'!$H$2:$Z$136,$A154,'14-15 Teamsheets'!$C$2:$C$136,BE$1)</f>
        <v>0</v>
      </c>
      <c r="CD154" s="27">
        <f>GOALS('07-08 Teamsheets'!$H$2:$Z$88,$A154,'07-08 Teamsheets'!$C$2:$C$88,BJ$1)
+GOALS('08-09 Teamsheets'!$H$2:$Z$92,$A154,'08-09 Teamsheets'!$C$2:$C$92,BJ$1)
+GOALS('09-10 Teamsheets'!$H$2:$Z$98,$A154,'09-10 Teamsheets'!$C$2:$C$98,BJ$1)
+GOALS('10-11 Teamsheets'!$H$2:$Z$107,$A154,'10-11 Teamsheets'!$C$2:$C$107,BJ$1)
+GOALS('11-12 Teamsheets'!$H$2:$Z$119,$A154,'11-12 Teamsheets'!$C$2:$C$119,BJ$1)
+GOALS('12-13 Teamsheets'!$H$2:$Z$124,$A154,'12-13 Teamsheets'!$C$2:$C$124,BJ$1)+GOALS('13-14 Teamsheets'!$H$2:$Z$130,$A154,'13-14 Teamsheets'!$C$2:$C$130,BJ$1)+GOALS('14-15 Teamsheets'!$H$2:$Z$134,$A154,'14-15 Teamsheets'!$C$2:$C$134,BJ$1)
+GOALS('07-08 Teamsheets'!$H$2:$Z$88,$A154,'07-08 Teamsheets'!$C$2:$C$88,BO$1)
+GOALS('08-09 Teamsheets'!$H$2:$Z$92,$A154,'08-09 Teamsheets'!$C$2:$C$92,BO$1)
+GOALS('09-10 Teamsheets'!$H$2:$Z$98,$A154,'09-10 Teamsheets'!$C$2:$C$98,BO$1)
+GOALS('10-11 Teamsheets'!$H$2:$Z$107,$A154,'10-11 Teamsheets'!$C$2:$C$107,BO$1)
+GOALS('11-12 Teamsheets'!$H$2:$Z$119,$A154,'11-12 Teamsheets'!$C$2:$C$119,BO$1)
+GOALS('12-13 Teamsheets'!$H$2:$Z$126,$A154,'12-13 Teamsheets'!$C$2:$C$126,BO$1)+GOALS('13-14 Teamsheets'!$H$2:$Z$132,$A154,'13-14 Teamsheets'!$C$2:$C$132,BO$1)+GOALS('14-15 Teamsheets'!$H$2:$Z$136,$A154,'14-15 Teamsheets'!$C$2:$C$136,BO$1)</f>
        <v>0</v>
      </c>
      <c r="CE154" s="28">
        <f t="shared" si="57"/>
        <v>0</v>
      </c>
      <c r="CF154" s="27" t="str">
        <f>(GOALS('05-06 Teamsheets'!$H$2:$R$71,$A154) +GOALS('06-07 Teamsheets'!$H$2:$R$83,$A154) +  GOALS('07-08 Teamsheets'!$H$2:$R$88,$A154) + GOALS('08-09 Teamsheets'!$H$2:$R$92,$A154)+GOALS('09-10 Teamsheets'!$H$2:$R$98,$A154)+GOALS('10-11 Teamsheets'!$H$2:$R$107,$A154)+GOALS('11-12 Teamsheets'!$H$2:$R$119,$A154)+GOALS('12-13 Teamsheets'!$H$2:$R$126,$A154)+GOALS('13-14 Teamsheets'!$H$2:$R$132,$A154)+GOALS('14-15 Teamsheets'!$H$2:$R$136,$A154)) &amp; "(" &amp; (GOALS('05-06 Teamsheets'!$S$2:$W$71,$A154)+GOALS('06-07 Teamsheets'!$S$2:$Z$83,$A154)+GOALS('07-08 Teamsheets'!$S$2:$Z$88,$A154)+GOALS('08-09 Teamsheets'!$S$2:$Z$92,$A154)+GOALS('09-10 Teamsheets'!$S$2:$Z$98,$A154)+GOALS('10-11 Teamsheets'!$S$2:$Z$107,$A154)+GOALS('11-12 Teamsheets'!$S$2:$Z$119,$A154)+GOALS('12-13 Teamsheets'!$S$2:$Z$126,$A154)+GOALS('13-14 Teamsheets'!$S$2:$Z$132,$A154)+GOALS('14-15 Teamsheets'!$S$2:$Z$136,$A154)) &amp; ")"</f>
        <v>2(0)</v>
      </c>
      <c r="CG154" s="28">
        <f t="shared" si="58"/>
        <v>2</v>
      </c>
      <c r="CH154" s="71">
        <f t="shared" si="35"/>
        <v>0</v>
      </c>
      <c r="CI154" s="83">
        <f t="shared" si="36"/>
        <v>0</v>
      </c>
      <c r="CJ154" s="77">
        <f t="shared" si="37"/>
        <v>0</v>
      </c>
      <c r="CK154" s="74" t="str">
        <f>(CARDS('05-06 Teamsheets'!$H$2:$W$71,$A154,$CX$2)+CARDS('06-07 Teamsheets'!$H$2:$Z$83,$A154,$CX$2)+CARDS('07-08 Teamsheets'!$H$2:$Z$88,$A154,$CX$2)+CARDS('08-09 Teamsheets'!$H$2:$Z$92,$A154,$CX$2)+CARDS('09-10 Teamsheets'!$H$2:$Z$98,$A154,$CX$2)+CARDS('10-11 Teamsheets'!$H$2:$Z$107,$A154,$CX$2)+CARDS('11-12 Teamsheets'!$H$2:$Z$119,$A154,$CX$2)+CARDS('12-13 Teamsheets'!$H$2:$Z$126,$A154,$CX$2)+CARDS('13-14 Teamsheets'!$H$2:$Z$130,$A154,$CX$2)) &amp; "(" &amp; (CARDS('05-06 Teamsheets'!$H$2:$W$71,$A154,$CX$3)+CARDS('06-07 Teamsheets'!$H$2:$Z$83,$A154,$CX$3)+CARDS('07-08 Teamsheets'!$H$2:$Z$88,$A154,$CX$3)+CARDS('08-09 Teamsheets'!$H$2:$Z$92,$A154,$CX$3)+CARDS('09-10 Teamsheets'!$H$2:$Z$98,$A154,$CX$3)+CARDS('10-11 Teamsheets'!$H$2:$Z$107,$A154,$CX$3)+CARDS('11-12 Teamsheets'!$H$2:$Z$119,$A154,$CX$3)+CARDS('13-14 Teamsheets'!$H$2:$Z$130,$A154,$CX$3)) &amp; ")"</f>
        <v>0(0)</v>
      </c>
      <c r="CL154" s="28">
        <f t="shared" si="53"/>
        <v>957</v>
      </c>
      <c r="CM154" s="28">
        <f t="shared" si="47"/>
        <v>17</v>
      </c>
      <c r="CN154" s="77">
        <f t="shared" si="54"/>
        <v>974</v>
      </c>
      <c r="CO154" s="28">
        <f t="shared" si="51"/>
        <v>60.875</v>
      </c>
      <c r="CP154" s="28">
        <f t="shared" si="52"/>
        <v>0.125</v>
      </c>
      <c r="CQ154" s="77">
        <f t="shared" si="24"/>
        <v>487</v>
      </c>
      <c r="CS154" s="71">
        <f t="shared" si="48"/>
        <v>90</v>
      </c>
      <c r="CT154" s="83">
        <f t="shared" si="49"/>
        <v>87</v>
      </c>
      <c r="CU154" s="77">
        <f t="shared" si="50"/>
        <v>55</v>
      </c>
    </row>
    <row r="155" spans="1:102" x14ac:dyDescent="0.2">
      <c r="A155" s="25" t="s">
        <v>275</v>
      </c>
      <c r="B155" s="27" t="s">
        <v>1635</v>
      </c>
      <c r="C155" s="27" t="s">
        <v>1635</v>
      </c>
      <c r="D155" s="27">
        <v>0</v>
      </c>
      <c r="E155" s="27" t="s">
        <v>1635</v>
      </c>
      <c r="F155" s="82">
        <v>0</v>
      </c>
      <c r="G155" s="27" t="s">
        <v>1635</v>
      </c>
      <c r="H155" s="27" t="s">
        <v>1635</v>
      </c>
      <c r="I155" s="27">
        <v>0</v>
      </c>
      <c r="J155" s="27" t="s">
        <v>1635</v>
      </c>
      <c r="K155" s="82">
        <v>0</v>
      </c>
      <c r="L155" s="27" t="s">
        <v>1635</v>
      </c>
      <c r="M155" s="27" t="s">
        <v>1635</v>
      </c>
      <c r="N155" s="27">
        <v>0</v>
      </c>
      <c r="O155" s="27" t="s">
        <v>1635</v>
      </c>
      <c r="P155" s="82">
        <v>0</v>
      </c>
      <c r="Q155" s="27" t="str">
        <f>(APPS('08-09 Teamsheets'!$H$2:$R$92,$A155,'08-09 Teamsheets'!$C$2:$C$92,Q$1)+APPS('09-10 Teamsheets'!$H$2:$R$98,$A155,'09-10 Teamsheets'!$C$2:$C$98,Q$1)+APPS('10-11 Teamsheets'!$H$2:$R$107,$A155,'10-11 Teamsheets'!$C$2:$C$107,Q$1)+APPS('11-12 Teamsheets'!$H$2:$R$119,$A155,'11-12 Teamsheets'!$C$2:$C$119,Q$1)+APPS('12-13 Teamsheets'!$H$2:$R$126,$A155,'12-13 Teamsheets'!$C$2:$C$126,Q$1)+APPS('13-14 Teamsheets'!$H$2:$R$132,$A155,'13-14 Teamsheets'!$C$2:$C$132,Q$1)+APPS('14-15 Teamsheets'!$H$2:$R$136,$A155,'14-15 Teamsheets'!$C$2:$C$136,Q$1)) &amp; "(" &amp; (SUBS('08-09 Teamsheets'!$S$2:$Z$92,$A155,'08-09 Teamsheets'!$C$2:$C$92,Q$1)+SUBS('09-10 Teamsheets'!$S$2:$Z$98,$A155,'09-10 Teamsheets'!$C$2:$C$98,Q$1)+SUBS('10-11 Teamsheets'!$S$2:$Z$107,$A155,'10-11 Teamsheets'!$C$2:$C$107,Q$1)+SUBS('11-12 Teamsheets'!$S$2:$Z$119,$A155,'11-12 Teamsheets'!$C$2:$C$119,Q$1)+SUBS('12-13 Teamsheets'!$S$2:$Z$126,$A155,'12-13 Teamsheets'!$C$2:$C$126,Q$1)+SUBS('13-14 Teamsheets'!$S$2:$Z$132,$A155,'13-14 Teamsheets'!$C$2:$C$132,Q$1)+SUBS('14-15 Teamsheets'!$S$2:$Z$136,$A155,'14-15 Teamsheets'!$C$2:$C$136,Q$1)) &amp; ")"</f>
        <v>0(0)</v>
      </c>
      <c r="R155" s="27" t="str">
        <f>(GOALS('08-09 Teamsheets'!$H$2:$R$92,$A155,'08-09 Teamsheets'!$C$2:$C$92,Q$1)+GOALS('09-10 Teamsheets'!$H$2:$R$98,$A155,'09-10 Teamsheets'!$C$2:$C$98,Q$1)+GOALS('10-11 Teamsheets'!$H$2:$R$107,$A155,'10-11 Teamsheets'!$C$2:$C$107,Q$1)+GOALS('11-12 Teamsheets'!$H$2:$R$119,$A155,'11-12 Teamsheets'!$C$2:$C$119,Q$1)+GOALS('12-13 Teamsheets'!$H$2:$R$126,$A155,'12-13 Teamsheets'!$C$2:$C$126,Q$1)+GOALS('13-14 Teamsheets'!$H$2:$R$132,$A155,'13-14 Teamsheets'!$C$2:$C$132,Q$1)+GOALS('14-15 Teamsheets'!$H$2:$R$136,$A155,'14-15 Teamsheets'!$C$2:$C$136,Q$1)) &amp; "(" &amp; (GOALS('08-09 Teamsheets'!$S$2:$Z$92,$A155,'08-09 Teamsheets'!$C$2:$C$92,Q$1)+GOALS('09-10 Teamsheets'!$S$2:$Z$98,$A155,'09-10 Teamsheets'!$C$2:$C$98,Q$1)+GOALS('10-11 Teamsheets'!$S$2:$Z$107,$A155,'10-11 Teamsheets'!$C$2:$C$107,Q$1)+GOALS('11-12 Teamsheets'!$S$2:$Z$119,$A155,'11-12 Teamsheets'!$C$2:$C$119,Q$1)+GOALS('12-13 Teamsheets'!$S$2:$Z$126,$A155,'12-13 Teamsheets'!$C$2:$C$126,Q$1)+GOALS('13-14 Teamsheets'!$S$2:$Z$132,$A155,'13-14 Teamsheets'!$C$2:$C$132,Q$1)+GOALS('14-15 Teamsheets'!$S$2:$Z$136,$A155,'14-15 Teamsheets'!$C$2:$C$136,Q$1)) &amp; ")"</f>
        <v>0(0)</v>
      </c>
      <c r="S155" s="27">
        <f>Clean_sheet('08-09 Teamsheets'!$C$2:$H$92,$A155,Q$1)+Clean_sheet('09-10 Teamsheets'!$C$2:$H$98,$A155,Q$1)+Clean_sheet('10-11 Teamsheets'!$C$2:$H$107,$A155,Q$1)+Clean_sheet('11-12 Teamsheets'!$C$2:$H$119,$A155,Q$1)+Clean_sheet('12-13 Teamsheets'!$C$2:$H$126,$A155,Q$1)+Clean_sheet('13-14 Teamsheets'!$C$2:$H$132,$A155,Q$1)+Clean_sheet('14-15 Teamsheets'!$C$2:$H$136,$A155,Q$1)</f>
        <v>0</v>
      </c>
      <c r="T155" s="27" t="str">
        <f>(CARDS('08-09 Teamsheets'!$H$2:$Z$92,$A155,$CX$2,'08-09 Teamsheets'!$C$2:$C$92,Q$1)+CARDS('09-10 Teamsheets'!$H$2:$Z$98,$A155,$CX$2,'09-10 Teamsheets'!$C$2:$C$98,Q$1)+CARDS('10-11 Teamsheets'!$H$2:$Z$107,$A155,$CX$2,'10-11 Teamsheets'!$C$2:$C$107,Q$1)+CARDS('11-12 Teamsheets'!$H$2:$Z$119,$A155,$CX$2,'11-12 Teamsheets'!$C$2:$C$119,Q$1)+CARDS('12-13 Teamsheets'!$H$2:$Z$126,$A155,$CX$2,'12-13 Teamsheets'!$C$2:$C$126,Q$1)+CARDS('13-14 Teamsheets'!$H$2:$Z$132,$A155,$CX$2,'13-14 Teamsheets'!$C$2:$C$132,Q$1)+CARDS('14-15 Teamsheets'!$H$2:$Z$136,$A155,$CX$2,'14-15 Teamsheets'!$C$2:$C$136,Q$1)) &amp; "(" &amp; (CARDS('08-09 Teamsheets'!$H$2:$Z$92,$A155,$CX$3,'08-09 Teamsheets'!$C$2:$C$92,Q$1)+CARDS('09-10 Teamsheets'!$H$2:$Z$98,$A155,$CX$3,'09-10 Teamsheets'!$C$2:$C$98,Q$1)+CARDS('10-11 Teamsheets'!$H$2:$Z$107,$A155,$CX$3,'10-11 Teamsheets'!$C$2:$C$107,Q$1)+CARDS('11-12 Teamsheets'!$H$2:$Z$119,$A155,$CX$3,'11-12 Teamsheets'!$C$2:$C$119,Q$1)+CARDS('12-13 Teamsheets'!$H$2:$Z$126,$A155,$CX$3,'12-13 Teamsheets'!$C$2:$C$126,Q$1)+CARDS('13-14 Teamsheets'!$H$2:$Z$132,$A155,$CX$3,'13-14 Teamsheets'!$C$2:$C$132,Q$1)+CARDS('14-15 Teamsheets'!$H$2:$Z$136,$A155,$CX$3,'14-15 Teamsheets'!$C$2:$C$136,Q$1)) &amp; ")"</f>
        <v>0(0)</v>
      </c>
      <c r="U155" s="82">
        <f>MINS_PLAYED('08-09 Teamsheets'!$H$2:$R$92,$A155,'08-09 Teamsheets'!$C$2:$C$92,Q$1)+MINS_PLAYED('09-10 Teamsheets'!$H$2:$R$98,$A155,'09-10 Teamsheets'!$C$2:$C$98,Q$1)+ MINS_AS_SUB('08-09 Teamsheets'!$S$2:$Z$92,$A155,'08-09 Teamsheets'!$C$2:$C$92,Q$1)+ MINS_AS_SUB('09-10 Teamsheets'!$S$2:$Z$98,$A155,'09-10 Teamsheets'!$C$2:$C$98,Q$1)+MINS_PLAYED('10-11 Teamsheets'!$H$2:$R$107,$A155,'10-11 Teamsheets'!$C$2:$C$107,Q$1)+MINS_AS_SUB('10-11 Teamsheets'!$S$2:$Z$107,$A155,'10-11 Teamsheets'!$C$2:$C$107,Q$1)+MINS_PLAYED('11-12 Teamsheets'!$H$2:$R$119,$A155,'11-12 Teamsheets'!$C$2:$C$119,Q$1)+MINS_AS_SUB('11-12 Teamsheets'!$S$2:$Z$119,$A155,'11-12 Teamsheets'!$C$2:$C$119,Q$1)+MINS_PLAYED('12-13 Teamsheets'!$H$2:$R$126,$A155,'12-13 Teamsheets'!$C$2:$C$126,Q$1)+MINS_AS_SUB('12-13 Teamsheets'!$S$2:$Z$126,$A155,'12-13 Teamsheets'!$C$2:$C$126,Q$1)+MINS_PLAYED('13-14 Teamsheets'!$H$2:$R$132,$A155,'13-14 Teamsheets'!$C$2:$C$132,Q$1)+MINS_AS_SUB('13-14 Teamsheets'!$S$2:$Z$132,$A155,'13-14 Teamsheets'!$C$2:$C$132,Q$1)+MINS_PLAYED('14-15 Teamsheets'!$H$2:$R$136,$A155,'14-15 Teamsheets'!$C$2:$C$136,Q$1)+MINS_AS_SUB('14-15 Teamsheets'!$S$2:$Z$136,$A155,'14-15 Teamsheets'!$C$2:$C$136,Q$1)</f>
        <v>0</v>
      </c>
      <c r="V155" s="27" t="s">
        <v>1635</v>
      </c>
      <c r="W155" s="27" t="s">
        <v>1635</v>
      </c>
      <c r="X155" s="27">
        <v>0</v>
      </c>
      <c r="Y155" s="27" t="s">
        <v>1635</v>
      </c>
      <c r="Z155" s="82">
        <v>0</v>
      </c>
      <c r="AA155" s="27" t="s">
        <v>1635</v>
      </c>
      <c r="AB155" s="27" t="s">
        <v>1635</v>
      </c>
      <c r="AC155" s="27">
        <v>0</v>
      </c>
      <c r="AD155" s="27" t="s">
        <v>1635</v>
      </c>
      <c r="AE155" s="82">
        <v>0</v>
      </c>
      <c r="AF155" s="27" t="s">
        <v>1635</v>
      </c>
      <c r="AG155" s="27" t="s">
        <v>1635</v>
      </c>
      <c r="AH155" s="27">
        <v>0</v>
      </c>
      <c r="AI155" s="27" t="s">
        <v>1635</v>
      </c>
      <c r="AJ155" s="82">
        <v>0</v>
      </c>
      <c r="AK155" s="27" t="s">
        <v>1635</v>
      </c>
      <c r="AL155" s="27" t="s">
        <v>1635</v>
      </c>
      <c r="AM155" s="27">
        <v>0</v>
      </c>
      <c r="AN155" s="27" t="s">
        <v>1635</v>
      </c>
      <c r="AO155" s="82">
        <v>0</v>
      </c>
      <c r="AP155" s="27" t="s">
        <v>1635</v>
      </c>
      <c r="AQ155" s="27" t="s">
        <v>1635</v>
      </c>
      <c r="AR155" s="27">
        <v>0</v>
      </c>
      <c r="AS155" s="27" t="s">
        <v>1635</v>
      </c>
      <c r="AT155" s="82">
        <v>0</v>
      </c>
      <c r="AU155" s="27" t="s">
        <v>1635</v>
      </c>
      <c r="AV155" s="27" t="s">
        <v>1635</v>
      </c>
      <c r="AW155" s="27">
        <v>0</v>
      </c>
      <c r="AX155" s="27" t="s">
        <v>1635</v>
      </c>
      <c r="AY155" s="82">
        <v>0</v>
      </c>
      <c r="AZ155" s="27" t="str">
        <f>(APPS('07-08 Teamsheets'!$H$2:$R$88,$A155,'07-08 Teamsheets'!$C$2:$C$88,AZ$1)+APPS('11-12 Teamsheets'!$H$2:$R$119,$A155,'11-12 Teamsheets'!$C$2:$C$119,AZ$1)+APPS('12-13 Teamsheets'!$H$2:$R$126,$A155,'12-13 Teamsheets'!$C$2:$C$126,AZ$1)+APPS('13-14 Teamsheets'!$H$2:$R$132,$A155,'13-14 Teamsheets'!$C$2:$C$132,AZ$1)+APPS('14-15 Teamsheets'!$H$2:$R$136,$A155,'14-15 Teamsheets'!$C$2:$C$136,AZ$1)) &amp; "(" &amp; (SUBS('07-08 Teamsheets'!$S$2:$Z$88,$A155,'07-08 Teamsheets'!$C$2:$C$88,AZ$1)+SUBS('11-12 Teamsheets'!$S$2:$Z$119,$A155,'11-12 Teamsheets'!$C$2:$C$119,AZ$1)+SUBS('12-13 Teamsheets'!$S$2:$Z$126,$A155,'12-13 Teamsheets'!$C$2:$C$126,AZ$1)+SUBS('13-14 Teamsheets'!$S$2:$Z$132,$A155,'13-14 Teamsheets'!$C$2:$C$132,AZ$1)+SUBS('14-15 Teamsheets'!$S$2:$Z$136,$A155,'14-15 Teamsheets'!$C$2:$C$136,AZ$1)) &amp; ")"</f>
        <v>0(0)</v>
      </c>
      <c r="BA155" s="27" t="str">
        <f>(GOALS('07-08 Teamsheets'!$H$2:$R$88,$A155,'07-08 Teamsheets'!$C$2:$C$88,AZ$1)+GOALS('11-12 Teamsheets'!$H$2:$R$119,$A155,'11-12 Teamsheets'!$C$2:$C$119,AZ$1)+GOALS('12-13 Teamsheets'!$H$2:$R$126,$A155,'12-13 Teamsheets'!$C$2:$C$126,AZ$1)+GOALS('13-14 Teamsheets'!$H$2:$R$132,$A155,'13-14 Teamsheets'!$C$2:$C$132,AZ$1)+GOALS('14-15 Teamsheets'!$H$2:$R$136,$A155,'14-15 Teamsheets'!$C$2:$C$136,AZ$1)) &amp; "(" &amp; (GOALS('07-08 Teamsheets'!$S$2:$Z$88,$A155,'07-08 Teamsheets'!$C$2:$C$88,AZ$1)+GOALS('11-12 Teamsheets'!$S$2:$Z$119,$A155,'11-12 Teamsheets'!$C$2:$C$119,AZ$1)+GOALS('12-13 Teamsheets'!$S$2:$Z$126,$A155,'12-13 Teamsheets'!$C$2:$C$126,AZ$1)+GOALS('13-14 Teamsheets'!$S$2:$Z$132,$A155,'13-14 Teamsheets'!$C$2:$C$132,AZ$1)+GOALS('14-15 Teamsheets'!$S$2:$Z$136,$A155,'14-15 Teamsheets'!$C$2:$C$136,AZ$1)) &amp; ")"</f>
        <v>0(0)</v>
      </c>
      <c r="BB155" s="27">
        <f>Clean_sheet('07-08 Teamsheets'!$C$2:$H$92,$A155,AZ$1)+Clean_sheet('11-12 Teamsheets'!$C$2:$H$119,$A155,AZ$1)+Clean_sheet('12-13 Teamsheets'!$C$2:$H$126,$A155,AZ$1)+Clean_sheet('13-14 Teamsheets'!$C$2:$H$132,$A155,AZ$1)+Clean_sheet('14-15 Teamsheets'!$C$2:$H$136,$A155,AZ$1)</f>
        <v>0</v>
      </c>
      <c r="BC155" s="27" t="str">
        <f>(CARDS('07-08 Teamsheets'!$H$2:$Z$88,$A155,$CX$2,'07-08 Teamsheets'!$C$2:$C$88,AZ$1)+CARDS('11-12 Teamsheets'!$H$2:$Z$119,$A155,$CX$2,'11-12 Teamsheets'!$C$2:$C$119,AZ$1)+CARDS('12-13 Teamsheets'!$H$2:$Z$126,$A155,$CX$2,'12-13 Teamsheets'!$C$2:$C$126,AZ$1)+CARDS('13-14 Teamsheets'!$H$2:$Z$132,$A155,$CX$2,'13-14 Teamsheets'!$C$2:$C$132,AZ$1)+CARDS('14-15 Teamsheets'!$H$2:$Z$136,$A155,$CX$2,'14-15 Teamsheets'!$C$2:$C$136,AZ$1)) &amp; "(" &amp; (CARDS('07-08 Teamsheets'!$H$2:$Z$88,$A155,$CX$3,'07-08 Teamsheets'!$C$2:$C$88,AZ$1)+CARDS('11-12 Teamsheets'!$H$2:$Z$119,$A155,$CX$3,'11-12 Teamsheets'!$C$2:$C$119,AZ$1)+CARDS('12-13 Teamsheets'!$H$2:$Z$126,$A155,$CX$3,'12-13 Teamsheets'!$C$2:$C$126,AZ$1)+CARDS('13-14 Teamsheets'!$H$2:$Z$132,$A155,$CX$3,'13-14 Teamsheets'!$C$2:$C$132,AZ$1)+CARDS('14-15 Teamsheets'!$H$2:$Z$136,$A155,$CX$3,'14-15 Teamsheets'!$C$2:$C$136,AZ$1)) &amp; ")"</f>
        <v>0(0)</v>
      </c>
      <c r="BD155" s="82">
        <f>MINS_PLAYED('07-08 Teamsheets'!$H$2:$R$88,$A155,'07-08 Teamsheets'!$C$2:$C$88,AZ$1)+MINS_PLAYED('11-12 Teamsheets'!$H$2:$R$119,$A155,'11-12 Teamsheets'!$C$2:$C$119,AZ$1)+MINS_PLAYED('12-13 Teamsheets'!$H$2:$R$126,$A155,'12-13 Teamsheets'!$C$2:$C$126,AZ$1)+MINS_PLAYED('13-14 Teamsheets'!$H$2:$R$132,$A155,'13-14 Teamsheets'!$C$2:$C$132,AZ$1)+MINS_PLAYED('14-15 Teamsheets'!$H$2:$R$136,$A155,'14-15 Teamsheets'!$C$2:$C$136,AZ$1)+MINS_AS_SUB('07-08 Teamsheets'!$S$2:$Z$88,$A155,'07-08 Teamsheets'!$C$2:$C$88,AZ$1)+MINS_AS_SUB('11-12 Teamsheets'!$S$2:$Z$119,$A155,'11-12 Teamsheets'!$C$2:$C$119,AZ$1)+MINS_AS_SUB('12-13 Teamsheets'!$S$2:$Z$126,$A155,'12-13 Teamsheets'!$C$2:$C$126,AZ$1)+MINS_AS_SUB('13-14 Teamsheets'!$S$2:$Z$132,$A155,'13-14 Teamsheets'!$C$2:$C$132,AZ$1)+MINS_AS_SUB('14-15 Teamsheets'!$S$2:$Z$136,$A155,'14-15 Teamsheets'!$C$2:$C$136,AZ$1)</f>
        <v>0</v>
      </c>
      <c r="BE155" s="27" t="str">
        <f>(APPS('08-09 Teamsheets'!$H$2:$R$92,$A155,'08-09 Teamsheets'!$C$2:$C$92,BE$1)+APPS('09-10 Teamsheets'!$H$2:$R$98,$A155,'09-10 Teamsheets'!$C$2:$C$98,BE$1)+APPS('10-11 Teamsheets'!$H$2:$R$107,$A155,'10-11 Teamsheets'!$C$2:$C$107,BE$1)+APPS('11-12 Teamsheets'!$H$2:$R$119,$A155,'11-12 Teamsheets'!$C$2:$C$119,BE$1)+APPS('12-13 Teamsheets'!$H$2:$R$126,$A155,'12-13 Teamsheets'!$C$2:$C$126,BE$1)+APPS('13-14 Teamsheets'!$H$2:$R$132,$A155,'13-14 Teamsheets'!$C$2:$C$132,BE$1)+APPS('14-15 Teamsheets'!$H$2:$R$136,$A155,'14-15 Teamsheets'!$C$2:$C$136,BE$1)) &amp; "(" &amp; (SUBS('08-09 Teamsheets'!$S$2:$Z$92,$A155,'08-09 Teamsheets'!$C$2:$C$92,BE$1)+SUBS('09-10 Teamsheets'!$S$2:$Z$98,$A155,'09-10 Teamsheets'!$C$2:$C$98,BE$1)+SUBS('10-11 Teamsheets'!$S$2:$Z$107,$A155,'10-11 Teamsheets'!$C$2:$C$107,BE$1)+SUBS('11-12 Teamsheets'!$S$2:$Z$119,$A155,'11-12 Teamsheets'!$C$2:$C$119,BE$1)+SUBS('12-13 Teamsheets'!$S$2:$Z$126,$A155,'12-13 Teamsheets'!$C$2:$C$126,BE$1)+SUBS('13-14 Teamsheets'!$S$2:$Z$132,$A155,'13-14 Teamsheets'!$C$2:$C$132,BE$1)+SUBS('14-15 Teamsheets'!$S$2:$Z$136,$A155,'14-15 Teamsheets'!$C$2:$C$136,BE$1)) &amp; ")"</f>
        <v>0(1)</v>
      </c>
      <c r="BF155" s="27" t="str">
        <f>(GOALS('08-09 Teamsheets'!$H$2:$R$92,$A155,'08-09 Teamsheets'!$C$2:$C$92,BE$1)+GOALS('09-10 Teamsheets'!$H$2:$R$98,$A155,'09-10 Teamsheets'!$C$2:$C$98,BE$1)+GOALS('10-11 Teamsheets'!$H$2:$R$107,$A155,'10-11 Teamsheets'!$C$2:$C$107,BE$1)+GOALS('11-12 Teamsheets'!$H$2:$R$119,$A155,'11-12 Teamsheets'!$C$2:$C$119,BE$1)+GOALS('12-13 Teamsheets'!$H$2:$R$126,$A155,'12-13 Teamsheets'!$C$2:$C$126,BE$1)+GOALS('13-14 Teamsheets'!$H$2:$R$132,$A155,'13-14 Teamsheets'!$C$2:$C$132,BE$1)+GOALS('14-15 Teamsheets'!$H$2:$R$136,$A155,'14-15 Teamsheets'!$C$2:$C$136,BE$1)) &amp; "(" &amp; (GOALS('08-09 Teamsheets'!$S$2:$Z$92,$A155,'08-09 Teamsheets'!$C$2:$C$92,BE$1)+GOALS('09-10 Teamsheets'!$S$2:$Z$98,$A155,'09-10 Teamsheets'!$C$2:$C$98,BE$1)+GOALS('10-11 Teamsheets'!$S$2:$Z$107,$A155,'10-11 Teamsheets'!$C$2:$C$107,BE$1)+GOALS('11-12 Teamsheets'!$S$2:$Z$119,$A155,'11-12 Teamsheets'!$C$2:$C$119,BE$1)+GOALS('12-13 Teamsheets'!$S$2:$Z$126,$A155,'12-13 Teamsheets'!$C$2:$C$126,BE$1)+GOALS('13-14 Teamsheets'!$S$2:$Z$132,$A155,'13-14 Teamsheets'!$C$2:$C$132,BE$1)+GOALS('14-15 Teamsheets'!$S$2:$Z$136,$A155,'14-15 Teamsheets'!$C$2:$C$136,BE$1)) &amp; ")"</f>
        <v>0(0)</v>
      </c>
      <c r="BG155" s="27">
        <f>Clean_sheet('08-09 Teamsheets'!$C$2:$H$92,$A155,BE$1)+Clean_sheet('09-10 Teamsheets'!$C$2:$H$98,$A155,BE$1)+Clean_sheet('10-11 Teamsheets'!$C$2:$H$107,$A155,BE$1)+Clean_sheet('11-12 Teamsheets'!$C$2:$H$119,$A155,BE$1)+Clean_sheet('12-13 Teamsheets'!$C$2:$H$126,$A155,BE$1)+Clean_sheet('13-14 Teamsheets'!$C$2:$H$132,$A155,BE$1)+Clean_sheet('14-15 Teamsheets'!$C$2:$H$136,$A155,BE$1)</f>
        <v>0</v>
      </c>
      <c r="BH155" s="27" t="str">
        <f>(CARDS('08-09 Teamsheets'!$H$2:$Z$92,$A155,$CX$2,'08-09 Teamsheets'!$C$2:$C$92,BE$1)+CARDS('09-10 Teamsheets'!$H$2:$Z$98,$A155,$CX$2,'09-10 Teamsheets'!$C$2:$C$98,BE$1)+CARDS('10-11 Teamsheets'!$H$2:$Z$107,$A155,$CX$2,'10-11 Teamsheets'!$C$2:$C$107,BE$1)+CARDS('11-12 Teamsheets'!$H$2:$Z$119,$A155,$CX$2,'11-12 Teamsheets'!$C$2:$C$119,BE$1)+CARDS('12-13 Teamsheets'!$H$2:$Z$126,$A155,$CX$2,'12-13 Teamsheets'!$C$2:$C$126,BE$1)+CARDS('13-14 Teamsheets'!$H$2:$Z$132,$A155,$CX$2,'13-14 Teamsheets'!$C$2:$C$132,BE$1)+CARDS('14-15 Teamsheets'!$H$2:$Z$136,$A155,$CX$2,'14-15 Teamsheets'!$C$2:$C$136,BE$1)) &amp; "(" &amp; (CARDS('08-09 Teamsheets'!$H$2:$Z$92,$A155,$CX$3,'08-09 Teamsheets'!$C$2:$C$92,BE$1)+CARDS('09-10 Teamsheets'!$H$2:$Z$98,$A155,$CX$3,'09-10 Teamsheets'!$C$2:$C$98,BE$1)+CARDS('10-11 Teamsheets'!$H$2:$Z$107,$A155,$CX$3,'10-11 Teamsheets'!$C$2:$C$107,BE$1)+CARDS('11-12 Teamsheets'!$H$2:$Z$119,$A155,$CX$3,'11-12 Teamsheets'!$C$2:$C$119,BE$1)+CARDS('12-13 Teamsheets'!$H$2:$Z$126,$A155,$CX$3,'12-13 Teamsheets'!$C$2:$C$126,BE$1)+CARDS('13-14 Teamsheets'!$H$2:$Z$132,$A155,$CX$3,'13-14 Teamsheets'!$C$2:$C$132,BE$1)+CARDS('14-15 Teamsheets'!$H$2:$Z$136,$A155,$CX$3,'14-15 Teamsheets'!$C$2:$C$136,BE$1)) &amp; ")"</f>
        <v>0(0)</v>
      </c>
      <c r="BI155" s="82">
        <f>MINS_PLAYED('08-09 Teamsheets'!$H$2:$R$92,$A155,'08-09 Teamsheets'!$C$2:$C$92,BE$1)+MINS_PLAYED('09-10 Teamsheets'!$H$2:$R$98,$A155,'09-10 Teamsheets'!$C$2:$C$98,BE$1)+ MINS_AS_SUB('08-09 Teamsheets'!$S$2:$Z$92,$A155,'08-09 Teamsheets'!$C$2:$C$92,BE$1)+ MINS_AS_SUB('09-10 Teamsheets'!$S$2:$Z$98,$A155,'09-10 Teamsheets'!$C$2:$C$98,BE$1)+MINS_PLAYED('10-11 Teamsheets'!$H$2:$R$107,$A155,'10-11 Teamsheets'!$C$2:$C$107,BE$1)+MINS_AS_SUB('10-11 Teamsheets'!$S$2:$Z$107,$A155,'10-11 Teamsheets'!$C$2:$C$107,BE$1)+MINS_PLAYED('11-12 Teamsheets'!$H$2:$R$119,$A155,'11-12 Teamsheets'!$C$2:$C$119,BE$1)+MINS_AS_SUB('11-12 Teamsheets'!$S$2:$Z$119,$A155,'11-12 Teamsheets'!$C$2:$C$119,BE$1)+MINS_PLAYED('12-13 Teamsheets'!$H$2:$R$126,$A155,'12-13 Teamsheets'!$C$2:$C$126,BE$1)+MINS_AS_SUB('12-13 Teamsheets'!$S$2:$Z$126,$A155,'12-13 Teamsheets'!$C$2:$C$126,BE$1)+MINS_PLAYED('13-14 Teamsheets'!$H$2:$R$132,$A155,'13-14 Teamsheets'!$C$2:$C$132,BE$1)+MINS_AS_SUB('13-14 Teamsheets'!$S$2:$Z$132,$A155,'13-14 Teamsheets'!$C$2:$C$132,BE$1)+MINS_PLAYED('14-15 Teamsheets'!$H$2:$R$136,$A155,'14-15 Teamsheets'!$C$2:$C$136,BE$1)+MINS_AS_SUB('14-15 Teamsheets'!$S$2:$Z$136,$A155,'14-15 Teamsheets'!$C$2:$C$136,BE$1)</f>
        <v>44</v>
      </c>
      <c r="BJ155" s="27" t="str">
        <f>(APPS('07-08 Teamsheets'!$H$2:$R$88,$A155,'07-08 Teamsheets'!$C$2:$C$88,BJ$1)+APPS('08-09 Teamsheets'!$H$2:$R$92,$A155,'08-09 Teamsheets'!$C$2:$C$92,BJ$1)+APPS('09-10 Teamsheets'!$H$2:$R$98,$A155,'09-10 Teamsheets'!$C$2:$C$98,BJ$1)+APPS('10-11 Teamsheets'!$H$2:$R$106,$A155,'10-11 Teamsheets'!$C$2:$C$106,BJ$1)+APPS('11-12 Teamsheets'!$H$2:$R$119,$A155,'11-12 Teamsheets'!$C$2:$C$119,BJ$1)+APPS('12-13 Teamsheets'!$H$2:$R$126,$A155,'12-13 Teamsheets'!$C$2:$C$126,BJ$1)+APPS('13-14 Teamsheets'!$H$2:$R$132,$A155,'13-14 Teamsheets'!$C$2:$C$132,BJ$1)+APPS('14-15 Teamsheets'!$H$2:$R$136,$A155,'14-15 Teamsheets'!$C$2:$C$136,BJ$1)) &amp; "(" &amp; (SUBS('07-08 Teamsheets'!$S$2:$Z$88,$A155,'07-08 Teamsheets'!$C$2:$C$88,BJ$1)+SUBS('08-09 Teamsheets'!$S$2:$Z$92,$A155,'08-09 Teamsheets'!$C$2:$C$92,BJ$1)+SUBS('09-10 Teamsheets'!$S$2:$Z$98,$A155,'09-10 Teamsheets'!$C$2:$C$98,BJ$1)+SUBS('10-11 Teamsheets'!$S$2:$Z$106,$A155,'10-11 Teamsheets'!$C$2:$C$106,BJ$1)+SUBS('11-12 Teamsheets'!$S$2:$Z$119,$A155,'11-12 Teamsheets'!$C$2:$C$119,BJ$1)+SUBS('12-13 Teamsheets'!$S$2:$Z$126,$A155,'12-13 Teamsheets'!$C$2:$C$126,BJ$1)+SUBS('13-14 Teamsheets'!$S$2:$Z$132,$A155,'13-14 Teamsheets'!$C$2:$C$132,BJ$1)+SUBS('14-15 Teamsheets'!$S$2:$Z$136,$A155,'14-15 Teamsheets'!$C$2:$C$136,BJ$1)) &amp; ")"</f>
        <v>0(0)</v>
      </c>
      <c r="BK155" s="27" t="str">
        <f>(GOALS('07-08 Teamsheets'!$H$2:$R$88,$A155,'07-08 Teamsheets'!$C$2:$C$88,BJ$1)+GOALS('08-09 Teamsheets'!$H$2:$R$92,$A155,'08-09 Teamsheets'!$C$2:$C$92,BJ$1)+GOALS('09-10 Teamsheets'!$H$2:$R$98,$A155,'09-10 Teamsheets'!$C$2:$C$98,BJ$1)+GOALS('10-11 Teamsheets'!$H$2:$R$106,$A155,'10-11 Teamsheets'!$C$2:$C$106,BJ$1)+GOALS('11-12 Teamsheets'!$H$2:$R$119,$A155,'11-12 Teamsheets'!$C$2:$C$119,BJ$1)+GOALS('12-13 Teamsheets'!$H$2:$R$126,$A155,'12-13 Teamsheets'!$C$2:$C$126,BJ$1)+GOALS('13-14 Teamsheets'!$H$2:$R$132,$A155,'13-14 Teamsheets'!$C$2:$C$132,BJ$1)+GOALS('14-15 Teamsheets'!$H$2:$R$136,$A155,'14-15 Teamsheets'!$C$2:$C$136,BJ$1)) &amp; "(" &amp; (GOALS('07-08 Teamsheets'!$S$2:$Z$88,$A155,'07-08 Teamsheets'!$C$2:$C$88,BJ$1)+GOALS('08-09 Teamsheets'!$S$2:$Z$92,$A155,'08-09 Teamsheets'!$C$2:$C$92,BJ$1)+GOALS('09-10 Teamsheets'!$S$2:$Z$98,$A155,'09-10 Teamsheets'!$C$2:$C$98,BJ$1)+GOALS('10-11 Teamsheets'!$S$2:$Z$106,$A155,'10-11 Teamsheets'!$C$2:$C$106,BJ$1)+GOALS('11-12 Teamsheets'!$S$2:$Z$119,$A155,'11-12 Teamsheets'!$C$2:$C$119,BJ$1)+GOALS('12-13 Teamsheets'!$S$2:$Z$126,$A155,'12-13 Teamsheets'!$C$2:$C$126,BJ$1)+GOALS('13-14 Teamsheets'!$S$2:$Z$132,$A155,'13-14 Teamsheets'!$C$2:$C$132,BJ$1)+GOALS('14-15 Teamsheets'!$S$2:$Z$136,$A155,'14-15 Teamsheets'!$C$2:$C$136,BJ$1)) &amp; ")"</f>
        <v>0(0)</v>
      </c>
      <c r="BL155" s="27">
        <f>Clean_sheet('07-08 Teamsheets'!$C$2:$H$92,$A155,BJ$1)+Clean_sheet('08-09 Teamsheets'!$C$2:$H$92,$A155,BJ$1)+Clean_sheet('09-10 Teamsheets'!$C$2:$H$98,$A155,BJ$1)+Clean_sheet('10-11 Teamsheets'!$C$2:$H$106,$A155,BJ$1)+Clean_sheet('11-12 Teamsheets'!$C$2:$H$119,$A155,BJ$1)+Clean_sheet('12-13 Teamsheets'!$C$2:$H$126,$A155,BJ$1)+Clean_sheet('13-14 Teamsheets'!$C$2:$H$132,$A155,BJ$1)+Clean_sheet('14-15 Teamsheets'!$C$2:$H$136,$A155,BJ$1)</f>
        <v>0</v>
      </c>
      <c r="BM155" s="27" t="str">
        <f>(CARDS('07-08 Teamsheets'!$H$2:$Z$88,$A155,$CX$2,'07-08 Teamsheets'!$C$2:$C$88,BJ$1)+CARDS('08-09 Teamsheets'!$H$2:$Z$92,$A155,$CX$2,'08-09 Teamsheets'!$C$2:$C$92,BJ$1)+CARDS('09-10 Teamsheets'!$H$2:$Z$98,$A155,$CX$2,'09-10 Teamsheets'!$C$2:$C$98,BJ$1)+CARDS('10-11 Teamsheets'!$H$2:$Z$106,$A155,$CX$2,'10-11 Teamsheets'!$C$2:$C$106,BJ$1)+CARDS('11-12 Teamsheets'!$H$2:$Z$119,$A155,$CX$2,'11-12 Teamsheets'!$C$2:$C$119,BJ$1)+CARDS('12-13 Teamsheets'!$H$2:$Z$126,$A155,$CX$2,'12-13 Teamsheets'!$C$2:$C$126,BJ$1)+CARDS('13-14 Teamsheets'!$H$2:$Z$132,$A155,$CX$2,'13-14 Teamsheets'!$C$2:$C$132,BJ$1)+CARDS('14-15 Teamsheets'!$H$2:$Z$136,$A155,$CX$2,'14-15 Teamsheets'!$C$2:$C$136,BJ$1)) &amp; "(" &amp; (CARDS('07-08 Teamsheets'!$H$2:$Z$88,$A155,$CX$3,'07-08 Teamsheets'!$C$2:$C$88,BJ$1)+CARDS('08-09 Teamsheets'!$H$2:$Z$92,$A155,$CX$3,'08-09 Teamsheets'!$C$2:$C$92,BJ$1)+CARDS('09-10 Teamsheets'!$H$2:$Z$98,$A155,$CX$3,'09-10 Teamsheets'!$C$2:$C$98,BJ$1)+CARDS('10-11 Teamsheets'!$H$2:$Z$106,$A155,$CX$3,'10-11 Teamsheets'!$C$2:$C$106,BJ$1)+CARDS('11-12 Teamsheets'!$H$2:$Z$119,$A155,$CX$3,'11-12 Teamsheets'!$C$2:$C$119,BJ$1)+CARDS('12-13 Teamsheets'!$H$2:$Z$126,$A155,$CX$3,'12-13 Teamsheets'!$C$2:$C$126,BJ$1)+CARDS('13-14 Teamsheets'!$H$2:$Z$132,$A155,$CX$3,'13-14 Teamsheets'!$C$2:$C$132,BJ$1)+CARDS('14-15 Teamsheets'!$H$2:$Z$136,$A155,$CX$3,'14-15 Teamsheets'!$C$2:$C$136,BJ$1)) &amp; ")"</f>
        <v>0(0)</v>
      </c>
      <c r="BN155" s="82">
        <f>MINS_PLAYED('07-08 Teamsheets'!$H$2:$R$88,$A155,'07-08 Teamsheets'!$C$2:$C$88,BJ$1)+MINS_PLAYED('08-09 Teamsheets'!$H$2:$R$92,$A155,'08-09 Teamsheets'!$C$2:$C$92,BJ$1)+MINS_PLAYED('09-10 Teamsheets'!$H$2:$R$98,$A155,'09-10 Teamsheets'!$C$2:$C$98,BJ$1)+MINS_PLAYED('10-11 Teamsheets'!$H$2:$R$106,$A155,'10-11 Teamsheets'!$C$2:$C$106,BJ$1)+MINS_PLAYED('11-12 Teamsheets'!$H$2:$R$119,$A155,'11-12 Teamsheets'!$C$2:$C$119,BJ$1)+MINS_PLAYED('12-13 Teamsheets'!$H$2:$R$126,$A155,'12-13 Teamsheets'!$C$2:$C$126,BJ$1)+MINS_PLAYED('13-14 Teamsheets'!$H$2:$R$132,$A155,'13-14 Teamsheets'!$C$2:$C$132,BJ$1)+MINS_PLAYED('14-15 Teamsheets'!$H$2:$R$136,$A155,'14-15 Teamsheets'!$C$2:$C$136,BJ$1)+MINS_AS_SUB('07-08 Teamsheets'!$S$2:$Z$88,$A155,'07-08 Teamsheets'!$C$2:$C$88,BJ$1)+MINS_AS_SUB('08-09 Teamsheets'!$S$2:$Z$92,$A155,'08-09 Teamsheets'!$C$2:$C$92,BJ$1)+MINS_AS_SUB('09-10 Teamsheets'!$S$2:$Z$98,$A155,'09-10 Teamsheets'!$C$2:$C$98,BJ$1)+MINS_AS_SUB('10-11 Teamsheets'!$S$2:$Z$106,$A155,'10-11 Teamsheets'!$C$2:$C$106,BJ$1)+MINS_AS_SUB('11-12 Teamsheets'!$S$2:$Z$119,$A155,'11-12 Teamsheets'!$C$2:$C$119,BJ$1)+MINS_AS_SUB('12-13 Teamsheets'!$S$2:$Z$126,$A155,'12-13 Teamsheets'!$C$2:$C$126,BJ$1)+MINS_AS_SUB('13-14 Teamsheets'!$S$2:$Z$132,$A155,'13-14 Teamsheets'!$C$2:$C$132,BJ$1)+MINS_AS_SUB('14-15 Teamsheets'!$S$2:$Z$136,$A155,'14-15 Teamsheets'!$C$2:$C$136,BJ$1)</f>
        <v>0</v>
      </c>
      <c r="BO155" s="27" t="str">
        <f>(APPS('07-08 Teamsheets'!$H$2:$R$88,$A155,'07-08 Teamsheets'!$C$2:$C$88,BO$1)+APPS('08-09 Teamsheets'!$H$2:$R$92,$A155,'08-09 Teamsheets'!$C$2:$C$92,BO$1)+APPS('09-10 Teamsheets'!$H$2:$R$98,$A155,'09-10 Teamsheets'!$C$2:$C$98,BO$1)+APPS('10-11 Teamsheets'!$H$2:$R$106,$A155,'10-11 Teamsheets'!$C$2:$C$106,BO$1)+APPS('11-12 Teamsheets'!$H$2:$R$119,$A155,'11-12 Teamsheets'!$C$2:$C$119,BO$1)+APPS('12-13 Teamsheets'!$H$2:$R$126,$A155,'12-13 Teamsheets'!$C$2:$C$126,BO$1)+APPS('13-14 Teamsheets'!$H$2:$R$132,$A155,'13-14 Teamsheets'!$C$2:$C$132,BO$1)+APPS('14-15 Teamsheets'!$H$2:$R$136,$A155,'14-15 Teamsheets'!$C$2:$C$136,BO$1)) &amp; "(" &amp; (SUBS('07-08 Teamsheets'!$S$2:$Z$88,$A155,'07-08 Teamsheets'!$C$2:$C$88,BO$1)+SUBS('08-09 Teamsheets'!$S$2:$Z$92,$A155,'08-09 Teamsheets'!$C$2:$C$92,BO$1)+SUBS('09-10 Teamsheets'!$S$2:$Z$98,$A155,'09-10 Teamsheets'!$C$2:$C$98,BO$1)+SUBS('10-11 Teamsheets'!$S$2:$Z$106,$A155,'10-11 Teamsheets'!$C$2:$C$106,BO$1)+SUBS('11-12 Teamsheets'!$S$2:$Z$119,$A155,'11-12 Teamsheets'!$C$2:$C$119,BO$1)+SUBS('12-13 Teamsheets'!$S$2:$Z$126,$A155,'12-13 Teamsheets'!$C$2:$C$126,BO$1)+SUBS('13-14 Teamsheets'!$S$2:$Z$132,$A155,'13-14 Teamsheets'!$C$2:$C$132,BO$1)+SUBS('14-15 Teamsheets'!$S$2:$Z$136,$A155,'14-15 Teamsheets'!$C$2:$C$136,BO$1)) &amp; ")"</f>
        <v>0(0)</v>
      </c>
      <c r="BP155" s="27" t="str">
        <f>(GOALS('07-08 Teamsheets'!$H$2:$R$88,$A155,'07-08 Teamsheets'!$C$2:$C$88,BO$1)+GOALS('08-09 Teamsheets'!$H$2:$R$92,$A155,'08-09 Teamsheets'!$C$2:$C$92,BO$1)+GOALS('09-10 Teamsheets'!$H$2:$R$98,$A155,'09-10 Teamsheets'!$C$2:$C$98,BO$1)+GOALS('10-11 Teamsheets'!$H$2:$R$106,$A155,'10-11 Teamsheets'!$C$2:$C$106,BO$1)+GOALS('11-12 Teamsheets'!$H$2:$R$119,$A155,'11-12 Teamsheets'!$C$2:$C$119,BO$1)+GOALS('12-13 Teamsheets'!$H$2:$R$126,$A155,'12-13 Teamsheets'!$C$2:$C$126,BO$1)+GOALS('13-14 Teamsheets'!$H$2:$R$132,$A155,'13-14 Teamsheets'!$C$2:$C$132,BO$1)+GOALS('14-15 Teamsheets'!$H$2:$R$136,$A155,'14-15 Teamsheets'!$C$2:$C$136,BO$1)) &amp; "(" &amp; (GOALS('07-08 Teamsheets'!$S$2:$Z$88,$A155,'07-08 Teamsheets'!$C$2:$C$88,BO$1)+GOALS('08-09 Teamsheets'!$S$2:$Z$92,$A155,'08-09 Teamsheets'!$C$2:$C$92,BO$1)+GOALS('09-10 Teamsheets'!$S$2:$Z$98,$A155,'09-10 Teamsheets'!$C$2:$C$98,BO$1)+GOALS('10-11 Teamsheets'!$S$2:$Z$106,$A155,'10-11 Teamsheets'!$C$2:$C$106,BO$1)+GOALS('11-12 Teamsheets'!$S$2:$Z$119,$A155,'11-12 Teamsheets'!$C$2:$C$119,BO$1)+GOALS('12-13 Teamsheets'!$S$2:$Z$126,$A155,'12-13 Teamsheets'!$C$2:$C$126,BO$1)+GOALS('13-14 Teamsheets'!$S$2:$Z$132,$A155,'13-14 Teamsheets'!$C$2:$C$132,BO$1)+GOALS('14-15 Teamsheets'!$S$2:$Z$136,$A155,'14-15 Teamsheets'!$C$2:$C$136,BO$1)) &amp; ")"</f>
        <v>0(0)</v>
      </c>
      <c r="BQ155" s="27">
        <f>Clean_sheet('07-08 Teamsheets'!$C$2:$H$92,$A155,BO$1)+Clean_sheet('08-09 Teamsheets'!$C$2:$H$92,$A155,BO$1)+Clean_sheet('09-10 Teamsheets'!$C$2:$H$98,$A155,BO$1)+Clean_sheet('10-11 Teamsheets'!$C$2:$H$106,$A155,BO$1)+Clean_sheet('11-12 Teamsheets'!$C$2:$H$119,$A155,BO$1)+Clean_sheet('12-13 Teamsheets'!$C$2:$H$126,$A155,BO$1)+Clean_sheet('13-14 Teamsheets'!$C$2:$H$132,$A155,BO$1)+Clean_sheet('14-15 Teamsheets'!$C$2:$H$136,$A155,BO$1)</f>
        <v>0</v>
      </c>
      <c r="BR155" s="27" t="str">
        <f>(CARDS('07-08 Teamsheets'!$H$2:$Z$88,$A155,$CX$2,'07-08 Teamsheets'!$C$2:$C$88,BO$1)+CARDS('08-09 Teamsheets'!$H$2:$Z$92,$A155,$CX$2,'08-09 Teamsheets'!$C$2:$C$92,BO$1)+CARDS('09-10 Teamsheets'!$H$2:$Z$98,$A155,$CX$2,'09-10 Teamsheets'!$C$2:$C$98,BO$1)+CARDS('10-11 Teamsheets'!$H$2:$Z$106,$A155,$CX$2,'10-11 Teamsheets'!$C$2:$C$106,BO$1)+CARDS('11-12 Teamsheets'!$H$2:$Z$119,$A155,$CX$2,'11-12 Teamsheets'!$C$2:$C$119,BO$1)+CARDS('12-13 Teamsheets'!$H$2:$Z$126,$A155,$CX$2,'12-13 Teamsheets'!$C$2:$C$126,BO$1)+CARDS('13-14 Teamsheets'!$H$2:$Z$132,$A155,$CX$2,'13-14 Teamsheets'!$C$2:$C$132,BO$1)+CARDS('14-15 Teamsheets'!$H$2:$Z$136,$A155,$CX$2,'14-15 Teamsheets'!$C$2:$C$136,BO$1)) &amp; "(" &amp; (CARDS('07-08 Teamsheets'!$H$2:$Z$88,$A155,$CX$3,'07-08 Teamsheets'!$C$2:$C$88,BO$1)+CARDS('08-09 Teamsheets'!$H$2:$Z$92,$A155,$CX$3,'08-09 Teamsheets'!$C$2:$C$92,BO$1)+CARDS('09-10 Teamsheets'!$H$2:$Z$98,$A155,$CX$3,'09-10 Teamsheets'!$C$2:$C$98,BO$1)+CARDS('10-11 Teamsheets'!$H$2:$Z$106,$A155,$CX$3,'10-11 Teamsheets'!$C$2:$C$106,BO$1)+CARDS('11-12 Teamsheets'!$H$2:$Z$119,$A155,$CX$3,'11-12 Teamsheets'!$C$2:$C$119,BO$1)+CARDS('12-13 Teamsheets'!$H$2:$Z$126,$A155,$CX$3,'12-13 Teamsheets'!$C$2:$C$126,BO$1)+CARDS('13-14 Teamsheets'!$H$2:$Z$132,$A155,$CX$3,'13-14 Teamsheets'!$C$2:$C$132,BO$1)+CARDS('14-15 Teamsheets'!$H$2:$Z$136,$A155,$CX$3,'14-15 Teamsheets'!$C$2:$C$136,BO$1)) &amp; ")"</f>
        <v>0(0)</v>
      </c>
      <c r="BS155" s="82">
        <f>MINS_PLAYED('07-08 Teamsheets'!$H$2:$R$88,$A155,'07-08 Teamsheets'!$C$2:$C$88,BO$1)+MINS_PLAYED('08-09 Teamsheets'!$H$2:$R$92,$A155,'08-09 Teamsheets'!$C$2:$C$92,BO$1)+MINS_PLAYED('09-10 Teamsheets'!$H$2:$R$98,$A155,'09-10 Teamsheets'!$C$2:$C$98,BO$1)+MINS_PLAYED('10-11 Teamsheets'!$H$2:$R$106,$A155,'10-11 Teamsheets'!$C$2:$C$106,BO$1)+MINS_PLAYED('11-12 Teamsheets'!$H$2:$R$119,$A155,'11-12 Teamsheets'!$C$2:$C$119,BO$1)+MINS_PLAYED('12-13 Teamsheets'!$H$2:$R$126,$A155,'12-13 Teamsheets'!$C$2:$C$126,BO$1)+MINS_PLAYED('13-14 Teamsheets'!$H$2:$R$132,$A155,'13-14 Teamsheets'!$C$2:$C$132,BO$1)+MINS_PLAYED('14-15 Teamsheets'!$H$2:$R$136,$A155,'14-15 Teamsheets'!$C$2:$C$136,BO$1)+MINS_AS_SUB('07-08 Teamsheets'!$S$2:$Z$88,$A155,'07-08 Teamsheets'!$C$2:$C$88,BO$1)+MINS_AS_SUB('08-09 Teamsheets'!$S$2:$Z$92,$A155,'08-09 Teamsheets'!$C$2:$C$92,BO$1)+MINS_AS_SUB('09-10 Teamsheets'!$S$2:$Z$98,$A155,'09-10 Teamsheets'!$C$2:$C$98,BO$1)+MINS_AS_SUB('10-11 Teamsheets'!$S$2:$Z$106,$A155,'10-11 Teamsheets'!$C$2:$C$106,BO$1)+MINS_AS_SUB('11-12 Teamsheets'!$S$2:$Z$119,$A155,'11-12 Teamsheets'!$C$2:$C$119,BO$1)+MINS_AS_SUB('12-13 Teamsheets'!$S$2:$Z$126,$A155,'12-13 Teamsheets'!$C$2:$C$126,BO$1)+MINS_AS_SUB('13-14 Teamsheets'!$S$2:$Z$132,$A155,'13-14 Teamsheets'!$C$2:$C$132,BO$1)+MINS_AS_SUB('14-15 Teamsheets'!$S$2:$Z$136,$A155,'14-15 Teamsheets'!$C$2:$C$136,BO$1)</f>
        <v>0</v>
      </c>
      <c r="BT155" s="71">
        <f>APPS('05-06 Teamsheets'!$H$2:$R$71,$A155,'05-06 Teamsheets'!$C$2:$C$71,B$1)+SUBS('05-06 Teamsheets'!$S$2:$W$71,$A155,'05-06 Teamsheets'!$C$2:$C$71,B$1)+APPS('06-07 Teamsheets'!$H$2:$R$83,$A155,'06-07 Teamsheets'!$C$2:$C$83,G$1)+SUBS('06-07 Teamsheets'!$S$2:$Z$83,$A155,'06-07 Teamsheets'!$C$2:$C$83,G$1)+APPS('07-08 Teamsheets'!$H$2:$R$88,$A155,'07-08 Teamsheets'!$C$2:$C$88,L$1)+SUBS('07-08 Teamsheets'!$S$2:$Z$88,$A155,'07-08 Teamsheets'!$C$2:$C$88,L$1)+APPS('08-09 Teamsheets'!$H$2:$R$92,$A155,'08-09 Teamsheets'!$C$2:$C$92,Q$1)+SUBS('08-09 Teamsheets'!$S$2:$Z$92,$A155,'08-09 Teamsheets'!$C$2:$C$92,Q$1)+APPS('09-10 Teamsheets'!$H$2:$R$98,$A155,'09-10 Teamsheets'!$C$2:$C$98,Q$1)+SUBS('09-10 Teamsheets'!$S$2:$Z$98,$A155,'09-10 Teamsheets'!$C$2:$C$98,Q$1)+APPS('10-11 Teamsheets'!$H$2:$R$107,$A155,'10-11 Teamsheets'!$C$2:$C$107,Q$1)+SUBS('10-11 Teamsheets'!$S$2:$Z$107,$A155,'10-11 Teamsheets'!$C$2:$C$107,Q$1)+APPS('11-12 Teamsheets'!$H$2:$R$119,$A155,'11-12 Teamsheets'!$C$2:$C$119,Q$1)+SUBS('11-12 Teamsheets'!$S$2:$Z$119,$A155,'11-12 Teamsheets'!$C$2:$C$119,Q$1)+APPS('12-13 Teamsheets'!$H$2:$R$126,$A155,'12-13 Teamsheets'!$C$2:$C$126,Q$1)+SUBS('12-13 Teamsheets'!$S$2:$Z$126,$A155,'12-13 Teamsheets'!$C$2:$C$126,Q$1)+APPS('13-14 Teamsheets'!$H$2:$R$132,$A155,'13-14 Teamsheets'!$C$2:$C$132,Q$1)+SUBS('13-14 Teamsheets'!$S$2:$Z$132,$A155,'13-14 Teamsheets'!$C$2:$C$132,Q$1)+APPS('14-15 Teamsheets'!$H$2:$R$136,$A155,'14-15 Teamsheets'!$C$2:$C$136,Q$1)+SUBS('14-15 Teamsheets'!$S$2:$Z$136,$A155,'14-15 Teamsheets'!$C$2:$C$136,Q$1)</f>
        <v>0</v>
      </c>
      <c r="BU155" s="132">
        <v>0</v>
      </c>
      <c r="BV155" s="27">
        <f>APPS('07-08 Teamsheets'!$H$2:$R$88,$A155,'07-08 Teamsheets'!$C$2:$C$88,AZ$1)+SUBS('07-08 Teamsheets'!$S$2:$Z$88,$A155,'07-08 Teamsheets'!$C$2:$C$88,AZ$1)+APPS('11-12 Teamsheets'!$H$2:$R$119,$A155,'11-12 Teamsheets'!$C$2:$C$119,AZ$1)+SUBS('11-12 Teamsheets'!$S$2:$Z$119,$A155,'11-12 Teamsheets'!$C$2:$C$119,AZ$1)+APPS('12-13 Teamsheets'!$H$2:$R$126,$A155,'12-13 Teamsheets'!$C$2:$C$126,AZ$1)+SUBS('12-13 Teamsheets'!$S$2:$Z$126,$A155,'12-13 Teamsheets'!$C$2:$C$126,AZ$1)+APPS('13-14 Teamsheets'!$H$2:$R$132,$A155,'13-14 Teamsheets'!$C$2:$C$132,AZ$1)+SUBS('13-14 Teamsheets'!$S$2:$Z$132,$A155,'13-14 Teamsheets'!$C$2:$C$132,AZ$1)+APPS('14-15 Teamsheets'!$H$2:$R$136,$A155,'14-15 Teamsheets'!$C$2:$C$136,AZ$1)+SUBS('14-15 Teamsheets'!$S$2:$Z$136,$A155,'14-15 Teamsheets'!$C$2:$C$136,AZ$1)+APPS('08-09 Teamsheets'!$H$2:$R$92,$A155,'08-09 Teamsheets'!$C$2:$C$92,BE$1)+APPS('09-10 Teamsheets'!$H$2:$R$98,$A155,'09-10 Teamsheets'!$C$2:$C$98,BE$1)+SUBS('08-09 Teamsheets'!$S$2:$Z$92,$A155,'08-09 Teamsheets'!$C$2:$C$92,BE$1)+SUBS('09-10 Teamsheets'!$S$2:$Z$98,$A155,'09-10 Teamsheets'!$C$2:$C$98,BE$1)+APPS('10-11 Teamsheets'!$H$2:$R$107,$A155,'10-11 Teamsheets'!$C$2:$C$107,BE$1)+SUBS('10-11 Teamsheets'!$S$2:$Z$107,$A155,'10-11 Teamsheets'!$C$2:$C$107,BE$1)+APPS('11-12 Teamsheets'!$H$2:$R$119,$A155,'11-12 Teamsheets'!$C$2:$C$119,BE$1)+SUBS('11-12 Teamsheets'!$S$2:$Z$119,$A155,'11-12 Teamsheets'!$C$2:$C$119,BE$1)+APPS('12-13 Teamsheets'!$H$2:$R$126,$A155,'12-13 Teamsheets'!$C$2:$C$126,BE$1)+SUBS('12-13 Teamsheets'!$S$2:$Z$126,$A155,'12-13 Teamsheets'!$C$2:$C$126,BE$1)+APPS('13-14 Teamsheets'!$H$2:$R$132,$A155,'13-14 Teamsheets'!$C$2:$C$132,BE$1)+SUBS('13-14 Teamsheets'!$S$2:$Z$132,$A155,'13-14 Teamsheets'!$C$2:$C$132,BE$1)+APPS('14-15 Teamsheets'!$H$2:$R$136,$A155,'14-15 Teamsheets'!$C$2:$C$136,BE$1)+SUBS('14-15 Teamsheets'!$S$2:$Z$136,$A155,'14-15 Teamsheets'!$C$2:$C$136,BE$1)</f>
        <v>1</v>
      </c>
      <c r="BW155" s="27">
        <f>APPS('07-08 Teamsheets'!$H$2:$R$88,$A155,'07-08 Teamsheets'!$C$2:$C$88,BJ$1)+APPS('08-09 Teamsheets'!$H$2:$R$92,$A155,'08-09 Teamsheets'!$C$2:$C$92,BJ$1)+APPS('09-10 Teamsheets'!$H$2:$R$98,$A155,'09-10 Teamsheets'!$C$2:$C$98,BJ$1)+SUBS('07-08 Teamsheets'!$S$2:$Z$88,$A155,'07-08 Teamsheets'!$C$2:$C$88,BJ$1)+SUBS('08-09 Teamsheets'!$S$2:$Z$92,$A155,'08-09 Teamsheets'!$C$2:$C$92,BJ$1)+SUBS('09-10 Teamsheets'!$S$2:$Z$98,$A155,'09-10 Teamsheets'!$C$2:$C$98,BJ$1)+APPS('10-11 Teamsheets'!$H$2:$R$107,$A155,'10-11 Teamsheets'!$C$2:$C$107,BJ$1)+SUBS('10-11 Teamsheets'!$S$2:$Z$107,$A155,'10-11 Teamsheets'!$C$2:$C$107,BJ$1)+APPS('11-12 Teamsheets'!$H$2:$R$119,$A155,'11-12 Teamsheets'!$C$2:$C$119,BJ$1)+SUBS('11-12 Teamsheets'!$S$2:$Z$111,$A155,'11-12 Teamsheets'!$C$2:$C$119,BJ$1)+APPS('12-13 Teamsheets'!$H$2:$R$126,$A155,'12-13 Teamsheets'!$C$2:$C$126,BJ$1)+SUBS('12-13 Teamsheets'!$S$2:$Z$118,$A155,'12-13 Teamsheets'!$C$2:$C$126,BJ$1)+APPS('13-14 Teamsheets'!$H$2:$R$132,$A155,'13-14 Teamsheets'!$C$2:$C$132,BJ$1)+SUBS('13-14 Teamsheets'!$S$2:$Z$124,$A155,'13-14 Teamsheets'!$C$2:$C$132,BJ$1)+APPS('14-15 Teamsheets'!$H$2:$R$136,$A155,'14-15 Teamsheets'!$C$2:$C$136,BJ$1)+SUBS('14-15 Teamsheets'!$S$2:$Z$128,$A155,'14-15 Teamsheets'!$C$2:$C$136,BJ$1)</f>
        <v>0</v>
      </c>
      <c r="BX155" s="27">
        <f>APPS('07-08 Teamsheets'!$H$2:$R$88,$A155,'07-08 Teamsheets'!$C$2:$C$88,BO$1)+APPS('08-09 Teamsheets'!$H$2:$R$92,$A155,'08-09 Teamsheets'!$C$2:$C$92,BO$1)+APPS('09-10 Teamsheets'!$H$2:$R$98,$A155,'09-10 Teamsheets'!$C$2:$C$98,BO$1)+SUBS('07-08 Teamsheets'!$S$2:$Z$88,$A155,'07-08 Teamsheets'!$C$2:$C$88,BO$1)+SUBS('08-09 Teamsheets'!$S$2:$Z$92,$A155,'08-09 Teamsheets'!$C$2:$C$92,BO$1)+SUBS('09-10 Teamsheets'!$S$2:$Z$98,$A155,'09-10 Teamsheets'!$C$2:$C$98,BO$1)+APPS('10-11 Teamsheets'!$H$2:$R$107,$A155,'10-11 Teamsheets'!$C$2:$C$107,BO$1)+SUBS('10-11 Teamsheets'!$S$2:$Z$107,$A155,'10-11 Teamsheets'!$C$2:$C$107,BO$1)+APPS('11-12 Teamsheets'!$H$2:$R$119,$A155,'11-12 Teamsheets'!$C$2:$C$119,BO$1)+SUBS('11-12 Teamsheets'!$S$2:$Z$119,$A155,'11-12 Teamsheets'!$C$2:$C$119,BO$1)+APPS('12-13 Teamsheets'!$H$2:$R$126,$A155,'12-13 Teamsheets'!$C$2:$C$126,BO$1)+SUBS('12-13 Teamsheets'!$S$2:$Z$126,$A155,'12-13 Teamsheets'!$C$2:$C$126,BO$1)+APPS('13-14 Teamsheets'!$H$2:$R$132,$A155,'13-14 Teamsheets'!$C$2:$C$132,BO$1)+SUBS('13-14 Teamsheets'!$S$2:$Z$132,$A155,'13-14 Teamsheets'!$C$2:$C$132,BO$1)+APPS('14-15 Teamsheets'!$H$2:$R$136,$A155,'14-15 Teamsheets'!$C$2:$C$136,BO$1)+SUBS('14-15 Teamsheets'!$S$2:$Z$136,$A155,'14-15 Teamsheets'!$C$2:$C$136,BO$1)</f>
        <v>0</v>
      </c>
      <c r="BY155" s="28">
        <f t="shared" si="55"/>
        <v>1</v>
      </c>
      <c r="BZ155" s="27" t="str">
        <f>(APPS('05-06 Teamsheets'!$H$2:$R$71,$A155) + APPS('06-07 Teamsheets'!$H$2:$R$83,$A155) +APPS('07-08 Teamsheets'!$H$2:$R$88,$A155) + APPS('08-09 Teamsheets'!$H$2:$R$92,$A155)+APPS('09-10 Teamsheets'!$H$2:$R$98,$A155)+APPS('10-11 Teamsheets'!$H$2:$R$107,$A155)+APPS('11-12 Teamsheets'!$H$2:$R$119,$A155)+APPS('12-13 Teamsheets'!$H$2:$R$126,$A155)+APPS('13-14 Teamsheets'!$H$2:$R$132,$A155)+APPS('14-15 Teamsheets'!$H$2:$R$136,$A155)) &amp; "(" &amp; (SUBS('05-06 Teamsheets'!$S$2:$W$71,$A155)+SUBS('06-07 Teamsheets'!$S$2:$Z$83,$A155)+SUBS('07-08 Teamsheets'!$S$2:$Z$88,$A155) +SUBS('08-09 Teamsheets'!$S$2:$Z$92,$A155)+SUBS('09-10 Teamsheets'!$S$2:$Z$98,$A155)+SUBS('10-11 Teamsheets'!$S$2:$Z$107,$A155)+SUBS('11-12 Teamsheets'!$S$2:$Z$119,$A155)+SUBS('12-13 Teamsheets'!$S$2:$Z$126,$A155)+SUBS('13-14 Teamsheets'!$S$2:$Z$132,$A155)+SUBS('14-15 Teamsheets'!$S$2:$Z$136,$A155)) &amp; ")"</f>
        <v>0(1)</v>
      </c>
      <c r="CA155" s="28">
        <f t="shared" si="56"/>
        <v>1</v>
      </c>
      <c r="CB155" s="71">
        <f>GOALS('05-06 Teamsheets'!$H$2:$W$71,$A155,'05-06 Teamsheets'!$C$2:$C$71,B$1)+GOALS('06-07 Teamsheets'!$H$2:$Z$83,$A155,'06-07 Teamsheets'!$C$2:$C$83,G$1)+GOALS('07-08 Teamsheets'!$H$2:$Z$88,$A155,'07-08 Teamsheets'!$C$2:$C$88,L$1)+GOALS('08-09 Teamsheets'!$H$2:$Z$92,$A155,'08-09 Teamsheets'!$C$2:$C$92,Q$1)+GOALS('09-10 Teamsheets'!$H$2:$Z$98,$A155,'09-10 Teamsheets'!$C$2:$C$98,Q$1)+GOALS('10-11 Teamsheets'!$H$2:$Z$107,$A155,'10-11 Teamsheets'!$C$2:$C$107,Q$1)+GOALS('11-12 Teamsheets'!$H$2:$Z$119,$A155,'11-12 Teamsheets'!$C$2:$C$119,Q$1)+GOALS('12-13 Teamsheets'!$H$2:$Z$126,$A155,'12-13 Teamsheets'!$C$2:$C$126,Q$1)+GOALS('13-14 Teamsheets'!$H$2:$Z$132,$A155,'13-14 Teamsheets'!$C$2:$C$132,Q$1)+GOALS('14-15 Teamsheets'!$H$2:$Z$136,$A155,'14-15 Teamsheets'!$C$2:$C$136,Q$1)</f>
        <v>0</v>
      </c>
      <c r="CC155" s="27">
        <f>GOALS('05-06 Teamsheets'!$H$2:$W$71,$A155,'05-06 Teamsheets'!$C$2:$C$71,V$1)+GOALS('05-06 Teamsheets'!$H$2:$W$71,$A155,'05-06 Teamsheets'!$C$2:$C$71,AA$1)+GOALS('06-07 Teamsheets'!$H$2:$Z$83,$A155,'06-07 Teamsheets'!$C$2:$C$83,AF$1)+GOALS('06-07 Teamsheets'!$H$2:$Z$83,$A155,'06-07 Teamsheets'!$C$2:$C$83,AK$1)+GOALS('07-08 Teamsheets'!$H$2:$Z$88,$A155,'07-08 Teamsheets'!$C$2:$C$88,AP$1)+GOALS('07-08 Teamsheets'!$H$2:$Z$88,$A155,'07-08 Teamsheets'!$C$2:$C$88,AU$1)+GOALS('07-08 Teamsheets'!$H$2:$Z$88,$A155,'07-08 Teamsheets'!$C$2:$C$88,AZ$1)+GOALS('11-12 Teamsheets'!$H$2:$Z$119,$A155,'11-12 Teamsheets'!$C$2:$C$119,AZ$1)+GOALS('12-13 Teamsheets'!$H$2:$Z$120,$A155,'12-13 Teamsheets'!$C$2:$C$120,AZ$1)+GOALS('13-14 Teamsheets'!$H$2:$Z$126,$A155,'13-14 Teamsheets'!$C$2:$C$126,AZ$1)+GOALS('14-15 Teamsheets'!$H$2:$Z$130,$A155,'14-15 Teamsheets'!$C$2:$C$130,AZ$1)+GOALS('08-09 Teamsheets'!$H$2:$Z$92,$A155,'08-09 Teamsheets'!$C$2:$C$92,BE$1)+GOALS('09-10 Teamsheets'!$H$2:$Z$98,$A155,'09-10 Teamsheets'!$C$2:$C$98,BE$1)+GOALS('10-11 Teamsheets'!$H$2:$Z$107,$A155,'10-11 Teamsheets'!$C$2:$C$107,BE$1)+GOALS('11-12 Teamsheets'!$H$2:$Z$119,$A155,'11-12 Teamsheets'!$C$2:$C$119,BE$1)+GOALS('12-13 Teamsheets'!$H$2:$Z$126,$A155,'12-13 Teamsheets'!$C$2:$C$126,BE$1)+GOALS('13-14 Teamsheets'!$H$2:$Z$132,$A155,'13-14 Teamsheets'!$C$2:$C$132,BE$1)+GOALS('14-15 Teamsheets'!$H$2:$Z$136,$A155,'14-15 Teamsheets'!$C$2:$C$136,BE$1)</f>
        <v>0</v>
      </c>
      <c r="CD155" s="27">
        <f>GOALS('07-08 Teamsheets'!$H$2:$Z$88,$A155,'07-08 Teamsheets'!$C$2:$C$88,BJ$1)
+GOALS('08-09 Teamsheets'!$H$2:$Z$92,$A155,'08-09 Teamsheets'!$C$2:$C$92,BJ$1)
+GOALS('09-10 Teamsheets'!$H$2:$Z$98,$A155,'09-10 Teamsheets'!$C$2:$C$98,BJ$1)
+GOALS('10-11 Teamsheets'!$H$2:$Z$107,$A155,'10-11 Teamsheets'!$C$2:$C$107,BJ$1)
+GOALS('11-12 Teamsheets'!$H$2:$Z$119,$A155,'11-12 Teamsheets'!$C$2:$C$119,BJ$1)
+GOALS('12-13 Teamsheets'!$H$2:$Z$124,$A155,'12-13 Teamsheets'!$C$2:$C$124,BJ$1)+GOALS('13-14 Teamsheets'!$H$2:$Z$130,$A155,'13-14 Teamsheets'!$C$2:$C$130,BJ$1)+GOALS('14-15 Teamsheets'!$H$2:$Z$134,$A155,'14-15 Teamsheets'!$C$2:$C$134,BJ$1)
+GOALS('07-08 Teamsheets'!$H$2:$Z$88,$A155,'07-08 Teamsheets'!$C$2:$C$88,BO$1)
+GOALS('08-09 Teamsheets'!$H$2:$Z$92,$A155,'08-09 Teamsheets'!$C$2:$C$92,BO$1)
+GOALS('09-10 Teamsheets'!$H$2:$Z$98,$A155,'09-10 Teamsheets'!$C$2:$C$98,BO$1)
+GOALS('10-11 Teamsheets'!$H$2:$Z$107,$A155,'10-11 Teamsheets'!$C$2:$C$107,BO$1)
+GOALS('11-12 Teamsheets'!$H$2:$Z$119,$A155,'11-12 Teamsheets'!$C$2:$C$119,BO$1)
+GOALS('12-13 Teamsheets'!$H$2:$Z$126,$A155,'12-13 Teamsheets'!$C$2:$C$126,BO$1)+GOALS('13-14 Teamsheets'!$H$2:$Z$132,$A155,'13-14 Teamsheets'!$C$2:$C$132,BO$1)+GOALS('14-15 Teamsheets'!$H$2:$Z$136,$A155,'14-15 Teamsheets'!$C$2:$C$136,BO$1)</f>
        <v>0</v>
      </c>
      <c r="CE155" s="28">
        <f t="shared" si="57"/>
        <v>0</v>
      </c>
      <c r="CF155" s="27" t="str">
        <f>(GOALS('05-06 Teamsheets'!$H$2:$R$71,$A155) +GOALS('06-07 Teamsheets'!$H$2:$R$83,$A155) +  GOALS('07-08 Teamsheets'!$H$2:$R$88,$A155) + GOALS('08-09 Teamsheets'!$H$2:$R$92,$A155)+GOALS('09-10 Teamsheets'!$H$2:$R$98,$A155)+GOALS('10-11 Teamsheets'!$H$2:$R$107,$A155)+GOALS('11-12 Teamsheets'!$H$2:$R$119,$A155)+GOALS('12-13 Teamsheets'!$H$2:$R$126,$A155)+GOALS('13-14 Teamsheets'!$H$2:$R$132,$A155)+GOALS('14-15 Teamsheets'!$H$2:$R$136,$A155)) &amp; "(" &amp; (GOALS('05-06 Teamsheets'!$S$2:$W$71,$A155)+GOALS('06-07 Teamsheets'!$S$2:$Z$83,$A155)+GOALS('07-08 Teamsheets'!$S$2:$Z$88,$A155)+GOALS('08-09 Teamsheets'!$S$2:$Z$92,$A155)+GOALS('09-10 Teamsheets'!$S$2:$Z$98,$A155)+GOALS('10-11 Teamsheets'!$S$2:$Z$107,$A155)+GOALS('11-12 Teamsheets'!$S$2:$Z$119,$A155)+GOALS('12-13 Teamsheets'!$S$2:$Z$126,$A155)+GOALS('13-14 Teamsheets'!$S$2:$Z$132,$A155)+GOALS('14-15 Teamsheets'!$S$2:$Z$136,$A155)) &amp; ")"</f>
        <v>0(0)</v>
      </c>
      <c r="CG155" s="28">
        <f t="shared" si="58"/>
        <v>0</v>
      </c>
      <c r="CH155" s="71">
        <f t="shared" si="35"/>
        <v>0</v>
      </c>
      <c r="CI155" s="83">
        <f t="shared" si="36"/>
        <v>0</v>
      </c>
      <c r="CJ155" s="77">
        <f t="shared" si="37"/>
        <v>0</v>
      </c>
      <c r="CK155" s="74" t="str">
        <f>(CARDS('05-06 Teamsheets'!$H$2:$W$71,$A155,$CX$2)+CARDS('06-07 Teamsheets'!$H$2:$Z$83,$A155,$CX$2)+CARDS('07-08 Teamsheets'!$H$2:$Z$88,$A155,$CX$2)+CARDS('08-09 Teamsheets'!$H$2:$Z$92,$A155,$CX$2)+CARDS('09-10 Teamsheets'!$H$2:$Z$98,$A155,$CX$2)+CARDS('10-11 Teamsheets'!$H$2:$Z$107,$A155,$CX$2)+CARDS('11-12 Teamsheets'!$H$2:$Z$119,$A155,$CX$2)+CARDS('12-13 Teamsheets'!$H$2:$Z$126,$A155,$CX$2)+CARDS('13-14 Teamsheets'!$H$2:$Z$130,$A155,$CX$2)) &amp; "(" &amp; (CARDS('05-06 Teamsheets'!$H$2:$W$71,$A155,$CX$3)+CARDS('06-07 Teamsheets'!$H$2:$Z$83,$A155,$CX$3)+CARDS('07-08 Teamsheets'!$H$2:$Z$88,$A155,$CX$3)+CARDS('08-09 Teamsheets'!$H$2:$Z$92,$A155,$CX$3)+CARDS('09-10 Teamsheets'!$H$2:$Z$98,$A155,$CX$3)+CARDS('10-11 Teamsheets'!$H$2:$Z$107,$A155,$CX$3)+CARDS('11-12 Teamsheets'!$H$2:$Z$119,$A155,$CX$3)+CARDS('13-14 Teamsheets'!$H$2:$Z$130,$A155,$CX$3)) &amp; ")"</f>
        <v>0(0)</v>
      </c>
      <c r="CL155" s="28">
        <f>SUM(F155,K155,P155,U155)</f>
        <v>0</v>
      </c>
      <c r="CM155" s="28">
        <f t="shared" si="47"/>
        <v>44</v>
      </c>
      <c r="CN155" s="77">
        <f>SUM(CL155:CM155)</f>
        <v>44</v>
      </c>
      <c r="CO155" s="28">
        <f>IF(AND(CN155&lt;&gt;0, CA155&lt;&gt;0),CN155/CA155,0)</f>
        <v>44</v>
      </c>
      <c r="CP155" s="28">
        <f>IF(CG155&lt;&gt;0,CG155/CA155,0)</f>
        <v>0</v>
      </c>
      <c r="CQ155" s="77">
        <f>IF(CG155&lt;&gt;0,CN155/CG155,0)</f>
        <v>0</v>
      </c>
      <c r="CS155" s="71">
        <f t="shared" si="48"/>
        <v>174</v>
      </c>
      <c r="CT155" s="83">
        <f t="shared" si="49"/>
        <v>178</v>
      </c>
      <c r="CU155" s="77">
        <f t="shared" si="50"/>
        <v>101</v>
      </c>
    </row>
    <row r="156" spans="1:102" x14ac:dyDescent="0.2">
      <c r="A156" s="26" t="s">
        <v>1214</v>
      </c>
      <c r="B156" s="27" t="s">
        <v>1635</v>
      </c>
      <c r="C156" s="27" t="s">
        <v>1635</v>
      </c>
      <c r="D156" s="27">
        <v>0</v>
      </c>
      <c r="E156" s="27" t="s">
        <v>1635</v>
      </c>
      <c r="F156" s="82">
        <v>0</v>
      </c>
      <c r="G156" s="27" t="s">
        <v>1635</v>
      </c>
      <c r="H156" s="27" t="s">
        <v>1635</v>
      </c>
      <c r="I156" s="27">
        <v>0</v>
      </c>
      <c r="J156" s="27" t="s">
        <v>1635</v>
      </c>
      <c r="K156" s="82">
        <v>0</v>
      </c>
      <c r="L156" s="27" t="s">
        <v>1635</v>
      </c>
      <c r="M156" s="27" t="s">
        <v>1635</v>
      </c>
      <c r="N156" s="27">
        <v>0</v>
      </c>
      <c r="O156" s="27" t="s">
        <v>1635</v>
      </c>
      <c r="P156" s="82">
        <v>0</v>
      </c>
      <c r="Q156" s="27" t="str">
        <f>(APPS('08-09 Teamsheets'!$H$2:$R$92,$A156,'08-09 Teamsheets'!$C$2:$C$92,Q$1)+APPS('09-10 Teamsheets'!$H$2:$R$98,$A156,'09-10 Teamsheets'!$C$2:$C$98,Q$1)+APPS('10-11 Teamsheets'!$H$2:$R$107,$A156,'10-11 Teamsheets'!$C$2:$C$107,Q$1)+APPS('11-12 Teamsheets'!$H$2:$R$119,$A156,'11-12 Teamsheets'!$C$2:$C$119,Q$1)+APPS('12-13 Teamsheets'!$H$2:$R$126,$A156,'12-13 Teamsheets'!$C$2:$C$126,Q$1)+APPS('13-14 Teamsheets'!$H$2:$R$132,$A156,'13-14 Teamsheets'!$C$2:$C$132,Q$1)+APPS('14-15 Teamsheets'!$H$2:$R$136,$A156,'14-15 Teamsheets'!$C$2:$C$136,Q$1)) &amp; "(" &amp; (SUBS('08-09 Teamsheets'!$S$2:$Z$92,$A156,'08-09 Teamsheets'!$C$2:$C$92,Q$1)+SUBS('09-10 Teamsheets'!$S$2:$Z$98,$A156,'09-10 Teamsheets'!$C$2:$C$98,Q$1)+SUBS('10-11 Teamsheets'!$S$2:$Z$107,$A156,'10-11 Teamsheets'!$C$2:$C$107,Q$1)+SUBS('11-12 Teamsheets'!$S$2:$Z$119,$A156,'11-12 Teamsheets'!$C$2:$C$119,Q$1)+SUBS('12-13 Teamsheets'!$S$2:$Z$126,$A156,'12-13 Teamsheets'!$C$2:$C$126,Q$1)+SUBS('13-14 Teamsheets'!$S$2:$Z$132,$A156,'13-14 Teamsheets'!$C$2:$C$132,Q$1)+SUBS('14-15 Teamsheets'!$S$2:$Z$136,$A156,'14-15 Teamsheets'!$C$2:$C$136,Q$1)) &amp; ")"</f>
        <v>3(3)</v>
      </c>
      <c r="R156" s="27" t="str">
        <f>(GOALS('08-09 Teamsheets'!$H$2:$R$92,$A156,'08-09 Teamsheets'!$C$2:$C$92,Q$1)+GOALS('09-10 Teamsheets'!$H$2:$R$98,$A156,'09-10 Teamsheets'!$C$2:$C$98,Q$1)+GOALS('10-11 Teamsheets'!$H$2:$R$107,$A156,'10-11 Teamsheets'!$C$2:$C$107,Q$1)+GOALS('11-12 Teamsheets'!$H$2:$R$119,$A156,'11-12 Teamsheets'!$C$2:$C$119,Q$1)+GOALS('12-13 Teamsheets'!$H$2:$R$126,$A156,'12-13 Teamsheets'!$C$2:$C$126,Q$1)+GOALS('13-14 Teamsheets'!$H$2:$R$132,$A156,'13-14 Teamsheets'!$C$2:$C$132,Q$1)+GOALS('14-15 Teamsheets'!$H$2:$R$136,$A156,'14-15 Teamsheets'!$C$2:$C$136,Q$1)) &amp; "(" &amp; (GOALS('08-09 Teamsheets'!$S$2:$Z$92,$A156,'08-09 Teamsheets'!$C$2:$C$92,Q$1)+GOALS('09-10 Teamsheets'!$S$2:$Z$98,$A156,'09-10 Teamsheets'!$C$2:$C$98,Q$1)+GOALS('10-11 Teamsheets'!$S$2:$Z$107,$A156,'10-11 Teamsheets'!$C$2:$C$107,Q$1)+GOALS('11-12 Teamsheets'!$S$2:$Z$119,$A156,'11-12 Teamsheets'!$C$2:$C$119,Q$1)+GOALS('12-13 Teamsheets'!$S$2:$Z$126,$A156,'12-13 Teamsheets'!$C$2:$C$126,Q$1)+GOALS('13-14 Teamsheets'!$S$2:$Z$132,$A156,'13-14 Teamsheets'!$C$2:$C$132,Q$1)+GOALS('14-15 Teamsheets'!$S$2:$Z$136,$A156,'14-15 Teamsheets'!$C$2:$C$136,Q$1)) &amp; ")"</f>
        <v>0(0)</v>
      </c>
      <c r="S156" s="27">
        <f>Clean_sheet('08-09 Teamsheets'!$C$2:$H$92,$A156,Q$1)+Clean_sheet('09-10 Teamsheets'!$C$2:$H$98,$A156,Q$1)+Clean_sheet('10-11 Teamsheets'!$C$2:$H$107,$A156,Q$1)+Clean_sheet('11-12 Teamsheets'!$C$2:$H$119,$A156,Q$1)+Clean_sheet('12-13 Teamsheets'!$C$2:$H$126,$A156,Q$1)+Clean_sheet('13-14 Teamsheets'!$C$2:$H$132,$A156,Q$1)+Clean_sheet('14-15 Teamsheets'!$C$2:$H$136,$A156,Q$1)</f>
        <v>0</v>
      </c>
      <c r="T156" s="27" t="str">
        <f>(CARDS('08-09 Teamsheets'!$H$2:$Z$92,$A156,$CX$2,'08-09 Teamsheets'!$C$2:$C$92,Q$1)+CARDS('09-10 Teamsheets'!$H$2:$Z$98,$A156,$CX$2,'09-10 Teamsheets'!$C$2:$C$98,Q$1)+CARDS('10-11 Teamsheets'!$H$2:$Z$107,$A156,$CX$2,'10-11 Teamsheets'!$C$2:$C$107,Q$1)+CARDS('11-12 Teamsheets'!$H$2:$Z$119,$A156,$CX$2,'11-12 Teamsheets'!$C$2:$C$119,Q$1)+CARDS('12-13 Teamsheets'!$H$2:$Z$126,$A156,$CX$2,'12-13 Teamsheets'!$C$2:$C$126,Q$1)+CARDS('13-14 Teamsheets'!$H$2:$Z$132,$A156,$CX$2,'13-14 Teamsheets'!$C$2:$C$132,Q$1)+CARDS('14-15 Teamsheets'!$H$2:$Z$136,$A156,$CX$2,'14-15 Teamsheets'!$C$2:$C$136,Q$1)) &amp; "(" &amp; (CARDS('08-09 Teamsheets'!$H$2:$Z$92,$A156,$CX$3,'08-09 Teamsheets'!$C$2:$C$92,Q$1)+CARDS('09-10 Teamsheets'!$H$2:$Z$98,$A156,$CX$3,'09-10 Teamsheets'!$C$2:$C$98,Q$1)+CARDS('10-11 Teamsheets'!$H$2:$Z$107,$A156,$CX$3,'10-11 Teamsheets'!$C$2:$C$107,Q$1)+CARDS('11-12 Teamsheets'!$H$2:$Z$119,$A156,$CX$3,'11-12 Teamsheets'!$C$2:$C$119,Q$1)+CARDS('12-13 Teamsheets'!$H$2:$Z$126,$A156,$CX$3,'12-13 Teamsheets'!$C$2:$C$126,Q$1)+CARDS('13-14 Teamsheets'!$H$2:$Z$132,$A156,$CX$3,'13-14 Teamsheets'!$C$2:$C$132,Q$1)+CARDS('14-15 Teamsheets'!$H$2:$Z$136,$A156,$CX$3,'14-15 Teamsheets'!$C$2:$C$136,Q$1)) &amp; ")"</f>
        <v>0(1)</v>
      </c>
      <c r="U156" s="82">
        <f>MINS_PLAYED('08-09 Teamsheets'!$H$2:$R$92,$A156,'08-09 Teamsheets'!$C$2:$C$92,Q$1)+MINS_PLAYED('09-10 Teamsheets'!$H$2:$R$98,$A156,'09-10 Teamsheets'!$C$2:$C$98,Q$1)+ MINS_AS_SUB('08-09 Teamsheets'!$S$2:$Z$92,$A156,'08-09 Teamsheets'!$C$2:$C$92,Q$1)+ MINS_AS_SUB('09-10 Teamsheets'!$S$2:$Z$98,$A156,'09-10 Teamsheets'!$C$2:$C$98,Q$1)+MINS_PLAYED('10-11 Teamsheets'!$H$2:$R$107,$A156,'10-11 Teamsheets'!$C$2:$C$107,Q$1)+MINS_AS_SUB('10-11 Teamsheets'!$S$2:$Z$107,$A156,'10-11 Teamsheets'!$C$2:$C$107,Q$1)+MINS_PLAYED('11-12 Teamsheets'!$H$2:$R$119,$A156,'11-12 Teamsheets'!$C$2:$C$119,Q$1)+MINS_AS_SUB('11-12 Teamsheets'!$S$2:$Z$119,$A156,'11-12 Teamsheets'!$C$2:$C$119,Q$1)+MINS_PLAYED('12-13 Teamsheets'!$H$2:$R$126,$A156,'12-13 Teamsheets'!$C$2:$C$126,Q$1)+MINS_AS_SUB('12-13 Teamsheets'!$S$2:$Z$126,$A156,'12-13 Teamsheets'!$C$2:$C$126,Q$1)+MINS_PLAYED('13-14 Teamsheets'!$H$2:$R$132,$A156,'13-14 Teamsheets'!$C$2:$C$132,Q$1)+MINS_AS_SUB('13-14 Teamsheets'!$S$2:$Z$132,$A156,'13-14 Teamsheets'!$C$2:$C$132,Q$1)+MINS_PLAYED('14-15 Teamsheets'!$H$2:$R$136,$A156,'14-15 Teamsheets'!$C$2:$C$136,Q$1)+MINS_AS_SUB('14-15 Teamsheets'!$S$2:$Z$136,$A156,'14-15 Teamsheets'!$C$2:$C$136,Q$1)</f>
        <v>240</v>
      </c>
      <c r="V156" s="27" t="s">
        <v>1635</v>
      </c>
      <c r="W156" s="27" t="s">
        <v>1635</v>
      </c>
      <c r="X156" s="27">
        <v>0</v>
      </c>
      <c r="Y156" s="27" t="s">
        <v>1635</v>
      </c>
      <c r="Z156" s="82">
        <v>0</v>
      </c>
      <c r="AA156" s="27" t="s">
        <v>1635</v>
      </c>
      <c r="AB156" s="27" t="s">
        <v>1635</v>
      </c>
      <c r="AC156" s="27">
        <v>0</v>
      </c>
      <c r="AD156" s="27" t="s">
        <v>1635</v>
      </c>
      <c r="AE156" s="82">
        <v>0</v>
      </c>
      <c r="AF156" s="27" t="s">
        <v>1635</v>
      </c>
      <c r="AG156" s="27" t="s">
        <v>1635</v>
      </c>
      <c r="AH156" s="27">
        <v>0</v>
      </c>
      <c r="AI156" s="27" t="s">
        <v>1635</v>
      </c>
      <c r="AJ156" s="82">
        <v>0</v>
      </c>
      <c r="AK156" s="27" t="s">
        <v>1635</v>
      </c>
      <c r="AL156" s="27" t="s">
        <v>1635</v>
      </c>
      <c r="AM156" s="27">
        <v>0</v>
      </c>
      <c r="AN156" s="27" t="s">
        <v>1635</v>
      </c>
      <c r="AO156" s="82">
        <v>0</v>
      </c>
      <c r="AP156" s="27" t="s">
        <v>1635</v>
      </c>
      <c r="AQ156" s="27" t="s">
        <v>1635</v>
      </c>
      <c r="AR156" s="27">
        <v>0</v>
      </c>
      <c r="AS156" s="27" t="s">
        <v>1635</v>
      </c>
      <c r="AT156" s="82">
        <v>0</v>
      </c>
      <c r="AU156" s="27" t="s">
        <v>1635</v>
      </c>
      <c r="AV156" s="27" t="s">
        <v>1635</v>
      </c>
      <c r="AW156" s="27">
        <v>0</v>
      </c>
      <c r="AX156" s="27" t="s">
        <v>1635</v>
      </c>
      <c r="AY156" s="82">
        <v>0</v>
      </c>
      <c r="AZ156" s="27" t="str">
        <f>(APPS('07-08 Teamsheets'!$H$2:$R$88,$A156,'07-08 Teamsheets'!$C$2:$C$88,AZ$1)+APPS('11-12 Teamsheets'!$H$2:$R$119,$A156,'11-12 Teamsheets'!$C$2:$C$119,AZ$1)+APPS('12-13 Teamsheets'!$H$2:$R$126,$A156,'12-13 Teamsheets'!$C$2:$C$126,AZ$1)+APPS('13-14 Teamsheets'!$H$2:$R$132,$A156,'13-14 Teamsheets'!$C$2:$C$132,AZ$1)+APPS('14-15 Teamsheets'!$H$2:$R$136,$A156,'14-15 Teamsheets'!$C$2:$C$136,AZ$1)) &amp; "(" &amp; (SUBS('07-08 Teamsheets'!$S$2:$Z$88,$A156,'07-08 Teamsheets'!$C$2:$C$88,AZ$1)+SUBS('11-12 Teamsheets'!$S$2:$Z$119,$A156,'11-12 Teamsheets'!$C$2:$C$119,AZ$1)+SUBS('12-13 Teamsheets'!$S$2:$Z$126,$A156,'12-13 Teamsheets'!$C$2:$C$126,AZ$1)+SUBS('13-14 Teamsheets'!$S$2:$Z$132,$A156,'13-14 Teamsheets'!$C$2:$C$132,AZ$1)+SUBS('14-15 Teamsheets'!$S$2:$Z$136,$A156,'14-15 Teamsheets'!$C$2:$C$136,AZ$1)) &amp; ")"</f>
        <v>0(0)</v>
      </c>
      <c r="BA156" s="27" t="str">
        <f>(GOALS('07-08 Teamsheets'!$H$2:$R$88,$A156,'07-08 Teamsheets'!$C$2:$C$88,AZ$1)+GOALS('11-12 Teamsheets'!$H$2:$R$119,$A156,'11-12 Teamsheets'!$C$2:$C$119,AZ$1)+GOALS('12-13 Teamsheets'!$H$2:$R$126,$A156,'12-13 Teamsheets'!$C$2:$C$126,AZ$1)+GOALS('13-14 Teamsheets'!$H$2:$R$132,$A156,'13-14 Teamsheets'!$C$2:$C$132,AZ$1)+GOALS('14-15 Teamsheets'!$H$2:$R$136,$A156,'14-15 Teamsheets'!$C$2:$C$136,AZ$1)) &amp; "(" &amp; (GOALS('07-08 Teamsheets'!$S$2:$Z$88,$A156,'07-08 Teamsheets'!$C$2:$C$88,AZ$1)+GOALS('11-12 Teamsheets'!$S$2:$Z$119,$A156,'11-12 Teamsheets'!$C$2:$C$119,AZ$1)+GOALS('12-13 Teamsheets'!$S$2:$Z$126,$A156,'12-13 Teamsheets'!$C$2:$C$126,AZ$1)+GOALS('13-14 Teamsheets'!$S$2:$Z$132,$A156,'13-14 Teamsheets'!$C$2:$C$132,AZ$1)+GOALS('14-15 Teamsheets'!$S$2:$Z$136,$A156,'14-15 Teamsheets'!$C$2:$C$136,AZ$1)) &amp; ")"</f>
        <v>0(0)</v>
      </c>
      <c r="BB156" s="27">
        <f>Clean_sheet('07-08 Teamsheets'!$C$2:$H$92,$A156,AZ$1)+Clean_sheet('11-12 Teamsheets'!$C$2:$H$119,$A156,AZ$1)+Clean_sheet('12-13 Teamsheets'!$C$2:$H$126,$A156,AZ$1)+Clean_sheet('13-14 Teamsheets'!$C$2:$H$132,$A156,AZ$1)+Clean_sheet('14-15 Teamsheets'!$C$2:$H$136,$A156,AZ$1)</f>
        <v>0</v>
      </c>
      <c r="BC156" s="27" t="str">
        <f>(CARDS('07-08 Teamsheets'!$H$2:$Z$88,$A156,$CX$2,'07-08 Teamsheets'!$C$2:$C$88,AZ$1)+CARDS('11-12 Teamsheets'!$H$2:$Z$119,$A156,$CX$2,'11-12 Teamsheets'!$C$2:$C$119,AZ$1)+CARDS('12-13 Teamsheets'!$H$2:$Z$126,$A156,$CX$2,'12-13 Teamsheets'!$C$2:$C$126,AZ$1)+CARDS('13-14 Teamsheets'!$H$2:$Z$132,$A156,$CX$2,'13-14 Teamsheets'!$C$2:$C$132,AZ$1)+CARDS('14-15 Teamsheets'!$H$2:$Z$136,$A156,$CX$2,'14-15 Teamsheets'!$C$2:$C$136,AZ$1)) &amp; "(" &amp; (CARDS('07-08 Teamsheets'!$H$2:$Z$88,$A156,$CX$3,'07-08 Teamsheets'!$C$2:$C$88,AZ$1)+CARDS('11-12 Teamsheets'!$H$2:$Z$119,$A156,$CX$3,'11-12 Teamsheets'!$C$2:$C$119,AZ$1)+CARDS('12-13 Teamsheets'!$H$2:$Z$126,$A156,$CX$3,'12-13 Teamsheets'!$C$2:$C$126,AZ$1)+CARDS('13-14 Teamsheets'!$H$2:$Z$132,$A156,$CX$3,'13-14 Teamsheets'!$C$2:$C$132,AZ$1)+CARDS('14-15 Teamsheets'!$H$2:$Z$136,$A156,$CX$3,'14-15 Teamsheets'!$C$2:$C$136,AZ$1)) &amp; ")"</f>
        <v>0(0)</v>
      </c>
      <c r="BD156" s="82">
        <f>MINS_PLAYED('07-08 Teamsheets'!$H$2:$R$88,$A156,'07-08 Teamsheets'!$C$2:$C$88,AZ$1)+MINS_PLAYED('11-12 Teamsheets'!$H$2:$R$119,$A156,'11-12 Teamsheets'!$C$2:$C$119,AZ$1)+MINS_PLAYED('12-13 Teamsheets'!$H$2:$R$126,$A156,'12-13 Teamsheets'!$C$2:$C$126,AZ$1)+MINS_PLAYED('13-14 Teamsheets'!$H$2:$R$132,$A156,'13-14 Teamsheets'!$C$2:$C$132,AZ$1)+MINS_PLAYED('14-15 Teamsheets'!$H$2:$R$136,$A156,'14-15 Teamsheets'!$C$2:$C$136,AZ$1)+MINS_AS_SUB('07-08 Teamsheets'!$S$2:$Z$88,$A156,'07-08 Teamsheets'!$C$2:$C$88,AZ$1)+MINS_AS_SUB('11-12 Teamsheets'!$S$2:$Z$119,$A156,'11-12 Teamsheets'!$C$2:$C$119,AZ$1)+MINS_AS_SUB('12-13 Teamsheets'!$S$2:$Z$126,$A156,'12-13 Teamsheets'!$C$2:$C$126,AZ$1)+MINS_AS_SUB('13-14 Teamsheets'!$S$2:$Z$132,$A156,'13-14 Teamsheets'!$C$2:$C$132,AZ$1)+MINS_AS_SUB('14-15 Teamsheets'!$S$2:$Z$136,$A156,'14-15 Teamsheets'!$C$2:$C$136,AZ$1)</f>
        <v>0</v>
      </c>
      <c r="BE156" s="27" t="str">
        <f>(APPS('08-09 Teamsheets'!$H$2:$R$92,$A156,'08-09 Teamsheets'!$C$2:$C$92,BE$1)+APPS('09-10 Teamsheets'!$H$2:$R$98,$A156,'09-10 Teamsheets'!$C$2:$C$98,BE$1)+APPS('10-11 Teamsheets'!$H$2:$R$107,$A156,'10-11 Teamsheets'!$C$2:$C$107,BE$1)+APPS('11-12 Teamsheets'!$H$2:$R$119,$A156,'11-12 Teamsheets'!$C$2:$C$119,BE$1)+APPS('12-13 Teamsheets'!$H$2:$R$126,$A156,'12-13 Teamsheets'!$C$2:$C$126,BE$1)+APPS('13-14 Teamsheets'!$H$2:$R$132,$A156,'13-14 Teamsheets'!$C$2:$C$132,BE$1)+APPS('14-15 Teamsheets'!$H$2:$R$136,$A156,'14-15 Teamsheets'!$C$2:$C$136,BE$1)) &amp; "(" &amp; (SUBS('08-09 Teamsheets'!$S$2:$Z$92,$A156,'08-09 Teamsheets'!$C$2:$C$92,BE$1)+SUBS('09-10 Teamsheets'!$S$2:$Z$98,$A156,'09-10 Teamsheets'!$C$2:$C$98,BE$1)+SUBS('10-11 Teamsheets'!$S$2:$Z$107,$A156,'10-11 Teamsheets'!$C$2:$C$107,BE$1)+SUBS('11-12 Teamsheets'!$S$2:$Z$119,$A156,'11-12 Teamsheets'!$C$2:$C$119,BE$1)+SUBS('12-13 Teamsheets'!$S$2:$Z$126,$A156,'12-13 Teamsheets'!$C$2:$C$126,BE$1)+SUBS('13-14 Teamsheets'!$S$2:$Z$132,$A156,'13-14 Teamsheets'!$C$2:$C$132,BE$1)+SUBS('14-15 Teamsheets'!$S$2:$Z$136,$A156,'14-15 Teamsheets'!$C$2:$C$136,BE$1)) &amp; ")"</f>
        <v>0(0)</v>
      </c>
      <c r="BF156" s="27" t="str">
        <f>(GOALS('08-09 Teamsheets'!$H$2:$R$92,$A156,'08-09 Teamsheets'!$C$2:$C$92,BE$1)+GOALS('09-10 Teamsheets'!$H$2:$R$98,$A156,'09-10 Teamsheets'!$C$2:$C$98,BE$1)+GOALS('10-11 Teamsheets'!$H$2:$R$107,$A156,'10-11 Teamsheets'!$C$2:$C$107,BE$1)+GOALS('11-12 Teamsheets'!$H$2:$R$119,$A156,'11-12 Teamsheets'!$C$2:$C$119,BE$1)+GOALS('12-13 Teamsheets'!$H$2:$R$126,$A156,'12-13 Teamsheets'!$C$2:$C$126,BE$1)+GOALS('13-14 Teamsheets'!$H$2:$R$132,$A156,'13-14 Teamsheets'!$C$2:$C$132,BE$1)+GOALS('14-15 Teamsheets'!$H$2:$R$136,$A156,'14-15 Teamsheets'!$C$2:$C$136,BE$1)) &amp; "(" &amp; (GOALS('08-09 Teamsheets'!$S$2:$Z$92,$A156,'08-09 Teamsheets'!$C$2:$C$92,BE$1)+GOALS('09-10 Teamsheets'!$S$2:$Z$98,$A156,'09-10 Teamsheets'!$C$2:$C$98,BE$1)+GOALS('10-11 Teamsheets'!$S$2:$Z$107,$A156,'10-11 Teamsheets'!$C$2:$C$107,BE$1)+GOALS('11-12 Teamsheets'!$S$2:$Z$119,$A156,'11-12 Teamsheets'!$C$2:$C$119,BE$1)+GOALS('12-13 Teamsheets'!$S$2:$Z$126,$A156,'12-13 Teamsheets'!$C$2:$C$126,BE$1)+GOALS('13-14 Teamsheets'!$S$2:$Z$132,$A156,'13-14 Teamsheets'!$C$2:$C$132,BE$1)+GOALS('14-15 Teamsheets'!$S$2:$Z$136,$A156,'14-15 Teamsheets'!$C$2:$C$136,BE$1)) &amp; ")"</f>
        <v>0(0)</v>
      </c>
      <c r="BG156" s="27">
        <f>Clean_sheet('08-09 Teamsheets'!$C$2:$H$92,$A156,BE$1)+Clean_sheet('09-10 Teamsheets'!$C$2:$H$98,$A156,BE$1)+Clean_sheet('10-11 Teamsheets'!$C$2:$H$107,$A156,BE$1)+Clean_sheet('11-12 Teamsheets'!$C$2:$H$119,$A156,BE$1)+Clean_sheet('12-13 Teamsheets'!$C$2:$H$126,$A156,BE$1)+Clean_sheet('13-14 Teamsheets'!$C$2:$H$132,$A156,BE$1)+Clean_sheet('14-15 Teamsheets'!$C$2:$H$136,$A156,BE$1)</f>
        <v>0</v>
      </c>
      <c r="BH156" s="27" t="str">
        <f>(CARDS('08-09 Teamsheets'!$H$2:$Z$92,$A156,$CX$2,'08-09 Teamsheets'!$C$2:$C$92,BE$1)+CARDS('09-10 Teamsheets'!$H$2:$Z$98,$A156,$CX$2,'09-10 Teamsheets'!$C$2:$C$98,BE$1)+CARDS('10-11 Teamsheets'!$H$2:$Z$107,$A156,$CX$2,'10-11 Teamsheets'!$C$2:$C$107,BE$1)+CARDS('11-12 Teamsheets'!$H$2:$Z$119,$A156,$CX$2,'11-12 Teamsheets'!$C$2:$C$119,BE$1)+CARDS('12-13 Teamsheets'!$H$2:$Z$126,$A156,$CX$2,'12-13 Teamsheets'!$C$2:$C$126,BE$1)+CARDS('13-14 Teamsheets'!$H$2:$Z$132,$A156,$CX$2,'13-14 Teamsheets'!$C$2:$C$132,BE$1)+CARDS('14-15 Teamsheets'!$H$2:$Z$136,$A156,$CX$2,'14-15 Teamsheets'!$C$2:$C$136,BE$1)) &amp; "(" &amp; (CARDS('08-09 Teamsheets'!$H$2:$Z$92,$A156,$CX$3,'08-09 Teamsheets'!$C$2:$C$92,BE$1)+CARDS('09-10 Teamsheets'!$H$2:$Z$98,$A156,$CX$3,'09-10 Teamsheets'!$C$2:$C$98,BE$1)+CARDS('10-11 Teamsheets'!$H$2:$Z$107,$A156,$CX$3,'10-11 Teamsheets'!$C$2:$C$107,BE$1)+CARDS('11-12 Teamsheets'!$H$2:$Z$119,$A156,$CX$3,'11-12 Teamsheets'!$C$2:$C$119,BE$1)+CARDS('12-13 Teamsheets'!$H$2:$Z$126,$A156,$CX$3,'12-13 Teamsheets'!$C$2:$C$126,BE$1)+CARDS('13-14 Teamsheets'!$H$2:$Z$132,$A156,$CX$3,'13-14 Teamsheets'!$C$2:$C$132,BE$1)+CARDS('14-15 Teamsheets'!$H$2:$Z$136,$A156,$CX$3,'14-15 Teamsheets'!$C$2:$C$136,BE$1)) &amp; ")"</f>
        <v>0(0)</v>
      </c>
      <c r="BI156" s="82">
        <f>MINS_PLAYED('08-09 Teamsheets'!$H$2:$R$92,$A156,'08-09 Teamsheets'!$C$2:$C$92,BE$1)+MINS_PLAYED('09-10 Teamsheets'!$H$2:$R$98,$A156,'09-10 Teamsheets'!$C$2:$C$98,BE$1)+ MINS_AS_SUB('08-09 Teamsheets'!$S$2:$Z$92,$A156,'08-09 Teamsheets'!$C$2:$C$92,BE$1)+ MINS_AS_SUB('09-10 Teamsheets'!$S$2:$Z$98,$A156,'09-10 Teamsheets'!$C$2:$C$98,BE$1)+MINS_PLAYED('10-11 Teamsheets'!$H$2:$R$107,$A156,'10-11 Teamsheets'!$C$2:$C$107,BE$1)+MINS_AS_SUB('10-11 Teamsheets'!$S$2:$Z$107,$A156,'10-11 Teamsheets'!$C$2:$C$107,BE$1)+MINS_PLAYED('11-12 Teamsheets'!$H$2:$R$119,$A156,'11-12 Teamsheets'!$C$2:$C$119,BE$1)+MINS_AS_SUB('11-12 Teamsheets'!$S$2:$Z$119,$A156,'11-12 Teamsheets'!$C$2:$C$119,BE$1)+MINS_PLAYED('12-13 Teamsheets'!$H$2:$R$126,$A156,'12-13 Teamsheets'!$C$2:$C$126,BE$1)+MINS_AS_SUB('12-13 Teamsheets'!$S$2:$Z$126,$A156,'12-13 Teamsheets'!$C$2:$C$126,BE$1)+MINS_PLAYED('13-14 Teamsheets'!$H$2:$R$132,$A156,'13-14 Teamsheets'!$C$2:$C$132,BE$1)+MINS_AS_SUB('13-14 Teamsheets'!$S$2:$Z$132,$A156,'13-14 Teamsheets'!$C$2:$C$132,BE$1)+MINS_PLAYED('14-15 Teamsheets'!$H$2:$R$136,$A156,'14-15 Teamsheets'!$C$2:$C$136,BE$1)+MINS_AS_SUB('14-15 Teamsheets'!$S$2:$Z$136,$A156,'14-15 Teamsheets'!$C$2:$C$136,BE$1)</f>
        <v>0</v>
      </c>
      <c r="BJ156" s="27" t="str">
        <f>(APPS('07-08 Teamsheets'!$H$2:$R$88,$A156,'07-08 Teamsheets'!$C$2:$C$88,BJ$1)+APPS('08-09 Teamsheets'!$H$2:$R$92,$A156,'08-09 Teamsheets'!$C$2:$C$92,BJ$1)+APPS('09-10 Teamsheets'!$H$2:$R$98,$A156,'09-10 Teamsheets'!$C$2:$C$98,BJ$1)+APPS('10-11 Teamsheets'!$H$2:$R$106,$A156,'10-11 Teamsheets'!$C$2:$C$106,BJ$1)+APPS('11-12 Teamsheets'!$H$2:$R$119,$A156,'11-12 Teamsheets'!$C$2:$C$119,BJ$1)+APPS('12-13 Teamsheets'!$H$2:$R$126,$A156,'12-13 Teamsheets'!$C$2:$C$126,BJ$1)+APPS('13-14 Teamsheets'!$H$2:$R$132,$A156,'13-14 Teamsheets'!$C$2:$C$132,BJ$1)+APPS('14-15 Teamsheets'!$H$2:$R$136,$A156,'14-15 Teamsheets'!$C$2:$C$136,BJ$1)) &amp; "(" &amp; (SUBS('07-08 Teamsheets'!$S$2:$Z$88,$A156,'07-08 Teamsheets'!$C$2:$C$88,BJ$1)+SUBS('08-09 Teamsheets'!$S$2:$Z$92,$A156,'08-09 Teamsheets'!$C$2:$C$92,BJ$1)+SUBS('09-10 Teamsheets'!$S$2:$Z$98,$A156,'09-10 Teamsheets'!$C$2:$C$98,BJ$1)+SUBS('10-11 Teamsheets'!$S$2:$Z$106,$A156,'10-11 Teamsheets'!$C$2:$C$106,BJ$1)+SUBS('11-12 Teamsheets'!$S$2:$Z$119,$A156,'11-12 Teamsheets'!$C$2:$C$119,BJ$1)+SUBS('12-13 Teamsheets'!$S$2:$Z$126,$A156,'12-13 Teamsheets'!$C$2:$C$126,BJ$1)+SUBS('13-14 Teamsheets'!$S$2:$Z$132,$A156,'13-14 Teamsheets'!$C$2:$C$132,BJ$1)+SUBS('14-15 Teamsheets'!$S$2:$Z$136,$A156,'14-15 Teamsheets'!$C$2:$C$136,BJ$1)) &amp; ")"</f>
        <v>0(0)</v>
      </c>
      <c r="BK156" s="27" t="str">
        <f>(GOALS('07-08 Teamsheets'!$H$2:$R$88,$A156,'07-08 Teamsheets'!$C$2:$C$88,BJ$1)+GOALS('08-09 Teamsheets'!$H$2:$R$92,$A156,'08-09 Teamsheets'!$C$2:$C$92,BJ$1)+GOALS('09-10 Teamsheets'!$H$2:$R$98,$A156,'09-10 Teamsheets'!$C$2:$C$98,BJ$1)+GOALS('10-11 Teamsheets'!$H$2:$R$106,$A156,'10-11 Teamsheets'!$C$2:$C$106,BJ$1)+GOALS('11-12 Teamsheets'!$H$2:$R$119,$A156,'11-12 Teamsheets'!$C$2:$C$119,BJ$1)+GOALS('12-13 Teamsheets'!$H$2:$R$126,$A156,'12-13 Teamsheets'!$C$2:$C$126,BJ$1)+GOALS('13-14 Teamsheets'!$H$2:$R$132,$A156,'13-14 Teamsheets'!$C$2:$C$132,BJ$1)+GOALS('14-15 Teamsheets'!$H$2:$R$136,$A156,'14-15 Teamsheets'!$C$2:$C$136,BJ$1)) &amp; "(" &amp; (GOALS('07-08 Teamsheets'!$S$2:$Z$88,$A156,'07-08 Teamsheets'!$C$2:$C$88,BJ$1)+GOALS('08-09 Teamsheets'!$S$2:$Z$92,$A156,'08-09 Teamsheets'!$C$2:$C$92,BJ$1)+GOALS('09-10 Teamsheets'!$S$2:$Z$98,$A156,'09-10 Teamsheets'!$C$2:$C$98,BJ$1)+GOALS('10-11 Teamsheets'!$S$2:$Z$106,$A156,'10-11 Teamsheets'!$C$2:$C$106,BJ$1)+GOALS('11-12 Teamsheets'!$S$2:$Z$119,$A156,'11-12 Teamsheets'!$C$2:$C$119,BJ$1)+GOALS('12-13 Teamsheets'!$S$2:$Z$126,$A156,'12-13 Teamsheets'!$C$2:$C$126,BJ$1)+GOALS('13-14 Teamsheets'!$S$2:$Z$132,$A156,'13-14 Teamsheets'!$C$2:$C$132,BJ$1)+GOALS('14-15 Teamsheets'!$S$2:$Z$136,$A156,'14-15 Teamsheets'!$C$2:$C$136,BJ$1)) &amp; ")"</f>
        <v>0(0)</v>
      </c>
      <c r="BL156" s="27">
        <f>Clean_sheet('07-08 Teamsheets'!$C$2:$H$92,$A156,BJ$1)+Clean_sheet('08-09 Teamsheets'!$C$2:$H$92,$A156,BJ$1)+Clean_sheet('09-10 Teamsheets'!$C$2:$H$98,$A156,BJ$1)+Clean_sheet('10-11 Teamsheets'!$C$2:$H$106,$A156,BJ$1)+Clean_sheet('11-12 Teamsheets'!$C$2:$H$119,$A156,BJ$1)+Clean_sheet('12-13 Teamsheets'!$C$2:$H$126,$A156,BJ$1)+Clean_sheet('13-14 Teamsheets'!$C$2:$H$132,$A156,BJ$1)+Clean_sheet('14-15 Teamsheets'!$C$2:$H$136,$A156,BJ$1)</f>
        <v>0</v>
      </c>
      <c r="BM156" s="27" t="str">
        <f>(CARDS('07-08 Teamsheets'!$H$2:$Z$88,$A156,$CX$2,'07-08 Teamsheets'!$C$2:$C$88,BJ$1)+CARDS('08-09 Teamsheets'!$H$2:$Z$92,$A156,$CX$2,'08-09 Teamsheets'!$C$2:$C$92,BJ$1)+CARDS('09-10 Teamsheets'!$H$2:$Z$98,$A156,$CX$2,'09-10 Teamsheets'!$C$2:$C$98,BJ$1)+CARDS('10-11 Teamsheets'!$H$2:$Z$106,$A156,$CX$2,'10-11 Teamsheets'!$C$2:$C$106,BJ$1)+CARDS('11-12 Teamsheets'!$H$2:$Z$119,$A156,$CX$2,'11-12 Teamsheets'!$C$2:$C$119,BJ$1)+CARDS('12-13 Teamsheets'!$H$2:$Z$126,$A156,$CX$2,'12-13 Teamsheets'!$C$2:$C$126,BJ$1)+CARDS('13-14 Teamsheets'!$H$2:$Z$132,$A156,$CX$2,'13-14 Teamsheets'!$C$2:$C$132,BJ$1)+CARDS('14-15 Teamsheets'!$H$2:$Z$136,$A156,$CX$2,'14-15 Teamsheets'!$C$2:$C$136,BJ$1)) &amp; "(" &amp; (CARDS('07-08 Teamsheets'!$H$2:$Z$88,$A156,$CX$3,'07-08 Teamsheets'!$C$2:$C$88,BJ$1)+CARDS('08-09 Teamsheets'!$H$2:$Z$92,$A156,$CX$3,'08-09 Teamsheets'!$C$2:$C$92,BJ$1)+CARDS('09-10 Teamsheets'!$H$2:$Z$98,$A156,$CX$3,'09-10 Teamsheets'!$C$2:$C$98,BJ$1)+CARDS('10-11 Teamsheets'!$H$2:$Z$106,$A156,$CX$3,'10-11 Teamsheets'!$C$2:$C$106,BJ$1)+CARDS('11-12 Teamsheets'!$H$2:$Z$119,$A156,$CX$3,'11-12 Teamsheets'!$C$2:$C$119,BJ$1)+CARDS('12-13 Teamsheets'!$H$2:$Z$126,$A156,$CX$3,'12-13 Teamsheets'!$C$2:$C$126,BJ$1)+CARDS('13-14 Teamsheets'!$H$2:$Z$132,$A156,$CX$3,'13-14 Teamsheets'!$C$2:$C$132,BJ$1)+CARDS('14-15 Teamsheets'!$H$2:$Z$136,$A156,$CX$3,'14-15 Teamsheets'!$C$2:$C$136,BJ$1)) &amp; ")"</f>
        <v>0(0)</v>
      </c>
      <c r="BN156" s="82">
        <f>MINS_PLAYED('07-08 Teamsheets'!$H$2:$R$88,$A156,'07-08 Teamsheets'!$C$2:$C$88,BJ$1)+MINS_PLAYED('08-09 Teamsheets'!$H$2:$R$92,$A156,'08-09 Teamsheets'!$C$2:$C$92,BJ$1)+MINS_PLAYED('09-10 Teamsheets'!$H$2:$R$98,$A156,'09-10 Teamsheets'!$C$2:$C$98,BJ$1)+MINS_PLAYED('10-11 Teamsheets'!$H$2:$R$106,$A156,'10-11 Teamsheets'!$C$2:$C$106,BJ$1)+MINS_PLAYED('11-12 Teamsheets'!$H$2:$R$119,$A156,'11-12 Teamsheets'!$C$2:$C$119,BJ$1)+MINS_PLAYED('12-13 Teamsheets'!$H$2:$R$126,$A156,'12-13 Teamsheets'!$C$2:$C$126,BJ$1)+MINS_PLAYED('13-14 Teamsheets'!$H$2:$R$132,$A156,'13-14 Teamsheets'!$C$2:$C$132,BJ$1)+MINS_PLAYED('14-15 Teamsheets'!$H$2:$R$136,$A156,'14-15 Teamsheets'!$C$2:$C$136,BJ$1)+MINS_AS_SUB('07-08 Teamsheets'!$S$2:$Z$88,$A156,'07-08 Teamsheets'!$C$2:$C$88,BJ$1)+MINS_AS_SUB('08-09 Teamsheets'!$S$2:$Z$92,$A156,'08-09 Teamsheets'!$C$2:$C$92,BJ$1)+MINS_AS_SUB('09-10 Teamsheets'!$S$2:$Z$98,$A156,'09-10 Teamsheets'!$C$2:$C$98,BJ$1)+MINS_AS_SUB('10-11 Teamsheets'!$S$2:$Z$106,$A156,'10-11 Teamsheets'!$C$2:$C$106,BJ$1)+MINS_AS_SUB('11-12 Teamsheets'!$S$2:$Z$119,$A156,'11-12 Teamsheets'!$C$2:$C$119,BJ$1)+MINS_AS_SUB('12-13 Teamsheets'!$S$2:$Z$126,$A156,'12-13 Teamsheets'!$C$2:$C$126,BJ$1)+MINS_AS_SUB('13-14 Teamsheets'!$S$2:$Z$132,$A156,'13-14 Teamsheets'!$C$2:$C$132,BJ$1)+MINS_AS_SUB('14-15 Teamsheets'!$S$2:$Z$136,$A156,'14-15 Teamsheets'!$C$2:$C$136,BJ$1)</f>
        <v>0</v>
      </c>
      <c r="BO156" s="27" t="str">
        <f>(APPS('07-08 Teamsheets'!$H$2:$R$88,$A156,'07-08 Teamsheets'!$C$2:$C$88,BO$1)+APPS('08-09 Teamsheets'!$H$2:$R$92,$A156,'08-09 Teamsheets'!$C$2:$C$92,BO$1)+APPS('09-10 Teamsheets'!$H$2:$R$98,$A156,'09-10 Teamsheets'!$C$2:$C$98,BO$1)+APPS('10-11 Teamsheets'!$H$2:$R$106,$A156,'10-11 Teamsheets'!$C$2:$C$106,BO$1)+APPS('11-12 Teamsheets'!$H$2:$R$119,$A156,'11-12 Teamsheets'!$C$2:$C$119,BO$1)+APPS('12-13 Teamsheets'!$H$2:$R$126,$A156,'12-13 Teamsheets'!$C$2:$C$126,BO$1)+APPS('13-14 Teamsheets'!$H$2:$R$132,$A156,'13-14 Teamsheets'!$C$2:$C$132,BO$1)+APPS('14-15 Teamsheets'!$H$2:$R$136,$A156,'14-15 Teamsheets'!$C$2:$C$136,BO$1)) &amp; "(" &amp; (SUBS('07-08 Teamsheets'!$S$2:$Z$88,$A156,'07-08 Teamsheets'!$C$2:$C$88,BO$1)+SUBS('08-09 Teamsheets'!$S$2:$Z$92,$A156,'08-09 Teamsheets'!$C$2:$C$92,BO$1)+SUBS('09-10 Teamsheets'!$S$2:$Z$98,$A156,'09-10 Teamsheets'!$C$2:$C$98,BO$1)+SUBS('10-11 Teamsheets'!$S$2:$Z$106,$A156,'10-11 Teamsheets'!$C$2:$C$106,BO$1)+SUBS('11-12 Teamsheets'!$S$2:$Z$119,$A156,'11-12 Teamsheets'!$C$2:$C$119,BO$1)+SUBS('12-13 Teamsheets'!$S$2:$Z$126,$A156,'12-13 Teamsheets'!$C$2:$C$126,BO$1)+SUBS('13-14 Teamsheets'!$S$2:$Z$132,$A156,'13-14 Teamsheets'!$C$2:$C$132,BO$1)+SUBS('14-15 Teamsheets'!$S$2:$Z$136,$A156,'14-15 Teamsheets'!$C$2:$C$136,BO$1)) &amp; ")"</f>
        <v>0(0)</v>
      </c>
      <c r="BP156" s="27" t="str">
        <f>(GOALS('07-08 Teamsheets'!$H$2:$R$88,$A156,'07-08 Teamsheets'!$C$2:$C$88,BO$1)+GOALS('08-09 Teamsheets'!$H$2:$R$92,$A156,'08-09 Teamsheets'!$C$2:$C$92,BO$1)+GOALS('09-10 Teamsheets'!$H$2:$R$98,$A156,'09-10 Teamsheets'!$C$2:$C$98,BO$1)+GOALS('10-11 Teamsheets'!$H$2:$R$106,$A156,'10-11 Teamsheets'!$C$2:$C$106,BO$1)+GOALS('11-12 Teamsheets'!$H$2:$R$119,$A156,'11-12 Teamsheets'!$C$2:$C$119,BO$1)+GOALS('12-13 Teamsheets'!$H$2:$R$126,$A156,'12-13 Teamsheets'!$C$2:$C$126,BO$1)+GOALS('13-14 Teamsheets'!$H$2:$R$132,$A156,'13-14 Teamsheets'!$C$2:$C$132,BO$1)+GOALS('14-15 Teamsheets'!$H$2:$R$136,$A156,'14-15 Teamsheets'!$C$2:$C$136,BO$1)) &amp; "(" &amp; (GOALS('07-08 Teamsheets'!$S$2:$Z$88,$A156,'07-08 Teamsheets'!$C$2:$C$88,BO$1)+GOALS('08-09 Teamsheets'!$S$2:$Z$92,$A156,'08-09 Teamsheets'!$C$2:$C$92,BO$1)+GOALS('09-10 Teamsheets'!$S$2:$Z$98,$A156,'09-10 Teamsheets'!$C$2:$C$98,BO$1)+GOALS('10-11 Teamsheets'!$S$2:$Z$106,$A156,'10-11 Teamsheets'!$C$2:$C$106,BO$1)+GOALS('11-12 Teamsheets'!$S$2:$Z$119,$A156,'11-12 Teamsheets'!$C$2:$C$119,BO$1)+GOALS('12-13 Teamsheets'!$S$2:$Z$126,$A156,'12-13 Teamsheets'!$C$2:$C$126,BO$1)+GOALS('13-14 Teamsheets'!$S$2:$Z$132,$A156,'13-14 Teamsheets'!$C$2:$C$132,BO$1)+GOALS('14-15 Teamsheets'!$S$2:$Z$136,$A156,'14-15 Teamsheets'!$C$2:$C$136,BO$1)) &amp; ")"</f>
        <v>0(0)</v>
      </c>
      <c r="BQ156" s="27">
        <f>Clean_sheet('07-08 Teamsheets'!$C$2:$H$92,$A156,BO$1)+Clean_sheet('08-09 Teamsheets'!$C$2:$H$92,$A156,BO$1)+Clean_sheet('09-10 Teamsheets'!$C$2:$H$98,$A156,BO$1)+Clean_sheet('10-11 Teamsheets'!$C$2:$H$106,$A156,BO$1)+Clean_sheet('11-12 Teamsheets'!$C$2:$H$119,$A156,BO$1)+Clean_sheet('12-13 Teamsheets'!$C$2:$H$126,$A156,BO$1)+Clean_sheet('13-14 Teamsheets'!$C$2:$H$132,$A156,BO$1)+Clean_sheet('14-15 Teamsheets'!$C$2:$H$136,$A156,BO$1)</f>
        <v>0</v>
      </c>
      <c r="BR156" s="27" t="str">
        <f>(CARDS('07-08 Teamsheets'!$H$2:$Z$88,$A156,$CX$2,'07-08 Teamsheets'!$C$2:$C$88,BO$1)+CARDS('08-09 Teamsheets'!$H$2:$Z$92,$A156,$CX$2,'08-09 Teamsheets'!$C$2:$C$92,BO$1)+CARDS('09-10 Teamsheets'!$H$2:$Z$98,$A156,$CX$2,'09-10 Teamsheets'!$C$2:$C$98,BO$1)+CARDS('10-11 Teamsheets'!$H$2:$Z$106,$A156,$CX$2,'10-11 Teamsheets'!$C$2:$C$106,BO$1)+CARDS('11-12 Teamsheets'!$H$2:$Z$119,$A156,$CX$2,'11-12 Teamsheets'!$C$2:$C$119,BO$1)+CARDS('12-13 Teamsheets'!$H$2:$Z$126,$A156,$CX$2,'12-13 Teamsheets'!$C$2:$C$126,BO$1)+CARDS('13-14 Teamsheets'!$H$2:$Z$132,$A156,$CX$2,'13-14 Teamsheets'!$C$2:$C$132,BO$1)+CARDS('14-15 Teamsheets'!$H$2:$Z$136,$A156,$CX$2,'14-15 Teamsheets'!$C$2:$C$136,BO$1)) &amp; "(" &amp; (CARDS('07-08 Teamsheets'!$H$2:$Z$88,$A156,$CX$3,'07-08 Teamsheets'!$C$2:$C$88,BO$1)+CARDS('08-09 Teamsheets'!$H$2:$Z$92,$A156,$CX$3,'08-09 Teamsheets'!$C$2:$C$92,BO$1)+CARDS('09-10 Teamsheets'!$H$2:$Z$98,$A156,$CX$3,'09-10 Teamsheets'!$C$2:$C$98,BO$1)+CARDS('10-11 Teamsheets'!$H$2:$Z$106,$A156,$CX$3,'10-11 Teamsheets'!$C$2:$C$106,BO$1)+CARDS('11-12 Teamsheets'!$H$2:$Z$119,$A156,$CX$3,'11-12 Teamsheets'!$C$2:$C$119,BO$1)+CARDS('12-13 Teamsheets'!$H$2:$Z$126,$A156,$CX$3,'12-13 Teamsheets'!$C$2:$C$126,BO$1)+CARDS('13-14 Teamsheets'!$H$2:$Z$132,$A156,$CX$3,'13-14 Teamsheets'!$C$2:$C$132,BO$1)+CARDS('14-15 Teamsheets'!$H$2:$Z$136,$A156,$CX$3,'14-15 Teamsheets'!$C$2:$C$136,BO$1)) &amp; ")"</f>
        <v>0(0)</v>
      </c>
      <c r="BS156" s="82">
        <f>MINS_PLAYED('07-08 Teamsheets'!$H$2:$R$88,$A156,'07-08 Teamsheets'!$C$2:$C$88,BO$1)+MINS_PLAYED('08-09 Teamsheets'!$H$2:$R$92,$A156,'08-09 Teamsheets'!$C$2:$C$92,BO$1)+MINS_PLAYED('09-10 Teamsheets'!$H$2:$R$98,$A156,'09-10 Teamsheets'!$C$2:$C$98,BO$1)+MINS_PLAYED('10-11 Teamsheets'!$H$2:$R$106,$A156,'10-11 Teamsheets'!$C$2:$C$106,BO$1)+MINS_PLAYED('11-12 Teamsheets'!$H$2:$R$119,$A156,'11-12 Teamsheets'!$C$2:$C$119,BO$1)+MINS_PLAYED('12-13 Teamsheets'!$H$2:$R$126,$A156,'12-13 Teamsheets'!$C$2:$C$126,BO$1)+MINS_PLAYED('13-14 Teamsheets'!$H$2:$R$132,$A156,'13-14 Teamsheets'!$C$2:$C$132,BO$1)+MINS_PLAYED('14-15 Teamsheets'!$H$2:$R$136,$A156,'14-15 Teamsheets'!$C$2:$C$136,BO$1)+MINS_AS_SUB('07-08 Teamsheets'!$S$2:$Z$88,$A156,'07-08 Teamsheets'!$C$2:$C$88,BO$1)+MINS_AS_SUB('08-09 Teamsheets'!$S$2:$Z$92,$A156,'08-09 Teamsheets'!$C$2:$C$92,BO$1)+MINS_AS_SUB('09-10 Teamsheets'!$S$2:$Z$98,$A156,'09-10 Teamsheets'!$C$2:$C$98,BO$1)+MINS_AS_SUB('10-11 Teamsheets'!$S$2:$Z$106,$A156,'10-11 Teamsheets'!$C$2:$C$106,BO$1)+MINS_AS_SUB('11-12 Teamsheets'!$S$2:$Z$119,$A156,'11-12 Teamsheets'!$C$2:$C$119,BO$1)+MINS_AS_SUB('12-13 Teamsheets'!$S$2:$Z$126,$A156,'12-13 Teamsheets'!$C$2:$C$126,BO$1)+MINS_AS_SUB('13-14 Teamsheets'!$S$2:$Z$132,$A156,'13-14 Teamsheets'!$C$2:$C$132,BO$1)+MINS_AS_SUB('14-15 Teamsheets'!$S$2:$Z$136,$A156,'14-15 Teamsheets'!$C$2:$C$136,BO$1)</f>
        <v>0</v>
      </c>
      <c r="BT156" s="71">
        <f>APPS('05-06 Teamsheets'!$H$2:$R$71,$A156,'05-06 Teamsheets'!$C$2:$C$71,B$1)+SUBS('05-06 Teamsheets'!$S$2:$W$71,$A156,'05-06 Teamsheets'!$C$2:$C$71,B$1)+APPS('06-07 Teamsheets'!$H$2:$R$83,$A156,'06-07 Teamsheets'!$C$2:$C$83,G$1)+SUBS('06-07 Teamsheets'!$S$2:$Z$83,$A156,'06-07 Teamsheets'!$C$2:$C$83,G$1)+APPS('07-08 Teamsheets'!$H$2:$R$88,$A156,'07-08 Teamsheets'!$C$2:$C$88,L$1)+SUBS('07-08 Teamsheets'!$S$2:$Z$88,$A156,'07-08 Teamsheets'!$C$2:$C$88,L$1)+APPS('08-09 Teamsheets'!$H$2:$R$92,$A156,'08-09 Teamsheets'!$C$2:$C$92,Q$1)+SUBS('08-09 Teamsheets'!$S$2:$Z$92,$A156,'08-09 Teamsheets'!$C$2:$C$92,Q$1)+APPS('09-10 Teamsheets'!$H$2:$R$98,$A156,'09-10 Teamsheets'!$C$2:$C$98,Q$1)+SUBS('09-10 Teamsheets'!$S$2:$Z$98,$A156,'09-10 Teamsheets'!$C$2:$C$98,Q$1)+APPS('10-11 Teamsheets'!$H$2:$R$107,$A156,'10-11 Teamsheets'!$C$2:$C$107,Q$1)+SUBS('10-11 Teamsheets'!$S$2:$Z$107,$A156,'10-11 Teamsheets'!$C$2:$C$107,Q$1)+APPS('11-12 Teamsheets'!$H$2:$R$119,$A156,'11-12 Teamsheets'!$C$2:$C$119,Q$1)+SUBS('11-12 Teamsheets'!$S$2:$Z$119,$A156,'11-12 Teamsheets'!$C$2:$C$119,Q$1)+APPS('12-13 Teamsheets'!$H$2:$R$126,$A156,'12-13 Teamsheets'!$C$2:$C$126,Q$1)+SUBS('12-13 Teamsheets'!$S$2:$Z$126,$A156,'12-13 Teamsheets'!$C$2:$C$126,Q$1)+APPS('13-14 Teamsheets'!$H$2:$R$132,$A156,'13-14 Teamsheets'!$C$2:$C$132,Q$1)+SUBS('13-14 Teamsheets'!$S$2:$Z$132,$A156,'13-14 Teamsheets'!$C$2:$C$132,Q$1)+APPS('14-15 Teamsheets'!$H$2:$R$136,$A156,'14-15 Teamsheets'!$C$2:$C$136,Q$1)+SUBS('14-15 Teamsheets'!$S$2:$Z$136,$A156,'14-15 Teamsheets'!$C$2:$C$136,Q$1)</f>
        <v>6</v>
      </c>
      <c r="BU156" s="132">
        <v>0</v>
      </c>
      <c r="BV156" s="27">
        <f>APPS('07-08 Teamsheets'!$H$2:$R$88,$A156,'07-08 Teamsheets'!$C$2:$C$88,AZ$1)+SUBS('07-08 Teamsheets'!$S$2:$Z$88,$A156,'07-08 Teamsheets'!$C$2:$C$88,AZ$1)+APPS('11-12 Teamsheets'!$H$2:$R$119,$A156,'11-12 Teamsheets'!$C$2:$C$119,AZ$1)+SUBS('11-12 Teamsheets'!$S$2:$Z$119,$A156,'11-12 Teamsheets'!$C$2:$C$119,AZ$1)+APPS('12-13 Teamsheets'!$H$2:$R$126,$A156,'12-13 Teamsheets'!$C$2:$C$126,AZ$1)+SUBS('12-13 Teamsheets'!$S$2:$Z$126,$A156,'12-13 Teamsheets'!$C$2:$C$126,AZ$1)+APPS('13-14 Teamsheets'!$H$2:$R$132,$A156,'13-14 Teamsheets'!$C$2:$C$132,AZ$1)+SUBS('13-14 Teamsheets'!$S$2:$Z$132,$A156,'13-14 Teamsheets'!$C$2:$C$132,AZ$1)+APPS('14-15 Teamsheets'!$H$2:$R$136,$A156,'14-15 Teamsheets'!$C$2:$C$136,AZ$1)+SUBS('14-15 Teamsheets'!$S$2:$Z$136,$A156,'14-15 Teamsheets'!$C$2:$C$136,AZ$1)+APPS('08-09 Teamsheets'!$H$2:$R$92,$A156,'08-09 Teamsheets'!$C$2:$C$92,BE$1)+APPS('09-10 Teamsheets'!$H$2:$R$98,$A156,'09-10 Teamsheets'!$C$2:$C$98,BE$1)+SUBS('08-09 Teamsheets'!$S$2:$Z$92,$A156,'08-09 Teamsheets'!$C$2:$C$92,BE$1)+SUBS('09-10 Teamsheets'!$S$2:$Z$98,$A156,'09-10 Teamsheets'!$C$2:$C$98,BE$1)+APPS('10-11 Teamsheets'!$H$2:$R$107,$A156,'10-11 Teamsheets'!$C$2:$C$107,BE$1)+SUBS('10-11 Teamsheets'!$S$2:$Z$107,$A156,'10-11 Teamsheets'!$C$2:$C$107,BE$1)+APPS('11-12 Teamsheets'!$H$2:$R$119,$A156,'11-12 Teamsheets'!$C$2:$C$119,BE$1)+SUBS('11-12 Teamsheets'!$S$2:$Z$119,$A156,'11-12 Teamsheets'!$C$2:$C$119,BE$1)+APPS('12-13 Teamsheets'!$H$2:$R$126,$A156,'12-13 Teamsheets'!$C$2:$C$126,BE$1)+SUBS('12-13 Teamsheets'!$S$2:$Z$126,$A156,'12-13 Teamsheets'!$C$2:$C$126,BE$1)+APPS('13-14 Teamsheets'!$H$2:$R$132,$A156,'13-14 Teamsheets'!$C$2:$C$132,BE$1)+SUBS('13-14 Teamsheets'!$S$2:$Z$132,$A156,'13-14 Teamsheets'!$C$2:$C$132,BE$1)+APPS('14-15 Teamsheets'!$H$2:$R$136,$A156,'14-15 Teamsheets'!$C$2:$C$136,BE$1)+SUBS('14-15 Teamsheets'!$S$2:$Z$136,$A156,'14-15 Teamsheets'!$C$2:$C$136,BE$1)</f>
        <v>0</v>
      </c>
      <c r="BW156" s="27">
        <f>APPS('07-08 Teamsheets'!$H$2:$R$88,$A156,'07-08 Teamsheets'!$C$2:$C$88,BJ$1)+APPS('08-09 Teamsheets'!$H$2:$R$92,$A156,'08-09 Teamsheets'!$C$2:$C$92,BJ$1)+APPS('09-10 Teamsheets'!$H$2:$R$98,$A156,'09-10 Teamsheets'!$C$2:$C$98,BJ$1)+SUBS('07-08 Teamsheets'!$S$2:$Z$88,$A156,'07-08 Teamsheets'!$C$2:$C$88,BJ$1)+SUBS('08-09 Teamsheets'!$S$2:$Z$92,$A156,'08-09 Teamsheets'!$C$2:$C$92,BJ$1)+SUBS('09-10 Teamsheets'!$S$2:$Z$98,$A156,'09-10 Teamsheets'!$C$2:$C$98,BJ$1)+APPS('10-11 Teamsheets'!$H$2:$R$107,$A156,'10-11 Teamsheets'!$C$2:$C$107,BJ$1)+SUBS('10-11 Teamsheets'!$S$2:$Z$107,$A156,'10-11 Teamsheets'!$C$2:$C$107,BJ$1)+APPS('11-12 Teamsheets'!$H$2:$R$119,$A156,'11-12 Teamsheets'!$C$2:$C$119,BJ$1)+SUBS('11-12 Teamsheets'!$S$2:$Z$111,$A156,'11-12 Teamsheets'!$C$2:$C$119,BJ$1)+APPS('12-13 Teamsheets'!$H$2:$R$126,$A156,'12-13 Teamsheets'!$C$2:$C$126,BJ$1)+SUBS('12-13 Teamsheets'!$S$2:$Z$118,$A156,'12-13 Teamsheets'!$C$2:$C$126,BJ$1)+APPS('13-14 Teamsheets'!$H$2:$R$132,$A156,'13-14 Teamsheets'!$C$2:$C$132,BJ$1)+SUBS('13-14 Teamsheets'!$S$2:$Z$124,$A156,'13-14 Teamsheets'!$C$2:$C$132,BJ$1)+APPS('14-15 Teamsheets'!$H$2:$R$136,$A156,'14-15 Teamsheets'!$C$2:$C$136,BJ$1)+SUBS('14-15 Teamsheets'!$S$2:$Z$128,$A156,'14-15 Teamsheets'!$C$2:$C$136,BJ$1)</f>
        <v>0</v>
      </c>
      <c r="BX156" s="27">
        <f>APPS('07-08 Teamsheets'!$H$2:$R$88,$A156,'07-08 Teamsheets'!$C$2:$C$88,BO$1)+APPS('08-09 Teamsheets'!$H$2:$R$92,$A156,'08-09 Teamsheets'!$C$2:$C$92,BO$1)+APPS('09-10 Teamsheets'!$H$2:$R$98,$A156,'09-10 Teamsheets'!$C$2:$C$98,BO$1)+SUBS('07-08 Teamsheets'!$S$2:$Z$88,$A156,'07-08 Teamsheets'!$C$2:$C$88,BO$1)+SUBS('08-09 Teamsheets'!$S$2:$Z$92,$A156,'08-09 Teamsheets'!$C$2:$C$92,BO$1)+SUBS('09-10 Teamsheets'!$S$2:$Z$98,$A156,'09-10 Teamsheets'!$C$2:$C$98,BO$1)+APPS('10-11 Teamsheets'!$H$2:$R$107,$A156,'10-11 Teamsheets'!$C$2:$C$107,BO$1)+SUBS('10-11 Teamsheets'!$S$2:$Z$107,$A156,'10-11 Teamsheets'!$C$2:$C$107,BO$1)+APPS('11-12 Teamsheets'!$H$2:$R$119,$A156,'11-12 Teamsheets'!$C$2:$C$119,BO$1)+SUBS('11-12 Teamsheets'!$S$2:$Z$119,$A156,'11-12 Teamsheets'!$C$2:$C$119,BO$1)+APPS('12-13 Teamsheets'!$H$2:$R$126,$A156,'12-13 Teamsheets'!$C$2:$C$126,BO$1)+SUBS('12-13 Teamsheets'!$S$2:$Z$126,$A156,'12-13 Teamsheets'!$C$2:$C$126,BO$1)+APPS('13-14 Teamsheets'!$H$2:$R$132,$A156,'13-14 Teamsheets'!$C$2:$C$132,BO$1)+SUBS('13-14 Teamsheets'!$S$2:$Z$132,$A156,'13-14 Teamsheets'!$C$2:$C$132,BO$1)+APPS('14-15 Teamsheets'!$H$2:$R$136,$A156,'14-15 Teamsheets'!$C$2:$C$136,BO$1)+SUBS('14-15 Teamsheets'!$S$2:$Z$136,$A156,'14-15 Teamsheets'!$C$2:$C$136,BO$1)</f>
        <v>0</v>
      </c>
      <c r="BY156" s="28">
        <f t="shared" si="55"/>
        <v>0</v>
      </c>
      <c r="BZ156" s="27" t="str">
        <f>(APPS('05-06 Teamsheets'!$H$2:$R$71,$A156) + APPS('06-07 Teamsheets'!$H$2:$R$83,$A156) +APPS('07-08 Teamsheets'!$H$2:$R$88,$A156) + APPS('08-09 Teamsheets'!$H$2:$R$92,$A156)+APPS('09-10 Teamsheets'!$H$2:$R$98,$A156)+APPS('10-11 Teamsheets'!$H$2:$R$107,$A156)+APPS('11-12 Teamsheets'!$H$2:$R$119,$A156)+APPS('12-13 Teamsheets'!$H$2:$R$126,$A156)+APPS('13-14 Teamsheets'!$H$2:$R$132,$A156)+APPS('14-15 Teamsheets'!$H$2:$R$136,$A156)) &amp; "(" &amp; (SUBS('05-06 Teamsheets'!$S$2:$W$71,$A156)+SUBS('06-07 Teamsheets'!$S$2:$Z$83,$A156)+SUBS('07-08 Teamsheets'!$S$2:$Z$88,$A156) +SUBS('08-09 Teamsheets'!$S$2:$Z$92,$A156)+SUBS('09-10 Teamsheets'!$S$2:$Z$98,$A156)+SUBS('10-11 Teamsheets'!$S$2:$Z$107,$A156)+SUBS('11-12 Teamsheets'!$S$2:$Z$119,$A156)+SUBS('12-13 Teamsheets'!$S$2:$Z$126,$A156)+SUBS('13-14 Teamsheets'!$S$2:$Z$132,$A156)+SUBS('14-15 Teamsheets'!$S$2:$Z$136,$A156)) &amp; ")"</f>
        <v>3(3)</v>
      </c>
      <c r="CA156" s="28">
        <f t="shared" si="56"/>
        <v>6</v>
      </c>
      <c r="CB156" s="71">
        <f>GOALS('05-06 Teamsheets'!$H$2:$W$71,$A156,'05-06 Teamsheets'!$C$2:$C$71,B$1)+GOALS('06-07 Teamsheets'!$H$2:$Z$83,$A156,'06-07 Teamsheets'!$C$2:$C$83,G$1)+GOALS('07-08 Teamsheets'!$H$2:$Z$88,$A156,'07-08 Teamsheets'!$C$2:$C$88,L$1)+GOALS('08-09 Teamsheets'!$H$2:$Z$92,$A156,'08-09 Teamsheets'!$C$2:$C$92,Q$1)+GOALS('09-10 Teamsheets'!$H$2:$Z$98,$A156,'09-10 Teamsheets'!$C$2:$C$98,Q$1)+GOALS('10-11 Teamsheets'!$H$2:$Z$107,$A156,'10-11 Teamsheets'!$C$2:$C$107,Q$1)+GOALS('11-12 Teamsheets'!$H$2:$Z$119,$A156,'11-12 Teamsheets'!$C$2:$C$119,Q$1)+GOALS('12-13 Teamsheets'!$H$2:$Z$126,$A156,'12-13 Teamsheets'!$C$2:$C$126,Q$1)+GOALS('13-14 Teamsheets'!$H$2:$Z$132,$A156,'13-14 Teamsheets'!$C$2:$C$132,Q$1)+GOALS('14-15 Teamsheets'!$H$2:$Z$136,$A156,'14-15 Teamsheets'!$C$2:$C$136,Q$1)</f>
        <v>0</v>
      </c>
      <c r="CC156" s="27">
        <f>GOALS('05-06 Teamsheets'!$H$2:$W$71,$A156,'05-06 Teamsheets'!$C$2:$C$71,V$1)+GOALS('05-06 Teamsheets'!$H$2:$W$71,$A156,'05-06 Teamsheets'!$C$2:$C$71,AA$1)+GOALS('06-07 Teamsheets'!$H$2:$Z$83,$A156,'06-07 Teamsheets'!$C$2:$C$83,AF$1)+GOALS('06-07 Teamsheets'!$H$2:$Z$83,$A156,'06-07 Teamsheets'!$C$2:$C$83,AK$1)+GOALS('07-08 Teamsheets'!$H$2:$Z$88,$A156,'07-08 Teamsheets'!$C$2:$C$88,AP$1)+GOALS('07-08 Teamsheets'!$H$2:$Z$88,$A156,'07-08 Teamsheets'!$C$2:$C$88,AU$1)+GOALS('07-08 Teamsheets'!$H$2:$Z$88,$A156,'07-08 Teamsheets'!$C$2:$C$88,AZ$1)+GOALS('11-12 Teamsheets'!$H$2:$Z$119,$A156,'11-12 Teamsheets'!$C$2:$C$119,AZ$1)+GOALS('12-13 Teamsheets'!$H$2:$Z$120,$A156,'12-13 Teamsheets'!$C$2:$C$120,AZ$1)+GOALS('13-14 Teamsheets'!$H$2:$Z$126,$A156,'13-14 Teamsheets'!$C$2:$C$126,AZ$1)+GOALS('14-15 Teamsheets'!$H$2:$Z$130,$A156,'14-15 Teamsheets'!$C$2:$C$130,AZ$1)+GOALS('08-09 Teamsheets'!$H$2:$Z$92,$A156,'08-09 Teamsheets'!$C$2:$C$92,BE$1)+GOALS('09-10 Teamsheets'!$H$2:$Z$98,$A156,'09-10 Teamsheets'!$C$2:$C$98,BE$1)+GOALS('10-11 Teamsheets'!$H$2:$Z$107,$A156,'10-11 Teamsheets'!$C$2:$C$107,BE$1)+GOALS('11-12 Teamsheets'!$H$2:$Z$119,$A156,'11-12 Teamsheets'!$C$2:$C$119,BE$1)+GOALS('12-13 Teamsheets'!$H$2:$Z$126,$A156,'12-13 Teamsheets'!$C$2:$C$126,BE$1)+GOALS('13-14 Teamsheets'!$H$2:$Z$132,$A156,'13-14 Teamsheets'!$C$2:$C$132,BE$1)+GOALS('14-15 Teamsheets'!$H$2:$Z$136,$A156,'14-15 Teamsheets'!$C$2:$C$136,BE$1)</f>
        <v>0</v>
      </c>
      <c r="CD156" s="27">
        <f>GOALS('07-08 Teamsheets'!$H$2:$Z$88,$A156,'07-08 Teamsheets'!$C$2:$C$88,BJ$1)
+GOALS('08-09 Teamsheets'!$H$2:$Z$92,$A156,'08-09 Teamsheets'!$C$2:$C$92,BJ$1)
+GOALS('09-10 Teamsheets'!$H$2:$Z$98,$A156,'09-10 Teamsheets'!$C$2:$C$98,BJ$1)
+GOALS('10-11 Teamsheets'!$H$2:$Z$107,$A156,'10-11 Teamsheets'!$C$2:$C$107,BJ$1)
+GOALS('11-12 Teamsheets'!$H$2:$Z$119,$A156,'11-12 Teamsheets'!$C$2:$C$119,BJ$1)
+GOALS('12-13 Teamsheets'!$H$2:$Z$124,$A156,'12-13 Teamsheets'!$C$2:$C$124,BJ$1)+GOALS('13-14 Teamsheets'!$H$2:$Z$130,$A156,'13-14 Teamsheets'!$C$2:$C$130,BJ$1)+GOALS('14-15 Teamsheets'!$H$2:$Z$134,$A156,'14-15 Teamsheets'!$C$2:$C$134,BJ$1)
+GOALS('07-08 Teamsheets'!$H$2:$Z$88,$A156,'07-08 Teamsheets'!$C$2:$C$88,BO$1)
+GOALS('08-09 Teamsheets'!$H$2:$Z$92,$A156,'08-09 Teamsheets'!$C$2:$C$92,BO$1)
+GOALS('09-10 Teamsheets'!$H$2:$Z$98,$A156,'09-10 Teamsheets'!$C$2:$C$98,BO$1)
+GOALS('10-11 Teamsheets'!$H$2:$Z$107,$A156,'10-11 Teamsheets'!$C$2:$C$107,BO$1)
+GOALS('11-12 Teamsheets'!$H$2:$Z$119,$A156,'11-12 Teamsheets'!$C$2:$C$119,BO$1)
+GOALS('12-13 Teamsheets'!$H$2:$Z$126,$A156,'12-13 Teamsheets'!$C$2:$C$126,BO$1)+GOALS('13-14 Teamsheets'!$H$2:$Z$132,$A156,'13-14 Teamsheets'!$C$2:$C$132,BO$1)+GOALS('14-15 Teamsheets'!$H$2:$Z$136,$A156,'14-15 Teamsheets'!$C$2:$C$136,BO$1)</f>
        <v>0</v>
      </c>
      <c r="CE156" s="28">
        <f t="shared" si="57"/>
        <v>0</v>
      </c>
      <c r="CF156" s="27" t="str">
        <f>(GOALS('05-06 Teamsheets'!$H$2:$R$71,$A156) +GOALS('06-07 Teamsheets'!$H$2:$R$83,$A156) +  GOALS('07-08 Teamsheets'!$H$2:$R$88,$A156) + GOALS('08-09 Teamsheets'!$H$2:$R$92,$A156)+GOALS('09-10 Teamsheets'!$H$2:$R$98,$A156)+GOALS('10-11 Teamsheets'!$H$2:$R$107,$A156)+GOALS('11-12 Teamsheets'!$H$2:$R$119,$A156)+GOALS('12-13 Teamsheets'!$H$2:$R$126,$A156)+GOALS('13-14 Teamsheets'!$H$2:$R$132,$A156)+GOALS('14-15 Teamsheets'!$H$2:$R$136,$A156)) &amp; "(" &amp; (GOALS('05-06 Teamsheets'!$S$2:$W$71,$A156)+GOALS('06-07 Teamsheets'!$S$2:$Z$83,$A156)+GOALS('07-08 Teamsheets'!$S$2:$Z$88,$A156)+GOALS('08-09 Teamsheets'!$S$2:$Z$92,$A156)+GOALS('09-10 Teamsheets'!$S$2:$Z$98,$A156)+GOALS('10-11 Teamsheets'!$S$2:$Z$107,$A156)+GOALS('11-12 Teamsheets'!$S$2:$Z$119,$A156)+GOALS('12-13 Teamsheets'!$S$2:$Z$126,$A156)+GOALS('13-14 Teamsheets'!$S$2:$Z$132,$A156)+GOALS('14-15 Teamsheets'!$S$2:$Z$136,$A156)) &amp; ")"</f>
        <v>0(0)</v>
      </c>
      <c r="CG156" s="28">
        <f t="shared" si="58"/>
        <v>0</v>
      </c>
      <c r="CH156" s="71">
        <f t="shared" si="35"/>
        <v>0</v>
      </c>
      <c r="CI156" s="83">
        <f t="shared" si="36"/>
        <v>0</v>
      </c>
      <c r="CJ156" s="77">
        <f t="shared" si="37"/>
        <v>0</v>
      </c>
      <c r="CK156" s="74" t="str">
        <f>(CARDS('05-06 Teamsheets'!$H$2:$W$71,$A156,$CX$2)+CARDS('06-07 Teamsheets'!$H$2:$Z$83,$A156,$CX$2)+CARDS('07-08 Teamsheets'!$H$2:$Z$88,$A156,$CX$2)+CARDS('08-09 Teamsheets'!$H$2:$Z$92,$A156,$CX$2)+CARDS('09-10 Teamsheets'!$H$2:$Z$98,$A156,$CX$2)+CARDS('10-11 Teamsheets'!$H$2:$Z$107,$A156,$CX$2)+CARDS('11-12 Teamsheets'!$H$2:$Z$119,$A156,$CX$2)+CARDS('12-13 Teamsheets'!$H$2:$Z$126,$A156,$CX$2)+CARDS('13-14 Teamsheets'!$H$2:$Z$130,$A156,$CX$2)) &amp; "(" &amp; (CARDS('05-06 Teamsheets'!$H$2:$W$71,$A156,$CX$3)+CARDS('06-07 Teamsheets'!$H$2:$Z$83,$A156,$CX$3)+CARDS('07-08 Teamsheets'!$H$2:$Z$88,$A156,$CX$3)+CARDS('08-09 Teamsheets'!$H$2:$Z$92,$A156,$CX$3)+CARDS('09-10 Teamsheets'!$H$2:$Z$98,$A156,$CX$3)+CARDS('10-11 Teamsheets'!$H$2:$Z$107,$A156,$CX$3)+CARDS('11-12 Teamsheets'!$H$2:$Z$119,$A156,$CX$3)+CARDS('13-14 Teamsheets'!$H$2:$Z$130,$A156,$CX$3)) &amp; ")"</f>
        <v>0(1)</v>
      </c>
      <c r="CL156" s="28">
        <f>SUM(F156,K156,P156,U156)</f>
        <v>240</v>
      </c>
      <c r="CM156" s="28">
        <f t="shared" si="47"/>
        <v>0</v>
      </c>
      <c r="CN156" s="77">
        <f>SUM(CL156:CM156)</f>
        <v>240</v>
      </c>
      <c r="CO156" s="28">
        <f>IF(AND(CN156&lt;&gt;0, CA156&lt;&gt;0),CN156/CA156,0)</f>
        <v>40</v>
      </c>
      <c r="CP156" s="28">
        <f>IF(CG156&lt;&gt;0,CG156/CA156,0)</f>
        <v>0</v>
      </c>
      <c r="CQ156" s="77">
        <f>IF(CG156&lt;&gt;0,CN156/CG156,0)</f>
        <v>0</v>
      </c>
      <c r="CS156" s="71">
        <f t="shared" si="48"/>
        <v>127</v>
      </c>
      <c r="CT156" s="83">
        <f t="shared" si="49"/>
        <v>134</v>
      </c>
      <c r="CU156" s="77">
        <f t="shared" si="50"/>
        <v>101</v>
      </c>
    </row>
    <row r="157" spans="1:102" x14ac:dyDescent="0.2">
      <c r="A157" s="25" t="s">
        <v>1047</v>
      </c>
      <c r="B157" s="27" t="s">
        <v>1635</v>
      </c>
      <c r="C157" s="27" t="s">
        <v>1635</v>
      </c>
      <c r="D157" s="27">
        <v>0</v>
      </c>
      <c r="E157" s="27" t="s">
        <v>1635</v>
      </c>
      <c r="F157" s="82">
        <v>0</v>
      </c>
      <c r="G157" s="27" t="s">
        <v>1635</v>
      </c>
      <c r="H157" s="27" t="s">
        <v>1635</v>
      </c>
      <c r="I157" s="27">
        <v>0</v>
      </c>
      <c r="J157" s="27" t="s">
        <v>1635</v>
      </c>
      <c r="K157" s="82">
        <v>0</v>
      </c>
      <c r="L157" s="27" t="s">
        <v>1827</v>
      </c>
      <c r="M157" s="27" t="s">
        <v>1707</v>
      </c>
      <c r="N157" s="27">
        <v>0</v>
      </c>
      <c r="O157" s="27" t="s">
        <v>1651</v>
      </c>
      <c r="P157" s="82">
        <v>911</v>
      </c>
      <c r="Q157" s="27" t="str">
        <f>(APPS('08-09 Teamsheets'!$H$2:$R$92,$A157,'08-09 Teamsheets'!$C$2:$C$92,Q$1)+APPS('09-10 Teamsheets'!$H$2:$R$98,$A157,'09-10 Teamsheets'!$C$2:$C$98,Q$1)+APPS('10-11 Teamsheets'!$H$2:$R$107,$A157,'10-11 Teamsheets'!$C$2:$C$107,Q$1)+APPS('11-12 Teamsheets'!$H$2:$R$119,$A157,'11-12 Teamsheets'!$C$2:$C$119,Q$1)+APPS('12-13 Teamsheets'!$H$2:$R$126,$A157,'12-13 Teamsheets'!$C$2:$C$126,Q$1)+APPS('13-14 Teamsheets'!$H$2:$R$132,$A157,'13-14 Teamsheets'!$C$2:$C$132,Q$1)+APPS('14-15 Teamsheets'!$H$2:$R$136,$A157,'14-15 Teamsheets'!$C$2:$C$136,Q$1)) &amp; "(" &amp; (SUBS('08-09 Teamsheets'!$S$2:$Z$92,$A157,'08-09 Teamsheets'!$C$2:$C$92,Q$1)+SUBS('09-10 Teamsheets'!$S$2:$Z$98,$A157,'09-10 Teamsheets'!$C$2:$C$98,Q$1)+SUBS('10-11 Teamsheets'!$S$2:$Z$107,$A157,'10-11 Teamsheets'!$C$2:$C$107,Q$1)+SUBS('11-12 Teamsheets'!$S$2:$Z$119,$A157,'11-12 Teamsheets'!$C$2:$C$119,Q$1)+SUBS('12-13 Teamsheets'!$S$2:$Z$126,$A157,'12-13 Teamsheets'!$C$2:$C$126,Q$1)+SUBS('13-14 Teamsheets'!$S$2:$Z$132,$A157,'13-14 Teamsheets'!$C$2:$C$132,Q$1)+SUBS('14-15 Teamsheets'!$S$2:$Z$136,$A157,'14-15 Teamsheets'!$C$2:$C$136,Q$1)) &amp; ")"</f>
        <v>1(11)</v>
      </c>
      <c r="R157" s="27" t="str">
        <f>(GOALS('08-09 Teamsheets'!$H$2:$R$92,$A157,'08-09 Teamsheets'!$C$2:$C$92,Q$1)+GOALS('09-10 Teamsheets'!$H$2:$R$98,$A157,'09-10 Teamsheets'!$C$2:$C$98,Q$1)+GOALS('10-11 Teamsheets'!$H$2:$R$107,$A157,'10-11 Teamsheets'!$C$2:$C$107,Q$1)+GOALS('11-12 Teamsheets'!$H$2:$R$119,$A157,'11-12 Teamsheets'!$C$2:$C$119,Q$1)+GOALS('12-13 Teamsheets'!$H$2:$R$126,$A157,'12-13 Teamsheets'!$C$2:$C$126,Q$1)+GOALS('13-14 Teamsheets'!$H$2:$R$132,$A157,'13-14 Teamsheets'!$C$2:$C$132,Q$1)+GOALS('14-15 Teamsheets'!$H$2:$R$136,$A157,'14-15 Teamsheets'!$C$2:$C$136,Q$1)) &amp; "(" &amp; (GOALS('08-09 Teamsheets'!$S$2:$Z$92,$A157,'08-09 Teamsheets'!$C$2:$C$92,Q$1)+GOALS('09-10 Teamsheets'!$S$2:$Z$98,$A157,'09-10 Teamsheets'!$C$2:$C$98,Q$1)+GOALS('10-11 Teamsheets'!$S$2:$Z$107,$A157,'10-11 Teamsheets'!$C$2:$C$107,Q$1)+GOALS('11-12 Teamsheets'!$S$2:$Z$119,$A157,'11-12 Teamsheets'!$C$2:$C$119,Q$1)+GOALS('12-13 Teamsheets'!$S$2:$Z$126,$A157,'12-13 Teamsheets'!$C$2:$C$126,Q$1)+GOALS('13-14 Teamsheets'!$S$2:$Z$132,$A157,'13-14 Teamsheets'!$C$2:$C$132,Q$1)+GOALS('14-15 Teamsheets'!$S$2:$Z$136,$A157,'14-15 Teamsheets'!$C$2:$C$136,Q$1)) &amp; ")"</f>
        <v>0(2)</v>
      </c>
      <c r="S157" s="27">
        <f>Clean_sheet('08-09 Teamsheets'!$C$2:$H$92,$A157,Q$1)+Clean_sheet('09-10 Teamsheets'!$C$2:$H$98,$A157,Q$1)+Clean_sheet('10-11 Teamsheets'!$C$2:$H$107,$A157,Q$1)+Clean_sheet('11-12 Teamsheets'!$C$2:$H$119,$A157,Q$1)+Clean_sheet('12-13 Teamsheets'!$C$2:$H$126,$A157,Q$1)+Clean_sheet('13-14 Teamsheets'!$C$2:$H$132,$A157,Q$1)+Clean_sheet('14-15 Teamsheets'!$C$2:$H$136,$A157,Q$1)</f>
        <v>0</v>
      </c>
      <c r="T157" s="27" t="str">
        <f>(CARDS('08-09 Teamsheets'!$H$2:$Z$92,$A157,$CX$2,'08-09 Teamsheets'!$C$2:$C$92,Q$1)+CARDS('09-10 Teamsheets'!$H$2:$Z$98,$A157,$CX$2,'09-10 Teamsheets'!$C$2:$C$98,Q$1)+CARDS('10-11 Teamsheets'!$H$2:$Z$107,$A157,$CX$2,'10-11 Teamsheets'!$C$2:$C$107,Q$1)+CARDS('11-12 Teamsheets'!$H$2:$Z$119,$A157,$CX$2,'11-12 Teamsheets'!$C$2:$C$119,Q$1)+CARDS('12-13 Teamsheets'!$H$2:$Z$126,$A157,$CX$2,'12-13 Teamsheets'!$C$2:$C$126,Q$1)+CARDS('13-14 Teamsheets'!$H$2:$Z$132,$A157,$CX$2,'13-14 Teamsheets'!$C$2:$C$132,Q$1)+CARDS('14-15 Teamsheets'!$H$2:$Z$136,$A157,$CX$2,'14-15 Teamsheets'!$C$2:$C$136,Q$1)) &amp; "(" &amp; (CARDS('08-09 Teamsheets'!$H$2:$Z$92,$A157,$CX$3,'08-09 Teamsheets'!$C$2:$C$92,Q$1)+CARDS('09-10 Teamsheets'!$H$2:$Z$98,$A157,$CX$3,'09-10 Teamsheets'!$C$2:$C$98,Q$1)+CARDS('10-11 Teamsheets'!$H$2:$Z$107,$A157,$CX$3,'10-11 Teamsheets'!$C$2:$C$107,Q$1)+CARDS('11-12 Teamsheets'!$H$2:$Z$119,$A157,$CX$3,'11-12 Teamsheets'!$C$2:$C$119,Q$1)+CARDS('12-13 Teamsheets'!$H$2:$Z$126,$A157,$CX$3,'12-13 Teamsheets'!$C$2:$C$126,Q$1)+CARDS('13-14 Teamsheets'!$H$2:$Z$132,$A157,$CX$3,'13-14 Teamsheets'!$C$2:$C$132,Q$1)+CARDS('14-15 Teamsheets'!$H$2:$Z$136,$A157,$CX$3,'14-15 Teamsheets'!$C$2:$C$136,Q$1)) &amp; ")"</f>
        <v>1(0)</v>
      </c>
      <c r="U157" s="82">
        <f>MINS_PLAYED('08-09 Teamsheets'!$H$2:$R$92,$A157,'08-09 Teamsheets'!$C$2:$C$92,Q$1)+MINS_PLAYED('09-10 Teamsheets'!$H$2:$R$98,$A157,'09-10 Teamsheets'!$C$2:$C$98,Q$1)+ MINS_AS_SUB('08-09 Teamsheets'!$S$2:$Z$92,$A157,'08-09 Teamsheets'!$C$2:$C$92,Q$1)+ MINS_AS_SUB('09-10 Teamsheets'!$S$2:$Z$98,$A157,'09-10 Teamsheets'!$C$2:$C$98,Q$1)+MINS_PLAYED('10-11 Teamsheets'!$H$2:$R$107,$A157,'10-11 Teamsheets'!$C$2:$C$107,Q$1)+MINS_AS_SUB('10-11 Teamsheets'!$S$2:$Z$107,$A157,'10-11 Teamsheets'!$C$2:$C$107,Q$1)+MINS_PLAYED('11-12 Teamsheets'!$H$2:$R$119,$A157,'11-12 Teamsheets'!$C$2:$C$119,Q$1)+MINS_AS_SUB('11-12 Teamsheets'!$S$2:$Z$119,$A157,'11-12 Teamsheets'!$C$2:$C$119,Q$1)+MINS_PLAYED('12-13 Teamsheets'!$H$2:$R$126,$A157,'12-13 Teamsheets'!$C$2:$C$126,Q$1)+MINS_AS_SUB('12-13 Teamsheets'!$S$2:$Z$126,$A157,'12-13 Teamsheets'!$C$2:$C$126,Q$1)+MINS_PLAYED('13-14 Teamsheets'!$H$2:$R$132,$A157,'13-14 Teamsheets'!$C$2:$C$132,Q$1)+MINS_AS_SUB('13-14 Teamsheets'!$S$2:$Z$132,$A157,'13-14 Teamsheets'!$C$2:$C$132,Q$1)+MINS_PLAYED('14-15 Teamsheets'!$H$2:$R$136,$A157,'14-15 Teamsheets'!$C$2:$C$136,Q$1)+MINS_AS_SUB('14-15 Teamsheets'!$S$2:$Z$136,$A157,'14-15 Teamsheets'!$C$2:$C$136,Q$1)</f>
        <v>268</v>
      </c>
      <c r="V157" s="27" t="s">
        <v>1635</v>
      </c>
      <c r="W157" s="27" t="s">
        <v>1635</v>
      </c>
      <c r="X157" s="27">
        <v>0</v>
      </c>
      <c r="Y157" s="27" t="s">
        <v>1635</v>
      </c>
      <c r="Z157" s="82">
        <v>0</v>
      </c>
      <c r="AA157" s="27" t="s">
        <v>1635</v>
      </c>
      <c r="AB157" s="27" t="s">
        <v>1635</v>
      </c>
      <c r="AC157" s="27">
        <v>0</v>
      </c>
      <c r="AD157" s="27" t="s">
        <v>1635</v>
      </c>
      <c r="AE157" s="82">
        <v>0</v>
      </c>
      <c r="AF157" s="27" t="s">
        <v>1635</v>
      </c>
      <c r="AG157" s="27" t="s">
        <v>1635</v>
      </c>
      <c r="AH157" s="27">
        <v>0</v>
      </c>
      <c r="AI157" s="27" t="s">
        <v>1635</v>
      </c>
      <c r="AJ157" s="82">
        <v>0</v>
      </c>
      <c r="AK157" s="27" t="s">
        <v>1635</v>
      </c>
      <c r="AL157" s="27" t="s">
        <v>1635</v>
      </c>
      <c r="AM157" s="27">
        <v>0</v>
      </c>
      <c r="AN157" s="27" t="s">
        <v>1635</v>
      </c>
      <c r="AO157" s="82">
        <v>0</v>
      </c>
      <c r="AP157" s="27" t="s">
        <v>1635</v>
      </c>
      <c r="AQ157" s="27" t="s">
        <v>1635</v>
      </c>
      <c r="AR157" s="27">
        <v>0</v>
      </c>
      <c r="AS157" s="27" t="s">
        <v>1635</v>
      </c>
      <c r="AT157" s="82">
        <v>0</v>
      </c>
      <c r="AU157" s="27" t="s">
        <v>1635</v>
      </c>
      <c r="AV157" s="27" t="s">
        <v>1635</v>
      </c>
      <c r="AW157" s="27">
        <v>0</v>
      </c>
      <c r="AX157" s="27" t="s">
        <v>1635</v>
      </c>
      <c r="AY157" s="82">
        <v>0</v>
      </c>
      <c r="AZ157" s="27" t="str">
        <f>(APPS('07-08 Teamsheets'!$H$2:$R$88,$A157,'07-08 Teamsheets'!$C$2:$C$88,AZ$1)+APPS('11-12 Teamsheets'!$H$2:$R$119,$A157,'11-12 Teamsheets'!$C$2:$C$119,AZ$1)+APPS('12-13 Teamsheets'!$H$2:$R$126,$A157,'12-13 Teamsheets'!$C$2:$C$126,AZ$1)+APPS('13-14 Teamsheets'!$H$2:$R$132,$A157,'13-14 Teamsheets'!$C$2:$C$132,AZ$1)+APPS('14-15 Teamsheets'!$H$2:$R$136,$A157,'14-15 Teamsheets'!$C$2:$C$136,AZ$1)) &amp; "(" &amp; (SUBS('07-08 Teamsheets'!$S$2:$Z$88,$A157,'07-08 Teamsheets'!$C$2:$C$88,AZ$1)+SUBS('11-12 Teamsheets'!$S$2:$Z$119,$A157,'11-12 Teamsheets'!$C$2:$C$119,AZ$1)+SUBS('12-13 Teamsheets'!$S$2:$Z$126,$A157,'12-13 Teamsheets'!$C$2:$C$126,AZ$1)+SUBS('13-14 Teamsheets'!$S$2:$Z$132,$A157,'13-14 Teamsheets'!$C$2:$C$132,AZ$1)+SUBS('14-15 Teamsheets'!$S$2:$Z$136,$A157,'14-15 Teamsheets'!$C$2:$C$136,AZ$1)) &amp; ")"</f>
        <v>2(0)</v>
      </c>
      <c r="BA157" s="27" t="str">
        <f>(GOALS('07-08 Teamsheets'!$H$2:$R$88,$A157,'07-08 Teamsheets'!$C$2:$C$88,AZ$1)+GOALS('11-12 Teamsheets'!$H$2:$R$119,$A157,'11-12 Teamsheets'!$C$2:$C$119,AZ$1)+GOALS('12-13 Teamsheets'!$H$2:$R$126,$A157,'12-13 Teamsheets'!$C$2:$C$126,AZ$1)+GOALS('13-14 Teamsheets'!$H$2:$R$132,$A157,'13-14 Teamsheets'!$C$2:$C$132,AZ$1)+GOALS('14-15 Teamsheets'!$H$2:$R$136,$A157,'14-15 Teamsheets'!$C$2:$C$136,AZ$1)) &amp; "(" &amp; (GOALS('07-08 Teamsheets'!$S$2:$Z$88,$A157,'07-08 Teamsheets'!$C$2:$C$88,AZ$1)+GOALS('11-12 Teamsheets'!$S$2:$Z$119,$A157,'11-12 Teamsheets'!$C$2:$C$119,AZ$1)+GOALS('12-13 Teamsheets'!$S$2:$Z$126,$A157,'12-13 Teamsheets'!$C$2:$C$126,AZ$1)+GOALS('13-14 Teamsheets'!$S$2:$Z$132,$A157,'13-14 Teamsheets'!$C$2:$C$132,AZ$1)+GOALS('14-15 Teamsheets'!$S$2:$Z$136,$A157,'14-15 Teamsheets'!$C$2:$C$136,AZ$1)) &amp; ")"</f>
        <v>0(0)</v>
      </c>
      <c r="BB157" s="27">
        <f>Clean_sheet('07-08 Teamsheets'!$C$2:$H$92,$A157,AZ$1)+Clean_sheet('11-12 Teamsheets'!$C$2:$H$119,$A157,AZ$1)+Clean_sheet('12-13 Teamsheets'!$C$2:$H$126,$A157,AZ$1)+Clean_sheet('13-14 Teamsheets'!$C$2:$H$132,$A157,AZ$1)+Clean_sheet('14-15 Teamsheets'!$C$2:$H$136,$A157,AZ$1)</f>
        <v>0</v>
      </c>
      <c r="BC157" s="27" t="str">
        <f>(CARDS('07-08 Teamsheets'!$H$2:$Z$88,$A157,$CX$2,'07-08 Teamsheets'!$C$2:$C$88,AZ$1)+CARDS('11-12 Teamsheets'!$H$2:$Z$119,$A157,$CX$2,'11-12 Teamsheets'!$C$2:$C$119,AZ$1)+CARDS('12-13 Teamsheets'!$H$2:$Z$126,$A157,$CX$2,'12-13 Teamsheets'!$C$2:$C$126,AZ$1)+CARDS('13-14 Teamsheets'!$H$2:$Z$132,$A157,$CX$2,'13-14 Teamsheets'!$C$2:$C$132,AZ$1)+CARDS('14-15 Teamsheets'!$H$2:$Z$136,$A157,$CX$2,'14-15 Teamsheets'!$C$2:$C$136,AZ$1)) &amp; "(" &amp; (CARDS('07-08 Teamsheets'!$H$2:$Z$88,$A157,$CX$3,'07-08 Teamsheets'!$C$2:$C$88,AZ$1)+CARDS('11-12 Teamsheets'!$H$2:$Z$119,$A157,$CX$3,'11-12 Teamsheets'!$C$2:$C$119,AZ$1)+CARDS('12-13 Teamsheets'!$H$2:$Z$126,$A157,$CX$3,'12-13 Teamsheets'!$C$2:$C$126,AZ$1)+CARDS('13-14 Teamsheets'!$H$2:$Z$132,$A157,$CX$3,'13-14 Teamsheets'!$C$2:$C$132,AZ$1)+CARDS('14-15 Teamsheets'!$H$2:$Z$136,$A157,$CX$3,'14-15 Teamsheets'!$C$2:$C$136,AZ$1)) &amp; ")"</f>
        <v>0(0)</v>
      </c>
      <c r="BD157" s="82">
        <f>MINS_PLAYED('07-08 Teamsheets'!$H$2:$R$88,$A157,'07-08 Teamsheets'!$C$2:$C$88,AZ$1)+MINS_PLAYED('11-12 Teamsheets'!$H$2:$R$119,$A157,'11-12 Teamsheets'!$C$2:$C$119,AZ$1)+MINS_PLAYED('12-13 Teamsheets'!$H$2:$R$126,$A157,'12-13 Teamsheets'!$C$2:$C$126,AZ$1)+MINS_PLAYED('13-14 Teamsheets'!$H$2:$R$132,$A157,'13-14 Teamsheets'!$C$2:$C$132,AZ$1)+MINS_PLAYED('14-15 Teamsheets'!$H$2:$R$136,$A157,'14-15 Teamsheets'!$C$2:$C$136,AZ$1)+MINS_AS_SUB('07-08 Teamsheets'!$S$2:$Z$88,$A157,'07-08 Teamsheets'!$C$2:$C$88,AZ$1)+MINS_AS_SUB('11-12 Teamsheets'!$S$2:$Z$119,$A157,'11-12 Teamsheets'!$C$2:$C$119,AZ$1)+MINS_AS_SUB('12-13 Teamsheets'!$S$2:$Z$126,$A157,'12-13 Teamsheets'!$C$2:$C$126,AZ$1)+MINS_AS_SUB('13-14 Teamsheets'!$S$2:$Z$132,$A157,'13-14 Teamsheets'!$C$2:$C$132,AZ$1)+MINS_AS_SUB('14-15 Teamsheets'!$S$2:$Z$136,$A157,'14-15 Teamsheets'!$C$2:$C$136,AZ$1)</f>
        <v>164</v>
      </c>
      <c r="BE157" s="27" t="str">
        <f>(APPS('08-09 Teamsheets'!$H$2:$R$92,$A157,'08-09 Teamsheets'!$C$2:$C$92,BE$1)+APPS('09-10 Teamsheets'!$H$2:$R$98,$A157,'09-10 Teamsheets'!$C$2:$C$98,BE$1)+APPS('10-11 Teamsheets'!$H$2:$R$107,$A157,'10-11 Teamsheets'!$C$2:$C$107,BE$1)+APPS('11-12 Teamsheets'!$H$2:$R$119,$A157,'11-12 Teamsheets'!$C$2:$C$119,BE$1)+APPS('12-13 Teamsheets'!$H$2:$R$126,$A157,'12-13 Teamsheets'!$C$2:$C$126,BE$1)+APPS('13-14 Teamsheets'!$H$2:$R$132,$A157,'13-14 Teamsheets'!$C$2:$C$132,BE$1)+APPS('14-15 Teamsheets'!$H$2:$R$136,$A157,'14-15 Teamsheets'!$C$2:$C$136,BE$1)) &amp; "(" &amp; (SUBS('08-09 Teamsheets'!$S$2:$Z$92,$A157,'08-09 Teamsheets'!$C$2:$C$92,BE$1)+SUBS('09-10 Teamsheets'!$S$2:$Z$98,$A157,'09-10 Teamsheets'!$C$2:$C$98,BE$1)+SUBS('10-11 Teamsheets'!$S$2:$Z$107,$A157,'10-11 Teamsheets'!$C$2:$C$107,BE$1)+SUBS('11-12 Teamsheets'!$S$2:$Z$119,$A157,'11-12 Teamsheets'!$C$2:$C$119,BE$1)+SUBS('12-13 Teamsheets'!$S$2:$Z$126,$A157,'12-13 Teamsheets'!$C$2:$C$126,BE$1)+SUBS('13-14 Teamsheets'!$S$2:$Z$132,$A157,'13-14 Teamsheets'!$C$2:$C$132,BE$1)+SUBS('14-15 Teamsheets'!$S$2:$Z$136,$A157,'14-15 Teamsheets'!$C$2:$C$136,BE$1)) &amp; ")"</f>
        <v>1(0)</v>
      </c>
      <c r="BF157" s="27" t="str">
        <f>(GOALS('08-09 Teamsheets'!$H$2:$R$92,$A157,'08-09 Teamsheets'!$C$2:$C$92,BE$1)+GOALS('09-10 Teamsheets'!$H$2:$R$98,$A157,'09-10 Teamsheets'!$C$2:$C$98,BE$1)+GOALS('10-11 Teamsheets'!$H$2:$R$107,$A157,'10-11 Teamsheets'!$C$2:$C$107,BE$1)+GOALS('11-12 Teamsheets'!$H$2:$R$119,$A157,'11-12 Teamsheets'!$C$2:$C$119,BE$1)+GOALS('12-13 Teamsheets'!$H$2:$R$126,$A157,'12-13 Teamsheets'!$C$2:$C$126,BE$1)+GOALS('13-14 Teamsheets'!$H$2:$R$132,$A157,'13-14 Teamsheets'!$C$2:$C$132,BE$1)+GOALS('14-15 Teamsheets'!$H$2:$R$136,$A157,'14-15 Teamsheets'!$C$2:$C$136,BE$1)) &amp; "(" &amp; (GOALS('08-09 Teamsheets'!$S$2:$Z$92,$A157,'08-09 Teamsheets'!$C$2:$C$92,BE$1)+GOALS('09-10 Teamsheets'!$S$2:$Z$98,$A157,'09-10 Teamsheets'!$C$2:$C$98,BE$1)+GOALS('10-11 Teamsheets'!$S$2:$Z$107,$A157,'10-11 Teamsheets'!$C$2:$C$107,BE$1)+GOALS('11-12 Teamsheets'!$S$2:$Z$119,$A157,'11-12 Teamsheets'!$C$2:$C$119,BE$1)+GOALS('12-13 Teamsheets'!$S$2:$Z$126,$A157,'12-13 Teamsheets'!$C$2:$C$126,BE$1)+GOALS('13-14 Teamsheets'!$S$2:$Z$132,$A157,'13-14 Teamsheets'!$C$2:$C$132,BE$1)+GOALS('14-15 Teamsheets'!$S$2:$Z$136,$A157,'14-15 Teamsheets'!$C$2:$C$136,BE$1)) &amp; ")"</f>
        <v>0(0)</v>
      </c>
      <c r="BG157" s="27">
        <f>Clean_sheet('08-09 Teamsheets'!$C$2:$H$92,$A157,BE$1)+Clean_sheet('09-10 Teamsheets'!$C$2:$H$98,$A157,BE$1)+Clean_sheet('10-11 Teamsheets'!$C$2:$H$107,$A157,BE$1)+Clean_sheet('11-12 Teamsheets'!$C$2:$H$119,$A157,BE$1)+Clean_sheet('12-13 Teamsheets'!$C$2:$H$126,$A157,BE$1)+Clean_sheet('13-14 Teamsheets'!$C$2:$H$132,$A157,BE$1)+Clean_sheet('14-15 Teamsheets'!$C$2:$H$136,$A157,BE$1)</f>
        <v>0</v>
      </c>
      <c r="BH157" s="27" t="str">
        <f>(CARDS('08-09 Teamsheets'!$H$2:$Z$92,$A157,$CX$2,'08-09 Teamsheets'!$C$2:$C$92,BE$1)+CARDS('09-10 Teamsheets'!$H$2:$Z$98,$A157,$CX$2,'09-10 Teamsheets'!$C$2:$C$98,BE$1)+CARDS('10-11 Teamsheets'!$H$2:$Z$107,$A157,$CX$2,'10-11 Teamsheets'!$C$2:$C$107,BE$1)+CARDS('11-12 Teamsheets'!$H$2:$Z$119,$A157,$CX$2,'11-12 Teamsheets'!$C$2:$C$119,BE$1)+CARDS('12-13 Teamsheets'!$H$2:$Z$126,$A157,$CX$2,'12-13 Teamsheets'!$C$2:$C$126,BE$1)+CARDS('13-14 Teamsheets'!$H$2:$Z$132,$A157,$CX$2,'13-14 Teamsheets'!$C$2:$C$132,BE$1)+CARDS('14-15 Teamsheets'!$H$2:$Z$136,$A157,$CX$2,'14-15 Teamsheets'!$C$2:$C$136,BE$1)) &amp; "(" &amp; (CARDS('08-09 Teamsheets'!$H$2:$Z$92,$A157,$CX$3,'08-09 Teamsheets'!$C$2:$C$92,BE$1)+CARDS('09-10 Teamsheets'!$H$2:$Z$98,$A157,$CX$3,'09-10 Teamsheets'!$C$2:$C$98,BE$1)+CARDS('10-11 Teamsheets'!$H$2:$Z$107,$A157,$CX$3,'10-11 Teamsheets'!$C$2:$C$107,BE$1)+CARDS('11-12 Teamsheets'!$H$2:$Z$119,$A157,$CX$3,'11-12 Teamsheets'!$C$2:$C$119,BE$1)+CARDS('12-13 Teamsheets'!$H$2:$Z$126,$A157,$CX$3,'12-13 Teamsheets'!$C$2:$C$126,BE$1)+CARDS('13-14 Teamsheets'!$H$2:$Z$132,$A157,$CX$3,'13-14 Teamsheets'!$C$2:$C$132,BE$1)+CARDS('14-15 Teamsheets'!$H$2:$Z$136,$A157,$CX$3,'14-15 Teamsheets'!$C$2:$C$136,BE$1)) &amp; ")"</f>
        <v>0(0)</v>
      </c>
      <c r="BI157" s="82">
        <f>MINS_PLAYED('08-09 Teamsheets'!$H$2:$R$92,$A157,'08-09 Teamsheets'!$C$2:$C$92,BE$1)+MINS_PLAYED('09-10 Teamsheets'!$H$2:$R$98,$A157,'09-10 Teamsheets'!$C$2:$C$98,BE$1)+ MINS_AS_SUB('08-09 Teamsheets'!$S$2:$Z$92,$A157,'08-09 Teamsheets'!$C$2:$C$92,BE$1)+ MINS_AS_SUB('09-10 Teamsheets'!$S$2:$Z$98,$A157,'09-10 Teamsheets'!$C$2:$C$98,BE$1)+MINS_PLAYED('10-11 Teamsheets'!$H$2:$R$107,$A157,'10-11 Teamsheets'!$C$2:$C$107,BE$1)+MINS_AS_SUB('10-11 Teamsheets'!$S$2:$Z$107,$A157,'10-11 Teamsheets'!$C$2:$C$107,BE$1)+MINS_PLAYED('11-12 Teamsheets'!$H$2:$R$119,$A157,'11-12 Teamsheets'!$C$2:$C$119,BE$1)+MINS_AS_SUB('11-12 Teamsheets'!$S$2:$Z$119,$A157,'11-12 Teamsheets'!$C$2:$C$119,BE$1)+MINS_PLAYED('12-13 Teamsheets'!$H$2:$R$126,$A157,'12-13 Teamsheets'!$C$2:$C$126,BE$1)+MINS_AS_SUB('12-13 Teamsheets'!$S$2:$Z$126,$A157,'12-13 Teamsheets'!$C$2:$C$126,BE$1)+MINS_PLAYED('13-14 Teamsheets'!$H$2:$R$132,$A157,'13-14 Teamsheets'!$C$2:$C$132,BE$1)+MINS_AS_SUB('13-14 Teamsheets'!$S$2:$Z$132,$A157,'13-14 Teamsheets'!$C$2:$C$132,BE$1)+MINS_PLAYED('14-15 Teamsheets'!$H$2:$R$136,$A157,'14-15 Teamsheets'!$C$2:$C$136,BE$1)+MINS_AS_SUB('14-15 Teamsheets'!$S$2:$Z$136,$A157,'14-15 Teamsheets'!$C$2:$C$136,BE$1)</f>
        <v>90</v>
      </c>
      <c r="BJ157" s="27" t="str">
        <f>(APPS('07-08 Teamsheets'!$H$2:$R$88,$A157,'07-08 Teamsheets'!$C$2:$C$88,BJ$1)+APPS('08-09 Teamsheets'!$H$2:$R$92,$A157,'08-09 Teamsheets'!$C$2:$C$92,BJ$1)+APPS('09-10 Teamsheets'!$H$2:$R$98,$A157,'09-10 Teamsheets'!$C$2:$C$98,BJ$1)+APPS('10-11 Teamsheets'!$H$2:$R$106,$A157,'10-11 Teamsheets'!$C$2:$C$106,BJ$1)+APPS('11-12 Teamsheets'!$H$2:$R$119,$A157,'11-12 Teamsheets'!$C$2:$C$119,BJ$1)+APPS('12-13 Teamsheets'!$H$2:$R$126,$A157,'12-13 Teamsheets'!$C$2:$C$126,BJ$1)+APPS('13-14 Teamsheets'!$H$2:$R$132,$A157,'13-14 Teamsheets'!$C$2:$C$132,BJ$1)+APPS('14-15 Teamsheets'!$H$2:$R$136,$A157,'14-15 Teamsheets'!$C$2:$C$136,BJ$1)) &amp; "(" &amp; (SUBS('07-08 Teamsheets'!$S$2:$Z$88,$A157,'07-08 Teamsheets'!$C$2:$C$88,BJ$1)+SUBS('08-09 Teamsheets'!$S$2:$Z$92,$A157,'08-09 Teamsheets'!$C$2:$C$92,BJ$1)+SUBS('09-10 Teamsheets'!$S$2:$Z$98,$A157,'09-10 Teamsheets'!$C$2:$C$98,BJ$1)+SUBS('10-11 Teamsheets'!$S$2:$Z$106,$A157,'10-11 Teamsheets'!$C$2:$C$106,BJ$1)+SUBS('11-12 Teamsheets'!$S$2:$Z$119,$A157,'11-12 Teamsheets'!$C$2:$C$119,BJ$1)+SUBS('12-13 Teamsheets'!$S$2:$Z$126,$A157,'12-13 Teamsheets'!$C$2:$C$126,BJ$1)+SUBS('13-14 Teamsheets'!$S$2:$Z$132,$A157,'13-14 Teamsheets'!$C$2:$C$132,BJ$1)+SUBS('14-15 Teamsheets'!$S$2:$Z$136,$A157,'14-15 Teamsheets'!$C$2:$C$136,BJ$1)) &amp; ")"</f>
        <v>0(2)</v>
      </c>
      <c r="BK157" s="27" t="str">
        <f>(GOALS('07-08 Teamsheets'!$H$2:$R$88,$A157,'07-08 Teamsheets'!$C$2:$C$88,BJ$1)+GOALS('08-09 Teamsheets'!$H$2:$R$92,$A157,'08-09 Teamsheets'!$C$2:$C$92,BJ$1)+GOALS('09-10 Teamsheets'!$H$2:$R$98,$A157,'09-10 Teamsheets'!$C$2:$C$98,BJ$1)+GOALS('10-11 Teamsheets'!$H$2:$R$106,$A157,'10-11 Teamsheets'!$C$2:$C$106,BJ$1)+GOALS('11-12 Teamsheets'!$H$2:$R$119,$A157,'11-12 Teamsheets'!$C$2:$C$119,BJ$1)+GOALS('12-13 Teamsheets'!$H$2:$R$126,$A157,'12-13 Teamsheets'!$C$2:$C$126,BJ$1)+GOALS('13-14 Teamsheets'!$H$2:$R$132,$A157,'13-14 Teamsheets'!$C$2:$C$132,BJ$1)+GOALS('14-15 Teamsheets'!$H$2:$R$136,$A157,'14-15 Teamsheets'!$C$2:$C$136,BJ$1)) &amp; "(" &amp; (GOALS('07-08 Teamsheets'!$S$2:$Z$88,$A157,'07-08 Teamsheets'!$C$2:$C$88,BJ$1)+GOALS('08-09 Teamsheets'!$S$2:$Z$92,$A157,'08-09 Teamsheets'!$C$2:$C$92,BJ$1)+GOALS('09-10 Teamsheets'!$S$2:$Z$98,$A157,'09-10 Teamsheets'!$C$2:$C$98,BJ$1)+GOALS('10-11 Teamsheets'!$S$2:$Z$106,$A157,'10-11 Teamsheets'!$C$2:$C$106,BJ$1)+GOALS('11-12 Teamsheets'!$S$2:$Z$119,$A157,'11-12 Teamsheets'!$C$2:$C$119,BJ$1)+GOALS('12-13 Teamsheets'!$S$2:$Z$126,$A157,'12-13 Teamsheets'!$C$2:$C$126,BJ$1)+GOALS('13-14 Teamsheets'!$S$2:$Z$132,$A157,'13-14 Teamsheets'!$C$2:$C$132,BJ$1)+GOALS('14-15 Teamsheets'!$S$2:$Z$136,$A157,'14-15 Teamsheets'!$C$2:$C$136,BJ$1)) &amp; ")"</f>
        <v>0(0)</v>
      </c>
      <c r="BL157" s="27">
        <f>Clean_sheet('07-08 Teamsheets'!$C$2:$H$92,$A157,BJ$1)+Clean_sheet('08-09 Teamsheets'!$C$2:$H$92,$A157,BJ$1)+Clean_sheet('09-10 Teamsheets'!$C$2:$H$98,$A157,BJ$1)+Clean_sheet('10-11 Teamsheets'!$C$2:$H$106,$A157,BJ$1)+Clean_sheet('11-12 Teamsheets'!$C$2:$H$119,$A157,BJ$1)+Clean_sheet('12-13 Teamsheets'!$C$2:$H$126,$A157,BJ$1)+Clean_sheet('13-14 Teamsheets'!$C$2:$H$132,$A157,BJ$1)+Clean_sheet('14-15 Teamsheets'!$C$2:$H$136,$A157,BJ$1)</f>
        <v>0</v>
      </c>
      <c r="BM157" s="27" t="str">
        <f>(CARDS('07-08 Teamsheets'!$H$2:$Z$88,$A157,$CX$2,'07-08 Teamsheets'!$C$2:$C$88,BJ$1)+CARDS('08-09 Teamsheets'!$H$2:$Z$92,$A157,$CX$2,'08-09 Teamsheets'!$C$2:$C$92,BJ$1)+CARDS('09-10 Teamsheets'!$H$2:$Z$98,$A157,$CX$2,'09-10 Teamsheets'!$C$2:$C$98,BJ$1)+CARDS('10-11 Teamsheets'!$H$2:$Z$106,$A157,$CX$2,'10-11 Teamsheets'!$C$2:$C$106,BJ$1)+CARDS('11-12 Teamsheets'!$H$2:$Z$119,$A157,$CX$2,'11-12 Teamsheets'!$C$2:$C$119,BJ$1)+CARDS('12-13 Teamsheets'!$H$2:$Z$126,$A157,$CX$2,'12-13 Teamsheets'!$C$2:$C$126,BJ$1)+CARDS('13-14 Teamsheets'!$H$2:$Z$132,$A157,$CX$2,'13-14 Teamsheets'!$C$2:$C$132,BJ$1)+CARDS('14-15 Teamsheets'!$H$2:$Z$136,$A157,$CX$2,'14-15 Teamsheets'!$C$2:$C$136,BJ$1)) &amp; "(" &amp; (CARDS('07-08 Teamsheets'!$H$2:$Z$88,$A157,$CX$3,'07-08 Teamsheets'!$C$2:$C$88,BJ$1)+CARDS('08-09 Teamsheets'!$H$2:$Z$92,$A157,$CX$3,'08-09 Teamsheets'!$C$2:$C$92,BJ$1)+CARDS('09-10 Teamsheets'!$H$2:$Z$98,$A157,$CX$3,'09-10 Teamsheets'!$C$2:$C$98,BJ$1)+CARDS('10-11 Teamsheets'!$H$2:$Z$106,$A157,$CX$3,'10-11 Teamsheets'!$C$2:$C$106,BJ$1)+CARDS('11-12 Teamsheets'!$H$2:$Z$119,$A157,$CX$3,'11-12 Teamsheets'!$C$2:$C$119,BJ$1)+CARDS('12-13 Teamsheets'!$H$2:$Z$126,$A157,$CX$3,'12-13 Teamsheets'!$C$2:$C$126,BJ$1)+CARDS('13-14 Teamsheets'!$H$2:$Z$132,$A157,$CX$3,'13-14 Teamsheets'!$C$2:$C$132,BJ$1)+CARDS('14-15 Teamsheets'!$H$2:$Z$136,$A157,$CX$3,'14-15 Teamsheets'!$C$2:$C$136,BJ$1)) &amp; ")"</f>
        <v>0(0)</v>
      </c>
      <c r="BN157" s="82">
        <f>MINS_PLAYED('07-08 Teamsheets'!$H$2:$R$88,$A157,'07-08 Teamsheets'!$C$2:$C$88,BJ$1)+MINS_PLAYED('08-09 Teamsheets'!$H$2:$R$92,$A157,'08-09 Teamsheets'!$C$2:$C$92,BJ$1)+MINS_PLAYED('09-10 Teamsheets'!$H$2:$R$98,$A157,'09-10 Teamsheets'!$C$2:$C$98,BJ$1)+MINS_PLAYED('10-11 Teamsheets'!$H$2:$R$106,$A157,'10-11 Teamsheets'!$C$2:$C$106,BJ$1)+MINS_PLAYED('11-12 Teamsheets'!$H$2:$R$119,$A157,'11-12 Teamsheets'!$C$2:$C$119,BJ$1)+MINS_PLAYED('12-13 Teamsheets'!$H$2:$R$126,$A157,'12-13 Teamsheets'!$C$2:$C$126,BJ$1)+MINS_PLAYED('13-14 Teamsheets'!$H$2:$R$132,$A157,'13-14 Teamsheets'!$C$2:$C$132,BJ$1)+MINS_PLAYED('14-15 Teamsheets'!$H$2:$R$136,$A157,'14-15 Teamsheets'!$C$2:$C$136,BJ$1)+MINS_AS_SUB('07-08 Teamsheets'!$S$2:$Z$88,$A157,'07-08 Teamsheets'!$C$2:$C$88,BJ$1)+MINS_AS_SUB('08-09 Teamsheets'!$S$2:$Z$92,$A157,'08-09 Teamsheets'!$C$2:$C$92,BJ$1)+MINS_AS_SUB('09-10 Teamsheets'!$S$2:$Z$98,$A157,'09-10 Teamsheets'!$C$2:$C$98,BJ$1)+MINS_AS_SUB('10-11 Teamsheets'!$S$2:$Z$106,$A157,'10-11 Teamsheets'!$C$2:$C$106,BJ$1)+MINS_AS_SUB('11-12 Teamsheets'!$S$2:$Z$119,$A157,'11-12 Teamsheets'!$C$2:$C$119,BJ$1)+MINS_AS_SUB('12-13 Teamsheets'!$S$2:$Z$126,$A157,'12-13 Teamsheets'!$C$2:$C$126,BJ$1)+MINS_AS_SUB('13-14 Teamsheets'!$S$2:$Z$132,$A157,'13-14 Teamsheets'!$C$2:$C$132,BJ$1)+MINS_AS_SUB('14-15 Teamsheets'!$S$2:$Z$136,$A157,'14-15 Teamsheets'!$C$2:$C$136,BJ$1)</f>
        <v>43</v>
      </c>
      <c r="BO157" s="27" t="str">
        <f>(APPS('07-08 Teamsheets'!$H$2:$R$88,$A157,'07-08 Teamsheets'!$C$2:$C$88,BO$1)+APPS('08-09 Teamsheets'!$H$2:$R$92,$A157,'08-09 Teamsheets'!$C$2:$C$92,BO$1)+APPS('09-10 Teamsheets'!$H$2:$R$98,$A157,'09-10 Teamsheets'!$C$2:$C$98,BO$1)+APPS('10-11 Teamsheets'!$H$2:$R$106,$A157,'10-11 Teamsheets'!$C$2:$C$106,BO$1)+APPS('11-12 Teamsheets'!$H$2:$R$119,$A157,'11-12 Teamsheets'!$C$2:$C$119,BO$1)+APPS('12-13 Teamsheets'!$H$2:$R$126,$A157,'12-13 Teamsheets'!$C$2:$C$126,BO$1)+APPS('13-14 Teamsheets'!$H$2:$R$132,$A157,'13-14 Teamsheets'!$C$2:$C$132,BO$1)+APPS('14-15 Teamsheets'!$H$2:$R$136,$A157,'14-15 Teamsheets'!$C$2:$C$136,BO$1)) &amp; "(" &amp; (SUBS('07-08 Teamsheets'!$S$2:$Z$88,$A157,'07-08 Teamsheets'!$C$2:$C$88,BO$1)+SUBS('08-09 Teamsheets'!$S$2:$Z$92,$A157,'08-09 Teamsheets'!$C$2:$C$92,BO$1)+SUBS('09-10 Teamsheets'!$S$2:$Z$98,$A157,'09-10 Teamsheets'!$C$2:$C$98,BO$1)+SUBS('10-11 Teamsheets'!$S$2:$Z$106,$A157,'10-11 Teamsheets'!$C$2:$C$106,BO$1)+SUBS('11-12 Teamsheets'!$S$2:$Z$119,$A157,'11-12 Teamsheets'!$C$2:$C$119,BO$1)+SUBS('12-13 Teamsheets'!$S$2:$Z$126,$A157,'12-13 Teamsheets'!$C$2:$C$126,BO$1)+SUBS('13-14 Teamsheets'!$S$2:$Z$132,$A157,'13-14 Teamsheets'!$C$2:$C$132,BO$1)+SUBS('14-15 Teamsheets'!$S$2:$Z$136,$A157,'14-15 Teamsheets'!$C$2:$C$136,BO$1)) &amp; ")"</f>
        <v>0(0)</v>
      </c>
      <c r="BP157" s="27" t="str">
        <f>(GOALS('07-08 Teamsheets'!$H$2:$R$88,$A157,'07-08 Teamsheets'!$C$2:$C$88,BO$1)+GOALS('08-09 Teamsheets'!$H$2:$R$92,$A157,'08-09 Teamsheets'!$C$2:$C$92,BO$1)+GOALS('09-10 Teamsheets'!$H$2:$R$98,$A157,'09-10 Teamsheets'!$C$2:$C$98,BO$1)+GOALS('10-11 Teamsheets'!$H$2:$R$106,$A157,'10-11 Teamsheets'!$C$2:$C$106,BO$1)+GOALS('11-12 Teamsheets'!$H$2:$R$119,$A157,'11-12 Teamsheets'!$C$2:$C$119,BO$1)+GOALS('12-13 Teamsheets'!$H$2:$R$126,$A157,'12-13 Teamsheets'!$C$2:$C$126,BO$1)+GOALS('13-14 Teamsheets'!$H$2:$R$132,$A157,'13-14 Teamsheets'!$C$2:$C$132,BO$1)+GOALS('14-15 Teamsheets'!$H$2:$R$136,$A157,'14-15 Teamsheets'!$C$2:$C$136,BO$1)) &amp; "(" &amp; (GOALS('07-08 Teamsheets'!$S$2:$Z$88,$A157,'07-08 Teamsheets'!$C$2:$C$88,BO$1)+GOALS('08-09 Teamsheets'!$S$2:$Z$92,$A157,'08-09 Teamsheets'!$C$2:$C$92,BO$1)+GOALS('09-10 Teamsheets'!$S$2:$Z$98,$A157,'09-10 Teamsheets'!$C$2:$C$98,BO$1)+GOALS('10-11 Teamsheets'!$S$2:$Z$106,$A157,'10-11 Teamsheets'!$C$2:$C$106,BO$1)+GOALS('11-12 Teamsheets'!$S$2:$Z$119,$A157,'11-12 Teamsheets'!$C$2:$C$119,BO$1)+GOALS('12-13 Teamsheets'!$S$2:$Z$126,$A157,'12-13 Teamsheets'!$C$2:$C$126,BO$1)+GOALS('13-14 Teamsheets'!$S$2:$Z$132,$A157,'13-14 Teamsheets'!$C$2:$C$132,BO$1)+GOALS('14-15 Teamsheets'!$S$2:$Z$136,$A157,'14-15 Teamsheets'!$C$2:$C$136,BO$1)) &amp; ")"</f>
        <v>0(0)</v>
      </c>
      <c r="BQ157" s="27">
        <f>Clean_sheet('07-08 Teamsheets'!$C$2:$H$92,$A157,BO$1)+Clean_sheet('08-09 Teamsheets'!$C$2:$H$92,$A157,BO$1)+Clean_sheet('09-10 Teamsheets'!$C$2:$H$98,$A157,BO$1)+Clean_sheet('10-11 Teamsheets'!$C$2:$H$106,$A157,BO$1)+Clean_sheet('11-12 Teamsheets'!$C$2:$H$119,$A157,BO$1)+Clean_sheet('12-13 Teamsheets'!$C$2:$H$126,$A157,BO$1)+Clean_sheet('13-14 Teamsheets'!$C$2:$H$132,$A157,BO$1)+Clean_sheet('14-15 Teamsheets'!$C$2:$H$136,$A157,BO$1)</f>
        <v>0</v>
      </c>
      <c r="BR157" s="27" t="str">
        <f>(CARDS('07-08 Teamsheets'!$H$2:$Z$88,$A157,$CX$2,'07-08 Teamsheets'!$C$2:$C$88,BO$1)+CARDS('08-09 Teamsheets'!$H$2:$Z$92,$A157,$CX$2,'08-09 Teamsheets'!$C$2:$C$92,BO$1)+CARDS('09-10 Teamsheets'!$H$2:$Z$98,$A157,$CX$2,'09-10 Teamsheets'!$C$2:$C$98,BO$1)+CARDS('10-11 Teamsheets'!$H$2:$Z$106,$A157,$CX$2,'10-11 Teamsheets'!$C$2:$C$106,BO$1)+CARDS('11-12 Teamsheets'!$H$2:$Z$119,$A157,$CX$2,'11-12 Teamsheets'!$C$2:$C$119,BO$1)+CARDS('12-13 Teamsheets'!$H$2:$Z$126,$A157,$CX$2,'12-13 Teamsheets'!$C$2:$C$126,BO$1)+CARDS('13-14 Teamsheets'!$H$2:$Z$132,$A157,$CX$2,'13-14 Teamsheets'!$C$2:$C$132,BO$1)+CARDS('14-15 Teamsheets'!$H$2:$Z$136,$A157,$CX$2,'14-15 Teamsheets'!$C$2:$C$136,BO$1)) &amp; "(" &amp; (CARDS('07-08 Teamsheets'!$H$2:$Z$88,$A157,$CX$3,'07-08 Teamsheets'!$C$2:$C$88,BO$1)+CARDS('08-09 Teamsheets'!$H$2:$Z$92,$A157,$CX$3,'08-09 Teamsheets'!$C$2:$C$92,BO$1)+CARDS('09-10 Teamsheets'!$H$2:$Z$98,$A157,$CX$3,'09-10 Teamsheets'!$C$2:$C$98,BO$1)+CARDS('10-11 Teamsheets'!$H$2:$Z$106,$A157,$CX$3,'10-11 Teamsheets'!$C$2:$C$106,BO$1)+CARDS('11-12 Teamsheets'!$H$2:$Z$119,$A157,$CX$3,'11-12 Teamsheets'!$C$2:$C$119,BO$1)+CARDS('12-13 Teamsheets'!$H$2:$Z$126,$A157,$CX$3,'12-13 Teamsheets'!$C$2:$C$126,BO$1)+CARDS('13-14 Teamsheets'!$H$2:$Z$132,$A157,$CX$3,'13-14 Teamsheets'!$C$2:$C$132,BO$1)+CARDS('14-15 Teamsheets'!$H$2:$Z$136,$A157,$CX$3,'14-15 Teamsheets'!$C$2:$C$136,BO$1)) &amp; ")"</f>
        <v>0(0)</v>
      </c>
      <c r="BS157" s="82">
        <f>MINS_PLAYED('07-08 Teamsheets'!$H$2:$R$88,$A157,'07-08 Teamsheets'!$C$2:$C$88,BO$1)+MINS_PLAYED('08-09 Teamsheets'!$H$2:$R$92,$A157,'08-09 Teamsheets'!$C$2:$C$92,BO$1)+MINS_PLAYED('09-10 Teamsheets'!$H$2:$R$98,$A157,'09-10 Teamsheets'!$C$2:$C$98,BO$1)+MINS_PLAYED('10-11 Teamsheets'!$H$2:$R$106,$A157,'10-11 Teamsheets'!$C$2:$C$106,BO$1)+MINS_PLAYED('11-12 Teamsheets'!$H$2:$R$119,$A157,'11-12 Teamsheets'!$C$2:$C$119,BO$1)+MINS_PLAYED('12-13 Teamsheets'!$H$2:$R$126,$A157,'12-13 Teamsheets'!$C$2:$C$126,BO$1)+MINS_PLAYED('13-14 Teamsheets'!$H$2:$R$132,$A157,'13-14 Teamsheets'!$C$2:$C$132,BO$1)+MINS_PLAYED('14-15 Teamsheets'!$H$2:$R$136,$A157,'14-15 Teamsheets'!$C$2:$C$136,BO$1)+MINS_AS_SUB('07-08 Teamsheets'!$S$2:$Z$88,$A157,'07-08 Teamsheets'!$C$2:$C$88,BO$1)+MINS_AS_SUB('08-09 Teamsheets'!$S$2:$Z$92,$A157,'08-09 Teamsheets'!$C$2:$C$92,BO$1)+MINS_AS_SUB('09-10 Teamsheets'!$S$2:$Z$98,$A157,'09-10 Teamsheets'!$C$2:$C$98,BO$1)+MINS_AS_SUB('10-11 Teamsheets'!$S$2:$Z$106,$A157,'10-11 Teamsheets'!$C$2:$C$106,BO$1)+MINS_AS_SUB('11-12 Teamsheets'!$S$2:$Z$119,$A157,'11-12 Teamsheets'!$C$2:$C$119,BO$1)+MINS_AS_SUB('12-13 Teamsheets'!$S$2:$Z$126,$A157,'12-13 Teamsheets'!$C$2:$C$126,BO$1)+MINS_AS_SUB('13-14 Teamsheets'!$S$2:$Z$132,$A157,'13-14 Teamsheets'!$C$2:$C$132,BO$1)+MINS_AS_SUB('14-15 Teamsheets'!$S$2:$Z$136,$A157,'14-15 Teamsheets'!$C$2:$C$136,BO$1)</f>
        <v>0</v>
      </c>
      <c r="BT157" s="71">
        <f>APPS('05-06 Teamsheets'!$H$2:$R$71,$A157,'05-06 Teamsheets'!$C$2:$C$71,B$1)+SUBS('05-06 Teamsheets'!$S$2:$W$71,$A157,'05-06 Teamsheets'!$C$2:$C$71,B$1)+APPS('06-07 Teamsheets'!$H$2:$R$83,$A157,'06-07 Teamsheets'!$C$2:$C$83,G$1)+SUBS('06-07 Teamsheets'!$S$2:$Z$83,$A157,'06-07 Teamsheets'!$C$2:$C$83,G$1)+APPS('07-08 Teamsheets'!$H$2:$R$88,$A157,'07-08 Teamsheets'!$C$2:$C$88,L$1)+SUBS('07-08 Teamsheets'!$S$2:$Z$88,$A157,'07-08 Teamsheets'!$C$2:$C$88,L$1)+APPS('08-09 Teamsheets'!$H$2:$R$92,$A157,'08-09 Teamsheets'!$C$2:$C$92,Q$1)+SUBS('08-09 Teamsheets'!$S$2:$Z$92,$A157,'08-09 Teamsheets'!$C$2:$C$92,Q$1)+APPS('09-10 Teamsheets'!$H$2:$R$98,$A157,'09-10 Teamsheets'!$C$2:$C$98,Q$1)+SUBS('09-10 Teamsheets'!$S$2:$Z$98,$A157,'09-10 Teamsheets'!$C$2:$C$98,Q$1)+APPS('10-11 Teamsheets'!$H$2:$R$107,$A157,'10-11 Teamsheets'!$C$2:$C$107,Q$1)+SUBS('10-11 Teamsheets'!$S$2:$Z$107,$A157,'10-11 Teamsheets'!$C$2:$C$107,Q$1)+APPS('11-12 Teamsheets'!$H$2:$R$119,$A157,'11-12 Teamsheets'!$C$2:$C$119,Q$1)+SUBS('11-12 Teamsheets'!$S$2:$Z$119,$A157,'11-12 Teamsheets'!$C$2:$C$119,Q$1)+APPS('12-13 Teamsheets'!$H$2:$R$126,$A157,'12-13 Teamsheets'!$C$2:$C$126,Q$1)+SUBS('12-13 Teamsheets'!$S$2:$Z$126,$A157,'12-13 Teamsheets'!$C$2:$C$126,Q$1)+APPS('13-14 Teamsheets'!$H$2:$R$132,$A157,'13-14 Teamsheets'!$C$2:$C$132,Q$1)+SUBS('13-14 Teamsheets'!$S$2:$Z$132,$A157,'13-14 Teamsheets'!$C$2:$C$132,Q$1)+APPS('14-15 Teamsheets'!$H$2:$R$136,$A157,'14-15 Teamsheets'!$C$2:$C$136,Q$1)+SUBS('14-15 Teamsheets'!$S$2:$Z$136,$A157,'14-15 Teamsheets'!$C$2:$C$136,Q$1)</f>
        <v>36</v>
      </c>
      <c r="BU157" s="132">
        <v>0</v>
      </c>
      <c r="BV157" s="27">
        <f>APPS('07-08 Teamsheets'!$H$2:$R$88,$A157,'07-08 Teamsheets'!$C$2:$C$88,AZ$1)+SUBS('07-08 Teamsheets'!$S$2:$Z$88,$A157,'07-08 Teamsheets'!$C$2:$C$88,AZ$1)+APPS('11-12 Teamsheets'!$H$2:$R$119,$A157,'11-12 Teamsheets'!$C$2:$C$119,AZ$1)+SUBS('11-12 Teamsheets'!$S$2:$Z$119,$A157,'11-12 Teamsheets'!$C$2:$C$119,AZ$1)+APPS('12-13 Teamsheets'!$H$2:$R$126,$A157,'12-13 Teamsheets'!$C$2:$C$126,AZ$1)+SUBS('12-13 Teamsheets'!$S$2:$Z$126,$A157,'12-13 Teamsheets'!$C$2:$C$126,AZ$1)+APPS('13-14 Teamsheets'!$H$2:$R$132,$A157,'13-14 Teamsheets'!$C$2:$C$132,AZ$1)+SUBS('13-14 Teamsheets'!$S$2:$Z$132,$A157,'13-14 Teamsheets'!$C$2:$C$132,AZ$1)+APPS('14-15 Teamsheets'!$H$2:$R$136,$A157,'14-15 Teamsheets'!$C$2:$C$136,AZ$1)+SUBS('14-15 Teamsheets'!$S$2:$Z$136,$A157,'14-15 Teamsheets'!$C$2:$C$136,AZ$1)+APPS('08-09 Teamsheets'!$H$2:$R$92,$A157,'08-09 Teamsheets'!$C$2:$C$92,BE$1)+APPS('09-10 Teamsheets'!$H$2:$R$98,$A157,'09-10 Teamsheets'!$C$2:$C$98,BE$1)+SUBS('08-09 Teamsheets'!$S$2:$Z$92,$A157,'08-09 Teamsheets'!$C$2:$C$92,BE$1)+SUBS('09-10 Teamsheets'!$S$2:$Z$98,$A157,'09-10 Teamsheets'!$C$2:$C$98,BE$1)+APPS('10-11 Teamsheets'!$H$2:$R$107,$A157,'10-11 Teamsheets'!$C$2:$C$107,BE$1)+SUBS('10-11 Teamsheets'!$S$2:$Z$107,$A157,'10-11 Teamsheets'!$C$2:$C$107,BE$1)+APPS('11-12 Teamsheets'!$H$2:$R$119,$A157,'11-12 Teamsheets'!$C$2:$C$119,BE$1)+SUBS('11-12 Teamsheets'!$S$2:$Z$119,$A157,'11-12 Teamsheets'!$C$2:$C$119,BE$1)+APPS('12-13 Teamsheets'!$H$2:$R$126,$A157,'12-13 Teamsheets'!$C$2:$C$126,BE$1)+SUBS('12-13 Teamsheets'!$S$2:$Z$126,$A157,'12-13 Teamsheets'!$C$2:$C$126,BE$1)+APPS('13-14 Teamsheets'!$H$2:$R$132,$A157,'13-14 Teamsheets'!$C$2:$C$132,BE$1)+SUBS('13-14 Teamsheets'!$S$2:$Z$132,$A157,'13-14 Teamsheets'!$C$2:$C$132,BE$1)+APPS('14-15 Teamsheets'!$H$2:$R$136,$A157,'14-15 Teamsheets'!$C$2:$C$136,BE$1)+SUBS('14-15 Teamsheets'!$S$2:$Z$136,$A157,'14-15 Teamsheets'!$C$2:$C$136,BE$1)</f>
        <v>3</v>
      </c>
      <c r="BW157" s="27">
        <f>APPS('07-08 Teamsheets'!$H$2:$R$88,$A157,'07-08 Teamsheets'!$C$2:$C$88,BJ$1)+APPS('08-09 Teamsheets'!$H$2:$R$92,$A157,'08-09 Teamsheets'!$C$2:$C$92,BJ$1)+APPS('09-10 Teamsheets'!$H$2:$R$98,$A157,'09-10 Teamsheets'!$C$2:$C$98,BJ$1)+SUBS('07-08 Teamsheets'!$S$2:$Z$88,$A157,'07-08 Teamsheets'!$C$2:$C$88,BJ$1)+SUBS('08-09 Teamsheets'!$S$2:$Z$92,$A157,'08-09 Teamsheets'!$C$2:$C$92,BJ$1)+SUBS('09-10 Teamsheets'!$S$2:$Z$98,$A157,'09-10 Teamsheets'!$C$2:$C$98,BJ$1)+APPS('10-11 Teamsheets'!$H$2:$R$107,$A157,'10-11 Teamsheets'!$C$2:$C$107,BJ$1)+SUBS('10-11 Teamsheets'!$S$2:$Z$107,$A157,'10-11 Teamsheets'!$C$2:$C$107,BJ$1)+APPS('11-12 Teamsheets'!$H$2:$R$119,$A157,'11-12 Teamsheets'!$C$2:$C$119,BJ$1)+SUBS('11-12 Teamsheets'!$S$2:$Z$111,$A157,'11-12 Teamsheets'!$C$2:$C$119,BJ$1)+APPS('12-13 Teamsheets'!$H$2:$R$126,$A157,'12-13 Teamsheets'!$C$2:$C$126,BJ$1)+SUBS('12-13 Teamsheets'!$S$2:$Z$118,$A157,'12-13 Teamsheets'!$C$2:$C$126,BJ$1)+APPS('13-14 Teamsheets'!$H$2:$R$132,$A157,'13-14 Teamsheets'!$C$2:$C$132,BJ$1)+SUBS('13-14 Teamsheets'!$S$2:$Z$124,$A157,'13-14 Teamsheets'!$C$2:$C$132,BJ$1)+APPS('14-15 Teamsheets'!$H$2:$R$136,$A157,'14-15 Teamsheets'!$C$2:$C$136,BJ$1)+SUBS('14-15 Teamsheets'!$S$2:$Z$128,$A157,'14-15 Teamsheets'!$C$2:$C$136,BJ$1)</f>
        <v>2</v>
      </c>
      <c r="BX157" s="27">
        <f>APPS('07-08 Teamsheets'!$H$2:$R$88,$A157,'07-08 Teamsheets'!$C$2:$C$88,BO$1)+APPS('08-09 Teamsheets'!$H$2:$R$92,$A157,'08-09 Teamsheets'!$C$2:$C$92,BO$1)+APPS('09-10 Teamsheets'!$H$2:$R$98,$A157,'09-10 Teamsheets'!$C$2:$C$98,BO$1)+SUBS('07-08 Teamsheets'!$S$2:$Z$88,$A157,'07-08 Teamsheets'!$C$2:$C$88,BO$1)+SUBS('08-09 Teamsheets'!$S$2:$Z$92,$A157,'08-09 Teamsheets'!$C$2:$C$92,BO$1)+SUBS('09-10 Teamsheets'!$S$2:$Z$98,$A157,'09-10 Teamsheets'!$C$2:$C$98,BO$1)+APPS('10-11 Teamsheets'!$H$2:$R$107,$A157,'10-11 Teamsheets'!$C$2:$C$107,BO$1)+SUBS('10-11 Teamsheets'!$S$2:$Z$107,$A157,'10-11 Teamsheets'!$C$2:$C$107,BO$1)+APPS('11-12 Teamsheets'!$H$2:$R$119,$A157,'11-12 Teamsheets'!$C$2:$C$119,BO$1)+SUBS('11-12 Teamsheets'!$S$2:$Z$119,$A157,'11-12 Teamsheets'!$C$2:$C$119,BO$1)+APPS('12-13 Teamsheets'!$H$2:$R$126,$A157,'12-13 Teamsheets'!$C$2:$C$126,BO$1)+SUBS('12-13 Teamsheets'!$S$2:$Z$126,$A157,'12-13 Teamsheets'!$C$2:$C$126,BO$1)+APPS('13-14 Teamsheets'!$H$2:$R$132,$A157,'13-14 Teamsheets'!$C$2:$C$132,BO$1)+SUBS('13-14 Teamsheets'!$S$2:$Z$132,$A157,'13-14 Teamsheets'!$C$2:$C$132,BO$1)+APPS('14-15 Teamsheets'!$H$2:$R$136,$A157,'14-15 Teamsheets'!$C$2:$C$136,BO$1)+SUBS('14-15 Teamsheets'!$S$2:$Z$136,$A157,'14-15 Teamsheets'!$C$2:$C$136,BO$1)</f>
        <v>0</v>
      </c>
      <c r="BY157" s="28">
        <f t="shared" si="55"/>
        <v>5</v>
      </c>
      <c r="BZ157" s="27" t="str">
        <f>(APPS('05-06 Teamsheets'!$H$2:$R$71,$A157) + APPS('06-07 Teamsheets'!$H$2:$R$83,$A157) +APPS('07-08 Teamsheets'!$H$2:$R$88,$A157) + APPS('08-09 Teamsheets'!$H$2:$R$92,$A157)+APPS('09-10 Teamsheets'!$H$2:$R$98,$A157)+APPS('10-11 Teamsheets'!$H$2:$R$107,$A157)+APPS('11-12 Teamsheets'!$H$2:$R$119,$A157)+APPS('12-13 Teamsheets'!$H$2:$R$126,$A157)+APPS('13-14 Teamsheets'!$H$2:$R$132,$A157)+APPS('14-15 Teamsheets'!$H$2:$R$136,$A157)) &amp; "(" &amp; (SUBS('05-06 Teamsheets'!$S$2:$W$71,$A157)+SUBS('06-07 Teamsheets'!$S$2:$Z$83,$A157)+SUBS('07-08 Teamsheets'!$S$2:$Z$88,$A157) +SUBS('08-09 Teamsheets'!$S$2:$Z$92,$A157)+SUBS('09-10 Teamsheets'!$S$2:$Z$98,$A157)+SUBS('10-11 Teamsheets'!$S$2:$Z$107,$A157)+SUBS('11-12 Teamsheets'!$S$2:$Z$119,$A157)+SUBS('12-13 Teamsheets'!$S$2:$Z$126,$A157)+SUBS('13-14 Teamsheets'!$S$2:$Z$132,$A157)+SUBS('14-15 Teamsheets'!$S$2:$Z$136,$A157)) &amp; ")"</f>
        <v>11(30)</v>
      </c>
      <c r="CA157" s="28">
        <f t="shared" si="56"/>
        <v>41</v>
      </c>
      <c r="CB157" s="71">
        <f>GOALS('05-06 Teamsheets'!$H$2:$W$71,$A157,'05-06 Teamsheets'!$C$2:$C$71,B$1)+GOALS('06-07 Teamsheets'!$H$2:$Z$83,$A157,'06-07 Teamsheets'!$C$2:$C$83,G$1)+GOALS('07-08 Teamsheets'!$H$2:$Z$88,$A157,'07-08 Teamsheets'!$C$2:$C$88,L$1)+GOALS('08-09 Teamsheets'!$H$2:$Z$92,$A157,'08-09 Teamsheets'!$C$2:$C$92,Q$1)+GOALS('09-10 Teamsheets'!$H$2:$Z$98,$A157,'09-10 Teamsheets'!$C$2:$C$98,Q$1)+GOALS('10-11 Teamsheets'!$H$2:$Z$107,$A157,'10-11 Teamsheets'!$C$2:$C$107,Q$1)+GOALS('11-12 Teamsheets'!$H$2:$Z$119,$A157,'11-12 Teamsheets'!$C$2:$C$119,Q$1)+GOALS('12-13 Teamsheets'!$H$2:$Z$126,$A157,'12-13 Teamsheets'!$C$2:$C$126,Q$1)+GOALS('13-14 Teamsheets'!$H$2:$Z$132,$A157,'13-14 Teamsheets'!$C$2:$C$132,Q$1)+GOALS('14-15 Teamsheets'!$H$2:$Z$136,$A157,'14-15 Teamsheets'!$C$2:$C$136,Q$1)</f>
        <v>5</v>
      </c>
      <c r="CC157" s="27">
        <f>GOALS('05-06 Teamsheets'!$H$2:$W$71,$A157,'05-06 Teamsheets'!$C$2:$C$71,V$1)+GOALS('05-06 Teamsheets'!$H$2:$W$71,$A157,'05-06 Teamsheets'!$C$2:$C$71,AA$1)+GOALS('06-07 Teamsheets'!$H$2:$Z$83,$A157,'06-07 Teamsheets'!$C$2:$C$83,AF$1)+GOALS('06-07 Teamsheets'!$H$2:$Z$83,$A157,'06-07 Teamsheets'!$C$2:$C$83,AK$1)+GOALS('07-08 Teamsheets'!$H$2:$Z$88,$A157,'07-08 Teamsheets'!$C$2:$C$88,AP$1)+GOALS('07-08 Teamsheets'!$H$2:$Z$88,$A157,'07-08 Teamsheets'!$C$2:$C$88,AU$1)+GOALS('07-08 Teamsheets'!$H$2:$Z$88,$A157,'07-08 Teamsheets'!$C$2:$C$88,AZ$1)+GOALS('11-12 Teamsheets'!$H$2:$Z$119,$A157,'11-12 Teamsheets'!$C$2:$C$119,AZ$1)+GOALS('12-13 Teamsheets'!$H$2:$Z$120,$A157,'12-13 Teamsheets'!$C$2:$C$120,AZ$1)+GOALS('13-14 Teamsheets'!$H$2:$Z$126,$A157,'13-14 Teamsheets'!$C$2:$C$126,AZ$1)+GOALS('14-15 Teamsheets'!$H$2:$Z$130,$A157,'14-15 Teamsheets'!$C$2:$C$130,AZ$1)+GOALS('08-09 Teamsheets'!$H$2:$Z$92,$A157,'08-09 Teamsheets'!$C$2:$C$92,BE$1)+GOALS('09-10 Teamsheets'!$H$2:$Z$98,$A157,'09-10 Teamsheets'!$C$2:$C$98,BE$1)+GOALS('10-11 Teamsheets'!$H$2:$Z$107,$A157,'10-11 Teamsheets'!$C$2:$C$107,BE$1)+GOALS('11-12 Teamsheets'!$H$2:$Z$119,$A157,'11-12 Teamsheets'!$C$2:$C$119,BE$1)+GOALS('12-13 Teamsheets'!$H$2:$Z$126,$A157,'12-13 Teamsheets'!$C$2:$C$126,BE$1)+GOALS('13-14 Teamsheets'!$H$2:$Z$132,$A157,'13-14 Teamsheets'!$C$2:$C$132,BE$1)+GOALS('14-15 Teamsheets'!$H$2:$Z$136,$A157,'14-15 Teamsheets'!$C$2:$C$136,BE$1)</f>
        <v>0</v>
      </c>
      <c r="CD157" s="27">
        <f>GOALS('07-08 Teamsheets'!$H$2:$Z$88,$A157,'07-08 Teamsheets'!$C$2:$C$88,BJ$1)
+GOALS('08-09 Teamsheets'!$H$2:$Z$92,$A157,'08-09 Teamsheets'!$C$2:$C$92,BJ$1)
+GOALS('09-10 Teamsheets'!$H$2:$Z$98,$A157,'09-10 Teamsheets'!$C$2:$C$98,BJ$1)
+GOALS('10-11 Teamsheets'!$H$2:$Z$107,$A157,'10-11 Teamsheets'!$C$2:$C$107,BJ$1)
+GOALS('11-12 Teamsheets'!$H$2:$Z$119,$A157,'11-12 Teamsheets'!$C$2:$C$119,BJ$1)
+GOALS('12-13 Teamsheets'!$H$2:$Z$124,$A157,'12-13 Teamsheets'!$C$2:$C$124,BJ$1)+GOALS('13-14 Teamsheets'!$H$2:$Z$130,$A157,'13-14 Teamsheets'!$C$2:$C$130,BJ$1)+GOALS('14-15 Teamsheets'!$H$2:$Z$134,$A157,'14-15 Teamsheets'!$C$2:$C$134,BJ$1)
+GOALS('07-08 Teamsheets'!$H$2:$Z$88,$A157,'07-08 Teamsheets'!$C$2:$C$88,BO$1)
+GOALS('08-09 Teamsheets'!$H$2:$Z$92,$A157,'08-09 Teamsheets'!$C$2:$C$92,BO$1)
+GOALS('09-10 Teamsheets'!$H$2:$Z$98,$A157,'09-10 Teamsheets'!$C$2:$C$98,BO$1)
+GOALS('10-11 Teamsheets'!$H$2:$Z$107,$A157,'10-11 Teamsheets'!$C$2:$C$107,BO$1)
+GOALS('11-12 Teamsheets'!$H$2:$Z$119,$A157,'11-12 Teamsheets'!$C$2:$C$119,BO$1)
+GOALS('12-13 Teamsheets'!$H$2:$Z$126,$A157,'12-13 Teamsheets'!$C$2:$C$126,BO$1)+GOALS('13-14 Teamsheets'!$H$2:$Z$132,$A157,'13-14 Teamsheets'!$C$2:$C$132,BO$1)+GOALS('14-15 Teamsheets'!$H$2:$Z$136,$A157,'14-15 Teamsheets'!$C$2:$C$136,BO$1)</f>
        <v>0</v>
      </c>
      <c r="CE157" s="28">
        <f t="shared" si="57"/>
        <v>0</v>
      </c>
      <c r="CF157" s="27" t="str">
        <f>(GOALS('05-06 Teamsheets'!$H$2:$R$71,$A157) +GOALS('06-07 Teamsheets'!$H$2:$R$83,$A157) +  GOALS('07-08 Teamsheets'!$H$2:$R$88,$A157) + GOALS('08-09 Teamsheets'!$H$2:$R$92,$A157)+GOALS('09-10 Teamsheets'!$H$2:$R$98,$A157)+GOALS('10-11 Teamsheets'!$H$2:$R$107,$A157)+GOALS('11-12 Teamsheets'!$H$2:$R$119,$A157)+GOALS('12-13 Teamsheets'!$H$2:$R$126,$A157)+GOALS('13-14 Teamsheets'!$H$2:$R$132,$A157)+GOALS('14-15 Teamsheets'!$H$2:$R$136,$A157)) &amp; "(" &amp; (GOALS('05-06 Teamsheets'!$S$2:$W$71,$A157)+GOALS('06-07 Teamsheets'!$S$2:$Z$83,$A157)+GOALS('07-08 Teamsheets'!$S$2:$Z$88,$A157)+GOALS('08-09 Teamsheets'!$S$2:$Z$92,$A157)+GOALS('09-10 Teamsheets'!$S$2:$Z$98,$A157)+GOALS('10-11 Teamsheets'!$S$2:$Z$107,$A157)+GOALS('11-12 Teamsheets'!$S$2:$Z$119,$A157)+GOALS('12-13 Teamsheets'!$S$2:$Z$126,$A157)+GOALS('13-14 Teamsheets'!$S$2:$Z$132,$A157)+GOALS('14-15 Teamsheets'!$S$2:$Z$136,$A157)) &amp; ")"</f>
        <v>1(4)</v>
      </c>
      <c r="CG157" s="28">
        <f t="shared" si="58"/>
        <v>5</v>
      </c>
      <c r="CH157" s="71">
        <f t="shared" si="35"/>
        <v>0</v>
      </c>
      <c r="CI157" s="83">
        <f t="shared" si="36"/>
        <v>0</v>
      </c>
      <c r="CJ157" s="77">
        <f t="shared" si="37"/>
        <v>0</v>
      </c>
      <c r="CK157" s="74" t="str">
        <f>(CARDS('05-06 Teamsheets'!$H$2:$W$71,$A157,$CX$2)+CARDS('06-07 Teamsheets'!$H$2:$Z$83,$A157,$CX$2)+CARDS('07-08 Teamsheets'!$H$2:$Z$88,$A157,$CX$2)+CARDS('08-09 Teamsheets'!$H$2:$Z$92,$A157,$CX$2)+CARDS('09-10 Teamsheets'!$H$2:$Z$98,$A157,$CX$2)+CARDS('10-11 Teamsheets'!$H$2:$Z$107,$A157,$CX$2)+CARDS('11-12 Teamsheets'!$H$2:$Z$119,$A157,$CX$2)+CARDS('12-13 Teamsheets'!$H$2:$Z$126,$A157,$CX$2)+CARDS('13-14 Teamsheets'!$H$2:$Z$130,$A157,$CX$2)) &amp; "(" &amp; (CARDS('05-06 Teamsheets'!$H$2:$W$71,$A157,$CX$3)+CARDS('06-07 Teamsheets'!$H$2:$Z$83,$A157,$CX$3)+CARDS('07-08 Teamsheets'!$H$2:$Z$88,$A157,$CX$3)+CARDS('08-09 Teamsheets'!$H$2:$Z$92,$A157,$CX$3)+CARDS('09-10 Teamsheets'!$H$2:$Z$98,$A157,$CX$3)+CARDS('10-11 Teamsheets'!$H$2:$Z$107,$A157,$CX$3)+CARDS('11-12 Teamsheets'!$H$2:$Z$119,$A157,$CX$3)+CARDS('13-14 Teamsheets'!$H$2:$Z$130,$A157,$CX$3)) &amp; ")"</f>
        <v>5(0)</v>
      </c>
      <c r="CL157" s="28">
        <f t="shared" si="53"/>
        <v>1179</v>
      </c>
      <c r="CM157" s="28">
        <f t="shared" si="47"/>
        <v>297</v>
      </c>
      <c r="CN157" s="77">
        <f t="shared" si="54"/>
        <v>1476</v>
      </c>
      <c r="CO157" s="28">
        <f t="shared" si="51"/>
        <v>36</v>
      </c>
      <c r="CP157" s="28">
        <f t="shared" si="52"/>
        <v>0.12195121951219512</v>
      </c>
      <c r="CQ157" s="77">
        <f t="shared" si="24"/>
        <v>295.2</v>
      </c>
      <c r="CS157" s="71">
        <f t="shared" si="48"/>
        <v>49</v>
      </c>
      <c r="CT157" s="83">
        <f t="shared" si="49"/>
        <v>70</v>
      </c>
      <c r="CU157" s="77">
        <f t="shared" si="50"/>
        <v>32</v>
      </c>
    </row>
    <row r="158" spans="1:102" x14ac:dyDescent="0.2">
      <c r="A158" s="25" t="s">
        <v>1439</v>
      </c>
      <c r="B158" s="27" t="s">
        <v>1635</v>
      </c>
      <c r="C158" s="27" t="s">
        <v>1635</v>
      </c>
      <c r="D158" s="27">
        <v>0</v>
      </c>
      <c r="E158" s="27" t="s">
        <v>1635</v>
      </c>
      <c r="F158" s="82">
        <v>0</v>
      </c>
      <c r="G158" s="27" t="s">
        <v>1635</v>
      </c>
      <c r="H158" s="27" t="s">
        <v>1635</v>
      </c>
      <c r="I158" s="27">
        <v>0</v>
      </c>
      <c r="J158" s="27" t="s">
        <v>1635</v>
      </c>
      <c r="K158" s="82">
        <v>0</v>
      </c>
      <c r="L158" s="27" t="s">
        <v>1635</v>
      </c>
      <c r="M158" s="27" t="s">
        <v>1635</v>
      </c>
      <c r="N158" s="27">
        <v>0</v>
      </c>
      <c r="O158" s="27" t="s">
        <v>1635</v>
      </c>
      <c r="P158" s="82">
        <v>0</v>
      </c>
      <c r="Q158" s="27" t="str">
        <f>(APPS('08-09 Teamsheets'!$H$2:$R$92,$A158,'08-09 Teamsheets'!$C$2:$C$92,Q$1)+APPS('09-10 Teamsheets'!$H$2:$R$98,$A158,'09-10 Teamsheets'!$C$2:$C$98,Q$1)+APPS('10-11 Teamsheets'!$H$2:$R$107,$A158,'10-11 Teamsheets'!$C$2:$C$107,Q$1)+APPS('11-12 Teamsheets'!$H$2:$R$119,$A158,'11-12 Teamsheets'!$C$2:$C$119,Q$1)+APPS('12-13 Teamsheets'!$H$2:$R$126,$A158,'12-13 Teamsheets'!$C$2:$C$126,Q$1)+APPS('13-14 Teamsheets'!$H$2:$R$132,$A158,'13-14 Teamsheets'!$C$2:$C$132,Q$1)+APPS('14-15 Teamsheets'!$H$2:$R$136,$A158,'14-15 Teamsheets'!$C$2:$C$136,Q$1)) &amp; "(" &amp; (SUBS('08-09 Teamsheets'!$S$2:$Z$92,$A158,'08-09 Teamsheets'!$C$2:$C$92,Q$1)+SUBS('09-10 Teamsheets'!$S$2:$Z$98,$A158,'09-10 Teamsheets'!$C$2:$C$98,Q$1)+SUBS('10-11 Teamsheets'!$S$2:$Z$107,$A158,'10-11 Teamsheets'!$C$2:$C$107,Q$1)+SUBS('11-12 Teamsheets'!$S$2:$Z$119,$A158,'11-12 Teamsheets'!$C$2:$C$119,Q$1)+SUBS('12-13 Teamsheets'!$S$2:$Z$126,$A158,'12-13 Teamsheets'!$C$2:$C$126,Q$1)+SUBS('13-14 Teamsheets'!$S$2:$Z$132,$A158,'13-14 Teamsheets'!$C$2:$C$132,Q$1)+SUBS('14-15 Teamsheets'!$S$2:$Z$136,$A158,'14-15 Teamsheets'!$C$2:$C$136,Q$1)) &amp; ")"</f>
        <v>121(44)</v>
      </c>
      <c r="R158" s="27" t="str">
        <f>(GOALS('08-09 Teamsheets'!$H$2:$R$92,$A158,'08-09 Teamsheets'!$C$2:$C$92,Q$1)+GOALS('09-10 Teamsheets'!$H$2:$R$98,$A158,'09-10 Teamsheets'!$C$2:$C$98,Q$1)+GOALS('10-11 Teamsheets'!$H$2:$R$107,$A158,'10-11 Teamsheets'!$C$2:$C$107,Q$1)+GOALS('11-12 Teamsheets'!$H$2:$R$119,$A158,'11-12 Teamsheets'!$C$2:$C$119,Q$1)+GOALS('12-13 Teamsheets'!$H$2:$R$126,$A158,'12-13 Teamsheets'!$C$2:$C$126,Q$1)+GOALS('13-14 Teamsheets'!$H$2:$R$132,$A158,'13-14 Teamsheets'!$C$2:$C$132,Q$1)+GOALS('14-15 Teamsheets'!$H$2:$R$136,$A158,'14-15 Teamsheets'!$C$2:$C$136,Q$1)) &amp; "(" &amp; (GOALS('08-09 Teamsheets'!$S$2:$Z$92,$A158,'08-09 Teamsheets'!$C$2:$C$92,Q$1)+GOALS('09-10 Teamsheets'!$S$2:$Z$98,$A158,'09-10 Teamsheets'!$C$2:$C$98,Q$1)+GOALS('10-11 Teamsheets'!$S$2:$Z$107,$A158,'10-11 Teamsheets'!$C$2:$C$107,Q$1)+GOALS('11-12 Teamsheets'!$S$2:$Z$119,$A158,'11-12 Teamsheets'!$C$2:$C$119,Q$1)+GOALS('12-13 Teamsheets'!$S$2:$Z$126,$A158,'12-13 Teamsheets'!$C$2:$C$126,Q$1)+GOALS('13-14 Teamsheets'!$S$2:$Z$132,$A158,'13-14 Teamsheets'!$C$2:$C$132,Q$1)+GOALS('14-15 Teamsheets'!$S$2:$Z$136,$A158,'14-15 Teamsheets'!$C$2:$C$136,Q$1)) &amp; ")"</f>
        <v>31(2)</v>
      </c>
      <c r="S158" s="27">
        <f>Clean_sheet('08-09 Teamsheets'!$C$2:$H$92,$A158,Q$1)+Clean_sheet('09-10 Teamsheets'!$C$2:$H$98,$A158,Q$1)+Clean_sheet('10-11 Teamsheets'!$C$2:$H$107,$A158,Q$1)+Clean_sheet('11-12 Teamsheets'!$C$2:$H$119,$A158,Q$1)+Clean_sheet('12-13 Teamsheets'!$C$2:$H$126,$A158,Q$1)+Clean_sheet('13-14 Teamsheets'!$C$2:$H$132,$A158,Q$1)+Clean_sheet('14-15 Teamsheets'!$C$2:$H$136,$A158,Q$1)</f>
        <v>0</v>
      </c>
      <c r="T158" s="27" t="str">
        <f>(CARDS('08-09 Teamsheets'!$H$2:$Z$92,$A158,$CX$2,'08-09 Teamsheets'!$C$2:$C$92,Q$1)+CARDS('09-10 Teamsheets'!$H$2:$Z$98,$A158,$CX$2,'09-10 Teamsheets'!$C$2:$C$98,Q$1)+CARDS('10-11 Teamsheets'!$H$2:$Z$107,$A158,$CX$2,'10-11 Teamsheets'!$C$2:$C$107,Q$1)+CARDS('11-12 Teamsheets'!$H$2:$Z$119,$A158,$CX$2,'11-12 Teamsheets'!$C$2:$C$119,Q$1)+CARDS('12-13 Teamsheets'!$H$2:$Z$126,$A158,$CX$2,'12-13 Teamsheets'!$C$2:$C$126,Q$1)+CARDS('13-14 Teamsheets'!$H$2:$Z$132,$A158,$CX$2,'13-14 Teamsheets'!$C$2:$C$132,Q$1)+CARDS('14-15 Teamsheets'!$H$2:$Z$136,$A158,$CX$2,'14-15 Teamsheets'!$C$2:$C$136,Q$1)) &amp; "(" &amp; (CARDS('08-09 Teamsheets'!$H$2:$Z$92,$A158,$CX$3,'08-09 Teamsheets'!$C$2:$C$92,Q$1)+CARDS('09-10 Teamsheets'!$H$2:$Z$98,$A158,$CX$3,'09-10 Teamsheets'!$C$2:$C$98,Q$1)+CARDS('10-11 Teamsheets'!$H$2:$Z$107,$A158,$CX$3,'10-11 Teamsheets'!$C$2:$C$107,Q$1)+CARDS('11-12 Teamsheets'!$H$2:$Z$119,$A158,$CX$3,'11-12 Teamsheets'!$C$2:$C$119,Q$1)+CARDS('12-13 Teamsheets'!$H$2:$Z$126,$A158,$CX$3,'12-13 Teamsheets'!$C$2:$C$126,Q$1)+CARDS('13-14 Teamsheets'!$H$2:$Z$132,$A158,$CX$3,'13-14 Teamsheets'!$C$2:$C$132,Q$1)+CARDS('14-15 Teamsheets'!$H$2:$Z$136,$A158,$CX$3,'14-15 Teamsheets'!$C$2:$C$136,Q$1)) &amp; ")"</f>
        <v>8(0)</v>
      </c>
      <c r="U158" s="82">
        <f>MINS_PLAYED('08-09 Teamsheets'!$H$2:$R$92,$A158,'08-09 Teamsheets'!$C$2:$C$92,Q$1)+MINS_PLAYED('09-10 Teamsheets'!$H$2:$R$98,$A158,'09-10 Teamsheets'!$C$2:$C$98,Q$1)+ MINS_AS_SUB('08-09 Teamsheets'!$S$2:$Z$92,$A158,'08-09 Teamsheets'!$C$2:$C$92,Q$1)+ MINS_AS_SUB('09-10 Teamsheets'!$S$2:$Z$98,$A158,'09-10 Teamsheets'!$C$2:$C$98,Q$1)+MINS_PLAYED('10-11 Teamsheets'!$H$2:$R$107,$A158,'10-11 Teamsheets'!$C$2:$C$107,Q$1)+MINS_AS_SUB('10-11 Teamsheets'!$S$2:$Z$107,$A158,'10-11 Teamsheets'!$C$2:$C$107,Q$1)+MINS_PLAYED('11-12 Teamsheets'!$H$2:$R$119,$A158,'11-12 Teamsheets'!$C$2:$C$119,Q$1)+MINS_AS_SUB('11-12 Teamsheets'!$S$2:$Z$119,$A158,'11-12 Teamsheets'!$C$2:$C$119,Q$1)+MINS_PLAYED('12-13 Teamsheets'!$H$2:$R$126,$A158,'12-13 Teamsheets'!$C$2:$C$126,Q$1)+MINS_AS_SUB('12-13 Teamsheets'!$S$2:$Z$126,$A158,'12-13 Teamsheets'!$C$2:$C$126,Q$1)+MINS_PLAYED('13-14 Teamsheets'!$H$2:$R$132,$A158,'13-14 Teamsheets'!$C$2:$C$132,Q$1)+MINS_AS_SUB('13-14 Teamsheets'!$S$2:$Z$132,$A158,'13-14 Teamsheets'!$C$2:$C$132,Q$1)+MINS_PLAYED('14-15 Teamsheets'!$H$2:$R$136,$A158,'14-15 Teamsheets'!$C$2:$C$136,Q$1)+MINS_AS_SUB('14-15 Teamsheets'!$S$2:$Z$136,$A158,'14-15 Teamsheets'!$C$2:$C$136,Q$1)</f>
        <v>10379</v>
      </c>
      <c r="V158" s="27" t="s">
        <v>1635</v>
      </c>
      <c r="W158" s="27" t="s">
        <v>1635</v>
      </c>
      <c r="X158" s="27">
        <v>0</v>
      </c>
      <c r="Y158" s="27" t="s">
        <v>1635</v>
      </c>
      <c r="Z158" s="82">
        <v>0</v>
      </c>
      <c r="AA158" s="27" t="s">
        <v>1635</v>
      </c>
      <c r="AB158" s="27" t="s">
        <v>1635</v>
      </c>
      <c r="AC158" s="27">
        <v>0</v>
      </c>
      <c r="AD158" s="27" t="s">
        <v>1635</v>
      </c>
      <c r="AE158" s="82">
        <v>0</v>
      </c>
      <c r="AF158" s="27" t="s">
        <v>1635</v>
      </c>
      <c r="AG158" s="27" t="s">
        <v>1635</v>
      </c>
      <c r="AH158" s="27">
        <v>0</v>
      </c>
      <c r="AI158" s="27" t="s">
        <v>1635</v>
      </c>
      <c r="AJ158" s="82">
        <v>0</v>
      </c>
      <c r="AK158" s="27" t="s">
        <v>1635</v>
      </c>
      <c r="AL158" s="27" t="s">
        <v>1635</v>
      </c>
      <c r="AM158" s="27">
        <v>0</v>
      </c>
      <c r="AN158" s="27" t="s">
        <v>1635</v>
      </c>
      <c r="AO158" s="82">
        <v>0</v>
      </c>
      <c r="AP158" s="27" t="s">
        <v>1635</v>
      </c>
      <c r="AQ158" s="27" t="s">
        <v>1635</v>
      </c>
      <c r="AR158" s="27">
        <v>0</v>
      </c>
      <c r="AS158" s="27" t="s">
        <v>1635</v>
      </c>
      <c r="AT158" s="82">
        <v>0</v>
      </c>
      <c r="AU158" s="27" t="s">
        <v>1635</v>
      </c>
      <c r="AV158" s="27" t="s">
        <v>1635</v>
      </c>
      <c r="AW158" s="27">
        <v>0</v>
      </c>
      <c r="AX158" s="27" t="s">
        <v>1635</v>
      </c>
      <c r="AY158" s="82">
        <v>0</v>
      </c>
      <c r="AZ158" s="27" t="str">
        <f>(APPS('07-08 Teamsheets'!$H$2:$R$88,$A158,'07-08 Teamsheets'!$C$2:$C$88,AZ$1)+APPS('11-12 Teamsheets'!$H$2:$R$119,$A158,'11-12 Teamsheets'!$C$2:$C$119,AZ$1)+APPS('12-13 Teamsheets'!$H$2:$R$126,$A158,'12-13 Teamsheets'!$C$2:$C$126,AZ$1)+APPS('13-14 Teamsheets'!$H$2:$R$132,$A158,'13-14 Teamsheets'!$C$2:$C$132,AZ$1)+APPS('14-15 Teamsheets'!$H$2:$R$136,$A158,'14-15 Teamsheets'!$C$2:$C$136,AZ$1)) &amp; "(" &amp; (SUBS('07-08 Teamsheets'!$S$2:$Z$88,$A158,'07-08 Teamsheets'!$C$2:$C$88,AZ$1)+SUBS('11-12 Teamsheets'!$S$2:$Z$119,$A158,'11-12 Teamsheets'!$C$2:$C$119,AZ$1)+SUBS('12-13 Teamsheets'!$S$2:$Z$126,$A158,'12-13 Teamsheets'!$C$2:$C$126,AZ$1)+SUBS('13-14 Teamsheets'!$S$2:$Z$132,$A158,'13-14 Teamsheets'!$C$2:$C$132,AZ$1)+SUBS('14-15 Teamsheets'!$S$2:$Z$136,$A158,'14-15 Teamsheets'!$C$2:$C$136,AZ$1)) &amp; ")"</f>
        <v>0(0)</v>
      </c>
      <c r="BA158" s="27" t="str">
        <f>(GOALS('07-08 Teamsheets'!$H$2:$R$88,$A158,'07-08 Teamsheets'!$C$2:$C$88,AZ$1)+GOALS('11-12 Teamsheets'!$H$2:$R$119,$A158,'11-12 Teamsheets'!$C$2:$C$119,AZ$1)+GOALS('12-13 Teamsheets'!$H$2:$R$126,$A158,'12-13 Teamsheets'!$C$2:$C$126,AZ$1)+GOALS('13-14 Teamsheets'!$H$2:$R$132,$A158,'13-14 Teamsheets'!$C$2:$C$132,AZ$1)+GOALS('14-15 Teamsheets'!$H$2:$R$136,$A158,'14-15 Teamsheets'!$C$2:$C$136,AZ$1)) &amp; "(" &amp; (GOALS('07-08 Teamsheets'!$S$2:$Z$88,$A158,'07-08 Teamsheets'!$C$2:$C$88,AZ$1)+GOALS('11-12 Teamsheets'!$S$2:$Z$119,$A158,'11-12 Teamsheets'!$C$2:$C$119,AZ$1)+GOALS('12-13 Teamsheets'!$S$2:$Z$126,$A158,'12-13 Teamsheets'!$C$2:$C$126,AZ$1)+GOALS('13-14 Teamsheets'!$S$2:$Z$132,$A158,'13-14 Teamsheets'!$C$2:$C$132,AZ$1)+GOALS('14-15 Teamsheets'!$S$2:$Z$136,$A158,'14-15 Teamsheets'!$C$2:$C$136,AZ$1)) &amp; ")"</f>
        <v>0(0)</v>
      </c>
      <c r="BB158" s="27">
        <f>Clean_sheet('07-08 Teamsheets'!$C$2:$H$92,$A158,AZ$1)+Clean_sheet('11-12 Teamsheets'!$C$2:$H$119,$A158,AZ$1)+Clean_sheet('12-13 Teamsheets'!$C$2:$H$126,$A158,AZ$1)+Clean_sheet('13-14 Teamsheets'!$C$2:$H$132,$A158,AZ$1)+Clean_sheet('14-15 Teamsheets'!$C$2:$H$136,$A158,AZ$1)</f>
        <v>0</v>
      </c>
      <c r="BC158" s="27" t="str">
        <f>(CARDS('07-08 Teamsheets'!$H$2:$Z$88,$A158,$CX$2,'07-08 Teamsheets'!$C$2:$C$88,AZ$1)+CARDS('11-12 Teamsheets'!$H$2:$Z$119,$A158,$CX$2,'11-12 Teamsheets'!$C$2:$C$119,AZ$1)+CARDS('12-13 Teamsheets'!$H$2:$Z$126,$A158,$CX$2,'12-13 Teamsheets'!$C$2:$C$126,AZ$1)+CARDS('13-14 Teamsheets'!$H$2:$Z$132,$A158,$CX$2,'13-14 Teamsheets'!$C$2:$C$132,AZ$1)+CARDS('14-15 Teamsheets'!$H$2:$Z$136,$A158,$CX$2,'14-15 Teamsheets'!$C$2:$C$136,AZ$1)) &amp; "(" &amp; (CARDS('07-08 Teamsheets'!$H$2:$Z$88,$A158,$CX$3,'07-08 Teamsheets'!$C$2:$C$88,AZ$1)+CARDS('11-12 Teamsheets'!$H$2:$Z$119,$A158,$CX$3,'11-12 Teamsheets'!$C$2:$C$119,AZ$1)+CARDS('12-13 Teamsheets'!$H$2:$Z$126,$A158,$CX$3,'12-13 Teamsheets'!$C$2:$C$126,AZ$1)+CARDS('13-14 Teamsheets'!$H$2:$Z$132,$A158,$CX$3,'13-14 Teamsheets'!$C$2:$C$132,AZ$1)+CARDS('14-15 Teamsheets'!$H$2:$Z$136,$A158,$CX$3,'14-15 Teamsheets'!$C$2:$C$136,AZ$1)) &amp; ")"</f>
        <v>0(0)</v>
      </c>
      <c r="BD158" s="82">
        <f>MINS_PLAYED('07-08 Teamsheets'!$H$2:$R$88,$A158,'07-08 Teamsheets'!$C$2:$C$88,AZ$1)+MINS_PLAYED('11-12 Teamsheets'!$H$2:$R$119,$A158,'11-12 Teamsheets'!$C$2:$C$119,AZ$1)+MINS_PLAYED('12-13 Teamsheets'!$H$2:$R$126,$A158,'12-13 Teamsheets'!$C$2:$C$126,AZ$1)+MINS_PLAYED('13-14 Teamsheets'!$H$2:$R$132,$A158,'13-14 Teamsheets'!$C$2:$C$132,AZ$1)+MINS_PLAYED('14-15 Teamsheets'!$H$2:$R$136,$A158,'14-15 Teamsheets'!$C$2:$C$136,AZ$1)+MINS_AS_SUB('07-08 Teamsheets'!$S$2:$Z$88,$A158,'07-08 Teamsheets'!$C$2:$C$88,AZ$1)+MINS_AS_SUB('11-12 Teamsheets'!$S$2:$Z$119,$A158,'11-12 Teamsheets'!$C$2:$C$119,AZ$1)+MINS_AS_SUB('12-13 Teamsheets'!$S$2:$Z$126,$A158,'12-13 Teamsheets'!$C$2:$C$126,AZ$1)+MINS_AS_SUB('13-14 Teamsheets'!$S$2:$Z$132,$A158,'13-14 Teamsheets'!$C$2:$C$132,AZ$1)+MINS_AS_SUB('14-15 Teamsheets'!$S$2:$Z$136,$A158,'14-15 Teamsheets'!$C$2:$C$136,AZ$1)</f>
        <v>0</v>
      </c>
      <c r="BE158" s="27" t="str">
        <f>(APPS('08-09 Teamsheets'!$H$2:$R$92,$A158,'08-09 Teamsheets'!$C$2:$C$92,BE$1)+APPS('09-10 Teamsheets'!$H$2:$R$98,$A158,'09-10 Teamsheets'!$C$2:$C$98,BE$1)+APPS('10-11 Teamsheets'!$H$2:$R$107,$A158,'10-11 Teamsheets'!$C$2:$C$107,BE$1)+APPS('11-12 Teamsheets'!$H$2:$R$119,$A158,'11-12 Teamsheets'!$C$2:$C$119,BE$1)+APPS('12-13 Teamsheets'!$H$2:$R$126,$A158,'12-13 Teamsheets'!$C$2:$C$126,BE$1)+APPS('13-14 Teamsheets'!$H$2:$R$132,$A158,'13-14 Teamsheets'!$C$2:$C$132,BE$1)+APPS('14-15 Teamsheets'!$H$2:$R$136,$A158,'14-15 Teamsheets'!$C$2:$C$136,BE$1)) &amp; "(" &amp; (SUBS('08-09 Teamsheets'!$S$2:$Z$92,$A158,'08-09 Teamsheets'!$C$2:$C$92,BE$1)+SUBS('09-10 Teamsheets'!$S$2:$Z$98,$A158,'09-10 Teamsheets'!$C$2:$C$98,BE$1)+SUBS('10-11 Teamsheets'!$S$2:$Z$107,$A158,'10-11 Teamsheets'!$C$2:$C$107,BE$1)+SUBS('11-12 Teamsheets'!$S$2:$Z$119,$A158,'11-12 Teamsheets'!$C$2:$C$119,BE$1)+SUBS('12-13 Teamsheets'!$S$2:$Z$126,$A158,'12-13 Teamsheets'!$C$2:$C$126,BE$1)+SUBS('13-14 Teamsheets'!$S$2:$Z$132,$A158,'13-14 Teamsheets'!$C$2:$C$132,BE$1)+SUBS('14-15 Teamsheets'!$S$2:$Z$136,$A158,'14-15 Teamsheets'!$C$2:$C$136,BE$1)) &amp; ")"</f>
        <v>4(0)</v>
      </c>
      <c r="BF158" s="27" t="str">
        <f>(GOALS('08-09 Teamsheets'!$H$2:$R$92,$A158,'08-09 Teamsheets'!$C$2:$C$92,BE$1)+GOALS('09-10 Teamsheets'!$H$2:$R$98,$A158,'09-10 Teamsheets'!$C$2:$C$98,BE$1)+GOALS('10-11 Teamsheets'!$H$2:$R$107,$A158,'10-11 Teamsheets'!$C$2:$C$107,BE$1)+GOALS('11-12 Teamsheets'!$H$2:$R$119,$A158,'11-12 Teamsheets'!$C$2:$C$119,BE$1)+GOALS('12-13 Teamsheets'!$H$2:$R$126,$A158,'12-13 Teamsheets'!$C$2:$C$126,BE$1)+GOALS('13-14 Teamsheets'!$H$2:$R$132,$A158,'13-14 Teamsheets'!$C$2:$C$132,BE$1)+GOALS('14-15 Teamsheets'!$H$2:$R$136,$A158,'14-15 Teamsheets'!$C$2:$C$136,BE$1)) &amp; "(" &amp; (GOALS('08-09 Teamsheets'!$S$2:$Z$92,$A158,'08-09 Teamsheets'!$C$2:$C$92,BE$1)+GOALS('09-10 Teamsheets'!$S$2:$Z$98,$A158,'09-10 Teamsheets'!$C$2:$C$98,BE$1)+GOALS('10-11 Teamsheets'!$S$2:$Z$107,$A158,'10-11 Teamsheets'!$C$2:$C$107,BE$1)+GOALS('11-12 Teamsheets'!$S$2:$Z$119,$A158,'11-12 Teamsheets'!$C$2:$C$119,BE$1)+GOALS('12-13 Teamsheets'!$S$2:$Z$126,$A158,'12-13 Teamsheets'!$C$2:$C$126,BE$1)+GOALS('13-14 Teamsheets'!$S$2:$Z$132,$A158,'13-14 Teamsheets'!$C$2:$C$132,BE$1)+GOALS('14-15 Teamsheets'!$S$2:$Z$136,$A158,'14-15 Teamsheets'!$C$2:$C$136,BE$1)) &amp; ")"</f>
        <v>0(0)</v>
      </c>
      <c r="BG158" s="27">
        <f>Clean_sheet('08-09 Teamsheets'!$C$2:$H$92,$A158,BE$1)+Clean_sheet('09-10 Teamsheets'!$C$2:$H$98,$A158,BE$1)+Clean_sheet('10-11 Teamsheets'!$C$2:$H$107,$A158,BE$1)+Clean_sheet('11-12 Teamsheets'!$C$2:$H$119,$A158,BE$1)+Clean_sheet('12-13 Teamsheets'!$C$2:$H$126,$A158,BE$1)+Clean_sheet('13-14 Teamsheets'!$C$2:$H$132,$A158,BE$1)+Clean_sheet('14-15 Teamsheets'!$C$2:$H$136,$A158,BE$1)</f>
        <v>0</v>
      </c>
      <c r="BH158" s="27" t="str">
        <f>(CARDS('08-09 Teamsheets'!$H$2:$Z$92,$A158,$CX$2,'08-09 Teamsheets'!$C$2:$C$92,BE$1)+CARDS('09-10 Teamsheets'!$H$2:$Z$98,$A158,$CX$2,'09-10 Teamsheets'!$C$2:$C$98,BE$1)+CARDS('10-11 Teamsheets'!$H$2:$Z$107,$A158,$CX$2,'10-11 Teamsheets'!$C$2:$C$107,BE$1)+CARDS('11-12 Teamsheets'!$H$2:$Z$119,$A158,$CX$2,'11-12 Teamsheets'!$C$2:$C$119,BE$1)+CARDS('12-13 Teamsheets'!$H$2:$Z$126,$A158,$CX$2,'12-13 Teamsheets'!$C$2:$C$126,BE$1)+CARDS('13-14 Teamsheets'!$H$2:$Z$132,$A158,$CX$2,'13-14 Teamsheets'!$C$2:$C$132,BE$1)+CARDS('14-15 Teamsheets'!$H$2:$Z$136,$A158,$CX$2,'14-15 Teamsheets'!$C$2:$C$136,BE$1)) &amp; "(" &amp; (CARDS('08-09 Teamsheets'!$H$2:$Z$92,$A158,$CX$3,'08-09 Teamsheets'!$C$2:$C$92,BE$1)+CARDS('09-10 Teamsheets'!$H$2:$Z$98,$A158,$CX$3,'09-10 Teamsheets'!$C$2:$C$98,BE$1)+CARDS('10-11 Teamsheets'!$H$2:$Z$107,$A158,$CX$3,'10-11 Teamsheets'!$C$2:$C$107,BE$1)+CARDS('11-12 Teamsheets'!$H$2:$Z$119,$A158,$CX$3,'11-12 Teamsheets'!$C$2:$C$119,BE$1)+CARDS('12-13 Teamsheets'!$H$2:$Z$126,$A158,$CX$3,'12-13 Teamsheets'!$C$2:$C$126,BE$1)+CARDS('13-14 Teamsheets'!$H$2:$Z$132,$A158,$CX$3,'13-14 Teamsheets'!$C$2:$C$132,BE$1)+CARDS('14-15 Teamsheets'!$H$2:$Z$136,$A158,$CX$3,'14-15 Teamsheets'!$C$2:$C$136,BE$1)) &amp; ")"</f>
        <v>1(0)</v>
      </c>
      <c r="BI158" s="82">
        <f>MINS_PLAYED('08-09 Teamsheets'!$H$2:$R$92,$A158,'08-09 Teamsheets'!$C$2:$C$92,BE$1)+MINS_PLAYED('09-10 Teamsheets'!$H$2:$R$98,$A158,'09-10 Teamsheets'!$C$2:$C$98,BE$1)+ MINS_AS_SUB('08-09 Teamsheets'!$S$2:$Z$92,$A158,'08-09 Teamsheets'!$C$2:$C$92,BE$1)+ MINS_AS_SUB('09-10 Teamsheets'!$S$2:$Z$98,$A158,'09-10 Teamsheets'!$C$2:$C$98,BE$1)+MINS_PLAYED('10-11 Teamsheets'!$H$2:$R$107,$A158,'10-11 Teamsheets'!$C$2:$C$107,BE$1)+MINS_AS_SUB('10-11 Teamsheets'!$S$2:$Z$107,$A158,'10-11 Teamsheets'!$C$2:$C$107,BE$1)+MINS_PLAYED('11-12 Teamsheets'!$H$2:$R$119,$A158,'11-12 Teamsheets'!$C$2:$C$119,BE$1)+MINS_AS_SUB('11-12 Teamsheets'!$S$2:$Z$119,$A158,'11-12 Teamsheets'!$C$2:$C$119,BE$1)+MINS_PLAYED('12-13 Teamsheets'!$H$2:$R$126,$A158,'12-13 Teamsheets'!$C$2:$C$126,BE$1)+MINS_AS_SUB('12-13 Teamsheets'!$S$2:$Z$126,$A158,'12-13 Teamsheets'!$C$2:$C$126,BE$1)+MINS_PLAYED('13-14 Teamsheets'!$H$2:$R$132,$A158,'13-14 Teamsheets'!$C$2:$C$132,BE$1)+MINS_AS_SUB('13-14 Teamsheets'!$S$2:$Z$132,$A158,'13-14 Teamsheets'!$C$2:$C$132,BE$1)+MINS_PLAYED('14-15 Teamsheets'!$H$2:$R$136,$A158,'14-15 Teamsheets'!$C$2:$C$136,BE$1)+MINS_AS_SUB('14-15 Teamsheets'!$S$2:$Z$136,$A158,'14-15 Teamsheets'!$C$2:$C$136,BE$1)</f>
        <v>338</v>
      </c>
      <c r="BJ158" s="27" t="str">
        <f>(APPS('07-08 Teamsheets'!$H$2:$R$88,$A158,'07-08 Teamsheets'!$C$2:$C$88,BJ$1)+APPS('08-09 Teamsheets'!$H$2:$R$92,$A158,'08-09 Teamsheets'!$C$2:$C$92,BJ$1)+APPS('09-10 Teamsheets'!$H$2:$R$98,$A158,'09-10 Teamsheets'!$C$2:$C$98,BJ$1)+APPS('10-11 Teamsheets'!$H$2:$R$106,$A158,'10-11 Teamsheets'!$C$2:$C$106,BJ$1)+APPS('11-12 Teamsheets'!$H$2:$R$119,$A158,'11-12 Teamsheets'!$C$2:$C$119,BJ$1)+APPS('12-13 Teamsheets'!$H$2:$R$126,$A158,'12-13 Teamsheets'!$C$2:$C$126,BJ$1)+APPS('13-14 Teamsheets'!$H$2:$R$132,$A158,'13-14 Teamsheets'!$C$2:$C$132,BJ$1)+APPS('14-15 Teamsheets'!$H$2:$R$136,$A158,'14-15 Teamsheets'!$C$2:$C$136,BJ$1)) &amp; "(" &amp; (SUBS('07-08 Teamsheets'!$S$2:$Z$88,$A158,'07-08 Teamsheets'!$C$2:$C$88,BJ$1)+SUBS('08-09 Teamsheets'!$S$2:$Z$92,$A158,'08-09 Teamsheets'!$C$2:$C$92,BJ$1)+SUBS('09-10 Teamsheets'!$S$2:$Z$98,$A158,'09-10 Teamsheets'!$C$2:$C$98,BJ$1)+SUBS('10-11 Teamsheets'!$S$2:$Z$106,$A158,'10-11 Teamsheets'!$C$2:$C$106,BJ$1)+SUBS('11-12 Teamsheets'!$S$2:$Z$119,$A158,'11-12 Teamsheets'!$C$2:$C$119,BJ$1)+SUBS('12-13 Teamsheets'!$S$2:$Z$126,$A158,'12-13 Teamsheets'!$C$2:$C$126,BJ$1)+SUBS('13-14 Teamsheets'!$S$2:$Z$132,$A158,'13-14 Teamsheets'!$C$2:$C$132,BJ$1)+SUBS('14-15 Teamsheets'!$S$2:$Z$136,$A158,'14-15 Teamsheets'!$C$2:$C$136,BJ$1)) &amp; ")"</f>
        <v>14(3)</v>
      </c>
      <c r="BK158" s="27" t="str">
        <f>(GOALS('07-08 Teamsheets'!$H$2:$R$88,$A158,'07-08 Teamsheets'!$C$2:$C$88,BJ$1)+GOALS('08-09 Teamsheets'!$H$2:$R$92,$A158,'08-09 Teamsheets'!$C$2:$C$92,BJ$1)+GOALS('09-10 Teamsheets'!$H$2:$R$98,$A158,'09-10 Teamsheets'!$C$2:$C$98,BJ$1)+GOALS('10-11 Teamsheets'!$H$2:$R$106,$A158,'10-11 Teamsheets'!$C$2:$C$106,BJ$1)+GOALS('11-12 Teamsheets'!$H$2:$R$119,$A158,'11-12 Teamsheets'!$C$2:$C$119,BJ$1)+GOALS('12-13 Teamsheets'!$H$2:$R$126,$A158,'12-13 Teamsheets'!$C$2:$C$126,BJ$1)+GOALS('13-14 Teamsheets'!$H$2:$R$132,$A158,'13-14 Teamsheets'!$C$2:$C$132,BJ$1)+GOALS('14-15 Teamsheets'!$H$2:$R$136,$A158,'14-15 Teamsheets'!$C$2:$C$136,BJ$1)) &amp; "(" &amp; (GOALS('07-08 Teamsheets'!$S$2:$Z$88,$A158,'07-08 Teamsheets'!$C$2:$C$88,BJ$1)+GOALS('08-09 Teamsheets'!$S$2:$Z$92,$A158,'08-09 Teamsheets'!$C$2:$C$92,BJ$1)+GOALS('09-10 Teamsheets'!$S$2:$Z$98,$A158,'09-10 Teamsheets'!$C$2:$C$98,BJ$1)+GOALS('10-11 Teamsheets'!$S$2:$Z$106,$A158,'10-11 Teamsheets'!$C$2:$C$106,BJ$1)+GOALS('11-12 Teamsheets'!$S$2:$Z$119,$A158,'11-12 Teamsheets'!$C$2:$C$119,BJ$1)+GOALS('12-13 Teamsheets'!$S$2:$Z$126,$A158,'12-13 Teamsheets'!$C$2:$C$126,BJ$1)+GOALS('13-14 Teamsheets'!$S$2:$Z$132,$A158,'13-14 Teamsheets'!$C$2:$C$132,BJ$1)+GOALS('14-15 Teamsheets'!$S$2:$Z$136,$A158,'14-15 Teamsheets'!$C$2:$C$136,BJ$1)) &amp; ")"</f>
        <v>5(0)</v>
      </c>
      <c r="BL158" s="27">
        <f>Clean_sheet('07-08 Teamsheets'!$C$2:$H$92,$A158,BJ$1)+Clean_sheet('08-09 Teamsheets'!$C$2:$H$92,$A158,BJ$1)+Clean_sheet('09-10 Teamsheets'!$C$2:$H$98,$A158,BJ$1)+Clean_sheet('10-11 Teamsheets'!$C$2:$H$106,$A158,BJ$1)+Clean_sheet('11-12 Teamsheets'!$C$2:$H$119,$A158,BJ$1)+Clean_sheet('12-13 Teamsheets'!$C$2:$H$126,$A158,BJ$1)+Clean_sheet('13-14 Teamsheets'!$C$2:$H$132,$A158,BJ$1)+Clean_sheet('14-15 Teamsheets'!$C$2:$H$136,$A158,BJ$1)</f>
        <v>0</v>
      </c>
      <c r="BM158" s="27" t="str">
        <f>(CARDS('07-08 Teamsheets'!$H$2:$Z$88,$A158,$CX$2,'07-08 Teamsheets'!$C$2:$C$88,BJ$1)+CARDS('08-09 Teamsheets'!$H$2:$Z$92,$A158,$CX$2,'08-09 Teamsheets'!$C$2:$C$92,BJ$1)+CARDS('09-10 Teamsheets'!$H$2:$Z$98,$A158,$CX$2,'09-10 Teamsheets'!$C$2:$C$98,BJ$1)+CARDS('10-11 Teamsheets'!$H$2:$Z$106,$A158,$CX$2,'10-11 Teamsheets'!$C$2:$C$106,BJ$1)+CARDS('11-12 Teamsheets'!$H$2:$Z$119,$A158,$CX$2,'11-12 Teamsheets'!$C$2:$C$119,BJ$1)+CARDS('12-13 Teamsheets'!$H$2:$Z$126,$A158,$CX$2,'12-13 Teamsheets'!$C$2:$C$126,BJ$1)+CARDS('13-14 Teamsheets'!$H$2:$Z$132,$A158,$CX$2,'13-14 Teamsheets'!$C$2:$C$132,BJ$1)+CARDS('14-15 Teamsheets'!$H$2:$Z$136,$A158,$CX$2,'14-15 Teamsheets'!$C$2:$C$136,BJ$1)) &amp; "(" &amp; (CARDS('07-08 Teamsheets'!$H$2:$Z$88,$A158,$CX$3,'07-08 Teamsheets'!$C$2:$C$88,BJ$1)+CARDS('08-09 Teamsheets'!$H$2:$Z$92,$A158,$CX$3,'08-09 Teamsheets'!$C$2:$C$92,BJ$1)+CARDS('09-10 Teamsheets'!$H$2:$Z$98,$A158,$CX$3,'09-10 Teamsheets'!$C$2:$C$98,BJ$1)+CARDS('10-11 Teamsheets'!$H$2:$Z$106,$A158,$CX$3,'10-11 Teamsheets'!$C$2:$C$106,BJ$1)+CARDS('11-12 Teamsheets'!$H$2:$Z$119,$A158,$CX$3,'11-12 Teamsheets'!$C$2:$C$119,BJ$1)+CARDS('12-13 Teamsheets'!$H$2:$Z$126,$A158,$CX$3,'12-13 Teamsheets'!$C$2:$C$126,BJ$1)+CARDS('13-14 Teamsheets'!$H$2:$Z$132,$A158,$CX$3,'13-14 Teamsheets'!$C$2:$C$132,BJ$1)+CARDS('14-15 Teamsheets'!$H$2:$Z$136,$A158,$CX$3,'14-15 Teamsheets'!$C$2:$C$136,BJ$1)) &amp; ")"</f>
        <v>1(0)</v>
      </c>
      <c r="BN158" s="82">
        <f>MINS_PLAYED('07-08 Teamsheets'!$H$2:$R$88,$A158,'07-08 Teamsheets'!$C$2:$C$88,BJ$1)+MINS_PLAYED('08-09 Teamsheets'!$H$2:$R$92,$A158,'08-09 Teamsheets'!$C$2:$C$92,BJ$1)+MINS_PLAYED('09-10 Teamsheets'!$H$2:$R$98,$A158,'09-10 Teamsheets'!$C$2:$C$98,BJ$1)+MINS_PLAYED('10-11 Teamsheets'!$H$2:$R$106,$A158,'10-11 Teamsheets'!$C$2:$C$106,BJ$1)+MINS_PLAYED('11-12 Teamsheets'!$H$2:$R$119,$A158,'11-12 Teamsheets'!$C$2:$C$119,BJ$1)+MINS_PLAYED('12-13 Teamsheets'!$H$2:$R$126,$A158,'12-13 Teamsheets'!$C$2:$C$126,BJ$1)+MINS_PLAYED('13-14 Teamsheets'!$H$2:$R$132,$A158,'13-14 Teamsheets'!$C$2:$C$132,BJ$1)+MINS_PLAYED('14-15 Teamsheets'!$H$2:$R$136,$A158,'14-15 Teamsheets'!$C$2:$C$136,BJ$1)+MINS_AS_SUB('07-08 Teamsheets'!$S$2:$Z$88,$A158,'07-08 Teamsheets'!$C$2:$C$88,BJ$1)+MINS_AS_SUB('08-09 Teamsheets'!$S$2:$Z$92,$A158,'08-09 Teamsheets'!$C$2:$C$92,BJ$1)+MINS_AS_SUB('09-10 Teamsheets'!$S$2:$Z$98,$A158,'09-10 Teamsheets'!$C$2:$C$98,BJ$1)+MINS_AS_SUB('10-11 Teamsheets'!$S$2:$Z$106,$A158,'10-11 Teamsheets'!$C$2:$C$106,BJ$1)+MINS_AS_SUB('11-12 Teamsheets'!$S$2:$Z$119,$A158,'11-12 Teamsheets'!$C$2:$C$119,BJ$1)+MINS_AS_SUB('12-13 Teamsheets'!$S$2:$Z$126,$A158,'12-13 Teamsheets'!$C$2:$C$126,BJ$1)+MINS_AS_SUB('13-14 Teamsheets'!$S$2:$Z$132,$A158,'13-14 Teamsheets'!$C$2:$C$132,BJ$1)+MINS_AS_SUB('14-15 Teamsheets'!$S$2:$Z$136,$A158,'14-15 Teamsheets'!$C$2:$C$136,BJ$1)</f>
        <v>1286</v>
      </c>
      <c r="BO158" s="27" t="str">
        <f>(APPS('07-08 Teamsheets'!$H$2:$R$88,$A158,'07-08 Teamsheets'!$C$2:$C$88,BO$1)+APPS('08-09 Teamsheets'!$H$2:$R$92,$A158,'08-09 Teamsheets'!$C$2:$C$92,BO$1)+APPS('09-10 Teamsheets'!$H$2:$R$98,$A158,'09-10 Teamsheets'!$C$2:$C$98,BO$1)+APPS('10-11 Teamsheets'!$H$2:$R$106,$A158,'10-11 Teamsheets'!$C$2:$C$106,BO$1)+APPS('11-12 Teamsheets'!$H$2:$R$119,$A158,'11-12 Teamsheets'!$C$2:$C$119,BO$1)+APPS('12-13 Teamsheets'!$H$2:$R$126,$A158,'12-13 Teamsheets'!$C$2:$C$126,BO$1)+APPS('13-14 Teamsheets'!$H$2:$R$132,$A158,'13-14 Teamsheets'!$C$2:$C$132,BO$1)+APPS('14-15 Teamsheets'!$H$2:$R$136,$A158,'14-15 Teamsheets'!$C$2:$C$136,BO$1)) &amp; "(" &amp; (SUBS('07-08 Teamsheets'!$S$2:$Z$88,$A158,'07-08 Teamsheets'!$C$2:$C$88,BO$1)+SUBS('08-09 Teamsheets'!$S$2:$Z$92,$A158,'08-09 Teamsheets'!$C$2:$C$92,BO$1)+SUBS('09-10 Teamsheets'!$S$2:$Z$98,$A158,'09-10 Teamsheets'!$C$2:$C$98,BO$1)+SUBS('10-11 Teamsheets'!$S$2:$Z$106,$A158,'10-11 Teamsheets'!$C$2:$C$106,BO$1)+SUBS('11-12 Teamsheets'!$S$2:$Z$119,$A158,'11-12 Teamsheets'!$C$2:$C$119,BO$1)+SUBS('12-13 Teamsheets'!$S$2:$Z$126,$A158,'12-13 Teamsheets'!$C$2:$C$126,BO$1)+SUBS('13-14 Teamsheets'!$S$2:$Z$132,$A158,'13-14 Teamsheets'!$C$2:$C$132,BO$1)+SUBS('14-15 Teamsheets'!$S$2:$Z$136,$A158,'14-15 Teamsheets'!$C$2:$C$136,BO$1)) &amp; ")"</f>
        <v>15(3)</v>
      </c>
      <c r="BP158" s="27" t="str">
        <f>(GOALS('07-08 Teamsheets'!$H$2:$R$88,$A158,'07-08 Teamsheets'!$C$2:$C$88,BO$1)+GOALS('08-09 Teamsheets'!$H$2:$R$92,$A158,'08-09 Teamsheets'!$C$2:$C$92,BO$1)+GOALS('09-10 Teamsheets'!$H$2:$R$98,$A158,'09-10 Teamsheets'!$C$2:$C$98,BO$1)+GOALS('10-11 Teamsheets'!$H$2:$R$106,$A158,'10-11 Teamsheets'!$C$2:$C$106,BO$1)+GOALS('11-12 Teamsheets'!$H$2:$R$119,$A158,'11-12 Teamsheets'!$C$2:$C$119,BO$1)+GOALS('12-13 Teamsheets'!$H$2:$R$126,$A158,'12-13 Teamsheets'!$C$2:$C$126,BO$1)+GOALS('13-14 Teamsheets'!$H$2:$R$132,$A158,'13-14 Teamsheets'!$C$2:$C$132,BO$1)+GOALS('14-15 Teamsheets'!$H$2:$R$136,$A158,'14-15 Teamsheets'!$C$2:$C$136,BO$1)) &amp; "(" &amp; (GOALS('07-08 Teamsheets'!$S$2:$Z$88,$A158,'07-08 Teamsheets'!$C$2:$C$88,BO$1)+GOALS('08-09 Teamsheets'!$S$2:$Z$92,$A158,'08-09 Teamsheets'!$C$2:$C$92,BO$1)+GOALS('09-10 Teamsheets'!$S$2:$Z$98,$A158,'09-10 Teamsheets'!$C$2:$C$98,BO$1)+GOALS('10-11 Teamsheets'!$S$2:$Z$106,$A158,'10-11 Teamsheets'!$C$2:$C$106,BO$1)+GOALS('11-12 Teamsheets'!$S$2:$Z$119,$A158,'11-12 Teamsheets'!$C$2:$C$119,BO$1)+GOALS('12-13 Teamsheets'!$S$2:$Z$126,$A158,'12-13 Teamsheets'!$C$2:$C$126,BO$1)+GOALS('13-14 Teamsheets'!$S$2:$Z$132,$A158,'13-14 Teamsheets'!$C$2:$C$132,BO$1)+GOALS('14-15 Teamsheets'!$S$2:$Z$136,$A158,'14-15 Teamsheets'!$C$2:$C$136,BO$1)) &amp; ")"</f>
        <v>5(0)</v>
      </c>
      <c r="BQ158" s="27">
        <f>Clean_sheet('07-08 Teamsheets'!$C$2:$H$92,$A158,BO$1)+Clean_sheet('08-09 Teamsheets'!$C$2:$H$92,$A158,BO$1)+Clean_sheet('09-10 Teamsheets'!$C$2:$H$98,$A158,BO$1)+Clean_sheet('10-11 Teamsheets'!$C$2:$H$106,$A158,BO$1)+Clean_sheet('11-12 Teamsheets'!$C$2:$H$119,$A158,BO$1)+Clean_sheet('12-13 Teamsheets'!$C$2:$H$126,$A158,BO$1)+Clean_sheet('13-14 Teamsheets'!$C$2:$H$132,$A158,BO$1)+Clean_sheet('14-15 Teamsheets'!$C$2:$H$136,$A158,BO$1)</f>
        <v>0</v>
      </c>
      <c r="BR158" s="27" t="str">
        <f>(CARDS('07-08 Teamsheets'!$H$2:$Z$88,$A158,$CX$2,'07-08 Teamsheets'!$C$2:$C$88,BO$1)+CARDS('08-09 Teamsheets'!$H$2:$Z$92,$A158,$CX$2,'08-09 Teamsheets'!$C$2:$C$92,BO$1)+CARDS('09-10 Teamsheets'!$H$2:$Z$98,$A158,$CX$2,'09-10 Teamsheets'!$C$2:$C$98,BO$1)+CARDS('10-11 Teamsheets'!$H$2:$Z$106,$A158,$CX$2,'10-11 Teamsheets'!$C$2:$C$106,BO$1)+CARDS('11-12 Teamsheets'!$H$2:$Z$119,$A158,$CX$2,'11-12 Teamsheets'!$C$2:$C$119,BO$1)+CARDS('12-13 Teamsheets'!$H$2:$Z$126,$A158,$CX$2,'12-13 Teamsheets'!$C$2:$C$126,BO$1)+CARDS('13-14 Teamsheets'!$H$2:$Z$132,$A158,$CX$2,'13-14 Teamsheets'!$C$2:$C$132,BO$1)+CARDS('14-15 Teamsheets'!$H$2:$Z$136,$A158,$CX$2,'14-15 Teamsheets'!$C$2:$C$136,BO$1)) &amp; "(" &amp; (CARDS('07-08 Teamsheets'!$H$2:$Z$88,$A158,$CX$3,'07-08 Teamsheets'!$C$2:$C$88,BO$1)+CARDS('08-09 Teamsheets'!$H$2:$Z$92,$A158,$CX$3,'08-09 Teamsheets'!$C$2:$C$92,BO$1)+CARDS('09-10 Teamsheets'!$H$2:$Z$98,$A158,$CX$3,'09-10 Teamsheets'!$C$2:$C$98,BO$1)+CARDS('10-11 Teamsheets'!$H$2:$Z$106,$A158,$CX$3,'10-11 Teamsheets'!$C$2:$C$106,BO$1)+CARDS('11-12 Teamsheets'!$H$2:$Z$119,$A158,$CX$3,'11-12 Teamsheets'!$C$2:$C$119,BO$1)+CARDS('12-13 Teamsheets'!$H$2:$Z$126,$A158,$CX$3,'12-13 Teamsheets'!$C$2:$C$126,BO$1)+CARDS('13-14 Teamsheets'!$H$2:$Z$132,$A158,$CX$3,'13-14 Teamsheets'!$C$2:$C$132,BO$1)+CARDS('14-15 Teamsheets'!$H$2:$Z$136,$A158,$CX$3,'14-15 Teamsheets'!$C$2:$C$136,BO$1)) &amp; ")"</f>
        <v>1(0)</v>
      </c>
      <c r="BS158" s="82">
        <f>MINS_PLAYED('07-08 Teamsheets'!$H$2:$R$88,$A158,'07-08 Teamsheets'!$C$2:$C$88,BO$1)+MINS_PLAYED('08-09 Teamsheets'!$H$2:$R$92,$A158,'08-09 Teamsheets'!$C$2:$C$92,BO$1)+MINS_PLAYED('09-10 Teamsheets'!$H$2:$R$98,$A158,'09-10 Teamsheets'!$C$2:$C$98,BO$1)+MINS_PLAYED('10-11 Teamsheets'!$H$2:$R$106,$A158,'10-11 Teamsheets'!$C$2:$C$106,BO$1)+MINS_PLAYED('11-12 Teamsheets'!$H$2:$R$119,$A158,'11-12 Teamsheets'!$C$2:$C$119,BO$1)+MINS_PLAYED('12-13 Teamsheets'!$H$2:$R$126,$A158,'12-13 Teamsheets'!$C$2:$C$126,BO$1)+MINS_PLAYED('13-14 Teamsheets'!$H$2:$R$132,$A158,'13-14 Teamsheets'!$C$2:$C$132,BO$1)+MINS_PLAYED('14-15 Teamsheets'!$H$2:$R$136,$A158,'14-15 Teamsheets'!$C$2:$C$136,BO$1)+MINS_AS_SUB('07-08 Teamsheets'!$S$2:$Z$88,$A158,'07-08 Teamsheets'!$C$2:$C$88,BO$1)+MINS_AS_SUB('08-09 Teamsheets'!$S$2:$Z$92,$A158,'08-09 Teamsheets'!$C$2:$C$92,BO$1)+MINS_AS_SUB('09-10 Teamsheets'!$S$2:$Z$98,$A158,'09-10 Teamsheets'!$C$2:$C$98,BO$1)+MINS_AS_SUB('10-11 Teamsheets'!$S$2:$Z$106,$A158,'10-11 Teamsheets'!$C$2:$C$106,BO$1)+MINS_AS_SUB('11-12 Teamsheets'!$S$2:$Z$119,$A158,'11-12 Teamsheets'!$C$2:$C$119,BO$1)+MINS_AS_SUB('12-13 Teamsheets'!$S$2:$Z$126,$A158,'12-13 Teamsheets'!$C$2:$C$126,BO$1)+MINS_AS_SUB('13-14 Teamsheets'!$S$2:$Z$132,$A158,'13-14 Teamsheets'!$C$2:$C$132,BO$1)+MINS_AS_SUB('14-15 Teamsheets'!$S$2:$Z$136,$A158,'14-15 Teamsheets'!$C$2:$C$136,BO$1)</f>
        <v>1399</v>
      </c>
      <c r="BT158" s="71">
        <f>APPS('05-06 Teamsheets'!$H$2:$R$71,$A158,'05-06 Teamsheets'!$C$2:$C$71,B$1)+SUBS('05-06 Teamsheets'!$S$2:$W$71,$A158,'05-06 Teamsheets'!$C$2:$C$71,B$1)+APPS('06-07 Teamsheets'!$H$2:$R$83,$A158,'06-07 Teamsheets'!$C$2:$C$83,G$1)+SUBS('06-07 Teamsheets'!$S$2:$Z$83,$A158,'06-07 Teamsheets'!$C$2:$C$83,G$1)+APPS('07-08 Teamsheets'!$H$2:$R$88,$A158,'07-08 Teamsheets'!$C$2:$C$88,L$1)+SUBS('07-08 Teamsheets'!$S$2:$Z$88,$A158,'07-08 Teamsheets'!$C$2:$C$88,L$1)+APPS('08-09 Teamsheets'!$H$2:$R$92,$A158,'08-09 Teamsheets'!$C$2:$C$92,Q$1)+SUBS('08-09 Teamsheets'!$S$2:$Z$92,$A158,'08-09 Teamsheets'!$C$2:$C$92,Q$1)+APPS('09-10 Teamsheets'!$H$2:$R$98,$A158,'09-10 Teamsheets'!$C$2:$C$98,Q$1)+SUBS('09-10 Teamsheets'!$S$2:$Z$98,$A158,'09-10 Teamsheets'!$C$2:$C$98,Q$1)+APPS('10-11 Teamsheets'!$H$2:$R$107,$A158,'10-11 Teamsheets'!$C$2:$C$107,Q$1)+SUBS('10-11 Teamsheets'!$S$2:$Z$107,$A158,'10-11 Teamsheets'!$C$2:$C$107,Q$1)+APPS('11-12 Teamsheets'!$H$2:$R$119,$A158,'11-12 Teamsheets'!$C$2:$C$119,Q$1)+SUBS('11-12 Teamsheets'!$S$2:$Z$119,$A158,'11-12 Teamsheets'!$C$2:$C$119,Q$1)+APPS('12-13 Teamsheets'!$H$2:$R$126,$A158,'12-13 Teamsheets'!$C$2:$C$126,Q$1)+SUBS('12-13 Teamsheets'!$S$2:$Z$126,$A158,'12-13 Teamsheets'!$C$2:$C$126,Q$1)+APPS('13-14 Teamsheets'!$H$2:$R$132,$A158,'13-14 Teamsheets'!$C$2:$C$132,Q$1)+SUBS('13-14 Teamsheets'!$S$2:$Z$132,$A158,'13-14 Teamsheets'!$C$2:$C$132,Q$1)+APPS('14-15 Teamsheets'!$H$2:$R$136,$A158,'14-15 Teamsheets'!$C$2:$C$136,Q$1)+SUBS('14-15 Teamsheets'!$S$2:$Z$136,$A158,'14-15 Teamsheets'!$C$2:$C$136,Q$1)</f>
        <v>165</v>
      </c>
      <c r="BU158" s="132">
        <v>0</v>
      </c>
      <c r="BV158" s="27">
        <f>APPS('07-08 Teamsheets'!$H$2:$R$88,$A158,'07-08 Teamsheets'!$C$2:$C$88,AZ$1)+SUBS('07-08 Teamsheets'!$S$2:$Z$88,$A158,'07-08 Teamsheets'!$C$2:$C$88,AZ$1)+APPS('11-12 Teamsheets'!$H$2:$R$119,$A158,'11-12 Teamsheets'!$C$2:$C$119,AZ$1)+SUBS('11-12 Teamsheets'!$S$2:$Z$119,$A158,'11-12 Teamsheets'!$C$2:$C$119,AZ$1)+APPS('12-13 Teamsheets'!$H$2:$R$126,$A158,'12-13 Teamsheets'!$C$2:$C$126,AZ$1)+SUBS('12-13 Teamsheets'!$S$2:$Z$126,$A158,'12-13 Teamsheets'!$C$2:$C$126,AZ$1)+APPS('13-14 Teamsheets'!$H$2:$R$132,$A158,'13-14 Teamsheets'!$C$2:$C$132,AZ$1)+SUBS('13-14 Teamsheets'!$S$2:$Z$132,$A158,'13-14 Teamsheets'!$C$2:$C$132,AZ$1)+APPS('14-15 Teamsheets'!$H$2:$R$136,$A158,'14-15 Teamsheets'!$C$2:$C$136,AZ$1)+SUBS('14-15 Teamsheets'!$S$2:$Z$136,$A158,'14-15 Teamsheets'!$C$2:$C$136,AZ$1)+APPS('08-09 Teamsheets'!$H$2:$R$92,$A158,'08-09 Teamsheets'!$C$2:$C$92,BE$1)+APPS('09-10 Teamsheets'!$H$2:$R$98,$A158,'09-10 Teamsheets'!$C$2:$C$98,BE$1)+SUBS('08-09 Teamsheets'!$S$2:$Z$92,$A158,'08-09 Teamsheets'!$C$2:$C$92,BE$1)+SUBS('09-10 Teamsheets'!$S$2:$Z$98,$A158,'09-10 Teamsheets'!$C$2:$C$98,BE$1)+APPS('10-11 Teamsheets'!$H$2:$R$107,$A158,'10-11 Teamsheets'!$C$2:$C$107,BE$1)+SUBS('10-11 Teamsheets'!$S$2:$Z$107,$A158,'10-11 Teamsheets'!$C$2:$C$107,BE$1)+APPS('11-12 Teamsheets'!$H$2:$R$119,$A158,'11-12 Teamsheets'!$C$2:$C$119,BE$1)+SUBS('11-12 Teamsheets'!$S$2:$Z$119,$A158,'11-12 Teamsheets'!$C$2:$C$119,BE$1)+APPS('12-13 Teamsheets'!$H$2:$R$126,$A158,'12-13 Teamsheets'!$C$2:$C$126,BE$1)+SUBS('12-13 Teamsheets'!$S$2:$Z$126,$A158,'12-13 Teamsheets'!$C$2:$C$126,BE$1)+APPS('13-14 Teamsheets'!$H$2:$R$132,$A158,'13-14 Teamsheets'!$C$2:$C$132,BE$1)+SUBS('13-14 Teamsheets'!$S$2:$Z$132,$A158,'13-14 Teamsheets'!$C$2:$C$132,BE$1)+APPS('14-15 Teamsheets'!$H$2:$R$136,$A158,'14-15 Teamsheets'!$C$2:$C$136,BE$1)+SUBS('14-15 Teamsheets'!$S$2:$Z$136,$A158,'14-15 Teamsheets'!$C$2:$C$136,BE$1)</f>
        <v>4</v>
      </c>
      <c r="BW158" s="27">
        <f>APPS('07-08 Teamsheets'!$H$2:$R$88,$A158,'07-08 Teamsheets'!$C$2:$C$88,BJ$1)+APPS('08-09 Teamsheets'!$H$2:$R$92,$A158,'08-09 Teamsheets'!$C$2:$C$92,BJ$1)+APPS('09-10 Teamsheets'!$H$2:$R$98,$A158,'09-10 Teamsheets'!$C$2:$C$98,BJ$1)+SUBS('07-08 Teamsheets'!$S$2:$Z$88,$A158,'07-08 Teamsheets'!$C$2:$C$88,BJ$1)+SUBS('08-09 Teamsheets'!$S$2:$Z$92,$A158,'08-09 Teamsheets'!$C$2:$C$92,BJ$1)+SUBS('09-10 Teamsheets'!$S$2:$Z$98,$A158,'09-10 Teamsheets'!$C$2:$C$98,BJ$1)+APPS('10-11 Teamsheets'!$H$2:$R$107,$A158,'10-11 Teamsheets'!$C$2:$C$107,BJ$1)+SUBS('10-11 Teamsheets'!$S$2:$Z$107,$A158,'10-11 Teamsheets'!$C$2:$C$107,BJ$1)+APPS('11-12 Teamsheets'!$H$2:$R$119,$A158,'11-12 Teamsheets'!$C$2:$C$119,BJ$1)+SUBS('11-12 Teamsheets'!$S$2:$Z$111,$A158,'11-12 Teamsheets'!$C$2:$C$119,BJ$1)+APPS('12-13 Teamsheets'!$H$2:$R$126,$A158,'12-13 Teamsheets'!$C$2:$C$126,BJ$1)+SUBS('12-13 Teamsheets'!$S$2:$Z$118,$A158,'12-13 Teamsheets'!$C$2:$C$126,BJ$1)+APPS('13-14 Teamsheets'!$H$2:$R$132,$A158,'13-14 Teamsheets'!$C$2:$C$132,BJ$1)+SUBS('13-14 Teamsheets'!$S$2:$Z$124,$A158,'13-14 Teamsheets'!$C$2:$C$132,BJ$1)+APPS('14-15 Teamsheets'!$H$2:$R$136,$A158,'14-15 Teamsheets'!$C$2:$C$136,BJ$1)+SUBS('14-15 Teamsheets'!$S$2:$Z$128,$A158,'14-15 Teamsheets'!$C$2:$C$136,BJ$1)</f>
        <v>17</v>
      </c>
      <c r="BX158" s="27">
        <f>APPS('07-08 Teamsheets'!$H$2:$R$88,$A158,'07-08 Teamsheets'!$C$2:$C$88,BO$1)+APPS('08-09 Teamsheets'!$H$2:$R$92,$A158,'08-09 Teamsheets'!$C$2:$C$92,BO$1)+APPS('09-10 Teamsheets'!$H$2:$R$98,$A158,'09-10 Teamsheets'!$C$2:$C$98,BO$1)+SUBS('07-08 Teamsheets'!$S$2:$Z$88,$A158,'07-08 Teamsheets'!$C$2:$C$88,BO$1)+SUBS('08-09 Teamsheets'!$S$2:$Z$92,$A158,'08-09 Teamsheets'!$C$2:$C$92,BO$1)+SUBS('09-10 Teamsheets'!$S$2:$Z$98,$A158,'09-10 Teamsheets'!$C$2:$C$98,BO$1)+APPS('10-11 Teamsheets'!$H$2:$R$107,$A158,'10-11 Teamsheets'!$C$2:$C$107,BO$1)+SUBS('10-11 Teamsheets'!$S$2:$Z$107,$A158,'10-11 Teamsheets'!$C$2:$C$107,BO$1)+APPS('11-12 Teamsheets'!$H$2:$R$119,$A158,'11-12 Teamsheets'!$C$2:$C$119,BO$1)+SUBS('11-12 Teamsheets'!$S$2:$Z$119,$A158,'11-12 Teamsheets'!$C$2:$C$119,BO$1)+APPS('12-13 Teamsheets'!$H$2:$R$126,$A158,'12-13 Teamsheets'!$C$2:$C$126,BO$1)+SUBS('12-13 Teamsheets'!$S$2:$Z$126,$A158,'12-13 Teamsheets'!$C$2:$C$126,BO$1)+APPS('13-14 Teamsheets'!$H$2:$R$132,$A158,'13-14 Teamsheets'!$C$2:$C$132,BO$1)+SUBS('13-14 Teamsheets'!$S$2:$Z$132,$A158,'13-14 Teamsheets'!$C$2:$C$132,BO$1)+APPS('14-15 Teamsheets'!$H$2:$R$136,$A158,'14-15 Teamsheets'!$C$2:$C$136,BO$1)+SUBS('14-15 Teamsheets'!$S$2:$Z$136,$A158,'14-15 Teamsheets'!$C$2:$C$136,BO$1)</f>
        <v>18</v>
      </c>
      <c r="BY158" s="28">
        <f t="shared" si="55"/>
        <v>39</v>
      </c>
      <c r="BZ158" s="27" t="str">
        <f>(APPS('05-06 Teamsheets'!$H$2:$R$71,$A158) + APPS('06-07 Teamsheets'!$H$2:$R$83,$A158) +APPS('07-08 Teamsheets'!$H$2:$R$88,$A158) + APPS('08-09 Teamsheets'!$H$2:$R$92,$A158)+APPS('09-10 Teamsheets'!$H$2:$R$98,$A158)+APPS('10-11 Teamsheets'!$H$2:$R$107,$A158)+APPS('11-12 Teamsheets'!$H$2:$R$119,$A158)+APPS('12-13 Teamsheets'!$H$2:$R$126,$A158)+APPS('13-14 Teamsheets'!$H$2:$R$132,$A158)+APPS('14-15 Teamsheets'!$H$2:$R$136,$A158)) &amp; "(" &amp; (SUBS('05-06 Teamsheets'!$S$2:$W$71,$A158)+SUBS('06-07 Teamsheets'!$S$2:$Z$83,$A158)+SUBS('07-08 Teamsheets'!$S$2:$Z$88,$A158) +SUBS('08-09 Teamsheets'!$S$2:$Z$92,$A158)+SUBS('09-10 Teamsheets'!$S$2:$Z$98,$A158)+SUBS('10-11 Teamsheets'!$S$2:$Z$107,$A158)+SUBS('11-12 Teamsheets'!$S$2:$Z$119,$A158)+SUBS('12-13 Teamsheets'!$S$2:$Z$126,$A158)+SUBS('13-14 Teamsheets'!$S$2:$Z$132,$A158)+SUBS('14-15 Teamsheets'!$S$2:$Z$136,$A158)) &amp; ")"</f>
        <v>154(50)</v>
      </c>
      <c r="CA158" s="28">
        <f t="shared" si="56"/>
        <v>204</v>
      </c>
      <c r="CB158" s="71">
        <f>GOALS('05-06 Teamsheets'!$H$2:$W$71,$A158,'05-06 Teamsheets'!$C$2:$C$71,B$1)+GOALS('06-07 Teamsheets'!$H$2:$Z$83,$A158,'06-07 Teamsheets'!$C$2:$C$83,G$1)+GOALS('07-08 Teamsheets'!$H$2:$Z$88,$A158,'07-08 Teamsheets'!$C$2:$C$88,L$1)+GOALS('08-09 Teamsheets'!$H$2:$Z$92,$A158,'08-09 Teamsheets'!$C$2:$C$92,Q$1)+GOALS('09-10 Teamsheets'!$H$2:$Z$98,$A158,'09-10 Teamsheets'!$C$2:$C$98,Q$1)+GOALS('10-11 Teamsheets'!$H$2:$Z$107,$A158,'10-11 Teamsheets'!$C$2:$C$107,Q$1)+GOALS('11-12 Teamsheets'!$H$2:$Z$119,$A158,'11-12 Teamsheets'!$C$2:$C$119,Q$1)+GOALS('12-13 Teamsheets'!$H$2:$Z$126,$A158,'12-13 Teamsheets'!$C$2:$C$126,Q$1)+GOALS('13-14 Teamsheets'!$H$2:$Z$132,$A158,'13-14 Teamsheets'!$C$2:$C$132,Q$1)+GOALS('14-15 Teamsheets'!$H$2:$Z$136,$A158,'14-15 Teamsheets'!$C$2:$C$136,Q$1)</f>
        <v>33</v>
      </c>
      <c r="CC158" s="27">
        <f>GOALS('05-06 Teamsheets'!$H$2:$W$71,$A158,'05-06 Teamsheets'!$C$2:$C$71,V$1)+GOALS('05-06 Teamsheets'!$H$2:$W$71,$A158,'05-06 Teamsheets'!$C$2:$C$71,AA$1)+GOALS('06-07 Teamsheets'!$H$2:$Z$83,$A158,'06-07 Teamsheets'!$C$2:$C$83,AF$1)+GOALS('06-07 Teamsheets'!$H$2:$Z$83,$A158,'06-07 Teamsheets'!$C$2:$C$83,AK$1)+GOALS('07-08 Teamsheets'!$H$2:$Z$88,$A158,'07-08 Teamsheets'!$C$2:$C$88,AP$1)+GOALS('07-08 Teamsheets'!$H$2:$Z$88,$A158,'07-08 Teamsheets'!$C$2:$C$88,AU$1)+GOALS('07-08 Teamsheets'!$H$2:$Z$88,$A158,'07-08 Teamsheets'!$C$2:$C$88,AZ$1)+GOALS('11-12 Teamsheets'!$H$2:$Z$119,$A158,'11-12 Teamsheets'!$C$2:$C$119,AZ$1)+GOALS('12-13 Teamsheets'!$H$2:$Z$120,$A158,'12-13 Teamsheets'!$C$2:$C$120,AZ$1)+GOALS('13-14 Teamsheets'!$H$2:$Z$126,$A158,'13-14 Teamsheets'!$C$2:$C$126,AZ$1)+GOALS('14-15 Teamsheets'!$H$2:$Z$130,$A158,'14-15 Teamsheets'!$C$2:$C$130,AZ$1)+GOALS('08-09 Teamsheets'!$H$2:$Z$92,$A158,'08-09 Teamsheets'!$C$2:$C$92,BE$1)+GOALS('09-10 Teamsheets'!$H$2:$Z$98,$A158,'09-10 Teamsheets'!$C$2:$C$98,BE$1)+GOALS('10-11 Teamsheets'!$H$2:$Z$107,$A158,'10-11 Teamsheets'!$C$2:$C$107,BE$1)+GOALS('11-12 Teamsheets'!$H$2:$Z$119,$A158,'11-12 Teamsheets'!$C$2:$C$119,BE$1)+GOALS('12-13 Teamsheets'!$H$2:$Z$126,$A158,'12-13 Teamsheets'!$C$2:$C$126,BE$1)+GOALS('13-14 Teamsheets'!$H$2:$Z$132,$A158,'13-14 Teamsheets'!$C$2:$C$132,BE$1)+GOALS('14-15 Teamsheets'!$H$2:$Z$136,$A158,'14-15 Teamsheets'!$C$2:$C$136,BE$1)</f>
        <v>0</v>
      </c>
      <c r="CD158" s="27">
        <f>GOALS('07-08 Teamsheets'!$H$2:$Z$88,$A158,'07-08 Teamsheets'!$C$2:$C$88,BJ$1)
+GOALS('08-09 Teamsheets'!$H$2:$Z$92,$A158,'08-09 Teamsheets'!$C$2:$C$92,BJ$1)
+GOALS('09-10 Teamsheets'!$H$2:$Z$98,$A158,'09-10 Teamsheets'!$C$2:$C$98,BJ$1)
+GOALS('10-11 Teamsheets'!$H$2:$Z$107,$A158,'10-11 Teamsheets'!$C$2:$C$107,BJ$1)
+GOALS('11-12 Teamsheets'!$H$2:$Z$119,$A158,'11-12 Teamsheets'!$C$2:$C$119,BJ$1)
+GOALS('12-13 Teamsheets'!$H$2:$Z$124,$A158,'12-13 Teamsheets'!$C$2:$C$124,BJ$1)+GOALS('13-14 Teamsheets'!$H$2:$Z$130,$A158,'13-14 Teamsheets'!$C$2:$C$130,BJ$1)+GOALS('14-15 Teamsheets'!$H$2:$Z$134,$A158,'14-15 Teamsheets'!$C$2:$C$134,BJ$1)
+GOALS('07-08 Teamsheets'!$H$2:$Z$88,$A158,'07-08 Teamsheets'!$C$2:$C$88,BO$1)
+GOALS('08-09 Teamsheets'!$H$2:$Z$92,$A158,'08-09 Teamsheets'!$C$2:$C$92,BO$1)
+GOALS('09-10 Teamsheets'!$H$2:$Z$98,$A158,'09-10 Teamsheets'!$C$2:$C$98,BO$1)
+GOALS('10-11 Teamsheets'!$H$2:$Z$107,$A158,'10-11 Teamsheets'!$C$2:$C$107,BO$1)
+GOALS('11-12 Teamsheets'!$H$2:$Z$119,$A158,'11-12 Teamsheets'!$C$2:$C$119,BO$1)
+GOALS('12-13 Teamsheets'!$H$2:$Z$126,$A158,'12-13 Teamsheets'!$C$2:$C$126,BO$1)+GOALS('13-14 Teamsheets'!$H$2:$Z$132,$A158,'13-14 Teamsheets'!$C$2:$C$132,BO$1)+GOALS('14-15 Teamsheets'!$H$2:$Z$136,$A158,'14-15 Teamsheets'!$C$2:$C$136,BO$1)</f>
        <v>10</v>
      </c>
      <c r="CE158" s="28">
        <f t="shared" si="57"/>
        <v>10</v>
      </c>
      <c r="CF158" s="27" t="str">
        <f>(GOALS('05-06 Teamsheets'!$H$2:$R$71,$A158) +GOALS('06-07 Teamsheets'!$H$2:$R$83,$A158) +  GOALS('07-08 Teamsheets'!$H$2:$R$88,$A158) + GOALS('08-09 Teamsheets'!$H$2:$R$92,$A158)+GOALS('09-10 Teamsheets'!$H$2:$R$98,$A158)+GOALS('10-11 Teamsheets'!$H$2:$R$107,$A158)+GOALS('11-12 Teamsheets'!$H$2:$R$119,$A158)+GOALS('12-13 Teamsheets'!$H$2:$R$126,$A158)+GOALS('13-14 Teamsheets'!$H$2:$R$132,$A158)+GOALS('14-15 Teamsheets'!$H$2:$R$136,$A158)) &amp; "(" &amp; (GOALS('05-06 Teamsheets'!$S$2:$W$71,$A158)+GOALS('06-07 Teamsheets'!$S$2:$Z$83,$A158)+GOALS('07-08 Teamsheets'!$S$2:$Z$88,$A158)+GOALS('08-09 Teamsheets'!$S$2:$Z$92,$A158)+GOALS('09-10 Teamsheets'!$S$2:$Z$98,$A158)+GOALS('10-11 Teamsheets'!$S$2:$Z$107,$A158)+GOALS('11-12 Teamsheets'!$S$2:$Z$119,$A158)+GOALS('12-13 Teamsheets'!$S$2:$Z$126,$A158)+GOALS('13-14 Teamsheets'!$S$2:$Z$132,$A158)+GOALS('14-15 Teamsheets'!$S$2:$Z$136,$A158)) &amp; ")"</f>
        <v>41(2)</v>
      </c>
      <c r="CG158" s="28">
        <f t="shared" si="58"/>
        <v>43</v>
      </c>
      <c r="CH158" s="71">
        <f t="shared" si="35"/>
        <v>0</v>
      </c>
      <c r="CI158" s="83">
        <f t="shared" si="36"/>
        <v>0</v>
      </c>
      <c r="CJ158" s="77">
        <f t="shared" si="37"/>
        <v>0</v>
      </c>
      <c r="CK158" s="74" t="str">
        <f>(CARDS('05-06 Teamsheets'!$H$2:$W$71,$A158,$CX$2)+CARDS('06-07 Teamsheets'!$H$2:$Z$83,$A158,$CX$2)+CARDS('07-08 Teamsheets'!$H$2:$Z$88,$A158,$CX$2)+CARDS('08-09 Teamsheets'!$H$2:$Z$92,$A158,$CX$2)+CARDS('09-10 Teamsheets'!$H$2:$Z$98,$A158,$CX$2)+CARDS('10-11 Teamsheets'!$H$2:$Z$107,$A158,$CX$2)+CARDS('11-12 Teamsheets'!$H$2:$Z$119,$A158,$CX$2)+CARDS('12-13 Teamsheets'!$H$2:$Z$126,$A158,$CX$2)+CARDS('13-14 Teamsheets'!$H$2:$Z$130,$A158,$CX$2)) &amp; "(" &amp; (CARDS('05-06 Teamsheets'!$H$2:$W$71,$A158,$CX$3)+CARDS('06-07 Teamsheets'!$H$2:$Z$83,$A158,$CX$3)+CARDS('07-08 Teamsheets'!$H$2:$Z$88,$A158,$CX$3)+CARDS('08-09 Teamsheets'!$H$2:$Z$92,$A158,$CX$3)+CARDS('09-10 Teamsheets'!$H$2:$Z$98,$A158,$CX$3)+CARDS('10-11 Teamsheets'!$H$2:$Z$107,$A158,$CX$3)+CARDS('11-12 Teamsheets'!$H$2:$Z$119,$A158,$CX$3)+CARDS('13-14 Teamsheets'!$H$2:$Z$130,$A158,$CX$3)) &amp; ")"</f>
        <v>11(0)</v>
      </c>
      <c r="CL158" s="28">
        <f t="shared" si="53"/>
        <v>10379</v>
      </c>
      <c r="CM158" s="28">
        <f t="shared" si="47"/>
        <v>3023</v>
      </c>
      <c r="CN158" s="77">
        <f t="shared" si="54"/>
        <v>13402</v>
      </c>
      <c r="CO158" s="28">
        <f t="shared" si="51"/>
        <v>65.696078431372555</v>
      </c>
      <c r="CP158" s="28">
        <f t="shared" si="52"/>
        <v>0.2107843137254902</v>
      </c>
      <c r="CQ158" s="77">
        <f t="shared" si="24"/>
        <v>311.67441860465118</v>
      </c>
      <c r="CS158" s="71">
        <f t="shared" si="48"/>
        <v>6</v>
      </c>
      <c r="CT158" s="83">
        <f t="shared" si="49"/>
        <v>11</v>
      </c>
      <c r="CU158" s="77">
        <f t="shared" si="50"/>
        <v>8</v>
      </c>
    </row>
    <row r="159" spans="1:102" x14ac:dyDescent="0.2">
      <c r="A159" s="112" t="s">
        <v>3306</v>
      </c>
      <c r="B159" s="27" t="s">
        <v>1635</v>
      </c>
      <c r="C159" s="27" t="s">
        <v>1635</v>
      </c>
      <c r="D159" s="27">
        <v>0</v>
      </c>
      <c r="E159" s="27" t="s">
        <v>1635</v>
      </c>
      <c r="F159" s="82">
        <v>0</v>
      </c>
      <c r="G159" s="27" t="s">
        <v>1635</v>
      </c>
      <c r="H159" s="27" t="s">
        <v>1635</v>
      </c>
      <c r="I159" s="27">
        <v>0</v>
      </c>
      <c r="J159" s="27" t="s">
        <v>1635</v>
      </c>
      <c r="K159" s="82">
        <v>0</v>
      </c>
      <c r="L159" s="27" t="s">
        <v>1635</v>
      </c>
      <c r="M159" s="27" t="s">
        <v>1635</v>
      </c>
      <c r="N159" s="27">
        <v>0</v>
      </c>
      <c r="O159" s="27" t="s">
        <v>1635</v>
      </c>
      <c r="P159" s="82">
        <v>0</v>
      </c>
      <c r="Q159" s="27" t="str">
        <f>(APPS('08-09 Teamsheets'!$H$2:$R$92,$A159,'08-09 Teamsheets'!$C$2:$C$92,Q$1)+APPS('09-10 Teamsheets'!$H$2:$R$98,$A159,'09-10 Teamsheets'!$C$2:$C$98,Q$1)+APPS('10-11 Teamsheets'!$H$2:$R$107,$A159,'10-11 Teamsheets'!$C$2:$C$107,Q$1)+APPS('11-12 Teamsheets'!$H$2:$R$119,$A159,'11-12 Teamsheets'!$C$2:$C$119,Q$1)+APPS('12-13 Teamsheets'!$H$2:$R$126,$A159,'12-13 Teamsheets'!$C$2:$C$126,Q$1)+APPS('13-14 Teamsheets'!$H$2:$R$132,$A159,'13-14 Teamsheets'!$C$2:$C$132,Q$1)+APPS('14-15 Teamsheets'!$H$2:$R$136,$A159,'14-15 Teamsheets'!$C$2:$C$136,Q$1)) &amp; "(" &amp; (SUBS('08-09 Teamsheets'!$S$2:$Z$92,$A159,'08-09 Teamsheets'!$C$2:$C$92,Q$1)+SUBS('09-10 Teamsheets'!$S$2:$Z$98,$A159,'09-10 Teamsheets'!$C$2:$C$98,Q$1)+SUBS('10-11 Teamsheets'!$S$2:$Z$107,$A159,'10-11 Teamsheets'!$C$2:$C$107,Q$1)+SUBS('11-12 Teamsheets'!$S$2:$Z$119,$A159,'11-12 Teamsheets'!$C$2:$C$119,Q$1)+SUBS('12-13 Teamsheets'!$S$2:$Z$126,$A159,'12-13 Teamsheets'!$C$2:$C$126,Q$1)+SUBS('13-14 Teamsheets'!$S$2:$Z$132,$A159,'13-14 Teamsheets'!$C$2:$C$132,Q$1)+SUBS('14-15 Teamsheets'!$S$2:$Z$136,$A159,'14-15 Teamsheets'!$C$2:$C$136,Q$1)) &amp; ")"</f>
        <v>5(5)</v>
      </c>
      <c r="R159" s="27" t="str">
        <f>(GOALS('08-09 Teamsheets'!$H$2:$R$92,$A159,'08-09 Teamsheets'!$C$2:$C$92,Q$1)+GOALS('09-10 Teamsheets'!$H$2:$R$98,$A159,'09-10 Teamsheets'!$C$2:$C$98,Q$1)+GOALS('10-11 Teamsheets'!$H$2:$R$107,$A159,'10-11 Teamsheets'!$C$2:$C$107,Q$1)+GOALS('11-12 Teamsheets'!$H$2:$R$119,$A159,'11-12 Teamsheets'!$C$2:$C$119,Q$1)+GOALS('12-13 Teamsheets'!$H$2:$R$126,$A159,'12-13 Teamsheets'!$C$2:$C$126,Q$1)+GOALS('13-14 Teamsheets'!$H$2:$R$132,$A159,'13-14 Teamsheets'!$C$2:$C$132,Q$1)+GOALS('14-15 Teamsheets'!$H$2:$R$136,$A159,'14-15 Teamsheets'!$C$2:$C$136,Q$1)) &amp; "(" &amp; (GOALS('08-09 Teamsheets'!$S$2:$Z$92,$A159,'08-09 Teamsheets'!$C$2:$C$92,Q$1)+GOALS('09-10 Teamsheets'!$S$2:$Z$98,$A159,'09-10 Teamsheets'!$C$2:$C$98,Q$1)+GOALS('10-11 Teamsheets'!$S$2:$Z$107,$A159,'10-11 Teamsheets'!$C$2:$C$107,Q$1)+GOALS('11-12 Teamsheets'!$S$2:$Z$119,$A159,'11-12 Teamsheets'!$C$2:$C$119,Q$1)+GOALS('12-13 Teamsheets'!$S$2:$Z$126,$A159,'12-13 Teamsheets'!$C$2:$C$126,Q$1)+GOALS('13-14 Teamsheets'!$S$2:$Z$132,$A159,'13-14 Teamsheets'!$C$2:$C$132,Q$1)+GOALS('14-15 Teamsheets'!$S$2:$Z$136,$A159,'14-15 Teamsheets'!$C$2:$C$136,Q$1)) &amp; ")"</f>
        <v>0(0)</v>
      </c>
      <c r="S159" s="27">
        <f>Clean_sheet('08-09 Teamsheets'!$C$2:$H$92,$A159,Q$1)+Clean_sheet('09-10 Teamsheets'!$C$2:$H$98,$A159,Q$1)+Clean_sheet('10-11 Teamsheets'!$C$2:$H$107,$A159,Q$1)+Clean_sheet('11-12 Teamsheets'!$C$2:$H$119,$A159,Q$1)+Clean_sheet('12-13 Teamsheets'!$C$2:$H$126,$A159,Q$1)+Clean_sheet('13-14 Teamsheets'!$C$2:$H$132,$A159,Q$1)+Clean_sheet('14-15 Teamsheets'!$C$2:$H$136,$A159,Q$1)</f>
        <v>0</v>
      </c>
      <c r="T159" s="27" t="str">
        <f>(CARDS('08-09 Teamsheets'!$H$2:$Z$92,$A159,$CX$2,'08-09 Teamsheets'!$C$2:$C$92,Q$1)+CARDS('09-10 Teamsheets'!$H$2:$Z$98,$A159,$CX$2,'09-10 Teamsheets'!$C$2:$C$98,Q$1)+CARDS('10-11 Teamsheets'!$H$2:$Z$107,$A159,$CX$2,'10-11 Teamsheets'!$C$2:$C$107,Q$1)+CARDS('11-12 Teamsheets'!$H$2:$Z$119,$A159,$CX$2,'11-12 Teamsheets'!$C$2:$C$119,Q$1)+CARDS('12-13 Teamsheets'!$H$2:$Z$126,$A159,$CX$2,'12-13 Teamsheets'!$C$2:$C$126,Q$1)+CARDS('13-14 Teamsheets'!$H$2:$Z$132,$A159,$CX$2,'13-14 Teamsheets'!$C$2:$C$132,Q$1)+CARDS('14-15 Teamsheets'!$H$2:$Z$136,$A159,$CX$2,'14-15 Teamsheets'!$C$2:$C$136,Q$1)) &amp; "(" &amp; (CARDS('08-09 Teamsheets'!$H$2:$Z$92,$A159,$CX$3,'08-09 Teamsheets'!$C$2:$C$92,Q$1)+CARDS('09-10 Teamsheets'!$H$2:$Z$98,$A159,$CX$3,'09-10 Teamsheets'!$C$2:$C$98,Q$1)+CARDS('10-11 Teamsheets'!$H$2:$Z$107,$A159,$CX$3,'10-11 Teamsheets'!$C$2:$C$107,Q$1)+CARDS('11-12 Teamsheets'!$H$2:$Z$119,$A159,$CX$3,'11-12 Teamsheets'!$C$2:$C$119,Q$1)+CARDS('12-13 Teamsheets'!$H$2:$Z$126,$A159,$CX$3,'12-13 Teamsheets'!$C$2:$C$126,Q$1)+CARDS('13-14 Teamsheets'!$H$2:$Z$132,$A159,$CX$3,'13-14 Teamsheets'!$C$2:$C$132,Q$1)+CARDS('14-15 Teamsheets'!$H$2:$Z$136,$A159,$CX$3,'14-15 Teamsheets'!$C$2:$C$136,Q$1)) &amp; ")"</f>
        <v>2(0)</v>
      </c>
      <c r="U159" s="82">
        <f>MINS_PLAYED('08-09 Teamsheets'!$H$2:$R$92,$A159,'08-09 Teamsheets'!$C$2:$C$92,Q$1)+MINS_PLAYED('09-10 Teamsheets'!$H$2:$R$98,$A159,'09-10 Teamsheets'!$C$2:$C$98,Q$1)+ MINS_AS_SUB('08-09 Teamsheets'!$S$2:$Z$92,$A159,'08-09 Teamsheets'!$C$2:$C$92,Q$1)+ MINS_AS_SUB('09-10 Teamsheets'!$S$2:$Z$98,$A159,'09-10 Teamsheets'!$C$2:$C$98,Q$1)+MINS_PLAYED('10-11 Teamsheets'!$H$2:$R$107,$A159,'10-11 Teamsheets'!$C$2:$C$107,Q$1)+MINS_AS_SUB('10-11 Teamsheets'!$S$2:$Z$107,$A159,'10-11 Teamsheets'!$C$2:$C$107,Q$1)+MINS_PLAYED('11-12 Teamsheets'!$H$2:$R$119,$A159,'11-12 Teamsheets'!$C$2:$C$119,Q$1)+MINS_AS_SUB('11-12 Teamsheets'!$S$2:$Z$119,$A159,'11-12 Teamsheets'!$C$2:$C$119,Q$1)+MINS_PLAYED('12-13 Teamsheets'!$H$2:$R$126,$A159,'12-13 Teamsheets'!$C$2:$C$126,Q$1)+MINS_AS_SUB('12-13 Teamsheets'!$S$2:$Z$126,$A159,'12-13 Teamsheets'!$C$2:$C$126,Q$1)+MINS_PLAYED('13-14 Teamsheets'!$H$2:$R$132,$A159,'13-14 Teamsheets'!$C$2:$C$132,Q$1)+MINS_AS_SUB('13-14 Teamsheets'!$S$2:$Z$132,$A159,'13-14 Teamsheets'!$C$2:$C$132,Q$1)+MINS_PLAYED('14-15 Teamsheets'!$H$2:$R$136,$A159,'14-15 Teamsheets'!$C$2:$C$136,Q$1)+MINS_AS_SUB('14-15 Teamsheets'!$S$2:$Z$136,$A159,'14-15 Teamsheets'!$C$2:$C$136,Q$1)</f>
        <v>500</v>
      </c>
      <c r="V159" s="27" t="s">
        <v>1635</v>
      </c>
      <c r="W159" s="27" t="s">
        <v>1635</v>
      </c>
      <c r="X159" s="27">
        <v>0</v>
      </c>
      <c r="Y159" s="27" t="s">
        <v>1635</v>
      </c>
      <c r="Z159" s="82">
        <v>0</v>
      </c>
      <c r="AA159" s="27" t="s">
        <v>1635</v>
      </c>
      <c r="AB159" s="27" t="s">
        <v>1635</v>
      </c>
      <c r="AC159" s="27">
        <v>0</v>
      </c>
      <c r="AD159" s="27" t="s">
        <v>1635</v>
      </c>
      <c r="AE159" s="82">
        <v>0</v>
      </c>
      <c r="AF159" s="27" t="s">
        <v>1635</v>
      </c>
      <c r="AG159" s="27" t="s">
        <v>1635</v>
      </c>
      <c r="AH159" s="27">
        <v>0</v>
      </c>
      <c r="AI159" s="27" t="s">
        <v>1635</v>
      </c>
      <c r="AJ159" s="82">
        <v>0</v>
      </c>
      <c r="AK159" s="27" t="s">
        <v>1635</v>
      </c>
      <c r="AL159" s="27" t="s">
        <v>1635</v>
      </c>
      <c r="AM159" s="27">
        <v>0</v>
      </c>
      <c r="AN159" s="27" t="s">
        <v>1635</v>
      </c>
      <c r="AO159" s="82">
        <v>0</v>
      </c>
      <c r="AP159" s="27" t="s">
        <v>1635</v>
      </c>
      <c r="AQ159" s="27" t="s">
        <v>1635</v>
      </c>
      <c r="AR159" s="27">
        <v>0</v>
      </c>
      <c r="AS159" s="27" t="s">
        <v>1635</v>
      </c>
      <c r="AT159" s="82">
        <v>0</v>
      </c>
      <c r="AU159" s="27" t="s">
        <v>1635</v>
      </c>
      <c r="AV159" s="27" t="s">
        <v>1635</v>
      </c>
      <c r="AW159" s="27">
        <v>0</v>
      </c>
      <c r="AX159" s="27" t="s">
        <v>1635</v>
      </c>
      <c r="AY159" s="82">
        <v>0</v>
      </c>
      <c r="AZ159" s="27" t="str">
        <f>(APPS('07-08 Teamsheets'!$H$2:$R$88,$A159,'07-08 Teamsheets'!$C$2:$C$88,AZ$1)+APPS('11-12 Teamsheets'!$H$2:$R$119,$A159,'11-12 Teamsheets'!$C$2:$C$119,AZ$1)+APPS('12-13 Teamsheets'!$H$2:$R$126,$A159,'12-13 Teamsheets'!$C$2:$C$126,AZ$1)+APPS('13-14 Teamsheets'!$H$2:$R$132,$A159,'13-14 Teamsheets'!$C$2:$C$132,AZ$1)+APPS('14-15 Teamsheets'!$H$2:$R$136,$A159,'14-15 Teamsheets'!$C$2:$C$136,AZ$1)) &amp; "(" &amp; (SUBS('07-08 Teamsheets'!$S$2:$Z$88,$A159,'07-08 Teamsheets'!$C$2:$C$88,AZ$1)+SUBS('11-12 Teamsheets'!$S$2:$Z$119,$A159,'11-12 Teamsheets'!$C$2:$C$119,AZ$1)+SUBS('12-13 Teamsheets'!$S$2:$Z$126,$A159,'12-13 Teamsheets'!$C$2:$C$126,AZ$1)+SUBS('13-14 Teamsheets'!$S$2:$Z$132,$A159,'13-14 Teamsheets'!$C$2:$C$132,AZ$1)+SUBS('14-15 Teamsheets'!$S$2:$Z$136,$A159,'14-15 Teamsheets'!$C$2:$C$136,AZ$1)) &amp; ")"</f>
        <v>0(0)</v>
      </c>
      <c r="BA159" s="27" t="str">
        <f>(GOALS('07-08 Teamsheets'!$H$2:$R$88,$A159,'07-08 Teamsheets'!$C$2:$C$88,AZ$1)+GOALS('11-12 Teamsheets'!$H$2:$R$119,$A159,'11-12 Teamsheets'!$C$2:$C$119,AZ$1)+GOALS('12-13 Teamsheets'!$H$2:$R$126,$A159,'12-13 Teamsheets'!$C$2:$C$126,AZ$1)+GOALS('13-14 Teamsheets'!$H$2:$R$132,$A159,'13-14 Teamsheets'!$C$2:$C$132,AZ$1)+GOALS('14-15 Teamsheets'!$H$2:$R$136,$A159,'14-15 Teamsheets'!$C$2:$C$136,AZ$1)) &amp; "(" &amp; (GOALS('07-08 Teamsheets'!$S$2:$Z$88,$A159,'07-08 Teamsheets'!$C$2:$C$88,AZ$1)+GOALS('11-12 Teamsheets'!$S$2:$Z$119,$A159,'11-12 Teamsheets'!$C$2:$C$119,AZ$1)+GOALS('12-13 Teamsheets'!$S$2:$Z$126,$A159,'12-13 Teamsheets'!$C$2:$C$126,AZ$1)+GOALS('13-14 Teamsheets'!$S$2:$Z$132,$A159,'13-14 Teamsheets'!$C$2:$C$132,AZ$1)+GOALS('14-15 Teamsheets'!$S$2:$Z$136,$A159,'14-15 Teamsheets'!$C$2:$C$136,AZ$1)) &amp; ")"</f>
        <v>0(0)</v>
      </c>
      <c r="BB159" s="27">
        <f>Clean_sheet('07-08 Teamsheets'!$C$2:$H$92,$A159,AZ$1)+Clean_sheet('11-12 Teamsheets'!$C$2:$H$119,$A159,AZ$1)+Clean_sheet('12-13 Teamsheets'!$C$2:$H$126,$A159,AZ$1)+Clean_sheet('13-14 Teamsheets'!$C$2:$H$132,$A159,AZ$1)+Clean_sheet('14-15 Teamsheets'!$C$2:$H$136,$A159,AZ$1)</f>
        <v>0</v>
      </c>
      <c r="BC159" s="27" t="str">
        <f>(CARDS('07-08 Teamsheets'!$H$2:$Z$88,$A159,$CX$2,'07-08 Teamsheets'!$C$2:$C$88,AZ$1)+CARDS('11-12 Teamsheets'!$H$2:$Z$119,$A159,$CX$2,'11-12 Teamsheets'!$C$2:$C$119,AZ$1)+CARDS('12-13 Teamsheets'!$H$2:$Z$126,$A159,$CX$2,'12-13 Teamsheets'!$C$2:$C$126,AZ$1)+CARDS('13-14 Teamsheets'!$H$2:$Z$132,$A159,$CX$2,'13-14 Teamsheets'!$C$2:$C$132,AZ$1)+CARDS('14-15 Teamsheets'!$H$2:$Z$136,$A159,$CX$2,'14-15 Teamsheets'!$C$2:$C$136,AZ$1)) &amp; "(" &amp; (CARDS('07-08 Teamsheets'!$H$2:$Z$88,$A159,$CX$3,'07-08 Teamsheets'!$C$2:$C$88,AZ$1)+CARDS('11-12 Teamsheets'!$H$2:$Z$119,$A159,$CX$3,'11-12 Teamsheets'!$C$2:$C$119,AZ$1)+CARDS('12-13 Teamsheets'!$H$2:$Z$126,$A159,$CX$3,'12-13 Teamsheets'!$C$2:$C$126,AZ$1)+CARDS('13-14 Teamsheets'!$H$2:$Z$132,$A159,$CX$3,'13-14 Teamsheets'!$C$2:$C$132,AZ$1)+CARDS('14-15 Teamsheets'!$H$2:$Z$136,$A159,$CX$3,'14-15 Teamsheets'!$C$2:$C$136,AZ$1)) &amp; ")"</f>
        <v>0(0)</v>
      </c>
      <c r="BD159" s="82">
        <f>MINS_PLAYED('07-08 Teamsheets'!$H$2:$R$88,$A159,'07-08 Teamsheets'!$C$2:$C$88,AZ$1)+MINS_PLAYED('11-12 Teamsheets'!$H$2:$R$119,$A159,'11-12 Teamsheets'!$C$2:$C$119,AZ$1)+MINS_PLAYED('12-13 Teamsheets'!$H$2:$R$126,$A159,'12-13 Teamsheets'!$C$2:$C$126,AZ$1)+MINS_PLAYED('13-14 Teamsheets'!$H$2:$R$132,$A159,'13-14 Teamsheets'!$C$2:$C$132,AZ$1)+MINS_PLAYED('14-15 Teamsheets'!$H$2:$R$136,$A159,'14-15 Teamsheets'!$C$2:$C$136,AZ$1)+MINS_AS_SUB('07-08 Teamsheets'!$S$2:$Z$88,$A159,'07-08 Teamsheets'!$C$2:$C$88,AZ$1)+MINS_AS_SUB('11-12 Teamsheets'!$S$2:$Z$119,$A159,'11-12 Teamsheets'!$C$2:$C$119,AZ$1)+MINS_AS_SUB('12-13 Teamsheets'!$S$2:$Z$126,$A159,'12-13 Teamsheets'!$C$2:$C$126,AZ$1)+MINS_AS_SUB('13-14 Teamsheets'!$S$2:$Z$132,$A159,'13-14 Teamsheets'!$C$2:$C$132,AZ$1)+MINS_AS_SUB('14-15 Teamsheets'!$S$2:$Z$136,$A159,'14-15 Teamsheets'!$C$2:$C$136,AZ$1)</f>
        <v>0</v>
      </c>
      <c r="BE159" s="27" t="str">
        <f>(APPS('08-09 Teamsheets'!$H$2:$R$92,$A159,'08-09 Teamsheets'!$C$2:$C$92,BE$1)+APPS('09-10 Teamsheets'!$H$2:$R$98,$A159,'09-10 Teamsheets'!$C$2:$C$98,BE$1)+APPS('10-11 Teamsheets'!$H$2:$R$107,$A159,'10-11 Teamsheets'!$C$2:$C$107,BE$1)+APPS('11-12 Teamsheets'!$H$2:$R$119,$A159,'11-12 Teamsheets'!$C$2:$C$119,BE$1)+APPS('12-13 Teamsheets'!$H$2:$R$126,$A159,'12-13 Teamsheets'!$C$2:$C$126,BE$1)+APPS('13-14 Teamsheets'!$H$2:$R$132,$A159,'13-14 Teamsheets'!$C$2:$C$132,BE$1)+APPS('14-15 Teamsheets'!$H$2:$R$136,$A159,'14-15 Teamsheets'!$C$2:$C$136,BE$1)) &amp; "(" &amp; (SUBS('08-09 Teamsheets'!$S$2:$Z$92,$A159,'08-09 Teamsheets'!$C$2:$C$92,BE$1)+SUBS('09-10 Teamsheets'!$S$2:$Z$98,$A159,'09-10 Teamsheets'!$C$2:$C$98,BE$1)+SUBS('10-11 Teamsheets'!$S$2:$Z$107,$A159,'10-11 Teamsheets'!$C$2:$C$107,BE$1)+SUBS('11-12 Teamsheets'!$S$2:$Z$119,$A159,'11-12 Teamsheets'!$C$2:$C$119,BE$1)+SUBS('12-13 Teamsheets'!$S$2:$Z$126,$A159,'12-13 Teamsheets'!$C$2:$C$126,BE$1)+SUBS('13-14 Teamsheets'!$S$2:$Z$132,$A159,'13-14 Teamsheets'!$C$2:$C$132,BE$1)+SUBS('14-15 Teamsheets'!$S$2:$Z$136,$A159,'14-15 Teamsheets'!$C$2:$C$136,BE$1)) &amp; ")"</f>
        <v>2(0)</v>
      </c>
      <c r="BF159" s="27" t="str">
        <f>(GOALS('08-09 Teamsheets'!$H$2:$R$92,$A159,'08-09 Teamsheets'!$C$2:$C$92,BE$1)+GOALS('09-10 Teamsheets'!$H$2:$R$98,$A159,'09-10 Teamsheets'!$C$2:$C$98,BE$1)+GOALS('10-11 Teamsheets'!$H$2:$R$107,$A159,'10-11 Teamsheets'!$C$2:$C$107,BE$1)+GOALS('11-12 Teamsheets'!$H$2:$R$119,$A159,'11-12 Teamsheets'!$C$2:$C$119,BE$1)+GOALS('12-13 Teamsheets'!$H$2:$R$126,$A159,'12-13 Teamsheets'!$C$2:$C$126,BE$1)+GOALS('13-14 Teamsheets'!$H$2:$R$132,$A159,'13-14 Teamsheets'!$C$2:$C$132,BE$1)+GOALS('14-15 Teamsheets'!$H$2:$R$136,$A159,'14-15 Teamsheets'!$C$2:$C$136,BE$1)) &amp; "(" &amp; (GOALS('08-09 Teamsheets'!$S$2:$Z$92,$A159,'08-09 Teamsheets'!$C$2:$C$92,BE$1)+GOALS('09-10 Teamsheets'!$S$2:$Z$98,$A159,'09-10 Teamsheets'!$C$2:$C$98,BE$1)+GOALS('10-11 Teamsheets'!$S$2:$Z$107,$A159,'10-11 Teamsheets'!$C$2:$C$107,BE$1)+GOALS('11-12 Teamsheets'!$S$2:$Z$119,$A159,'11-12 Teamsheets'!$C$2:$C$119,BE$1)+GOALS('12-13 Teamsheets'!$S$2:$Z$126,$A159,'12-13 Teamsheets'!$C$2:$C$126,BE$1)+GOALS('13-14 Teamsheets'!$S$2:$Z$132,$A159,'13-14 Teamsheets'!$C$2:$C$132,BE$1)+GOALS('14-15 Teamsheets'!$S$2:$Z$136,$A159,'14-15 Teamsheets'!$C$2:$C$136,BE$1)) &amp; ")"</f>
        <v>0(0)</v>
      </c>
      <c r="BG159" s="27">
        <f>Clean_sheet('08-09 Teamsheets'!$C$2:$H$92,$A159,BE$1)+Clean_sheet('09-10 Teamsheets'!$C$2:$H$98,$A159,BE$1)+Clean_sheet('10-11 Teamsheets'!$C$2:$H$107,$A159,BE$1)+Clean_sheet('11-12 Teamsheets'!$C$2:$H$119,$A159,BE$1)+Clean_sheet('12-13 Teamsheets'!$C$2:$H$126,$A159,BE$1)+Clean_sheet('13-14 Teamsheets'!$C$2:$H$132,$A159,BE$1)+Clean_sheet('14-15 Teamsheets'!$C$2:$H$136,$A159,BE$1)</f>
        <v>0</v>
      </c>
      <c r="BH159" s="27" t="str">
        <f>(CARDS('08-09 Teamsheets'!$H$2:$Z$92,$A159,$CX$2,'08-09 Teamsheets'!$C$2:$C$92,BE$1)+CARDS('09-10 Teamsheets'!$H$2:$Z$98,$A159,$CX$2,'09-10 Teamsheets'!$C$2:$C$98,BE$1)+CARDS('10-11 Teamsheets'!$H$2:$Z$107,$A159,$CX$2,'10-11 Teamsheets'!$C$2:$C$107,BE$1)+CARDS('11-12 Teamsheets'!$H$2:$Z$119,$A159,$CX$2,'11-12 Teamsheets'!$C$2:$C$119,BE$1)+CARDS('12-13 Teamsheets'!$H$2:$Z$126,$A159,$CX$2,'12-13 Teamsheets'!$C$2:$C$126,BE$1)+CARDS('13-14 Teamsheets'!$H$2:$Z$132,$A159,$CX$2,'13-14 Teamsheets'!$C$2:$C$132,BE$1)+CARDS('14-15 Teamsheets'!$H$2:$Z$136,$A159,$CX$2,'14-15 Teamsheets'!$C$2:$C$136,BE$1)) &amp; "(" &amp; (CARDS('08-09 Teamsheets'!$H$2:$Z$92,$A159,$CX$3,'08-09 Teamsheets'!$C$2:$C$92,BE$1)+CARDS('09-10 Teamsheets'!$H$2:$Z$98,$A159,$CX$3,'09-10 Teamsheets'!$C$2:$C$98,BE$1)+CARDS('10-11 Teamsheets'!$H$2:$Z$107,$A159,$CX$3,'10-11 Teamsheets'!$C$2:$C$107,BE$1)+CARDS('11-12 Teamsheets'!$H$2:$Z$119,$A159,$CX$3,'11-12 Teamsheets'!$C$2:$C$119,BE$1)+CARDS('12-13 Teamsheets'!$H$2:$Z$126,$A159,$CX$3,'12-13 Teamsheets'!$C$2:$C$126,BE$1)+CARDS('13-14 Teamsheets'!$H$2:$Z$132,$A159,$CX$3,'13-14 Teamsheets'!$C$2:$C$132,BE$1)+CARDS('14-15 Teamsheets'!$H$2:$Z$136,$A159,$CX$3,'14-15 Teamsheets'!$C$2:$C$136,BE$1)) &amp; ")"</f>
        <v>0(0)</v>
      </c>
      <c r="BI159" s="82">
        <f>MINS_PLAYED('08-09 Teamsheets'!$H$2:$R$92,$A159,'08-09 Teamsheets'!$C$2:$C$92,BE$1)+MINS_PLAYED('09-10 Teamsheets'!$H$2:$R$98,$A159,'09-10 Teamsheets'!$C$2:$C$98,BE$1)+ MINS_AS_SUB('08-09 Teamsheets'!$S$2:$Z$92,$A159,'08-09 Teamsheets'!$C$2:$C$92,BE$1)+ MINS_AS_SUB('09-10 Teamsheets'!$S$2:$Z$98,$A159,'09-10 Teamsheets'!$C$2:$C$98,BE$1)+MINS_PLAYED('10-11 Teamsheets'!$H$2:$R$107,$A159,'10-11 Teamsheets'!$C$2:$C$107,BE$1)+MINS_AS_SUB('10-11 Teamsheets'!$S$2:$Z$107,$A159,'10-11 Teamsheets'!$C$2:$C$107,BE$1)+MINS_PLAYED('11-12 Teamsheets'!$H$2:$R$119,$A159,'11-12 Teamsheets'!$C$2:$C$119,BE$1)+MINS_AS_SUB('11-12 Teamsheets'!$S$2:$Z$119,$A159,'11-12 Teamsheets'!$C$2:$C$119,BE$1)+MINS_PLAYED('12-13 Teamsheets'!$H$2:$R$126,$A159,'12-13 Teamsheets'!$C$2:$C$126,BE$1)+MINS_AS_SUB('12-13 Teamsheets'!$S$2:$Z$126,$A159,'12-13 Teamsheets'!$C$2:$C$126,BE$1)+MINS_PLAYED('13-14 Teamsheets'!$H$2:$R$132,$A159,'13-14 Teamsheets'!$C$2:$C$132,BE$1)+MINS_AS_SUB('13-14 Teamsheets'!$S$2:$Z$132,$A159,'13-14 Teamsheets'!$C$2:$C$132,BE$1)+MINS_PLAYED('14-15 Teamsheets'!$H$2:$R$136,$A159,'14-15 Teamsheets'!$C$2:$C$136,BE$1)+MINS_AS_SUB('14-15 Teamsheets'!$S$2:$Z$136,$A159,'14-15 Teamsheets'!$C$2:$C$136,BE$1)</f>
        <v>158</v>
      </c>
      <c r="BJ159" s="27" t="str">
        <f>(APPS('07-08 Teamsheets'!$H$2:$R$88,$A159,'07-08 Teamsheets'!$C$2:$C$88,BJ$1)+APPS('08-09 Teamsheets'!$H$2:$R$92,$A159,'08-09 Teamsheets'!$C$2:$C$92,BJ$1)+APPS('09-10 Teamsheets'!$H$2:$R$98,$A159,'09-10 Teamsheets'!$C$2:$C$98,BJ$1)+APPS('10-11 Teamsheets'!$H$2:$R$106,$A159,'10-11 Teamsheets'!$C$2:$C$106,BJ$1)+APPS('11-12 Teamsheets'!$H$2:$R$119,$A159,'11-12 Teamsheets'!$C$2:$C$119,BJ$1)+APPS('12-13 Teamsheets'!$H$2:$R$126,$A159,'12-13 Teamsheets'!$C$2:$C$126,BJ$1)+APPS('13-14 Teamsheets'!$H$2:$R$132,$A159,'13-14 Teamsheets'!$C$2:$C$132,BJ$1)+APPS('14-15 Teamsheets'!$H$2:$R$136,$A159,'14-15 Teamsheets'!$C$2:$C$136,BJ$1)) &amp; "(" &amp; (SUBS('07-08 Teamsheets'!$S$2:$Z$88,$A159,'07-08 Teamsheets'!$C$2:$C$88,BJ$1)+SUBS('08-09 Teamsheets'!$S$2:$Z$92,$A159,'08-09 Teamsheets'!$C$2:$C$92,BJ$1)+SUBS('09-10 Teamsheets'!$S$2:$Z$98,$A159,'09-10 Teamsheets'!$C$2:$C$98,BJ$1)+SUBS('10-11 Teamsheets'!$S$2:$Z$106,$A159,'10-11 Teamsheets'!$C$2:$C$106,BJ$1)+SUBS('11-12 Teamsheets'!$S$2:$Z$119,$A159,'11-12 Teamsheets'!$C$2:$C$119,BJ$1)+SUBS('12-13 Teamsheets'!$S$2:$Z$126,$A159,'12-13 Teamsheets'!$C$2:$C$126,BJ$1)+SUBS('13-14 Teamsheets'!$S$2:$Z$132,$A159,'13-14 Teamsheets'!$C$2:$C$132,BJ$1)+SUBS('14-15 Teamsheets'!$S$2:$Z$136,$A159,'14-15 Teamsheets'!$C$2:$C$136,BJ$1)) &amp; ")"</f>
        <v>1(0)</v>
      </c>
      <c r="BK159" s="27" t="str">
        <f>(GOALS('07-08 Teamsheets'!$H$2:$R$88,$A159,'07-08 Teamsheets'!$C$2:$C$88,BJ$1)+GOALS('08-09 Teamsheets'!$H$2:$R$92,$A159,'08-09 Teamsheets'!$C$2:$C$92,BJ$1)+GOALS('09-10 Teamsheets'!$H$2:$R$98,$A159,'09-10 Teamsheets'!$C$2:$C$98,BJ$1)+GOALS('10-11 Teamsheets'!$H$2:$R$106,$A159,'10-11 Teamsheets'!$C$2:$C$106,BJ$1)+GOALS('11-12 Teamsheets'!$H$2:$R$119,$A159,'11-12 Teamsheets'!$C$2:$C$119,BJ$1)+GOALS('12-13 Teamsheets'!$H$2:$R$126,$A159,'12-13 Teamsheets'!$C$2:$C$126,BJ$1)+GOALS('13-14 Teamsheets'!$H$2:$R$132,$A159,'13-14 Teamsheets'!$C$2:$C$132,BJ$1)+GOALS('14-15 Teamsheets'!$H$2:$R$136,$A159,'14-15 Teamsheets'!$C$2:$C$136,BJ$1)) &amp; "(" &amp; (GOALS('07-08 Teamsheets'!$S$2:$Z$88,$A159,'07-08 Teamsheets'!$C$2:$C$88,BJ$1)+GOALS('08-09 Teamsheets'!$S$2:$Z$92,$A159,'08-09 Teamsheets'!$C$2:$C$92,BJ$1)+GOALS('09-10 Teamsheets'!$S$2:$Z$98,$A159,'09-10 Teamsheets'!$C$2:$C$98,BJ$1)+GOALS('10-11 Teamsheets'!$S$2:$Z$106,$A159,'10-11 Teamsheets'!$C$2:$C$106,BJ$1)+GOALS('11-12 Teamsheets'!$S$2:$Z$119,$A159,'11-12 Teamsheets'!$C$2:$C$119,BJ$1)+GOALS('12-13 Teamsheets'!$S$2:$Z$126,$A159,'12-13 Teamsheets'!$C$2:$C$126,BJ$1)+GOALS('13-14 Teamsheets'!$S$2:$Z$132,$A159,'13-14 Teamsheets'!$C$2:$C$132,BJ$1)+GOALS('14-15 Teamsheets'!$S$2:$Z$136,$A159,'14-15 Teamsheets'!$C$2:$C$136,BJ$1)) &amp; ")"</f>
        <v>0(0)</v>
      </c>
      <c r="BL159" s="27">
        <f>Clean_sheet('07-08 Teamsheets'!$C$2:$H$92,$A159,BJ$1)+Clean_sheet('08-09 Teamsheets'!$C$2:$H$92,$A159,BJ$1)+Clean_sheet('09-10 Teamsheets'!$C$2:$H$98,$A159,BJ$1)+Clean_sheet('10-11 Teamsheets'!$C$2:$H$106,$A159,BJ$1)+Clean_sheet('11-12 Teamsheets'!$C$2:$H$119,$A159,BJ$1)+Clean_sheet('12-13 Teamsheets'!$C$2:$H$126,$A159,BJ$1)+Clean_sheet('13-14 Teamsheets'!$C$2:$H$132,$A159,BJ$1)+Clean_sheet('14-15 Teamsheets'!$C$2:$H$136,$A159,BJ$1)</f>
        <v>0</v>
      </c>
      <c r="BM159" s="27" t="str">
        <f>(CARDS('07-08 Teamsheets'!$H$2:$Z$88,$A159,$CX$2,'07-08 Teamsheets'!$C$2:$C$88,BJ$1)+CARDS('08-09 Teamsheets'!$H$2:$Z$92,$A159,$CX$2,'08-09 Teamsheets'!$C$2:$C$92,BJ$1)+CARDS('09-10 Teamsheets'!$H$2:$Z$98,$A159,$CX$2,'09-10 Teamsheets'!$C$2:$C$98,BJ$1)+CARDS('10-11 Teamsheets'!$H$2:$Z$106,$A159,$CX$2,'10-11 Teamsheets'!$C$2:$C$106,BJ$1)+CARDS('11-12 Teamsheets'!$H$2:$Z$119,$A159,$CX$2,'11-12 Teamsheets'!$C$2:$C$119,BJ$1)+CARDS('12-13 Teamsheets'!$H$2:$Z$126,$A159,$CX$2,'12-13 Teamsheets'!$C$2:$C$126,BJ$1)+CARDS('13-14 Teamsheets'!$H$2:$Z$132,$A159,$CX$2,'13-14 Teamsheets'!$C$2:$C$132,BJ$1)+CARDS('14-15 Teamsheets'!$H$2:$Z$136,$A159,$CX$2,'14-15 Teamsheets'!$C$2:$C$136,BJ$1)) &amp; "(" &amp; (CARDS('07-08 Teamsheets'!$H$2:$Z$88,$A159,$CX$3,'07-08 Teamsheets'!$C$2:$C$88,BJ$1)+CARDS('08-09 Teamsheets'!$H$2:$Z$92,$A159,$CX$3,'08-09 Teamsheets'!$C$2:$C$92,BJ$1)+CARDS('09-10 Teamsheets'!$H$2:$Z$98,$A159,$CX$3,'09-10 Teamsheets'!$C$2:$C$98,BJ$1)+CARDS('10-11 Teamsheets'!$H$2:$Z$106,$A159,$CX$3,'10-11 Teamsheets'!$C$2:$C$106,BJ$1)+CARDS('11-12 Teamsheets'!$H$2:$Z$119,$A159,$CX$3,'11-12 Teamsheets'!$C$2:$C$119,BJ$1)+CARDS('12-13 Teamsheets'!$H$2:$Z$126,$A159,$CX$3,'12-13 Teamsheets'!$C$2:$C$126,BJ$1)+CARDS('13-14 Teamsheets'!$H$2:$Z$132,$A159,$CX$3,'13-14 Teamsheets'!$C$2:$C$132,BJ$1)+CARDS('14-15 Teamsheets'!$H$2:$Z$136,$A159,$CX$3,'14-15 Teamsheets'!$C$2:$C$136,BJ$1)) &amp; ")"</f>
        <v>0(0)</v>
      </c>
      <c r="BN159" s="82">
        <f>MINS_PLAYED('07-08 Teamsheets'!$H$2:$R$88,$A159,'07-08 Teamsheets'!$C$2:$C$88,BJ$1)+MINS_PLAYED('08-09 Teamsheets'!$H$2:$R$92,$A159,'08-09 Teamsheets'!$C$2:$C$92,BJ$1)+MINS_PLAYED('09-10 Teamsheets'!$H$2:$R$98,$A159,'09-10 Teamsheets'!$C$2:$C$98,BJ$1)+MINS_PLAYED('10-11 Teamsheets'!$H$2:$R$106,$A159,'10-11 Teamsheets'!$C$2:$C$106,BJ$1)+MINS_PLAYED('11-12 Teamsheets'!$H$2:$R$119,$A159,'11-12 Teamsheets'!$C$2:$C$119,BJ$1)+MINS_PLAYED('12-13 Teamsheets'!$H$2:$R$126,$A159,'12-13 Teamsheets'!$C$2:$C$126,BJ$1)+MINS_PLAYED('13-14 Teamsheets'!$H$2:$R$132,$A159,'13-14 Teamsheets'!$C$2:$C$132,BJ$1)+MINS_PLAYED('14-15 Teamsheets'!$H$2:$R$136,$A159,'14-15 Teamsheets'!$C$2:$C$136,BJ$1)+MINS_AS_SUB('07-08 Teamsheets'!$S$2:$Z$88,$A159,'07-08 Teamsheets'!$C$2:$C$88,BJ$1)+MINS_AS_SUB('08-09 Teamsheets'!$S$2:$Z$92,$A159,'08-09 Teamsheets'!$C$2:$C$92,BJ$1)+MINS_AS_SUB('09-10 Teamsheets'!$S$2:$Z$98,$A159,'09-10 Teamsheets'!$C$2:$C$98,BJ$1)+MINS_AS_SUB('10-11 Teamsheets'!$S$2:$Z$106,$A159,'10-11 Teamsheets'!$C$2:$C$106,BJ$1)+MINS_AS_SUB('11-12 Teamsheets'!$S$2:$Z$119,$A159,'11-12 Teamsheets'!$C$2:$C$119,BJ$1)+MINS_AS_SUB('12-13 Teamsheets'!$S$2:$Z$126,$A159,'12-13 Teamsheets'!$C$2:$C$126,BJ$1)+MINS_AS_SUB('13-14 Teamsheets'!$S$2:$Z$132,$A159,'13-14 Teamsheets'!$C$2:$C$132,BJ$1)+MINS_AS_SUB('14-15 Teamsheets'!$S$2:$Z$136,$A159,'14-15 Teamsheets'!$C$2:$C$136,BJ$1)</f>
        <v>46</v>
      </c>
      <c r="BO159" s="27" t="str">
        <f>(APPS('07-08 Teamsheets'!$H$2:$R$88,$A159,'07-08 Teamsheets'!$C$2:$C$88,BO$1)+APPS('08-09 Teamsheets'!$H$2:$R$92,$A159,'08-09 Teamsheets'!$C$2:$C$92,BO$1)+APPS('09-10 Teamsheets'!$H$2:$R$98,$A159,'09-10 Teamsheets'!$C$2:$C$98,BO$1)+APPS('10-11 Teamsheets'!$H$2:$R$106,$A159,'10-11 Teamsheets'!$C$2:$C$106,BO$1)+APPS('11-12 Teamsheets'!$H$2:$R$119,$A159,'11-12 Teamsheets'!$C$2:$C$119,BO$1)+APPS('12-13 Teamsheets'!$H$2:$R$126,$A159,'12-13 Teamsheets'!$C$2:$C$126,BO$1)+APPS('13-14 Teamsheets'!$H$2:$R$132,$A159,'13-14 Teamsheets'!$C$2:$C$132,BO$1)+APPS('14-15 Teamsheets'!$H$2:$R$136,$A159,'14-15 Teamsheets'!$C$2:$C$136,BO$1)) &amp; "(" &amp; (SUBS('07-08 Teamsheets'!$S$2:$Z$88,$A159,'07-08 Teamsheets'!$C$2:$C$88,BO$1)+SUBS('08-09 Teamsheets'!$S$2:$Z$92,$A159,'08-09 Teamsheets'!$C$2:$C$92,BO$1)+SUBS('09-10 Teamsheets'!$S$2:$Z$98,$A159,'09-10 Teamsheets'!$C$2:$C$98,BO$1)+SUBS('10-11 Teamsheets'!$S$2:$Z$106,$A159,'10-11 Teamsheets'!$C$2:$C$106,BO$1)+SUBS('11-12 Teamsheets'!$S$2:$Z$119,$A159,'11-12 Teamsheets'!$C$2:$C$119,BO$1)+SUBS('12-13 Teamsheets'!$S$2:$Z$126,$A159,'12-13 Teamsheets'!$C$2:$C$126,BO$1)+SUBS('13-14 Teamsheets'!$S$2:$Z$132,$A159,'13-14 Teamsheets'!$C$2:$C$132,BO$1)+SUBS('14-15 Teamsheets'!$S$2:$Z$136,$A159,'14-15 Teamsheets'!$C$2:$C$136,BO$1)) &amp; ")"</f>
        <v>0(0)</v>
      </c>
      <c r="BP159" s="27" t="str">
        <f>(GOALS('07-08 Teamsheets'!$H$2:$R$88,$A159,'07-08 Teamsheets'!$C$2:$C$88,BO$1)+GOALS('08-09 Teamsheets'!$H$2:$R$92,$A159,'08-09 Teamsheets'!$C$2:$C$92,BO$1)+GOALS('09-10 Teamsheets'!$H$2:$R$98,$A159,'09-10 Teamsheets'!$C$2:$C$98,BO$1)+GOALS('10-11 Teamsheets'!$H$2:$R$106,$A159,'10-11 Teamsheets'!$C$2:$C$106,BO$1)+GOALS('11-12 Teamsheets'!$H$2:$R$119,$A159,'11-12 Teamsheets'!$C$2:$C$119,BO$1)+GOALS('12-13 Teamsheets'!$H$2:$R$126,$A159,'12-13 Teamsheets'!$C$2:$C$126,BO$1)+GOALS('13-14 Teamsheets'!$H$2:$R$132,$A159,'13-14 Teamsheets'!$C$2:$C$132,BO$1)+GOALS('14-15 Teamsheets'!$H$2:$R$136,$A159,'14-15 Teamsheets'!$C$2:$C$136,BO$1)) &amp; "(" &amp; (GOALS('07-08 Teamsheets'!$S$2:$Z$88,$A159,'07-08 Teamsheets'!$C$2:$C$88,BO$1)+GOALS('08-09 Teamsheets'!$S$2:$Z$92,$A159,'08-09 Teamsheets'!$C$2:$C$92,BO$1)+GOALS('09-10 Teamsheets'!$S$2:$Z$98,$A159,'09-10 Teamsheets'!$C$2:$C$98,BO$1)+GOALS('10-11 Teamsheets'!$S$2:$Z$106,$A159,'10-11 Teamsheets'!$C$2:$C$106,BO$1)+GOALS('11-12 Teamsheets'!$S$2:$Z$119,$A159,'11-12 Teamsheets'!$C$2:$C$119,BO$1)+GOALS('12-13 Teamsheets'!$S$2:$Z$126,$A159,'12-13 Teamsheets'!$C$2:$C$126,BO$1)+GOALS('13-14 Teamsheets'!$S$2:$Z$132,$A159,'13-14 Teamsheets'!$C$2:$C$132,BO$1)+GOALS('14-15 Teamsheets'!$S$2:$Z$136,$A159,'14-15 Teamsheets'!$C$2:$C$136,BO$1)) &amp; ")"</f>
        <v>0(0)</v>
      </c>
      <c r="BQ159" s="27">
        <f>Clean_sheet('07-08 Teamsheets'!$C$2:$H$92,$A159,BO$1)+Clean_sheet('08-09 Teamsheets'!$C$2:$H$92,$A159,BO$1)+Clean_sheet('09-10 Teamsheets'!$C$2:$H$98,$A159,BO$1)+Clean_sheet('10-11 Teamsheets'!$C$2:$H$106,$A159,BO$1)+Clean_sheet('11-12 Teamsheets'!$C$2:$H$119,$A159,BO$1)+Clean_sheet('12-13 Teamsheets'!$C$2:$H$126,$A159,BO$1)+Clean_sheet('13-14 Teamsheets'!$C$2:$H$132,$A159,BO$1)+Clean_sheet('14-15 Teamsheets'!$C$2:$H$136,$A159,BO$1)</f>
        <v>0</v>
      </c>
      <c r="BR159" s="27" t="str">
        <f>(CARDS('07-08 Teamsheets'!$H$2:$Z$88,$A159,$CX$2,'07-08 Teamsheets'!$C$2:$C$88,BO$1)+CARDS('08-09 Teamsheets'!$H$2:$Z$92,$A159,$CX$2,'08-09 Teamsheets'!$C$2:$C$92,BO$1)+CARDS('09-10 Teamsheets'!$H$2:$Z$98,$A159,$CX$2,'09-10 Teamsheets'!$C$2:$C$98,BO$1)+CARDS('10-11 Teamsheets'!$H$2:$Z$106,$A159,$CX$2,'10-11 Teamsheets'!$C$2:$C$106,BO$1)+CARDS('11-12 Teamsheets'!$H$2:$Z$119,$A159,$CX$2,'11-12 Teamsheets'!$C$2:$C$119,BO$1)+CARDS('12-13 Teamsheets'!$H$2:$Z$126,$A159,$CX$2,'12-13 Teamsheets'!$C$2:$C$126,BO$1)+CARDS('13-14 Teamsheets'!$H$2:$Z$132,$A159,$CX$2,'13-14 Teamsheets'!$C$2:$C$132,BO$1)+CARDS('14-15 Teamsheets'!$H$2:$Z$136,$A159,$CX$2,'14-15 Teamsheets'!$C$2:$C$136,BO$1)) &amp; "(" &amp; (CARDS('07-08 Teamsheets'!$H$2:$Z$88,$A159,$CX$3,'07-08 Teamsheets'!$C$2:$C$88,BO$1)+CARDS('08-09 Teamsheets'!$H$2:$Z$92,$A159,$CX$3,'08-09 Teamsheets'!$C$2:$C$92,BO$1)+CARDS('09-10 Teamsheets'!$H$2:$Z$98,$A159,$CX$3,'09-10 Teamsheets'!$C$2:$C$98,BO$1)+CARDS('10-11 Teamsheets'!$H$2:$Z$106,$A159,$CX$3,'10-11 Teamsheets'!$C$2:$C$106,BO$1)+CARDS('11-12 Teamsheets'!$H$2:$Z$119,$A159,$CX$3,'11-12 Teamsheets'!$C$2:$C$119,BO$1)+CARDS('12-13 Teamsheets'!$H$2:$Z$126,$A159,$CX$3,'12-13 Teamsheets'!$C$2:$C$126,BO$1)+CARDS('13-14 Teamsheets'!$H$2:$Z$132,$A159,$CX$3,'13-14 Teamsheets'!$C$2:$C$132,BO$1)+CARDS('14-15 Teamsheets'!$H$2:$Z$136,$A159,$CX$3,'14-15 Teamsheets'!$C$2:$C$136,BO$1)) &amp; ")"</f>
        <v>0(0)</v>
      </c>
      <c r="BS159" s="82">
        <f>MINS_PLAYED('07-08 Teamsheets'!$H$2:$R$88,$A159,'07-08 Teamsheets'!$C$2:$C$88,BO$1)+MINS_PLAYED('08-09 Teamsheets'!$H$2:$R$92,$A159,'08-09 Teamsheets'!$C$2:$C$92,BO$1)+MINS_PLAYED('09-10 Teamsheets'!$H$2:$R$98,$A159,'09-10 Teamsheets'!$C$2:$C$98,BO$1)+MINS_PLAYED('10-11 Teamsheets'!$H$2:$R$106,$A159,'10-11 Teamsheets'!$C$2:$C$106,BO$1)+MINS_PLAYED('11-12 Teamsheets'!$H$2:$R$119,$A159,'11-12 Teamsheets'!$C$2:$C$119,BO$1)+MINS_PLAYED('12-13 Teamsheets'!$H$2:$R$126,$A159,'12-13 Teamsheets'!$C$2:$C$126,BO$1)+MINS_PLAYED('13-14 Teamsheets'!$H$2:$R$132,$A159,'13-14 Teamsheets'!$C$2:$C$132,BO$1)+MINS_PLAYED('14-15 Teamsheets'!$H$2:$R$136,$A159,'14-15 Teamsheets'!$C$2:$C$136,BO$1)+MINS_AS_SUB('07-08 Teamsheets'!$S$2:$Z$88,$A159,'07-08 Teamsheets'!$C$2:$C$88,BO$1)+MINS_AS_SUB('08-09 Teamsheets'!$S$2:$Z$92,$A159,'08-09 Teamsheets'!$C$2:$C$92,BO$1)+MINS_AS_SUB('09-10 Teamsheets'!$S$2:$Z$98,$A159,'09-10 Teamsheets'!$C$2:$C$98,BO$1)+MINS_AS_SUB('10-11 Teamsheets'!$S$2:$Z$106,$A159,'10-11 Teamsheets'!$C$2:$C$106,BO$1)+MINS_AS_SUB('11-12 Teamsheets'!$S$2:$Z$119,$A159,'11-12 Teamsheets'!$C$2:$C$119,BO$1)+MINS_AS_SUB('12-13 Teamsheets'!$S$2:$Z$126,$A159,'12-13 Teamsheets'!$C$2:$C$126,BO$1)+MINS_AS_SUB('13-14 Teamsheets'!$S$2:$Z$132,$A159,'13-14 Teamsheets'!$C$2:$C$132,BO$1)+MINS_AS_SUB('14-15 Teamsheets'!$S$2:$Z$136,$A159,'14-15 Teamsheets'!$C$2:$C$136,BO$1)</f>
        <v>0</v>
      </c>
      <c r="BT159" s="71">
        <f>APPS('05-06 Teamsheets'!$H$2:$R$71,$A159,'05-06 Teamsheets'!$C$2:$C$71,B$1)+SUBS('05-06 Teamsheets'!$S$2:$W$71,$A159,'05-06 Teamsheets'!$C$2:$C$71,B$1)+APPS('06-07 Teamsheets'!$H$2:$R$83,$A159,'06-07 Teamsheets'!$C$2:$C$83,G$1)+SUBS('06-07 Teamsheets'!$S$2:$Z$83,$A159,'06-07 Teamsheets'!$C$2:$C$83,G$1)+APPS('07-08 Teamsheets'!$H$2:$R$88,$A159,'07-08 Teamsheets'!$C$2:$C$88,L$1)+SUBS('07-08 Teamsheets'!$S$2:$Z$88,$A159,'07-08 Teamsheets'!$C$2:$C$88,L$1)+APPS('08-09 Teamsheets'!$H$2:$R$92,$A159,'08-09 Teamsheets'!$C$2:$C$92,Q$1)+SUBS('08-09 Teamsheets'!$S$2:$Z$92,$A159,'08-09 Teamsheets'!$C$2:$C$92,Q$1)+APPS('09-10 Teamsheets'!$H$2:$R$98,$A159,'09-10 Teamsheets'!$C$2:$C$98,Q$1)+SUBS('09-10 Teamsheets'!$S$2:$Z$98,$A159,'09-10 Teamsheets'!$C$2:$C$98,Q$1)+APPS('10-11 Teamsheets'!$H$2:$R$107,$A159,'10-11 Teamsheets'!$C$2:$C$107,Q$1)+SUBS('10-11 Teamsheets'!$S$2:$Z$107,$A159,'10-11 Teamsheets'!$C$2:$C$107,Q$1)+APPS('11-12 Teamsheets'!$H$2:$R$119,$A159,'11-12 Teamsheets'!$C$2:$C$119,Q$1)+SUBS('11-12 Teamsheets'!$S$2:$Z$119,$A159,'11-12 Teamsheets'!$C$2:$C$119,Q$1)+APPS('12-13 Teamsheets'!$H$2:$R$126,$A159,'12-13 Teamsheets'!$C$2:$C$126,Q$1)+SUBS('12-13 Teamsheets'!$S$2:$Z$126,$A159,'12-13 Teamsheets'!$C$2:$C$126,Q$1)+APPS('13-14 Teamsheets'!$H$2:$R$132,$A159,'13-14 Teamsheets'!$C$2:$C$132,Q$1)+SUBS('13-14 Teamsheets'!$S$2:$Z$132,$A159,'13-14 Teamsheets'!$C$2:$C$132,Q$1)+APPS('14-15 Teamsheets'!$H$2:$R$136,$A159,'14-15 Teamsheets'!$C$2:$C$136,Q$1)+SUBS('14-15 Teamsheets'!$S$2:$Z$136,$A159,'14-15 Teamsheets'!$C$2:$C$136,Q$1)</f>
        <v>10</v>
      </c>
      <c r="BU159" s="132">
        <v>0</v>
      </c>
      <c r="BV159" s="27">
        <f>APPS('07-08 Teamsheets'!$H$2:$R$88,$A159,'07-08 Teamsheets'!$C$2:$C$88,AZ$1)+SUBS('07-08 Teamsheets'!$S$2:$Z$88,$A159,'07-08 Teamsheets'!$C$2:$C$88,AZ$1)+APPS('11-12 Teamsheets'!$H$2:$R$119,$A159,'11-12 Teamsheets'!$C$2:$C$119,AZ$1)+SUBS('11-12 Teamsheets'!$S$2:$Z$119,$A159,'11-12 Teamsheets'!$C$2:$C$119,AZ$1)+APPS('12-13 Teamsheets'!$H$2:$R$126,$A159,'12-13 Teamsheets'!$C$2:$C$126,AZ$1)+SUBS('12-13 Teamsheets'!$S$2:$Z$126,$A159,'12-13 Teamsheets'!$C$2:$C$126,AZ$1)+APPS('13-14 Teamsheets'!$H$2:$R$132,$A159,'13-14 Teamsheets'!$C$2:$C$132,AZ$1)+SUBS('13-14 Teamsheets'!$S$2:$Z$132,$A159,'13-14 Teamsheets'!$C$2:$C$132,AZ$1)+APPS('14-15 Teamsheets'!$H$2:$R$136,$A159,'14-15 Teamsheets'!$C$2:$C$136,AZ$1)+SUBS('14-15 Teamsheets'!$S$2:$Z$136,$A159,'14-15 Teamsheets'!$C$2:$C$136,AZ$1)+APPS('08-09 Teamsheets'!$H$2:$R$92,$A159,'08-09 Teamsheets'!$C$2:$C$92,BE$1)+APPS('09-10 Teamsheets'!$H$2:$R$98,$A159,'09-10 Teamsheets'!$C$2:$C$98,BE$1)+SUBS('08-09 Teamsheets'!$S$2:$Z$92,$A159,'08-09 Teamsheets'!$C$2:$C$92,BE$1)+SUBS('09-10 Teamsheets'!$S$2:$Z$98,$A159,'09-10 Teamsheets'!$C$2:$C$98,BE$1)+APPS('10-11 Teamsheets'!$H$2:$R$107,$A159,'10-11 Teamsheets'!$C$2:$C$107,BE$1)+SUBS('10-11 Teamsheets'!$S$2:$Z$107,$A159,'10-11 Teamsheets'!$C$2:$C$107,BE$1)+APPS('11-12 Teamsheets'!$H$2:$R$119,$A159,'11-12 Teamsheets'!$C$2:$C$119,BE$1)+SUBS('11-12 Teamsheets'!$S$2:$Z$119,$A159,'11-12 Teamsheets'!$C$2:$C$119,BE$1)+APPS('12-13 Teamsheets'!$H$2:$R$126,$A159,'12-13 Teamsheets'!$C$2:$C$126,BE$1)+SUBS('12-13 Teamsheets'!$S$2:$Z$126,$A159,'12-13 Teamsheets'!$C$2:$C$126,BE$1)+APPS('13-14 Teamsheets'!$H$2:$R$132,$A159,'13-14 Teamsheets'!$C$2:$C$132,BE$1)+SUBS('13-14 Teamsheets'!$S$2:$Z$132,$A159,'13-14 Teamsheets'!$C$2:$C$132,BE$1)+APPS('14-15 Teamsheets'!$H$2:$R$136,$A159,'14-15 Teamsheets'!$C$2:$C$136,BE$1)+SUBS('14-15 Teamsheets'!$S$2:$Z$136,$A159,'14-15 Teamsheets'!$C$2:$C$136,BE$1)</f>
        <v>2</v>
      </c>
      <c r="BW159" s="27">
        <f>APPS('07-08 Teamsheets'!$H$2:$R$88,$A159,'07-08 Teamsheets'!$C$2:$C$88,BJ$1)+APPS('08-09 Teamsheets'!$H$2:$R$92,$A159,'08-09 Teamsheets'!$C$2:$C$92,BJ$1)+APPS('09-10 Teamsheets'!$H$2:$R$98,$A159,'09-10 Teamsheets'!$C$2:$C$98,BJ$1)+SUBS('07-08 Teamsheets'!$S$2:$Z$88,$A159,'07-08 Teamsheets'!$C$2:$C$88,BJ$1)+SUBS('08-09 Teamsheets'!$S$2:$Z$92,$A159,'08-09 Teamsheets'!$C$2:$C$92,BJ$1)+SUBS('09-10 Teamsheets'!$S$2:$Z$98,$A159,'09-10 Teamsheets'!$C$2:$C$98,BJ$1)+APPS('10-11 Teamsheets'!$H$2:$R$107,$A159,'10-11 Teamsheets'!$C$2:$C$107,BJ$1)+SUBS('10-11 Teamsheets'!$S$2:$Z$107,$A159,'10-11 Teamsheets'!$C$2:$C$107,BJ$1)+APPS('11-12 Teamsheets'!$H$2:$R$119,$A159,'11-12 Teamsheets'!$C$2:$C$119,BJ$1)+SUBS('11-12 Teamsheets'!$S$2:$Z$111,$A159,'11-12 Teamsheets'!$C$2:$C$119,BJ$1)+APPS('12-13 Teamsheets'!$H$2:$R$126,$A159,'12-13 Teamsheets'!$C$2:$C$126,BJ$1)+SUBS('12-13 Teamsheets'!$S$2:$Z$118,$A159,'12-13 Teamsheets'!$C$2:$C$126,BJ$1)+APPS('13-14 Teamsheets'!$H$2:$R$132,$A159,'13-14 Teamsheets'!$C$2:$C$132,BJ$1)+SUBS('13-14 Teamsheets'!$S$2:$Z$124,$A159,'13-14 Teamsheets'!$C$2:$C$132,BJ$1)+APPS('14-15 Teamsheets'!$H$2:$R$136,$A159,'14-15 Teamsheets'!$C$2:$C$136,BJ$1)+SUBS('14-15 Teamsheets'!$S$2:$Z$128,$A159,'14-15 Teamsheets'!$C$2:$C$136,BJ$1)</f>
        <v>1</v>
      </c>
      <c r="BX159" s="27">
        <f>APPS('07-08 Teamsheets'!$H$2:$R$88,$A159,'07-08 Teamsheets'!$C$2:$C$88,BO$1)+APPS('08-09 Teamsheets'!$H$2:$R$92,$A159,'08-09 Teamsheets'!$C$2:$C$92,BO$1)+APPS('09-10 Teamsheets'!$H$2:$R$98,$A159,'09-10 Teamsheets'!$C$2:$C$98,BO$1)+SUBS('07-08 Teamsheets'!$S$2:$Z$88,$A159,'07-08 Teamsheets'!$C$2:$C$88,BO$1)+SUBS('08-09 Teamsheets'!$S$2:$Z$92,$A159,'08-09 Teamsheets'!$C$2:$C$92,BO$1)+SUBS('09-10 Teamsheets'!$S$2:$Z$98,$A159,'09-10 Teamsheets'!$C$2:$C$98,BO$1)+APPS('10-11 Teamsheets'!$H$2:$R$107,$A159,'10-11 Teamsheets'!$C$2:$C$107,BO$1)+SUBS('10-11 Teamsheets'!$S$2:$Z$107,$A159,'10-11 Teamsheets'!$C$2:$C$107,BO$1)+APPS('11-12 Teamsheets'!$H$2:$R$119,$A159,'11-12 Teamsheets'!$C$2:$C$119,BO$1)+SUBS('11-12 Teamsheets'!$S$2:$Z$119,$A159,'11-12 Teamsheets'!$C$2:$C$119,BO$1)+APPS('12-13 Teamsheets'!$H$2:$R$126,$A159,'12-13 Teamsheets'!$C$2:$C$126,BO$1)+SUBS('12-13 Teamsheets'!$S$2:$Z$126,$A159,'12-13 Teamsheets'!$C$2:$C$126,BO$1)+APPS('13-14 Teamsheets'!$H$2:$R$132,$A159,'13-14 Teamsheets'!$C$2:$C$132,BO$1)+SUBS('13-14 Teamsheets'!$S$2:$Z$132,$A159,'13-14 Teamsheets'!$C$2:$C$132,BO$1)+APPS('14-15 Teamsheets'!$H$2:$R$136,$A159,'14-15 Teamsheets'!$C$2:$C$136,BO$1)+SUBS('14-15 Teamsheets'!$S$2:$Z$136,$A159,'14-15 Teamsheets'!$C$2:$C$136,BO$1)</f>
        <v>0</v>
      </c>
      <c r="BY159" s="28">
        <f t="shared" si="55"/>
        <v>3</v>
      </c>
      <c r="BZ159" s="27" t="str">
        <f>(APPS('05-06 Teamsheets'!$H$2:$R$71,$A159) + APPS('06-07 Teamsheets'!$H$2:$R$83,$A159) +APPS('07-08 Teamsheets'!$H$2:$R$88,$A159) + APPS('08-09 Teamsheets'!$H$2:$R$92,$A159)+APPS('09-10 Teamsheets'!$H$2:$R$98,$A159)+APPS('10-11 Teamsheets'!$H$2:$R$107,$A159)+APPS('11-12 Teamsheets'!$H$2:$R$119,$A159)+APPS('12-13 Teamsheets'!$H$2:$R$126,$A159)+APPS('13-14 Teamsheets'!$H$2:$R$132,$A159)+APPS('14-15 Teamsheets'!$H$2:$R$136,$A159)) &amp; "(" &amp; (SUBS('05-06 Teamsheets'!$S$2:$W$71,$A159)+SUBS('06-07 Teamsheets'!$S$2:$Z$83,$A159)+SUBS('07-08 Teamsheets'!$S$2:$Z$88,$A159) +SUBS('08-09 Teamsheets'!$S$2:$Z$92,$A159)+SUBS('09-10 Teamsheets'!$S$2:$Z$98,$A159)+SUBS('10-11 Teamsheets'!$S$2:$Z$107,$A159)+SUBS('11-12 Teamsheets'!$S$2:$Z$119,$A159)+SUBS('12-13 Teamsheets'!$S$2:$Z$126,$A159)+SUBS('13-14 Teamsheets'!$S$2:$Z$132,$A159)+SUBS('14-15 Teamsheets'!$S$2:$Z$136,$A159)) &amp; ")"</f>
        <v>8(5)</v>
      </c>
      <c r="CA159" s="28">
        <f t="shared" si="56"/>
        <v>13</v>
      </c>
      <c r="CB159" s="71">
        <f>GOALS('05-06 Teamsheets'!$H$2:$W$71,$A159,'05-06 Teamsheets'!$C$2:$C$71,B$1)+GOALS('06-07 Teamsheets'!$H$2:$Z$83,$A159,'06-07 Teamsheets'!$C$2:$C$83,G$1)+GOALS('07-08 Teamsheets'!$H$2:$Z$88,$A159,'07-08 Teamsheets'!$C$2:$C$88,L$1)+GOALS('08-09 Teamsheets'!$H$2:$Z$92,$A159,'08-09 Teamsheets'!$C$2:$C$92,Q$1)+GOALS('09-10 Teamsheets'!$H$2:$Z$98,$A159,'09-10 Teamsheets'!$C$2:$C$98,Q$1)+GOALS('10-11 Teamsheets'!$H$2:$Z$107,$A159,'10-11 Teamsheets'!$C$2:$C$107,Q$1)+GOALS('11-12 Teamsheets'!$H$2:$Z$119,$A159,'11-12 Teamsheets'!$C$2:$C$119,Q$1)+GOALS('12-13 Teamsheets'!$H$2:$Z$126,$A159,'12-13 Teamsheets'!$C$2:$C$126,Q$1)+GOALS('13-14 Teamsheets'!$H$2:$Z$132,$A159,'13-14 Teamsheets'!$C$2:$C$132,Q$1)+GOALS('14-15 Teamsheets'!$H$2:$Z$136,$A159,'14-15 Teamsheets'!$C$2:$C$136,Q$1)</f>
        <v>0</v>
      </c>
      <c r="CC159" s="27">
        <f>GOALS('05-06 Teamsheets'!$H$2:$W$71,$A159,'05-06 Teamsheets'!$C$2:$C$71,V$1)+GOALS('05-06 Teamsheets'!$H$2:$W$71,$A159,'05-06 Teamsheets'!$C$2:$C$71,AA$1)+GOALS('06-07 Teamsheets'!$H$2:$Z$83,$A159,'06-07 Teamsheets'!$C$2:$C$83,AF$1)+GOALS('06-07 Teamsheets'!$H$2:$Z$83,$A159,'06-07 Teamsheets'!$C$2:$C$83,AK$1)+GOALS('07-08 Teamsheets'!$H$2:$Z$88,$A159,'07-08 Teamsheets'!$C$2:$C$88,AP$1)+GOALS('07-08 Teamsheets'!$H$2:$Z$88,$A159,'07-08 Teamsheets'!$C$2:$C$88,AU$1)+GOALS('07-08 Teamsheets'!$H$2:$Z$88,$A159,'07-08 Teamsheets'!$C$2:$C$88,AZ$1)+GOALS('11-12 Teamsheets'!$H$2:$Z$119,$A159,'11-12 Teamsheets'!$C$2:$C$119,AZ$1)+GOALS('12-13 Teamsheets'!$H$2:$Z$120,$A159,'12-13 Teamsheets'!$C$2:$C$120,AZ$1)+GOALS('13-14 Teamsheets'!$H$2:$Z$126,$A159,'13-14 Teamsheets'!$C$2:$C$126,AZ$1)+GOALS('14-15 Teamsheets'!$H$2:$Z$130,$A159,'14-15 Teamsheets'!$C$2:$C$130,AZ$1)+GOALS('08-09 Teamsheets'!$H$2:$Z$92,$A159,'08-09 Teamsheets'!$C$2:$C$92,BE$1)+GOALS('09-10 Teamsheets'!$H$2:$Z$98,$A159,'09-10 Teamsheets'!$C$2:$C$98,BE$1)+GOALS('10-11 Teamsheets'!$H$2:$Z$107,$A159,'10-11 Teamsheets'!$C$2:$C$107,BE$1)+GOALS('11-12 Teamsheets'!$H$2:$Z$119,$A159,'11-12 Teamsheets'!$C$2:$C$119,BE$1)+GOALS('12-13 Teamsheets'!$H$2:$Z$126,$A159,'12-13 Teamsheets'!$C$2:$C$126,BE$1)+GOALS('13-14 Teamsheets'!$H$2:$Z$132,$A159,'13-14 Teamsheets'!$C$2:$C$132,BE$1)+GOALS('14-15 Teamsheets'!$H$2:$Z$136,$A159,'14-15 Teamsheets'!$C$2:$C$136,BE$1)</f>
        <v>0</v>
      </c>
      <c r="CD159" s="27">
        <f>GOALS('07-08 Teamsheets'!$H$2:$Z$88,$A159,'07-08 Teamsheets'!$C$2:$C$88,BJ$1)
+GOALS('08-09 Teamsheets'!$H$2:$Z$92,$A159,'08-09 Teamsheets'!$C$2:$C$92,BJ$1)
+GOALS('09-10 Teamsheets'!$H$2:$Z$98,$A159,'09-10 Teamsheets'!$C$2:$C$98,BJ$1)
+GOALS('10-11 Teamsheets'!$H$2:$Z$107,$A159,'10-11 Teamsheets'!$C$2:$C$107,BJ$1)
+GOALS('11-12 Teamsheets'!$H$2:$Z$119,$A159,'11-12 Teamsheets'!$C$2:$C$119,BJ$1)
+GOALS('12-13 Teamsheets'!$H$2:$Z$124,$A159,'12-13 Teamsheets'!$C$2:$C$124,BJ$1)+GOALS('13-14 Teamsheets'!$H$2:$Z$130,$A159,'13-14 Teamsheets'!$C$2:$C$130,BJ$1)+GOALS('14-15 Teamsheets'!$H$2:$Z$134,$A159,'14-15 Teamsheets'!$C$2:$C$134,BJ$1)
+GOALS('07-08 Teamsheets'!$H$2:$Z$88,$A159,'07-08 Teamsheets'!$C$2:$C$88,BO$1)
+GOALS('08-09 Teamsheets'!$H$2:$Z$92,$A159,'08-09 Teamsheets'!$C$2:$C$92,BO$1)
+GOALS('09-10 Teamsheets'!$H$2:$Z$98,$A159,'09-10 Teamsheets'!$C$2:$C$98,BO$1)
+GOALS('10-11 Teamsheets'!$H$2:$Z$107,$A159,'10-11 Teamsheets'!$C$2:$C$107,BO$1)
+GOALS('11-12 Teamsheets'!$H$2:$Z$119,$A159,'11-12 Teamsheets'!$C$2:$C$119,BO$1)
+GOALS('12-13 Teamsheets'!$H$2:$Z$126,$A159,'12-13 Teamsheets'!$C$2:$C$126,BO$1)+GOALS('13-14 Teamsheets'!$H$2:$Z$132,$A159,'13-14 Teamsheets'!$C$2:$C$132,BO$1)+GOALS('14-15 Teamsheets'!$H$2:$Z$136,$A159,'14-15 Teamsheets'!$C$2:$C$136,BO$1)</f>
        <v>0</v>
      </c>
      <c r="CE159" s="28">
        <f t="shared" si="57"/>
        <v>0</v>
      </c>
      <c r="CF159" s="27" t="str">
        <f>(GOALS('05-06 Teamsheets'!$H$2:$R$71,$A159) +GOALS('06-07 Teamsheets'!$H$2:$R$83,$A159) +  GOALS('07-08 Teamsheets'!$H$2:$R$88,$A159) + GOALS('08-09 Teamsheets'!$H$2:$R$92,$A159)+GOALS('09-10 Teamsheets'!$H$2:$R$98,$A159)+GOALS('10-11 Teamsheets'!$H$2:$R$107,$A159)+GOALS('11-12 Teamsheets'!$H$2:$R$119,$A159)+GOALS('12-13 Teamsheets'!$H$2:$R$126,$A159)+GOALS('13-14 Teamsheets'!$H$2:$R$132,$A159)+GOALS('14-15 Teamsheets'!$H$2:$R$136,$A159)) &amp; "(" &amp; (GOALS('05-06 Teamsheets'!$S$2:$W$71,$A159)+GOALS('06-07 Teamsheets'!$S$2:$Z$83,$A159)+GOALS('07-08 Teamsheets'!$S$2:$Z$88,$A159)+GOALS('08-09 Teamsheets'!$S$2:$Z$92,$A159)+GOALS('09-10 Teamsheets'!$S$2:$Z$98,$A159)+GOALS('10-11 Teamsheets'!$S$2:$Z$107,$A159)+GOALS('11-12 Teamsheets'!$S$2:$Z$119,$A159)+GOALS('12-13 Teamsheets'!$S$2:$Z$126,$A159)+GOALS('13-14 Teamsheets'!$S$2:$Z$132,$A159)+GOALS('14-15 Teamsheets'!$S$2:$Z$136,$A159)) &amp; ")"</f>
        <v>0(0)</v>
      </c>
      <c r="CG159" s="28">
        <f t="shared" si="58"/>
        <v>0</v>
      </c>
      <c r="CH159" s="71">
        <f>SUM(D159,I159,N159,S159)</f>
        <v>0</v>
      </c>
      <c r="CI159" s="83">
        <f>SUM(X159,AC159,AH159,AM159,AR159,BG159,AW159,BL159,BQ159,BB159)</f>
        <v>0</v>
      </c>
      <c r="CJ159" s="77">
        <f>SUM(CH159:CI159)</f>
        <v>0</v>
      </c>
      <c r="CK159" s="74" t="str">
        <f>(CARDS('05-06 Teamsheets'!$H$2:$W$71,$A159,$CX$2)+CARDS('06-07 Teamsheets'!$H$2:$Z$83,$A159,$CX$2)+CARDS('07-08 Teamsheets'!$H$2:$Z$88,$A159,$CX$2)+CARDS('08-09 Teamsheets'!$H$2:$Z$92,$A159,$CX$2)+CARDS('09-10 Teamsheets'!$H$2:$Z$98,$A159,$CX$2)+CARDS('10-11 Teamsheets'!$H$2:$Z$107,$A159,$CX$2)+CARDS('11-12 Teamsheets'!$H$2:$Z$119,$A159,$CX$2)+CARDS('12-13 Teamsheets'!$H$2:$Z$126,$A159,$CX$2)+CARDS('13-14 Teamsheets'!$H$2:$Z$130,$A159,$CX$2)) &amp; "(" &amp; (CARDS('05-06 Teamsheets'!$H$2:$W$71,$A159,$CX$3)+CARDS('06-07 Teamsheets'!$H$2:$Z$83,$A159,$CX$3)+CARDS('07-08 Teamsheets'!$H$2:$Z$88,$A159,$CX$3)+CARDS('08-09 Teamsheets'!$H$2:$Z$92,$A159,$CX$3)+CARDS('09-10 Teamsheets'!$H$2:$Z$98,$A159,$CX$3)+CARDS('10-11 Teamsheets'!$H$2:$Z$107,$A159,$CX$3)+CARDS('11-12 Teamsheets'!$H$2:$Z$119,$A159,$CX$3)+CARDS('13-14 Teamsheets'!$H$2:$Z$130,$A159,$CX$3)) &amp; ")"</f>
        <v>2(0)</v>
      </c>
      <c r="CL159" s="28">
        <f>SUM(F159,K159,P159,U159)</f>
        <v>500</v>
      </c>
      <c r="CM159" s="28">
        <f>SUM(Z159,AE159,AJ159,AO159,AT159,BI159,AY159,BN159,BS159,BD159)</f>
        <v>204</v>
      </c>
      <c r="CN159" s="77">
        <f>SUM(CL159:CM159)</f>
        <v>704</v>
      </c>
      <c r="CO159" s="28">
        <f>IF(AND(CN159&lt;&gt;0, CA159&lt;&gt;0),CN159/CA159,0)</f>
        <v>54.153846153846153</v>
      </c>
      <c r="CP159" s="28">
        <f>IF(CG159&lt;&gt;0,CG159/CA159,0)</f>
        <v>0</v>
      </c>
      <c r="CQ159" s="77">
        <f>IF(CG159&lt;&gt;0,CN159/CG159,0)</f>
        <v>0</v>
      </c>
      <c r="CS159" s="71">
        <f t="shared" si="48"/>
        <v>95</v>
      </c>
      <c r="CT159" s="83">
        <f t="shared" si="49"/>
        <v>100</v>
      </c>
      <c r="CU159" s="77">
        <f t="shared" si="50"/>
        <v>101</v>
      </c>
      <c r="CW159"/>
      <c r="CX159" s="30"/>
    </row>
    <row r="160" spans="1:102" x14ac:dyDescent="0.2">
      <c r="A160" s="26" t="s">
        <v>507</v>
      </c>
      <c r="B160" s="27" t="s">
        <v>1635</v>
      </c>
      <c r="C160" s="27" t="s">
        <v>1635</v>
      </c>
      <c r="D160" s="27">
        <v>0</v>
      </c>
      <c r="E160" s="27" t="s">
        <v>1635</v>
      </c>
      <c r="F160" s="82">
        <v>0</v>
      </c>
      <c r="G160" s="27" t="s">
        <v>1711</v>
      </c>
      <c r="H160" s="27" t="s">
        <v>1635</v>
      </c>
      <c r="I160" s="27">
        <v>0</v>
      </c>
      <c r="J160" s="27" t="s">
        <v>1636</v>
      </c>
      <c r="K160" s="82">
        <v>632</v>
      </c>
      <c r="L160" s="27" t="s">
        <v>1829</v>
      </c>
      <c r="M160" s="27" t="s">
        <v>1635</v>
      </c>
      <c r="N160" s="27">
        <v>0</v>
      </c>
      <c r="O160" s="27" t="s">
        <v>1646</v>
      </c>
      <c r="P160" s="82">
        <v>2143</v>
      </c>
      <c r="Q160" s="27" t="str">
        <f>(APPS('08-09 Teamsheets'!$H$2:$R$92,$A160,'08-09 Teamsheets'!$C$2:$C$92,Q$1)+APPS('09-10 Teamsheets'!$H$2:$R$98,$A160,'09-10 Teamsheets'!$C$2:$C$98,Q$1)+APPS('10-11 Teamsheets'!$H$2:$R$107,$A160,'10-11 Teamsheets'!$C$2:$C$107,Q$1)+APPS('11-12 Teamsheets'!$H$2:$R$119,$A160,'11-12 Teamsheets'!$C$2:$C$119,Q$1)+APPS('12-13 Teamsheets'!$H$2:$R$126,$A160,'12-13 Teamsheets'!$C$2:$C$126,Q$1)+APPS('13-14 Teamsheets'!$H$2:$R$132,$A160,'13-14 Teamsheets'!$C$2:$C$132,Q$1)+APPS('14-15 Teamsheets'!$H$2:$R$136,$A160,'14-15 Teamsheets'!$C$2:$C$136,Q$1)) &amp; "(" &amp; (SUBS('08-09 Teamsheets'!$S$2:$Z$92,$A160,'08-09 Teamsheets'!$C$2:$C$92,Q$1)+SUBS('09-10 Teamsheets'!$S$2:$Z$98,$A160,'09-10 Teamsheets'!$C$2:$C$98,Q$1)+SUBS('10-11 Teamsheets'!$S$2:$Z$107,$A160,'10-11 Teamsheets'!$C$2:$C$107,Q$1)+SUBS('11-12 Teamsheets'!$S$2:$Z$119,$A160,'11-12 Teamsheets'!$C$2:$C$119,Q$1)+SUBS('12-13 Teamsheets'!$S$2:$Z$126,$A160,'12-13 Teamsheets'!$C$2:$C$126,Q$1)+SUBS('13-14 Teamsheets'!$S$2:$Z$132,$A160,'13-14 Teamsheets'!$C$2:$C$132,Q$1)+SUBS('14-15 Teamsheets'!$S$2:$Z$136,$A160,'14-15 Teamsheets'!$C$2:$C$136,Q$1)) &amp; ")"</f>
        <v>0(0)</v>
      </c>
      <c r="R160" s="27" t="str">
        <f>(GOALS('08-09 Teamsheets'!$H$2:$R$92,$A160,'08-09 Teamsheets'!$C$2:$C$92,Q$1)+GOALS('09-10 Teamsheets'!$H$2:$R$98,$A160,'09-10 Teamsheets'!$C$2:$C$98,Q$1)+GOALS('10-11 Teamsheets'!$H$2:$R$107,$A160,'10-11 Teamsheets'!$C$2:$C$107,Q$1)+GOALS('11-12 Teamsheets'!$H$2:$R$119,$A160,'11-12 Teamsheets'!$C$2:$C$119,Q$1)+GOALS('12-13 Teamsheets'!$H$2:$R$126,$A160,'12-13 Teamsheets'!$C$2:$C$126,Q$1)+GOALS('13-14 Teamsheets'!$H$2:$R$132,$A160,'13-14 Teamsheets'!$C$2:$C$132,Q$1)+GOALS('14-15 Teamsheets'!$H$2:$R$136,$A160,'14-15 Teamsheets'!$C$2:$C$136,Q$1)) &amp; "(" &amp; (GOALS('08-09 Teamsheets'!$S$2:$Z$92,$A160,'08-09 Teamsheets'!$C$2:$C$92,Q$1)+GOALS('09-10 Teamsheets'!$S$2:$Z$98,$A160,'09-10 Teamsheets'!$C$2:$C$98,Q$1)+GOALS('10-11 Teamsheets'!$S$2:$Z$107,$A160,'10-11 Teamsheets'!$C$2:$C$107,Q$1)+GOALS('11-12 Teamsheets'!$S$2:$Z$119,$A160,'11-12 Teamsheets'!$C$2:$C$119,Q$1)+GOALS('12-13 Teamsheets'!$S$2:$Z$126,$A160,'12-13 Teamsheets'!$C$2:$C$126,Q$1)+GOALS('13-14 Teamsheets'!$S$2:$Z$132,$A160,'13-14 Teamsheets'!$C$2:$C$132,Q$1)+GOALS('14-15 Teamsheets'!$S$2:$Z$136,$A160,'14-15 Teamsheets'!$C$2:$C$136,Q$1)) &amp; ")"</f>
        <v>0(0)</v>
      </c>
      <c r="S160" s="27">
        <f>Clean_sheet('08-09 Teamsheets'!$C$2:$H$92,$A160,Q$1)+Clean_sheet('09-10 Teamsheets'!$C$2:$H$98,$A160,Q$1)+Clean_sheet('10-11 Teamsheets'!$C$2:$H$107,$A160,Q$1)+Clean_sheet('11-12 Teamsheets'!$C$2:$H$119,$A160,Q$1)+Clean_sheet('12-13 Teamsheets'!$C$2:$H$126,$A160,Q$1)+Clean_sheet('13-14 Teamsheets'!$C$2:$H$132,$A160,Q$1)+Clean_sheet('14-15 Teamsheets'!$C$2:$H$136,$A160,Q$1)</f>
        <v>0</v>
      </c>
      <c r="T160" s="27" t="str">
        <f>(CARDS('08-09 Teamsheets'!$H$2:$Z$92,$A160,$CX$2,'08-09 Teamsheets'!$C$2:$C$92,Q$1)+CARDS('09-10 Teamsheets'!$H$2:$Z$98,$A160,$CX$2,'09-10 Teamsheets'!$C$2:$C$98,Q$1)+CARDS('10-11 Teamsheets'!$H$2:$Z$107,$A160,$CX$2,'10-11 Teamsheets'!$C$2:$C$107,Q$1)+CARDS('11-12 Teamsheets'!$H$2:$Z$119,$A160,$CX$2,'11-12 Teamsheets'!$C$2:$C$119,Q$1)+CARDS('12-13 Teamsheets'!$H$2:$Z$126,$A160,$CX$2,'12-13 Teamsheets'!$C$2:$C$126,Q$1)+CARDS('13-14 Teamsheets'!$H$2:$Z$132,$A160,$CX$2,'13-14 Teamsheets'!$C$2:$C$132,Q$1)+CARDS('14-15 Teamsheets'!$H$2:$Z$136,$A160,$CX$2,'14-15 Teamsheets'!$C$2:$C$136,Q$1)) &amp; "(" &amp; (CARDS('08-09 Teamsheets'!$H$2:$Z$92,$A160,$CX$3,'08-09 Teamsheets'!$C$2:$C$92,Q$1)+CARDS('09-10 Teamsheets'!$H$2:$Z$98,$A160,$CX$3,'09-10 Teamsheets'!$C$2:$C$98,Q$1)+CARDS('10-11 Teamsheets'!$H$2:$Z$107,$A160,$CX$3,'10-11 Teamsheets'!$C$2:$C$107,Q$1)+CARDS('11-12 Teamsheets'!$H$2:$Z$119,$A160,$CX$3,'11-12 Teamsheets'!$C$2:$C$119,Q$1)+CARDS('12-13 Teamsheets'!$H$2:$Z$126,$A160,$CX$3,'12-13 Teamsheets'!$C$2:$C$126,Q$1)+CARDS('13-14 Teamsheets'!$H$2:$Z$132,$A160,$CX$3,'13-14 Teamsheets'!$C$2:$C$132,Q$1)+CARDS('14-15 Teamsheets'!$H$2:$Z$136,$A160,$CX$3,'14-15 Teamsheets'!$C$2:$C$136,Q$1)) &amp; ")"</f>
        <v>0(0)</v>
      </c>
      <c r="U160" s="82">
        <f>MINS_PLAYED('08-09 Teamsheets'!$H$2:$R$92,$A160,'08-09 Teamsheets'!$C$2:$C$92,Q$1)+MINS_PLAYED('09-10 Teamsheets'!$H$2:$R$98,$A160,'09-10 Teamsheets'!$C$2:$C$98,Q$1)+ MINS_AS_SUB('08-09 Teamsheets'!$S$2:$Z$92,$A160,'08-09 Teamsheets'!$C$2:$C$92,Q$1)+ MINS_AS_SUB('09-10 Teamsheets'!$S$2:$Z$98,$A160,'09-10 Teamsheets'!$C$2:$C$98,Q$1)+MINS_PLAYED('10-11 Teamsheets'!$H$2:$R$107,$A160,'10-11 Teamsheets'!$C$2:$C$107,Q$1)+MINS_AS_SUB('10-11 Teamsheets'!$S$2:$Z$107,$A160,'10-11 Teamsheets'!$C$2:$C$107,Q$1)+MINS_PLAYED('11-12 Teamsheets'!$H$2:$R$119,$A160,'11-12 Teamsheets'!$C$2:$C$119,Q$1)+MINS_AS_SUB('11-12 Teamsheets'!$S$2:$Z$119,$A160,'11-12 Teamsheets'!$C$2:$C$119,Q$1)+MINS_PLAYED('12-13 Teamsheets'!$H$2:$R$126,$A160,'12-13 Teamsheets'!$C$2:$C$126,Q$1)+MINS_AS_SUB('12-13 Teamsheets'!$S$2:$Z$126,$A160,'12-13 Teamsheets'!$C$2:$C$126,Q$1)+MINS_PLAYED('13-14 Teamsheets'!$H$2:$R$132,$A160,'13-14 Teamsheets'!$C$2:$C$132,Q$1)+MINS_AS_SUB('13-14 Teamsheets'!$S$2:$Z$132,$A160,'13-14 Teamsheets'!$C$2:$C$132,Q$1)+MINS_PLAYED('14-15 Teamsheets'!$H$2:$R$136,$A160,'14-15 Teamsheets'!$C$2:$C$136,Q$1)+MINS_AS_SUB('14-15 Teamsheets'!$S$2:$Z$136,$A160,'14-15 Teamsheets'!$C$2:$C$136,Q$1)</f>
        <v>0</v>
      </c>
      <c r="V160" s="27" t="s">
        <v>1635</v>
      </c>
      <c r="W160" s="27" t="s">
        <v>1635</v>
      </c>
      <c r="X160" s="27">
        <v>0</v>
      </c>
      <c r="Y160" s="27" t="s">
        <v>1635</v>
      </c>
      <c r="Z160" s="82">
        <v>0</v>
      </c>
      <c r="AA160" s="27" t="s">
        <v>1635</v>
      </c>
      <c r="AB160" s="27" t="s">
        <v>1635</v>
      </c>
      <c r="AC160" s="27">
        <v>0</v>
      </c>
      <c r="AD160" s="27" t="s">
        <v>1635</v>
      </c>
      <c r="AE160" s="82">
        <v>0</v>
      </c>
      <c r="AF160" s="27" t="s">
        <v>1635</v>
      </c>
      <c r="AG160" s="27" t="s">
        <v>1635</v>
      </c>
      <c r="AH160" s="27">
        <v>0</v>
      </c>
      <c r="AI160" s="27" t="s">
        <v>1635</v>
      </c>
      <c r="AJ160" s="82">
        <v>0</v>
      </c>
      <c r="AK160" s="27" t="s">
        <v>1647</v>
      </c>
      <c r="AL160" s="27" t="s">
        <v>1635</v>
      </c>
      <c r="AM160" s="27">
        <v>0</v>
      </c>
      <c r="AN160" s="27" t="s">
        <v>1636</v>
      </c>
      <c r="AO160" s="82">
        <v>270</v>
      </c>
      <c r="AP160" s="27" t="s">
        <v>1636</v>
      </c>
      <c r="AQ160" s="27" t="s">
        <v>1635</v>
      </c>
      <c r="AR160" s="27">
        <v>0</v>
      </c>
      <c r="AS160" s="27" t="s">
        <v>1635</v>
      </c>
      <c r="AT160" s="82">
        <v>63</v>
      </c>
      <c r="AU160" s="27" t="s">
        <v>1636</v>
      </c>
      <c r="AV160" s="27" t="s">
        <v>1635</v>
      </c>
      <c r="AW160" s="27">
        <v>0</v>
      </c>
      <c r="AX160" s="27" t="s">
        <v>1635</v>
      </c>
      <c r="AY160" s="82">
        <v>90</v>
      </c>
      <c r="AZ160" s="27" t="str">
        <f>(APPS('07-08 Teamsheets'!$H$2:$R$88,$A160,'07-08 Teamsheets'!$C$2:$C$88,AZ$1)+APPS('11-12 Teamsheets'!$H$2:$R$119,$A160,'11-12 Teamsheets'!$C$2:$C$119,AZ$1)+APPS('12-13 Teamsheets'!$H$2:$R$126,$A160,'12-13 Teamsheets'!$C$2:$C$126,AZ$1)+APPS('13-14 Teamsheets'!$H$2:$R$132,$A160,'13-14 Teamsheets'!$C$2:$C$132,AZ$1)+APPS('14-15 Teamsheets'!$H$2:$R$136,$A160,'14-15 Teamsheets'!$C$2:$C$136,AZ$1)) &amp; "(" &amp; (SUBS('07-08 Teamsheets'!$S$2:$Z$88,$A160,'07-08 Teamsheets'!$C$2:$C$88,AZ$1)+SUBS('11-12 Teamsheets'!$S$2:$Z$119,$A160,'11-12 Teamsheets'!$C$2:$C$119,AZ$1)+SUBS('12-13 Teamsheets'!$S$2:$Z$126,$A160,'12-13 Teamsheets'!$C$2:$C$126,AZ$1)+SUBS('13-14 Teamsheets'!$S$2:$Z$132,$A160,'13-14 Teamsheets'!$C$2:$C$132,AZ$1)+SUBS('14-15 Teamsheets'!$S$2:$Z$136,$A160,'14-15 Teamsheets'!$C$2:$C$136,AZ$1)) &amp; ")"</f>
        <v>1(0)</v>
      </c>
      <c r="BA160" s="27" t="str">
        <f>(GOALS('07-08 Teamsheets'!$H$2:$R$88,$A160,'07-08 Teamsheets'!$C$2:$C$88,AZ$1)+GOALS('11-12 Teamsheets'!$H$2:$R$119,$A160,'11-12 Teamsheets'!$C$2:$C$119,AZ$1)+GOALS('12-13 Teamsheets'!$H$2:$R$126,$A160,'12-13 Teamsheets'!$C$2:$C$126,AZ$1)+GOALS('13-14 Teamsheets'!$H$2:$R$132,$A160,'13-14 Teamsheets'!$C$2:$C$132,AZ$1)+GOALS('14-15 Teamsheets'!$H$2:$R$136,$A160,'14-15 Teamsheets'!$C$2:$C$136,AZ$1)) &amp; "(" &amp; (GOALS('07-08 Teamsheets'!$S$2:$Z$88,$A160,'07-08 Teamsheets'!$C$2:$C$88,AZ$1)+GOALS('11-12 Teamsheets'!$S$2:$Z$119,$A160,'11-12 Teamsheets'!$C$2:$C$119,AZ$1)+GOALS('12-13 Teamsheets'!$S$2:$Z$126,$A160,'12-13 Teamsheets'!$C$2:$C$126,AZ$1)+GOALS('13-14 Teamsheets'!$S$2:$Z$132,$A160,'13-14 Teamsheets'!$C$2:$C$132,AZ$1)+GOALS('14-15 Teamsheets'!$S$2:$Z$136,$A160,'14-15 Teamsheets'!$C$2:$C$136,AZ$1)) &amp; ")"</f>
        <v>0(0)</v>
      </c>
      <c r="BB160" s="27">
        <f>Clean_sheet('07-08 Teamsheets'!$C$2:$H$92,$A160,AZ$1)+Clean_sheet('11-12 Teamsheets'!$C$2:$H$119,$A160,AZ$1)+Clean_sheet('12-13 Teamsheets'!$C$2:$H$126,$A160,AZ$1)+Clean_sheet('13-14 Teamsheets'!$C$2:$H$132,$A160,AZ$1)+Clean_sheet('14-15 Teamsheets'!$C$2:$H$136,$A160,AZ$1)</f>
        <v>0</v>
      </c>
      <c r="BC160" s="27" t="str">
        <f>(CARDS('07-08 Teamsheets'!$H$2:$Z$88,$A160,$CX$2,'07-08 Teamsheets'!$C$2:$C$88,AZ$1)+CARDS('11-12 Teamsheets'!$H$2:$Z$119,$A160,$CX$2,'11-12 Teamsheets'!$C$2:$C$119,AZ$1)+CARDS('12-13 Teamsheets'!$H$2:$Z$126,$A160,$CX$2,'12-13 Teamsheets'!$C$2:$C$126,AZ$1)+CARDS('13-14 Teamsheets'!$H$2:$Z$132,$A160,$CX$2,'13-14 Teamsheets'!$C$2:$C$132,AZ$1)+CARDS('14-15 Teamsheets'!$H$2:$Z$136,$A160,$CX$2,'14-15 Teamsheets'!$C$2:$C$136,AZ$1)) &amp; "(" &amp; (CARDS('07-08 Teamsheets'!$H$2:$Z$88,$A160,$CX$3,'07-08 Teamsheets'!$C$2:$C$88,AZ$1)+CARDS('11-12 Teamsheets'!$H$2:$Z$119,$A160,$CX$3,'11-12 Teamsheets'!$C$2:$C$119,AZ$1)+CARDS('12-13 Teamsheets'!$H$2:$Z$126,$A160,$CX$3,'12-13 Teamsheets'!$C$2:$C$126,AZ$1)+CARDS('13-14 Teamsheets'!$H$2:$Z$132,$A160,$CX$3,'13-14 Teamsheets'!$C$2:$C$132,AZ$1)+CARDS('14-15 Teamsheets'!$H$2:$Z$136,$A160,$CX$3,'14-15 Teamsheets'!$C$2:$C$136,AZ$1)) &amp; ")"</f>
        <v>0(0)</v>
      </c>
      <c r="BD160" s="82">
        <f>MINS_PLAYED('07-08 Teamsheets'!$H$2:$R$88,$A160,'07-08 Teamsheets'!$C$2:$C$88,AZ$1)+MINS_PLAYED('11-12 Teamsheets'!$H$2:$R$119,$A160,'11-12 Teamsheets'!$C$2:$C$119,AZ$1)+MINS_PLAYED('12-13 Teamsheets'!$H$2:$R$126,$A160,'12-13 Teamsheets'!$C$2:$C$126,AZ$1)+MINS_PLAYED('13-14 Teamsheets'!$H$2:$R$132,$A160,'13-14 Teamsheets'!$C$2:$C$132,AZ$1)+MINS_PLAYED('14-15 Teamsheets'!$H$2:$R$136,$A160,'14-15 Teamsheets'!$C$2:$C$136,AZ$1)+MINS_AS_SUB('07-08 Teamsheets'!$S$2:$Z$88,$A160,'07-08 Teamsheets'!$C$2:$C$88,AZ$1)+MINS_AS_SUB('11-12 Teamsheets'!$S$2:$Z$119,$A160,'11-12 Teamsheets'!$C$2:$C$119,AZ$1)+MINS_AS_SUB('12-13 Teamsheets'!$S$2:$Z$126,$A160,'12-13 Teamsheets'!$C$2:$C$126,AZ$1)+MINS_AS_SUB('13-14 Teamsheets'!$S$2:$Z$132,$A160,'13-14 Teamsheets'!$C$2:$C$132,AZ$1)+MINS_AS_SUB('14-15 Teamsheets'!$S$2:$Z$136,$A160,'14-15 Teamsheets'!$C$2:$C$136,AZ$1)</f>
        <v>90</v>
      </c>
      <c r="BE160" s="27" t="str">
        <f>(APPS('08-09 Teamsheets'!$H$2:$R$92,$A160,'08-09 Teamsheets'!$C$2:$C$92,BE$1)+APPS('09-10 Teamsheets'!$H$2:$R$98,$A160,'09-10 Teamsheets'!$C$2:$C$98,BE$1)+APPS('10-11 Teamsheets'!$H$2:$R$107,$A160,'10-11 Teamsheets'!$C$2:$C$107,BE$1)+APPS('11-12 Teamsheets'!$H$2:$R$119,$A160,'11-12 Teamsheets'!$C$2:$C$119,BE$1)+APPS('12-13 Teamsheets'!$H$2:$R$126,$A160,'12-13 Teamsheets'!$C$2:$C$126,BE$1)+APPS('13-14 Teamsheets'!$H$2:$R$132,$A160,'13-14 Teamsheets'!$C$2:$C$132,BE$1)+APPS('14-15 Teamsheets'!$H$2:$R$136,$A160,'14-15 Teamsheets'!$C$2:$C$136,BE$1)) &amp; "(" &amp; (SUBS('08-09 Teamsheets'!$S$2:$Z$92,$A160,'08-09 Teamsheets'!$C$2:$C$92,BE$1)+SUBS('09-10 Teamsheets'!$S$2:$Z$98,$A160,'09-10 Teamsheets'!$C$2:$C$98,BE$1)+SUBS('10-11 Teamsheets'!$S$2:$Z$107,$A160,'10-11 Teamsheets'!$C$2:$C$107,BE$1)+SUBS('11-12 Teamsheets'!$S$2:$Z$119,$A160,'11-12 Teamsheets'!$C$2:$C$119,BE$1)+SUBS('12-13 Teamsheets'!$S$2:$Z$126,$A160,'12-13 Teamsheets'!$C$2:$C$126,BE$1)+SUBS('13-14 Teamsheets'!$S$2:$Z$132,$A160,'13-14 Teamsheets'!$C$2:$C$132,BE$1)+SUBS('14-15 Teamsheets'!$S$2:$Z$136,$A160,'14-15 Teamsheets'!$C$2:$C$136,BE$1)) &amp; ")"</f>
        <v>0(0)</v>
      </c>
      <c r="BF160" s="27" t="str">
        <f>(GOALS('08-09 Teamsheets'!$H$2:$R$92,$A160,'08-09 Teamsheets'!$C$2:$C$92,BE$1)+GOALS('09-10 Teamsheets'!$H$2:$R$98,$A160,'09-10 Teamsheets'!$C$2:$C$98,BE$1)+GOALS('10-11 Teamsheets'!$H$2:$R$107,$A160,'10-11 Teamsheets'!$C$2:$C$107,BE$1)+GOALS('11-12 Teamsheets'!$H$2:$R$119,$A160,'11-12 Teamsheets'!$C$2:$C$119,BE$1)+GOALS('12-13 Teamsheets'!$H$2:$R$126,$A160,'12-13 Teamsheets'!$C$2:$C$126,BE$1)+GOALS('13-14 Teamsheets'!$H$2:$R$132,$A160,'13-14 Teamsheets'!$C$2:$C$132,BE$1)+GOALS('14-15 Teamsheets'!$H$2:$R$136,$A160,'14-15 Teamsheets'!$C$2:$C$136,BE$1)) &amp; "(" &amp; (GOALS('08-09 Teamsheets'!$S$2:$Z$92,$A160,'08-09 Teamsheets'!$C$2:$C$92,BE$1)+GOALS('09-10 Teamsheets'!$S$2:$Z$98,$A160,'09-10 Teamsheets'!$C$2:$C$98,BE$1)+GOALS('10-11 Teamsheets'!$S$2:$Z$107,$A160,'10-11 Teamsheets'!$C$2:$C$107,BE$1)+GOALS('11-12 Teamsheets'!$S$2:$Z$119,$A160,'11-12 Teamsheets'!$C$2:$C$119,BE$1)+GOALS('12-13 Teamsheets'!$S$2:$Z$126,$A160,'12-13 Teamsheets'!$C$2:$C$126,BE$1)+GOALS('13-14 Teamsheets'!$S$2:$Z$132,$A160,'13-14 Teamsheets'!$C$2:$C$132,BE$1)+GOALS('14-15 Teamsheets'!$S$2:$Z$136,$A160,'14-15 Teamsheets'!$C$2:$C$136,BE$1)) &amp; ")"</f>
        <v>0(0)</v>
      </c>
      <c r="BG160" s="27">
        <f>Clean_sheet('08-09 Teamsheets'!$C$2:$H$92,$A160,BE$1)+Clean_sheet('09-10 Teamsheets'!$C$2:$H$98,$A160,BE$1)+Clean_sheet('10-11 Teamsheets'!$C$2:$H$107,$A160,BE$1)+Clean_sheet('11-12 Teamsheets'!$C$2:$H$119,$A160,BE$1)+Clean_sheet('12-13 Teamsheets'!$C$2:$H$126,$A160,BE$1)+Clean_sheet('13-14 Teamsheets'!$C$2:$H$132,$A160,BE$1)+Clean_sheet('14-15 Teamsheets'!$C$2:$H$136,$A160,BE$1)</f>
        <v>0</v>
      </c>
      <c r="BH160" s="27" t="str">
        <f>(CARDS('08-09 Teamsheets'!$H$2:$Z$92,$A160,$CX$2,'08-09 Teamsheets'!$C$2:$C$92,BE$1)+CARDS('09-10 Teamsheets'!$H$2:$Z$98,$A160,$CX$2,'09-10 Teamsheets'!$C$2:$C$98,BE$1)+CARDS('10-11 Teamsheets'!$H$2:$Z$107,$A160,$CX$2,'10-11 Teamsheets'!$C$2:$C$107,BE$1)+CARDS('11-12 Teamsheets'!$H$2:$Z$119,$A160,$CX$2,'11-12 Teamsheets'!$C$2:$C$119,BE$1)+CARDS('12-13 Teamsheets'!$H$2:$Z$126,$A160,$CX$2,'12-13 Teamsheets'!$C$2:$C$126,BE$1)+CARDS('13-14 Teamsheets'!$H$2:$Z$132,$A160,$CX$2,'13-14 Teamsheets'!$C$2:$C$132,BE$1)+CARDS('14-15 Teamsheets'!$H$2:$Z$136,$A160,$CX$2,'14-15 Teamsheets'!$C$2:$C$136,BE$1)) &amp; "(" &amp; (CARDS('08-09 Teamsheets'!$H$2:$Z$92,$A160,$CX$3,'08-09 Teamsheets'!$C$2:$C$92,BE$1)+CARDS('09-10 Teamsheets'!$H$2:$Z$98,$A160,$CX$3,'09-10 Teamsheets'!$C$2:$C$98,BE$1)+CARDS('10-11 Teamsheets'!$H$2:$Z$107,$A160,$CX$3,'10-11 Teamsheets'!$C$2:$C$107,BE$1)+CARDS('11-12 Teamsheets'!$H$2:$Z$119,$A160,$CX$3,'11-12 Teamsheets'!$C$2:$C$119,BE$1)+CARDS('12-13 Teamsheets'!$H$2:$Z$126,$A160,$CX$3,'12-13 Teamsheets'!$C$2:$C$126,BE$1)+CARDS('13-14 Teamsheets'!$H$2:$Z$132,$A160,$CX$3,'13-14 Teamsheets'!$C$2:$C$132,BE$1)+CARDS('14-15 Teamsheets'!$H$2:$Z$136,$A160,$CX$3,'14-15 Teamsheets'!$C$2:$C$136,BE$1)) &amp; ")"</f>
        <v>0(0)</v>
      </c>
      <c r="BI160" s="82">
        <f>MINS_PLAYED('08-09 Teamsheets'!$H$2:$R$92,$A160,'08-09 Teamsheets'!$C$2:$C$92,BE$1)+MINS_PLAYED('09-10 Teamsheets'!$H$2:$R$98,$A160,'09-10 Teamsheets'!$C$2:$C$98,BE$1)+ MINS_AS_SUB('08-09 Teamsheets'!$S$2:$Z$92,$A160,'08-09 Teamsheets'!$C$2:$C$92,BE$1)+ MINS_AS_SUB('09-10 Teamsheets'!$S$2:$Z$98,$A160,'09-10 Teamsheets'!$C$2:$C$98,BE$1)+MINS_PLAYED('10-11 Teamsheets'!$H$2:$R$107,$A160,'10-11 Teamsheets'!$C$2:$C$107,BE$1)+MINS_AS_SUB('10-11 Teamsheets'!$S$2:$Z$107,$A160,'10-11 Teamsheets'!$C$2:$C$107,BE$1)+MINS_PLAYED('11-12 Teamsheets'!$H$2:$R$119,$A160,'11-12 Teamsheets'!$C$2:$C$119,BE$1)+MINS_AS_SUB('11-12 Teamsheets'!$S$2:$Z$119,$A160,'11-12 Teamsheets'!$C$2:$C$119,BE$1)+MINS_PLAYED('12-13 Teamsheets'!$H$2:$R$126,$A160,'12-13 Teamsheets'!$C$2:$C$126,BE$1)+MINS_AS_SUB('12-13 Teamsheets'!$S$2:$Z$126,$A160,'12-13 Teamsheets'!$C$2:$C$126,BE$1)+MINS_PLAYED('13-14 Teamsheets'!$H$2:$R$132,$A160,'13-14 Teamsheets'!$C$2:$C$132,BE$1)+MINS_AS_SUB('13-14 Teamsheets'!$S$2:$Z$132,$A160,'13-14 Teamsheets'!$C$2:$C$132,BE$1)+MINS_PLAYED('14-15 Teamsheets'!$H$2:$R$136,$A160,'14-15 Teamsheets'!$C$2:$C$136,BE$1)+MINS_AS_SUB('14-15 Teamsheets'!$S$2:$Z$136,$A160,'14-15 Teamsheets'!$C$2:$C$136,BE$1)</f>
        <v>0</v>
      </c>
      <c r="BJ160" s="27" t="str">
        <f>(APPS('07-08 Teamsheets'!$H$2:$R$88,$A160,'07-08 Teamsheets'!$C$2:$C$88,BJ$1)+APPS('08-09 Teamsheets'!$H$2:$R$92,$A160,'08-09 Teamsheets'!$C$2:$C$92,BJ$1)+APPS('09-10 Teamsheets'!$H$2:$R$98,$A160,'09-10 Teamsheets'!$C$2:$C$98,BJ$1)+APPS('10-11 Teamsheets'!$H$2:$R$106,$A160,'10-11 Teamsheets'!$C$2:$C$106,BJ$1)+APPS('11-12 Teamsheets'!$H$2:$R$119,$A160,'11-12 Teamsheets'!$C$2:$C$119,BJ$1)+APPS('12-13 Teamsheets'!$H$2:$R$126,$A160,'12-13 Teamsheets'!$C$2:$C$126,BJ$1)+APPS('13-14 Teamsheets'!$H$2:$R$132,$A160,'13-14 Teamsheets'!$C$2:$C$132,BJ$1)+APPS('14-15 Teamsheets'!$H$2:$R$136,$A160,'14-15 Teamsheets'!$C$2:$C$136,BJ$1)) &amp; "(" &amp; (SUBS('07-08 Teamsheets'!$S$2:$Z$88,$A160,'07-08 Teamsheets'!$C$2:$C$88,BJ$1)+SUBS('08-09 Teamsheets'!$S$2:$Z$92,$A160,'08-09 Teamsheets'!$C$2:$C$92,BJ$1)+SUBS('09-10 Teamsheets'!$S$2:$Z$98,$A160,'09-10 Teamsheets'!$C$2:$C$98,BJ$1)+SUBS('10-11 Teamsheets'!$S$2:$Z$106,$A160,'10-11 Teamsheets'!$C$2:$C$106,BJ$1)+SUBS('11-12 Teamsheets'!$S$2:$Z$119,$A160,'11-12 Teamsheets'!$C$2:$C$119,BJ$1)+SUBS('12-13 Teamsheets'!$S$2:$Z$126,$A160,'12-13 Teamsheets'!$C$2:$C$126,BJ$1)+SUBS('13-14 Teamsheets'!$S$2:$Z$132,$A160,'13-14 Teamsheets'!$C$2:$C$132,BJ$1)+SUBS('14-15 Teamsheets'!$S$2:$Z$136,$A160,'14-15 Teamsheets'!$C$2:$C$136,BJ$1)) &amp; ")"</f>
        <v>2(0)</v>
      </c>
      <c r="BK160" s="27" t="str">
        <f>(GOALS('07-08 Teamsheets'!$H$2:$R$88,$A160,'07-08 Teamsheets'!$C$2:$C$88,BJ$1)+GOALS('08-09 Teamsheets'!$H$2:$R$92,$A160,'08-09 Teamsheets'!$C$2:$C$92,BJ$1)+GOALS('09-10 Teamsheets'!$H$2:$R$98,$A160,'09-10 Teamsheets'!$C$2:$C$98,BJ$1)+GOALS('10-11 Teamsheets'!$H$2:$R$106,$A160,'10-11 Teamsheets'!$C$2:$C$106,BJ$1)+GOALS('11-12 Teamsheets'!$H$2:$R$119,$A160,'11-12 Teamsheets'!$C$2:$C$119,BJ$1)+GOALS('12-13 Teamsheets'!$H$2:$R$126,$A160,'12-13 Teamsheets'!$C$2:$C$126,BJ$1)+GOALS('13-14 Teamsheets'!$H$2:$R$132,$A160,'13-14 Teamsheets'!$C$2:$C$132,BJ$1)+GOALS('14-15 Teamsheets'!$H$2:$R$136,$A160,'14-15 Teamsheets'!$C$2:$C$136,BJ$1)) &amp; "(" &amp; (GOALS('07-08 Teamsheets'!$S$2:$Z$88,$A160,'07-08 Teamsheets'!$C$2:$C$88,BJ$1)+GOALS('08-09 Teamsheets'!$S$2:$Z$92,$A160,'08-09 Teamsheets'!$C$2:$C$92,BJ$1)+GOALS('09-10 Teamsheets'!$S$2:$Z$98,$A160,'09-10 Teamsheets'!$C$2:$C$98,BJ$1)+GOALS('10-11 Teamsheets'!$S$2:$Z$106,$A160,'10-11 Teamsheets'!$C$2:$C$106,BJ$1)+GOALS('11-12 Teamsheets'!$S$2:$Z$119,$A160,'11-12 Teamsheets'!$C$2:$C$119,BJ$1)+GOALS('12-13 Teamsheets'!$S$2:$Z$126,$A160,'12-13 Teamsheets'!$C$2:$C$126,BJ$1)+GOALS('13-14 Teamsheets'!$S$2:$Z$132,$A160,'13-14 Teamsheets'!$C$2:$C$132,BJ$1)+GOALS('14-15 Teamsheets'!$S$2:$Z$136,$A160,'14-15 Teamsheets'!$C$2:$C$136,BJ$1)) &amp; ")"</f>
        <v>0(0)</v>
      </c>
      <c r="BL160" s="27">
        <f>Clean_sheet('07-08 Teamsheets'!$C$2:$H$92,$A160,BJ$1)+Clean_sheet('08-09 Teamsheets'!$C$2:$H$92,$A160,BJ$1)+Clean_sheet('09-10 Teamsheets'!$C$2:$H$98,$A160,BJ$1)+Clean_sheet('10-11 Teamsheets'!$C$2:$H$106,$A160,BJ$1)+Clean_sheet('11-12 Teamsheets'!$C$2:$H$119,$A160,BJ$1)+Clean_sheet('12-13 Teamsheets'!$C$2:$H$126,$A160,BJ$1)+Clean_sheet('13-14 Teamsheets'!$C$2:$H$132,$A160,BJ$1)+Clean_sheet('14-15 Teamsheets'!$C$2:$H$136,$A160,BJ$1)</f>
        <v>0</v>
      </c>
      <c r="BM160" s="27" t="str">
        <f>(CARDS('07-08 Teamsheets'!$H$2:$Z$88,$A160,$CX$2,'07-08 Teamsheets'!$C$2:$C$88,BJ$1)+CARDS('08-09 Teamsheets'!$H$2:$Z$92,$A160,$CX$2,'08-09 Teamsheets'!$C$2:$C$92,BJ$1)+CARDS('09-10 Teamsheets'!$H$2:$Z$98,$A160,$CX$2,'09-10 Teamsheets'!$C$2:$C$98,BJ$1)+CARDS('10-11 Teamsheets'!$H$2:$Z$106,$A160,$CX$2,'10-11 Teamsheets'!$C$2:$C$106,BJ$1)+CARDS('11-12 Teamsheets'!$H$2:$Z$119,$A160,$CX$2,'11-12 Teamsheets'!$C$2:$C$119,BJ$1)+CARDS('12-13 Teamsheets'!$H$2:$Z$126,$A160,$CX$2,'12-13 Teamsheets'!$C$2:$C$126,BJ$1)+CARDS('13-14 Teamsheets'!$H$2:$Z$132,$A160,$CX$2,'13-14 Teamsheets'!$C$2:$C$132,BJ$1)+CARDS('14-15 Teamsheets'!$H$2:$Z$136,$A160,$CX$2,'14-15 Teamsheets'!$C$2:$C$136,BJ$1)) &amp; "(" &amp; (CARDS('07-08 Teamsheets'!$H$2:$Z$88,$A160,$CX$3,'07-08 Teamsheets'!$C$2:$C$88,BJ$1)+CARDS('08-09 Teamsheets'!$H$2:$Z$92,$A160,$CX$3,'08-09 Teamsheets'!$C$2:$C$92,BJ$1)+CARDS('09-10 Teamsheets'!$H$2:$Z$98,$A160,$CX$3,'09-10 Teamsheets'!$C$2:$C$98,BJ$1)+CARDS('10-11 Teamsheets'!$H$2:$Z$106,$A160,$CX$3,'10-11 Teamsheets'!$C$2:$C$106,BJ$1)+CARDS('11-12 Teamsheets'!$H$2:$Z$119,$A160,$CX$3,'11-12 Teamsheets'!$C$2:$C$119,BJ$1)+CARDS('12-13 Teamsheets'!$H$2:$Z$126,$A160,$CX$3,'12-13 Teamsheets'!$C$2:$C$126,BJ$1)+CARDS('13-14 Teamsheets'!$H$2:$Z$132,$A160,$CX$3,'13-14 Teamsheets'!$C$2:$C$132,BJ$1)+CARDS('14-15 Teamsheets'!$H$2:$Z$136,$A160,$CX$3,'14-15 Teamsheets'!$C$2:$C$136,BJ$1)) &amp; ")"</f>
        <v>0(0)</v>
      </c>
      <c r="BN160" s="82">
        <f>MINS_PLAYED('07-08 Teamsheets'!$H$2:$R$88,$A160,'07-08 Teamsheets'!$C$2:$C$88,BJ$1)+MINS_PLAYED('08-09 Teamsheets'!$H$2:$R$92,$A160,'08-09 Teamsheets'!$C$2:$C$92,BJ$1)+MINS_PLAYED('09-10 Teamsheets'!$H$2:$R$98,$A160,'09-10 Teamsheets'!$C$2:$C$98,BJ$1)+MINS_PLAYED('10-11 Teamsheets'!$H$2:$R$106,$A160,'10-11 Teamsheets'!$C$2:$C$106,BJ$1)+MINS_PLAYED('11-12 Teamsheets'!$H$2:$R$119,$A160,'11-12 Teamsheets'!$C$2:$C$119,BJ$1)+MINS_PLAYED('12-13 Teamsheets'!$H$2:$R$126,$A160,'12-13 Teamsheets'!$C$2:$C$126,BJ$1)+MINS_PLAYED('13-14 Teamsheets'!$H$2:$R$132,$A160,'13-14 Teamsheets'!$C$2:$C$132,BJ$1)+MINS_PLAYED('14-15 Teamsheets'!$H$2:$R$136,$A160,'14-15 Teamsheets'!$C$2:$C$136,BJ$1)+MINS_AS_SUB('07-08 Teamsheets'!$S$2:$Z$88,$A160,'07-08 Teamsheets'!$C$2:$C$88,BJ$1)+MINS_AS_SUB('08-09 Teamsheets'!$S$2:$Z$92,$A160,'08-09 Teamsheets'!$C$2:$C$92,BJ$1)+MINS_AS_SUB('09-10 Teamsheets'!$S$2:$Z$98,$A160,'09-10 Teamsheets'!$C$2:$C$98,BJ$1)+MINS_AS_SUB('10-11 Teamsheets'!$S$2:$Z$106,$A160,'10-11 Teamsheets'!$C$2:$C$106,BJ$1)+MINS_AS_SUB('11-12 Teamsheets'!$S$2:$Z$119,$A160,'11-12 Teamsheets'!$C$2:$C$119,BJ$1)+MINS_AS_SUB('12-13 Teamsheets'!$S$2:$Z$126,$A160,'12-13 Teamsheets'!$C$2:$C$126,BJ$1)+MINS_AS_SUB('13-14 Teamsheets'!$S$2:$Z$132,$A160,'13-14 Teamsheets'!$C$2:$C$132,BJ$1)+MINS_AS_SUB('14-15 Teamsheets'!$S$2:$Z$136,$A160,'14-15 Teamsheets'!$C$2:$C$136,BJ$1)</f>
        <v>147</v>
      </c>
      <c r="BO160" s="27" t="str">
        <f>(APPS('07-08 Teamsheets'!$H$2:$R$88,$A160,'07-08 Teamsheets'!$C$2:$C$88,BO$1)+APPS('08-09 Teamsheets'!$H$2:$R$92,$A160,'08-09 Teamsheets'!$C$2:$C$92,BO$1)+APPS('09-10 Teamsheets'!$H$2:$R$98,$A160,'09-10 Teamsheets'!$C$2:$C$98,BO$1)+APPS('10-11 Teamsheets'!$H$2:$R$106,$A160,'10-11 Teamsheets'!$C$2:$C$106,BO$1)+APPS('11-12 Teamsheets'!$H$2:$R$119,$A160,'11-12 Teamsheets'!$C$2:$C$119,BO$1)+APPS('12-13 Teamsheets'!$H$2:$R$126,$A160,'12-13 Teamsheets'!$C$2:$C$126,BO$1)+APPS('13-14 Teamsheets'!$H$2:$R$132,$A160,'13-14 Teamsheets'!$C$2:$C$132,BO$1)+APPS('14-15 Teamsheets'!$H$2:$R$136,$A160,'14-15 Teamsheets'!$C$2:$C$136,BO$1)) &amp; "(" &amp; (SUBS('07-08 Teamsheets'!$S$2:$Z$88,$A160,'07-08 Teamsheets'!$C$2:$C$88,BO$1)+SUBS('08-09 Teamsheets'!$S$2:$Z$92,$A160,'08-09 Teamsheets'!$C$2:$C$92,BO$1)+SUBS('09-10 Teamsheets'!$S$2:$Z$98,$A160,'09-10 Teamsheets'!$C$2:$C$98,BO$1)+SUBS('10-11 Teamsheets'!$S$2:$Z$106,$A160,'10-11 Teamsheets'!$C$2:$C$106,BO$1)+SUBS('11-12 Teamsheets'!$S$2:$Z$119,$A160,'11-12 Teamsheets'!$C$2:$C$119,BO$1)+SUBS('12-13 Teamsheets'!$S$2:$Z$126,$A160,'12-13 Teamsheets'!$C$2:$C$126,BO$1)+SUBS('13-14 Teamsheets'!$S$2:$Z$132,$A160,'13-14 Teamsheets'!$C$2:$C$132,BO$1)+SUBS('14-15 Teamsheets'!$S$2:$Z$136,$A160,'14-15 Teamsheets'!$C$2:$C$136,BO$1)) &amp; ")"</f>
        <v>2(0)</v>
      </c>
      <c r="BP160" s="27" t="str">
        <f>(GOALS('07-08 Teamsheets'!$H$2:$R$88,$A160,'07-08 Teamsheets'!$C$2:$C$88,BO$1)+GOALS('08-09 Teamsheets'!$H$2:$R$92,$A160,'08-09 Teamsheets'!$C$2:$C$92,BO$1)+GOALS('09-10 Teamsheets'!$H$2:$R$98,$A160,'09-10 Teamsheets'!$C$2:$C$98,BO$1)+GOALS('10-11 Teamsheets'!$H$2:$R$106,$A160,'10-11 Teamsheets'!$C$2:$C$106,BO$1)+GOALS('11-12 Teamsheets'!$H$2:$R$119,$A160,'11-12 Teamsheets'!$C$2:$C$119,BO$1)+GOALS('12-13 Teamsheets'!$H$2:$R$126,$A160,'12-13 Teamsheets'!$C$2:$C$126,BO$1)+GOALS('13-14 Teamsheets'!$H$2:$R$132,$A160,'13-14 Teamsheets'!$C$2:$C$132,BO$1)+GOALS('14-15 Teamsheets'!$H$2:$R$136,$A160,'14-15 Teamsheets'!$C$2:$C$136,BO$1)) &amp; "(" &amp; (GOALS('07-08 Teamsheets'!$S$2:$Z$88,$A160,'07-08 Teamsheets'!$C$2:$C$88,BO$1)+GOALS('08-09 Teamsheets'!$S$2:$Z$92,$A160,'08-09 Teamsheets'!$C$2:$C$92,BO$1)+GOALS('09-10 Teamsheets'!$S$2:$Z$98,$A160,'09-10 Teamsheets'!$C$2:$C$98,BO$1)+GOALS('10-11 Teamsheets'!$S$2:$Z$106,$A160,'10-11 Teamsheets'!$C$2:$C$106,BO$1)+GOALS('11-12 Teamsheets'!$S$2:$Z$119,$A160,'11-12 Teamsheets'!$C$2:$C$119,BO$1)+GOALS('12-13 Teamsheets'!$S$2:$Z$126,$A160,'12-13 Teamsheets'!$C$2:$C$126,BO$1)+GOALS('13-14 Teamsheets'!$S$2:$Z$132,$A160,'13-14 Teamsheets'!$C$2:$C$132,BO$1)+GOALS('14-15 Teamsheets'!$S$2:$Z$136,$A160,'14-15 Teamsheets'!$C$2:$C$136,BO$1)) &amp; ")"</f>
        <v>0(0)</v>
      </c>
      <c r="BQ160" s="27">
        <f>Clean_sheet('07-08 Teamsheets'!$C$2:$H$92,$A160,BO$1)+Clean_sheet('08-09 Teamsheets'!$C$2:$H$92,$A160,BO$1)+Clean_sheet('09-10 Teamsheets'!$C$2:$H$98,$A160,BO$1)+Clean_sheet('10-11 Teamsheets'!$C$2:$H$106,$A160,BO$1)+Clean_sheet('11-12 Teamsheets'!$C$2:$H$119,$A160,BO$1)+Clean_sheet('12-13 Teamsheets'!$C$2:$H$126,$A160,BO$1)+Clean_sheet('13-14 Teamsheets'!$C$2:$H$132,$A160,BO$1)+Clean_sheet('14-15 Teamsheets'!$C$2:$H$136,$A160,BO$1)</f>
        <v>0</v>
      </c>
      <c r="BR160" s="27" t="str">
        <f>(CARDS('07-08 Teamsheets'!$H$2:$Z$88,$A160,$CX$2,'07-08 Teamsheets'!$C$2:$C$88,BO$1)+CARDS('08-09 Teamsheets'!$H$2:$Z$92,$A160,$CX$2,'08-09 Teamsheets'!$C$2:$C$92,BO$1)+CARDS('09-10 Teamsheets'!$H$2:$Z$98,$A160,$CX$2,'09-10 Teamsheets'!$C$2:$C$98,BO$1)+CARDS('10-11 Teamsheets'!$H$2:$Z$106,$A160,$CX$2,'10-11 Teamsheets'!$C$2:$C$106,BO$1)+CARDS('11-12 Teamsheets'!$H$2:$Z$119,$A160,$CX$2,'11-12 Teamsheets'!$C$2:$C$119,BO$1)+CARDS('12-13 Teamsheets'!$H$2:$Z$126,$A160,$CX$2,'12-13 Teamsheets'!$C$2:$C$126,BO$1)+CARDS('13-14 Teamsheets'!$H$2:$Z$132,$A160,$CX$2,'13-14 Teamsheets'!$C$2:$C$132,BO$1)+CARDS('14-15 Teamsheets'!$H$2:$Z$136,$A160,$CX$2,'14-15 Teamsheets'!$C$2:$C$136,BO$1)) &amp; "(" &amp; (CARDS('07-08 Teamsheets'!$H$2:$Z$88,$A160,$CX$3,'07-08 Teamsheets'!$C$2:$C$88,BO$1)+CARDS('08-09 Teamsheets'!$H$2:$Z$92,$A160,$CX$3,'08-09 Teamsheets'!$C$2:$C$92,BO$1)+CARDS('09-10 Teamsheets'!$H$2:$Z$98,$A160,$CX$3,'09-10 Teamsheets'!$C$2:$C$98,BO$1)+CARDS('10-11 Teamsheets'!$H$2:$Z$106,$A160,$CX$3,'10-11 Teamsheets'!$C$2:$C$106,BO$1)+CARDS('11-12 Teamsheets'!$H$2:$Z$119,$A160,$CX$3,'11-12 Teamsheets'!$C$2:$C$119,BO$1)+CARDS('12-13 Teamsheets'!$H$2:$Z$126,$A160,$CX$3,'12-13 Teamsheets'!$C$2:$C$126,BO$1)+CARDS('13-14 Teamsheets'!$H$2:$Z$132,$A160,$CX$3,'13-14 Teamsheets'!$C$2:$C$132,BO$1)+CARDS('14-15 Teamsheets'!$H$2:$Z$136,$A160,$CX$3,'14-15 Teamsheets'!$C$2:$C$136,BO$1)) &amp; ")"</f>
        <v>0(0)</v>
      </c>
      <c r="BS160" s="82">
        <f>MINS_PLAYED('07-08 Teamsheets'!$H$2:$R$88,$A160,'07-08 Teamsheets'!$C$2:$C$88,BO$1)+MINS_PLAYED('08-09 Teamsheets'!$H$2:$R$92,$A160,'08-09 Teamsheets'!$C$2:$C$92,BO$1)+MINS_PLAYED('09-10 Teamsheets'!$H$2:$R$98,$A160,'09-10 Teamsheets'!$C$2:$C$98,BO$1)+MINS_PLAYED('10-11 Teamsheets'!$H$2:$R$106,$A160,'10-11 Teamsheets'!$C$2:$C$106,BO$1)+MINS_PLAYED('11-12 Teamsheets'!$H$2:$R$119,$A160,'11-12 Teamsheets'!$C$2:$C$119,BO$1)+MINS_PLAYED('12-13 Teamsheets'!$H$2:$R$126,$A160,'12-13 Teamsheets'!$C$2:$C$126,BO$1)+MINS_PLAYED('13-14 Teamsheets'!$H$2:$R$132,$A160,'13-14 Teamsheets'!$C$2:$C$132,BO$1)+MINS_PLAYED('14-15 Teamsheets'!$H$2:$R$136,$A160,'14-15 Teamsheets'!$C$2:$C$136,BO$1)+MINS_AS_SUB('07-08 Teamsheets'!$S$2:$Z$88,$A160,'07-08 Teamsheets'!$C$2:$C$88,BO$1)+MINS_AS_SUB('08-09 Teamsheets'!$S$2:$Z$92,$A160,'08-09 Teamsheets'!$C$2:$C$92,BO$1)+MINS_AS_SUB('09-10 Teamsheets'!$S$2:$Z$98,$A160,'09-10 Teamsheets'!$C$2:$C$98,BO$1)+MINS_AS_SUB('10-11 Teamsheets'!$S$2:$Z$106,$A160,'10-11 Teamsheets'!$C$2:$C$106,BO$1)+MINS_AS_SUB('11-12 Teamsheets'!$S$2:$Z$119,$A160,'11-12 Teamsheets'!$C$2:$C$119,BO$1)+MINS_AS_SUB('12-13 Teamsheets'!$S$2:$Z$126,$A160,'12-13 Teamsheets'!$C$2:$C$126,BO$1)+MINS_AS_SUB('13-14 Teamsheets'!$S$2:$Z$132,$A160,'13-14 Teamsheets'!$C$2:$C$132,BO$1)+MINS_AS_SUB('14-15 Teamsheets'!$S$2:$Z$136,$A160,'14-15 Teamsheets'!$C$2:$C$136,BO$1)</f>
        <v>166</v>
      </c>
      <c r="BT160" s="71">
        <f>APPS('05-06 Teamsheets'!$H$2:$R$71,$A160,'05-06 Teamsheets'!$C$2:$C$71,B$1)+SUBS('05-06 Teamsheets'!$S$2:$W$71,$A160,'05-06 Teamsheets'!$C$2:$C$71,B$1)+APPS('06-07 Teamsheets'!$H$2:$R$83,$A160,'06-07 Teamsheets'!$C$2:$C$83,G$1)+SUBS('06-07 Teamsheets'!$S$2:$Z$83,$A160,'06-07 Teamsheets'!$C$2:$C$83,G$1)+APPS('07-08 Teamsheets'!$H$2:$R$88,$A160,'07-08 Teamsheets'!$C$2:$C$88,L$1)+SUBS('07-08 Teamsheets'!$S$2:$Z$88,$A160,'07-08 Teamsheets'!$C$2:$C$88,L$1)+APPS('08-09 Teamsheets'!$H$2:$R$92,$A160,'08-09 Teamsheets'!$C$2:$C$92,Q$1)+SUBS('08-09 Teamsheets'!$S$2:$Z$92,$A160,'08-09 Teamsheets'!$C$2:$C$92,Q$1)+APPS('09-10 Teamsheets'!$H$2:$R$98,$A160,'09-10 Teamsheets'!$C$2:$C$98,Q$1)+SUBS('09-10 Teamsheets'!$S$2:$Z$98,$A160,'09-10 Teamsheets'!$C$2:$C$98,Q$1)+APPS('10-11 Teamsheets'!$H$2:$R$107,$A160,'10-11 Teamsheets'!$C$2:$C$107,Q$1)+SUBS('10-11 Teamsheets'!$S$2:$Z$107,$A160,'10-11 Teamsheets'!$C$2:$C$107,Q$1)+APPS('11-12 Teamsheets'!$H$2:$R$119,$A160,'11-12 Teamsheets'!$C$2:$C$119,Q$1)+SUBS('11-12 Teamsheets'!$S$2:$Z$119,$A160,'11-12 Teamsheets'!$C$2:$C$119,Q$1)+APPS('12-13 Teamsheets'!$H$2:$R$126,$A160,'12-13 Teamsheets'!$C$2:$C$126,Q$1)+SUBS('12-13 Teamsheets'!$S$2:$Z$126,$A160,'12-13 Teamsheets'!$C$2:$C$126,Q$1)+APPS('13-14 Teamsheets'!$H$2:$R$132,$A160,'13-14 Teamsheets'!$C$2:$C$132,Q$1)+SUBS('13-14 Teamsheets'!$S$2:$Z$132,$A160,'13-14 Teamsheets'!$C$2:$C$132,Q$1)+APPS('14-15 Teamsheets'!$H$2:$R$136,$A160,'14-15 Teamsheets'!$C$2:$C$136,Q$1)+SUBS('14-15 Teamsheets'!$S$2:$Z$136,$A160,'14-15 Teamsheets'!$C$2:$C$136,Q$1)</f>
        <v>33</v>
      </c>
      <c r="BU160" s="132">
        <v>5</v>
      </c>
      <c r="BV160" s="27">
        <f>APPS('07-08 Teamsheets'!$H$2:$R$88,$A160,'07-08 Teamsheets'!$C$2:$C$88,AZ$1)+SUBS('07-08 Teamsheets'!$S$2:$Z$88,$A160,'07-08 Teamsheets'!$C$2:$C$88,AZ$1)+APPS('11-12 Teamsheets'!$H$2:$R$119,$A160,'11-12 Teamsheets'!$C$2:$C$119,AZ$1)+SUBS('11-12 Teamsheets'!$S$2:$Z$119,$A160,'11-12 Teamsheets'!$C$2:$C$119,AZ$1)+APPS('12-13 Teamsheets'!$H$2:$R$126,$A160,'12-13 Teamsheets'!$C$2:$C$126,AZ$1)+SUBS('12-13 Teamsheets'!$S$2:$Z$126,$A160,'12-13 Teamsheets'!$C$2:$C$126,AZ$1)+APPS('13-14 Teamsheets'!$H$2:$R$132,$A160,'13-14 Teamsheets'!$C$2:$C$132,AZ$1)+SUBS('13-14 Teamsheets'!$S$2:$Z$132,$A160,'13-14 Teamsheets'!$C$2:$C$132,AZ$1)+APPS('14-15 Teamsheets'!$H$2:$R$136,$A160,'14-15 Teamsheets'!$C$2:$C$136,AZ$1)+SUBS('14-15 Teamsheets'!$S$2:$Z$136,$A160,'14-15 Teamsheets'!$C$2:$C$136,AZ$1)+APPS('08-09 Teamsheets'!$H$2:$R$92,$A160,'08-09 Teamsheets'!$C$2:$C$92,BE$1)+APPS('09-10 Teamsheets'!$H$2:$R$98,$A160,'09-10 Teamsheets'!$C$2:$C$98,BE$1)+SUBS('08-09 Teamsheets'!$S$2:$Z$92,$A160,'08-09 Teamsheets'!$C$2:$C$92,BE$1)+SUBS('09-10 Teamsheets'!$S$2:$Z$98,$A160,'09-10 Teamsheets'!$C$2:$C$98,BE$1)+APPS('10-11 Teamsheets'!$H$2:$R$107,$A160,'10-11 Teamsheets'!$C$2:$C$107,BE$1)+SUBS('10-11 Teamsheets'!$S$2:$Z$107,$A160,'10-11 Teamsheets'!$C$2:$C$107,BE$1)+APPS('11-12 Teamsheets'!$H$2:$R$119,$A160,'11-12 Teamsheets'!$C$2:$C$119,BE$1)+SUBS('11-12 Teamsheets'!$S$2:$Z$119,$A160,'11-12 Teamsheets'!$C$2:$C$119,BE$1)+APPS('12-13 Teamsheets'!$H$2:$R$126,$A160,'12-13 Teamsheets'!$C$2:$C$126,BE$1)+SUBS('12-13 Teamsheets'!$S$2:$Z$126,$A160,'12-13 Teamsheets'!$C$2:$C$126,BE$1)+APPS('13-14 Teamsheets'!$H$2:$R$132,$A160,'13-14 Teamsheets'!$C$2:$C$132,BE$1)+SUBS('13-14 Teamsheets'!$S$2:$Z$132,$A160,'13-14 Teamsheets'!$C$2:$C$132,BE$1)+APPS('14-15 Teamsheets'!$H$2:$R$136,$A160,'14-15 Teamsheets'!$C$2:$C$136,BE$1)+SUBS('14-15 Teamsheets'!$S$2:$Z$136,$A160,'14-15 Teamsheets'!$C$2:$C$136,BE$1)</f>
        <v>1</v>
      </c>
      <c r="BW160" s="27">
        <f>APPS('07-08 Teamsheets'!$H$2:$R$88,$A160,'07-08 Teamsheets'!$C$2:$C$88,BJ$1)+APPS('08-09 Teamsheets'!$H$2:$R$92,$A160,'08-09 Teamsheets'!$C$2:$C$92,BJ$1)+APPS('09-10 Teamsheets'!$H$2:$R$98,$A160,'09-10 Teamsheets'!$C$2:$C$98,BJ$1)+SUBS('07-08 Teamsheets'!$S$2:$Z$88,$A160,'07-08 Teamsheets'!$C$2:$C$88,BJ$1)+SUBS('08-09 Teamsheets'!$S$2:$Z$92,$A160,'08-09 Teamsheets'!$C$2:$C$92,BJ$1)+SUBS('09-10 Teamsheets'!$S$2:$Z$98,$A160,'09-10 Teamsheets'!$C$2:$C$98,BJ$1)+APPS('10-11 Teamsheets'!$H$2:$R$107,$A160,'10-11 Teamsheets'!$C$2:$C$107,BJ$1)+SUBS('10-11 Teamsheets'!$S$2:$Z$107,$A160,'10-11 Teamsheets'!$C$2:$C$107,BJ$1)+APPS('11-12 Teamsheets'!$H$2:$R$119,$A160,'11-12 Teamsheets'!$C$2:$C$119,BJ$1)+SUBS('11-12 Teamsheets'!$S$2:$Z$111,$A160,'11-12 Teamsheets'!$C$2:$C$119,BJ$1)+APPS('12-13 Teamsheets'!$H$2:$R$126,$A160,'12-13 Teamsheets'!$C$2:$C$126,BJ$1)+SUBS('12-13 Teamsheets'!$S$2:$Z$118,$A160,'12-13 Teamsheets'!$C$2:$C$126,BJ$1)+APPS('13-14 Teamsheets'!$H$2:$R$132,$A160,'13-14 Teamsheets'!$C$2:$C$132,BJ$1)+SUBS('13-14 Teamsheets'!$S$2:$Z$124,$A160,'13-14 Teamsheets'!$C$2:$C$132,BJ$1)+APPS('14-15 Teamsheets'!$H$2:$R$136,$A160,'14-15 Teamsheets'!$C$2:$C$136,BJ$1)+SUBS('14-15 Teamsheets'!$S$2:$Z$128,$A160,'14-15 Teamsheets'!$C$2:$C$136,BJ$1)</f>
        <v>2</v>
      </c>
      <c r="BX160" s="27">
        <f>APPS('07-08 Teamsheets'!$H$2:$R$88,$A160,'07-08 Teamsheets'!$C$2:$C$88,BO$1)+APPS('08-09 Teamsheets'!$H$2:$R$92,$A160,'08-09 Teamsheets'!$C$2:$C$92,BO$1)+APPS('09-10 Teamsheets'!$H$2:$R$98,$A160,'09-10 Teamsheets'!$C$2:$C$98,BO$1)+SUBS('07-08 Teamsheets'!$S$2:$Z$88,$A160,'07-08 Teamsheets'!$C$2:$C$88,BO$1)+SUBS('08-09 Teamsheets'!$S$2:$Z$92,$A160,'08-09 Teamsheets'!$C$2:$C$92,BO$1)+SUBS('09-10 Teamsheets'!$S$2:$Z$98,$A160,'09-10 Teamsheets'!$C$2:$C$98,BO$1)+APPS('10-11 Teamsheets'!$H$2:$R$107,$A160,'10-11 Teamsheets'!$C$2:$C$107,BO$1)+SUBS('10-11 Teamsheets'!$S$2:$Z$107,$A160,'10-11 Teamsheets'!$C$2:$C$107,BO$1)+APPS('11-12 Teamsheets'!$H$2:$R$119,$A160,'11-12 Teamsheets'!$C$2:$C$119,BO$1)+SUBS('11-12 Teamsheets'!$S$2:$Z$119,$A160,'11-12 Teamsheets'!$C$2:$C$119,BO$1)+APPS('12-13 Teamsheets'!$H$2:$R$126,$A160,'12-13 Teamsheets'!$C$2:$C$126,BO$1)+SUBS('12-13 Teamsheets'!$S$2:$Z$126,$A160,'12-13 Teamsheets'!$C$2:$C$126,BO$1)+APPS('13-14 Teamsheets'!$H$2:$R$132,$A160,'13-14 Teamsheets'!$C$2:$C$132,BO$1)+SUBS('13-14 Teamsheets'!$S$2:$Z$132,$A160,'13-14 Teamsheets'!$C$2:$C$132,BO$1)+APPS('14-15 Teamsheets'!$H$2:$R$136,$A160,'14-15 Teamsheets'!$C$2:$C$136,BO$1)+SUBS('14-15 Teamsheets'!$S$2:$Z$136,$A160,'14-15 Teamsheets'!$C$2:$C$136,BO$1)</f>
        <v>2</v>
      </c>
      <c r="BY160" s="28">
        <f t="shared" si="55"/>
        <v>10</v>
      </c>
      <c r="BZ160" s="27" t="str">
        <f>(APPS('05-06 Teamsheets'!$H$2:$R$71,$A160) + APPS('06-07 Teamsheets'!$H$2:$R$83,$A160) +APPS('07-08 Teamsheets'!$H$2:$R$88,$A160) + APPS('08-09 Teamsheets'!$H$2:$R$92,$A160)+APPS('09-10 Teamsheets'!$H$2:$R$98,$A160)+APPS('10-11 Teamsheets'!$H$2:$R$107,$A160)+APPS('11-12 Teamsheets'!$H$2:$R$119,$A160)+APPS('12-13 Teamsheets'!$H$2:$R$126,$A160)+APPS('13-14 Teamsheets'!$H$2:$R$132,$A160)+APPS('14-15 Teamsheets'!$H$2:$R$136,$A160)) &amp; "(" &amp; (SUBS('05-06 Teamsheets'!$S$2:$W$71,$A160)+SUBS('06-07 Teamsheets'!$S$2:$Z$83,$A160)+SUBS('07-08 Teamsheets'!$S$2:$Z$88,$A160) +SUBS('08-09 Teamsheets'!$S$2:$Z$92,$A160)+SUBS('09-10 Teamsheets'!$S$2:$Z$98,$A160)+SUBS('10-11 Teamsheets'!$S$2:$Z$107,$A160)+SUBS('11-12 Teamsheets'!$S$2:$Z$119,$A160)+SUBS('12-13 Teamsheets'!$S$2:$Z$126,$A160)+SUBS('13-14 Teamsheets'!$S$2:$Z$132,$A160)+SUBS('14-15 Teamsheets'!$S$2:$Z$136,$A160)) &amp; ")"</f>
        <v>41(2)</v>
      </c>
      <c r="CA160" s="28">
        <f t="shared" si="56"/>
        <v>43</v>
      </c>
      <c r="CB160" s="71">
        <f>GOALS('05-06 Teamsheets'!$H$2:$W$71,$A160,'05-06 Teamsheets'!$C$2:$C$71,B$1)+GOALS('06-07 Teamsheets'!$H$2:$Z$83,$A160,'06-07 Teamsheets'!$C$2:$C$83,G$1)+GOALS('07-08 Teamsheets'!$H$2:$Z$88,$A160,'07-08 Teamsheets'!$C$2:$C$88,L$1)+GOALS('08-09 Teamsheets'!$H$2:$Z$92,$A160,'08-09 Teamsheets'!$C$2:$C$92,Q$1)+GOALS('09-10 Teamsheets'!$H$2:$Z$98,$A160,'09-10 Teamsheets'!$C$2:$C$98,Q$1)+GOALS('10-11 Teamsheets'!$H$2:$Z$107,$A160,'10-11 Teamsheets'!$C$2:$C$107,Q$1)+GOALS('11-12 Teamsheets'!$H$2:$Z$119,$A160,'11-12 Teamsheets'!$C$2:$C$119,Q$1)+GOALS('12-13 Teamsheets'!$H$2:$Z$126,$A160,'12-13 Teamsheets'!$C$2:$C$126,Q$1)+GOALS('13-14 Teamsheets'!$H$2:$Z$132,$A160,'13-14 Teamsheets'!$C$2:$C$132,Q$1)+GOALS('14-15 Teamsheets'!$H$2:$Z$136,$A160,'14-15 Teamsheets'!$C$2:$C$136,Q$1)</f>
        <v>0</v>
      </c>
      <c r="CC160" s="27">
        <f>GOALS('05-06 Teamsheets'!$H$2:$W$71,$A160,'05-06 Teamsheets'!$C$2:$C$71,V$1)+GOALS('05-06 Teamsheets'!$H$2:$W$71,$A160,'05-06 Teamsheets'!$C$2:$C$71,AA$1)+GOALS('06-07 Teamsheets'!$H$2:$Z$83,$A160,'06-07 Teamsheets'!$C$2:$C$83,AF$1)+GOALS('06-07 Teamsheets'!$H$2:$Z$83,$A160,'06-07 Teamsheets'!$C$2:$C$83,AK$1)+GOALS('07-08 Teamsheets'!$H$2:$Z$88,$A160,'07-08 Teamsheets'!$C$2:$C$88,AP$1)+GOALS('07-08 Teamsheets'!$H$2:$Z$88,$A160,'07-08 Teamsheets'!$C$2:$C$88,AU$1)+GOALS('07-08 Teamsheets'!$H$2:$Z$88,$A160,'07-08 Teamsheets'!$C$2:$C$88,AZ$1)+GOALS('11-12 Teamsheets'!$H$2:$Z$119,$A160,'11-12 Teamsheets'!$C$2:$C$119,AZ$1)+GOALS('12-13 Teamsheets'!$H$2:$Z$120,$A160,'12-13 Teamsheets'!$C$2:$C$120,AZ$1)+GOALS('13-14 Teamsheets'!$H$2:$Z$126,$A160,'13-14 Teamsheets'!$C$2:$C$126,AZ$1)+GOALS('14-15 Teamsheets'!$H$2:$Z$130,$A160,'14-15 Teamsheets'!$C$2:$C$130,AZ$1)+GOALS('08-09 Teamsheets'!$H$2:$Z$92,$A160,'08-09 Teamsheets'!$C$2:$C$92,BE$1)+GOALS('09-10 Teamsheets'!$H$2:$Z$98,$A160,'09-10 Teamsheets'!$C$2:$C$98,BE$1)+GOALS('10-11 Teamsheets'!$H$2:$Z$107,$A160,'10-11 Teamsheets'!$C$2:$C$107,BE$1)+GOALS('11-12 Teamsheets'!$H$2:$Z$119,$A160,'11-12 Teamsheets'!$C$2:$C$119,BE$1)+GOALS('12-13 Teamsheets'!$H$2:$Z$126,$A160,'12-13 Teamsheets'!$C$2:$C$126,BE$1)+GOALS('13-14 Teamsheets'!$H$2:$Z$132,$A160,'13-14 Teamsheets'!$C$2:$C$132,BE$1)+GOALS('14-15 Teamsheets'!$H$2:$Z$136,$A160,'14-15 Teamsheets'!$C$2:$C$136,BE$1)</f>
        <v>0</v>
      </c>
      <c r="CD160" s="27">
        <f>GOALS('07-08 Teamsheets'!$H$2:$Z$88,$A160,'07-08 Teamsheets'!$C$2:$C$88,BJ$1)
+GOALS('08-09 Teamsheets'!$H$2:$Z$92,$A160,'08-09 Teamsheets'!$C$2:$C$92,BJ$1)
+GOALS('09-10 Teamsheets'!$H$2:$Z$98,$A160,'09-10 Teamsheets'!$C$2:$C$98,BJ$1)
+GOALS('10-11 Teamsheets'!$H$2:$Z$107,$A160,'10-11 Teamsheets'!$C$2:$C$107,BJ$1)
+GOALS('11-12 Teamsheets'!$H$2:$Z$119,$A160,'11-12 Teamsheets'!$C$2:$C$119,BJ$1)
+GOALS('12-13 Teamsheets'!$H$2:$Z$124,$A160,'12-13 Teamsheets'!$C$2:$C$124,BJ$1)+GOALS('13-14 Teamsheets'!$H$2:$Z$130,$A160,'13-14 Teamsheets'!$C$2:$C$130,BJ$1)+GOALS('14-15 Teamsheets'!$H$2:$Z$134,$A160,'14-15 Teamsheets'!$C$2:$C$134,BJ$1)
+GOALS('07-08 Teamsheets'!$H$2:$Z$88,$A160,'07-08 Teamsheets'!$C$2:$C$88,BO$1)
+GOALS('08-09 Teamsheets'!$H$2:$Z$92,$A160,'08-09 Teamsheets'!$C$2:$C$92,BO$1)
+GOALS('09-10 Teamsheets'!$H$2:$Z$98,$A160,'09-10 Teamsheets'!$C$2:$C$98,BO$1)
+GOALS('10-11 Teamsheets'!$H$2:$Z$107,$A160,'10-11 Teamsheets'!$C$2:$C$107,BO$1)
+GOALS('11-12 Teamsheets'!$H$2:$Z$119,$A160,'11-12 Teamsheets'!$C$2:$C$119,BO$1)
+GOALS('12-13 Teamsheets'!$H$2:$Z$126,$A160,'12-13 Teamsheets'!$C$2:$C$126,BO$1)+GOALS('13-14 Teamsheets'!$H$2:$Z$132,$A160,'13-14 Teamsheets'!$C$2:$C$132,BO$1)+GOALS('14-15 Teamsheets'!$H$2:$Z$136,$A160,'14-15 Teamsheets'!$C$2:$C$136,BO$1)</f>
        <v>0</v>
      </c>
      <c r="CE160" s="28">
        <f t="shared" si="57"/>
        <v>0</v>
      </c>
      <c r="CF160" s="27" t="str">
        <f>(GOALS('05-06 Teamsheets'!$H$2:$R$71,$A160) +GOALS('06-07 Teamsheets'!$H$2:$R$83,$A160) +  GOALS('07-08 Teamsheets'!$H$2:$R$88,$A160) + GOALS('08-09 Teamsheets'!$H$2:$R$92,$A160)+GOALS('09-10 Teamsheets'!$H$2:$R$98,$A160)+GOALS('10-11 Teamsheets'!$H$2:$R$107,$A160)+GOALS('11-12 Teamsheets'!$H$2:$R$119,$A160)+GOALS('12-13 Teamsheets'!$H$2:$R$126,$A160)+GOALS('13-14 Teamsheets'!$H$2:$R$132,$A160)+GOALS('14-15 Teamsheets'!$H$2:$R$136,$A160)) &amp; "(" &amp; (GOALS('05-06 Teamsheets'!$S$2:$W$71,$A160)+GOALS('06-07 Teamsheets'!$S$2:$Z$83,$A160)+GOALS('07-08 Teamsheets'!$S$2:$Z$88,$A160)+GOALS('08-09 Teamsheets'!$S$2:$Z$92,$A160)+GOALS('09-10 Teamsheets'!$S$2:$Z$98,$A160)+GOALS('10-11 Teamsheets'!$S$2:$Z$107,$A160)+GOALS('11-12 Teamsheets'!$S$2:$Z$119,$A160)+GOALS('12-13 Teamsheets'!$S$2:$Z$126,$A160)+GOALS('13-14 Teamsheets'!$S$2:$Z$132,$A160)+GOALS('14-15 Teamsheets'!$S$2:$Z$136,$A160)) &amp; ")"</f>
        <v>0(0)</v>
      </c>
      <c r="CG160" s="28">
        <f t="shared" si="58"/>
        <v>0</v>
      </c>
      <c r="CH160" s="71">
        <f t="shared" si="35"/>
        <v>0</v>
      </c>
      <c r="CI160" s="83">
        <f t="shared" si="36"/>
        <v>0</v>
      </c>
      <c r="CJ160" s="77">
        <f t="shared" si="37"/>
        <v>0</v>
      </c>
      <c r="CK160" s="74" t="str">
        <f>(CARDS('05-06 Teamsheets'!$H$2:$W$71,$A160,$CX$2)+CARDS('06-07 Teamsheets'!$H$2:$Z$83,$A160,$CX$2)+CARDS('07-08 Teamsheets'!$H$2:$Z$88,$A160,$CX$2)+CARDS('08-09 Teamsheets'!$H$2:$Z$92,$A160,$CX$2)+CARDS('09-10 Teamsheets'!$H$2:$Z$98,$A160,$CX$2)+CARDS('10-11 Teamsheets'!$H$2:$Z$107,$A160,$CX$2)+CARDS('11-12 Teamsheets'!$H$2:$Z$119,$A160,$CX$2)+CARDS('12-13 Teamsheets'!$H$2:$Z$126,$A160,$CX$2)+CARDS('13-14 Teamsheets'!$H$2:$Z$130,$A160,$CX$2)) &amp; "(" &amp; (CARDS('05-06 Teamsheets'!$H$2:$W$71,$A160,$CX$3)+CARDS('06-07 Teamsheets'!$H$2:$Z$83,$A160,$CX$3)+CARDS('07-08 Teamsheets'!$H$2:$Z$88,$A160,$CX$3)+CARDS('08-09 Teamsheets'!$H$2:$Z$92,$A160,$CX$3)+CARDS('09-10 Teamsheets'!$H$2:$Z$98,$A160,$CX$3)+CARDS('10-11 Teamsheets'!$H$2:$Z$107,$A160,$CX$3)+CARDS('11-12 Teamsheets'!$H$2:$Z$119,$A160,$CX$3)+CARDS('13-14 Teamsheets'!$H$2:$Z$130,$A160,$CX$3)) &amp; ")"</f>
        <v>8(0)</v>
      </c>
      <c r="CL160" s="28">
        <f t="shared" si="53"/>
        <v>2775</v>
      </c>
      <c r="CM160" s="28">
        <f t="shared" si="47"/>
        <v>826</v>
      </c>
      <c r="CN160" s="77">
        <f t="shared" si="54"/>
        <v>3601</v>
      </c>
      <c r="CO160" s="28">
        <f t="shared" si="51"/>
        <v>83.744186046511629</v>
      </c>
      <c r="CP160" s="28">
        <f t="shared" si="52"/>
        <v>0</v>
      </c>
      <c r="CQ160" s="77">
        <f t="shared" si="24"/>
        <v>0</v>
      </c>
      <c r="CS160" s="71">
        <f t="shared" si="48"/>
        <v>47</v>
      </c>
      <c r="CT160" s="83">
        <f t="shared" si="49"/>
        <v>42</v>
      </c>
      <c r="CU160" s="77">
        <f t="shared" si="50"/>
        <v>101</v>
      </c>
    </row>
    <row r="161" spans="1:102" x14ac:dyDescent="0.2">
      <c r="A161" s="25" t="s">
        <v>1375</v>
      </c>
      <c r="B161" s="27" t="s">
        <v>1635</v>
      </c>
      <c r="C161" s="27" t="s">
        <v>1635</v>
      </c>
      <c r="D161" s="27">
        <v>0</v>
      </c>
      <c r="E161" s="27" t="s">
        <v>1635</v>
      </c>
      <c r="F161" s="82">
        <v>0</v>
      </c>
      <c r="G161" s="27" t="s">
        <v>1635</v>
      </c>
      <c r="H161" s="27" t="s">
        <v>1635</v>
      </c>
      <c r="I161" s="27">
        <v>0</v>
      </c>
      <c r="J161" s="27" t="s">
        <v>1635</v>
      </c>
      <c r="K161" s="82">
        <v>0</v>
      </c>
      <c r="L161" s="27" t="s">
        <v>1636</v>
      </c>
      <c r="M161" s="27" t="s">
        <v>1635</v>
      </c>
      <c r="N161" s="27">
        <v>0</v>
      </c>
      <c r="O161" s="27" t="s">
        <v>1635</v>
      </c>
      <c r="P161" s="82">
        <v>90</v>
      </c>
      <c r="Q161" s="27" t="str">
        <f>(APPS('08-09 Teamsheets'!$H$2:$R$92,$A161,'08-09 Teamsheets'!$C$2:$C$92,Q$1)+APPS('09-10 Teamsheets'!$H$2:$R$98,$A161,'09-10 Teamsheets'!$C$2:$C$98,Q$1)+APPS('10-11 Teamsheets'!$H$2:$R$107,$A161,'10-11 Teamsheets'!$C$2:$C$107,Q$1)+APPS('11-12 Teamsheets'!$H$2:$R$119,$A161,'11-12 Teamsheets'!$C$2:$C$119,Q$1)+APPS('12-13 Teamsheets'!$H$2:$R$126,$A161,'12-13 Teamsheets'!$C$2:$C$126,Q$1)+APPS('13-14 Teamsheets'!$H$2:$R$132,$A161,'13-14 Teamsheets'!$C$2:$C$132,Q$1)+APPS('14-15 Teamsheets'!$H$2:$R$136,$A161,'14-15 Teamsheets'!$C$2:$C$136,Q$1)) &amp; "(" &amp; (SUBS('08-09 Teamsheets'!$S$2:$Z$92,$A161,'08-09 Teamsheets'!$C$2:$C$92,Q$1)+SUBS('09-10 Teamsheets'!$S$2:$Z$98,$A161,'09-10 Teamsheets'!$C$2:$C$98,Q$1)+SUBS('10-11 Teamsheets'!$S$2:$Z$107,$A161,'10-11 Teamsheets'!$C$2:$C$107,Q$1)+SUBS('11-12 Teamsheets'!$S$2:$Z$119,$A161,'11-12 Teamsheets'!$C$2:$C$119,Q$1)+SUBS('12-13 Teamsheets'!$S$2:$Z$126,$A161,'12-13 Teamsheets'!$C$2:$C$126,Q$1)+SUBS('13-14 Teamsheets'!$S$2:$Z$132,$A161,'13-14 Teamsheets'!$C$2:$C$132,Q$1)+SUBS('14-15 Teamsheets'!$S$2:$Z$136,$A161,'14-15 Teamsheets'!$C$2:$C$136,Q$1)) &amp; ")"</f>
        <v>0(0)</v>
      </c>
      <c r="R161" s="27" t="str">
        <f>(GOALS('08-09 Teamsheets'!$H$2:$R$92,$A161,'08-09 Teamsheets'!$C$2:$C$92,Q$1)+GOALS('09-10 Teamsheets'!$H$2:$R$98,$A161,'09-10 Teamsheets'!$C$2:$C$98,Q$1)+GOALS('10-11 Teamsheets'!$H$2:$R$107,$A161,'10-11 Teamsheets'!$C$2:$C$107,Q$1)+GOALS('11-12 Teamsheets'!$H$2:$R$119,$A161,'11-12 Teamsheets'!$C$2:$C$119,Q$1)+GOALS('12-13 Teamsheets'!$H$2:$R$126,$A161,'12-13 Teamsheets'!$C$2:$C$126,Q$1)+GOALS('13-14 Teamsheets'!$H$2:$R$132,$A161,'13-14 Teamsheets'!$C$2:$C$132,Q$1)+GOALS('14-15 Teamsheets'!$H$2:$R$136,$A161,'14-15 Teamsheets'!$C$2:$C$136,Q$1)) &amp; "(" &amp; (GOALS('08-09 Teamsheets'!$S$2:$Z$92,$A161,'08-09 Teamsheets'!$C$2:$C$92,Q$1)+GOALS('09-10 Teamsheets'!$S$2:$Z$98,$A161,'09-10 Teamsheets'!$C$2:$C$98,Q$1)+GOALS('10-11 Teamsheets'!$S$2:$Z$107,$A161,'10-11 Teamsheets'!$C$2:$C$107,Q$1)+GOALS('11-12 Teamsheets'!$S$2:$Z$119,$A161,'11-12 Teamsheets'!$C$2:$C$119,Q$1)+GOALS('12-13 Teamsheets'!$S$2:$Z$126,$A161,'12-13 Teamsheets'!$C$2:$C$126,Q$1)+GOALS('13-14 Teamsheets'!$S$2:$Z$132,$A161,'13-14 Teamsheets'!$C$2:$C$132,Q$1)+GOALS('14-15 Teamsheets'!$S$2:$Z$136,$A161,'14-15 Teamsheets'!$C$2:$C$136,Q$1)) &amp; ")"</f>
        <v>0(0)</v>
      </c>
      <c r="S161" s="27">
        <f>Clean_sheet('08-09 Teamsheets'!$C$2:$H$92,$A161,Q$1)+Clean_sheet('09-10 Teamsheets'!$C$2:$H$98,$A161,Q$1)+Clean_sheet('10-11 Teamsheets'!$C$2:$H$107,$A161,Q$1)+Clean_sheet('11-12 Teamsheets'!$C$2:$H$119,$A161,Q$1)+Clean_sheet('12-13 Teamsheets'!$C$2:$H$126,$A161,Q$1)+Clean_sheet('13-14 Teamsheets'!$C$2:$H$132,$A161,Q$1)+Clean_sheet('14-15 Teamsheets'!$C$2:$H$136,$A161,Q$1)</f>
        <v>0</v>
      </c>
      <c r="T161" s="27" t="str">
        <f>(CARDS('08-09 Teamsheets'!$H$2:$Z$92,$A161,$CX$2,'08-09 Teamsheets'!$C$2:$C$92,Q$1)+CARDS('09-10 Teamsheets'!$H$2:$Z$98,$A161,$CX$2,'09-10 Teamsheets'!$C$2:$C$98,Q$1)+CARDS('10-11 Teamsheets'!$H$2:$Z$107,$A161,$CX$2,'10-11 Teamsheets'!$C$2:$C$107,Q$1)+CARDS('11-12 Teamsheets'!$H$2:$Z$119,$A161,$CX$2,'11-12 Teamsheets'!$C$2:$C$119,Q$1)+CARDS('12-13 Teamsheets'!$H$2:$Z$126,$A161,$CX$2,'12-13 Teamsheets'!$C$2:$C$126,Q$1)+CARDS('13-14 Teamsheets'!$H$2:$Z$132,$A161,$CX$2,'13-14 Teamsheets'!$C$2:$C$132,Q$1)+CARDS('14-15 Teamsheets'!$H$2:$Z$136,$A161,$CX$2,'14-15 Teamsheets'!$C$2:$C$136,Q$1)) &amp; "(" &amp; (CARDS('08-09 Teamsheets'!$H$2:$Z$92,$A161,$CX$3,'08-09 Teamsheets'!$C$2:$C$92,Q$1)+CARDS('09-10 Teamsheets'!$H$2:$Z$98,$A161,$CX$3,'09-10 Teamsheets'!$C$2:$C$98,Q$1)+CARDS('10-11 Teamsheets'!$H$2:$Z$107,$A161,$CX$3,'10-11 Teamsheets'!$C$2:$C$107,Q$1)+CARDS('11-12 Teamsheets'!$H$2:$Z$119,$A161,$CX$3,'11-12 Teamsheets'!$C$2:$C$119,Q$1)+CARDS('12-13 Teamsheets'!$H$2:$Z$126,$A161,$CX$3,'12-13 Teamsheets'!$C$2:$C$126,Q$1)+CARDS('13-14 Teamsheets'!$H$2:$Z$132,$A161,$CX$3,'13-14 Teamsheets'!$C$2:$C$132,Q$1)+CARDS('14-15 Teamsheets'!$H$2:$Z$136,$A161,$CX$3,'14-15 Teamsheets'!$C$2:$C$136,Q$1)) &amp; ")"</f>
        <v>0(0)</v>
      </c>
      <c r="U161" s="82">
        <f>MINS_PLAYED('08-09 Teamsheets'!$H$2:$R$92,$A161,'08-09 Teamsheets'!$C$2:$C$92,Q$1)+MINS_PLAYED('09-10 Teamsheets'!$H$2:$R$98,$A161,'09-10 Teamsheets'!$C$2:$C$98,Q$1)+ MINS_AS_SUB('08-09 Teamsheets'!$S$2:$Z$92,$A161,'08-09 Teamsheets'!$C$2:$C$92,Q$1)+ MINS_AS_SUB('09-10 Teamsheets'!$S$2:$Z$98,$A161,'09-10 Teamsheets'!$C$2:$C$98,Q$1)+MINS_PLAYED('10-11 Teamsheets'!$H$2:$R$107,$A161,'10-11 Teamsheets'!$C$2:$C$107,Q$1)+MINS_AS_SUB('10-11 Teamsheets'!$S$2:$Z$107,$A161,'10-11 Teamsheets'!$C$2:$C$107,Q$1)+MINS_PLAYED('11-12 Teamsheets'!$H$2:$R$119,$A161,'11-12 Teamsheets'!$C$2:$C$119,Q$1)+MINS_AS_SUB('11-12 Teamsheets'!$S$2:$Z$119,$A161,'11-12 Teamsheets'!$C$2:$C$119,Q$1)+MINS_PLAYED('12-13 Teamsheets'!$H$2:$R$126,$A161,'12-13 Teamsheets'!$C$2:$C$126,Q$1)+MINS_AS_SUB('12-13 Teamsheets'!$S$2:$Z$126,$A161,'12-13 Teamsheets'!$C$2:$C$126,Q$1)+MINS_PLAYED('13-14 Teamsheets'!$H$2:$R$132,$A161,'13-14 Teamsheets'!$C$2:$C$132,Q$1)+MINS_AS_SUB('13-14 Teamsheets'!$S$2:$Z$132,$A161,'13-14 Teamsheets'!$C$2:$C$132,Q$1)+MINS_PLAYED('14-15 Teamsheets'!$H$2:$R$136,$A161,'14-15 Teamsheets'!$C$2:$C$136,Q$1)+MINS_AS_SUB('14-15 Teamsheets'!$S$2:$Z$136,$A161,'14-15 Teamsheets'!$C$2:$C$136,Q$1)</f>
        <v>0</v>
      </c>
      <c r="V161" s="27" t="s">
        <v>1635</v>
      </c>
      <c r="W161" s="27" t="s">
        <v>1635</v>
      </c>
      <c r="X161" s="27">
        <v>0</v>
      </c>
      <c r="Y161" s="27" t="s">
        <v>1635</v>
      </c>
      <c r="Z161" s="82">
        <v>0</v>
      </c>
      <c r="AA161" s="27" t="s">
        <v>1635</v>
      </c>
      <c r="AB161" s="27" t="s">
        <v>1635</v>
      </c>
      <c r="AC161" s="27">
        <v>0</v>
      </c>
      <c r="AD161" s="27" t="s">
        <v>1635</v>
      </c>
      <c r="AE161" s="82">
        <v>0</v>
      </c>
      <c r="AF161" s="27" t="s">
        <v>1635</v>
      </c>
      <c r="AG161" s="27" t="s">
        <v>1635</v>
      </c>
      <c r="AH161" s="27">
        <v>0</v>
      </c>
      <c r="AI161" s="27" t="s">
        <v>1635</v>
      </c>
      <c r="AJ161" s="82">
        <v>0</v>
      </c>
      <c r="AK161" s="27" t="s">
        <v>1635</v>
      </c>
      <c r="AL161" s="27" t="s">
        <v>1635</v>
      </c>
      <c r="AM161" s="27">
        <v>0</v>
      </c>
      <c r="AN161" s="27" t="s">
        <v>1635</v>
      </c>
      <c r="AO161" s="82">
        <v>0</v>
      </c>
      <c r="AP161" s="27" t="s">
        <v>1635</v>
      </c>
      <c r="AQ161" s="27" t="s">
        <v>1635</v>
      </c>
      <c r="AR161" s="27">
        <v>0</v>
      </c>
      <c r="AS161" s="27" t="s">
        <v>1635</v>
      </c>
      <c r="AT161" s="82">
        <v>0</v>
      </c>
      <c r="AU161" s="27" t="s">
        <v>1635</v>
      </c>
      <c r="AV161" s="27" t="s">
        <v>1635</v>
      </c>
      <c r="AW161" s="27">
        <v>0</v>
      </c>
      <c r="AX161" s="27" t="s">
        <v>1635</v>
      </c>
      <c r="AY161" s="82">
        <v>0</v>
      </c>
      <c r="AZ161" s="27" t="str">
        <f>(APPS('07-08 Teamsheets'!$H$2:$R$88,$A161,'07-08 Teamsheets'!$C$2:$C$88,AZ$1)+APPS('11-12 Teamsheets'!$H$2:$R$119,$A161,'11-12 Teamsheets'!$C$2:$C$119,AZ$1)+APPS('12-13 Teamsheets'!$H$2:$R$126,$A161,'12-13 Teamsheets'!$C$2:$C$126,AZ$1)+APPS('13-14 Teamsheets'!$H$2:$R$132,$A161,'13-14 Teamsheets'!$C$2:$C$132,AZ$1)+APPS('14-15 Teamsheets'!$H$2:$R$136,$A161,'14-15 Teamsheets'!$C$2:$C$136,AZ$1)) &amp; "(" &amp; (SUBS('07-08 Teamsheets'!$S$2:$Z$88,$A161,'07-08 Teamsheets'!$C$2:$C$88,AZ$1)+SUBS('11-12 Teamsheets'!$S$2:$Z$119,$A161,'11-12 Teamsheets'!$C$2:$C$119,AZ$1)+SUBS('12-13 Teamsheets'!$S$2:$Z$126,$A161,'12-13 Teamsheets'!$C$2:$C$126,AZ$1)+SUBS('13-14 Teamsheets'!$S$2:$Z$132,$A161,'13-14 Teamsheets'!$C$2:$C$132,AZ$1)+SUBS('14-15 Teamsheets'!$S$2:$Z$136,$A161,'14-15 Teamsheets'!$C$2:$C$136,AZ$1)) &amp; ")"</f>
        <v>0(0)</v>
      </c>
      <c r="BA161" s="27" t="str">
        <f>(GOALS('07-08 Teamsheets'!$H$2:$R$88,$A161,'07-08 Teamsheets'!$C$2:$C$88,AZ$1)+GOALS('11-12 Teamsheets'!$H$2:$R$119,$A161,'11-12 Teamsheets'!$C$2:$C$119,AZ$1)+GOALS('12-13 Teamsheets'!$H$2:$R$126,$A161,'12-13 Teamsheets'!$C$2:$C$126,AZ$1)+GOALS('13-14 Teamsheets'!$H$2:$R$132,$A161,'13-14 Teamsheets'!$C$2:$C$132,AZ$1)+GOALS('14-15 Teamsheets'!$H$2:$R$136,$A161,'14-15 Teamsheets'!$C$2:$C$136,AZ$1)) &amp; "(" &amp; (GOALS('07-08 Teamsheets'!$S$2:$Z$88,$A161,'07-08 Teamsheets'!$C$2:$C$88,AZ$1)+GOALS('11-12 Teamsheets'!$S$2:$Z$119,$A161,'11-12 Teamsheets'!$C$2:$C$119,AZ$1)+GOALS('12-13 Teamsheets'!$S$2:$Z$126,$A161,'12-13 Teamsheets'!$C$2:$C$126,AZ$1)+GOALS('13-14 Teamsheets'!$S$2:$Z$132,$A161,'13-14 Teamsheets'!$C$2:$C$132,AZ$1)+GOALS('14-15 Teamsheets'!$S$2:$Z$136,$A161,'14-15 Teamsheets'!$C$2:$C$136,AZ$1)) &amp; ")"</f>
        <v>0(0)</v>
      </c>
      <c r="BB161" s="27">
        <f>Clean_sheet('07-08 Teamsheets'!$C$2:$H$92,$A161,AZ$1)+Clean_sheet('11-12 Teamsheets'!$C$2:$H$119,$A161,AZ$1)+Clean_sheet('12-13 Teamsheets'!$C$2:$H$126,$A161,AZ$1)+Clean_sheet('13-14 Teamsheets'!$C$2:$H$132,$A161,AZ$1)+Clean_sheet('14-15 Teamsheets'!$C$2:$H$136,$A161,AZ$1)</f>
        <v>0</v>
      </c>
      <c r="BC161" s="27" t="str">
        <f>(CARDS('07-08 Teamsheets'!$H$2:$Z$88,$A161,$CX$2,'07-08 Teamsheets'!$C$2:$C$88,AZ$1)+CARDS('11-12 Teamsheets'!$H$2:$Z$119,$A161,$CX$2,'11-12 Teamsheets'!$C$2:$C$119,AZ$1)+CARDS('12-13 Teamsheets'!$H$2:$Z$126,$A161,$CX$2,'12-13 Teamsheets'!$C$2:$C$126,AZ$1)+CARDS('13-14 Teamsheets'!$H$2:$Z$132,$A161,$CX$2,'13-14 Teamsheets'!$C$2:$C$132,AZ$1)+CARDS('14-15 Teamsheets'!$H$2:$Z$136,$A161,$CX$2,'14-15 Teamsheets'!$C$2:$C$136,AZ$1)) &amp; "(" &amp; (CARDS('07-08 Teamsheets'!$H$2:$Z$88,$A161,$CX$3,'07-08 Teamsheets'!$C$2:$C$88,AZ$1)+CARDS('11-12 Teamsheets'!$H$2:$Z$119,$A161,$CX$3,'11-12 Teamsheets'!$C$2:$C$119,AZ$1)+CARDS('12-13 Teamsheets'!$H$2:$Z$126,$A161,$CX$3,'12-13 Teamsheets'!$C$2:$C$126,AZ$1)+CARDS('13-14 Teamsheets'!$H$2:$Z$132,$A161,$CX$3,'13-14 Teamsheets'!$C$2:$C$132,AZ$1)+CARDS('14-15 Teamsheets'!$H$2:$Z$136,$A161,$CX$3,'14-15 Teamsheets'!$C$2:$C$136,AZ$1)) &amp; ")"</f>
        <v>0(0)</v>
      </c>
      <c r="BD161" s="82">
        <f>MINS_PLAYED('07-08 Teamsheets'!$H$2:$R$88,$A161,'07-08 Teamsheets'!$C$2:$C$88,AZ$1)+MINS_PLAYED('11-12 Teamsheets'!$H$2:$R$119,$A161,'11-12 Teamsheets'!$C$2:$C$119,AZ$1)+MINS_PLAYED('12-13 Teamsheets'!$H$2:$R$126,$A161,'12-13 Teamsheets'!$C$2:$C$126,AZ$1)+MINS_PLAYED('13-14 Teamsheets'!$H$2:$R$132,$A161,'13-14 Teamsheets'!$C$2:$C$132,AZ$1)+MINS_PLAYED('14-15 Teamsheets'!$H$2:$R$136,$A161,'14-15 Teamsheets'!$C$2:$C$136,AZ$1)+MINS_AS_SUB('07-08 Teamsheets'!$S$2:$Z$88,$A161,'07-08 Teamsheets'!$C$2:$C$88,AZ$1)+MINS_AS_SUB('11-12 Teamsheets'!$S$2:$Z$119,$A161,'11-12 Teamsheets'!$C$2:$C$119,AZ$1)+MINS_AS_SUB('12-13 Teamsheets'!$S$2:$Z$126,$A161,'12-13 Teamsheets'!$C$2:$C$126,AZ$1)+MINS_AS_SUB('13-14 Teamsheets'!$S$2:$Z$132,$A161,'13-14 Teamsheets'!$C$2:$C$132,AZ$1)+MINS_AS_SUB('14-15 Teamsheets'!$S$2:$Z$136,$A161,'14-15 Teamsheets'!$C$2:$C$136,AZ$1)</f>
        <v>0</v>
      </c>
      <c r="BE161" s="27" t="str">
        <f>(APPS('08-09 Teamsheets'!$H$2:$R$92,$A161,'08-09 Teamsheets'!$C$2:$C$92,BE$1)+APPS('09-10 Teamsheets'!$H$2:$R$98,$A161,'09-10 Teamsheets'!$C$2:$C$98,BE$1)+APPS('10-11 Teamsheets'!$H$2:$R$107,$A161,'10-11 Teamsheets'!$C$2:$C$107,BE$1)+APPS('11-12 Teamsheets'!$H$2:$R$119,$A161,'11-12 Teamsheets'!$C$2:$C$119,BE$1)+APPS('12-13 Teamsheets'!$H$2:$R$126,$A161,'12-13 Teamsheets'!$C$2:$C$126,BE$1)+APPS('13-14 Teamsheets'!$H$2:$R$132,$A161,'13-14 Teamsheets'!$C$2:$C$132,BE$1)+APPS('14-15 Teamsheets'!$H$2:$R$136,$A161,'14-15 Teamsheets'!$C$2:$C$136,BE$1)) &amp; "(" &amp; (SUBS('08-09 Teamsheets'!$S$2:$Z$92,$A161,'08-09 Teamsheets'!$C$2:$C$92,BE$1)+SUBS('09-10 Teamsheets'!$S$2:$Z$98,$A161,'09-10 Teamsheets'!$C$2:$C$98,BE$1)+SUBS('10-11 Teamsheets'!$S$2:$Z$107,$A161,'10-11 Teamsheets'!$C$2:$C$107,BE$1)+SUBS('11-12 Teamsheets'!$S$2:$Z$119,$A161,'11-12 Teamsheets'!$C$2:$C$119,BE$1)+SUBS('12-13 Teamsheets'!$S$2:$Z$126,$A161,'12-13 Teamsheets'!$C$2:$C$126,BE$1)+SUBS('13-14 Teamsheets'!$S$2:$Z$132,$A161,'13-14 Teamsheets'!$C$2:$C$132,BE$1)+SUBS('14-15 Teamsheets'!$S$2:$Z$136,$A161,'14-15 Teamsheets'!$C$2:$C$136,BE$1)) &amp; ")"</f>
        <v>0(0)</v>
      </c>
      <c r="BF161" s="27" t="str">
        <f>(GOALS('08-09 Teamsheets'!$H$2:$R$92,$A161,'08-09 Teamsheets'!$C$2:$C$92,BE$1)+GOALS('09-10 Teamsheets'!$H$2:$R$98,$A161,'09-10 Teamsheets'!$C$2:$C$98,BE$1)+GOALS('10-11 Teamsheets'!$H$2:$R$107,$A161,'10-11 Teamsheets'!$C$2:$C$107,BE$1)+GOALS('11-12 Teamsheets'!$H$2:$R$119,$A161,'11-12 Teamsheets'!$C$2:$C$119,BE$1)+GOALS('12-13 Teamsheets'!$H$2:$R$126,$A161,'12-13 Teamsheets'!$C$2:$C$126,BE$1)+GOALS('13-14 Teamsheets'!$H$2:$R$132,$A161,'13-14 Teamsheets'!$C$2:$C$132,BE$1)+GOALS('14-15 Teamsheets'!$H$2:$R$136,$A161,'14-15 Teamsheets'!$C$2:$C$136,BE$1)) &amp; "(" &amp; (GOALS('08-09 Teamsheets'!$S$2:$Z$92,$A161,'08-09 Teamsheets'!$C$2:$C$92,BE$1)+GOALS('09-10 Teamsheets'!$S$2:$Z$98,$A161,'09-10 Teamsheets'!$C$2:$C$98,BE$1)+GOALS('10-11 Teamsheets'!$S$2:$Z$107,$A161,'10-11 Teamsheets'!$C$2:$C$107,BE$1)+GOALS('11-12 Teamsheets'!$S$2:$Z$119,$A161,'11-12 Teamsheets'!$C$2:$C$119,BE$1)+GOALS('12-13 Teamsheets'!$S$2:$Z$126,$A161,'12-13 Teamsheets'!$C$2:$C$126,BE$1)+GOALS('13-14 Teamsheets'!$S$2:$Z$132,$A161,'13-14 Teamsheets'!$C$2:$C$132,BE$1)+GOALS('14-15 Teamsheets'!$S$2:$Z$136,$A161,'14-15 Teamsheets'!$C$2:$C$136,BE$1)) &amp; ")"</f>
        <v>0(0)</v>
      </c>
      <c r="BG161" s="27">
        <f>Clean_sheet('08-09 Teamsheets'!$C$2:$H$92,$A161,BE$1)+Clean_sheet('09-10 Teamsheets'!$C$2:$H$98,$A161,BE$1)+Clean_sheet('10-11 Teamsheets'!$C$2:$H$107,$A161,BE$1)+Clean_sheet('11-12 Teamsheets'!$C$2:$H$119,$A161,BE$1)+Clean_sheet('12-13 Teamsheets'!$C$2:$H$126,$A161,BE$1)+Clean_sheet('13-14 Teamsheets'!$C$2:$H$132,$A161,BE$1)+Clean_sheet('14-15 Teamsheets'!$C$2:$H$136,$A161,BE$1)</f>
        <v>0</v>
      </c>
      <c r="BH161" s="27" t="str">
        <f>(CARDS('08-09 Teamsheets'!$H$2:$Z$92,$A161,$CX$2,'08-09 Teamsheets'!$C$2:$C$92,BE$1)+CARDS('09-10 Teamsheets'!$H$2:$Z$98,$A161,$CX$2,'09-10 Teamsheets'!$C$2:$C$98,BE$1)+CARDS('10-11 Teamsheets'!$H$2:$Z$107,$A161,$CX$2,'10-11 Teamsheets'!$C$2:$C$107,BE$1)+CARDS('11-12 Teamsheets'!$H$2:$Z$119,$A161,$CX$2,'11-12 Teamsheets'!$C$2:$C$119,BE$1)+CARDS('12-13 Teamsheets'!$H$2:$Z$126,$A161,$CX$2,'12-13 Teamsheets'!$C$2:$C$126,BE$1)+CARDS('13-14 Teamsheets'!$H$2:$Z$132,$A161,$CX$2,'13-14 Teamsheets'!$C$2:$C$132,BE$1)+CARDS('14-15 Teamsheets'!$H$2:$Z$136,$A161,$CX$2,'14-15 Teamsheets'!$C$2:$C$136,BE$1)) &amp; "(" &amp; (CARDS('08-09 Teamsheets'!$H$2:$Z$92,$A161,$CX$3,'08-09 Teamsheets'!$C$2:$C$92,BE$1)+CARDS('09-10 Teamsheets'!$H$2:$Z$98,$A161,$CX$3,'09-10 Teamsheets'!$C$2:$C$98,BE$1)+CARDS('10-11 Teamsheets'!$H$2:$Z$107,$A161,$CX$3,'10-11 Teamsheets'!$C$2:$C$107,BE$1)+CARDS('11-12 Teamsheets'!$H$2:$Z$119,$A161,$CX$3,'11-12 Teamsheets'!$C$2:$C$119,BE$1)+CARDS('12-13 Teamsheets'!$H$2:$Z$126,$A161,$CX$3,'12-13 Teamsheets'!$C$2:$C$126,BE$1)+CARDS('13-14 Teamsheets'!$H$2:$Z$132,$A161,$CX$3,'13-14 Teamsheets'!$C$2:$C$132,BE$1)+CARDS('14-15 Teamsheets'!$H$2:$Z$136,$A161,$CX$3,'14-15 Teamsheets'!$C$2:$C$136,BE$1)) &amp; ")"</f>
        <v>0(0)</v>
      </c>
      <c r="BI161" s="82">
        <f>MINS_PLAYED('08-09 Teamsheets'!$H$2:$R$92,$A161,'08-09 Teamsheets'!$C$2:$C$92,BE$1)+MINS_PLAYED('09-10 Teamsheets'!$H$2:$R$98,$A161,'09-10 Teamsheets'!$C$2:$C$98,BE$1)+ MINS_AS_SUB('08-09 Teamsheets'!$S$2:$Z$92,$A161,'08-09 Teamsheets'!$C$2:$C$92,BE$1)+ MINS_AS_SUB('09-10 Teamsheets'!$S$2:$Z$98,$A161,'09-10 Teamsheets'!$C$2:$C$98,BE$1)+MINS_PLAYED('10-11 Teamsheets'!$H$2:$R$107,$A161,'10-11 Teamsheets'!$C$2:$C$107,BE$1)+MINS_AS_SUB('10-11 Teamsheets'!$S$2:$Z$107,$A161,'10-11 Teamsheets'!$C$2:$C$107,BE$1)+MINS_PLAYED('11-12 Teamsheets'!$H$2:$R$119,$A161,'11-12 Teamsheets'!$C$2:$C$119,BE$1)+MINS_AS_SUB('11-12 Teamsheets'!$S$2:$Z$119,$A161,'11-12 Teamsheets'!$C$2:$C$119,BE$1)+MINS_PLAYED('12-13 Teamsheets'!$H$2:$R$126,$A161,'12-13 Teamsheets'!$C$2:$C$126,BE$1)+MINS_AS_SUB('12-13 Teamsheets'!$S$2:$Z$126,$A161,'12-13 Teamsheets'!$C$2:$C$126,BE$1)+MINS_PLAYED('13-14 Teamsheets'!$H$2:$R$132,$A161,'13-14 Teamsheets'!$C$2:$C$132,BE$1)+MINS_AS_SUB('13-14 Teamsheets'!$S$2:$Z$132,$A161,'13-14 Teamsheets'!$C$2:$C$132,BE$1)+MINS_PLAYED('14-15 Teamsheets'!$H$2:$R$136,$A161,'14-15 Teamsheets'!$C$2:$C$136,BE$1)+MINS_AS_SUB('14-15 Teamsheets'!$S$2:$Z$136,$A161,'14-15 Teamsheets'!$C$2:$C$136,BE$1)</f>
        <v>0</v>
      </c>
      <c r="BJ161" s="27" t="str">
        <f>(APPS('07-08 Teamsheets'!$H$2:$R$88,$A161,'07-08 Teamsheets'!$C$2:$C$88,BJ$1)+APPS('08-09 Teamsheets'!$H$2:$R$92,$A161,'08-09 Teamsheets'!$C$2:$C$92,BJ$1)+APPS('09-10 Teamsheets'!$H$2:$R$98,$A161,'09-10 Teamsheets'!$C$2:$C$98,BJ$1)+APPS('10-11 Teamsheets'!$H$2:$R$106,$A161,'10-11 Teamsheets'!$C$2:$C$106,BJ$1)+APPS('11-12 Teamsheets'!$H$2:$R$119,$A161,'11-12 Teamsheets'!$C$2:$C$119,BJ$1)+APPS('12-13 Teamsheets'!$H$2:$R$126,$A161,'12-13 Teamsheets'!$C$2:$C$126,BJ$1)+APPS('13-14 Teamsheets'!$H$2:$R$132,$A161,'13-14 Teamsheets'!$C$2:$C$132,BJ$1)+APPS('14-15 Teamsheets'!$H$2:$R$136,$A161,'14-15 Teamsheets'!$C$2:$C$136,BJ$1)) &amp; "(" &amp; (SUBS('07-08 Teamsheets'!$S$2:$Z$88,$A161,'07-08 Teamsheets'!$C$2:$C$88,BJ$1)+SUBS('08-09 Teamsheets'!$S$2:$Z$92,$A161,'08-09 Teamsheets'!$C$2:$C$92,BJ$1)+SUBS('09-10 Teamsheets'!$S$2:$Z$98,$A161,'09-10 Teamsheets'!$C$2:$C$98,BJ$1)+SUBS('10-11 Teamsheets'!$S$2:$Z$106,$A161,'10-11 Teamsheets'!$C$2:$C$106,BJ$1)+SUBS('11-12 Teamsheets'!$S$2:$Z$119,$A161,'11-12 Teamsheets'!$C$2:$C$119,BJ$1)+SUBS('12-13 Teamsheets'!$S$2:$Z$126,$A161,'12-13 Teamsheets'!$C$2:$C$126,BJ$1)+SUBS('13-14 Teamsheets'!$S$2:$Z$132,$A161,'13-14 Teamsheets'!$C$2:$C$132,BJ$1)+SUBS('14-15 Teamsheets'!$S$2:$Z$136,$A161,'14-15 Teamsheets'!$C$2:$C$136,BJ$1)) &amp; ")"</f>
        <v>0(0)</v>
      </c>
      <c r="BK161" s="27" t="str">
        <f>(GOALS('07-08 Teamsheets'!$H$2:$R$88,$A161,'07-08 Teamsheets'!$C$2:$C$88,BJ$1)+GOALS('08-09 Teamsheets'!$H$2:$R$92,$A161,'08-09 Teamsheets'!$C$2:$C$92,BJ$1)+GOALS('09-10 Teamsheets'!$H$2:$R$98,$A161,'09-10 Teamsheets'!$C$2:$C$98,BJ$1)+GOALS('10-11 Teamsheets'!$H$2:$R$106,$A161,'10-11 Teamsheets'!$C$2:$C$106,BJ$1)+GOALS('11-12 Teamsheets'!$H$2:$R$119,$A161,'11-12 Teamsheets'!$C$2:$C$119,BJ$1)+GOALS('12-13 Teamsheets'!$H$2:$R$126,$A161,'12-13 Teamsheets'!$C$2:$C$126,BJ$1)+GOALS('13-14 Teamsheets'!$H$2:$R$132,$A161,'13-14 Teamsheets'!$C$2:$C$132,BJ$1)+GOALS('14-15 Teamsheets'!$H$2:$R$136,$A161,'14-15 Teamsheets'!$C$2:$C$136,BJ$1)) &amp; "(" &amp; (GOALS('07-08 Teamsheets'!$S$2:$Z$88,$A161,'07-08 Teamsheets'!$C$2:$C$88,BJ$1)+GOALS('08-09 Teamsheets'!$S$2:$Z$92,$A161,'08-09 Teamsheets'!$C$2:$C$92,BJ$1)+GOALS('09-10 Teamsheets'!$S$2:$Z$98,$A161,'09-10 Teamsheets'!$C$2:$C$98,BJ$1)+GOALS('10-11 Teamsheets'!$S$2:$Z$106,$A161,'10-11 Teamsheets'!$C$2:$C$106,BJ$1)+GOALS('11-12 Teamsheets'!$S$2:$Z$119,$A161,'11-12 Teamsheets'!$C$2:$C$119,BJ$1)+GOALS('12-13 Teamsheets'!$S$2:$Z$126,$A161,'12-13 Teamsheets'!$C$2:$C$126,BJ$1)+GOALS('13-14 Teamsheets'!$S$2:$Z$132,$A161,'13-14 Teamsheets'!$C$2:$C$132,BJ$1)+GOALS('14-15 Teamsheets'!$S$2:$Z$136,$A161,'14-15 Teamsheets'!$C$2:$C$136,BJ$1)) &amp; ")"</f>
        <v>0(0)</v>
      </c>
      <c r="BL161" s="27">
        <f>Clean_sheet('07-08 Teamsheets'!$C$2:$H$92,$A161,BJ$1)+Clean_sheet('08-09 Teamsheets'!$C$2:$H$92,$A161,BJ$1)+Clean_sheet('09-10 Teamsheets'!$C$2:$H$98,$A161,BJ$1)+Clean_sheet('10-11 Teamsheets'!$C$2:$H$106,$A161,BJ$1)+Clean_sheet('11-12 Teamsheets'!$C$2:$H$119,$A161,BJ$1)+Clean_sheet('12-13 Teamsheets'!$C$2:$H$126,$A161,BJ$1)+Clean_sheet('13-14 Teamsheets'!$C$2:$H$132,$A161,BJ$1)+Clean_sheet('14-15 Teamsheets'!$C$2:$H$136,$A161,BJ$1)</f>
        <v>0</v>
      </c>
      <c r="BM161" s="27" t="str">
        <f>(CARDS('07-08 Teamsheets'!$H$2:$Z$88,$A161,$CX$2,'07-08 Teamsheets'!$C$2:$C$88,BJ$1)+CARDS('08-09 Teamsheets'!$H$2:$Z$92,$A161,$CX$2,'08-09 Teamsheets'!$C$2:$C$92,BJ$1)+CARDS('09-10 Teamsheets'!$H$2:$Z$98,$A161,$CX$2,'09-10 Teamsheets'!$C$2:$C$98,BJ$1)+CARDS('10-11 Teamsheets'!$H$2:$Z$106,$A161,$CX$2,'10-11 Teamsheets'!$C$2:$C$106,BJ$1)+CARDS('11-12 Teamsheets'!$H$2:$Z$119,$A161,$CX$2,'11-12 Teamsheets'!$C$2:$C$119,BJ$1)+CARDS('12-13 Teamsheets'!$H$2:$Z$126,$A161,$CX$2,'12-13 Teamsheets'!$C$2:$C$126,BJ$1)+CARDS('13-14 Teamsheets'!$H$2:$Z$132,$A161,$CX$2,'13-14 Teamsheets'!$C$2:$C$132,BJ$1)+CARDS('14-15 Teamsheets'!$H$2:$Z$136,$A161,$CX$2,'14-15 Teamsheets'!$C$2:$C$136,BJ$1)) &amp; "(" &amp; (CARDS('07-08 Teamsheets'!$H$2:$Z$88,$A161,$CX$3,'07-08 Teamsheets'!$C$2:$C$88,BJ$1)+CARDS('08-09 Teamsheets'!$H$2:$Z$92,$A161,$CX$3,'08-09 Teamsheets'!$C$2:$C$92,BJ$1)+CARDS('09-10 Teamsheets'!$H$2:$Z$98,$A161,$CX$3,'09-10 Teamsheets'!$C$2:$C$98,BJ$1)+CARDS('10-11 Teamsheets'!$H$2:$Z$106,$A161,$CX$3,'10-11 Teamsheets'!$C$2:$C$106,BJ$1)+CARDS('11-12 Teamsheets'!$H$2:$Z$119,$A161,$CX$3,'11-12 Teamsheets'!$C$2:$C$119,BJ$1)+CARDS('12-13 Teamsheets'!$H$2:$Z$126,$A161,$CX$3,'12-13 Teamsheets'!$C$2:$C$126,BJ$1)+CARDS('13-14 Teamsheets'!$H$2:$Z$132,$A161,$CX$3,'13-14 Teamsheets'!$C$2:$C$132,BJ$1)+CARDS('14-15 Teamsheets'!$H$2:$Z$136,$A161,$CX$3,'14-15 Teamsheets'!$C$2:$C$136,BJ$1)) &amp; ")"</f>
        <v>0(0)</v>
      </c>
      <c r="BN161" s="82">
        <f>MINS_PLAYED('07-08 Teamsheets'!$H$2:$R$88,$A161,'07-08 Teamsheets'!$C$2:$C$88,BJ$1)+MINS_PLAYED('08-09 Teamsheets'!$H$2:$R$92,$A161,'08-09 Teamsheets'!$C$2:$C$92,BJ$1)+MINS_PLAYED('09-10 Teamsheets'!$H$2:$R$98,$A161,'09-10 Teamsheets'!$C$2:$C$98,BJ$1)+MINS_PLAYED('10-11 Teamsheets'!$H$2:$R$106,$A161,'10-11 Teamsheets'!$C$2:$C$106,BJ$1)+MINS_PLAYED('11-12 Teamsheets'!$H$2:$R$119,$A161,'11-12 Teamsheets'!$C$2:$C$119,BJ$1)+MINS_PLAYED('12-13 Teamsheets'!$H$2:$R$126,$A161,'12-13 Teamsheets'!$C$2:$C$126,BJ$1)+MINS_PLAYED('13-14 Teamsheets'!$H$2:$R$132,$A161,'13-14 Teamsheets'!$C$2:$C$132,BJ$1)+MINS_PLAYED('14-15 Teamsheets'!$H$2:$R$136,$A161,'14-15 Teamsheets'!$C$2:$C$136,BJ$1)+MINS_AS_SUB('07-08 Teamsheets'!$S$2:$Z$88,$A161,'07-08 Teamsheets'!$C$2:$C$88,BJ$1)+MINS_AS_SUB('08-09 Teamsheets'!$S$2:$Z$92,$A161,'08-09 Teamsheets'!$C$2:$C$92,BJ$1)+MINS_AS_SUB('09-10 Teamsheets'!$S$2:$Z$98,$A161,'09-10 Teamsheets'!$C$2:$C$98,BJ$1)+MINS_AS_SUB('10-11 Teamsheets'!$S$2:$Z$106,$A161,'10-11 Teamsheets'!$C$2:$C$106,BJ$1)+MINS_AS_SUB('11-12 Teamsheets'!$S$2:$Z$119,$A161,'11-12 Teamsheets'!$C$2:$C$119,BJ$1)+MINS_AS_SUB('12-13 Teamsheets'!$S$2:$Z$126,$A161,'12-13 Teamsheets'!$C$2:$C$126,BJ$1)+MINS_AS_SUB('13-14 Teamsheets'!$S$2:$Z$132,$A161,'13-14 Teamsheets'!$C$2:$C$132,BJ$1)+MINS_AS_SUB('14-15 Teamsheets'!$S$2:$Z$136,$A161,'14-15 Teamsheets'!$C$2:$C$136,BJ$1)</f>
        <v>0</v>
      </c>
      <c r="BO161" s="27" t="str">
        <f>(APPS('07-08 Teamsheets'!$H$2:$R$88,$A161,'07-08 Teamsheets'!$C$2:$C$88,BO$1)+APPS('08-09 Teamsheets'!$H$2:$R$92,$A161,'08-09 Teamsheets'!$C$2:$C$92,BO$1)+APPS('09-10 Teamsheets'!$H$2:$R$98,$A161,'09-10 Teamsheets'!$C$2:$C$98,BO$1)+APPS('10-11 Teamsheets'!$H$2:$R$106,$A161,'10-11 Teamsheets'!$C$2:$C$106,BO$1)+APPS('11-12 Teamsheets'!$H$2:$R$119,$A161,'11-12 Teamsheets'!$C$2:$C$119,BO$1)+APPS('12-13 Teamsheets'!$H$2:$R$126,$A161,'12-13 Teamsheets'!$C$2:$C$126,BO$1)+APPS('13-14 Teamsheets'!$H$2:$R$132,$A161,'13-14 Teamsheets'!$C$2:$C$132,BO$1)+APPS('14-15 Teamsheets'!$H$2:$R$136,$A161,'14-15 Teamsheets'!$C$2:$C$136,BO$1)) &amp; "(" &amp; (SUBS('07-08 Teamsheets'!$S$2:$Z$88,$A161,'07-08 Teamsheets'!$C$2:$C$88,BO$1)+SUBS('08-09 Teamsheets'!$S$2:$Z$92,$A161,'08-09 Teamsheets'!$C$2:$C$92,BO$1)+SUBS('09-10 Teamsheets'!$S$2:$Z$98,$A161,'09-10 Teamsheets'!$C$2:$C$98,BO$1)+SUBS('10-11 Teamsheets'!$S$2:$Z$106,$A161,'10-11 Teamsheets'!$C$2:$C$106,BO$1)+SUBS('11-12 Teamsheets'!$S$2:$Z$119,$A161,'11-12 Teamsheets'!$C$2:$C$119,BO$1)+SUBS('12-13 Teamsheets'!$S$2:$Z$126,$A161,'12-13 Teamsheets'!$C$2:$C$126,BO$1)+SUBS('13-14 Teamsheets'!$S$2:$Z$132,$A161,'13-14 Teamsheets'!$C$2:$C$132,BO$1)+SUBS('14-15 Teamsheets'!$S$2:$Z$136,$A161,'14-15 Teamsheets'!$C$2:$C$136,BO$1)) &amp; ")"</f>
        <v>0(0)</v>
      </c>
      <c r="BP161" s="27" t="str">
        <f>(GOALS('07-08 Teamsheets'!$H$2:$R$88,$A161,'07-08 Teamsheets'!$C$2:$C$88,BO$1)+GOALS('08-09 Teamsheets'!$H$2:$R$92,$A161,'08-09 Teamsheets'!$C$2:$C$92,BO$1)+GOALS('09-10 Teamsheets'!$H$2:$R$98,$A161,'09-10 Teamsheets'!$C$2:$C$98,BO$1)+GOALS('10-11 Teamsheets'!$H$2:$R$106,$A161,'10-11 Teamsheets'!$C$2:$C$106,BO$1)+GOALS('11-12 Teamsheets'!$H$2:$R$119,$A161,'11-12 Teamsheets'!$C$2:$C$119,BO$1)+GOALS('12-13 Teamsheets'!$H$2:$R$126,$A161,'12-13 Teamsheets'!$C$2:$C$126,BO$1)+GOALS('13-14 Teamsheets'!$H$2:$R$132,$A161,'13-14 Teamsheets'!$C$2:$C$132,BO$1)+GOALS('14-15 Teamsheets'!$H$2:$R$136,$A161,'14-15 Teamsheets'!$C$2:$C$136,BO$1)) &amp; "(" &amp; (GOALS('07-08 Teamsheets'!$S$2:$Z$88,$A161,'07-08 Teamsheets'!$C$2:$C$88,BO$1)+GOALS('08-09 Teamsheets'!$S$2:$Z$92,$A161,'08-09 Teamsheets'!$C$2:$C$92,BO$1)+GOALS('09-10 Teamsheets'!$S$2:$Z$98,$A161,'09-10 Teamsheets'!$C$2:$C$98,BO$1)+GOALS('10-11 Teamsheets'!$S$2:$Z$106,$A161,'10-11 Teamsheets'!$C$2:$C$106,BO$1)+GOALS('11-12 Teamsheets'!$S$2:$Z$119,$A161,'11-12 Teamsheets'!$C$2:$C$119,BO$1)+GOALS('12-13 Teamsheets'!$S$2:$Z$126,$A161,'12-13 Teamsheets'!$C$2:$C$126,BO$1)+GOALS('13-14 Teamsheets'!$S$2:$Z$132,$A161,'13-14 Teamsheets'!$C$2:$C$132,BO$1)+GOALS('14-15 Teamsheets'!$S$2:$Z$136,$A161,'14-15 Teamsheets'!$C$2:$C$136,BO$1)) &amp; ")"</f>
        <v>0(0)</v>
      </c>
      <c r="BQ161" s="27">
        <f>Clean_sheet('07-08 Teamsheets'!$C$2:$H$92,$A161,BO$1)+Clean_sheet('08-09 Teamsheets'!$C$2:$H$92,$A161,BO$1)+Clean_sheet('09-10 Teamsheets'!$C$2:$H$98,$A161,BO$1)+Clean_sheet('10-11 Teamsheets'!$C$2:$H$106,$A161,BO$1)+Clean_sheet('11-12 Teamsheets'!$C$2:$H$119,$A161,BO$1)+Clean_sheet('12-13 Teamsheets'!$C$2:$H$126,$A161,BO$1)+Clean_sheet('13-14 Teamsheets'!$C$2:$H$132,$A161,BO$1)+Clean_sheet('14-15 Teamsheets'!$C$2:$H$136,$A161,BO$1)</f>
        <v>0</v>
      </c>
      <c r="BR161" s="27" t="str">
        <f>(CARDS('07-08 Teamsheets'!$H$2:$Z$88,$A161,$CX$2,'07-08 Teamsheets'!$C$2:$C$88,BO$1)+CARDS('08-09 Teamsheets'!$H$2:$Z$92,$A161,$CX$2,'08-09 Teamsheets'!$C$2:$C$92,BO$1)+CARDS('09-10 Teamsheets'!$H$2:$Z$98,$A161,$CX$2,'09-10 Teamsheets'!$C$2:$C$98,BO$1)+CARDS('10-11 Teamsheets'!$H$2:$Z$106,$A161,$CX$2,'10-11 Teamsheets'!$C$2:$C$106,BO$1)+CARDS('11-12 Teamsheets'!$H$2:$Z$119,$A161,$CX$2,'11-12 Teamsheets'!$C$2:$C$119,BO$1)+CARDS('12-13 Teamsheets'!$H$2:$Z$126,$A161,$CX$2,'12-13 Teamsheets'!$C$2:$C$126,BO$1)+CARDS('13-14 Teamsheets'!$H$2:$Z$132,$A161,$CX$2,'13-14 Teamsheets'!$C$2:$C$132,BO$1)+CARDS('14-15 Teamsheets'!$H$2:$Z$136,$A161,$CX$2,'14-15 Teamsheets'!$C$2:$C$136,BO$1)) &amp; "(" &amp; (CARDS('07-08 Teamsheets'!$H$2:$Z$88,$A161,$CX$3,'07-08 Teamsheets'!$C$2:$C$88,BO$1)+CARDS('08-09 Teamsheets'!$H$2:$Z$92,$A161,$CX$3,'08-09 Teamsheets'!$C$2:$C$92,BO$1)+CARDS('09-10 Teamsheets'!$H$2:$Z$98,$A161,$CX$3,'09-10 Teamsheets'!$C$2:$C$98,BO$1)+CARDS('10-11 Teamsheets'!$H$2:$Z$106,$A161,$CX$3,'10-11 Teamsheets'!$C$2:$C$106,BO$1)+CARDS('11-12 Teamsheets'!$H$2:$Z$119,$A161,$CX$3,'11-12 Teamsheets'!$C$2:$C$119,BO$1)+CARDS('12-13 Teamsheets'!$H$2:$Z$126,$A161,$CX$3,'12-13 Teamsheets'!$C$2:$C$126,BO$1)+CARDS('13-14 Teamsheets'!$H$2:$Z$132,$A161,$CX$3,'13-14 Teamsheets'!$C$2:$C$132,BO$1)+CARDS('14-15 Teamsheets'!$H$2:$Z$136,$A161,$CX$3,'14-15 Teamsheets'!$C$2:$C$136,BO$1)) &amp; ")"</f>
        <v>0(0)</v>
      </c>
      <c r="BS161" s="82">
        <f>MINS_PLAYED('07-08 Teamsheets'!$H$2:$R$88,$A161,'07-08 Teamsheets'!$C$2:$C$88,BO$1)+MINS_PLAYED('08-09 Teamsheets'!$H$2:$R$92,$A161,'08-09 Teamsheets'!$C$2:$C$92,BO$1)+MINS_PLAYED('09-10 Teamsheets'!$H$2:$R$98,$A161,'09-10 Teamsheets'!$C$2:$C$98,BO$1)+MINS_PLAYED('10-11 Teamsheets'!$H$2:$R$106,$A161,'10-11 Teamsheets'!$C$2:$C$106,BO$1)+MINS_PLAYED('11-12 Teamsheets'!$H$2:$R$119,$A161,'11-12 Teamsheets'!$C$2:$C$119,BO$1)+MINS_PLAYED('12-13 Teamsheets'!$H$2:$R$126,$A161,'12-13 Teamsheets'!$C$2:$C$126,BO$1)+MINS_PLAYED('13-14 Teamsheets'!$H$2:$R$132,$A161,'13-14 Teamsheets'!$C$2:$C$132,BO$1)+MINS_PLAYED('14-15 Teamsheets'!$H$2:$R$136,$A161,'14-15 Teamsheets'!$C$2:$C$136,BO$1)+MINS_AS_SUB('07-08 Teamsheets'!$S$2:$Z$88,$A161,'07-08 Teamsheets'!$C$2:$C$88,BO$1)+MINS_AS_SUB('08-09 Teamsheets'!$S$2:$Z$92,$A161,'08-09 Teamsheets'!$C$2:$C$92,BO$1)+MINS_AS_SUB('09-10 Teamsheets'!$S$2:$Z$98,$A161,'09-10 Teamsheets'!$C$2:$C$98,BO$1)+MINS_AS_SUB('10-11 Teamsheets'!$S$2:$Z$106,$A161,'10-11 Teamsheets'!$C$2:$C$106,BO$1)+MINS_AS_SUB('11-12 Teamsheets'!$S$2:$Z$119,$A161,'11-12 Teamsheets'!$C$2:$C$119,BO$1)+MINS_AS_SUB('12-13 Teamsheets'!$S$2:$Z$126,$A161,'12-13 Teamsheets'!$C$2:$C$126,BO$1)+MINS_AS_SUB('13-14 Teamsheets'!$S$2:$Z$132,$A161,'13-14 Teamsheets'!$C$2:$C$132,BO$1)+MINS_AS_SUB('14-15 Teamsheets'!$S$2:$Z$136,$A161,'14-15 Teamsheets'!$C$2:$C$136,BO$1)</f>
        <v>0</v>
      </c>
      <c r="BT161" s="71">
        <f>APPS('05-06 Teamsheets'!$H$2:$R$71,$A161,'05-06 Teamsheets'!$C$2:$C$71,B$1)+SUBS('05-06 Teamsheets'!$S$2:$W$71,$A161,'05-06 Teamsheets'!$C$2:$C$71,B$1)+APPS('06-07 Teamsheets'!$H$2:$R$83,$A161,'06-07 Teamsheets'!$C$2:$C$83,G$1)+SUBS('06-07 Teamsheets'!$S$2:$Z$83,$A161,'06-07 Teamsheets'!$C$2:$C$83,G$1)+APPS('07-08 Teamsheets'!$H$2:$R$88,$A161,'07-08 Teamsheets'!$C$2:$C$88,L$1)+SUBS('07-08 Teamsheets'!$S$2:$Z$88,$A161,'07-08 Teamsheets'!$C$2:$C$88,L$1)+APPS('08-09 Teamsheets'!$H$2:$R$92,$A161,'08-09 Teamsheets'!$C$2:$C$92,Q$1)+SUBS('08-09 Teamsheets'!$S$2:$Z$92,$A161,'08-09 Teamsheets'!$C$2:$C$92,Q$1)+APPS('09-10 Teamsheets'!$H$2:$R$98,$A161,'09-10 Teamsheets'!$C$2:$C$98,Q$1)+SUBS('09-10 Teamsheets'!$S$2:$Z$98,$A161,'09-10 Teamsheets'!$C$2:$C$98,Q$1)+APPS('10-11 Teamsheets'!$H$2:$R$107,$A161,'10-11 Teamsheets'!$C$2:$C$107,Q$1)+SUBS('10-11 Teamsheets'!$S$2:$Z$107,$A161,'10-11 Teamsheets'!$C$2:$C$107,Q$1)+APPS('11-12 Teamsheets'!$H$2:$R$119,$A161,'11-12 Teamsheets'!$C$2:$C$119,Q$1)+SUBS('11-12 Teamsheets'!$S$2:$Z$119,$A161,'11-12 Teamsheets'!$C$2:$C$119,Q$1)+APPS('12-13 Teamsheets'!$H$2:$R$126,$A161,'12-13 Teamsheets'!$C$2:$C$126,Q$1)+SUBS('12-13 Teamsheets'!$S$2:$Z$126,$A161,'12-13 Teamsheets'!$C$2:$C$126,Q$1)+APPS('13-14 Teamsheets'!$H$2:$R$132,$A161,'13-14 Teamsheets'!$C$2:$C$132,Q$1)+SUBS('13-14 Teamsheets'!$S$2:$Z$132,$A161,'13-14 Teamsheets'!$C$2:$C$132,Q$1)+APPS('14-15 Teamsheets'!$H$2:$R$136,$A161,'14-15 Teamsheets'!$C$2:$C$136,Q$1)+SUBS('14-15 Teamsheets'!$S$2:$Z$136,$A161,'14-15 Teamsheets'!$C$2:$C$136,Q$1)</f>
        <v>1</v>
      </c>
      <c r="BU161" s="132">
        <v>0</v>
      </c>
      <c r="BV161" s="27">
        <f>APPS('07-08 Teamsheets'!$H$2:$R$88,$A161,'07-08 Teamsheets'!$C$2:$C$88,AZ$1)+SUBS('07-08 Teamsheets'!$S$2:$Z$88,$A161,'07-08 Teamsheets'!$C$2:$C$88,AZ$1)+APPS('11-12 Teamsheets'!$H$2:$R$119,$A161,'11-12 Teamsheets'!$C$2:$C$119,AZ$1)+SUBS('11-12 Teamsheets'!$S$2:$Z$119,$A161,'11-12 Teamsheets'!$C$2:$C$119,AZ$1)+APPS('12-13 Teamsheets'!$H$2:$R$126,$A161,'12-13 Teamsheets'!$C$2:$C$126,AZ$1)+SUBS('12-13 Teamsheets'!$S$2:$Z$126,$A161,'12-13 Teamsheets'!$C$2:$C$126,AZ$1)+APPS('13-14 Teamsheets'!$H$2:$R$132,$A161,'13-14 Teamsheets'!$C$2:$C$132,AZ$1)+SUBS('13-14 Teamsheets'!$S$2:$Z$132,$A161,'13-14 Teamsheets'!$C$2:$C$132,AZ$1)+APPS('14-15 Teamsheets'!$H$2:$R$136,$A161,'14-15 Teamsheets'!$C$2:$C$136,AZ$1)+SUBS('14-15 Teamsheets'!$S$2:$Z$136,$A161,'14-15 Teamsheets'!$C$2:$C$136,AZ$1)+APPS('08-09 Teamsheets'!$H$2:$R$92,$A161,'08-09 Teamsheets'!$C$2:$C$92,BE$1)+APPS('09-10 Teamsheets'!$H$2:$R$98,$A161,'09-10 Teamsheets'!$C$2:$C$98,BE$1)+SUBS('08-09 Teamsheets'!$S$2:$Z$92,$A161,'08-09 Teamsheets'!$C$2:$C$92,BE$1)+SUBS('09-10 Teamsheets'!$S$2:$Z$98,$A161,'09-10 Teamsheets'!$C$2:$C$98,BE$1)+APPS('10-11 Teamsheets'!$H$2:$R$107,$A161,'10-11 Teamsheets'!$C$2:$C$107,BE$1)+SUBS('10-11 Teamsheets'!$S$2:$Z$107,$A161,'10-11 Teamsheets'!$C$2:$C$107,BE$1)+APPS('11-12 Teamsheets'!$H$2:$R$119,$A161,'11-12 Teamsheets'!$C$2:$C$119,BE$1)+SUBS('11-12 Teamsheets'!$S$2:$Z$119,$A161,'11-12 Teamsheets'!$C$2:$C$119,BE$1)+APPS('12-13 Teamsheets'!$H$2:$R$126,$A161,'12-13 Teamsheets'!$C$2:$C$126,BE$1)+SUBS('12-13 Teamsheets'!$S$2:$Z$126,$A161,'12-13 Teamsheets'!$C$2:$C$126,BE$1)+APPS('13-14 Teamsheets'!$H$2:$R$132,$A161,'13-14 Teamsheets'!$C$2:$C$132,BE$1)+SUBS('13-14 Teamsheets'!$S$2:$Z$132,$A161,'13-14 Teamsheets'!$C$2:$C$132,BE$1)+APPS('14-15 Teamsheets'!$H$2:$R$136,$A161,'14-15 Teamsheets'!$C$2:$C$136,BE$1)+SUBS('14-15 Teamsheets'!$S$2:$Z$136,$A161,'14-15 Teamsheets'!$C$2:$C$136,BE$1)</f>
        <v>0</v>
      </c>
      <c r="BW161" s="27">
        <f>APPS('07-08 Teamsheets'!$H$2:$R$88,$A161,'07-08 Teamsheets'!$C$2:$C$88,BJ$1)+APPS('08-09 Teamsheets'!$H$2:$R$92,$A161,'08-09 Teamsheets'!$C$2:$C$92,BJ$1)+APPS('09-10 Teamsheets'!$H$2:$R$98,$A161,'09-10 Teamsheets'!$C$2:$C$98,BJ$1)+SUBS('07-08 Teamsheets'!$S$2:$Z$88,$A161,'07-08 Teamsheets'!$C$2:$C$88,BJ$1)+SUBS('08-09 Teamsheets'!$S$2:$Z$92,$A161,'08-09 Teamsheets'!$C$2:$C$92,BJ$1)+SUBS('09-10 Teamsheets'!$S$2:$Z$98,$A161,'09-10 Teamsheets'!$C$2:$C$98,BJ$1)+APPS('10-11 Teamsheets'!$H$2:$R$107,$A161,'10-11 Teamsheets'!$C$2:$C$107,BJ$1)+SUBS('10-11 Teamsheets'!$S$2:$Z$107,$A161,'10-11 Teamsheets'!$C$2:$C$107,BJ$1)+APPS('11-12 Teamsheets'!$H$2:$R$119,$A161,'11-12 Teamsheets'!$C$2:$C$119,BJ$1)+SUBS('11-12 Teamsheets'!$S$2:$Z$111,$A161,'11-12 Teamsheets'!$C$2:$C$119,BJ$1)+APPS('12-13 Teamsheets'!$H$2:$R$126,$A161,'12-13 Teamsheets'!$C$2:$C$126,BJ$1)+SUBS('12-13 Teamsheets'!$S$2:$Z$118,$A161,'12-13 Teamsheets'!$C$2:$C$126,BJ$1)+APPS('13-14 Teamsheets'!$H$2:$R$132,$A161,'13-14 Teamsheets'!$C$2:$C$132,BJ$1)+SUBS('13-14 Teamsheets'!$S$2:$Z$124,$A161,'13-14 Teamsheets'!$C$2:$C$132,BJ$1)+APPS('14-15 Teamsheets'!$H$2:$R$136,$A161,'14-15 Teamsheets'!$C$2:$C$136,BJ$1)+SUBS('14-15 Teamsheets'!$S$2:$Z$128,$A161,'14-15 Teamsheets'!$C$2:$C$136,BJ$1)</f>
        <v>0</v>
      </c>
      <c r="BX161" s="27">
        <f>APPS('07-08 Teamsheets'!$H$2:$R$88,$A161,'07-08 Teamsheets'!$C$2:$C$88,BO$1)+APPS('08-09 Teamsheets'!$H$2:$R$92,$A161,'08-09 Teamsheets'!$C$2:$C$92,BO$1)+APPS('09-10 Teamsheets'!$H$2:$R$98,$A161,'09-10 Teamsheets'!$C$2:$C$98,BO$1)+SUBS('07-08 Teamsheets'!$S$2:$Z$88,$A161,'07-08 Teamsheets'!$C$2:$C$88,BO$1)+SUBS('08-09 Teamsheets'!$S$2:$Z$92,$A161,'08-09 Teamsheets'!$C$2:$C$92,BO$1)+SUBS('09-10 Teamsheets'!$S$2:$Z$98,$A161,'09-10 Teamsheets'!$C$2:$C$98,BO$1)+APPS('10-11 Teamsheets'!$H$2:$R$107,$A161,'10-11 Teamsheets'!$C$2:$C$107,BO$1)+SUBS('10-11 Teamsheets'!$S$2:$Z$107,$A161,'10-11 Teamsheets'!$C$2:$C$107,BO$1)+APPS('11-12 Teamsheets'!$H$2:$R$119,$A161,'11-12 Teamsheets'!$C$2:$C$119,BO$1)+SUBS('11-12 Teamsheets'!$S$2:$Z$119,$A161,'11-12 Teamsheets'!$C$2:$C$119,BO$1)+APPS('12-13 Teamsheets'!$H$2:$R$126,$A161,'12-13 Teamsheets'!$C$2:$C$126,BO$1)+SUBS('12-13 Teamsheets'!$S$2:$Z$126,$A161,'12-13 Teamsheets'!$C$2:$C$126,BO$1)+APPS('13-14 Teamsheets'!$H$2:$R$132,$A161,'13-14 Teamsheets'!$C$2:$C$132,BO$1)+SUBS('13-14 Teamsheets'!$S$2:$Z$132,$A161,'13-14 Teamsheets'!$C$2:$C$132,BO$1)+APPS('14-15 Teamsheets'!$H$2:$R$136,$A161,'14-15 Teamsheets'!$C$2:$C$136,BO$1)+SUBS('14-15 Teamsheets'!$S$2:$Z$136,$A161,'14-15 Teamsheets'!$C$2:$C$136,BO$1)</f>
        <v>0</v>
      </c>
      <c r="BY161" s="28">
        <f t="shared" si="55"/>
        <v>0</v>
      </c>
      <c r="BZ161" s="27" t="str">
        <f>(APPS('05-06 Teamsheets'!$H$2:$R$71,$A161) + APPS('06-07 Teamsheets'!$H$2:$R$83,$A161) +APPS('07-08 Teamsheets'!$H$2:$R$88,$A161) + APPS('08-09 Teamsheets'!$H$2:$R$92,$A161)+APPS('09-10 Teamsheets'!$H$2:$R$98,$A161)+APPS('10-11 Teamsheets'!$H$2:$R$107,$A161)+APPS('11-12 Teamsheets'!$H$2:$R$119,$A161)+APPS('12-13 Teamsheets'!$H$2:$R$126,$A161)+APPS('13-14 Teamsheets'!$H$2:$R$132,$A161)+APPS('14-15 Teamsheets'!$H$2:$R$136,$A161)) &amp; "(" &amp; (SUBS('05-06 Teamsheets'!$S$2:$W$71,$A161)+SUBS('06-07 Teamsheets'!$S$2:$Z$83,$A161)+SUBS('07-08 Teamsheets'!$S$2:$Z$88,$A161) +SUBS('08-09 Teamsheets'!$S$2:$Z$92,$A161)+SUBS('09-10 Teamsheets'!$S$2:$Z$98,$A161)+SUBS('10-11 Teamsheets'!$S$2:$Z$107,$A161)+SUBS('11-12 Teamsheets'!$S$2:$Z$119,$A161)+SUBS('12-13 Teamsheets'!$S$2:$Z$126,$A161)+SUBS('13-14 Teamsheets'!$S$2:$Z$132,$A161)+SUBS('14-15 Teamsheets'!$S$2:$Z$136,$A161)) &amp; ")"</f>
        <v>1(0)</v>
      </c>
      <c r="CA161" s="28">
        <f t="shared" si="56"/>
        <v>1</v>
      </c>
      <c r="CB161" s="71">
        <f>GOALS('05-06 Teamsheets'!$H$2:$W$71,$A161,'05-06 Teamsheets'!$C$2:$C$71,B$1)+GOALS('06-07 Teamsheets'!$H$2:$Z$83,$A161,'06-07 Teamsheets'!$C$2:$C$83,G$1)+GOALS('07-08 Teamsheets'!$H$2:$Z$88,$A161,'07-08 Teamsheets'!$C$2:$C$88,L$1)+GOALS('08-09 Teamsheets'!$H$2:$Z$92,$A161,'08-09 Teamsheets'!$C$2:$C$92,Q$1)+GOALS('09-10 Teamsheets'!$H$2:$Z$98,$A161,'09-10 Teamsheets'!$C$2:$C$98,Q$1)+GOALS('10-11 Teamsheets'!$H$2:$Z$107,$A161,'10-11 Teamsheets'!$C$2:$C$107,Q$1)+GOALS('11-12 Teamsheets'!$H$2:$Z$119,$A161,'11-12 Teamsheets'!$C$2:$C$119,Q$1)+GOALS('12-13 Teamsheets'!$H$2:$Z$126,$A161,'12-13 Teamsheets'!$C$2:$C$126,Q$1)+GOALS('13-14 Teamsheets'!$H$2:$Z$132,$A161,'13-14 Teamsheets'!$C$2:$C$132,Q$1)+GOALS('14-15 Teamsheets'!$H$2:$Z$136,$A161,'14-15 Teamsheets'!$C$2:$C$136,Q$1)</f>
        <v>0</v>
      </c>
      <c r="CC161" s="27">
        <f>GOALS('05-06 Teamsheets'!$H$2:$W$71,$A161,'05-06 Teamsheets'!$C$2:$C$71,V$1)+GOALS('05-06 Teamsheets'!$H$2:$W$71,$A161,'05-06 Teamsheets'!$C$2:$C$71,AA$1)+GOALS('06-07 Teamsheets'!$H$2:$Z$83,$A161,'06-07 Teamsheets'!$C$2:$C$83,AF$1)+GOALS('06-07 Teamsheets'!$H$2:$Z$83,$A161,'06-07 Teamsheets'!$C$2:$C$83,AK$1)+GOALS('07-08 Teamsheets'!$H$2:$Z$88,$A161,'07-08 Teamsheets'!$C$2:$C$88,AP$1)+GOALS('07-08 Teamsheets'!$H$2:$Z$88,$A161,'07-08 Teamsheets'!$C$2:$C$88,AU$1)+GOALS('07-08 Teamsheets'!$H$2:$Z$88,$A161,'07-08 Teamsheets'!$C$2:$C$88,AZ$1)+GOALS('11-12 Teamsheets'!$H$2:$Z$119,$A161,'11-12 Teamsheets'!$C$2:$C$119,AZ$1)+GOALS('12-13 Teamsheets'!$H$2:$Z$120,$A161,'12-13 Teamsheets'!$C$2:$C$120,AZ$1)+GOALS('13-14 Teamsheets'!$H$2:$Z$126,$A161,'13-14 Teamsheets'!$C$2:$C$126,AZ$1)+GOALS('14-15 Teamsheets'!$H$2:$Z$130,$A161,'14-15 Teamsheets'!$C$2:$C$130,AZ$1)+GOALS('08-09 Teamsheets'!$H$2:$Z$92,$A161,'08-09 Teamsheets'!$C$2:$C$92,BE$1)+GOALS('09-10 Teamsheets'!$H$2:$Z$98,$A161,'09-10 Teamsheets'!$C$2:$C$98,BE$1)+GOALS('10-11 Teamsheets'!$H$2:$Z$107,$A161,'10-11 Teamsheets'!$C$2:$C$107,BE$1)+GOALS('11-12 Teamsheets'!$H$2:$Z$119,$A161,'11-12 Teamsheets'!$C$2:$C$119,BE$1)+GOALS('12-13 Teamsheets'!$H$2:$Z$126,$A161,'12-13 Teamsheets'!$C$2:$C$126,BE$1)+GOALS('13-14 Teamsheets'!$H$2:$Z$132,$A161,'13-14 Teamsheets'!$C$2:$C$132,BE$1)+GOALS('14-15 Teamsheets'!$H$2:$Z$136,$A161,'14-15 Teamsheets'!$C$2:$C$136,BE$1)</f>
        <v>0</v>
      </c>
      <c r="CD161" s="27">
        <f>GOALS('07-08 Teamsheets'!$H$2:$Z$88,$A161,'07-08 Teamsheets'!$C$2:$C$88,BJ$1)
+GOALS('08-09 Teamsheets'!$H$2:$Z$92,$A161,'08-09 Teamsheets'!$C$2:$C$92,BJ$1)
+GOALS('09-10 Teamsheets'!$H$2:$Z$98,$A161,'09-10 Teamsheets'!$C$2:$C$98,BJ$1)
+GOALS('10-11 Teamsheets'!$H$2:$Z$107,$A161,'10-11 Teamsheets'!$C$2:$C$107,BJ$1)
+GOALS('11-12 Teamsheets'!$H$2:$Z$119,$A161,'11-12 Teamsheets'!$C$2:$C$119,BJ$1)
+GOALS('12-13 Teamsheets'!$H$2:$Z$124,$A161,'12-13 Teamsheets'!$C$2:$C$124,BJ$1)+GOALS('13-14 Teamsheets'!$H$2:$Z$130,$A161,'13-14 Teamsheets'!$C$2:$C$130,BJ$1)+GOALS('14-15 Teamsheets'!$H$2:$Z$134,$A161,'14-15 Teamsheets'!$C$2:$C$134,BJ$1)
+GOALS('07-08 Teamsheets'!$H$2:$Z$88,$A161,'07-08 Teamsheets'!$C$2:$C$88,BO$1)
+GOALS('08-09 Teamsheets'!$H$2:$Z$92,$A161,'08-09 Teamsheets'!$C$2:$C$92,BO$1)
+GOALS('09-10 Teamsheets'!$H$2:$Z$98,$A161,'09-10 Teamsheets'!$C$2:$C$98,BO$1)
+GOALS('10-11 Teamsheets'!$H$2:$Z$107,$A161,'10-11 Teamsheets'!$C$2:$C$107,BO$1)
+GOALS('11-12 Teamsheets'!$H$2:$Z$119,$A161,'11-12 Teamsheets'!$C$2:$C$119,BO$1)
+GOALS('12-13 Teamsheets'!$H$2:$Z$126,$A161,'12-13 Teamsheets'!$C$2:$C$126,BO$1)+GOALS('13-14 Teamsheets'!$H$2:$Z$132,$A161,'13-14 Teamsheets'!$C$2:$C$132,BO$1)+GOALS('14-15 Teamsheets'!$H$2:$Z$136,$A161,'14-15 Teamsheets'!$C$2:$C$136,BO$1)</f>
        <v>0</v>
      </c>
      <c r="CE161" s="28">
        <f t="shared" si="57"/>
        <v>0</v>
      </c>
      <c r="CF161" s="27" t="str">
        <f>(GOALS('05-06 Teamsheets'!$H$2:$R$71,$A161) +GOALS('06-07 Teamsheets'!$H$2:$R$83,$A161) +  GOALS('07-08 Teamsheets'!$H$2:$R$88,$A161) + GOALS('08-09 Teamsheets'!$H$2:$R$92,$A161)+GOALS('09-10 Teamsheets'!$H$2:$R$98,$A161)+GOALS('10-11 Teamsheets'!$H$2:$R$107,$A161)+GOALS('11-12 Teamsheets'!$H$2:$R$119,$A161)+GOALS('12-13 Teamsheets'!$H$2:$R$126,$A161)+GOALS('13-14 Teamsheets'!$H$2:$R$132,$A161)+GOALS('14-15 Teamsheets'!$H$2:$R$136,$A161)) &amp; "(" &amp; (GOALS('05-06 Teamsheets'!$S$2:$W$71,$A161)+GOALS('06-07 Teamsheets'!$S$2:$Z$83,$A161)+GOALS('07-08 Teamsheets'!$S$2:$Z$88,$A161)+GOALS('08-09 Teamsheets'!$S$2:$Z$92,$A161)+GOALS('09-10 Teamsheets'!$S$2:$Z$98,$A161)+GOALS('10-11 Teamsheets'!$S$2:$Z$107,$A161)+GOALS('11-12 Teamsheets'!$S$2:$Z$119,$A161)+GOALS('12-13 Teamsheets'!$S$2:$Z$126,$A161)+GOALS('13-14 Teamsheets'!$S$2:$Z$132,$A161)+GOALS('14-15 Teamsheets'!$S$2:$Z$136,$A161)) &amp; ")"</f>
        <v>0(0)</v>
      </c>
      <c r="CG161" s="28">
        <f t="shared" si="58"/>
        <v>0</v>
      </c>
      <c r="CH161" s="71">
        <f t="shared" si="35"/>
        <v>0</v>
      </c>
      <c r="CI161" s="83">
        <f t="shared" si="36"/>
        <v>0</v>
      </c>
      <c r="CJ161" s="77">
        <f t="shared" si="37"/>
        <v>0</v>
      </c>
      <c r="CK161" s="74" t="str">
        <f>(CARDS('05-06 Teamsheets'!$H$2:$W$71,$A161,$CX$2)+CARDS('06-07 Teamsheets'!$H$2:$Z$83,$A161,$CX$2)+CARDS('07-08 Teamsheets'!$H$2:$Z$88,$A161,$CX$2)+CARDS('08-09 Teamsheets'!$H$2:$Z$92,$A161,$CX$2)+CARDS('09-10 Teamsheets'!$H$2:$Z$98,$A161,$CX$2)+CARDS('10-11 Teamsheets'!$H$2:$Z$107,$A161,$CX$2)+CARDS('11-12 Teamsheets'!$H$2:$Z$119,$A161,$CX$2)+CARDS('12-13 Teamsheets'!$H$2:$Z$126,$A161,$CX$2)+CARDS('13-14 Teamsheets'!$H$2:$Z$130,$A161,$CX$2)) &amp; "(" &amp; (CARDS('05-06 Teamsheets'!$H$2:$W$71,$A161,$CX$3)+CARDS('06-07 Teamsheets'!$H$2:$Z$83,$A161,$CX$3)+CARDS('07-08 Teamsheets'!$H$2:$Z$88,$A161,$CX$3)+CARDS('08-09 Teamsheets'!$H$2:$Z$92,$A161,$CX$3)+CARDS('09-10 Teamsheets'!$H$2:$Z$98,$A161,$CX$3)+CARDS('10-11 Teamsheets'!$H$2:$Z$107,$A161,$CX$3)+CARDS('11-12 Teamsheets'!$H$2:$Z$119,$A161,$CX$3)+CARDS('13-14 Teamsheets'!$H$2:$Z$130,$A161,$CX$3)) &amp; ")"</f>
        <v>0(0)</v>
      </c>
      <c r="CL161" s="28">
        <f t="shared" si="53"/>
        <v>90</v>
      </c>
      <c r="CM161" s="28">
        <f t="shared" si="47"/>
        <v>0</v>
      </c>
      <c r="CN161" s="77">
        <f t="shared" si="54"/>
        <v>90</v>
      </c>
      <c r="CO161" s="28">
        <f t="shared" si="51"/>
        <v>90</v>
      </c>
      <c r="CP161" s="28">
        <f t="shared" si="52"/>
        <v>0</v>
      </c>
      <c r="CQ161" s="77">
        <f t="shared" si="24"/>
        <v>0</v>
      </c>
      <c r="CS161" s="71">
        <f t="shared" si="48"/>
        <v>174</v>
      </c>
      <c r="CT161" s="83">
        <f t="shared" si="49"/>
        <v>159</v>
      </c>
      <c r="CU161" s="77">
        <f t="shared" si="50"/>
        <v>101</v>
      </c>
    </row>
    <row r="162" spans="1:102" x14ac:dyDescent="0.2">
      <c r="A162" s="26" t="s">
        <v>202</v>
      </c>
      <c r="B162" s="27" t="s">
        <v>1635</v>
      </c>
      <c r="C162" s="27" t="s">
        <v>1635</v>
      </c>
      <c r="D162" s="27">
        <v>0</v>
      </c>
      <c r="E162" s="27" t="s">
        <v>1635</v>
      </c>
      <c r="F162" s="82">
        <v>0</v>
      </c>
      <c r="G162" s="27" t="s">
        <v>1762</v>
      </c>
      <c r="H162" s="27" t="s">
        <v>1748</v>
      </c>
      <c r="I162" s="27">
        <v>0</v>
      </c>
      <c r="J162" s="27" t="s">
        <v>1688</v>
      </c>
      <c r="K162" s="82">
        <v>3402</v>
      </c>
      <c r="L162" s="27" t="s">
        <v>1831</v>
      </c>
      <c r="M162" s="27" t="s">
        <v>1741</v>
      </c>
      <c r="N162" s="27">
        <v>0</v>
      </c>
      <c r="O162" s="27" t="s">
        <v>1725</v>
      </c>
      <c r="P162" s="82">
        <v>2082</v>
      </c>
      <c r="Q162" s="27" t="str">
        <f>(APPS('08-09 Teamsheets'!$H$2:$R$92,$A162,'08-09 Teamsheets'!$C$2:$C$92,Q$1)+APPS('09-10 Teamsheets'!$H$2:$R$98,$A162,'09-10 Teamsheets'!$C$2:$C$98,Q$1)+APPS('10-11 Teamsheets'!$H$2:$R$107,$A162,'10-11 Teamsheets'!$C$2:$C$107,Q$1)+APPS('11-12 Teamsheets'!$H$2:$R$119,$A162,'11-12 Teamsheets'!$C$2:$C$119,Q$1)+APPS('12-13 Teamsheets'!$H$2:$R$126,$A162,'12-13 Teamsheets'!$C$2:$C$126,Q$1)+APPS('13-14 Teamsheets'!$H$2:$R$132,$A162,'13-14 Teamsheets'!$C$2:$C$132,Q$1)+APPS('14-15 Teamsheets'!$H$2:$R$136,$A162,'14-15 Teamsheets'!$C$2:$C$136,Q$1)) &amp; "(" &amp; (SUBS('08-09 Teamsheets'!$S$2:$Z$92,$A162,'08-09 Teamsheets'!$C$2:$C$92,Q$1)+SUBS('09-10 Teamsheets'!$S$2:$Z$98,$A162,'09-10 Teamsheets'!$C$2:$C$98,Q$1)+SUBS('10-11 Teamsheets'!$S$2:$Z$107,$A162,'10-11 Teamsheets'!$C$2:$C$107,Q$1)+SUBS('11-12 Teamsheets'!$S$2:$Z$119,$A162,'11-12 Teamsheets'!$C$2:$C$119,Q$1)+SUBS('12-13 Teamsheets'!$S$2:$Z$126,$A162,'12-13 Teamsheets'!$C$2:$C$126,Q$1)+SUBS('13-14 Teamsheets'!$S$2:$Z$132,$A162,'13-14 Teamsheets'!$C$2:$C$132,Q$1)+SUBS('14-15 Teamsheets'!$S$2:$Z$136,$A162,'14-15 Teamsheets'!$C$2:$C$136,Q$1)) &amp; ")"</f>
        <v>0(0)</v>
      </c>
      <c r="R162" s="27" t="str">
        <f>(GOALS('08-09 Teamsheets'!$H$2:$R$92,$A162,'08-09 Teamsheets'!$C$2:$C$92,Q$1)+GOALS('09-10 Teamsheets'!$H$2:$R$98,$A162,'09-10 Teamsheets'!$C$2:$C$98,Q$1)+GOALS('10-11 Teamsheets'!$H$2:$R$107,$A162,'10-11 Teamsheets'!$C$2:$C$107,Q$1)+GOALS('11-12 Teamsheets'!$H$2:$R$119,$A162,'11-12 Teamsheets'!$C$2:$C$119,Q$1)+GOALS('12-13 Teamsheets'!$H$2:$R$126,$A162,'12-13 Teamsheets'!$C$2:$C$126,Q$1)+GOALS('13-14 Teamsheets'!$H$2:$R$132,$A162,'13-14 Teamsheets'!$C$2:$C$132,Q$1)+GOALS('14-15 Teamsheets'!$H$2:$R$136,$A162,'14-15 Teamsheets'!$C$2:$C$136,Q$1)) &amp; "(" &amp; (GOALS('08-09 Teamsheets'!$S$2:$Z$92,$A162,'08-09 Teamsheets'!$C$2:$C$92,Q$1)+GOALS('09-10 Teamsheets'!$S$2:$Z$98,$A162,'09-10 Teamsheets'!$C$2:$C$98,Q$1)+GOALS('10-11 Teamsheets'!$S$2:$Z$107,$A162,'10-11 Teamsheets'!$C$2:$C$107,Q$1)+GOALS('11-12 Teamsheets'!$S$2:$Z$119,$A162,'11-12 Teamsheets'!$C$2:$C$119,Q$1)+GOALS('12-13 Teamsheets'!$S$2:$Z$126,$A162,'12-13 Teamsheets'!$C$2:$C$126,Q$1)+GOALS('13-14 Teamsheets'!$S$2:$Z$132,$A162,'13-14 Teamsheets'!$C$2:$C$132,Q$1)+GOALS('14-15 Teamsheets'!$S$2:$Z$136,$A162,'14-15 Teamsheets'!$C$2:$C$136,Q$1)) &amp; ")"</f>
        <v>0(0)</v>
      </c>
      <c r="S162" s="27">
        <f>Clean_sheet('08-09 Teamsheets'!$C$2:$H$92,$A162,Q$1)+Clean_sheet('09-10 Teamsheets'!$C$2:$H$98,$A162,Q$1)+Clean_sheet('10-11 Teamsheets'!$C$2:$H$107,$A162,Q$1)+Clean_sheet('11-12 Teamsheets'!$C$2:$H$119,$A162,Q$1)+Clean_sheet('12-13 Teamsheets'!$C$2:$H$126,$A162,Q$1)+Clean_sheet('13-14 Teamsheets'!$C$2:$H$132,$A162,Q$1)+Clean_sheet('14-15 Teamsheets'!$C$2:$H$136,$A162,Q$1)</f>
        <v>0</v>
      </c>
      <c r="T162" s="27" t="str">
        <f>(CARDS('08-09 Teamsheets'!$H$2:$Z$92,$A162,$CX$2,'08-09 Teamsheets'!$C$2:$C$92,Q$1)+CARDS('09-10 Teamsheets'!$H$2:$Z$98,$A162,$CX$2,'09-10 Teamsheets'!$C$2:$C$98,Q$1)+CARDS('10-11 Teamsheets'!$H$2:$Z$107,$A162,$CX$2,'10-11 Teamsheets'!$C$2:$C$107,Q$1)+CARDS('11-12 Teamsheets'!$H$2:$Z$119,$A162,$CX$2,'11-12 Teamsheets'!$C$2:$C$119,Q$1)+CARDS('12-13 Teamsheets'!$H$2:$Z$126,$A162,$CX$2,'12-13 Teamsheets'!$C$2:$C$126,Q$1)+CARDS('13-14 Teamsheets'!$H$2:$Z$132,$A162,$CX$2,'13-14 Teamsheets'!$C$2:$C$132,Q$1)+CARDS('14-15 Teamsheets'!$H$2:$Z$136,$A162,$CX$2,'14-15 Teamsheets'!$C$2:$C$136,Q$1)) &amp; "(" &amp; (CARDS('08-09 Teamsheets'!$H$2:$Z$92,$A162,$CX$3,'08-09 Teamsheets'!$C$2:$C$92,Q$1)+CARDS('09-10 Teamsheets'!$H$2:$Z$98,$A162,$CX$3,'09-10 Teamsheets'!$C$2:$C$98,Q$1)+CARDS('10-11 Teamsheets'!$H$2:$Z$107,$A162,$CX$3,'10-11 Teamsheets'!$C$2:$C$107,Q$1)+CARDS('11-12 Teamsheets'!$H$2:$Z$119,$A162,$CX$3,'11-12 Teamsheets'!$C$2:$C$119,Q$1)+CARDS('12-13 Teamsheets'!$H$2:$Z$126,$A162,$CX$3,'12-13 Teamsheets'!$C$2:$C$126,Q$1)+CARDS('13-14 Teamsheets'!$H$2:$Z$132,$A162,$CX$3,'13-14 Teamsheets'!$C$2:$C$132,Q$1)+CARDS('14-15 Teamsheets'!$H$2:$Z$136,$A162,$CX$3,'14-15 Teamsheets'!$C$2:$C$136,Q$1)) &amp; ")"</f>
        <v>0(0)</v>
      </c>
      <c r="U162" s="82">
        <f>MINS_PLAYED('08-09 Teamsheets'!$H$2:$R$92,$A162,'08-09 Teamsheets'!$C$2:$C$92,Q$1)+MINS_PLAYED('09-10 Teamsheets'!$H$2:$R$98,$A162,'09-10 Teamsheets'!$C$2:$C$98,Q$1)+ MINS_AS_SUB('08-09 Teamsheets'!$S$2:$Z$92,$A162,'08-09 Teamsheets'!$C$2:$C$92,Q$1)+ MINS_AS_SUB('09-10 Teamsheets'!$S$2:$Z$98,$A162,'09-10 Teamsheets'!$C$2:$C$98,Q$1)+MINS_PLAYED('10-11 Teamsheets'!$H$2:$R$107,$A162,'10-11 Teamsheets'!$C$2:$C$107,Q$1)+MINS_AS_SUB('10-11 Teamsheets'!$S$2:$Z$107,$A162,'10-11 Teamsheets'!$C$2:$C$107,Q$1)+MINS_PLAYED('11-12 Teamsheets'!$H$2:$R$119,$A162,'11-12 Teamsheets'!$C$2:$C$119,Q$1)+MINS_AS_SUB('11-12 Teamsheets'!$S$2:$Z$119,$A162,'11-12 Teamsheets'!$C$2:$C$119,Q$1)+MINS_PLAYED('12-13 Teamsheets'!$H$2:$R$126,$A162,'12-13 Teamsheets'!$C$2:$C$126,Q$1)+MINS_AS_SUB('12-13 Teamsheets'!$S$2:$Z$126,$A162,'12-13 Teamsheets'!$C$2:$C$126,Q$1)+MINS_PLAYED('13-14 Teamsheets'!$H$2:$R$132,$A162,'13-14 Teamsheets'!$C$2:$C$132,Q$1)+MINS_AS_SUB('13-14 Teamsheets'!$S$2:$Z$132,$A162,'13-14 Teamsheets'!$C$2:$C$132,Q$1)+MINS_PLAYED('14-15 Teamsheets'!$H$2:$R$136,$A162,'14-15 Teamsheets'!$C$2:$C$136,Q$1)+MINS_AS_SUB('14-15 Teamsheets'!$S$2:$Z$136,$A162,'14-15 Teamsheets'!$C$2:$C$136,Q$1)</f>
        <v>0</v>
      </c>
      <c r="V162" s="27" t="s">
        <v>1635</v>
      </c>
      <c r="W162" s="27" t="s">
        <v>1635</v>
      </c>
      <c r="X162" s="27">
        <v>0</v>
      </c>
      <c r="Y162" s="27" t="s">
        <v>1635</v>
      </c>
      <c r="Z162" s="82">
        <v>0</v>
      </c>
      <c r="AA162" s="27" t="s">
        <v>1635</v>
      </c>
      <c r="AB162" s="27" t="s">
        <v>1635</v>
      </c>
      <c r="AC162" s="27">
        <v>0</v>
      </c>
      <c r="AD162" s="27" t="s">
        <v>1635</v>
      </c>
      <c r="AE162" s="82">
        <v>0</v>
      </c>
      <c r="AF162" s="27" t="s">
        <v>1651</v>
      </c>
      <c r="AG162" s="27" t="s">
        <v>1647</v>
      </c>
      <c r="AH162" s="27">
        <v>0</v>
      </c>
      <c r="AI162" s="27" t="s">
        <v>1638</v>
      </c>
      <c r="AJ162" s="82">
        <v>390</v>
      </c>
      <c r="AK162" s="27" t="s">
        <v>1654</v>
      </c>
      <c r="AL162" s="27" t="s">
        <v>1651</v>
      </c>
      <c r="AM162" s="27">
        <v>0</v>
      </c>
      <c r="AN162" s="27" t="s">
        <v>1635</v>
      </c>
      <c r="AO162" s="82">
        <v>354</v>
      </c>
      <c r="AP162" s="27" t="s">
        <v>1635</v>
      </c>
      <c r="AQ162" s="27" t="s">
        <v>1635</v>
      </c>
      <c r="AR162" s="27">
        <v>0</v>
      </c>
      <c r="AS162" s="27" t="s">
        <v>1635</v>
      </c>
      <c r="AT162" s="82">
        <v>0</v>
      </c>
      <c r="AU162" s="27" t="s">
        <v>1707</v>
      </c>
      <c r="AV162" s="27" t="s">
        <v>1652</v>
      </c>
      <c r="AW162" s="27">
        <v>0</v>
      </c>
      <c r="AX162" s="27" t="s">
        <v>1635</v>
      </c>
      <c r="AY162" s="82">
        <v>134</v>
      </c>
      <c r="AZ162" s="27" t="str">
        <f>(APPS('07-08 Teamsheets'!$H$2:$R$88,$A162,'07-08 Teamsheets'!$C$2:$C$88,AZ$1)+APPS('11-12 Teamsheets'!$H$2:$R$119,$A162,'11-12 Teamsheets'!$C$2:$C$119,AZ$1)+APPS('12-13 Teamsheets'!$H$2:$R$126,$A162,'12-13 Teamsheets'!$C$2:$C$126,AZ$1)+APPS('13-14 Teamsheets'!$H$2:$R$132,$A162,'13-14 Teamsheets'!$C$2:$C$132,AZ$1)+APPS('14-15 Teamsheets'!$H$2:$R$136,$A162,'14-15 Teamsheets'!$C$2:$C$136,AZ$1)) &amp; "(" &amp; (SUBS('07-08 Teamsheets'!$S$2:$Z$88,$A162,'07-08 Teamsheets'!$C$2:$C$88,AZ$1)+SUBS('11-12 Teamsheets'!$S$2:$Z$119,$A162,'11-12 Teamsheets'!$C$2:$C$119,AZ$1)+SUBS('12-13 Teamsheets'!$S$2:$Z$126,$A162,'12-13 Teamsheets'!$C$2:$C$126,AZ$1)+SUBS('13-14 Teamsheets'!$S$2:$Z$132,$A162,'13-14 Teamsheets'!$C$2:$C$132,AZ$1)+SUBS('14-15 Teamsheets'!$S$2:$Z$136,$A162,'14-15 Teamsheets'!$C$2:$C$136,AZ$1)) &amp; ")"</f>
        <v>1(1)</v>
      </c>
      <c r="BA162" s="27" t="str">
        <f>(GOALS('07-08 Teamsheets'!$H$2:$R$88,$A162,'07-08 Teamsheets'!$C$2:$C$88,AZ$1)+GOALS('11-12 Teamsheets'!$H$2:$R$119,$A162,'11-12 Teamsheets'!$C$2:$C$119,AZ$1)+GOALS('12-13 Teamsheets'!$H$2:$R$126,$A162,'12-13 Teamsheets'!$C$2:$C$126,AZ$1)+GOALS('13-14 Teamsheets'!$H$2:$R$132,$A162,'13-14 Teamsheets'!$C$2:$C$132,AZ$1)+GOALS('14-15 Teamsheets'!$H$2:$R$136,$A162,'14-15 Teamsheets'!$C$2:$C$136,AZ$1)) &amp; "(" &amp; (GOALS('07-08 Teamsheets'!$S$2:$Z$88,$A162,'07-08 Teamsheets'!$C$2:$C$88,AZ$1)+GOALS('11-12 Teamsheets'!$S$2:$Z$119,$A162,'11-12 Teamsheets'!$C$2:$C$119,AZ$1)+GOALS('12-13 Teamsheets'!$S$2:$Z$126,$A162,'12-13 Teamsheets'!$C$2:$C$126,AZ$1)+GOALS('13-14 Teamsheets'!$S$2:$Z$132,$A162,'13-14 Teamsheets'!$C$2:$C$132,AZ$1)+GOALS('14-15 Teamsheets'!$S$2:$Z$136,$A162,'14-15 Teamsheets'!$C$2:$C$136,AZ$1)) &amp; ")"</f>
        <v>0(1)</v>
      </c>
      <c r="BB162" s="27">
        <f>Clean_sheet('07-08 Teamsheets'!$C$2:$H$92,$A162,AZ$1)+Clean_sheet('11-12 Teamsheets'!$C$2:$H$119,$A162,AZ$1)+Clean_sheet('12-13 Teamsheets'!$C$2:$H$126,$A162,AZ$1)+Clean_sheet('13-14 Teamsheets'!$C$2:$H$132,$A162,AZ$1)+Clean_sheet('14-15 Teamsheets'!$C$2:$H$136,$A162,AZ$1)</f>
        <v>0</v>
      </c>
      <c r="BC162" s="27" t="str">
        <f>(CARDS('07-08 Teamsheets'!$H$2:$Z$88,$A162,$CX$2,'07-08 Teamsheets'!$C$2:$C$88,AZ$1)+CARDS('11-12 Teamsheets'!$H$2:$Z$119,$A162,$CX$2,'11-12 Teamsheets'!$C$2:$C$119,AZ$1)+CARDS('12-13 Teamsheets'!$H$2:$Z$126,$A162,$CX$2,'12-13 Teamsheets'!$C$2:$C$126,AZ$1)+CARDS('13-14 Teamsheets'!$H$2:$Z$132,$A162,$CX$2,'13-14 Teamsheets'!$C$2:$C$132,AZ$1)+CARDS('14-15 Teamsheets'!$H$2:$Z$136,$A162,$CX$2,'14-15 Teamsheets'!$C$2:$C$136,AZ$1)) &amp; "(" &amp; (CARDS('07-08 Teamsheets'!$H$2:$Z$88,$A162,$CX$3,'07-08 Teamsheets'!$C$2:$C$88,AZ$1)+CARDS('11-12 Teamsheets'!$H$2:$Z$119,$A162,$CX$3,'11-12 Teamsheets'!$C$2:$C$119,AZ$1)+CARDS('12-13 Teamsheets'!$H$2:$Z$126,$A162,$CX$3,'12-13 Teamsheets'!$C$2:$C$126,AZ$1)+CARDS('13-14 Teamsheets'!$H$2:$Z$132,$A162,$CX$3,'13-14 Teamsheets'!$C$2:$C$132,AZ$1)+CARDS('14-15 Teamsheets'!$H$2:$Z$136,$A162,$CX$3,'14-15 Teamsheets'!$C$2:$C$136,AZ$1)) &amp; ")"</f>
        <v>0(0)</v>
      </c>
      <c r="BD162" s="82">
        <f>MINS_PLAYED('07-08 Teamsheets'!$H$2:$R$88,$A162,'07-08 Teamsheets'!$C$2:$C$88,AZ$1)+MINS_PLAYED('11-12 Teamsheets'!$H$2:$R$119,$A162,'11-12 Teamsheets'!$C$2:$C$119,AZ$1)+MINS_PLAYED('12-13 Teamsheets'!$H$2:$R$126,$A162,'12-13 Teamsheets'!$C$2:$C$126,AZ$1)+MINS_PLAYED('13-14 Teamsheets'!$H$2:$R$132,$A162,'13-14 Teamsheets'!$C$2:$C$132,AZ$1)+MINS_PLAYED('14-15 Teamsheets'!$H$2:$R$136,$A162,'14-15 Teamsheets'!$C$2:$C$136,AZ$1)+MINS_AS_SUB('07-08 Teamsheets'!$S$2:$Z$88,$A162,'07-08 Teamsheets'!$C$2:$C$88,AZ$1)+MINS_AS_SUB('11-12 Teamsheets'!$S$2:$Z$119,$A162,'11-12 Teamsheets'!$C$2:$C$119,AZ$1)+MINS_AS_SUB('12-13 Teamsheets'!$S$2:$Z$126,$A162,'12-13 Teamsheets'!$C$2:$C$126,AZ$1)+MINS_AS_SUB('13-14 Teamsheets'!$S$2:$Z$132,$A162,'13-14 Teamsheets'!$C$2:$C$132,AZ$1)+MINS_AS_SUB('14-15 Teamsheets'!$S$2:$Z$136,$A162,'14-15 Teamsheets'!$C$2:$C$136,AZ$1)</f>
        <v>111</v>
      </c>
      <c r="BE162" s="27" t="str">
        <f>(APPS('08-09 Teamsheets'!$H$2:$R$92,$A162,'08-09 Teamsheets'!$C$2:$C$92,BE$1)+APPS('09-10 Teamsheets'!$H$2:$R$98,$A162,'09-10 Teamsheets'!$C$2:$C$98,BE$1)+APPS('10-11 Teamsheets'!$H$2:$R$107,$A162,'10-11 Teamsheets'!$C$2:$C$107,BE$1)+APPS('11-12 Teamsheets'!$H$2:$R$119,$A162,'11-12 Teamsheets'!$C$2:$C$119,BE$1)+APPS('12-13 Teamsheets'!$H$2:$R$126,$A162,'12-13 Teamsheets'!$C$2:$C$126,BE$1)+APPS('13-14 Teamsheets'!$H$2:$R$132,$A162,'13-14 Teamsheets'!$C$2:$C$132,BE$1)+APPS('14-15 Teamsheets'!$H$2:$R$136,$A162,'14-15 Teamsheets'!$C$2:$C$136,BE$1)) &amp; "(" &amp; (SUBS('08-09 Teamsheets'!$S$2:$Z$92,$A162,'08-09 Teamsheets'!$C$2:$C$92,BE$1)+SUBS('09-10 Teamsheets'!$S$2:$Z$98,$A162,'09-10 Teamsheets'!$C$2:$C$98,BE$1)+SUBS('10-11 Teamsheets'!$S$2:$Z$107,$A162,'10-11 Teamsheets'!$C$2:$C$107,BE$1)+SUBS('11-12 Teamsheets'!$S$2:$Z$119,$A162,'11-12 Teamsheets'!$C$2:$C$119,BE$1)+SUBS('12-13 Teamsheets'!$S$2:$Z$126,$A162,'12-13 Teamsheets'!$C$2:$C$126,BE$1)+SUBS('13-14 Teamsheets'!$S$2:$Z$132,$A162,'13-14 Teamsheets'!$C$2:$C$132,BE$1)+SUBS('14-15 Teamsheets'!$S$2:$Z$136,$A162,'14-15 Teamsheets'!$C$2:$C$136,BE$1)) &amp; ")"</f>
        <v>0(0)</v>
      </c>
      <c r="BF162" s="27" t="str">
        <f>(GOALS('08-09 Teamsheets'!$H$2:$R$92,$A162,'08-09 Teamsheets'!$C$2:$C$92,BE$1)+GOALS('09-10 Teamsheets'!$H$2:$R$98,$A162,'09-10 Teamsheets'!$C$2:$C$98,BE$1)+GOALS('10-11 Teamsheets'!$H$2:$R$107,$A162,'10-11 Teamsheets'!$C$2:$C$107,BE$1)+GOALS('11-12 Teamsheets'!$H$2:$R$119,$A162,'11-12 Teamsheets'!$C$2:$C$119,BE$1)+GOALS('12-13 Teamsheets'!$H$2:$R$126,$A162,'12-13 Teamsheets'!$C$2:$C$126,BE$1)+GOALS('13-14 Teamsheets'!$H$2:$R$132,$A162,'13-14 Teamsheets'!$C$2:$C$132,BE$1)+GOALS('14-15 Teamsheets'!$H$2:$R$136,$A162,'14-15 Teamsheets'!$C$2:$C$136,BE$1)) &amp; "(" &amp; (GOALS('08-09 Teamsheets'!$S$2:$Z$92,$A162,'08-09 Teamsheets'!$C$2:$C$92,BE$1)+GOALS('09-10 Teamsheets'!$S$2:$Z$98,$A162,'09-10 Teamsheets'!$C$2:$C$98,BE$1)+GOALS('10-11 Teamsheets'!$S$2:$Z$107,$A162,'10-11 Teamsheets'!$C$2:$C$107,BE$1)+GOALS('11-12 Teamsheets'!$S$2:$Z$119,$A162,'11-12 Teamsheets'!$C$2:$C$119,BE$1)+GOALS('12-13 Teamsheets'!$S$2:$Z$126,$A162,'12-13 Teamsheets'!$C$2:$C$126,BE$1)+GOALS('13-14 Teamsheets'!$S$2:$Z$132,$A162,'13-14 Teamsheets'!$C$2:$C$132,BE$1)+GOALS('14-15 Teamsheets'!$S$2:$Z$136,$A162,'14-15 Teamsheets'!$C$2:$C$136,BE$1)) &amp; ")"</f>
        <v>0(0)</v>
      </c>
      <c r="BG162" s="27">
        <f>Clean_sheet('08-09 Teamsheets'!$C$2:$H$92,$A162,BE$1)+Clean_sheet('09-10 Teamsheets'!$C$2:$H$98,$A162,BE$1)+Clean_sheet('10-11 Teamsheets'!$C$2:$H$107,$A162,BE$1)+Clean_sheet('11-12 Teamsheets'!$C$2:$H$119,$A162,BE$1)+Clean_sheet('12-13 Teamsheets'!$C$2:$H$126,$A162,BE$1)+Clean_sheet('13-14 Teamsheets'!$C$2:$H$132,$A162,BE$1)+Clean_sheet('14-15 Teamsheets'!$C$2:$H$136,$A162,BE$1)</f>
        <v>0</v>
      </c>
      <c r="BH162" s="27" t="str">
        <f>(CARDS('08-09 Teamsheets'!$H$2:$Z$92,$A162,$CX$2,'08-09 Teamsheets'!$C$2:$C$92,BE$1)+CARDS('09-10 Teamsheets'!$H$2:$Z$98,$A162,$CX$2,'09-10 Teamsheets'!$C$2:$C$98,BE$1)+CARDS('10-11 Teamsheets'!$H$2:$Z$107,$A162,$CX$2,'10-11 Teamsheets'!$C$2:$C$107,BE$1)+CARDS('11-12 Teamsheets'!$H$2:$Z$119,$A162,$CX$2,'11-12 Teamsheets'!$C$2:$C$119,BE$1)+CARDS('12-13 Teamsheets'!$H$2:$Z$126,$A162,$CX$2,'12-13 Teamsheets'!$C$2:$C$126,BE$1)+CARDS('13-14 Teamsheets'!$H$2:$Z$132,$A162,$CX$2,'13-14 Teamsheets'!$C$2:$C$132,BE$1)+CARDS('14-15 Teamsheets'!$H$2:$Z$136,$A162,$CX$2,'14-15 Teamsheets'!$C$2:$C$136,BE$1)) &amp; "(" &amp; (CARDS('08-09 Teamsheets'!$H$2:$Z$92,$A162,$CX$3,'08-09 Teamsheets'!$C$2:$C$92,BE$1)+CARDS('09-10 Teamsheets'!$H$2:$Z$98,$A162,$CX$3,'09-10 Teamsheets'!$C$2:$C$98,BE$1)+CARDS('10-11 Teamsheets'!$H$2:$Z$107,$A162,$CX$3,'10-11 Teamsheets'!$C$2:$C$107,BE$1)+CARDS('11-12 Teamsheets'!$H$2:$Z$119,$A162,$CX$3,'11-12 Teamsheets'!$C$2:$C$119,BE$1)+CARDS('12-13 Teamsheets'!$H$2:$Z$126,$A162,$CX$3,'12-13 Teamsheets'!$C$2:$C$126,BE$1)+CARDS('13-14 Teamsheets'!$H$2:$Z$132,$A162,$CX$3,'13-14 Teamsheets'!$C$2:$C$132,BE$1)+CARDS('14-15 Teamsheets'!$H$2:$Z$136,$A162,$CX$3,'14-15 Teamsheets'!$C$2:$C$136,BE$1)) &amp; ")"</f>
        <v>0(0)</v>
      </c>
      <c r="BI162" s="82">
        <f>MINS_PLAYED('08-09 Teamsheets'!$H$2:$R$92,$A162,'08-09 Teamsheets'!$C$2:$C$92,BE$1)+MINS_PLAYED('09-10 Teamsheets'!$H$2:$R$98,$A162,'09-10 Teamsheets'!$C$2:$C$98,BE$1)+ MINS_AS_SUB('08-09 Teamsheets'!$S$2:$Z$92,$A162,'08-09 Teamsheets'!$C$2:$C$92,BE$1)+ MINS_AS_SUB('09-10 Teamsheets'!$S$2:$Z$98,$A162,'09-10 Teamsheets'!$C$2:$C$98,BE$1)+MINS_PLAYED('10-11 Teamsheets'!$H$2:$R$107,$A162,'10-11 Teamsheets'!$C$2:$C$107,BE$1)+MINS_AS_SUB('10-11 Teamsheets'!$S$2:$Z$107,$A162,'10-11 Teamsheets'!$C$2:$C$107,BE$1)+MINS_PLAYED('11-12 Teamsheets'!$H$2:$R$119,$A162,'11-12 Teamsheets'!$C$2:$C$119,BE$1)+MINS_AS_SUB('11-12 Teamsheets'!$S$2:$Z$119,$A162,'11-12 Teamsheets'!$C$2:$C$119,BE$1)+MINS_PLAYED('12-13 Teamsheets'!$H$2:$R$126,$A162,'12-13 Teamsheets'!$C$2:$C$126,BE$1)+MINS_AS_SUB('12-13 Teamsheets'!$S$2:$Z$126,$A162,'12-13 Teamsheets'!$C$2:$C$126,BE$1)+MINS_PLAYED('13-14 Teamsheets'!$H$2:$R$132,$A162,'13-14 Teamsheets'!$C$2:$C$132,BE$1)+MINS_AS_SUB('13-14 Teamsheets'!$S$2:$Z$132,$A162,'13-14 Teamsheets'!$C$2:$C$132,BE$1)+MINS_PLAYED('14-15 Teamsheets'!$H$2:$R$136,$A162,'14-15 Teamsheets'!$C$2:$C$136,BE$1)+MINS_AS_SUB('14-15 Teamsheets'!$S$2:$Z$136,$A162,'14-15 Teamsheets'!$C$2:$C$136,BE$1)</f>
        <v>0</v>
      </c>
      <c r="BJ162" s="27" t="str">
        <f>(APPS('07-08 Teamsheets'!$H$2:$R$88,$A162,'07-08 Teamsheets'!$C$2:$C$88,BJ$1)+APPS('08-09 Teamsheets'!$H$2:$R$92,$A162,'08-09 Teamsheets'!$C$2:$C$92,BJ$1)+APPS('09-10 Teamsheets'!$H$2:$R$98,$A162,'09-10 Teamsheets'!$C$2:$C$98,BJ$1)+APPS('10-11 Teamsheets'!$H$2:$R$106,$A162,'10-11 Teamsheets'!$C$2:$C$106,BJ$1)+APPS('11-12 Teamsheets'!$H$2:$R$119,$A162,'11-12 Teamsheets'!$C$2:$C$119,BJ$1)+APPS('12-13 Teamsheets'!$H$2:$R$126,$A162,'12-13 Teamsheets'!$C$2:$C$126,BJ$1)+APPS('13-14 Teamsheets'!$H$2:$R$132,$A162,'13-14 Teamsheets'!$C$2:$C$132,BJ$1)+APPS('14-15 Teamsheets'!$H$2:$R$136,$A162,'14-15 Teamsheets'!$C$2:$C$136,BJ$1)) &amp; "(" &amp; (SUBS('07-08 Teamsheets'!$S$2:$Z$88,$A162,'07-08 Teamsheets'!$C$2:$C$88,BJ$1)+SUBS('08-09 Teamsheets'!$S$2:$Z$92,$A162,'08-09 Teamsheets'!$C$2:$C$92,BJ$1)+SUBS('09-10 Teamsheets'!$S$2:$Z$98,$A162,'09-10 Teamsheets'!$C$2:$C$98,BJ$1)+SUBS('10-11 Teamsheets'!$S$2:$Z$106,$A162,'10-11 Teamsheets'!$C$2:$C$106,BJ$1)+SUBS('11-12 Teamsheets'!$S$2:$Z$119,$A162,'11-12 Teamsheets'!$C$2:$C$119,BJ$1)+SUBS('12-13 Teamsheets'!$S$2:$Z$126,$A162,'12-13 Teamsheets'!$C$2:$C$126,BJ$1)+SUBS('13-14 Teamsheets'!$S$2:$Z$132,$A162,'13-14 Teamsheets'!$C$2:$C$132,BJ$1)+SUBS('14-15 Teamsheets'!$S$2:$Z$136,$A162,'14-15 Teamsheets'!$C$2:$C$136,BJ$1)) &amp; ")"</f>
        <v>1(0)</v>
      </c>
      <c r="BK162" s="27" t="str">
        <f>(GOALS('07-08 Teamsheets'!$H$2:$R$88,$A162,'07-08 Teamsheets'!$C$2:$C$88,BJ$1)+GOALS('08-09 Teamsheets'!$H$2:$R$92,$A162,'08-09 Teamsheets'!$C$2:$C$92,BJ$1)+GOALS('09-10 Teamsheets'!$H$2:$R$98,$A162,'09-10 Teamsheets'!$C$2:$C$98,BJ$1)+GOALS('10-11 Teamsheets'!$H$2:$R$106,$A162,'10-11 Teamsheets'!$C$2:$C$106,BJ$1)+GOALS('11-12 Teamsheets'!$H$2:$R$119,$A162,'11-12 Teamsheets'!$C$2:$C$119,BJ$1)+GOALS('12-13 Teamsheets'!$H$2:$R$126,$A162,'12-13 Teamsheets'!$C$2:$C$126,BJ$1)+GOALS('13-14 Teamsheets'!$H$2:$R$132,$A162,'13-14 Teamsheets'!$C$2:$C$132,BJ$1)+GOALS('14-15 Teamsheets'!$H$2:$R$136,$A162,'14-15 Teamsheets'!$C$2:$C$136,BJ$1)) &amp; "(" &amp; (GOALS('07-08 Teamsheets'!$S$2:$Z$88,$A162,'07-08 Teamsheets'!$C$2:$C$88,BJ$1)+GOALS('08-09 Teamsheets'!$S$2:$Z$92,$A162,'08-09 Teamsheets'!$C$2:$C$92,BJ$1)+GOALS('09-10 Teamsheets'!$S$2:$Z$98,$A162,'09-10 Teamsheets'!$C$2:$C$98,BJ$1)+GOALS('10-11 Teamsheets'!$S$2:$Z$106,$A162,'10-11 Teamsheets'!$C$2:$C$106,BJ$1)+GOALS('11-12 Teamsheets'!$S$2:$Z$119,$A162,'11-12 Teamsheets'!$C$2:$C$119,BJ$1)+GOALS('12-13 Teamsheets'!$S$2:$Z$126,$A162,'12-13 Teamsheets'!$C$2:$C$126,BJ$1)+GOALS('13-14 Teamsheets'!$S$2:$Z$132,$A162,'13-14 Teamsheets'!$C$2:$C$132,BJ$1)+GOALS('14-15 Teamsheets'!$S$2:$Z$136,$A162,'14-15 Teamsheets'!$C$2:$C$136,BJ$1)) &amp; ")"</f>
        <v>0(0)</v>
      </c>
      <c r="BL162" s="27">
        <f>Clean_sheet('07-08 Teamsheets'!$C$2:$H$92,$A162,BJ$1)+Clean_sheet('08-09 Teamsheets'!$C$2:$H$92,$A162,BJ$1)+Clean_sheet('09-10 Teamsheets'!$C$2:$H$98,$A162,BJ$1)+Clean_sheet('10-11 Teamsheets'!$C$2:$H$106,$A162,BJ$1)+Clean_sheet('11-12 Teamsheets'!$C$2:$H$119,$A162,BJ$1)+Clean_sheet('12-13 Teamsheets'!$C$2:$H$126,$A162,BJ$1)+Clean_sheet('13-14 Teamsheets'!$C$2:$H$132,$A162,BJ$1)+Clean_sheet('14-15 Teamsheets'!$C$2:$H$136,$A162,BJ$1)</f>
        <v>0</v>
      </c>
      <c r="BM162" s="27" t="str">
        <f>(CARDS('07-08 Teamsheets'!$H$2:$Z$88,$A162,$CX$2,'07-08 Teamsheets'!$C$2:$C$88,BJ$1)+CARDS('08-09 Teamsheets'!$H$2:$Z$92,$A162,$CX$2,'08-09 Teamsheets'!$C$2:$C$92,BJ$1)+CARDS('09-10 Teamsheets'!$H$2:$Z$98,$A162,$CX$2,'09-10 Teamsheets'!$C$2:$C$98,BJ$1)+CARDS('10-11 Teamsheets'!$H$2:$Z$106,$A162,$CX$2,'10-11 Teamsheets'!$C$2:$C$106,BJ$1)+CARDS('11-12 Teamsheets'!$H$2:$Z$119,$A162,$CX$2,'11-12 Teamsheets'!$C$2:$C$119,BJ$1)+CARDS('12-13 Teamsheets'!$H$2:$Z$126,$A162,$CX$2,'12-13 Teamsheets'!$C$2:$C$126,BJ$1)+CARDS('13-14 Teamsheets'!$H$2:$Z$132,$A162,$CX$2,'13-14 Teamsheets'!$C$2:$C$132,BJ$1)+CARDS('14-15 Teamsheets'!$H$2:$Z$136,$A162,$CX$2,'14-15 Teamsheets'!$C$2:$C$136,BJ$1)) &amp; "(" &amp; (CARDS('07-08 Teamsheets'!$H$2:$Z$88,$A162,$CX$3,'07-08 Teamsheets'!$C$2:$C$88,BJ$1)+CARDS('08-09 Teamsheets'!$H$2:$Z$92,$A162,$CX$3,'08-09 Teamsheets'!$C$2:$C$92,BJ$1)+CARDS('09-10 Teamsheets'!$H$2:$Z$98,$A162,$CX$3,'09-10 Teamsheets'!$C$2:$C$98,BJ$1)+CARDS('10-11 Teamsheets'!$H$2:$Z$106,$A162,$CX$3,'10-11 Teamsheets'!$C$2:$C$106,BJ$1)+CARDS('11-12 Teamsheets'!$H$2:$Z$119,$A162,$CX$3,'11-12 Teamsheets'!$C$2:$C$119,BJ$1)+CARDS('12-13 Teamsheets'!$H$2:$Z$126,$A162,$CX$3,'12-13 Teamsheets'!$C$2:$C$126,BJ$1)+CARDS('13-14 Teamsheets'!$H$2:$Z$132,$A162,$CX$3,'13-14 Teamsheets'!$C$2:$C$132,BJ$1)+CARDS('14-15 Teamsheets'!$H$2:$Z$136,$A162,$CX$3,'14-15 Teamsheets'!$C$2:$C$136,BJ$1)) &amp; ")"</f>
        <v>0(0)</v>
      </c>
      <c r="BN162" s="82">
        <f>MINS_PLAYED('07-08 Teamsheets'!$H$2:$R$88,$A162,'07-08 Teamsheets'!$C$2:$C$88,BJ$1)+MINS_PLAYED('08-09 Teamsheets'!$H$2:$R$92,$A162,'08-09 Teamsheets'!$C$2:$C$92,BJ$1)+MINS_PLAYED('09-10 Teamsheets'!$H$2:$R$98,$A162,'09-10 Teamsheets'!$C$2:$C$98,BJ$1)+MINS_PLAYED('10-11 Teamsheets'!$H$2:$R$106,$A162,'10-11 Teamsheets'!$C$2:$C$106,BJ$1)+MINS_PLAYED('11-12 Teamsheets'!$H$2:$R$119,$A162,'11-12 Teamsheets'!$C$2:$C$119,BJ$1)+MINS_PLAYED('12-13 Teamsheets'!$H$2:$R$126,$A162,'12-13 Teamsheets'!$C$2:$C$126,BJ$1)+MINS_PLAYED('13-14 Teamsheets'!$H$2:$R$132,$A162,'13-14 Teamsheets'!$C$2:$C$132,BJ$1)+MINS_PLAYED('14-15 Teamsheets'!$H$2:$R$136,$A162,'14-15 Teamsheets'!$C$2:$C$136,BJ$1)+MINS_AS_SUB('07-08 Teamsheets'!$S$2:$Z$88,$A162,'07-08 Teamsheets'!$C$2:$C$88,BJ$1)+MINS_AS_SUB('08-09 Teamsheets'!$S$2:$Z$92,$A162,'08-09 Teamsheets'!$C$2:$C$92,BJ$1)+MINS_AS_SUB('09-10 Teamsheets'!$S$2:$Z$98,$A162,'09-10 Teamsheets'!$C$2:$C$98,BJ$1)+MINS_AS_SUB('10-11 Teamsheets'!$S$2:$Z$106,$A162,'10-11 Teamsheets'!$C$2:$C$106,BJ$1)+MINS_AS_SUB('11-12 Teamsheets'!$S$2:$Z$119,$A162,'11-12 Teamsheets'!$C$2:$C$119,BJ$1)+MINS_AS_SUB('12-13 Teamsheets'!$S$2:$Z$126,$A162,'12-13 Teamsheets'!$C$2:$C$126,BJ$1)+MINS_AS_SUB('13-14 Teamsheets'!$S$2:$Z$132,$A162,'13-14 Teamsheets'!$C$2:$C$132,BJ$1)+MINS_AS_SUB('14-15 Teamsheets'!$S$2:$Z$136,$A162,'14-15 Teamsheets'!$C$2:$C$136,BJ$1)</f>
        <v>16</v>
      </c>
      <c r="BO162" s="27" t="str">
        <f>(APPS('07-08 Teamsheets'!$H$2:$R$88,$A162,'07-08 Teamsheets'!$C$2:$C$88,BO$1)+APPS('08-09 Teamsheets'!$H$2:$R$92,$A162,'08-09 Teamsheets'!$C$2:$C$92,BO$1)+APPS('09-10 Teamsheets'!$H$2:$R$98,$A162,'09-10 Teamsheets'!$C$2:$C$98,BO$1)+APPS('10-11 Teamsheets'!$H$2:$R$106,$A162,'10-11 Teamsheets'!$C$2:$C$106,BO$1)+APPS('11-12 Teamsheets'!$H$2:$R$119,$A162,'11-12 Teamsheets'!$C$2:$C$119,BO$1)+APPS('12-13 Teamsheets'!$H$2:$R$126,$A162,'12-13 Teamsheets'!$C$2:$C$126,BO$1)+APPS('13-14 Teamsheets'!$H$2:$R$132,$A162,'13-14 Teamsheets'!$C$2:$C$132,BO$1)+APPS('14-15 Teamsheets'!$H$2:$R$136,$A162,'14-15 Teamsheets'!$C$2:$C$136,BO$1)) &amp; "(" &amp; (SUBS('07-08 Teamsheets'!$S$2:$Z$88,$A162,'07-08 Teamsheets'!$C$2:$C$88,BO$1)+SUBS('08-09 Teamsheets'!$S$2:$Z$92,$A162,'08-09 Teamsheets'!$C$2:$C$92,BO$1)+SUBS('09-10 Teamsheets'!$S$2:$Z$98,$A162,'09-10 Teamsheets'!$C$2:$C$98,BO$1)+SUBS('10-11 Teamsheets'!$S$2:$Z$106,$A162,'10-11 Teamsheets'!$C$2:$C$106,BO$1)+SUBS('11-12 Teamsheets'!$S$2:$Z$119,$A162,'11-12 Teamsheets'!$C$2:$C$119,BO$1)+SUBS('12-13 Teamsheets'!$S$2:$Z$126,$A162,'12-13 Teamsheets'!$C$2:$C$126,BO$1)+SUBS('13-14 Teamsheets'!$S$2:$Z$132,$A162,'13-14 Teamsheets'!$C$2:$C$132,BO$1)+SUBS('14-15 Teamsheets'!$S$2:$Z$136,$A162,'14-15 Teamsheets'!$C$2:$C$136,BO$1)) &amp; ")"</f>
        <v>1(0)</v>
      </c>
      <c r="BP162" s="27" t="str">
        <f>(GOALS('07-08 Teamsheets'!$H$2:$R$88,$A162,'07-08 Teamsheets'!$C$2:$C$88,BO$1)+GOALS('08-09 Teamsheets'!$H$2:$R$92,$A162,'08-09 Teamsheets'!$C$2:$C$92,BO$1)+GOALS('09-10 Teamsheets'!$H$2:$R$98,$A162,'09-10 Teamsheets'!$C$2:$C$98,BO$1)+GOALS('10-11 Teamsheets'!$H$2:$R$106,$A162,'10-11 Teamsheets'!$C$2:$C$106,BO$1)+GOALS('11-12 Teamsheets'!$H$2:$R$119,$A162,'11-12 Teamsheets'!$C$2:$C$119,BO$1)+GOALS('12-13 Teamsheets'!$H$2:$R$126,$A162,'12-13 Teamsheets'!$C$2:$C$126,BO$1)+GOALS('13-14 Teamsheets'!$H$2:$R$132,$A162,'13-14 Teamsheets'!$C$2:$C$132,BO$1)+GOALS('14-15 Teamsheets'!$H$2:$R$136,$A162,'14-15 Teamsheets'!$C$2:$C$136,BO$1)) &amp; "(" &amp; (GOALS('07-08 Teamsheets'!$S$2:$Z$88,$A162,'07-08 Teamsheets'!$C$2:$C$88,BO$1)+GOALS('08-09 Teamsheets'!$S$2:$Z$92,$A162,'08-09 Teamsheets'!$C$2:$C$92,BO$1)+GOALS('09-10 Teamsheets'!$S$2:$Z$98,$A162,'09-10 Teamsheets'!$C$2:$C$98,BO$1)+GOALS('10-11 Teamsheets'!$S$2:$Z$106,$A162,'10-11 Teamsheets'!$C$2:$C$106,BO$1)+GOALS('11-12 Teamsheets'!$S$2:$Z$119,$A162,'11-12 Teamsheets'!$C$2:$C$119,BO$1)+GOALS('12-13 Teamsheets'!$S$2:$Z$126,$A162,'12-13 Teamsheets'!$C$2:$C$126,BO$1)+GOALS('13-14 Teamsheets'!$S$2:$Z$132,$A162,'13-14 Teamsheets'!$C$2:$C$132,BO$1)+GOALS('14-15 Teamsheets'!$S$2:$Z$136,$A162,'14-15 Teamsheets'!$C$2:$C$136,BO$1)) &amp; ")"</f>
        <v>0(0)</v>
      </c>
      <c r="BQ162" s="27">
        <f>Clean_sheet('07-08 Teamsheets'!$C$2:$H$92,$A162,BO$1)+Clean_sheet('08-09 Teamsheets'!$C$2:$H$92,$A162,BO$1)+Clean_sheet('09-10 Teamsheets'!$C$2:$H$98,$A162,BO$1)+Clean_sheet('10-11 Teamsheets'!$C$2:$H$106,$A162,BO$1)+Clean_sheet('11-12 Teamsheets'!$C$2:$H$119,$A162,BO$1)+Clean_sheet('12-13 Teamsheets'!$C$2:$H$126,$A162,BO$1)+Clean_sheet('13-14 Teamsheets'!$C$2:$H$132,$A162,BO$1)+Clean_sheet('14-15 Teamsheets'!$C$2:$H$136,$A162,BO$1)</f>
        <v>0</v>
      </c>
      <c r="BR162" s="27" t="str">
        <f>(CARDS('07-08 Teamsheets'!$H$2:$Z$88,$A162,$CX$2,'07-08 Teamsheets'!$C$2:$C$88,BO$1)+CARDS('08-09 Teamsheets'!$H$2:$Z$92,$A162,$CX$2,'08-09 Teamsheets'!$C$2:$C$92,BO$1)+CARDS('09-10 Teamsheets'!$H$2:$Z$98,$A162,$CX$2,'09-10 Teamsheets'!$C$2:$C$98,BO$1)+CARDS('10-11 Teamsheets'!$H$2:$Z$106,$A162,$CX$2,'10-11 Teamsheets'!$C$2:$C$106,BO$1)+CARDS('11-12 Teamsheets'!$H$2:$Z$119,$A162,$CX$2,'11-12 Teamsheets'!$C$2:$C$119,BO$1)+CARDS('12-13 Teamsheets'!$H$2:$Z$126,$A162,$CX$2,'12-13 Teamsheets'!$C$2:$C$126,BO$1)+CARDS('13-14 Teamsheets'!$H$2:$Z$132,$A162,$CX$2,'13-14 Teamsheets'!$C$2:$C$132,BO$1)+CARDS('14-15 Teamsheets'!$H$2:$Z$136,$A162,$CX$2,'14-15 Teamsheets'!$C$2:$C$136,BO$1)) &amp; "(" &amp; (CARDS('07-08 Teamsheets'!$H$2:$Z$88,$A162,$CX$3,'07-08 Teamsheets'!$C$2:$C$88,BO$1)+CARDS('08-09 Teamsheets'!$H$2:$Z$92,$A162,$CX$3,'08-09 Teamsheets'!$C$2:$C$92,BO$1)+CARDS('09-10 Teamsheets'!$H$2:$Z$98,$A162,$CX$3,'09-10 Teamsheets'!$C$2:$C$98,BO$1)+CARDS('10-11 Teamsheets'!$H$2:$Z$106,$A162,$CX$3,'10-11 Teamsheets'!$C$2:$C$106,BO$1)+CARDS('11-12 Teamsheets'!$H$2:$Z$119,$A162,$CX$3,'11-12 Teamsheets'!$C$2:$C$119,BO$1)+CARDS('12-13 Teamsheets'!$H$2:$Z$126,$A162,$CX$3,'12-13 Teamsheets'!$C$2:$C$126,BO$1)+CARDS('13-14 Teamsheets'!$H$2:$Z$132,$A162,$CX$3,'13-14 Teamsheets'!$C$2:$C$132,BO$1)+CARDS('14-15 Teamsheets'!$H$2:$Z$136,$A162,$CX$3,'14-15 Teamsheets'!$C$2:$C$136,BO$1)) &amp; ")"</f>
        <v>0(0)</v>
      </c>
      <c r="BS162" s="82">
        <f>MINS_PLAYED('07-08 Teamsheets'!$H$2:$R$88,$A162,'07-08 Teamsheets'!$C$2:$C$88,BO$1)+MINS_PLAYED('08-09 Teamsheets'!$H$2:$R$92,$A162,'08-09 Teamsheets'!$C$2:$C$92,BO$1)+MINS_PLAYED('09-10 Teamsheets'!$H$2:$R$98,$A162,'09-10 Teamsheets'!$C$2:$C$98,BO$1)+MINS_PLAYED('10-11 Teamsheets'!$H$2:$R$106,$A162,'10-11 Teamsheets'!$C$2:$C$106,BO$1)+MINS_PLAYED('11-12 Teamsheets'!$H$2:$R$119,$A162,'11-12 Teamsheets'!$C$2:$C$119,BO$1)+MINS_PLAYED('12-13 Teamsheets'!$H$2:$R$126,$A162,'12-13 Teamsheets'!$C$2:$C$126,BO$1)+MINS_PLAYED('13-14 Teamsheets'!$H$2:$R$132,$A162,'13-14 Teamsheets'!$C$2:$C$132,BO$1)+MINS_PLAYED('14-15 Teamsheets'!$H$2:$R$136,$A162,'14-15 Teamsheets'!$C$2:$C$136,BO$1)+MINS_AS_SUB('07-08 Teamsheets'!$S$2:$Z$88,$A162,'07-08 Teamsheets'!$C$2:$C$88,BO$1)+MINS_AS_SUB('08-09 Teamsheets'!$S$2:$Z$92,$A162,'08-09 Teamsheets'!$C$2:$C$92,BO$1)+MINS_AS_SUB('09-10 Teamsheets'!$S$2:$Z$98,$A162,'09-10 Teamsheets'!$C$2:$C$98,BO$1)+MINS_AS_SUB('10-11 Teamsheets'!$S$2:$Z$106,$A162,'10-11 Teamsheets'!$C$2:$C$106,BO$1)+MINS_AS_SUB('11-12 Teamsheets'!$S$2:$Z$119,$A162,'11-12 Teamsheets'!$C$2:$C$119,BO$1)+MINS_AS_SUB('12-13 Teamsheets'!$S$2:$Z$126,$A162,'12-13 Teamsheets'!$C$2:$C$126,BO$1)+MINS_AS_SUB('13-14 Teamsheets'!$S$2:$Z$132,$A162,'13-14 Teamsheets'!$C$2:$C$132,BO$1)+MINS_AS_SUB('14-15 Teamsheets'!$S$2:$Z$136,$A162,'14-15 Teamsheets'!$C$2:$C$136,BO$1)</f>
        <v>90</v>
      </c>
      <c r="BT162" s="71">
        <f>APPS('05-06 Teamsheets'!$H$2:$R$71,$A162,'05-06 Teamsheets'!$C$2:$C$71,B$1)+SUBS('05-06 Teamsheets'!$S$2:$W$71,$A162,'05-06 Teamsheets'!$C$2:$C$71,B$1)+APPS('06-07 Teamsheets'!$H$2:$R$83,$A162,'06-07 Teamsheets'!$C$2:$C$83,G$1)+SUBS('06-07 Teamsheets'!$S$2:$Z$83,$A162,'06-07 Teamsheets'!$C$2:$C$83,G$1)+APPS('07-08 Teamsheets'!$H$2:$R$88,$A162,'07-08 Teamsheets'!$C$2:$C$88,L$1)+SUBS('07-08 Teamsheets'!$S$2:$Z$88,$A162,'07-08 Teamsheets'!$C$2:$C$88,L$1)+APPS('08-09 Teamsheets'!$H$2:$R$92,$A162,'08-09 Teamsheets'!$C$2:$C$92,Q$1)+SUBS('08-09 Teamsheets'!$S$2:$Z$92,$A162,'08-09 Teamsheets'!$C$2:$C$92,Q$1)+APPS('09-10 Teamsheets'!$H$2:$R$98,$A162,'09-10 Teamsheets'!$C$2:$C$98,Q$1)+SUBS('09-10 Teamsheets'!$S$2:$Z$98,$A162,'09-10 Teamsheets'!$C$2:$C$98,Q$1)+APPS('10-11 Teamsheets'!$H$2:$R$107,$A162,'10-11 Teamsheets'!$C$2:$C$107,Q$1)+SUBS('10-11 Teamsheets'!$S$2:$Z$107,$A162,'10-11 Teamsheets'!$C$2:$C$107,Q$1)+APPS('11-12 Teamsheets'!$H$2:$R$119,$A162,'11-12 Teamsheets'!$C$2:$C$119,Q$1)+SUBS('11-12 Teamsheets'!$S$2:$Z$119,$A162,'11-12 Teamsheets'!$C$2:$C$119,Q$1)+APPS('12-13 Teamsheets'!$H$2:$R$126,$A162,'12-13 Teamsheets'!$C$2:$C$126,Q$1)+SUBS('12-13 Teamsheets'!$S$2:$Z$126,$A162,'12-13 Teamsheets'!$C$2:$C$126,Q$1)+APPS('13-14 Teamsheets'!$H$2:$R$132,$A162,'13-14 Teamsheets'!$C$2:$C$132,Q$1)+SUBS('13-14 Teamsheets'!$S$2:$Z$132,$A162,'13-14 Teamsheets'!$C$2:$C$132,Q$1)+APPS('14-15 Teamsheets'!$H$2:$R$136,$A162,'14-15 Teamsheets'!$C$2:$C$136,Q$1)+SUBS('14-15 Teamsheets'!$S$2:$Z$136,$A162,'14-15 Teamsheets'!$C$2:$C$136,Q$1)</f>
        <v>67</v>
      </c>
      <c r="BU162" s="132">
        <v>12</v>
      </c>
      <c r="BV162" s="27">
        <f>APPS('07-08 Teamsheets'!$H$2:$R$88,$A162,'07-08 Teamsheets'!$C$2:$C$88,AZ$1)+SUBS('07-08 Teamsheets'!$S$2:$Z$88,$A162,'07-08 Teamsheets'!$C$2:$C$88,AZ$1)+APPS('11-12 Teamsheets'!$H$2:$R$119,$A162,'11-12 Teamsheets'!$C$2:$C$119,AZ$1)+SUBS('11-12 Teamsheets'!$S$2:$Z$119,$A162,'11-12 Teamsheets'!$C$2:$C$119,AZ$1)+APPS('12-13 Teamsheets'!$H$2:$R$126,$A162,'12-13 Teamsheets'!$C$2:$C$126,AZ$1)+SUBS('12-13 Teamsheets'!$S$2:$Z$126,$A162,'12-13 Teamsheets'!$C$2:$C$126,AZ$1)+APPS('13-14 Teamsheets'!$H$2:$R$132,$A162,'13-14 Teamsheets'!$C$2:$C$132,AZ$1)+SUBS('13-14 Teamsheets'!$S$2:$Z$132,$A162,'13-14 Teamsheets'!$C$2:$C$132,AZ$1)+APPS('14-15 Teamsheets'!$H$2:$R$136,$A162,'14-15 Teamsheets'!$C$2:$C$136,AZ$1)+SUBS('14-15 Teamsheets'!$S$2:$Z$136,$A162,'14-15 Teamsheets'!$C$2:$C$136,AZ$1)+APPS('08-09 Teamsheets'!$H$2:$R$92,$A162,'08-09 Teamsheets'!$C$2:$C$92,BE$1)+APPS('09-10 Teamsheets'!$H$2:$R$98,$A162,'09-10 Teamsheets'!$C$2:$C$98,BE$1)+SUBS('08-09 Teamsheets'!$S$2:$Z$92,$A162,'08-09 Teamsheets'!$C$2:$C$92,BE$1)+SUBS('09-10 Teamsheets'!$S$2:$Z$98,$A162,'09-10 Teamsheets'!$C$2:$C$98,BE$1)+APPS('10-11 Teamsheets'!$H$2:$R$107,$A162,'10-11 Teamsheets'!$C$2:$C$107,BE$1)+SUBS('10-11 Teamsheets'!$S$2:$Z$107,$A162,'10-11 Teamsheets'!$C$2:$C$107,BE$1)+APPS('11-12 Teamsheets'!$H$2:$R$119,$A162,'11-12 Teamsheets'!$C$2:$C$119,BE$1)+SUBS('11-12 Teamsheets'!$S$2:$Z$119,$A162,'11-12 Teamsheets'!$C$2:$C$119,BE$1)+APPS('12-13 Teamsheets'!$H$2:$R$126,$A162,'12-13 Teamsheets'!$C$2:$C$126,BE$1)+SUBS('12-13 Teamsheets'!$S$2:$Z$126,$A162,'12-13 Teamsheets'!$C$2:$C$126,BE$1)+APPS('13-14 Teamsheets'!$H$2:$R$132,$A162,'13-14 Teamsheets'!$C$2:$C$132,BE$1)+SUBS('13-14 Teamsheets'!$S$2:$Z$132,$A162,'13-14 Teamsheets'!$C$2:$C$132,BE$1)+APPS('14-15 Teamsheets'!$H$2:$R$136,$A162,'14-15 Teamsheets'!$C$2:$C$136,BE$1)+SUBS('14-15 Teamsheets'!$S$2:$Z$136,$A162,'14-15 Teamsheets'!$C$2:$C$136,BE$1)</f>
        <v>2</v>
      </c>
      <c r="BW162" s="27">
        <f>APPS('07-08 Teamsheets'!$H$2:$R$88,$A162,'07-08 Teamsheets'!$C$2:$C$88,BJ$1)+APPS('08-09 Teamsheets'!$H$2:$R$92,$A162,'08-09 Teamsheets'!$C$2:$C$92,BJ$1)+APPS('09-10 Teamsheets'!$H$2:$R$98,$A162,'09-10 Teamsheets'!$C$2:$C$98,BJ$1)+SUBS('07-08 Teamsheets'!$S$2:$Z$88,$A162,'07-08 Teamsheets'!$C$2:$C$88,BJ$1)+SUBS('08-09 Teamsheets'!$S$2:$Z$92,$A162,'08-09 Teamsheets'!$C$2:$C$92,BJ$1)+SUBS('09-10 Teamsheets'!$S$2:$Z$98,$A162,'09-10 Teamsheets'!$C$2:$C$98,BJ$1)+APPS('10-11 Teamsheets'!$H$2:$R$107,$A162,'10-11 Teamsheets'!$C$2:$C$107,BJ$1)+SUBS('10-11 Teamsheets'!$S$2:$Z$107,$A162,'10-11 Teamsheets'!$C$2:$C$107,BJ$1)+APPS('11-12 Teamsheets'!$H$2:$R$119,$A162,'11-12 Teamsheets'!$C$2:$C$119,BJ$1)+SUBS('11-12 Teamsheets'!$S$2:$Z$111,$A162,'11-12 Teamsheets'!$C$2:$C$119,BJ$1)+APPS('12-13 Teamsheets'!$H$2:$R$126,$A162,'12-13 Teamsheets'!$C$2:$C$126,BJ$1)+SUBS('12-13 Teamsheets'!$S$2:$Z$118,$A162,'12-13 Teamsheets'!$C$2:$C$126,BJ$1)+APPS('13-14 Teamsheets'!$H$2:$R$132,$A162,'13-14 Teamsheets'!$C$2:$C$132,BJ$1)+SUBS('13-14 Teamsheets'!$S$2:$Z$124,$A162,'13-14 Teamsheets'!$C$2:$C$132,BJ$1)+APPS('14-15 Teamsheets'!$H$2:$R$136,$A162,'14-15 Teamsheets'!$C$2:$C$136,BJ$1)+SUBS('14-15 Teamsheets'!$S$2:$Z$128,$A162,'14-15 Teamsheets'!$C$2:$C$136,BJ$1)</f>
        <v>1</v>
      </c>
      <c r="BX162" s="27">
        <f>APPS('07-08 Teamsheets'!$H$2:$R$88,$A162,'07-08 Teamsheets'!$C$2:$C$88,BO$1)+APPS('08-09 Teamsheets'!$H$2:$R$92,$A162,'08-09 Teamsheets'!$C$2:$C$92,BO$1)+APPS('09-10 Teamsheets'!$H$2:$R$98,$A162,'09-10 Teamsheets'!$C$2:$C$98,BO$1)+SUBS('07-08 Teamsheets'!$S$2:$Z$88,$A162,'07-08 Teamsheets'!$C$2:$C$88,BO$1)+SUBS('08-09 Teamsheets'!$S$2:$Z$92,$A162,'08-09 Teamsheets'!$C$2:$C$92,BO$1)+SUBS('09-10 Teamsheets'!$S$2:$Z$98,$A162,'09-10 Teamsheets'!$C$2:$C$98,BO$1)+APPS('10-11 Teamsheets'!$H$2:$R$107,$A162,'10-11 Teamsheets'!$C$2:$C$107,BO$1)+SUBS('10-11 Teamsheets'!$S$2:$Z$107,$A162,'10-11 Teamsheets'!$C$2:$C$107,BO$1)+APPS('11-12 Teamsheets'!$H$2:$R$119,$A162,'11-12 Teamsheets'!$C$2:$C$119,BO$1)+SUBS('11-12 Teamsheets'!$S$2:$Z$119,$A162,'11-12 Teamsheets'!$C$2:$C$119,BO$1)+APPS('12-13 Teamsheets'!$H$2:$R$126,$A162,'12-13 Teamsheets'!$C$2:$C$126,BO$1)+SUBS('12-13 Teamsheets'!$S$2:$Z$126,$A162,'12-13 Teamsheets'!$C$2:$C$126,BO$1)+APPS('13-14 Teamsheets'!$H$2:$R$132,$A162,'13-14 Teamsheets'!$C$2:$C$132,BO$1)+SUBS('13-14 Teamsheets'!$S$2:$Z$132,$A162,'13-14 Teamsheets'!$C$2:$C$132,BO$1)+APPS('14-15 Teamsheets'!$H$2:$R$136,$A162,'14-15 Teamsheets'!$C$2:$C$136,BO$1)+SUBS('14-15 Teamsheets'!$S$2:$Z$136,$A162,'14-15 Teamsheets'!$C$2:$C$136,BO$1)</f>
        <v>1</v>
      </c>
      <c r="BY162" s="28">
        <f t="shared" si="55"/>
        <v>16</v>
      </c>
      <c r="BZ162" s="27" t="str">
        <f>(APPS('05-06 Teamsheets'!$H$2:$R$71,$A162) + APPS('06-07 Teamsheets'!$H$2:$R$83,$A162) +APPS('07-08 Teamsheets'!$H$2:$R$88,$A162) + APPS('08-09 Teamsheets'!$H$2:$R$92,$A162)+APPS('09-10 Teamsheets'!$H$2:$R$98,$A162)+APPS('10-11 Teamsheets'!$H$2:$R$107,$A162)+APPS('11-12 Teamsheets'!$H$2:$R$119,$A162)+APPS('12-13 Teamsheets'!$H$2:$R$126,$A162)+APPS('13-14 Teamsheets'!$H$2:$R$132,$A162)+APPS('14-15 Teamsheets'!$H$2:$R$136,$A162)) &amp; "(" &amp; (SUBS('05-06 Teamsheets'!$S$2:$W$71,$A162)+SUBS('06-07 Teamsheets'!$S$2:$Z$83,$A162)+SUBS('07-08 Teamsheets'!$S$2:$Z$88,$A162) +SUBS('08-09 Teamsheets'!$S$2:$Z$92,$A162)+SUBS('09-10 Teamsheets'!$S$2:$Z$98,$A162)+SUBS('10-11 Teamsheets'!$S$2:$Z$107,$A162)+SUBS('11-12 Teamsheets'!$S$2:$Z$119,$A162)+SUBS('12-13 Teamsheets'!$S$2:$Z$126,$A162)+SUBS('13-14 Teamsheets'!$S$2:$Z$132,$A162)+SUBS('14-15 Teamsheets'!$S$2:$Z$136,$A162)) &amp; ")"</f>
        <v>76(7)</v>
      </c>
      <c r="CA162" s="28">
        <f t="shared" si="56"/>
        <v>83</v>
      </c>
      <c r="CB162" s="71">
        <f>GOALS('05-06 Teamsheets'!$H$2:$W$71,$A162,'05-06 Teamsheets'!$C$2:$C$71,B$1)+GOALS('06-07 Teamsheets'!$H$2:$Z$83,$A162,'06-07 Teamsheets'!$C$2:$C$83,G$1)+GOALS('07-08 Teamsheets'!$H$2:$Z$88,$A162,'07-08 Teamsheets'!$C$2:$C$88,L$1)+GOALS('08-09 Teamsheets'!$H$2:$Z$92,$A162,'08-09 Teamsheets'!$C$2:$C$92,Q$1)+GOALS('09-10 Teamsheets'!$H$2:$Z$98,$A162,'09-10 Teamsheets'!$C$2:$C$98,Q$1)+GOALS('10-11 Teamsheets'!$H$2:$Z$107,$A162,'10-11 Teamsheets'!$C$2:$C$107,Q$1)+GOALS('11-12 Teamsheets'!$H$2:$Z$119,$A162,'11-12 Teamsheets'!$C$2:$C$119,Q$1)+GOALS('12-13 Teamsheets'!$H$2:$Z$126,$A162,'12-13 Teamsheets'!$C$2:$C$126,Q$1)+GOALS('13-14 Teamsheets'!$H$2:$Z$132,$A162,'13-14 Teamsheets'!$C$2:$C$132,Q$1)+GOALS('14-15 Teamsheets'!$H$2:$Z$136,$A162,'14-15 Teamsheets'!$C$2:$C$136,Q$1)</f>
        <v>45</v>
      </c>
      <c r="CC162" s="27">
        <f>GOALS('05-06 Teamsheets'!$H$2:$W$71,$A162,'05-06 Teamsheets'!$C$2:$C$71,V$1)+GOALS('05-06 Teamsheets'!$H$2:$W$71,$A162,'05-06 Teamsheets'!$C$2:$C$71,AA$1)+GOALS('06-07 Teamsheets'!$H$2:$Z$83,$A162,'06-07 Teamsheets'!$C$2:$C$83,AF$1)+GOALS('06-07 Teamsheets'!$H$2:$Z$83,$A162,'06-07 Teamsheets'!$C$2:$C$83,AK$1)+GOALS('07-08 Teamsheets'!$H$2:$Z$88,$A162,'07-08 Teamsheets'!$C$2:$C$88,AP$1)+GOALS('07-08 Teamsheets'!$H$2:$Z$88,$A162,'07-08 Teamsheets'!$C$2:$C$88,AU$1)+GOALS('07-08 Teamsheets'!$H$2:$Z$88,$A162,'07-08 Teamsheets'!$C$2:$C$88,AZ$1)+GOALS('11-12 Teamsheets'!$H$2:$Z$119,$A162,'11-12 Teamsheets'!$C$2:$C$119,AZ$1)+GOALS('12-13 Teamsheets'!$H$2:$Z$120,$A162,'12-13 Teamsheets'!$C$2:$C$120,AZ$1)+GOALS('13-14 Teamsheets'!$H$2:$Z$126,$A162,'13-14 Teamsheets'!$C$2:$C$126,AZ$1)+GOALS('14-15 Teamsheets'!$H$2:$Z$130,$A162,'14-15 Teamsheets'!$C$2:$C$130,AZ$1)+GOALS('08-09 Teamsheets'!$H$2:$Z$92,$A162,'08-09 Teamsheets'!$C$2:$C$92,BE$1)+GOALS('09-10 Teamsheets'!$H$2:$Z$98,$A162,'09-10 Teamsheets'!$C$2:$C$98,BE$1)+GOALS('10-11 Teamsheets'!$H$2:$Z$107,$A162,'10-11 Teamsheets'!$C$2:$C$107,BE$1)+GOALS('11-12 Teamsheets'!$H$2:$Z$119,$A162,'11-12 Teamsheets'!$C$2:$C$119,BE$1)+GOALS('12-13 Teamsheets'!$H$2:$Z$126,$A162,'12-13 Teamsheets'!$C$2:$C$126,BE$1)+GOALS('13-14 Teamsheets'!$H$2:$Z$132,$A162,'13-14 Teamsheets'!$C$2:$C$132,BE$1)+GOALS('14-15 Teamsheets'!$H$2:$Z$136,$A162,'14-15 Teamsheets'!$C$2:$C$136,BE$1)</f>
        <v>10</v>
      </c>
      <c r="CD162" s="27">
        <f>GOALS('07-08 Teamsheets'!$H$2:$Z$88,$A162,'07-08 Teamsheets'!$C$2:$C$88,BJ$1)
+GOALS('08-09 Teamsheets'!$H$2:$Z$92,$A162,'08-09 Teamsheets'!$C$2:$C$92,BJ$1)
+GOALS('09-10 Teamsheets'!$H$2:$Z$98,$A162,'09-10 Teamsheets'!$C$2:$C$98,BJ$1)
+GOALS('10-11 Teamsheets'!$H$2:$Z$107,$A162,'10-11 Teamsheets'!$C$2:$C$107,BJ$1)
+GOALS('11-12 Teamsheets'!$H$2:$Z$119,$A162,'11-12 Teamsheets'!$C$2:$C$119,BJ$1)
+GOALS('12-13 Teamsheets'!$H$2:$Z$124,$A162,'12-13 Teamsheets'!$C$2:$C$124,BJ$1)+GOALS('13-14 Teamsheets'!$H$2:$Z$130,$A162,'13-14 Teamsheets'!$C$2:$C$130,BJ$1)+GOALS('14-15 Teamsheets'!$H$2:$Z$134,$A162,'14-15 Teamsheets'!$C$2:$C$134,BJ$1)
+GOALS('07-08 Teamsheets'!$H$2:$Z$88,$A162,'07-08 Teamsheets'!$C$2:$C$88,BO$1)
+GOALS('08-09 Teamsheets'!$H$2:$Z$92,$A162,'08-09 Teamsheets'!$C$2:$C$92,BO$1)
+GOALS('09-10 Teamsheets'!$H$2:$Z$98,$A162,'09-10 Teamsheets'!$C$2:$C$98,BO$1)
+GOALS('10-11 Teamsheets'!$H$2:$Z$107,$A162,'10-11 Teamsheets'!$C$2:$C$107,BO$1)
+GOALS('11-12 Teamsheets'!$H$2:$Z$119,$A162,'11-12 Teamsheets'!$C$2:$C$119,BO$1)
+GOALS('12-13 Teamsheets'!$H$2:$Z$126,$A162,'12-13 Teamsheets'!$C$2:$C$126,BO$1)+GOALS('13-14 Teamsheets'!$H$2:$Z$132,$A162,'13-14 Teamsheets'!$C$2:$C$132,BO$1)+GOALS('14-15 Teamsheets'!$H$2:$Z$136,$A162,'14-15 Teamsheets'!$C$2:$C$136,BO$1)</f>
        <v>0</v>
      </c>
      <c r="CE162" s="28">
        <f t="shared" si="57"/>
        <v>10</v>
      </c>
      <c r="CF162" s="27" t="str">
        <f>(GOALS('05-06 Teamsheets'!$H$2:$R$71,$A162) +GOALS('06-07 Teamsheets'!$H$2:$R$83,$A162) +  GOALS('07-08 Teamsheets'!$H$2:$R$88,$A162) + GOALS('08-09 Teamsheets'!$H$2:$R$92,$A162)+GOALS('09-10 Teamsheets'!$H$2:$R$98,$A162)+GOALS('10-11 Teamsheets'!$H$2:$R$107,$A162)+GOALS('11-12 Teamsheets'!$H$2:$R$119,$A162)+GOALS('12-13 Teamsheets'!$H$2:$R$126,$A162)+GOALS('13-14 Teamsheets'!$H$2:$R$132,$A162)+GOALS('14-15 Teamsheets'!$H$2:$R$136,$A162)) &amp; "(" &amp; (GOALS('05-06 Teamsheets'!$S$2:$W$71,$A162)+GOALS('06-07 Teamsheets'!$S$2:$Z$83,$A162)+GOALS('07-08 Teamsheets'!$S$2:$Z$88,$A162)+GOALS('08-09 Teamsheets'!$S$2:$Z$92,$A162)+GOALS('09-10 Teamsheets'!$S$2:$Z$98,$A162)+GOALS('10-11 Teamsheets'!$S$2:$Z$107,$A162)+GOALS('11-12 Teamsheets'!$S$2:$Z$119,$A162)+GOALS('12-13 Teamsheets'!$S$2:$Z$126,$A162)+GOALS('13-14 Teamsheets'!$S$2:$Z$132,$A162)+GOALS('14-15 Teamsheets'!$S$2:$Z$136,$A162)) &amp; ")"</f>
        <v>51(4)</v>
      </c>
      <c r="CG162" s="28">
        <f t="shared" si="58"/>
        <v>55</v>
      </c>
      <c r="CH162" s="71">
        <f t="shared" si="35"/>
        <v>0</v>
      </c>
      <c r="CI162" s="83">
        <f t="shared" si="36"/>
        <v>0</v>
      </c>
      <c r="CJ162" s="77">
        <f t="shared" si="37"/>
        <v>0</v>
      </c>
      <c r="CK162" s="74" t="str">
        <f>(CARDS('05-06 Teamsheets'!$H$2:$W$71,$A162,$CX$2)+CARDS('06-07 Teamsheets'!$H$2:$Z$83,$A162,$CX$2)+CARDS('07-08 Teamsheets'!$H$2:$Z$88,$A162,$CX$2)+CARDS('08-09 Teamsheets'!$H$2:$Z$92,$A162,$CX$2)+CARDS('09-10 Teamsheets'!$H$2:$Z$98,$A162,$CX$2)+CARDS('10-11 Teamsheets'!$H$2:$Z$107,$A162,$CX$2)+CARDS('11-12 Teamsheets'!$H$2:$Z$119,$A162,$CX$2)+CARDS('12-13 Teamsheets'!$H$2:$Z$126,$A162,$CX$2)+CARDS('13-14 Teamsheets'!$H$2:$Z$130,$A162,$CX$2)) &amp; "(" &amp; (CARDS('05-06 Teamsheets'!$H$2:$W$71,$A162,$CX$3)+CARDS('06-07 Teamsheets'!$H$2:$Z$83,$A162,$CX$3)+CARDS('07-08 Teamsheets'!$H$2:$Z$88,$A162,$CX$3)+CARDS('08-09 Teamsheets'!$H$2:$Z$92,$A162,$CX$3)+CARDS('09-10 Teamsheets'!$H$2:$Z$98,$A162,$CX$3)+CARDS('10-11 Teamsheets'!$H$2:$Z$107,$A162,$CX$3)+CARDS('11-12 Teamsheets'!$H$2:$Z$119,$A162,$CX$3)+CARDS('13-14 Teamsheets'!$H$2:$Z$130,$A162,$CX$3)) &amp; ")"</f>
        <v>10(2)</v>
      </c>
      <c r="CL162" s="28">
        <f t="shared" si="53"/>
        <v>5484</v>
      </c>
      <c r="CM162" s="28">
        <f t="shared" si="47"/>
        <v>1095</v>
      </c>
      <c r="CN162" s="77">
        <f t="shared" si="54"/>
        <v>6579</v>
      </c>
      <c r="CO162" s="28">
        <f t="shared" si="51"/>
        <v>79.265060240963862</v>
      </c>
      <c r="CP162" s="28">
        <f t="shared" si="52"/>
        <v>0.66265060240963858</v>
      </c>
      <c r="CQ162" s="77">
        <f t="shared" si="24"/>
        <v>119.61818181818182</v>
      </c>
      <c r="CS162" s="71">
        <f t="shared" si="48"/>
        <v>24</v>
      </c>
      <c r="CT162" s="83">
        <f t="shared" si="49"/>
        <v>21</v>
      </c>
      <c r="CU162" s="77">
        <f t="shared" si="50"/>
        <v>6</v>
      </c>
    </row>
    <row r="163" spans="1:102" x14ac:dyDescent="0.2">
      <c r="A163" s="26" t="s">
        <v>586</v>
      </c>
      <c r="B163" s="27" t="s">
        <v>1635</v>
      </c>
      <c r="C163" s="27" t="s">
        <v>1635</v>
      </c>
      <c r="D163" s="27">
        <v>0</v>
      </c>
      <c r="E163" s="27" t="s">
        <v>1635</v>
      </c>
      <c r="F163" s="82">
        <v>0</v>
      </c>
      <c r="G163" s="27" t="s">
        <v>1785</v>
      </c>
      <c r="H163" s="27" t="s">
        <v>1662</v>
      </c>
      <c r="I163" s="27">
        <v>0</v>
      </c>
      <c r="J163" s="27" t="s">
        <v>1635</v>
      </c>
      <c r="K163" s="82">
        <v>571</v>
      </c>
      <c r="L163" s="27" t="s">
        <v>1635</v>
      </c>
      <c r="M163" s="27" t="s">
        <v>1635</v>
      </c>
      <c r="N163" s="27">
        <v>0</v>
      </c>
      <c r="O163" s="27" t="s">
        <v>1635</v>
      </c>
      <c r="P163" s="82">
        <v>0</v>
      </c>
      <c r="Q163" s="27" t="str">
        <f>(APPS('08-09 Teamsheets'!$H$2:$R$92,$A163,'08-09 Teamsheets'!$C$2:$C$92,Q$1)+APPS('09-10 Teamsheets'!$H$2:$R$98,$A163,'09-10 Teamsheets'!$C$2:$C$98,Q$1)+APPS('10-11 Teamsheets'!$H$2:$R$107,$A163,'10-11 Teamsheets'!$C$2:$C$107,Q$1)+APPS('11-12 Teamsheets'!$H$2:$R$119,$A163,'11-12 Teamsheets'!$C$2:$C$119,Q$1)+APPS('12-13 Teamsheets'!$H$2:$R$126,$A163,'12-13 Teamsheets'!$C$2:$C$126,Q$1)+APPS('13-14 Teamsheets'!$H$2:$R$132,$A163,'13-14 Teamsheets'!$C$2:$C$132,Q$1)+APPS('14-15 Teamsheets'!$H$2:$R$136,$A163,'14-15 Teamsheets'!$C$2:$C$136,Q$1)) &amp; "(" &amp; (SUBS('08-09 Teamsheets'!$S$2:$Z$92,$A163,'08-09 Teamsheets'!$C$2:$C$92,Q$1)+SUBS('09-10 Teamsheets'!$S$2:$Z$98,$A163,'09-10 Teamsheets'!$C$2:$C$98,Q$1)+SUBS('10-11 Teamsheets'!$S$2:$Z$107,$A163,'10-11 Teamsheets'!$C$2:$C$107,Q$1)+SUBS('11-12 Teamsheets'!$S$2:$Z$119,$A163,'11-12 Teamsheets'!$C$2:$C$119,Q$1)+SUBS('12-13 Teamsheets'!$S$2:$Z$126,$A163,'12-13 Teamsheets'!$C$2:$C$126,Q$1)+SUBS('13-14 Teamsheets'!$S$2:$Z$132,$A163,'13-14 Teamsheets'!$C$2:$C$132,Q$1)+SUBS('14-15 Teamsheets'!$S$2:$Z$136,$A163,'14-15 Teamsheets'!$C$2:$C$136,Q$1)) &amp; ")"</f>
        <v>0(0)</v>
      </c>
      <c r="R163" s="27" t="str">
        <f>(GOALS('08-09 Teamsheets'!$H$2:$R$92,$A163,'08-09 Teamsheets'!$C$2:$C$92,Q$1)+GOALS('09-10 Teamsheets'!$H$2:$R$98,$A163,'09-10 Teamsheets'!$C$2:$C$98,Q$1)+GOALS('10-11 Teamsheets'!$H$2:$R$107,$A163,'10-11 Teamsheets'!$C$2:$C$107,Q$1)+GOALS('11-12 Teamsheets'!$H$2:$R$119,$A163,'11-12 Teamsheets'!$C$2:$C$119,Q$1)+GOALS('12-13 Teamsheets'!$H$2:$R$126,$A163,'12-13 Teamsheets'!$C$2:$C$126,Q$1)+GOALS('13-14 Teamsheets'!$H$2:$R$132,$A163,'13-14 Teamsheets'!$C$2:$C$132,Q$1)+GOALS('14-15 Teamsheets'!$H$2:$R$136,$A163,'14-15 Teamsheets'!$C$2:$C$136,Q$1)) &amp; "(" &amp; (GOALS('08-09 Teamsheets'!$S$2:$Z$92,$A163,'08-09 Teamsheets'!$C$2:$C$92,Q$1)+GOALS('09-10 Teamsheets'!$S$2:$Z$98,$A163,'09-10 Teamsheets'!$C$2:$C$98,Q$1)+GOALS('10-11 Teamsheets'!$S$2:$Z$107,$A163,'10-11 Teamsheets'!$C$2:$C$107,Q$1)+GOALS('11-12 Teamsheets'!$S$2:$Z$119,$A163,'11-12 Teamsheets'!$C$2:$C$119,Q$1)+GOALS('12-13 Teamsheets'!$S$2:$Z$126,$A163,'12-13 Teamsheets'!$C$2:$C$126,Q$1)+GOALS('13-14 Teamsheets'!$S$2:$Z$132,$A163,'13-14 Teamsheets'!$C$2:$C$132,Q$1)+GOALS('14-15 Teamsheets'!$S$2:$Z$136,$A163,'14-15 Teamsheets'!$C$2:$C$136,Q$1)) &amp; ")"</f>
        <v>0(0)</v>
      </c>
      <c r="S163" s="27">
        <f>Clean_sheet('08-09 Teamsheets'!$C$2:$H$92,$A163,Q$1)+Clean_sheet('09-10 Teamsheets'!$C$2:$H$98,$A163,Q$1)+Clean_sheet('10-11 Teamsheets'!$C$2:$H$107,$A163,Q$1)+Clean_sheet('11-12 Teamsheets'!$C$2:$H$119,$A163,Q$1)+Clean_sheet('12-13 Teamsheets'!$C$2:$H$126,$A163,Q$1)+Clean_sheet('13-14 Teamsheets'!$C$2:$H$132,$A163,Q$1)+Clean_sheet('14-15 Teamsheets'!$C$2:$H$136,$A163,Q$1)</f>
        <v>0</v>
      </c>
      <c r="T163" s="27" t="str">
        <f>(CARDS('08-09 Teamsheets'!$H$2:$Z$92,$A163,$CX$2,'08-09 Teamsheets'!$C$2:$C$92,Q$1)+CARDS('09-10 Teamsheets'!$H$2:$Z$98,$A163,$CX$2,'09-10 Teamsheets'!$C$2:$C$98,Q$1)+CARDS('10-11 Teamsheets'!$H$2:$Z$107,$A163,$CX$2,'10-11 Teamsheets'!$C$2:$C$107,Q$1)+CARDS('11-12 Teamsheets'!$H$2:$Z$119,$A163,$CX$2,'11-12 Teamsheets'!$C$2:$C$119,Q$1)+CARDS('12-13 Teamsheets'!$H$2:$Z$126,$A163,$CX$2,'12-13 Teamsheets'!$C$2:$C$126,Q$1)+CARDS('13-14 Teamsheets'!$H$2:$Z$132,$A163,$CX$2,'13-14 Teamsheets'!$C$2:$C$132,Q$1)+CARDS('14-15 Teamsheets'!$H$2:$Z$136,$A163,$CX$2,'14-15 Teamsheets'!$C$2:$C$136,Q$1)) &amp; "(" &amp; (CARDS('08-09 Teamsheets'!$H$2:$Z$92,$A163,$CX$3,'08-09 Teamsheets'!$C$2:$C$92,Q$1)+CARDS('09-10 Teamsheets'!$H$2:$Z$98,$A163,$CX$3,'09-10 Teamsheets'!$C$2:$C$98,Q$1)+CARDS('10-11 Teamsheets'!$H$2:$Z$107,$A163,$CX$3,'10-11 Teamsheets'!$C$2:$C$107,Q$1)+CARDS('11-12 Teamsheets'!$H$2:$Z$119,$A163,$CX$3,'11-12 Teamsheets'!$C$2:$C$119,Q$1)+CARDS('12-13 Teamsheets'!$H$2:$Z$126,$A163,$CX$3,'12-13 Teamsheets'!$C$2:$C$126,Q$1)+CARDS('13-14 Teamsheets'!$H$2:$Z$132,$A163,$CX$3,'13-14 Teamsheets'!$C$2:$C$132,Q$1)+CARDS('14-15 Teamsheets'!$H$2:$Z$136,$A163,$CX$3,'14-15 Teamsheets'!$C$2:$C$136,Q$1)) &amp; ")"</f>
        <v>0(0)</v>
      </c>
      <c r="U163" s="82">
        <f>MINS_PLAYED('08-09 Teamsheets'!$H$2:$R$92,$A163,'08-09 Teamsheets'!$C$2:$C$92,Q$1)+MINS_PLAYED('09-10 Teamsheets'!$H$2:$R$98,$A163,'09-10 Teamsheets'!$C$2:$C$98,Q$1)+ MINS_AS_SUB('08-09 Teamsheets'!$S$2:$Z$92,$A163,'08-09 Teamsheets'!$C$2:$C$92,Q$1)+ MINS_AS_SUB('09-10 Teamsheets'!$S$2:$Z$98,$A163,'09-10 Teamsheets'!$C$2:$C$98,Q$1)+MINS_PLAYED('10-11 Teamsheets'!$H$2:$R$107,$A163,'10-11 Teamsheets'!$C$2:$C$107,Q$1)+MINS_AS_SUB('10-11 Teamsheets'!$S$2:$Z$107,$A163,'10-11 Teamsheets'!$C$2:$C$107,Q$1)+MINS_PLAYED('11-12 Teamsheets'!$H$2:$R$119,$A163,'11-12 Teamsheets'!$C$2:$C$119,Q$1)+MINS_AS_SUB('11-12 Teamsheets'!$S$2:$Z$119,$A163,'11-12 Teamsheets'!$C$2:$C$119,Q$1)+MINS_PLAYED('12-13 Teamsheets'!$H$2:$R$126,$A163,'12-13 Teamsheets'!$C$2:$C$126,Q$1)+MINS_AS_SUB('12-13 Teamsheets'!$S$2:$Z$126,$A163,'12-13 Teamsheets'!$C$2:$C$126,Q$1)+MINS_PLAYED('13-14 Teamsheets'!$H$2:$R$132,$A163,'13-14 Teamsheets'!$C$2:$C$132,Q$1)+MINS_AS_SUB('13-14 Teamsheets'!$S$2:$Z$132,$A163,'13-14 Teamsheets'!$C$2:$C$132,Q$1)+MINS_PLAYED('14-15 Teamsheets'!$H$2:$R$136,$A163,'14-15 Teamsheets'!$C$2:$C$136,Q$1)+MINS_AS_SUB('14-15 Teamsheets'!$S$2:$Z$136,$A163,'14-15 Teamsheets'!$C$2:$C$136,Q$1)</f>
        <v>0</v>
      </c>
      <c r="V163" s="27" t="s">
        <v>1635</v>
      </c>
      <c r="W163" s="27" t="s">
        <v>1635</v>
      </c>
      <c r="X163" s="27">
        <v>0</v>
      </c>
      <c r="Y163" s="27" t="s">
        <v>1635</v>
      </c>
      <c r="Z163" s="82">
        <v>0</v>
      </c>
      <c r="AA163" s="27" t="s">
        <v>1635</v>
      </c>
      <c r="AB163" s="27" t="s">
        <v>1635</v>
      </c>
      <c r="AC163" s="27">
        <v>0</v>
      </c>
      <c r="AD163" s="27" t="s">
        <v>1635</v>
      </c>
      <c r="AE163" s="82">
        <v>0</v>
      </c>
      <c r="AF163" s="27" t="s">
        <v>1691</v>
      </c>
      <c r="AG163" s="27" t="s">
        <v>1635</v>
      </c>
      <c r="AH163" s="27">
        <v>0</v>
      </c>
      <c r="AI163" s="27" t="s">
        <v>1635</v>
      </c>
      <c r="AJ163" s="82">
        <v>12</v>
      </c>
      <c r="AK163" s="27" t="s">
        <v>1661</v>
      </c>
      <c r="AL163" s="27" t="s">
        <v>1635</v>
      </c>
      <c r="AM163" s="27">
        <v>0</v>
      </c>
      <c r="AN163" s="27" t="s">
        <v>1635</v>
      </c>
      <c r="AO163" s="82">
        <v>120</v>
      </c>
      <c r="AP163" s="27" t="s">
        <v>1635</v>
      </c>
      <c r="AQ163" s="27" t="s">
        <v>1635</v>
      </c>
      <c r="AR163" s="27">
        <v>0</v>
      </c>
      <c r="AS163" s="27" t="s">
        <v>1635</v>
      </c>
      <c r="AT163" s="82">
        <v>0</v>
      </c>
      <c r="AU163" s="27" t="s">
        <v>1635</v>
      </c>
      <c r="AV163" s="27" t="s">
        <v>1635</v>
      </c>
      <c r="AW163" s="27">
        <v>0</v>
      </c>
      <c r="AX163" s="27" t="s">
        <v>1635</v>
      </c>
      <c r="AY163" s="82">
        <v>0</v>
      </c>
      <c r="AZ163" s="27" t="str">
        <f>(APPS('07-08 Teamsheets'!$H$2:$R$88,$A163,'07-08 Teamsheets'!$C$2:$C$88,AZ$1)+APPS('11-12 Teamsheets'!$H$2:$R$119,$A163,'11-12 Teamsheets'!$C$2:$C$119,AZ$1)+APPS('12-13 Teamsheets'!$H$2:$R$126,$A163,'12-13 Teamsheets'!$C$2:$C$126,AZ$1)+APPS('13-14 Teamsheets'!$H$2:$R$132,$A163,'13-14 Teamsheets'!$C$2:$C$132,AZ$1)+APPS('14-15 Teamsheets'!$H$2:$R$136,$A163,'14-15 Teamsheets'!$C$2:$C$136,AZ$1)) &amp; "(" &amp; (SUBS('07-08 Teamsheets'!$S$2:$Z$88,$A163,'07-08 Teamsheets'!$C$2:$C$88,AZ$1)+SUBS('11-12 Teamsheets'!$S$2:$Z$119,$A163,'11-12 Teamsheets'!$C$2:$C$119,AZ$1)+SUBS('12-13 Teamsheets'!$S$2:$Z$126,$A163,'12-13 Teamsheets'!$C$2:$C$126,AZ$1)+SUBS('13-14 Teamsheets'!$S$2:$Z$132,$A163,'13-14 Teamsheets'!$C$2:$C$132,AZ$1)+SUBS('14-15 Teamsheets'!$S$2:$Z$136,$A163,'14-15 Teamsheets'!$C$2:$C$136,AZ$1)) &amp; ")"</f>
        <v>0(0)</v>
      </c>
      <c r="BA163" s="27" t="str">
        <f>(GOALS('07-08 Teamsheets'!$H$2:$R$88,$A163,'07-08 Teamsheets'!$C$2:$C$88,AZ$1)+GOALS('11-12 Teamsheets'!$H$2:$R$119,$A163,'11-12 Teamsheets'!$C$2:$C$119,AZ$1)+GOALS('12-13 Teamsheets'!$H$2:$R$126,$A163,'12-13 Teamsheets'!$C$2:$C$126,AZ$1)+GOALS('13-14 Teamsheets'!$H$2:$R$132,$A163,'13-14 Teamsheets'!$C$2:$C$132,AZ$1)+GOALS('14-15 Teamsheets'!$H$2:$R$136,$A163,'14-15 Teamsheets'!$C$2:$C$136,AZ$1)) &amp; "(" &amp; (GOALS('07-08 Teamsheets'!$S$2:$Z$88,$A163,'07-08 Teamsheets'!$C$2:$C$88,AZ$1)+GOALS('11-12 Teamsheets'!$S$2:$Z$119,$A163,'11-12 Teamsheets'!$C$2:$C$119,AZ$1)+GOALS('12-13 Teamsheets'!$S$2:$Z$126,$A163,'12-13 Teamsheets'!$C$2:$C$126,AZ$1)+GOALS('13-14 Teamsheets'!$S$2:$Z$132,$A163,'13-14 Teamsheets'!$C$2:$C$132,AZ$1)+GOALS('14-15 Teamsheets'!$S$2:$Z$136,$A163,'14-15 Teamsheets'!$C$2:$C$136,AZ$1)) &amp; ")"</f>
        <v>0(0)</v>
      </c>
      <c r="BB163" s="27">
        <f>Clean_sheet('07-08 Teamsheets'!$C$2:$H$92,$A163,AZ$1)+Clean_sheet('11-12 Teamsheets'!$C$2:$H$119,$A163,AZ$1)+Clean_sheet('12-13 Teamsheets'!$C$2:$H$126,$A163,AZ$1)+Clean_sheet('13-14 Teamsheets'!$C$2:$H$132,$A163,AZ$1)+Clean_sheet('14-15 Teamsheets'!$C$2:$H$136,$A163,AZ$1)</f>
        <v>0</v>
      </c>
      <c r="BC163" s="27" t="str">
        <f>(CARDS('07-08 Teamsheets'!$H$2:$Z$88,$A163,$CX$2,'07-08 Teamsheets'!$C$2:$C$88,AZ$1)+CARDS('11-12 Teamsheets'!$H$2:$Z$119,$A163,$CX$2,'11-12 Teamsheets'!$C$2:$C$119,AZ$1)+CARDS('12-13 Teamsheets'!$H$2:$Z$126,$A163,$CX$2,'12-13 Teamsheets'!$C$2:$C$126,AZ$1)+CARDS('13-14 Teamsheets'!$H$2:$Z$132,$A163,$CX$2,'13-14 Teamsheets'!$C$2:$C$132,AZ$1)+CARDS('14-15 Teamsheets'!$H$2:$Z$136,$A163,$CX$2,'14-15 Teamsheets'!$C$2:$C$136,AZ$1)) &amp; "(" &amp; (CARDS('07-08 Teamsheets'!$H$2:$Z$88,$A163,$CX$3,'07-08 Teamsheets'!$C$2:$C$88,AZ$1)+CARDS('11-12 Teamsheets'!$H$2:$Z$119,$A163,$CX$3,'11-12 Teamsheets'!$C$2:$C$119,AZ$1)+CARDS('12-13 Teamsheets'!$H$2:$Z$126,$A163,$CX$3,'12-13 Teamsheets'!$C$2:$C$126,AZ$1)+CARDS('13-14 Teamsheets'!$H$2:$Z$132,$A163,$CX$3,'13-14 Teamsheets'!$C$2:$C$132,AZ$1)+CARDS('14-15 Teamsheets'!$H$2:$Z$136,$A163,$CX$3,'14-15 Teamsheets'!$C$2:$C$136,AZ$1)) &amp; ")"</f>
        <v>0(0)</v>
      </c>
      <c r="BD163" s="82">
        <f>MINS_PLAYED('07-08 Teamsheets'!$H$2:$R$88,$A163,'07-08 Teamsheets'!$C$2:$C$88,AZ$1)+MINS_PLAYED('11-12 Teamsheets'!$H$2:$R$119,$A163,'11-12 Teamsheets'!$C$2:$C$119,AZ$1)+MINS_PLAYED('12-13 Teamsheets'!$H$2:$R$126,$A163,'12-13 Teamsheets'!$C$2:$C$126,AZ$1)+MINS_PLAYED('13-14 Teamsheets'!$H$2:$R$132,$A163,'13-14 Teamsheets'!$C$2:$C$132,AZ$1)+MINS_PLAYED('14-15 Teamsheets'!$H$2:$R$136,$A163,'14-15 Teamsheets'!$C$2:$C$136,AZ$1)+MINS_AS_SUB('07-08 Teamsheets'!$S$2:$Z$88,$A163,'07-08 Teamsheets'!$C$2:$C$88,AZ$1)+MINS_AS_SUB('11-12 Teamsheets'!$S$2:$Z$119,$A163,'11-12 Teamsheets'!$C$2:$C$119,AZ$1)+MINS_AS_SUB('12-13 Teamsheets'!$S$2:$Z$126,$A163,'12-13 Teamsheets'!$C$2:$C$126,AZ$1)+MINS_AS_SUB('13-14 Teamsheets'!$S$2:$Z$132,$A163,'13-14 Teamsheets'!$C$2:$C$132,AZ$1)+MINS_AS_SUB('14-15 Teamsheets'!$S$2:$Z$136,$A163,'14-15 Teamsheets'!$C$2:$C$136,AZ$1)</f>
        <v>0</v>
      </c>
      <c r="BE163" s="27" t="str">
        <f>(APPS('08-09 Teamsheets'!$H$2:$R$92,$A163,'08-09 Teamsheets'!$C$2:$C$92,BE$1)+APPS('09-10 Teamsheets'!$H$2:$R$98,$A163,'09-10 Teamsheets'!$C$2:$C$98,BE$1)+APPS('10-11 Teamsheets'!$H$2:$R$107,$A163,'10-11 Teamsheets'!$C$2:$C$107,BE$1)+APPS('11-12 Teamsheets'!$H$2:$R$119,$A163,'11-12 Teamsheets'!$C$2:$C$119,BE$1)+APPS('12-13 Teamsheets'!$H$2:$R$126,$A163,'12-13 Teamsheets'!$C$2:$C$126,BE$1)+APPS('13-14 Teamsheets'!$H$2:$R$132,$A163,'13-14 Teamsheets'!$C$2:$C$132,BE$1)+APPS('14-15 Teamsheets'!$H$2:$R$136,$A163,'14-15 Teamsheets'!$C$2:$C$136,BE$1)) &amp; "(" &amp; (SUBS('08-09 Teamsheets'!$S$2:$Z$92,$A163,'08-09 Teamsheets'!$C$2:$C$92,BE$1)+SUBS('09-10 Teamsheets'!$S$2:$Z$98,$A163,'09-10 Teamsheets'!$C$2:$C$98,BE$1)+SUBS('10-11 Teamsheets'!$S$2:$Z$107,$A163,'10-11 Teamsheets'!$C$2:$C$107,BE$1)+SUBS('11-12 Teamsheets'!$S$2:$Z$119,$A163,'11-12 Teamsheets'!$C$2:$C$119,BE$1)+SUBS('12-13 Teamsheets'!$S$2:$Z$126,$A163,'12-13 Teamsheets'!$C$2:$C$126,BE$1)+SUBS('13-14 Teamsheets'!$S$2:$Z$132,$A163,'13-14 Teamsheets'!$C$2:$C$132,BE$1)+SUBS('14-15 Teamsheets'!$S$2:$Z$136,$A163,'14-15 Teamsheets'!$C$2:$C$136,BE$1)) &amp; ")"</f>
        <v>0(0)</v>
      </c>
      <c r="BF163" s="27" t="str">
        <f>(GOALS('08-09 Teamsheets'!$H$2:$R$92,$A163,'08-09 Teamsheets'!$C$2:$C$92,BE$1)+GOALS('09-10 Teamsheets'!$H$2:$R$98,$A163,'09-10 Teamsheets'!$C$2:$C$98,BE$1)+GOALS('10-11 Teamsheets'!$H$2:$R$107,$A163,'10-11 Teamsheets'!$C$2:$C$107,BE$1)+GOALS('11-12 Teamsheets'!$H$2:$R$119,$A163,'11-12 Teamsheets'!$C$2:$C$119,BE$1)+GOALS('12-13 Teamsheets'!$H$2:$R$126,$A163,'12-13 Teamsheets'!$C$2:$C$126,BE$1)+GOALS('13-14 Teamsheets'!$H$2:$R$132,$A163,'13-14 Teamsheets'!$C$2:$C$132,BE$1)+GOALS('14-15 Teamsheets'!$H$2:$R$136,$A163,'14-15 Teamsheets'!$C$2:$C$136,BE$1)) &amp; "(" &amp; (GOALS('08-09 Teamsheets'!$S$2:$Z$92,$A163,'08-09 Teamsheets'!$C$2:$C$92,BE$1)+GOALS('09-10 Teamsheets'!$S$2:$Z$98,$A163,'09-10 Teamsheets'!$C$2:$C$98,BE$1)+GOALS('10-11 Teamsheets'!$S$2:$Z$107,$A163,'10-11 Teamsheets'!$C$2:$C$107,BE$1)+GOALS('11-12 Teamsheets'!$S$2:$Z$119,$A163,'11-12 Teamsheets'!$C$2:$C$119,BE$1)+GOALS('12-13 Teamsheets'!$S$2:$Z$126,$A163,'12-13 Teamsheets'!$C$2:$C$126,BE$1)+GOALS('13-14 Teamsheets'!$S$2:$Z$132,$A163,'13-14 Teamsheets'!$C$2:$C$132,BE$1)+GOALS('14-15 Teamsheets'!$S$2:$Z$136,$A163,'14-15 Teamsheets'!$C$2:$C$136,BE$1)) &amp; ")"</f>
        <v>0(0)</v>
      </c>
      <c r="BG163" s="27">
        <f>Clean_sheet('08-09 Teamsheets'!$C$2:$H$92,$A163,BE$1)+Clean_sheet('09-10 Teamsheets'!$C$2:$H$98,$A163,BE$1)+Clean_sheet('10-11 Teamsheets'!$C$2:$H$107,$A163,BE$1)+Clean_sheet('11-12 Teamsheets'!$C$2:$H$119,$A163,BE$1)+Clean_sheet('12-13 Teamsheets'!$C$2:$H$126,$A163,BE$1)+Clean_sheet('13-14 Teamsheets'!$C$2:$H$132,$A163,BE$1)+Clean_sheet('14-15 Teamsheets'!$C$2:$H$136,$A163,BE$1)</f>
        <v>0</v>
      </c>
      <c r="BH163" s="27" t="str">
        <f>(CARDS('08-09 Teamsheets'!$H$2:$Z$92,$A163,$CX$2,'08-09 Teamsheets'!$C$2:$C$92,BE$1)+CARDS('09-10 Teamsheets'!$H$2:$Z$98,$A163,$CX$2,'09-10 Teamsheets'!$C$2:$C$98,BE$1)+CARDS('10-11 Teamsheets'!$H$2:$Z$107,$A163,$CX$2,'10-11 Teamsheets'!$C$2:$C$107,BE$1)+CARDS('11-12 Teamsheets'!$H$2:$Z$119,$A163,$CX$2,'11-12 Teamsheets'!$C$2:$C$119,BE$1)+CARDS('12-13 Teamsheets'!$H$2:$Z$126,$A163,$CX$2,'12-13 Teamsheets'!$C$2:$C$126,BE$1)+CARDS('13-14 Teamsheets'!$H$2:$Z$132,$A163,$CX$2,'13-14 Teamsheets'!$C$2:$C$132,BE$1)+CARDS('14-15 Teamsheets'!$H$2:$Z$136,$A163,$CX$2,'14-15 Teamsheets'!$C$2:$C$136,BE$1)) &amp; "(" &amp; (CARDS('08-09 Teamsheets'!$H$2:$Z$92,$A163,$CX$3,'08-09 Teamsheets'!$C$2:$C$92,BE$1)+CARDS('09-10 Teamsheets'!$H$2:$Z$98,$A163,$CX$3,'09-10 Teamsheets'!$C$2:$C$98,BE$1)+CARDS('10-11 Teamsheets'!$H$2:$Z$107,$A163,$CX$3,'10-11 Teamsheets'!$C$2:$C$107,BE$1)+CARDS('11-12 Teamsheets'!$H$2:$Z$119,$A163,$CX$3,'11-12 Teamsheets'!$C$2:$C$119,BE$1)+CARDS('12-13 Teamsheets'!$H$2:$Z$126,$A163,$CX$3,'12-13 Teamsheets'!$C$2:$C$126,BE$1)+CARDS('13-14 Teamsheets'!$H$2:$Z$132,$A163,$CX$3,'13-14 Teamsheets'!$C$2:$C$132,BE$1)+CARDS('14-15 Teamsheets'!$H$2:$Z$136,$A163,$CX$3,'14-15 Teamsheets'!$C$2:$C$136,BE$1)) &amp; ")"</f>
        <v>0(0)</v>
      </c>
      <c r="BI163" s="82">
        <f>MINS_PLAYED('08-09 Teamsheets'!$H$2:$R$92,$A163,'08-09 Teamsheets'!$C$2:$C$92,BE$1)+MINS_PLAYED('09-10 Teamsheets'!$H$2:$R$98,$A163,'09-10 Teamsheets'!$C$2:$C$98,BE$1)+ MINS_AS_SUB('08-09 Teamsheets'!$S$2:$Z$92,$A163,'08-09 Teamsheets'!$C$2:$C$92,BE$1)+ MINS_AS_SUB('09-10 Teamsheets'!$S$2:$Z$98,$A163,'09-10 Teamsheets'!$C$2:$C$98,BE$1)+MINS_PLAYED('10-11 Teamsheets'!$H$2:$R$107,$A163,'10-11 Teamsheets'!$C$2:$C$107,BE$1)+MINS_AS_SUB('10-11 Teamsheets'!$S$2:$Z$107,$A163,'10-11 Teamsheets'!$C$2:$C$107,BE$1)+MINS_PLAYED('11-12 Teamsheets'!$H$2:$R$119,$A163,'11-12 Teamsheets'!$C$2:$C$119,BE$1)+MINS_AS_SUB('11-12 Teamsheets'!$S$2:$Z$119,$A163,'11-12 Teamsheets'!$C$2:$C$119,BE$1)+MINS_PLAYED('12-13 Teamsheets'!$H$2:$R$126,$A163,'12-13 Teamsheets'!$C$2:$C$126,BE$1)+MINS_AS_SUB('12-13 Teamsheets'!$S$2:$Z$126,$A163,'12-13 Teamsheets'!$C$2:$C$126,BE$1)+MINS_PLAYED('13-14 Teamsheets'!$H$2:$R$132,$A163,'13-14 Teamsheets'!$C$2:$C$132,BE$1)+MINS_AS_SUB('13-14 Teamsheets'!$S$2:$Z$132,$A163,'13-14 Teamsheets'!$C$2:$C$132,BE$1)+MINS_PLAYED('14-15 Teamsheets'!$H$2:$R$136,$A163,'14-15 Teamsheets'!$C$2:$C$136,BE$1)+MINS_AS_SUB('14-15 Teamsheets'!$S$2:$Z$136,$A163,'14-15 Teamsheets'!$C$2:$C$136,BE$1)</f>
        <v>0</v>
      </c>
      <c r="BJ163" s="27" t="str">
        <f>(APPS('07-08 Teamsheets'!$H$2:$R$88,$A163,'07-08 Teamsheets'!$C$2:$C$88,BJ$1)+APPS('08-09 Teamsheets'!$H$2:$R$92,$A163,'08-09 Teamsheets'!$C$2:$C$92,BJ$1)+APPS('09-10 Teamsheets'!$H$2:$R$98,$A163,'09-10 Teamsheets'!$C$2:$C$98,BJ$1)+APPS('10-11 Teamsheets'!$H$2:$R$106,$A163,'10-11 Teamsheets'!$C$2:$C$106,BJ$1)+APPS('11-12 Teamsheets'!$H$2:$R$119,$A163,'11-12 Teamsheets'!$C$2:$C$119,BJ$1)+APPS('12-13 Teamsheets'!$H$2:$R$126,$A163,'12-13 Teamsheets'!$C$2:$C$126,BJ$1)+APPS('13-14 Teamsheets'!$H$2:$R$132,$A163,'13-14 Teamsheets'!$C$2:$C$132,BJ$1)+APPS('14-15 Teamsheets'!$H$2:$R$136,$A163,'14-15 Teamsheets'!$C$2:$C$136,BJ$1)) &amp; "(" &amp; (SUBS('07-08 Teamsheets'!$S$2:$Z$88,$A163,'07-08 Teamsheets'!$C$2:$C$88,BJ$1)+SUBS('08-09 Teamsheets'!$S$2:$Z$92,$A163,'08-09 Teamsheets'!$C$2:$C$92,BJ$1)+SUBS('09-10 Teamsheets'!$S$2:$Z$98,$A163,'09-10 Teamsheets'!$C$2:$C$98,BJ$1)+SUBS('10-11 Teamsheets'!$S$2:$Z$106,$A163,'10-11 Teamsheets'!$C$2:$C$106,BJ$1)+SUBS('11-12 Teamsheets'!$S$2:$Z$119,$A163,'11-12 Teamsheets'!$C$2:$C$119,BJ$1)+SUBS('12-13 Teamsheets'!$S$2:$Z$126,$A163,'12-13 Teamsheets'!$C$2:$C$126,BJ$1)+SUBS('13-14 Teamsheets'!$S$2:$Z$132,$A163,'13-14 Teamsheets'!$C$2:$C$132,BJ$1)+SUBS('14-15 Teamsheets'!$S$2:$Z$136,$A163,'14-15 Teamsheets'!$C$2:$C$136,BJ$1)) &amp; ")"</f>
        <v>0(0)</v>
      </c>
      <c r="BK163" s="27" t="str">
        <f>(GOALS('07-08 Teamsheets'!$H$2:$R$88,$A163,'07-08 Teamsheets'!$C$2:$C$88,BJ$1)+GOALS('08-09 Teamsheets'!$H$2:$R$92,$A163,'08-09 Teamsheets'!$C$2:$C$92,BJ$1)+GOALS('09-10 Teamsheets'!$H$2:$R$98,$A163,'09-10 Teamsheets'!$C$2:$C$98,BJ$1)+GOALS('10-11 Teamsheets'!$H$2:$R$106,$A163,'10-11 Teamsheets'!$C$2:$C$106,BJ$1)+GOALS('11-12 Teamsheets'!$H$2:$R$119,$A163,'11-12 Teamsheets'!$C$2:$C$119,BJ$1)+GOALS('12-13 Teamsheets'!$H$2:$R$126,$A163,'12-13 Teamsheets'!$C$2:$C$126,BJ$1)+GOALS('13-14 Teamsheets'!$H$2:$R$132,$A163,'13-14 Teamsheets'!$C$2:$C$132,BJ$1)+GOALS('14-15 Teamsheets'!$H$2:$R$136,$A163,'14-15 Teamsheets'!$C$2:$C$136,BJ$1)) &amp; "(" &amp; (GOALS('07-08 Teamsheets'!$S$2:$Z$88,$A163,'07-08 Teamsheets'!$C$2:$C$88,BJ$1)+GOALS('08-09 Teamsheets'!$S$2:$Z$92,$A163,'08-09 Teamsheets'!$C$2:$C$92,BJ$1)+GOALS('09-10 Teamsheets'!$S$2:$Z$98,$A163,'09-10 Teamsheets'!$C$2:$C$98,BJ$1)+GOALS('10-11 Teamsheets'!$S$2:$Z$106,$A163,'10-11 Teamsheets'!$C$2:$C$106,BJ$1)+GOALS('11-12 Teamsheets'!$S$2:$Z$119,$A163,'11-12 Teamsheets'!$C$2:$C$119,BJ$1)+GOALS('12-13 Teamsheets'!$S$2:$Z$126,$A163,'12-13 Teamsheets'!$C$2:$C$126,BJ$1)+GOALS('13-14 Teamsheets'!$S$2:$Z$132,$A163,'13-14 Teamsheets'!$C$2:$C$132,BJ$1)+GOALS('14-15 Teamsheets'!$S$2:$Z$136,$A163,'14-15 Teamsheets'!$C$2:$C$136,BJ$1)) &amp; ")"</f>
        <v>0(0)</v>
      </c>
      <c r="BL163" s="27">
        <f>Clean_sheet('07-08 Teamsheets'!$C$2:$H$92,$A163,BJ$1)+Clean_sheet('08-09 Teamsheets'!$C$2:$H$92,$A163,BJ$1)+Clean_sheet('09-10 Teamsheets'!$C$2:$H$98,$A163,BJ$1)+Clean_sheet('10-11 Teamsheets'!$C$2:$H$106,$A163,BJ$1)+Clean_sheet('11-12 Teamsheets'!$C$2:$H$119,$A163,BJ$1)+Clean_sheet('12-13 Teamsheets'!$C$2:$H$126,$A163,BJ$1)+Clean_sheet('13-14 Teamsheets'!$C$2:$H$132,$A163,BJ$1)+Clean_sheet('14-15 Teamsheets'!$C$2:$H$136,$A163,BJ$1)</f>
        <v>0</v>
      </c>
      <c r="BM163" s="27" t="str">
        <f>(CARDS('07-08 Teamsheets'!$H$2:$Z$88,$A163,$CX$2,'07-08 Teamsheets'!$C$2:$C$88,BJ$1)+CARDS('08-09 Teamsheets'!$H$2:$Z$92,$A163,$CX$2,'08-09 Teamsheets'!$C$2:$C$92,BJ$1)+CARDS('09-10 Teamsheets'!$H$2:$Z$98,$A163,$CX$2,'09-10 Teamsheets'!$C$2:$C$98,BJ$1)+CARDS('10-11 Teamsheets'!$H$2:$Z$106,$A163,$CX$2,'10-11 Teamsheets'!$C$2:$C$106,BJ$1)+CARDS('11-12 Teamsheets'!$H$2:$Z$119,$A163,$CX$2,'11-12 Teamsheets'!$C$2:$C$119,BJ$1)+CARDS('12-13 Teamsheets'!$H$2:$Z$126,$A163,$CX$2,'12-13 Teamsheets'!$C$2:$C$126,BJ$1)+CARDS('13-14 Teamsheets'!$H$2:$Z$132,$A163,$CX$2,'13-14 Teamsheets'!$C$2:$C$132,BJ$1)+CARDS('14-15 Teamsheets'!$H$2:$Z$136,$A163,$CX$2,'14-15 Teamsheets'!$C$2:$C$136,BJ$1)) &amp; "(" &amp; (CARDS('07-08 Teamsheets'!$H$2:$Z$88,$A163,$CX$3,'07-08 Teamsheets'!$C$2:$C$88,BJ$1)+CARDS('08-09 Teamsheets'!$H$2:$Z$92,$A163,$CX$3,'08-09 Teamsheets'!$C$2:$C$92,BJ$1)+CARDS('09-10 Teamsheets'!$H$2:$Z$98,$A163,$CX$3,'09-10 Teamsheets'!$C$2:$C$98,BJ$1)+CARDS('10-11 Teamsheets'!$H$2:$Z$106,$A163,$CX$3,'10-11 Teamsheets'!$C$2:$C$106,BJ$1)+CARDS('11-12 Teamsheets'!$H$2:$Z$119,$A163,$CX$3,'11-12 Teamsheets'!$C$2:$C$119,BJ$1)+CARDS('12-13 Teamsheets'!$H$2:$Z$126,$A163,$CX$3,'12-13 Teamsheets'!$C$2:$C$126,BJ$1)+CARDS('13-14 Teamsheets'!$H$2:$Z$132,$A163,$CX$3,'13-14 Teamsheets'!$C$2:$C$132,BJ$1)+CARDS('14-15 Teamsheets'!$H$2:$Z$136,$A163,$CX$3,'14-15 Teamsheets'!$C$2:$C$136,BJ$1)) &amp; ")"</f>
        <v>0(0)</v>
      </c>
      <c r="BN163" s="82">
        <f>MINS_PLAYED('07-08 Teamsheets'!$H$2:$R$88,$A163,'07-08 Teamsheets'!$C$2:$C$88,BJ$1)+MINS_PLAYED('08-09 Teamsheets'!$H$2:$R$92,$A163,'08-09 Teamsheets'!$C$2:$C$92,BJ$1)+MINS_PLAYED('09-10 Teamsheets'!$H$2:$R$98,$A163,'09-10 Teamsheets'!$C$2:$C$98,BJ$1)+MINS_PLAYED('10-11 Teamsheets'!$H$2:$R$106,$A163,'10-11 Teamsheets'!$C$2:$C$106,BJ$1)+MINS_PLAYED('11-12 Teamsheets'!$H$2:$R$119,$A163,'11-12 Teamsheets'!$C$2:$C$119,BJ$1)+MINS_PLAYED('12-13 Teamsheets'!$H$2:$R$126,$A163,'12-13 Teamsheets'!$C$2:$C$126,BJ$1)+MINS_PLAYED('13-14 Teamsheets'!$H$2:$R$132,$A163,'13-14 Teamsheets'!$C$2:$C$132,BJ$1)+MINS_PLAYED('14-15 Teamsheets'!$H$2:$R$136,$A163,'14-15 Teamsheets'!$C$2:$C$136,BJ$1)+MINS_AS_SUB('07-08 Teamsheets'!$S$2:$Z$88,$A163,'07-08 Teamsheets'!$C$2:$C$88,BJ$1)+MINS_AS_SUB('08-09 Teamsheets'!$S$2:$Z$92,$A163,'08-09 Teamsheets'!$C$2:$C$92,BJ$1)+MINS_AS_SUB('09-10 Teamsheets'!$S$2:$Z$98,$A163,'09-10 Teamsheets'!$C$2:$C$98,BJ$1)+MINS_AS_SUB('10-11 Teamsheets'!$S$2:$Z$106,$A163,'10-11 Teamsheets'!$C$2:$C$106,BJ$1)+MINS_AS_SUB('11-12 Teamsheets'!$S$2:$Z$119,$A163,'11-12 Teamsheets'!$C$2:$C$119,BJ$1)+MINS_AS_SUB('12-13 Teamsheets'!$S$2:$Z$126,$A163,'12-13 Teamsheets'!$C$2:$C$126,BJ$1)+MINS_AS_SUB('13-14 Teamsheets'!$S$2:$Z$132,$A163,'13-14 Teamsheets'!$C$2:$C$132,BJ$1)+MINS_AS_SUB('14-15 Teamsheets'!$S$2:$Z$136,$A163,'14-15 Teamsheets'!$C$2:$C$136,BJ$1)</f>
        <v>0</v>
      </c>
      <c r="BO163" s="27" t="str">
        <f>(APPS('07-08 Teamsheets'!$H$2:$R$88,$A163,'07-08 Teamsheets'!$C$2:$C$88,BO$1)+APPS('08-09 Teamsheets'!$H$2:$R$92,$A163,'08-09 Teamsheets'!$C$2:$C$92,BO$1)+APPS('09-10 Teamsheets'!$H$2:$R$98,$A163,'09-10 Teamsheets'!$C$2:$C$98,BO$1)+APPS('10-11 Teamsheets'!$H$2:$R$106,$A163,'10-11 Teamsheets'!$C$2:$C$106,BO$1)+APPS('11-12 Teamsheets'!$H$2:$R$119,$A163,'11-12 Teamsheets'!$C$2:$C$119,BO$1)+APPS('12-13 Teamsheets'!$H$2:$R$126,$A163,'12-13 Teamsheets'!$C$2:$C$126,BO$1)+APPS('13-14 Teamsheets'!$H$2:$R$132,$A163,'13-14 Teamsheets'!$C$2:$C$132,BO$1)+APPS('14-15 Teamsheets'!$H$2:$R$136,$A163,'14-15 Teamsheets'!$C$2:$C$136,BO$1)) &amp; "(" &amp; (SUBS('07-08 Teamsheets'!$S$2:$Z$88,$A163,'07-08 Teamsheets'!$C$2:$C$88,BO$1)+SUBS('08-09 Teamsheets'!$S$2:$Z$92,$A163,'08-09 Teamsheets'!$C$2:$C$92,BO$1)+SUBS('09-10 Teamsheets'!$S$2:$Z$98,$A163,'09-10 Teamsheets'!$C$2:$C$98,BO$1)+SUBS('10-11 Teamsheets'!$S$2:$Z$106,$A163,'10-11 Teamsheets'!$C$2:$C$106,BO$1)+SUBS('11-12 Teamsheets'!$S$2:$Z$119,$A163,'11-12 Teamsheets'!$C$2:$C$119,BO$1)+SUBS('12-13 Teamsheets'!$S$2:$Z$126,$A163,'12-13 Teamsheets'!$C$2:$C$126,BO$1)+SUBS('13-14 Teamsheets'!$S$2:$Z$132,$A163,'13-14 Teamsheets'!$C$2:$C$132,BO$1)+SUBS('14-15 Teamsheets'!$S$2:$Z$136,$A163,'14-15 Teamsheets'!$C$2:$C$136,BO$1)) &amp; ")"</f>
        <v>0(0)</v>
      </c>
      <c r="BP163" s="27" t="str">
        <f>(GOALS('07-08 Teamsheets'!$H$2:$R$88,$A163,'07-08 Teamsheets'!$C$2:$C$88,BO$1)+GOALS('08-09 Teamsheets'!$H$2:$R$92,$A163,'08-09 Teamsheets'!$C$2:$C$92,BO$1)+GOALS('09-10 Teamsheets'!$H$2:$R$98,$A163,'09-10 Teamsheets'!$C$2:$C$98,BO$1)+GOALS('10-11 Teamsheets'!$H$2:$R$106,$A163,'10-11 Teamsheets'!$C$2:$C$106,BO$1)+GOALS('11-12 Teamsheets'!$H$2:$R$119,$A163,'11-12 Teamsheets'!$C$2:$C$119,BO$1)+GOALS('12-13 Teamsheets'!$H$2:$R$126,$A163,'12-13 Teamsheets'!$C$2:$C$126,BO$1)+GOALS('13-14 Teamsheets'!$H$2:$R$132,$A163,'13-14 Teamsheets'!$C$2:$C$132,BO$1)+GOALS('14-15 Teamsheets'!$H$2:$R$136,$A163,'14-15 Teamsheets'!$C$2:$C$136,BO$1)) &amp; "(" &amp; (GOALS('07-08 Teamsheets'!$S$2:$Z$88,$A163,'07-08 Teamsheets'!$C$2:$C$88,BO$1)+GOALS('08-09 Teamsheets'!$S$2:$Z$92,$A163,'08-09 Teamsheets'!$C$2:$C$92,BO$1)+GOALS('09-10 Teamsheets'!$S$2:$Z$98,$A163,'09-10 Teamsheets'!$C$2:$C$98,BO$1)+GOALS('10-11 Teamsheets'!$S$2:$Z$106,$A163,'10-11 Teamsheets'!$C$2:$C$106,BO$1)+GOALS('11-12 Teamsheets'!$S$2:$Z$119,$A163,'11-12 Teamsheets'!$C$2:$C$119,BO$1)+GOALS('12-13 Teamsheets'!$S$2:$Z$126,$A163,'12-13 Teamsheets'!$C$2:$C$126,BO$1)+GOALS('13-14 Teamsheets'!$S$2:$Z$132,$A163,'13-14 Teamsheets'!$C$2:$C$132,BO$1)+GOALS('14-15 Teamsheets'!$S$2:$Z$136,$A163,'14-15 Teamsheets'!$C$2:$C$136,BO$1)) &amp; ")"</f>
        <v>0(0)</v>
      </c>
      <c r="BQ163" s="27">
        <f>Clean_sheet('07-08 Teamsheets'!$C$2:$H$92,$A163,BO$1)+Clean_sheet('08-09 Teamsheets'!$C$2:$H$92,$A163,BO$1)+Clean_sheet('09-10 Teamsheets'!$C$2:$H$98,$A163,BO$1)+Clean_sheet('10-11 Teamsheets'!$C$2:$H$106,$A163,BO$1)+Clean_sheet('11-12 Teamsheets'!$C$2:$H$119,$A163,BO$1)+Clean_sheet('12-13 Teamsheets'!$C$2:$H$126,$A163,BO$1)+Clean_sheet('13-14 Teamsheets'!$C$2:$H$132,$A163,BO$1)+Clean_sheet('14-15 Teamsheets'!$C$2:$H$136,$A163,BO$1)</f>
        <v>0</v>
      </c>
      <c r="BR163" s="27" t="str">
        <f>(CARDS('07-08 Teamsheets'!$H$2:$Z$88,$A163,$CX$2,'07-08 Teamsheets'!$C$2:$C$88,BO$1)+CARDS('08-09 Teamsheets'!$H$2:$Z$92,$A163,$CX$2,'08-09 Teamsheets'!$C$2:$C$92,BO$1)+CARDS('09-10 Teamsheets'!$H$2:$Z$98,$A163,$CX$2,'09-10 Teamsheets'!$C$2:$C$98,BO$1)+CARDS('10-11 Teamsheets'!$H$2:$Z$106,$A163,$CX$2,'10-11 Teamsheets'!$C$2:$C$106,BO$1)+CARDS('11-12 Teamsheets'!$H$2:$Z$119,$A163,$CX$2,'11-12 Teamsheets'!$C$2:$C$119,BO$1)+CARDS('12-13 Teamsheets'!$H$2:$Z$126,$A163,$CX$2,'12-13 Teamsheets'!$C$2:$C$126,BO$1)+CARDS('13-14 Teamsheets'!$H$2:$Z$132,$A163,$CX$2,'13-14 Teamsheets'!$C$2:$C$132,BO$1)+CARDS('14-15 Teamsheets'!$H$2:$Z$136,$A163,$CX$2,'14-15 Teamsheets'!$C$2:$C$136,BO$1)) &amp; "(" &amp; (CARDS('07-08 Teamsheets'!$H$2:$Z$88,$A163,$CX$3,'07-08 Teamsheets'!$C$2:$C$88,BO$1)+CARDS('08-09 Teamsheets'!$H$2:$Z$92,$A163,$CX$3,'08-09 Teamsheets'!$C$2:$C$92,BO$1)+CARDS('09-10 Teamsheets'!$H$2:$Z$98,$A163,$CX$3,'09-10 Teamsheets'!$C$2:$C$98,BO$1)+CARDS('10-11 Teamsheets'!$H$2:$Z$106,$A163,$CX$3,'10-11 Teamsheets'!$C$2:$C$106,BO$1)+CARDS('11-12 Teamsheets'!$H$2:$Z$119,$A163,$CX$3,'11-12 Teamsheets'!$C$2:$C$119,BO$1)+CARDS('12-13 Teamsheets'!$H$2:$Z$126,$A163,$CX$3,'12-13 Teamsheets'!$C$2:$C$126,BO$1)+CARDS('13-14 Teamsheets'!$H$2:$Z$132,$A163,$CX$3,'13-14 Teamsheets'!$C$2:$C$132,BO$1)+CARDS('14-15 Teamsheets'!$H$2:$Z$136,$A163,$CX$3,'14-15 Teamsheets'!$C$2:$C$136,BO$1)) &amp; ")"</f>
        <v>0(0)</v>
      </c>
      <c r="BS163" s="82">
        <f>MINS_PLAYED('07-08 Teamsheets'!$H$2:$R$88,$A163,'07-08 Teamsheets'!$C$2:$C$88,BO$1)+MINS_PLAYED('08-09 Teamsheets'!$H$2:$R$92,$A163,'08-09 Teamsheets'!$C$2:$C$92,BO$1)+MINS_PLAYED('09-10 Teamsheets'!$H$2:$R$98,$A163,'09-10 Teamsheets'!$C$2:$C$98,BO$1)+MINS_PLAYED('10-11 Teamsheets'!$H$2:$R$106,$A163,'10-11 Teamsheets'!$C$2:$C$106,BO$1)+MINS_PLAYED('11-12 Teamsheets'!$H$2:$R$119,$A163,'11-12 Teamsheets'!$C$2:$C$119,BO$1)+MINS_PLAYED('12-13 Teamsheets'!$H$2:$R$126,$A163,'12-13 Teamsheets'!$C$2:$C$126,BO$1)+MINS_PLAYED('13-14 Teamsheets'!$H$2:$R$132,$A163,'13-14 Teamsheets'!$C$2:$C$132,BO$1)+MINS_PLAYED('14-15 Teamsheets'!$H$2:$R$136,$A163,'14-15 Teamsheets'!$C$2:$C$136,BO$1)+MINS_AS_SUB('07-08 Teamsheets'!$S$2:$Z$88,$A163,'07-08 Teamsheets'!$C$2:$C$88,BO$1)+MINS_AS_SUB('08-09 Teamsheets'!$S$2:$Z$92,$A163,'08-09 Teamsheets'!$C$2:$C$92,BO$1)+MINS_AS_SUB('09-10 Teamsheets'!$S$2:$Z$98,$A163,'09-10 Teamsheets'!$C$2:$C$98,BO$1)+MINS_AS_SUB('10-11 Teamsheets'!$S$2:$Z$106,$A163,'10-11 Teamsheets'!$C$2:$C$106,BO$1)+MINS_AS_SUB('11-12 Teamsheets'!$S$2:$Z$119,$A163,'11-12 Teamsheets'!$C$2:$C$119,BO$1)+MINS_AS_SUB('12-13 Teamsheets'!$S$2:$Z$126,$A163,'12-13 Teamsheets'!$C$2:$C$126,BO$1)+MINS_AS_SUB('13-14 Teamsheets'!$S$2:$Z$132,$A163,'13-14 Teamsheets'!$C$2:$C$132,BO$1)+MINS_AS_SUB('14-15 Teamsheets'!$S$2:$Z$136,$A163,'14-15 Teamsheets'!$C$2:$C$136,BO$1)</f>
        <v>0</v>
      </c>
      <c r="BT163" s="71">
        <f>APPS('05-06 Teamsheets'!$H$2:$R$71,$A163,'05-06 Teamsheets'!$C$2:$C$71,B$1)+SUBS('05-06 Teamsheets'!$S$2:$W$71,$A163,'05-06 Teamsheets'!$C$2:$C$71,B$1)+APPS('06-07 Teamsheets'!$H$2:$R$83,$A163,'06-07 Teamsheets'!$C$2:$C$83,G$1)+SUBS('06-07 Teamsheets'!$S$2:$Z$83,$A163,'06-07 Teamsheets'!$C$2:$C$83,G$1)+APPS('07-08 Teamsheets'!$H$2:$R$88,$A163,'07-08 Teamsheets'!$C$2:$C$88,L$1)+SUBS('07-08 Teamsheets'!$S$2:$Z$88,$A163,'07-08 Teamsheets'!$C$2:$C$88,L$1)+APPS('08-09 Teamsheets'!$H$2:$R$92,$A163,'08-09 Teamsheets'!$C$2:$C$92,Q$1)+SUBS('08-09 Teamsheets'!$S$2:$Z$92,$A163,'08-09 Teamsheets'!$C$2:$C$92,Q$1)+APPS('09-10 Teamsheets'!$H$2:$R$98,$A163,'09-10 Teamsheets'!$C$2:$C$98,Q$1)+SUBS('09-10 Teamsheets'!$S$2:$Z$98,$A163,'09-10 Teamsheets'!$C$2:$C$98,Q$1)+APPS('10-11 Teamsheets'!$H$2:$R$107,$A163,'10-11 Teamsheets'!$C$2:$C$107,Q$1)+SUBS('10-11 Teamsheets'!$S$2:$Z$107,$A163,'10-11 Teamsheets'!$C$2:$C$107,Q$1)+APPS('11-12 Teamsheets'!$H$2:$R$119,$A163,'11-12 Teamsheets'!$C$2:$C$119,Q$1)+SUBS('11-12 Teamsheets'!$S$2:$Z$119,$A163,'11-12 Teamsheets'!$C$2:$C$119,Q$1)+APPS('12-13 Teamsheets'!$H$2:$R$126,$A163,'12-13 Teamsheets'!$C$2:$C$126,Q$1)+SUBS('12-13 Teamsheets'!$S$2:$Z$126,$A163,'12-13 Teamsheets'!$C$2:$C$126,Q$1)+APPS('13-14 Teamsheets'!$H$2:$R$132,$A163,'13-14 Teamsheets'!$C$2:$C$132,Q$1)+SUBS('13-14 Teamsheets'!$S$2:$Z$132,$A163,'13-14 Teamsheets'!$C$2:$C$132,Q$1)+APPS('14-15 Teamsheets'!$H$2:$R$136,$A163,'14-15 Teamsheets'!$C$2:$C$136,Q$1)+SUBS('14-15 Teamsheets'!$S$2:$Z$136,$A163,'14-15 Teamsheets'!$C$2:$C$136,Q$1)</f>
        <v>12</v>
      </c>
      <c r="BU163" s="132">
        <v>5</v>
      </c>
      <c r="BV163" s="27">
        <f>APPS('07-08 Teamsheets'!$H$2:$R$88,$A163,'07-08 Teamsheets'!$C$2:$C$88,AZ$1)+SUBS('07-08 Teamsheets'!$S$2:$Z$88,$A163,'07-08 Teamsheets'!$C$2:$C$88,AZ$1)+APPS('11-12 Teamsheets'!$H$2:$R$119,$A163,'11-12 Teamsheets'!$C$2:$C$119,AZ$1)+SUBS('11-12 Teamsheets'!$S$2:$Z$119,$A163,'11-12 Teamsheets'!$C$2:$C$119,AZ$1)+APPS('12-13 Teamsheets'!$H$2:$R$126,$A163,'12-13 Teamsheets'!$C$2:$C$126,AZ$1)+SUBS('12-13 Teamsheets'!$S$2:$Z$126,$A163,'12-13 Teamsheets'!$C$2:$C$126,AZ$1)+APPS('13-14 Teamsheets'!$H$2:$R$132,$A163,'13-14 Teamsheets'!$C$2:$C$132,AZ$1)+SUBS('13-14 Teamsheets'!$S$2:$Z$132,$A163,'13-14 Teamsheets'!$C$2:$C$132,AZ$1)+APPS('14-15 Teamsheets'!$H$2:$R$136,$A163,'14-15 Teamsheets'!$C$2:$C$136,AZ$1)+SUBS('14-15 Teamsheets'!$S$2:$Z$136,$A163,'14-15 Teamsheets'!$C$2:$C$136,AZ$1)+APPS('08-09 Teamsheets'!$H$2:$R$92,$A163,'08-09 Teamsheets'!$C$2:$C$92,BE$1)+APPS('09-10 Teamsheets'!$H$2:$R$98,$A163,'09-10 Teamsheets'!$C$2:$C$98,BE$1)+SUBS('08-09 Teamsheets'!$S$2:$Z$92,$A163,'08-09 Teamsheets'!$C$2:$C$92,BE$1)+SUBS('09-10 Teamsheets'!$S$2:$Z$98,$A163,'09-10 Teamsheets'!$C$2:$C$98,BE$1)+APPS('10-11 Teamsheets'!$H$2:$R$107,$A163,'10-11 Teamsheets'!$C$2:$C$107,BE$1)+SUBS('10-11 Teamsheets'!$S$2:$Z$107,$A163,'10-11 Teamsheets'!$C$2:$C$107,BE$1)+APPS('11-12 Teamsheets'!$H$2:$R$119,$A163,'11-12 Teamsheets'!$C$2:$C$119,BE$1)+SUBS('11-12 Teamsheets'!$S$2:$Z$119,$A163,'11-12 Teamsheets'!$C$2:$C$119,BE$1)+APPS('12-13 Teamsheets'!$H$2:$R$126,$A163,'12-13 Teamsheets'!$C$2:$C$126,BE$1)+SUBS('12-13 Teamsheets'!$S$2:$Z$126,$A163,'12-13 Teamsheets'!$C$2:$C$126,BE$1)+APPS('13-14 Teamsheets'!$H$2:$R$132,$A163,'13-14 Teamsheets'!$C$2:$C$132,BE$1)+SUBS('13-14 Teamsheets'!$S$2:$Z$132,$A163,'13-14 Teamsheets'!$C$2:$C$132,BE$1)+APPS('14-15 Teamsheets'!$H$2:$R$136,$A163,'14-15 Teamsheets'!$C$2:$C$136,BE$1)+SUBS('14-15 Teamsheets'!$S$2:$Z$136,$A163,'14-15 Teamsheets'!$C$2:$C$136,BE$1)</f>
        <v>0</v>
      </c>
      <c r="BW163" s="27">
        <f>APPS('07-08 Teamsheets'!$H$2:$R$88,$A163,'07-08 Teamsheets'!$C$2:$C$88,BJ$1)+APPS('08-09 Teamsheets'!$H$2:$R$92,$A163,'08-09 Teamsheets'!$C$2:$C$92,BJ$1)+APPS('09-10 Teamsheets'!$H$2:$R$98,$A163,'09-10 Teamsheets'!$C$2:$C$98,BJ$1)+SUBS('07-08 Teamsheets'!$S$2:$Z$88,$A163,'07-08 Teamsheets'!$C$2:$C$88,BJ$1)+SUBS('08-09 Teamsheets'!$S$2:$Z$92,$A163,'08-09 Teamsheets'!$C$2:$C$92,BJ$1)+SUBS('09-10 Teamsheets'!$S$2:$Z$98,$A163,'09-10 Teamsheets'!$C$2:$C$98,BJ$1)+APPS('10-11 Teamsheets'!$H$2:$R$107,$A163,'10-11 Teamsheets'!$C$2:$C$107,BJ$1)+SUBS('10-11 Teamsheets'!$S$2:$Z$107,$A163,'10-11 Teamsheets'!$C$2:$C$107,BJ$1)+APPS('11-12 Teamsheets'!$H$2:$R$119,$A163,'11-12 Teamsheets'!$C$2:$C$119,BJ$1)+SUBS('11-12 Teamsheets'!$S$2:$Z$111,$A163,'11-12 Teamsheets'!$C$2:$C$119,BJ$1)+APPS('12-13 Teamsheets'!$H$2:$R$126,$A163,'12-13 Teamsheets'!$C$2:$C$126,BJ$1)+SUBS('12-13 Teamsheets'!$S$2:$Z$118,$A163,'12-13 Teamsheets'!$C$2:$C$126,BJ$1)+APPS('13-14 Teamsheets'!$H$2:$R$132,$A163,'13-14 Teamsheets'!$C$2:$C$132,BJ$1)+SUBS('13-14 Teamsheets'!$S$2:$Z$124,$A163,'13-14 Teamsheets'!$C$2:$C$132,BJ$1)+APPS('14-15 Teamsheets'!$H$2:$R$136,$A163,'14-15 Teamsheets'!$C$2:$C$136,BJ$1)+SUBS('14-15 Teamsheets'!$S$2:$Z$128,$A163,'14-15 Teamsheets'!$C$2:$C$136,BJ$1)</f>
        <v>0</v>
      </c>
      <c r="BX163" s="27">
        <f>APPS('07-08 Teamsheets'!$H$2:$R$88,$A163,'07-08 Teamsheets'!$C$2:$C$88,BO$1)+APPS('08-09 Teamsheets'!$H$2:$R$92,$A163,'08-09 Teamsheets'!$C$2:$C$92,BO$1)+APPS('09-10 Teamsheets'!$H$2:$R$98,$A163,'09-10 Teamsheets'!$C$2:$C$98,BO$1)+SUBS('07-08 Teamsheets'!$S$2:$Z$88,$A163,'07-08 Teamsheets'!$C$2:$C$88,BO$1)+SUBS('08-09 Teamsheets'!$S$2:$Z$92,$A163,'08-09 Teamsheets'!$C$2:$C$92,BO$1)+SUBS('09-10 Teamsheets'!$S$2:$Z$98,$A163,'09-10 Teamsheets'!$C$2:$C$98,BO$1)+APPS('10-11 Teamsheets'!$H$2:$R$107,$A163,'10-11 Teamsheets'!$C$2:$C$107,BO$1)+SUBS('10-11 Teamsheets'!$S$2:$Z$107,$A163,'10-11 Teamsheets'!$C$2:$C$107,BO$1)+APPS('11-12 Teamsheets'!$H$2:$R$119,$A163,'11-12 Teamsheets'!$C$2:$C$119,BO$1)+SUBS('11-12 Teamsheets'!$S$2:$Z$119,$A163,'11-12 Teamsheets'!$C$2:$C$119,BO$1)+APPS('12-13 Teamsheets'!$H$2:$R$126,$A163,'12-13 Teamsheets'!$C$2:$C$126,BO$1)+SUBS('12-13 Teamsheets'!$S$2:$Z$126,$A163,'12-13 Teamsheets'!$C$2:$C$126,BO$1)+APPS('13-14 Teamsheets'!$H$2:$R$132,$A163,'13-14 Teamsheets'!$C$2:$C$132,BO$1)+SUBS('13-14 Teamsheets'!$S$2:$Z$132,$A163,'13-14 Teamsheets'!$C$2:$C$132,BO$1)+APPS('14-15 Teamsheets'!$H$2:$R$136,$A163,'14-15 Teamsheets'!$C$2:$C$136,BO$1)+SUBS('14-15 Teamsheets'!$S$2:$Z$136,$A163,'14-15 Teamsheets'!$C$2:$C$136,BO$1)</f>
        <v>0</v>
      </c>
      <c r="BY163" s="28">
        <f t="shared" si="55"/>
        <v>5</v>
      </c>
      <c r="BZ163" s="27" t="str">
        <f>(APPS('05-06 Teamsheets'!$H$2:$R$71,$A163) + APPS('06-07 Teamsheets'!$H$2:$R$83,$A163) +APPS('07-08 Teamsheets'!$H$2:$R$88,$A163) + APPS('08-09 Teamsheets'!$H$2:$R$92,$A163)+APPS('09-10 Teamsheets'!$H$2:$R$98,$A163)+APPS('10-11 Teamsheets'!$H$2:$R$107,$A163)+APPS('11-12 Teamsheets'!$H$2:$R$119,$A163)+APPS('12-13 Teamsheets'!$H$2:$R$126,$A163)+APPS('13-14 Teamsheets'!$H$2:$R$132,$A163)+APPS('14-15 Teamsheets'!$H$2:$R$136,$A163)) &amp; "(" &amp; (SUBS('05-06 Teamsheets'!$S$2:$W$71,$A163)+SUBS('06-07 Teamsheets'!$S$2:$Z$83,$A163)+SUBS('07-08 Teamsheets'!$S$2:$Z$88,$A163) +SUBS('08-09 Teamsheets'!$S$2:$Z$92,$A163)+SUBS('09-10 Teamsheets'!$S$2:$Z$98,$A163)+SUBS('10-11 Teamsheets'!$S$2:$Z$107,$A163)+SUBS('11-12 Teamsheets'!$S$2:$Z$119,$A163)+SUBS('12-13 Teamsheets'!$S$2:$Z$126,$A163)+SUBS('13-14 Teamsheets'!$S$2:$Z$132,$A163)+SUBS('14-15 Teamsheets'!$S$2:$Z$136,$A163)) &amp; ")"</f>
        <v>8(9)</v>
      </c>
      <c r="CA163" s="28">
        <f t="shared" si="56"/>
        <v>17</v>
      </c>
      <c r="CB163" s="71">
        <f>GOALS('05-06 Teamsheets'!$H$2:$W$71,$A163,'05-06 Teamsheets'!$C$2:$C$71,B$1)+GOALS('06-07 Teamsheets'!$H$2:$Z$83,$A163,'06-07 Teamsheets'!$C$2:$C$83,G$1)+GOALS('07-08 Teamsheets'!$H$2:$Z$88,$A163,'07-08 Teamsheets'!$C$2:$C$88,L$1)+GOALS('08-09 Teamsheets'!$H$2:$Z$92,$A163,'08-09 Teamsheets'!$C$2:$C$92,Q$1)+GOALS('09-10 Teamsheets'!$H$2:$Z$98,$A163,'09-10 Teamsheets'!$C$2:$C$98,Q$1)+GOALS('10-11 Teamsheets'!$H$2:$Z$107,$A163,'10-11 Teamsheets'!$C$2:$C$107,Q$1)+GOALS('11-12 Teamsheets'!$H$2:$Z$119,$A163,'11-12 Teamsheets'!$C$2:$C$119,Q$1)+GOALS('12-13 Teamsheets'!$H$2:$Z$126,$A163,'12-13 Teamsheets'!$C$2:$C$126,Q$1)+GOALS('13-14 Teamsheets'!$H$2:$Z$132,$A163,'13-14 Teamsheets'!$C$2:$C$132,Q$1)+GOALS('14-15 Teamsheets'!$H$2:$Z$136,$A163,'14-15 Teamsheets'!$C$2:$C$136,Q$1)</f>
        <v>2</v>
      </c>
      <c r="CC163" s="27">
        <f>GOALS('05-06 Teamsheets'!$H$2:$W$71,$A163,'05-06 Teamsheets'!$C$2:$C$71,V$1)+GOALS('05-06 Teamsheets'!$H$2:$W$71,$A163,'05-06 Teamsheets'!$C$2:$C$71,AA$1)+GOALS('06-07 Teamsheets'!$H$2:$Z$83,$A163,'06-07 Teamsheets'!$C$2:$C$83,AF$1)+GOALS('06-07 Teamsheets'!$H$2:$Z$83,$A163,'06-07 Teamsheets'!$C$2:$C$83,AK$1)+GOALS('07-08 Teamsheets'!$H$2:$Z$88,$A163,'07-08 Teamsheets'!$C$2:$C$88,AP$1)+GOALS('07-08 Teamsheets'!$H$2:$Z$88,$A163,'07-08 Teamsheets'!$C$2:$C$88,AU$1)+GOALS('07-08 Teamsheets'!$H$2:$Z$88,$A163,'07-08 Teamsheets'!$C$2:$C$88,AZ$1)+GOALS('11-12 Teamsheets'!$H$2:$Z$119,$A163,'11-12 Teamsheets'!$C$2:$C$119,AZ$1)+GOALS('12-13 Teamsheets'!$H$2:$Z$120,$A163,'12-13 Teamsheets'!$C$2:$C$120,AZ$1)+GOALS('13-14 Teamsheets'!$H$2:$Z$126,$A163,'13-14 Teamsheets'!$C$2:$C$126,AZ$1)+GOALS('14-15 Teamsheets'!$H$2:$Z$130,$A163,'14-15 Teamsheets'!$C$2:$C$130,AZ$1)+GOALS('08-09 Teamsheets'!$H$2:$Z$92,$A163,'08-09 Teamsheets'!$C$2:$C$92,BE$1)+GOALS('09-10 Teamsheets'!$H$2:$Z$98,$A163,'09-10 Teamsheets'!$C$2:$C$98,BE$1)+GOALS('10-11 Teamsheets'!$H$2:$Z$107,$A163,'10-11 Teamsheets'!$C$2:$C$107,BE$1)+GOALS('11-12 Teamsheets'!$H$2:$Z$119,$A163,'11-12 Teamsheets'!$C$2:$C$119,BE$1)+GOALS('12-13 Teamsheets'!$H$2:$Z$126,$A163,'12-13 Teamsheets'!$C$2:$C$126,BE$1)+GOALS('13-14 Teamsheets'!$H$2:$Z$132,$A163,'13-14 Teamsheets'!$C$2:$C$132,BE$1)+GOALS('14-15 Teamsheets'!$H$2:$Z$136,$A163,'14-15 Teamsheets'!$C$2:$C$136,BE$1)</f>
        <v>0</v>
      </c>
      <c r="CD163" s="27">
        <f>GOALS('07-08 Teamsheets'!$H$2:$Z$88,$A163,'07-08 Teamsheets'!$C$2:$C$88,BJ$1)
+GOALS('08-09 Teamsheets'!$H$2:$Z$92,$A163,'08-09 Teamsheets'!$C$2:$C$92,BJ$1)
+GOALS('09-10 Teamsheets'!$H$2:$Z$98,$A163,'09-10 Teamsheets'!$C$2:$C$98,BJ$1)
+GOALS('10-11 Teamsheets'!$H$2:$Z$107,$A163,'10-11 Teamsheets'!$C$2:$C$107,BJ$1)
+GOALS('11-12 Teamsheets'!$H$2:$Z$119,$A163,'11-12 Teamsheets'!$C$2:$C$119,BJ$1)
+GOALS('12-13 Teamsheets'!$H$2:$Z$124,$A163,'12-13 Teamsheets'!$C$2:$C$124,BJ$1)+GOALS('13-14 Teamsheets'!$H$2:$Z$130,$A163,'13-14 Teamsheets'!$C$2:$C$130,BJ$1)+GOALS('14-15 Teamsheets'!$H$2:$Z$134,$A163,'14-15 Teamsheets'!$C$2:$C$134,BJ$1)
+GOALS('07-08 Teamsheets'!$H$2:$Z$88,$A163,'07-08 Teamsheets'!$C$2:$C$88,BO$1)
+GOALS('08-09 Teamsheets'!$H$2:$Z$92,$A163,'08-09 Teamsheets'!$C$2:$C$92,BO$1)
+GOALS('09-10 Teamsheets'!$H$2:$Z$98,$A163,'09-10 Teamsheets'!$C$2:$C$98,BO$1)
+GOALS('10-11 Teamsheets'!$H$2:$Z$107,$A163,'10-11 Teamsheets'!$C$2:$C$107,BO$1)
+GOALS('11-12 Teamsheets'!$H$2:$Z$119,$A163,'11-12 Teamsheets'!$C$2:$C$119,BO$1)
+GOALS('12-13 Teamsheets'!$H$2:$Z$126,$A163,'12-13 Teamsheets'!$C$2:$C$126,BO$1)+GOALS('13-14 Teamsheets'!$H$2:$Z$132,$A163,'13-14 Teamsheets'!$C$2:$C$132,BO$1)+GOALS('14-15 Teamsheets'!$H$2:$Z$136,$A163,'14-15 Teamsheets'!$C$2:$C$136,BO$1)</f>
        <v>0</v>
      </c>
      <c r="CE163" s="28">
        <f t="shared" si="57"/>
        <v>0</v>
      </c>
      <c r="CF163" s="27" t="str">
        <f>(GOALS('05-06 Teamsheets'!$H$2:$R$71,$A163) +GOALS('06-07 Teamsheets'!$H$2:$R$83,$A163) +  GOALS('07-08 Teamsheets'!$H$2:$R$88,$A163) + GOALS('08-09 Teamsheets'!$H$2:$R$92,$A163)+GOALS('09-10 Teamsheets'!$H$2:$R$98,$A163)+GOALS('10-11 Teamsheets'!$H$2:$R$107,$A163)+GOALS('11-12 Teamsheets'!$H$2:$R$119,$A163)+GOALS('12-13 Teamsheets'!$H$2:$R$126,$A163)+GOALS('13-14 Teamsheets'!$H$2:$R$132,$A163)+GOALS('14-15 Teamsheets'!$H$2:$R$136,$A163)) &amp; "(" &amp; (GOALS('05-06 Teamsheets'!$S$2:$W$71,$A163)+GOALS('06-07 Teamsheets'!$S$2:$Z$83,$A163)+GOALS('07-08 Teamsheets'!$S$2:$Z$88,$A163)+GOALS('08-09 Teamsheets'!$S$2:$Z$92,$A163)+GOALS('09-10 Teamsheets'!$S$2:$Z$98,$A163)+GOALS('10-11 Teamsheets'!$S$2:$Z$107,$A163)+GOALS('11-12 Teamsheets'!$S$2:$Z$119,$A163)+GOALS('12-13 Teamsheets'!$S$2:$Z$126,$A163)+GOALS('13-14 Teamsheets'!$S$2:$Z$132,$A163)+GOALS('14-15 Teamsheets'!$S$2:$Z$136,$A163)) &amp; ")"</f>
        <v>0(2)</v>
      </c>
      <c r="CG163" s="28">
        <f t="shared" si="58"/>
        <v>2</v>
      </c>
      <c r="CH163" s="71">
        <f t="shared" si="35"/>
        <v>0</v>
      </c>
      <c r="CI163" s="83">
        <f t="shared" si="36"/>
        <v>0</v>
      </c>
      <c r="CJ163" s="77">
        <f t="shared" si="37"/>
        <v>0</v>
      </c>
      <c r="CK163" s="74" t="str">
        <f>(CARDS('05-06 Teamsheets'!$H$2:$W$71,$A163,$CX$2)+CARDS('06-07 Teamsheets'!$H$2:$Z$83,$A163,$CX$2)+CARDS('07-08 Teamsheets'!$H$2:$Z$88,$A163,$CX$2)+CARDS('08-09 Teamsheets'!$H$2:$Z$92,$A163,$CX$2)+CARDS('09-10 Teamsheets'!$H$2:$Z$98,$A163,$CX$2)+CARDS('10-11 Teamsheets'!$H$2:$Z$107,$A163,$CX$2)+CARDS('11-12 Teamsheets'!$H$2:$Z$119,$A163,$CX$2)+CARDS('12-13 Teamsheets'!$H$2:$Z$126,$A163,$CX$2)+CARDS('13-14 Teamsheets'!$H$2:$Z$130,$A163,$CX$2)) &amp; "(" &amp; (CARDS('05-06 Teamsheets'!$H$2:$W$71,$A163,$CX$3)+CARDS('06-07 Teamsheets'!$H$2:$Z$83,$A163,$CX$3)+CARDS('07-08 Teamsheets'!$H$2:$Z$88,$A163,$CX$3)+CARDS('08-09 Teamsheets'!$H$2:$Z$92,$A163,$CX$3)+CARDS('09-10 Teamsheets'!$H$2:$Z$98,$A163,$CX$3)+CARDS('10-11 Teamsheets'!$H$2:$Z$107,$A163,$CX$3)+CARDS('11-12 Teamsheets'!$H$2:$Z$119,$A163,$CX$3)+CARDS('13-14 Teamsheets'!$H$2:$Z$130,$A163,$CX$3)) &amp; ")"</f>
        <v>0(0)</v>
      </c>
      <c r="CL163" s="28">
        <f t="shared" si="53"/>
        <v>571</v>
      </c>
      <c r="CM163" s="28">
        <f t="shared" ref="CM163:CM205" si="59">SUM(Z163,AE163,AJ163,AO163,AT163,BI163,AY163,BN163,BS163,BD163)</f>
        <v>132</v>
      </c>
      <c r="CN163" s="77">
        <f t="shared" si="54"/>
        <v>703</v>
      </c>
      <c r="CO163" s="28">
        <f t="shared" si="51"/>
        <v>41.352941176470587</v>
      </c>
      <c r="CP163" s="28">
        <f t="shared" si="52"/>
        <v>0.11764705882352941</v>
      </c>
      <c r="CQ163" s="77">
        <f t="shared" si="24"/>
        <v>351.5</v>
      </c>
      <c r="CS163" s="71">
        <f t="shared" si="48"/>
        <v>87</v>
      </c>
      <c r="CT163" s="83">
        <f t="shared" si="49"/>
        <v>101</v>
      </c>
      <c r="CU163" s="77">
        <f t="shared" si="50"/>
        <v>55</v>
      </c>
    </row>
    <row r="164" spans="1:102" x14ac:dyDescent="0.2">
      <c r="A164" s="25" t="s">
        <v>1430</v>
      </c>
      <c r="B164" s="27" t="s">
        <v>1635</v>
      </c>
      <c r="C164" s="27" t="s">
        <v>1635</v>
      </c>
      <c r="D164" s="27">
        <v>0</v>
      </c>
      <c r="E164" s="27" t="s">
        <v>1635</v>
      </c>
      <c r="F164" s="82">
        <v>0</v>
      </c>
      <c r="G164" s="27" t="s">
        <v>1635</v>
      </c>
      <c r="H164" s="27" t="s">
        <v>1635</v>
      </c>
      <c r="I164" s="27">
        <v>0</v>
      </c>
      <c r="J164" s="27" t="s">
        <v>1635</v>
      </c>
      <c r="K164" s="82">
        <v>0</v>
      </c>
      <c r="L164" s="27" t="s">
        <v>1691</v>
      </c>
      <c r="M164" s="27" t="s">
        <v>1635</v>
      </c>
      <c r="N164" s="27">
        <v>0</v>
      </c>
      <c r="O164" s="27" t="s">
        <v>1635</v>
      </c>
      <c r="P164" s="82">
        <v>0</v>
      </c>
      <c r="Q164" s="27" t="str">
        <f>(APPS('08-09 Teamsheets'!$H$2:$R$92,$A164,'08-09 Teamsheets'!$C$2:$C$92,Q$1)+APPS('09-10 Teamsheets'!$H$2:$R$98,$A164,'09-10 Teamsheets'!$C$2:$C$98,Q$1)+APPS('10-11 Teamsheets'!$H$2:$R$107,$A164,'10-11 Teamsheets'!$C$2:$C$107,Q$1)+APPS('11-12 Teamsheets'!$H$2:$R$119,$A164,'11-12 Teamsheets'!$C$2:$C$119,Q$1)+APPS('12-13 Teamsheets'!$H$2:$R$126,$A164,'12-13 Teamsheets'!$C$2:$C$126,Q$1)+APPS('13-14 Teamsheets'!$H$2:$R$132,$A164,'13-14 Teamsheets'!$C$2:$C$132,Q$1)+APPS('14-15 Teamsheets'!$H$2:$R$136,$A164,'14-15 Teamsheets'!$C$2:$C$136,Q$1)) &amp; "(" &amp; (SUBS('08-09 Teamsheets'!$S$2:$Z$92,$A164,'08-09 Teamsheets'!$C$2:$C$92,Q$1)+SUBS('09-10 Teamsheets'!$S$2:$Z$98,$A164,'09-10 Teamsheets'!$C$2:$C$98,Q$1)+SUBS('10-11 Teamsheets'!$S$2:$Z$107,$A164,'10-11 Teamsheets'!$C$2:$C$107,Q$1)+SUBS('11-12 Teamsheets'!$S$2:$Z$119,$A164,'11-12 Teamsheets'!$C$2:$C$119,Q$1)+SUBS('12-13 Teamsheets'!$S$2:$Z$126,$A164,'12-13 Teamsheets'!$C$2:$C$126,Q$1)+SUBS('13-14 Teamsheets'!$S$2:$Z$132,$A164,'13-14 Teamsheets'!$C$2:$C$132,Q$1)+SUBS('14-15 Teamsheets'!$S$2:$Z$136,$A164,'14-15 Teamsheets'!$C$2:$C$136,Q$1)) &amp; ")"</f>
        <v>3(2)</v>
      </c>
      <c r="R164" s="27" t="str">
        <f>(GOALS('08-09 Teamsheets'!$H$2:$R$92,$A164,'08-09 Teamsheets'!$C$2:$C$92,Q$1)+GOALS('09-10 Teamsheets'!$H$2:$R$98,$A164,'09-10 Teamsheets'!$C$2:$C$98,Q$1)+GOALS('10-11 Teamsheets'!$H$2:$R$107,$A164,'10-11 Teamsheets'!$C$2:$C$107,Q$1)+GOALS('11-12 Teamsheets'!$H$2:$R$119,$A164,'11-12 Teamsheets'!$C$2:$C$119,Q$1)+GOALS('12-13 Teamsheets'!$H$2:$R$126,$A164,'12-13 Teamsheets'!$C$2:$C$126,Q$1)+GOALS('13-14 Teamsheets'!$H$2:$R$132,$A164,'13-14 Teamsheets'!$C$2:$C$132,Q$1)+GOALS('14-15 Teamsheets'!$H$2:$R$136,$A164,'14-15 Teamsheets'!$C$2:$C$136,Q$1)) &amp; "(" &amp; (GOALS('08-09 Teamsheets'!$S$2:$Z$92,$A164,'08-09 Teamsheets'!$C$2:$C$92,Q$1)+GOALS('09-10 Teamsheets'!$S$2:$Z$98,$A164,'09-10 Teamsheets'!$C$2:$C$98,Q$1)+GOALS('10-11 Teamsheets'!$S$2:$Z$107,$A164,'10-11 Teamsheets'!$C$2:$C$107,Q$1)+GOALS('11-12 Teamsheets'!$S$2:$Z$119,$A164,'11-12 Teamsheets'!$C$2:$C$119,Q$1)+GOALS('12-13 Teamsheets'!$S$2:$Z$126,$A164,'12-13 Teamsheets'!$C$2:$C$126,Q$1)+GOALS('13-14 Teamsheets'!$S$2:$Z$132,$A164,'13-14 Teamsheets'!$C$2:$C$132,Q$1)+GOALS('14-15 Teamsheets'!$S$2:$Z$136,$A164,'14-15 Teamsheets'!$C$2:$C$136,Q$1)) &amp; ")"</f>
        <v>0(0)</v>
      </c>
      <c r="S164" s="27">
        <f>Clean_sheet('08-09 Teamsheets'!$C$2:$H$92,$A164,Q$1)+Clean_sheet('09-10 Teamsheets'!$C$2:$H$98,$A164,Q$1)+Clean_sheet('10-11 Teamsheets'!$C$2:$H$107,$A164,Q$1)+Clean_sheet('11-12 Teamsheets'!$C$2:$H$119,$A164,Q$1)+Clean_sheet('12-13 Teamsheets'!$C$2:$H$126,$A164,Q$1)+Clean_sheet('13-14 Teamsheets'!$C$2:$H$132,$A164,Q$1)+Clean_sheet('14-15 Teamsheets'!$C$2:$H$136,$A164,Q$1)</f>
        <v>0</v>
      </c>
      <c r="T164" s="27" t="str">
        <f>(CARDS('08-09 Teamsheets'!$H$2:$Z$92,$A164,$CX$2,'08-09 Teamsheets'!$C$2:$C$92,Q$1)+CARDS('09-10 Teamsheets'!$H$2:$Z$98,$A164,$CX$2,'09-10 Teamsheets'!$C$2:$C$98,Q$1)+CARDS('10-11 Teamsheets'!$H$2:$Z$107,$A164,$CX$2,'10-11 Teamsheets'!$C$2:$C$107,Q$1)+CARDS('11-12 Teamsheets'!$H$2:$Z$119,$A164,$CX$2,'11-12 Teamsheets'!$C$2:$C$119,Q$1)+CARDS('12-13 Teamsheets'!$H$2:$Z$126,$A164,$CX$2,'12-13 Teamsheets'!$C$2:$C$126,Q$1)+CARDS('13-14 Teamsheets'!$H$2:$Z$132,$A164,$CX$2,'13-14 Teamsheets'!$C$2:$C$132,Q$1)+CARDS('14-15 Teamsheets'!$H$2:$Z$136,$A164,$CX$2,'14-15 Teamsheets'!$C$2:$C$136,Q$1)) &amp; "(" &amp; (CARDS('08-09 Teamsheets'!$H$2:$Z$92,$A164,$CX$3,'08-09 Teamsheets'!$C$2:$C$92,Q$1)+CARDS('09-10 Teamsheets'!$H$2:$Z$98,$A164,$CX$3,'09-10 Teamsheets'!$C$2:$C$98,Q$1)+CARDS('10-11 Teamsheets'!$H$2:$Z$107,$A164,$CX$3,'10-11 Teamsheets'!$C$2:$C$107,Q$1)+CARDS('11-12 Teamsheets'!$H$2:$Z$119,$A164,$CX$3,'11-12 Teamsheets'!$C$2:$C$119,Q$1)+CARDS('12-13 Teamsheets'!$H$2:$Z$126,$A164,$CX$3,'12-13 Teamsheets'!$C$2:$C$126,Q$1)+CARDS('13-14 Teamsheets'!$H$2:$Z$132,$A164,$CX$3,'13-14 Teamsheets'!$C$2:$C$132,Q$1)+CARDS('14-15 Teamsheets'!$H$2:$Z$136,$A164,$CX$3,'14-15 Teamsheets'!$C$2:$C$136,Q$1)) &amp; ")"</f>
        <v>0(0)</v>
      </c>
      <c r="U164" s="82">
        <f>MINS_PLAYED('08-09 Teamsheets'!$H$2:$R$92,$A164,'08-09 Teamsheets'!$C$2:$C$92,Q$1)+MINS_PLAYED('09-10 Teamsheets'!$H$2:$R$98,$A164,'09-10 Teamsheets'!$C$2:$C$98,Q$1)+ MINS_AS_SUB('08-09 Teamsheets'!$S$2:$Z$92,$A164,'08-09 Teamsheets'!$C$2:$C$92,Q$1)+ MINS_AS_SUB('09-10 Teamsheets'!$S$2:$Z$98,$A164,'09-10 Teamsheets'!$C$2:$C$98,Q$1)+MINS_PLAYED('10-11 Teamsheets'!$H$2:$R$107,$A164,'10-11 Teamsheets'!$C$2:$C$107,Q$1)+MINS_AS_SUB('10-11 Teamsheets'!$S$2:$Z$107,$A164,'10-11 Teamsheets'!$C$2:$C$107,Q$1)+MINS_PLAYED('11-12 Teamsheets'!$H$2:$R$119,$A164,'11-12 Teamsheets'!$C$2:$C$119,Q$1)+MINS_AS_SUB('11-12 Teamsheets'!$S$2:$Z$119,$A164,'11-12 Teamsheets'!$C$2:$C$119,Q$1)+MINS_PLAYED('12-13 Teamsheets'!$H$2:$R$126,$A164,'12-13 Teamsheets'!$C$2:$C$126,Q$1)+MINS_AS_SUB('12-13 Teamsheets'!$S$2:$Z$126,$A164,'12-13 Teamsheets'!$C$2:$C$126,Q$1)+MINS_PLAYED('13-14 Teamsheets'!$H$2:$R$132,$A164,'13-14 Teamsheets'!$C$2:$C$132,Q$1)+MINS_AS_SUB('13-14 Teamsheets'!$S$2:$Z$132,$A164,'13-14 Teamsheets'!$C$2:$C$132,Q$1)+MINS_PLAYED('14-15 Teamsheets'!$H$2:$R$136,$A164,'14-15 Teamsheets'!$C$2:$C$136,Q$1)+MINS_AS_SUB('14-15 Teamsheets'!$S$2:$Z$136,$A164,'14-15 Teamsheets'!$C$2:$C$136,Q$1)</f>
        <v>295</v>
      </c>
      <c r="V164" s="27" t="s">
        <v>1635</v>
      </c>
      <c r="W164" s="27" t="s">
        <v>1635</v>
      </c>
      <c r="X164" s="27">
        <v>0</v>
      </c>
      <c r="Y164" s="27" t="s">
        <v>1635</v>
      </c>
      <c r="Z164" s="82">
        <v>0</v>
      </c>
      <c r="AA164" s="27" t="s">
        <v>1635</v>
      </c>
      <c r="AB164" s="27" t="s">
        <v>1635</v>
      </c>
      <c r="AC164" s="27">
        <v>0</v>
      </c>
      <c r="AD164" s="27" t="s">
        <v>1635</v>
      </c>
      <c r="AE164" s="82">
        <v>0</v>
      </c>
      <c r="AF164" s="27" t="s">
        <v>1635</v>
      </c>
      <c r="AG164" s="27" t="s">
        <v>1635</v>
      </c>
      <c r="AH164" s="27">
        <v>0</v>
      </c>
      <c r="AI164" s="27" t="s">
        <v>1635</v>
      </c>
      <c r="AJ164" s="82">
        <v>0</v>
      </c>
      <c r="AK164" s="27" t="s">
        <v>1635</v>
      </c>
      <c r="AL164" s="27" t="s">
        <v>1635</v>
      </c>
      <c r="AM164" s="27">
        <v>0</v>
      </c>
      <c r="AN164" s="27" t="s">
        <v>1635</v>
      </c>
      <c r="AO164" s="82">
        <v>0</v>
      </c>
      <c r="AP164" s="27" t="s">
        <v>1635</v>
      </c>
      <c r="AQ164" s="27" t="s">
        <v>1635</v>
      </c>
      <c r="AR164" s="27">
        <v>0</v>
      </c>
      <c r="AS164" s="27" t="s">
        <v>1635</v>
      </c>
      <c r="AT164" s="82">
        <v>0</v>
      </c>
      <c r="AU164" s="27" t="s">
        <v>1635</v>
      </c>
      <c r="AV164" s="27" t="s">
        <v>1635</v>
      </c>
      <c r="AW164" s="27">
        <v>0</v>
      </c>
      <c r="AX164" s="27" t="s">
        <v>1635</v>
      </c>
      <c r="AY164" s="82">
        <v>0</v>
      </c>
      <c r="AZ164" s="27" t="str">
        <f>(APPS('07-08 Teamsheets'!$H$2:$R$88,$A164,'07-08 Teamsheets'!$C$2:$C$88,AZ$1)+APPS('11-12 Teamsheets'!$H$2:$R$119,$A164,'11-12 Teamsheets'!$C$2:$C$119,AZ$1)+APPS('12-13 Teamsheets'!$H$2:$R$126,$A164,'12-13 Teamsheets'!$C$2:$C$126,AZ$1)+APPS('13-14 Teamsheets'!$H$2:$R$132,$A164,'13-14 Teamsheets'!$C$2:$C$132,AZ$1)+APPS('14-15 Teamsheets'!$H$2:$R$136,$A164,'14-15 Teamsheets'!$C$2:$C$136,AZ$1)) &amp; "(" &amp; (SUBS('07-08 Teamsheets'!$S$2:$Z$88,$A164,'07-08 Teamsheets'!$C$2:$C$88,AZ$1)+SUBS('11-12 Teamsheets'!$S$2:$Z$119,$A164,'11-12 Teamsheets'!$C$2:$C$119,AZ$1)+SUBS('12-13 Teamsheets'!$S$2:$Z$126,$A164,'12-13 Teamsheets'!$C$2:$C$126,AZ$1)+SUBS('13-14 Teamsheets'!$S$2:$Z$132,$A164,'13-14 Teamsheets'!$C$2:$C$132,AZ$1)+SUBS('14-15 Teamsheets'!$S$2:$Z$136,$A164,'14-15 Teamsheets'!$C$2:$C$136,AZ$1)) &amp; ")"</f>
        <v>0(0)</v>
      </c>
      <c r="BA164" s="27" t="str">
        <f>(GOALS('07-08 Teamsheets'!$H$2:$R$88,$A164,'07-08 Teamsheets'!$C$2:$C$88,AZ$1)+GOALS('11-12 Teamsheets'!$H$2:$R$119,$A164,'11-12 Teamsheets'!$C$2:$C$119,AZ$1)+GOALS('12-13 Teamsheets'!$H$2:$R$126,$A164,'12-13 Teamsheets'!$C$2:$C$126,AZ$1)+GOALS('13-14 Teamsheets'!$H$2:$R$132,$A164,'13-14 Teamsheets'!$C$2:$C$132,AZ$1)+GOALS('14-15 Teamsheets'!$H$2:$R$136,$A164,'14-15 Teamsheets'!$C$2:$C$136,AZ$1)) &amp; "(" &amp; (GOALS('07-08 Teamsheets'!$S$2:$Z$88,$A164,'07-08 Teamsheets'!$C$2:$C$88,AZ$1)+GOALS('11-12 Teamsheets'!$S$2:$Z$119,$A164,'11-12 Teamsheets'!$C$2:$C$119,AZ$1)+GOALS('12-13 Teamsheets'!$S$2:$Z$126,$A164,'12-13 Teamsheets'!$C$2:$C$126,AZ$1)+GOALS('13-14 Teamsheets'!$S$2:$Z$132,$A164,'13-14 Teamsheets'!$C$2:$C$132,AZ$1)+GOALS('14-15 Teamsheets'!$S$2:$Z$136,$A164,'14-15 Teamsheets'!$C$2:$C$136,AZ$1)) &amp; ")"</f>
        <v>0(0)</v>
      </c>
      <c r="BB164" s="27">
        <f>Clean_sheet('07-08 Teamsheets'!$C$2:$H$92,$A164,AZ$1)+Clean_sheet('11-12 Teamsheets'!$C$2:$H$119,$A164,AZ$1)+Clean_sheet('12-13 Teamsheets'!$C$2:$H$126,$A164,AZ$1)+Clean_sheet('13-14 Teamsheets'!$C$2:$H$132,$A164,AZ$1)+Clean_sheet('14-15 Teamsheets'!$C$2:$H$136,$A164,AZ$1)</f>
        <v>0</v>
      </c>
      <c r="BC164" s="27" t="str">
        <f>(CARDS('07-08 Teamsheets'!$H$2:$Z$88,$A164,$CX$2,'07-08 Teamsheets'!$C$2:$C$88,AZ$1)+CARDS('11-12 Teamsheets'!$H$2:$Z$119,$A164,$CX$2,'11-12 Teamsheets'!$C$2:$C$119,AZ$1)+CARDS('12-13 Teamsheets'!$H$2:$Z$126,$A164,$CX$2,'12-13 Teamsheets'!$C$2:$C$126,AZ$1)+CARDS('13-14 Teamsheets'!$H$2:$Z$132,$A164,$CX$2,'13-14 Teamsheets'!$C$2:$C$132,AZ$1)+CARDS('14-15 Teamsheets'!$H$2:$Z$136,$A164,$CX$2,'14-15 Teamsheets'!$C$2:$C$136,AZ$1)) &amp; "(" &amp; (CARDS('07-08 Teamsheets'!$H$2:$Z$88,$A164,$CX$3,'07-08 Teamsheets'!$C$2:$C$88,AZ$1)+CARDS('11-12 Teamsheets'!$H$2:$Z$119,$A164,$CX$3,'11-12 Teamsheets'!$C$2:$C$119,AZ$1)+CARDS('12-13 Teamsheets'!$H$2:$Z$126,$A164,$CX$3,'12-13 Teamsheets'!$C$2:$C$126,AZ$1)+CARDS('13-14 Teamsheets'!$H$2:$Z$132,$A164,$CX$3,'13-14 Teamsheets'!$C$2:$C$132,AZ$1)+CARDS('14-15 Teamsheets'!$H$2:$Z$136,$A164,$CX$3,'14-15 Teamsheets'!$C$2:$C$136,AZ$1)) &amp; ")"</f>
        <v>0(0)</v>
      </c>
      <c r="BD164" s="82">
        <f>MINS_PLAYED('07-08 Teamsheets'!$H$2:$R$88,$A164,'07-08 Teamsheets'!$C$2:$C$88,AZ$1)+MINS_PLAYED('11-12 Teamsheets'!$H$2:$R$119,$A164,'11-12 Teamsheets'!$C$2:$C$119,AZ$1)+MINS_PLAYED('12-13 Teamsheets'!$H$2:$R$126,$A164,'12-13 Teamsheets'!$C$2:$C$126,AZ$1)+MINS_PLAYED('13-14 Teamsheets'!$H$2:$R$132,$A164,'13-14 Teamsheets'!$C$2:$C$132,AZ$1)+MINS_PLAYED('14-15 Teamsheets'!$H$2:$R$136,$A164,'14-15 Teamsheets'!$C$2:$C$136,AZ$1)+MINS_AS_SUB('07-08 Teamsheets'!$S$2:$Z$88,$A164,'07-08 Teamsheets'!$C$2:$C$88,AZ$1)+MINS_AS_SUB('11-12 Teamsheets'!$S$2:$Z$119,$A164,'11-12 Teamsheets'!$C$2:$C$119,AZ$1)+MINS_AS_SUB('12-13 Teamsheets'!$S$2:$Z$126,$A164,'12-13 Teamsheets'!$C$2:$C$126,AZ$1)+MINS_AS_SUB('13-14 Teamsheets'!$S$2:$Z$132,$A164,'13-14 Teamsheets'!$C$2:$C$132,AZ$1)+MINS_AS_SUB('14-15 Teamsheets'!$S$2:$Z$136,$A164,'14-15 Teamsheets'!$C$2:$C$136,AZ$1)</f>
        <v>0</v>
      </c>
      <c r="BE164" s="27" t="str">
        <f>(APPS('08-09 Teamsheets'!$H$2:$R$92,$A164,'08-09 Teamsheets'!$C$2:$C$92,BE$1)+APPS('09-10 Teamsheets'!$H$2:$R$98,$A164,'09-10 Teamsheets'!$C$2:$C$98,BE$1)+APPS('10-11 Teamsheets'!$H$2:$R$107,$A164,'10-11 Teamsheets'!$C$2:$C$107,BE$1)+APPS('11-12 Teamsheets'!$H$2:$R$119,$A164,'11-12 Teamsheets'!$C$2:$C$119,BE$1)+APPS('12-13 Teamsheets'!$H$2:$R$126,$A164,'12-13 Teamsheets'!$C$2:$C$126,BE$1)+APPS('13-14 Teamsheets'!$H$2:$R$132,$A164,'13-14 Teamsheets'!$C$2:$C$132,BE$1)+APPS('14-15 Teamsheets'!$H$2:$R$136,$A164,'14-15 Teamsheets'!$C$2:$C$136,BE$1)) &amp; "(" &amp; (SUBS('08-09 Teamsheets'!$S$2:$Z$92,$A164,'08-09 Teamsheets'!$C$2:$C$92,BE$1)+SUBS('09-10 Teamsheets'!$S$2:$Z$98,$A164,'09-10 Teamsheets'!$C$2:$C$98,BE$1)+SUBS('10-11 Teamsheets'!$S$2:$Z$107,$A164,'10-11 Teamsheets'!$C$2:$C$107,BE$1)+SUBS('11-12 Teamsheets'!$S$2:$Z$119,$A164,'11-12 Teamsheets'!$C$2:$C$119,BE$1)+SUBS('12-13 Teamsheets'!$S$2:$Z$126,$A164,'12-13 Teamsheets'!$C$2:$C$126,BE$1)+SUBS('13-14 Teamsheets'!$S$2:$Z$132,$A164,'13-14 Teamsheets'!$C$2:$C$132,BE$1)+SUBS('14-15 Teamsheets'!$S$2:$Z$136,$A164,'14-15 Teamsheets'!$C$2:$C$136,BE$1)) &amp; ")"</f>
        <v>0(0)</v>
      </c>
      <c r="BF164" s="27" t="str">
        <f>(GOALS('08-09 Teamsheets'!$H$2:$R$92,$A164,'08-09 Teamsheets'!$C$2:$C$92,BE$1)+GOALS('09-10 Teamsheets'!$H$2:$R$98,$A164,'09-10 Teamsheets'!$C$2:$C$98,BE$1)+GOALS('10-11 Teamsheets'!$H$2:$R$107,$A164,'10-11 Teamsheets'!$C$2:$C$107,BE$1)+GOALS('11-12 Teamsheets'!$H$2:$R$119,$A164,'11-12 Teamsheets'!$C$2:$C$119,BE$1)+GOALS('12-13 Teamsheets'!$H$2:$R$126,$A164,'12-13 Teamsheets'!$C$2:$C$126,BE$1)+GOALS('13-14 Teamsheets'!$H$2:$R$132,$A164,'13-14 Teamsheets'!$C$2:$C$132,BE$1)+GOALS('14-15 Teamsheets'!$H$2:$R$136,$A164,'14-15 Teamsheets'!$C$2:$C$136,BE$1)) &amp; "(" &amp; (GOALS('08-09 Teamsheets'!$S$2:$Z$92,$A164,'08-09 Teamsheets'!$C$2:$C$92,BE$1)+GOALS('09-10 Teamsheets'!$S$2:$Z$98,$A164,'09-10 Teamsheets'!$C$2:$C$98,BE$1)+GOALS('10-11 Teamsheets'!$S$2:$Z$107,$A164,'10-11 Teamsheets'!$C$2:$C$107,BE$1)+GOALS('11-12 Teamsheets'!$S$2:$Z$119,$A164,'11-12 Teamsheets'!$C$2:$C$119,BE$1)+GOALS('12-13 Teamsheets'!$S$2:$Z$126,$A164,'12-13 Teamsheets'!$C$2:$C$126,BE$1)+GOALS('13-14 Teamsheets'!$S$2:$Z$132,$A164,'13-14 Teamsheets'!$C$2:$C$132,BE$1)+GOALS('14-15 Teamsheets'!$S$2:$Z$136,$A164,'14-15 Teamsheets'!$C$2:$C$136,BE$1)) &amp; ")"</f>
        <v>0(0)</v>
      </c>
      <c r="BG164" s="27">
        <f>Clean_sheet('08-09 Teamsheets'!$C$2:$H$92,$A164,BE$1)+Clean_sheet('09-10 Teamsheets'!$C$2:$H$98,$A164,BE$1)+Clean_sheet('10-11 Teamsheets'!$C$2:$H$107,$A164,BE$1)+Clean_sheet('11-12 Teamsheets'!$C$2:$H$119,$A164,BE$1)+Clean_sheet('12-13 Teamsheets'!$C$2:$H$126,$A164,BE$1)+Clean_sheet('13-14 Teamsheets'!$C$2:$H$132,$A164,BE$1)+Clean_sheet('14-15 Teamsheets'!$C$2:$H$136,$A164,BE$1)</f>
        <v>0</v>
      </c>
      <c r="BH164" s="27" t="str">
        <f>(CARDS('08-09 Teamsheets'!$H$2:$Z$92,$A164,$CX$2,'08-09 Teamsheets'!$C$2:$C$92,BE$1)+CARDS('09-10 Teamsheets'!$H$2:$Z$98,$A164,$CX$2,'09-10 Teamsheets'!$C$2:$C$98,BE$1)+CARDS('10-11 Teamsheets'!$H$2:$Z$107,$A164,$CX$2,'10-11 Teamsheets'!$C$2:$C$107,BE$1)+CARDS('11-12 Teamsheets'!$H$2:$Z$119,$A164,$CX$2,'11-12 Teamsheets'!$C$2:$C$119,BE$1)+CARDS('12-13 Teamsheets'!$H$2:$Z$126,$A164,$CX$2,'12-13 Teamsheets'!$C$2:$C$126,BE$1)+CARDS('13-14 Teamsheets'!$H$2:$Z$132,$A164,$CX$2,'13-14 Teamsheets'!$C$2:$C$132,BE$1)+CARDS('14-15 Teamsheets'!$H$2:$Z$136,$A164,$CX$2,'14-15 Teamsheets'!$C$2:$C$136,BE$1)) &amp; "(" &amp; (CARDS('08-09 Teamsheets'!$H$2:$Z$92,$A164,$CX$3,'08-09 Teamsheets'!$C$2:$C$92,BE$1)+CARDS('09-10 Teamsheets'!$H$2:$Z$98,$A164,$CX$3,'09-10 Teamsheets'!$C$2:$C$98,BE$1)+CARDS('10-11 Teamsheets'!$H$2:$Z$107,$A164,$CX$3,'10-11 Teamsheets'!$C$2:$C$107,BE$1)+CARDS('11-12 Teamsheets'!$H$2:$Z$119,$A164,$CX$3,'11-12 Teamsheets'!$C$2:$C$119,BE$1)+CARDS('12-13 Teamsheets'!$H$2:$Z$126,$A164,$CX$3,'12-13 Teamsheets'!$C$2:$C$126,BE$1)+CARDS('13-14 Teamsheets'!$H$2:$Z$132,$A164,$CX$3,'13-14 Teamsheets'!$C$2:$C$132,BE$1)+CARDS('14-15 Teamsheets'!$H$2:$Z$136,$A164,$CX$3,'14-15 Teamsheets'!$C$2:$C$136,BE$1)) &amp; ")"</f>
        <v>0(0)</v>
      </c>
      <c r="BI164" s="82">
        <f>MINS_PLAYED('08-09 Teamsheets'!$H$2:$R$92,$A164,'08-09 Teamsheets'!$C$2:$C$92,BE$1)+MINS_PLAYED('09-10 Teamsheets'!$H$2:$R$98,$A164,'09-10 Teamsheets'!$C$2:$C$98,BE$1)+ MINS_AS_SUB('08-09 Teamsheets'!$S$2:$Z$92,$A164,'08-09 Teamsheets'!$C$2:$C$92,BE$1)+ MINS_AS_SUB('09-10 Teamsheets'!$S$2:$Z$98,$A164,'09-10 Teamsheets'!$C$2:$C$98,BE$1)+MINS_PLAYED('10-11 Teamsheets'!$H$2:$R$107,$A164,'10-11 Teamsheets'!$C$2:$C$107,BE$1)+MINS_AS_SUB('10-11 Teamsheets'!$S$2:$Z$107,$A164,'10-11 Teamsheets'!$C$2:$C$107,BE$1)+MINS_PLAYED('11-12 Teamsheets'!$H$2:$R$119,$A164,'11-12 Teamsheets'!$C$2:$C$119,BE$1)+MINS_AS_SUB('11-12 Teamsheets'!$S$2:$Z$119,$A164,'11-12 Teamsheets'!$C$2:$C$119,BE$1)+MINS_PLAYED('12-13 Teamsheets'!$H$2:$R$126,$A164,'12-13 Teamsheets'!$C$2:$C$126,BE$1)+MINS_AS_SUB('12-13 Teamsheets'!$S$2:$Z$126,$A164,'12-13 Teamsheets'!$C$2:$C$126,BE$1)+MINS_PLAYED('13-14 Teamsheets'!$H$2:$R$132,$A164,'13-14 Teamsheets'!$C$2:$C$132,BE$1)+MINS_AS_SUB('13-14 Teamsheets'!$S$2:$Z$132,$A164,'13-14 Teamsheets'!$C$2:$C$132,BE$1)+MINS_PLAYED('14-15 Teamsheets'!$H$2:$R$136,$A164,'14-15 Teamsheets'!$C$2:$C$136,BE$1)+MINS_AS_SUB('14-15 Teamsheets'!$S$2:$Z$136,$A164,'14-15 Teamsheets'!$C$2:$C$136,BE$1)</f>
        <v>0</v>
      </c>
      <c r="BJ164" s="27" t="str">
        <f>(APPS('07-08 Teamsheets'!$H$2:$R$88,$A164,'07-08 Teamsheets'!$C$2:$C$88,BJ$1)+APPS('08-09 Teamsheets'!$H$2:$R$92,$A164,'08-09 Teamsheets'!$C$2:$C$92,BJ$1)+APPS('09-10 Teamsheets'!$H$2:$R$98,$A164,'09-10 Teamsheets'!$C$2:$C$98,BJ$1)+APPS('10-11 Teamsheets'!$H$2:$R$106,$A164,'10-11 Teamsheets'!$C$2:$C$106,BJ$1)+APPS('11-12 Teamsheets'!$H$2:$R$119,$A164,'11-12 Teamsheets'!$C$2:$C$119,BJ$1)+APPS('12-13 Teamsheets'!$H$2:$R$126,$A164,'12-13 Teamsheets'!$C$2:$C$126,BJ$1)+APPS('13-14 Teamsheets'!$H$2:$R$132,$A164,'13-14 Teamsheets'!$C$2:$C$132,BJ$1)+APPS('14-15 Teamsheets'!$H$2:$R$136,$A164,'14-15 Teamsheets'!$C$2:$C$136,BJ$1)) &amp; "(" &amp; (SUBS('07-08 Teamsheets'!$S$2:$Z$88,$A164,'07-08 Teamsheets'!$C$2:$C$88,BJ$1)+SUBS('08-09 Teamsheets'!$S$2:$Z$92,$A164,'08-09 Teamsheets'!$C$2:$C$92,BJ$1)+SUBS('09-10 Teamsheets'!$S$2:$Z$98,$A164,'09-10 Teamsheets'!$C$2:$C$98,BJ$1)+SUBS('10-11 Teamsheets'!$S$2:$Z$106,$A164,'10-11 Teamsheets'!$C$2:$C$106,BJ$1)+SUBS('11-12 Teamsheets'!$S$2:$Z$119,$A164,'11-12 Teamsheets'!$C$2:$C$119,BJ$1)+SUBS('12-13 Teamsheets'!$S$2:$Z$126,$A164,'12-13 Teamsheets'!$C$2:$C$126,BJ$1)+SUBS('13-14 Teamsheets'!$S$2:$Z$132,$A164,'13-14 Teamsheets'!$C$2:$C$132,BJ$1)+SUBS('14-15 Teamsheets'!$S$2:$Z$136,$A164,'14-15 Teamsheets'!$C$2:$C$136,BJ$1)) &amp; ")"</f>
        <v>0(0)</v>
      </c>
      <c r="BK164" s="27" t="str">
        <f>(GOALS('07-08 Teamsheets'!$H$2:$R$88,$A164,'07-08 Teamsheets'!$C$2:$C$88,BJ$1)+GOALS('08-09 Teamsheets'!$H$2:$R$92,$A164,'08-09 Teamsheets'!$C$2:$C$92,BJ$1)+GOALS('09-10 Teamsheets'!$H$2:$R$98,$A164,'09-10 Teamsheets'!$C$2:$C$98,BJ$1)+GOALS('10-11 Teamsheets'!$H$2:$R$106,$A164,'10-11 Teamsheets'!$C$2:$C$106,BJ$1)+GOALS('11-12 Teamsheets'!$H$2:$R$119,$A164,'11-12 Teamsheets'!$C$2:$C$119,BJ$1)+GOALS('12-13 Teamsheets'!$H$2:$R$126,$A164,'12-13 Teamsheets'!$C$2:$C$126,BJ$1)+GOALS('13-14 Teamsheets'!$H$2:$R$132,$A164,'13-14 Teamsheets'!$C$2:$C$132,BJ$1)+GOALS('14-15 Teamsheets'!$H$2:$R$136,$A164,'14-15 Teamsheets'!$C$2:$C$136,BJ$1)) &amp; "(" &amp; (GOALS('07-08 Teamsheets'!$S$2:$Z$88,$A164,'07-08 Teamsheets'!$C$2:$C$88,BJ$1)+GOALS('08-09 Teamsheets'!$S$2:$Z$92,$A164,'08-09 Teamsheets'!$C$2:$C$92,BJ$1)+GOALS('09-10 Teamsheets'!$S$2:$Z$98,$A164,'09-10 Teamsheets'!$C$2:$C$98,BJ$1)+GOALS('10-11 Teamsheets'!$S$2:$Z$106,$A164,'10-11 Teamsheets'!$C$2:$C$106,BJ$1)+GOALS('11-12 Teamsheets'!$S$2:$Z$119,$A164,'11-12 Teamsheets'!$C$2:$C$119,BJ$1)+GOALS('12-13 Teamsheets'!$S$2:$Z$126,$A164,'12-13 Teamsheets'!$C$2:$C$126,BJ$1)+GOALS('13-14 Teamsheets'!$S$2:$Z$132,$A164,'13-14 Teamsheets'!$C$2:$C$132,BJ$1)+GOALS('14-15 Teamsheets'!$S$2:$Z$136,$A164,'14-15 Teamsheets'!$C$2:$C$136,BJ$1)) &amp; ")"</f>
        <v>0(0)</v>
      </c>
      <c r="BL164" s="27">
        <f>Clean_sheet('07-08 Teamsheets'!$C$2:$H$92,$A164,BJ$1)+Clean_sheet('08-09 Teamsheets'!$C$2:$H$92,$A164,BJ$1)+Clean_sheet('09-10 Teamsheets'!$C$2:$H$98,$A164,BJ$1)+Clean_sheet('10-11 Teamsheets'!$C$2:$H$106,$A164,BJ$1)+Clean_sheet('11-12 Teamsheets'!$C$2:$H$119,$A164,BJ$1)+Clean_sheet('12-13 Teamsheets'!$C$2:$H$126,$A164,BJ$1)+Clean_sheet('13-14 Teamsheets'!$C$2:$H$132,$A164,BJ$1)+Clean_sheet('14-15 Teamsheets'!$C$2:$H$136,$A164,BJ$1)</f>
        <v>0</v>
      </c>
      <c r="BM164" s="27" t="str">
        <f>(CARDS('07-08 Teamsheets'!$H$2:$Z$88,$A164,$CX$2,'07-08 Teamsheets'!$C$2:$C$88,BJ$1)+CARDS('08-09 Teamsheets'!$H$2:$Z$92,$A164,$CX$2,'08-09 Teamsheets'!$C$2:$C$92,BJ$1)+CARDS('09-10 Teamsheets'!$H$2:$Z$98,$A164,$CX$2,'09-10 Teamsheets'!$C$2:$C$98,BJ$1)+CARDS('10-11 Teamsheets'!$H$2:$Z$106,$A164,$CX$2,'10-11 Teamsheets'!$C$2:$C$106,BJ$1)+CARDS('11-12 Teamsheets'!$H$2:$Z$119,$A164,$CX$2,'11-12 Teamsheets'!$C$2:$C$119,BJ$1)+CARDS('12-13 Teamsheets'!$H$2:$Z$126,$A164,$CX$2,'12-13 Teamsheets'!$C$2:$C$126,BJ$1)+CARDS('13-14 Teamsheets'!$H$2:$Z$132,$A164,$CX$2,'13-14 Teamsheets'!$C$2:$C$132,BJ$1)+CARDS('14-15 Teamsheets'!$H$2:$Z$136,$A164,$CX$2,'14-15 Teamsheets'!$C$2:$C$136,BJ$1)) &amp; "(" &amp; (CARDS('07-08 Teamsheets'!$H$2:$Z$88,$A164,$CX$3,'07-08 Teamsheets'!$C$2:$C$88,BJ$1)+CARDS('08-09 Teamsheets'!$H$2:$Z$92,$A164,$CX$3,'08-09 Teamsheets'!$C$2:$C$92,BJ$1)+CARDS('09-10 Teamsheets'!$H$2:$Z$98,$A164,$CX$3,'09-10 Teamsheets'!$C$2:$C$98,BJ$1)+CARDS('10-11 Teamsheets'!$H$2:$Z$106,$A164,$CX$3,'10-11 Teamsheets'!$C$2:$C$106,BJ$1)+CARDS('11-12 Teamsheets'!$H$2:$Z$119,$A164,$CX$3,'11-12 Teamsheets'!$C$2:$C$119,BJ$1)+CARDS('12-13 Teamsheets'!$H$2:$Z$126,$A164,$CX$3,'12-13 Teamsheets'!$C$2:$C$126,BJ$1)+CARDS('13-14 Teamsheets'!$H$2:$Z$132,$A164,$CX$3,'13-14 Teamsheets'!$C$2:$C$132,BJ$1)+CARDS('14-15 Teamsheets'!$H$2:$Z$136,$A164,$CX$3,'14-15 Teamsheets'!$C$2:$C$136,BJ$1)) &amp; ")"</f>
        <v>0(0)</v>
      </c>
      <c r="BN164" s="82">
        <f>MINS_PLAYED('07-08 Teamsheets'!$H$2:$R$88,$A164,'07-08 Teamsheets'!$C$2:$C$88,BJ$1)+MINS_PLAYED('08-09 Teamsheets'!$H$2:$R$92,$A164,'08-09 Teamsheets'!$C$2:$C$92,BJ$1)+MINS_PLAYED('09-10 Teamsheets'!$H$2:$R$98,$A164,'09-10 Teamsheets'!$C$2:$C$98,BJ$1)+MINS_PLAYED('10-11 Teamsheets'!$H$2:$R$106,$A164,'10-11 Teamsheets'!$C$2:$C$106,BJ$1)+MINS_PLAYED('11-12 Teamsheets'!$H$2:$R$119,$A164,'11-12 Teamsheets'!$C$2:$C$119,BJ$1)+MINS_PLAYED('12-13 Teamsheets'!$H$2:$R$126,$A164,'12-13 Teamsheets'!$C$2:$C$126,BJ$1)+MINS_PLAYED('13-14 Teamsheets'!$H$2:$R$132,$A164,'13-14 Teamsheets'!$C$2:$C$132,BJ$1)+MINS_PLAYED('14-15 Teamsheets'!$H$2:$R$136,$A164,'14-15 Teamsheets'!$C$2:$C$136,BJ$1)+MINS_AS_SUB('07-08 Teamsheets'!$S$2:$Z$88,$A164,'07-08 Teamsheets'!$C$2:$C$88,BJ$1)+MINS_AS_SUB('08-09 Teamsheets'!$S$2:$Z$92,$A164,'08-09 Teamsheets'!$C$2:$C$92,BJ$1)+MINS_AS_SUB('09-10 Teamsheets'!$S$2:$Z$98,$A164,'09-10 Teamsheets'!$C$2:$C$98,BJ$1)+MINS_AS_SUB('10-11 Teamsheets'!$S$2:$Z$106,$A164,'10-11 Teamsheets'!$C$2:$C$106,BJ$1)+MINS_AS_SUB('11-12 Teamsheets'!$S$2:$Z$119,$A164,'11-12 Teamsheets'!$C$2:$C$119,BJ$1)+MINS_AS_SUB('12-13 Teamsheets'!$S$2:$Z$126,$A164,'12-13 Teamsheets'!$C$2:$C$126,BJ$1)+MINS_AS_SUB('13-14 Teamsheets'!$S$2:$Z$132,$A164,'13-14 Teamsheets'!$C$2:$C$132,BJ$1)+MINS_AS_SUB('14-15 Teamsheets'!$S$2:$Z$136,$A164,'14-15 Teamsheets'!$C$2:$C$136,BJ$1)</f>
        <v>0</v>
      </c>
      <c r="BO164" s="27" t="str">
        <f>(APPS('07-08 Teamsheets'!$H$2:$R$88,$A164,'07-08 Teamsheets'!$C$2:$C$88,BO$1)+APPS('08-09 Teamsheets'!$H$2:$R$92,$A164,'08-09 Teamsheets'!$C$2:$C$92,BO$1)+APPS('09-10 Teamsheets'!$H$2:$R$98,$A164,'09-10 Teamsheets'!$C$2:$C$98,BO$1)+APPS('10-11 Teamsheets'!$H$2:$R$106,$A164,'10-11 Teamsheets'!$C$2:$C$106,BO$1)+APPS('11-12 Teamsheets'!$H$2:$R$119,$A164,'11-12 Teamsheets'!$C$2:$C$119,BO$1)+APPS('12-13 Teamsheets'!$H$2:$R$126,$A164,'12-13 Teamsheets'!$C$2:$C$126,BO$1)+APPS('13-14 Teamsheets'!$H$2:$R$132,$A164,'13-14 Teamsheets'!$C$2:$C$132,BO$1)+APPS('14-15 Teamsheets'!$H$2:$R$136,$A164,'14-15 Teamsheets'!$C$2:$C$136,BO$1)) &amp; "(" &amp; (SUBS('07-08 Teamsheets'!$S$2:$Z$88,$A164,'07-08 Teamsheets'!$C$2:$C$88,BO$1)+SUBS('08-09 Teamsheets'!$S$2:$Z$92,$A164,'08-09 Teamsheets'!$C$2:$C$92,BO$1)+SUBS('09-10 Teamsheets'!$S$2:$Z$98,$A164,'09-10 Teamsheets'!$C$2:$C$98,BO$1)+SUBS('10-11 Teamsheets'!$S$2:$Z$106,$A164,'10-11 Teamsheets'!$C$2:$C$106,BO$1)+SUBS('11-12 Teamsheets'!$S$2:$Z$119,$A164,'11-12 Teamsheets'!$C$2:$C$119,BO$1)+SUBS('12-13 Teamsheets'!$S$2:$Z$126,$A164,'12-13 Teamsheets'!$C$2:$C$126,BO$1)+SUBS('13-14 Teamsheets'!$S$2:$Z$132,$A164,'13-14 Teamsheets'!$C$2:$C$132,BO$1)+SUBS('14-15 Teamsheets'!$S$2:$Z$136,$A164,'14-15 Teamsheets'!$C$2:$C$136,BO$1)) &amp; ")"</f>
        <v>0(1)</v>
      </c>
      <c r="BP164" s="27" t="str">
        <f>(GOALS('07-08 Teamsheets'!$H$2:$R$88,$A164,'07-08 Teamsheets'!$C$2:$C$88,BO$1)+GOALS('08-09 Teamsheets'!$H$2:$R$92,$A164,'08-09 Teamsheets'!$C$2:$C$92,BO$1)+GOALS('09-10 Teamsheets'!$H$2:$R$98,$A164,'09-10 Teamsheets'!$C$2:$C$98,BO$1)+GOALS('10-11 Teamsheets'!$H$2:$R$106,$A164,'10-11 Teamsheets'!$C$2:$C$106,BO$1)+GOALS('11-12 Teamsheets'!$H$2:$R$119,$A164,'11-12 Teamsheets'!$C$2:$C$119,BO$1)+GOALS('12-13 Teamsheets'!$H$2:$R$126,$A164,'12-13 Teamsheets'!$C$2:$C$126,BO$1)+GOALS('13-14 Teamsheets'!$H$2:$R$132,$A164,'13-14 Teamsheets'!$C$2:$C$132,BO$1)+GOALS('14-15 Teamsheets'!$H$2:$R$136,$A164,'14-15 Teamsheets'!$C$2:$C$136,BO$1)) &amp; "(" &amp; (GOALS('07-08 Teamsheets'!$S$2:$Z$88,$A164,'07-08 Teamsheets'!$C$2:$C$88,BO$1)+GOALS('08-09 Teamsheets'!$S$2:$Z$92,$A164,'08-09 Teamsheets'!$C$2:$C$92,BO$1)+GOALS('09-10 Teamsheets'!$S$2:$Z$98,$A164,'09-10 Teamsheets'!$C$2:$C$98,BO$1)+GOALS('10-11 Teamsheets'!$S$2:$Z$106,$A164,'10-11 Teamsheets'!$C$2:$C$106,BO$1)+GOALS('11-12 Teamsheets'!$S$2:$Z$119,$A164,'11-12 Teamsheets'!$C$2:$C$119,BO$1)+GOALS('12-13 Teamsheets'!$S$2:$Z$126,$A164,'12-13 Teamsheets'!$C$2:$C$126,BO$1)+GOALS('13-14 Teamsheets'!$S$2:$Z$132,$A164,'13-14 Teamsheets'!$C$2:$C$132,BO$1)+GOALS('14-15 Teamsheets'!$S$2:$Z$136,$A164,'14-15 Teamsheets'!$C$2:$C$136,BO$1)) &amp; ")"</f>
        <v>0(1)</v>
      </c>
      <c r="BQ164" s="27">
        <f>Clean_sheet('07-08 Teamsheets'!$C$2:$H$92,$A164,BO$1)+Clean_sheet('08-09 Teamsheets'!$C$2:$H$92,$A164,BO$1)+Clean_sheet('09-10 Teamsheets'!$C$2:$H$98,$A164,BO$1)+Clean_sheet('10-11 Teamsheets'!$C$2:$H$106,$A164,BO$1)+Clean_sheet('11-12 Teamsheets'!$C$2:$H$119,$A164,BO$1)+Clean_sheet('12-13 Teamsheets'!$C$2:$H$126,$A164,BO$1)+Clean_sheet('13-14 Teamsheets'!$C$2:$H$132,$A164,BO$1)+Clean_sheet('14-15 Teamsheets'!$C$2:$H$136,$A164,BO$1)</f>
        <v>0</v>
      </c>
      <c r="BR164" s="27" t="str">
        <f>(CARDS('07-08 Teamsheets'!$H$2:$Z$88,$A164,$CX$2,'07-08 Teamsheets'!$C$2:$C$88,BO$1)+CARDS('08-09 Teamsheets'!$H$2:$Z$92,$A164,$CX$2,'08-09 Teamsheets'!$C$2:$C$92,BO$1)+CARDS('09-10 Teamsheets'!$H$2:$Z$98,$A164,$CX$2,'09-10 Teamsheets'!$C$2:$C$98,BO$1)+CARDS('10-11 Teamsheets'!$H$2:$Z$106,$A164,$CX$2,'10-11 Teamsheets'!$C$2:$C$106,BO$1)+CARDS('11-12 Teamsheets'!$H$2:$Z$119,$A164,$CX$2,'11-12 Teamsheets'!$C$2:$C$119,BO$1)+CARDS('12-13 Teamsheets'!$H$2:$Z$126,$A164,$CX$2,'12-13 Teamsheets'!$C$2:$C$126,BO$1)+CARDS('13-14 Teamsheets'!$H$2:$Z$132,$A164,$CX$2,'13-14 Teamsheets'!$C$2:$C$132,BO$1)+CARDS('14-15 Teamsheets'!$H$2:$Z$136,$A164,$CX$2,'14-15 Teamsheets'!$C$2:$C$136,BO$1)) &amp; "(" &amp; (CARDS('07-08 Teamsheets'!$H$2:$Z$88,$A164,$CX$3,'07-08 Teamsheets'!$C$2:$C$88,BO$1)+CARDS('08-09 Teamsheets'!$H$2:$Z$92,$A164,$CX$3,'08-09 Teamsheets'!$C$2:$C$92,BO$1)+CARDS('09-10 Teamsheets'!$H$2:$Z$98,$A164,$CX$3,'09-10 Teamsheets'!$C$2:$C$98,BO$1)+CARDS('10-11 Teamsheets'!$H$2:$Z$106,$A164,$CX$3,'10-11 Teamsheets'!$C$2:$C$106,BO$1)+CARDS('11-12 Teamsheets'!$H$2:$Z$119,$A164,$CX$3,'11-12 Teamsheets'!$C$2:$C$119,BO$1)+CARDS('12-13 Teamsheets'!$H$2:$Z$126,$A164,$CX$3,'12-13 Teamsheets'!$C$2:$C$126,BO$1)+CARDS('13-14 Teamsheets'!$H$2:$Z$132,$A164,$CX$3,'13-14 Teamsheets'!$C$2:$C$132,BO$1)+CARDS('14-15 Teamsheets'!$H$2:$Z$136,$A164,$CX$3,'14-15 Teamsheets'!$C$2:$C$136,BO$1)) &amp; ")"</f>
        <v>0(0)</v>
      </c>
      <c r="BS164" s="82">
        <f>MINS_PLAYED('07-08 Teamsheets'!$H$2:$R$88,$A164,'07-08 Teamsheets'!$C$2:$C$88,BO$1)+MINS_PLAYED('08-09 Teamsheets'!$H$2:$R$92,$A164,'08-09 Teamsheets'!$C$2:$C$92,BO$1)+MINS_PLAYED('09-10 Teamsheets'!$H$2:$R$98,$A164,'09-10 Teamsheets'!$C$2:$C$98,BO$1)+MINS_PLAYED('10-11 Teamsheets'!$H$2:$R$106,$A164,'10-11 Teamsheets'!$C$2:$C$106,BO$1)+MINS_PLAYED('11-12 Teamsheets'!$H$2:$R$119,$A164,'11-12 Teamsheets'!$C$2:$C$119,BO$1)+MINS_PLAYED('12-13 Teamsheets'!$H$2:$R$126,$A164,'12-13 Teamsheets'!$C$2:$C$126,BO$1)+MINS_PLAYED('13-14 Teamsheets'!$H$2:$R$132,$A164,'13-14 Teamsheets'!$C$2:$C$132,BO$1)+MINS_PLAYED('14-15 Teamsheets'!$H$2:$R$136,$A164,'14-15 Teamsheets'!$C$2:$C$136,BO$1)+MINS_AS_SUB('07-08 Teamsheets'!$S$2:$Z$88,$A164,'07-08 Teamsheets'!$C$2:$C$88,BO$1)+MINS_AS_SUB('08-09 Teamsheets'!$S$2:$Z$92,$A164,'08-09 Teamsheets'!$C$2:$C$92,BO$1)+MINS_AS_SUB('09-10 Teamsheets'!$S$2:$Z$98,$A164,'09-10 Teamsheets'!$C$2:$C$98,BO$1)+MINS_AS_SUB('10-11 Teamsheets'!$S$2:$Z$106,$A164,'10-11 Teamsheets'!$C$2:$C$106,BO$1)+MINS_AS_SUB('11-12 Teamsheets'!$S$2:$Z$119,$A164,'11-12 Teamsheets'!$C$2:$C$119,BO$1)+MINS_AS_SUB('12-13 Teamsheets'!$S$2:$Z$126,$A164,'12-13 Teamsheets'!$C$2:$C$126,BO$1)+MINS_AS_SUB('13-14 Teamsheets'!$S$2:$Z$132,$A164,'13-14 Teamsheets'!$C$2:$C$132,BO$1)+MINS_AS_SUB('14-15 Teamsheets'!$S$2:$Z$136,$A164,'14-15 Teamsheets'!$C$2:$C$136,BO$1)</f>
        <v>21</v>
      </c>
      <c r="BT164" s="71">
        <f>APPS('05-06 Teamsheets'!$H$2:$R$71,$A164,'05-06 Teamsheets'!$C$2:$C$71,B$1)+SUBS('05-06 Teamsheets'!$S$2:$W$71,$A164,'05-06 Teamsheets'!$C$2:$C$71,B$1)+APPS('06-07 Teamsheets'!$H$2:$R$83,$A164,'06-07 Teamsheets'!$C$2:$C$83,G$1)+SUBS('06-07 Teamsheets'!$S$2:$Z$83,$A164,'06-07 Teamsheets'!$C$2:$C$83,G$1)+APPS('07-08 Teamsheets'!$H$2:$R$88,$A164,'07-08 Teamsheets'!$C$2:$C$88,L$1)+SUBS('07-08 Teamsheets'!$S$2:$Z$88,$A164,'07-08 Teamsheets'!$C$2:$C$88,L$1)+APPS('08-09 Teamsheets'!$H$2:$R$92,$A164,'08-09 Teamsheets'!$C$2:$C$92,Q$1)+SUBS('08-09 Teamsheets'!$S$2:$Z$92,$A164,'08-09 Teamsheets'!$C$2:$C$92,Q$1)+APPS('09-10 Teamsheets'!$H$2:$R$98,$A164,'09-10 Teamsheets'!$C$2:$C$98,Q$1)+SUBS('09-10 Teamsheets'!$S$2:$Z$98,$A164,'09-10 Teamsheets'!$C$2:$C$98,Q$1)+APPS('10-11 Teamsheets'!$H$2:$R$107,$A164,'10-11 Teamsheets'!$C$2:$C$107,Q$1)+SUBS('10-11 Teamsheets'!$S$2:$Z$107,$A164,'10-11 Teamsheets'!$C$2:$C$107,Q$1)+APPS('11-12 Teamsheets'!$H$2:$R$119,$A164,'11-12 Teamsheets'!$C$2:$C$119,Q$1)+SUBS('11-12 Teamsheets'!$S$2:$Z$119,$A164,'11-12 Teamsheets'!$C$2:$C$119,Q$1)+APPS('12-13 Teamsheets'!$H$2:$R$126,$A164,'12-13 Teamsheets'!$C$2:$C$126,Q$1)+SUBS('12-13 Teamsheets'!$S$2:$Z$126,$A164,'12-13 Teamsheets'!$C$2:$C$126,Q$1)+APPS('13-14 Teamsheets'!$H$2:$R$132,$A164,'13-14 Teamsheets'!$C$2:$C$132,Q$1)+SUBS('13-14 Teamsheets'!$S$2:$Z$132,$A164,'13-14 Teamsheets'!$C$2:$C$132,Q$1)+APPS('14-15 Teamsheets'!$H$2:$R$136,$A164,'14-15 Teamsheets'!$C$2:$C$136,Q$1)+SUBS('14-15 Teamsheets'!$S$2:$Z$136,$A164,'14-15 Teamsheets'!$C$2:$C$136,Q$1)</f>
        <v>6</v>
      </c>
      <c r="BU164" s="132">
        <v>0</v>
      </c>
      <c r="BV164" s="27">
        <f>APPS('07-08 Teamsheets'!$H$2:$R$88,$A164,'07-08 Teamsheets'!$C$2:$C$88,AZ$1)+SUBS('07-08 Teamsheets'!$S$2:$Z$88,$A164,'07-08 Teamsheets'!$C$2:$C$88,AZ$1)+APPS('11-12 Teamsheets'!$H$2:$R$119,$A164,'11-12 Teamsheets'!$C$2:$C$119,AZ$1)+SUBS('11-12 Teamsheets'!$S$2:$Z$119,$A164,'11-12 Teamsheets'!$C$2:$C$119,AZ$1)+APPS('12-13 Teamsheets'!$H$2:$R$126,$A164,'12-13 Teamsheets'!$C$2:$C$126,AZ$1)+SUBS('12-13 Teamsheets'!$S$2:$Z$126,$A164,'12-13 Teamsheets'!$C$2:$C$126,AZ$1)+APPS('13-14 Teamsheets'!$H$2:$R$132,$A164,'13-14 Teamsheets'!$C$2:$C$132,AZ$1)+SUBS('13-14 Teamsheets'!$S$2:$Z$132,$A164,'13-14 Teamsheets'!$C$2:$C$132,AZ$1)+APPS('14-15 Teamsheets'!$H$2:$R$136,$A164,'14-15 Teamsheets'!$C$2:$C$136,AZ$1)+SUBS('14-15 Teamsheets'!$S$2:$Z$136,$A164,'14-15 Teamsheets'!$C$2:$C$136,AZ$1)+APPS('08-09 Teamsheets'!$H$2:$R$92,$A164,'08-09 Teamsheets'!$C$2:$C$92,BE$1)+APPS('09-10 Teamsheets'!$H$2:$R$98,$A164,'09-10 Teamsheets'!$C$2:$C$98,BE$1)+SUBS('08-09 Teamsheets'!$S$2:$Z$92,$A164,'08-09 Teamsheets'!$C$2:$C$92,BE$1)+SUBS('09-10 Teamsheets'!$S$2:$Z$98,$A164,'09-10 Teamsheets'!$C$2:$C$98,BE$1)+APPS('10-11 Teamsheets'!$H$2:$R$107,$A164,'10-11 Teamsheets'!$C$2:$C$107,BE$1)+SUBS('10-11 Teamsheets'!$S$2:$Z$107,$A164,'10-11 Teamsheets'!$C$2:$C$107,BE$1)+APPS('11-12 Teamsheets'!$H$2:$R$119,$A164,'11-12 Teamsheets'!$C$2:$C$119,BE$1)+SUBS('11-12 Teamsheets'!$S$2:$Z$119,$A164,'11-12 Teamsheets'!$C$2:$C$119,BE$1)+APPS('12-13 Teamsheets'!$H$2:$R$126,$A164,'12-13 Teamsheets'!$C$2:$C$126,BE$1)+SUBS('12-13 Teamsheets'!$S$2:$Z$126,$A164,'12-13 Teamsheets'!$C$2:$C$126,BE$1)+APPS('13-14 Teamsheets'!$H$2:$R$132,$A164,'13-14 Teamsheets'!$C$2:$C$132,BE$1)+SUBS('13-14 Teamsheets'!$S$2:$Z$132,$A164,'13-14 Teamsheets'!$C$2:$C$132,BE$1)+APPS('14-15 Teamsheets'!$H$2:$R$136,$A164,'14-15 Teamsheets'!$C$2:$C$136,BE$1)+SUBS('14-15 Teamsheets'!$S$2:$Z$136,$A164,'14-15 Teamsheets'!$C$2:$C$136,BE$1)</f>
        <v>0</v>
      </c>
      <c r="BW164" s="27">
        <f>APPS('07-08 Teamsheets'!$H$2:$R$88,$A164,'07-08 Teamsheets'!$C$2:$C$88,BJ$1)+APPS('08-09 Teamsheets'!$H$2:$R$92,$A164,'08-09 Teamsheets'!$C$2:$C$92,BJ$1)+APPS('09-10 Teamsheets'!$H$2:$R$98,$A164,'09-10 Teamsheets'!$C$2:$C$98,BJ$1)+SUBS('07-08 Teamsheets'!$S$2:$Z$88,$A164,'07-08 Teamsheets'!$C$2:$C$88,BJ$1)+SUBS('08-09 Teamsheets'!$S$2:$Z$92,$A164,'08-09 Teamsheets'!$C$2:$C$92,BJ$1)+SUBS('09-10 Teamsheets'!$S$2:$Z$98,$A164,'09-10 Teamsheets'!$C$2:$C$98,BJ$1)+APPS('10-11 Teamsheets'!$H$2:$R$107,$A164,'10-11 Teamsheets'!$C$2:$C$107,BJ$1)+SUBS('10-11 Teamsheets'!$S$2:$Z$107,$A164,'10-11 Teamsheets'!$C$2:$C$107,BJ$1)+APPS('11-12 Teamsheets'!$H$2:$R$119,$A164,'11-12 Teamsheets'!$C$2:$C$119,BJ$1)+SUBS('11-12 Teamsheets'!$S$2:$Z$111,$A164,'11-12 Teamsheets'!$C$2:$C$119,BJ$1)+APPS('12-13 Teamsheets'!$H$2:$R$126,$A164,'12-13 Teamsheets'!$C$2:$C$126,BJ$1)+SUBS('12-13 Teamsheets'!$S$2:$Z$118,$A164,'12-13 Teamsheets'!$C$2:$C$126,BJ$1)+APPS('13-14 Teamsheets'!$H$2:$R$132,$A164,'13-14 Teamsheets'!$C$2:$C$132,BJ$1)+SUBS('13-14 Teamsheets'!$S$2:$Z$124,$A164,'13-14 Teamsheets'!$C$2:$C$132,BJ$1)+APPS('14-15 Teamsheets'!$H$2:$R$136,$A164,'14-15 Teamsheets'!$C$2:$C$136,BJ$1)+SUBS('14-15 Teamsheets'!$S$2:$Z$128,$A164,'14-15 Teamsheets'!$C$2:$C$136,BJ$1)</f>
        <v>0</v>
      </c>
      <c r="BX164" s="27">
        <f>APPS('07-08 Teamsheets'!$H$2:$R$88,$A164,'07-08 Teamsheets'!$C$2:$C$88,BO$1)+APPS('08-09 Teamsheets'!$H$2:$R$92,$A164,'08-09 Teamsheets'!$C$2:$C$92,BO$1)+APPS('09-10 Teamsheets'!$H$2:$R$98,$A164,'09-10 Teamsheets'!$C$2:$C$98,BO$1)+SUBS('07-08 Teamsheets'!$S$2:$Z$88,$A164,'07-08 Teamsheets'!$C$2:$C$88,BO$1)+SUBS('08-09 Teamsheets'!$S$2:$Z$92,$A164,'08-09 Teamsheets'!$C$2:$C$92,BO$1)+SUBS('09-10 Teamsheets'!$S$2:$Z$98,$A164,'09-10 Teamsheets'!$C$2:$C$98,BO$1)+APPS('10-11 Teamsheets'!$H$2:$R$107,$A164,'10-11 Teamsheets'!$C$2:$C$107,BO$1)+SUBS('10-11 Teamsheets'!$S$2:$Z$107,$A164,'10-11 Teamsheets'!$C$2:$C$107,BO$1)+APPS('11-12 Teamsheets'!$H$2:$R$119,$A164,'11-12 Teamsheets'!$C$2:$C$119,BO$1)+SUBS('11-12 Teamsheets'!$S$2:$Z$119,$A164,'11-12 Teamsheets'!$C$2:$C$119,BO$1)+APPS('12-13 Teamsheets'!$H$2:$R$126,$A164,'12-13 Teamsheets'!$C$2:$C$126,BO$1)+SUBS('12-13 Teamsheets'!$S$2:$Z$126,$A164,'12-13 Teamsheets'!$C$2:$C$126,BO$1)+APPS('13-14 Teamsheets'!$H$2:$R$132,$A164,'13-14 Teamsheets'!$C$2:$C$132,BO$1)+SUBS('13-14 Teamsheets'!$S$2:$Z$132,$A164,'13-14 Teamsheets'!$C$2:$C$132,BO$1)+APPS('14-15 Teamsheets'!$H$2:$R$136,$A164,'14-15 Teamsheets'!$C$2:$C$136,BO$1)+SUBS('14-15 Teamsheets'!$S$2:$Z$136,$A164,'14-15 Teamsheets'!$C$2:$C$136,BO$1)</f>
        <v>1</v>
      </c>
      <c r="BY164" s="28">
        <f t="shared" si="55"/>
        <v>1</v>
      </c>
      <c r="BZ164" s="27" t="str">
        <f>(APPS('05-06 Teamsheets'!$H$2:$R$71,$A164) + APPS('06-07 Teamsheets'!$H$2:$R$83,$A164) +APPS('07-08 Teamsheets'!$H$2:$R$88,$A164) + APPS('08-09 Teamsheets'!$H$2:$R$92,$A164)+APPS('09-10 Teamsheets'!$H$2:$R$98,$A164)+APPS('10-11 Teamsheets'!$H$2:$R$107,$A164)+APPS('11-12 Teamsheets'!$H$2:$R$119,$A164)+APPS('12-13 Teamsheets'!$H$2:$R$126,$A164)+APPS('13-14 Teamsheets'!$H$2:$R$132,$A164)+APPS('14-15 Teamsheets'!$H$2:$R$136,$A164)) &amp; "(" &amp; (SUBS('05-06 Teamsheets'!$S$2:$W$71,$A164)+SUBS('06-07 Teamsheets'!$S$2:$Z$83,$A164)+SUBS('07-08 Teamsheets'!$S$2:$Z$88,$A164) +SUBS('08-09 Teamsheets'!$S$2:$Z$92,$A164)+SUBS('09-10 Teamsheets'!$S$2:$Z$98,$A164)+SUBS('10-11 Teamsheets'!$S$2:$Z$107,$A164)+SUBS('11-12 Teamsheets'!$S$2:$Z$119,$A164)+SUBS('12-13 Teamsheets'!$S$2:$Z$126,$A164)+SUBS('13-14 Teamsheets'!$S$2:$Z$132,$A164)+SUBS('14-15 Teamsheets'!$S$2:$Z$136,$A164)) &amp; ")"</f>
        <v>3(4)</v>
      </c>
      <c r="CA164" s="28">
        <f t="shared" si="56"/>
        <v>7</v>
      </c>
      <c r="CB164" s="71">
        <f>GOALS('05-06 Teamsheets'!$H$2:$W$71,$A164,'05-06 Teamsheets'!$C$2:$C$71,B$1)+GOALS('06-07 Teamsheets'!$H$2:$Z$83,$A164,'06-07 Teamsheets'!$C$2:$C$83,G$1)+GOALS('07-08 Teamsheets'!$H$2:$Z$88,$A164,'07-08 Teamsheets'!$C$2:$C$88,L$1)+GOALS('08-09 Teamsheets'!$H$2:$Z$92,$A164,'08-09 Teamsheets'!$C$2:$C$92,Q$1)+GOALS('09-10 Teamsheets'!$H$2:$Z$98,$A164,'09-10 Teamsheets'!$C$2:$C$98,Q$1)+GOALS('10-11 Teamsheets'!$H$2:$Z$107,$A164,'10-11 Teamsheets'!$C$2:$C$107,Q$1)+GOALS('11-12 Teamsheets'!$H$2:$Z$119,$A164,'11-12 Teamsheets'!$C$2:$C$119,Q$1)+GOALS('12-13 Teamsheets'!$H$2:$Z$126,$A164,'12-13 Teamsheets'!$C$2:$C$126,Q$1)+GOALS('13-14 Teamsheets'!$H$2:$Z$132,$A164,'13-14 Teamsheets'!$C$2:$C$132,Q$1)+GOALS('14-15 Teamsheets'!$H$2:$Z$136,$A164,'14-15 Teamsheets'!$C$2:$C$136,Q$1)</f>
        <v>0</v>
      </c>
      <c r="CC164" s="27">
        <f>GOALS('05-06 Teamsheets'!$H$2:$W$71,$A164,'05-06 Teamsheets'!$C$2:$C$71,V$1)+GOALS('05-06 Teamsheets'!$H$2:$W$71,$A164,'05-06 Teamsheets'!$C$2:$C$71,AA$1)+GOALS('06-07 Teamsheets'!$H$2:$Z$83,$A164,'06-07 Teamsheets'!$C$2:$C$83,AF$1)+GOALS('06-07 Teamsheets'!$H$2:$Z$83,$A164,'06-07 Teamsheets'!$C$2:$C$83,AK$1)+GOALS('07-08 Teamsheets'!$H$2:$Z$88,$A164,'07-08 Teamsheets'!$C$2:$C$88,AP$1)+GOALS('07-08 Teamsheets'!$H$2:$Z$88,$A164,'07-08 Teamsheets'!$C$2:$C$88,AU$1)+GOALS('07-08 Teamsheets'!$H$2:$Z$88,$A164,'07-08 Teamsheets'!$C$2:$C$88,AZ$1)+GOALS('11-12 Teamsheets'!$H$2:$Z$119,$A164,'11-12 Teamsheets'!$C$2:$C$119,AZ$1)+GOALS('12-13 Teamsheets'!$H$2:$Z$120,$A164,'12-13 Teamsheets'!$C$2:$C$120,AZ$1)+GOALS('13-14 Teamsheets'!$H$2:$Z$126,$A164,'13-14 Teamsheets'!$C$2:$C$126,AZ$1)+GOALS('14-15 Teamsheets'!$H$2:$Z$130,$A164,'14-15 Teamsheets'!$C$2:$C$130,AZ$1)+GOALS('08-09 Teamsheets'!$H$2:$Z$92,$A164,'08-09 Teamsheets'!$C$2:$C$92,BE$1)+GOALS('09-10 Teamsheets'!$H$2:$Z$98,$A164,'09-10 Teamsheets'!$C$2:$C$98,BE$1)+GOALS('10-11 Teamsheets'!$H$2:$Z$107,$A164,'10-11 Teamsheets'!$C$2:$C$107,BE$1)+GOALS('11-12 Teamsheets'!$H$2:$Z$119,$A164,'11-12 Teamsheets'!$C$2:$C$119,BE$1)+GOALS('12-13 Teamsheets'!$H$2:$Z$126,$A164,'12-13 Teamsheets'!$C$2:$C$126,BE$1)+GOALS('13-14 Teamsheets'!$H$2:$Z$132,$A164,'13-14 Teamsheets'!$C$2:$C$132,BE$1)+GOALS('14-15 Teamsheets'!$H$2:$Z$136,$A164,'14-15 Teamsheets'!$C$2:$C$136,BE$1)</f>
        <v>0</v>
      </c>
      <c r="CD164" s="27">
        <f>GOALS('07-08 Teamsheets'!$H$2:$Z$88,$A164,'07-08 Teamsheets'!$C$2:$C$88,BJ$1)
+GOALS('08-09 Teamsheets'!$H$2:$Z$92,$A164,'08-09 Teamsheets'!$C$2:$C$92,BJ$1)
+GOALS('09-10 Teamsheets'!$H$2:$Z$98,$A164,'09-10 Teamsheets'!$C$2:$C$98,BJ$1)
+GOALS('10-11 Teamsheets'!$H$2:$Z$107,$A164,'10-11 Teamsheets'!$C$2:$C$107,BJ$1)
+GOALS('11-12 Teamsheets'!$H$2:$Z$119,$A164,'11-12 Teamsheets'!$C$2:$C$119,BJ$1)
+GOALS('12-13 Teamsheets'!$H$2:$Z$124,$A164,'12-13 Teamsheets'!$C$2:$C$124,BJ$1)+GOALS('13-14 Teamsheets'!$H$2:$Z$130,$A164,'13-14 Teamsheets'!$C$2:$C$130,BJ$1)+GOALS('14-15 Teamsheets'!$H$2:$Z$134,$A164,'14-15 Teamsheets'!$C$2:$C$134,BJ$1)
+GOALS('07-08 Teamsheets'!$H$2:$Z$88,$A164,'07-08 Teamsheets'!$C$2:$C$88,BO$1)
+GOALS('08-09 Teamsheets'!$H$2:$Z$92,$A164,'08-09 Teamsheets'!$C$2:$C$92,BO$1)
+GOALS('09-10 Teamsheets'!$H$2:$Z$98,$A164,'09-10 Teamsheets'!$C$2:$C$98,BO$1)
+GOALS('10-11 Teamsheets'!$H$2:$Z$107,$A164,'10-11 Teamsheets'!$C$2:$C$107,BO$1)
+GOALS('11-12 Teamsheets'!$H$2:$Z$119,$A164,'11-12 Teamsheets'!$C$2:$C$119,BO$1)
+GOALS('12-13 Teamsheets'!$H$2:$Z$126,$A164,'12-13 Teamsheets'!$C$2:$C$126,BO$1)+GOALS('13-14 Teamsheets'!$H$2:$Z$132,$A164,'13-14 Teamsheets'!$C$2:$C$132,BO$1)+GOALS('14-15 Teamsheets'!$H$2:$Z$136,$A164,'14-15 Teamsheets'!$C$2:$C$136,BO$1)</f>
        <v>1</v>
      </c>
      <c r="CE164" s="28">
        <f t="shared" si="57"/>
        <v>1</v>
      </c>
      <c r="CF164" s="27" t="str">
        <f>(GOALS('05-06 Teamsheets'!$H$2:$R$71,$A164) +GOALS('06-07 Teamsheets'!$H$2:$R$83,$A164) +  GOALS('07-08 Teamsheets'!$H$2:$R$88,$A164) + GOALS('08-09 Teamsheets'!$H$2:$R$92,$A164)+GOALS('09-10 Teamsheets'!$H$2:$R$98,$A164)+GOALS('10-11 Teamsheets'!$H$2:$R$107,$A164)+GOALS('11-12 Teamsheets'!$H$2:$R$119,$A164)+GOALS('12-13 Teamsheets'!$H$2:$R$126,$A164)+GOALS('13-14 Teamsheets'!$H$2:$R$132,$A164)+GOALS('14-15 Teamsheets'!$H$2:$R$136,$A164)) &amp; "(" &amp; (GOALS('05-06 Teamsheets'!$S$2:$W$71,$A164)+GOALS('06-07 Teamsheets'!$S$2:$Z$83,$A164)+GOALS('07-08 Teamsheets'!$S$2:$Z$88,$A164)+GOALS('08-09 Teamsheets'!$S$2:$Z$92,$A164)+GOALS('09-10 Teamsheets'!$S$2:$Z$98,$A164)+GOALS('10-11 Teamsheets'!$S$2:$Z$107,$A164)+GOALS('11-12 Teamsheets'!$S$2:$Z$119,$A164)+GOALS('12-13 Teamsheets'!$S$2:$Z$126,$A164)+GOALS('13-14 Teamsheets'!$S$2:$Z$132,$A164)+GOALS('14-15 Teamsheets'!$S$2:$Z$136,$A164)) &amp; ")"</f>
        <v>0(1)</v>
      </c>
      <c r="CG164" s="28">
        <f t="shared" si="58"/>
        <v>1</v>
      </c>
      <c r="CH164" s="71">
        <f t="shared" si="35"/>
        <v>0</v>
      </c>
      <c r="CI164" s="83">
        <f t="shared" si="36"/>
        <v>0</v>
      </c>
      <c r="CJ164" s="77">
        <f t="shared" si="37"/>
        <v>0</v>
      </c>
      <c r="CK164" s="74" t="str">
        <f>(CARDS('05-06 Teamsheets'!$H$2:$W$71,$A164,$CX$2)+CARDS('06-07 Teamsheets'!$H$2:$Z$83,$A164,$CX$2)+CARDS('07-08 Teamsheets'!$H$2:$Z$88,$A164,$CX$2)+CARDS('08-09 Teamsheets'!$H$2:$Z$92,$A164,$CX$2)+CARDS('09-10 Teamsheets'!$H$2:$Z$98,$A164,$CX$2)+CARDS('10-11 Teamsheets'!$H$2:$Z$107,$A164,$CX$2)+CARDS('11-12 Teamsheets'!$H$2:$Z$119,$A164,$CX$2)+CARDS('12-13 Teamsheets'!$H$2:$Z$126,$A164,$CX$2)+CARDS('13-14 Teamsheets'!$H$2:$Z$130,$A164,$CX$2)) &amp; "(" &amp; (CARDS('05-06 Teamsheets'!$H$2:$W$71,$A164,$CX$3)+CARDS('06-07 Teamsheets'!$H$2:$Z$83,$A164,$CX$3)+CARDS('07-08 Teamsheets'!$H$2:$Z$88,$A164,$CX$3)+CARDS('08-09 Teamsheets'!$H$2:$Z$92,$A164,$CX$3)+CARDS('09-10 Teamsheets'!$H$2:$Z$98,$A164,$CX$3)+CARDS('10-11 Teamsheets'!$H$2:$Z$107,$A164,$CX$3)+CARDS('11-12 Teamsheets'!$H$2:$Z$119,$A164,$CX$3)+CARDS('13-14 Teamsheets'!$H$2:$Z$130,$A164,$CX$3)) &amp; ")"</f>
        <v>0(0)</v>
      </c>
      <c r="CL164" s="28">
        <f t="shared" si="53"/>
        <v>295</v>
      </c>
      <c r="CM164" s="28">
        <f t="shared" si="59"/>
        <v>21</v>
      </c>
      <c r="CN164" s="77">
        <f t="shared" si="54"/>
        <v>316</v>
      </c>
      <c r="CO164" s="28">
        <f t="shared" si="51"/>
        <v>45.142857142857146</v>
      </c>
      <c r="CP164" s="28">
        <f t="shared" si="52"/>
        <v>0.14285714285714285</v>
      </c>
      <c r="CQ164" s="77">
        <f t="shared" si="24"/>
        <v>316</v>
      </c>
      <c r="CS164" s="71">
        <f t="shared" si="48"/>
        <v>121</v>
      </c>
      <c r="CT164" s="83">
        <f t="shared" si="49"/>
        <v>121</v>
      </c>
      <c r="CU164" s="77">
        <f t="shared" si="50"/>
        <v>74</v>
      </c>
    </row>
    <row r="165" spans="1:102" x14ac:dyDescent="0.2">
      <c r="A165" s="26" t="s">
        <v>784</v>
      </c>
      <c r="B165" s="27" t="s">
        <v>1635</v>
      </c>
      <c r="C165" s="27" t="s">
        <v>1635</v>
      </c>
      <c r="D165" s="27">
        <v>0</v>
      </c>
      <c r="E165" s="27" t="s">
        <v>1635</v>
      </c>
      <c r="F165" s="82">
        <v>0</v>
      </c>
      <c r="G165" s="27" t="s">
        <v>1691</v>
      </c>
      <c r="H165" s="27" t="s">
        <v>1691</v>
      </c>
      <c r="I165" s="27">
        <v>0</v>
      </c>
      <c r="J165" s="27" t="s">
        <v>1635</v>
      </c>
      <c r="K165" s="82">
        <v>30</v>
      </c>
      <c r="L165" s="27" t="s">
        <v>1635</v>
      </c>
      <c r="M165" s="27" t="s">
        <v>1635</v>
      </c>
      <c r="N165" s="27">
        <v>0</v>
      </c>
      <c r="O165" s="27" t="s">
        <v>1635</v>
      </c>
      <c r="P165" s="82">
        <v>0</v>
      </c>
      <c r="Q165" s="27" t="str">
        <f>(APPS('08-09 Teamsheets'!$H$2:$R$92,$A165,'08-09 Teamsheets'!$C$2:$C$92,Q$1)+APPS('09-10 Teamsheets'!$H$2:$R$98,$A165,'09-10 Teamsheets'!$C$2:$C$98,Q$1)+APPS('10-11 Teamsheets'!$H$2:$R$107,$A165,'10-11 Teamsheets'!$C$2:$C$107,Q$1)+APPS('11-12 Teamsheets'!$H$2:$R$119,$A165,'11-12 Teamsheets'!$C$2:$C$119,Q$1)+APPS('12-13 Teamsheets'!$H$2:$R$126,$A165,'12-13 Teamsheets'!$C$2:$C$126,Q$1)+APPS('13-14 Teamsheets'!$H$2:$R$132,$A165,'13-14 Teamsheets'!$C$2:$C$132,Q$1)+APPS('14-15 Teamsheets'!$H$2:$R$136,$A165,'14-15 Teamsheets'!$C$2:$C$136,Q$1)) &amp; "(" &amp; (SUBS('08-09 Teamsheets'!$S$2:$Z$92,$A165,'08-09 Teamsheets'!$C$2:$C$92,Q$1)+SUBS('09-10 Teamsheets'!$S$2:$Z$98,$A165,'09-10 Teamsheets'!$C$2:$C$98,Q$1)+SUBS('10-11 Teamsheets'!$S$2:$Z$107,$A165,'10-11 Teamsheets'!$C$2:$C$107,Q$1)+SUBS('11-12 Teamsheets'!$S$2:$Z$119,$A165,'11-12 Teamsheets'!$C$2:$C$119,Q$1)+SUBS('12-13 Teamsheets'!$S$2:$Z$126,$A165,'12-13 Teamsheets'!$C$2:$C$126,Q$1)+SUBS('13-14 Teamsheets'!$S$2:$Z$132,$A165,'13-14 Teamsheets'!$C$2:$C$132,Q$1)+SUBS('14-15 Teamsheets'!$S$2:$Z$136,$A165,'14-15 Teamsheets'!$C$2:$C$136,Q$1)) &amp; ")"</f>
        <v>0(0)</v>
      </c>
      <c r="R165" s="27" t="str">
        <f>(GOALS('08-09 Teamsheets'!$H$2:$R$92,$A165,'08-09 Teamsheets'!$C$2:$C$92,Q$1)+GOALS('09-10 Teamsheets'!$H$2:$R$98,$A165,'09-10 Teamsheets'!$C$2:$C$98,Q$1)+GOALS('10-11 Teamsheets'!$H$2:$R$107,$A165,'10-11 Teamsheets'!$C$2:$C$107,Q$1)+GOALS('11-12 Teamsheets'!$H$2:$R$119,$A165,'11-12 Teamsheets'!$C$2:$C$119,Q$1)+GOALS('12-13 Teamsheets'!$H$2:$R$126,$A165,'12-13 Teamsheets'!$C$2:$C$126,Q$1)+GOALS('13-14 Teamsheets'!$H$2:$R$132,$A165,'13-14 Teamsheets'!$C$2:$C$132,Q$1)+GOALS('14-15 Teamsheets'!$H$2:$R$136,$A165,'14-15 Teamsheets'!$C$2:$C$136,Q$1)) &amp; "(" &amp; (GOALS('08-09 Teamsheets'!$S$2:$Z$92,$A165,'08-09 Teamsheets'!$C$2:$C$92,Q$1)+GOALS('09-10 Teamsheets'!$S$2:$Z$98,$A165,'09-10 Teamsheets'!$C$2:$C$98,Q$1)+GOALS('10-11 Teamsheets'!$S$2:$Z$107,$A165,'10-11 Teamsheets'!$C$2:$C$107,Q$1)+GOALS('11-12 Teamsheets'!$S$2:$Z$119,$A165,'11-12 Teamsheets'!$C$2:$C$119,Q$1)+GOALS('12-13 Teamsheets'!$S$2:$Z$126,$A165,'12-13 Teamsheets'!$C$2:$C$126,Q$1)+GOALS('13-14 Teamsheets'!$S$2:$Z$132,$A165,'13-14 Teamsheets'!$C$2:$C$132,Q$1)+GOALS('14-15 Teamsheets'!$S$2:$Z$136,$A165,'14-15 Teamsheets'!$C$2:$C$136,Q$1)) &amp; ")"</f>
        <v>0(0)</v>
      </c>
      <c r="S165" s="27">
        <f>Clean_sheet('08-09 Teamsheets'!$C$2:$H$92,$A165,Q$1)+Clean_sheet('09-10 Teamsheets'!$C$2:$H$98,$A165,Q$1)+Clean_sheet('10-11 Teamsheets'!$C$2:$H$107,$A165,Q$1)+Clean_sheet('11-12 Teamsheets'!$C$2:$H$119,$A165,Q$1)+Clean_sheet('12-13 Teamsheets'!$C$2:$H$126,$A165,Q$1)+Clean_sheet('13-14 Teamsheets'!$C$2:$H$132,$A165,Q$1)+Clean_sheet('14-15 Teamsheets'!$C$2:$H$136,$A165,Q$1)</f>
        <v>0</v>
      </c>
      <c r="T165" s="27" t="str">
        <f>(CARDS('08-09 Teamsheets'!$H$2:$Z$92,$A165,$CX$2,'08-09 Teamsheets'!$C$2:$C$92,Q$1)+CARDS('09-10 Teamsheets'!$H$2:$Z$98,$A165,$CX$2,'09-10 Teamsheets'!$C$2:$C$98,Q$1)+CARDS('10-11 Teamsheets'!$H$2:$Z$107,$A165,$CX$2,'10-11 Teamsheets'!$C$2:$C$107,Q$1)+CARDS('11-12 Teamsheets'!$H$2:$Z$119,$A165,$CX$2,'11-12 Teamsheets'!$C$2:$C$119,Q$1)+CARDS('12-13 Teamsheets'!$H$2:$Z$126,$A165,$CX$2,'12-13 Teamsheets'!$C$2:$C$126,Q$1)+CARDS('13-14 Teamsheets'!$H$2:$Z$132,$A165,$CX$2,'13-14 Teamsheets'!$C$2:$C$132,Q$1)+CARDS('14-15 Teamsheets'!$H$2:$Z$136,$A165,$CX$2,'14-15 Teamsheets'!$C$2:$C$136,Q$1)) &amp; "(" &amp; (CARDS('08-09 Teamsheets'!$H$2:$Z$92,$A165,$CX$3,'08-09 Teamsheets'!$C$2:$C$92,Q$1)+CARDS('09-10 Teamsheets'!$H$2:$Z$98,$A165,$CX$3,'09-10 Teamsheets'!$C$2:$C$98,Q$1)+CARDS('10-11 Teamsheets'!$H$2:$Z$107,$A165,$CX$3,'10-11 Teamsheets'!$C$2:$C$107,Q$1)+CARDS('11-12 Teamsheets'!$H$2:$Z$119,$A165,$CX$3,'11-12 Teamsheets'!$C$2:$C$119,Q$1)+CARDS('12-13 Teamsheets'!$H$2:$Z$126,$A165,$CX$3,'12-13 Teamsheets'!$C$2:$C$126,Q$1)+CARDS('13-14 Teamsheets'!$H$2:$Z$132,$A165,$CX$3,'13-14 Teamsheets'!$C$2:$C$132,Q$1)+CARDS('14-15 Teamsheets'!$H$2:$Z$136,$A165,$CX$3,'14-15 Teamsheets'!$C$2:$C$136,Q$1)) &amp; ")"</f>
        <v>0(0)</v>
      </c>
      <c r="U165" s="82">
        <f>MINS_PLAYED('08-09 Teamsheets'!$H$2:$R$92,$A165,'08-09 Teamsheets'!$C$2:$C$92,Q$1)+MINS_PLAYED('09-10 Teamsheets'!$H$2:$R$98,$A165,'09-10 Teamsheets'!$C$2:$C$98,Q$1)+ MINS_AS_SUB('08-09 Teamsheets'!$S$2:$Z$92,$A165,'08-09 Teamsheets'!$C$2:$C$92,Q$1)+ MINS_AS_SUB('09-10 Teamsheets'!$S$2:$Z$98,$A165,'09-10 Teamsheets'!$C$2:$C$98,Q$1)+MINS_PLAYED('10-11 Teamsheets'!$H$2:$R$107,$A165,'10-11 Teamsheets'!$C$2:$C$107,Q$1)+MINS_AS_SUB('10-11 Teamsheets'!$S$2:$Z$107,$A165,'10-11 Teamsheets'!$C$2:$C$107,Q$1)+MINS_PLAYED('11-12 Teamsheets'!$H$2:$R$119,$A165,'11-12 Teamsheets'!$C$2:$C$119,Q$1)+MINS_AS_SUB('11-12 Teamsheets'!$S$2:$Z$119,$A165,'11-12 Teamsheets'!$C$2:$C$119,Q$1)+MINS_PLAYED('12-13 Teamsheets'!$H$2:$R$126,$A165,'12-13 Teamsheets'!$C$2:$C$126,Q$1)+MINS_AS_SUB('12-13 Teamsheets'!$S$2:$Z$126,$A165,'12-13 Teamsheets'!$C$2:$C$126,Q$1)+MINS_PLAYED('13-14 Teamsheets'!$H$2:$R$132,$A165,'13-14 Teamsheets'!$C$2:$C$132,Q$1)+MINS_AS_SUB('13-14 Teamsheets'!$S$2:$Z$132,$A165,'13-14 Teamsheets'!$C$2:$C$132,Q$1)+MINS_PLAYED('14-15 Teamsheets'!$H$2:$R$136,$A165,'14-15 Teamsheets'!$C$2:$C$136,Q$1)+MINS_AS_SUB('14-15 Teamsheets'!$S$2:$Z$136,$A165,'14-15 Teamsheets'!$C$2:$C$136,Q$1)</f>
        <v>0</v>
      </c>
      <c r="V165" s="27" t="s">
        <v>1635</v>
      </c>
      <c r="W165" s="27" t="s">
        <v>1635</v>
      </c>
      <c r="X165" s="27">
        <v>0</v>
      </c>
      <c r="Y165" s="27" t="s">
        <v>1635</v>
      </c>
      <c r="Z165" s="82">
        <v>0</v>
      </c>
      <c r="AA165" s="27" t="s">
        <v>1635</v>
      </c>
      <c r="AB165" s="27" t="s">
        <v>1635</v>
      </c>
      <c r="AC165" s="27">
        <v>0</v>
      </c>
      <c r="AD165" s="27" t="s">
        <v>1635</v>
      </c>
      <c r="AE165" s="82">
        <v>0</v>
      </c>
      <c r="AF165" s="27" t="s">
        <v>1635</v>
      </c>
      <c r="AG165" s="27" t="s">
        <v>1635</v>
      </c>
      <c r="AH165" s="27">
        <v>0</v>
      </c>
      <c r="AI165" s="27" t="s">
        <v>1635</v>
      </c>
      <c r="AJ165" s="82">
        <v>0</v>
      </c>
      <c r="AK165" s="27" t="s">
        <v>1635</v>
      </c>
      <c r="AL165" s="27" t="s">
        <v>1635</v>
      </c>
      <c r="AM165" s="27">
        <v>0</v>
      </c>
      <c r="AN165" s="27" t="s">
        <v>1635</v>
      </c>
      <c r="AO165" s="82">
        <v>0</v>
      </c>
      <c r="AP165" s="27" t="s">
        <v>1635</v>
      </c>
      <c r="AQ165" s="27" t="s">
        <v>1635</v>
      </c>
      <c r="AR165" s="27">
        <v>0</v>
      </c>
      <c r="AS165" s="27" t="s">
        <v>1635</v>
      </c>
      <c r="AT165" s="82">
        <v>0</v>
      </c>
      <c r="AU165" s="27" t="s">
        <v>1635</v>
      </c>
      <c r="AV165" s="27" t="s">
        <v>1635</v>
      </c>
      <c r="AW165" s="27">
        <v>0</v>
      </c>
      <c r="AX165" s="27" t="s">
        <v>1635</v>
      </c>
      <c r="AY165" s="82">
        <v>0</v>
      </c>
      <c r="AZ165" s="27" t="str">
        <f>(APPS('07-08 Teamsheets'!$H$2:$R$88,$A165,'07-08 Teamsheets'!$C$2:$C$88,AZ$1)+APPS('11-12 Teamsheets'!$H$2:$R$119,$A165,'11-12 Teamsheets'!$C$2:$C$119,AZ$1)+APPS('12-13 Teamsheets'!$H$2:$R$126,$A165,'12-13 Teamsheets'!$C$2:$C$126,AZ$1)+APPS('13-14 Teamsheets'!$H$2:$R$132,$A165,'13-14 Teamsheets'!$C$2:$C$132,AZ$1)+APPS('14-15 Teamsheets'!$H$2:$R$136,$A165,'14-15 Teamsheets'!$C$2:$C$136,AZ$1)) &amp; "(" &amp; (SUBS('07-08 Teamsheets'!$S$2:$Z$88,$A165,'07-08 Teamsheets'!$C$2:$C$88,AZ$1)+SUBS('11-12 Teamsheets'!$S$2:$Z$119,$A165,'11-12 Teamsheets'!$C$2:$C$119,AZ$1)+SUBS('12-13 Teamsheets'!$S$2:$Z$126,$A165,'12-13 Teamsheets'!$C$2:$C$126,AZ$1)+SUBS('13-14 Teamsheets'!$S$2:$Z$132,$A165,'13-14 Teamsheets'!$C$2:$C$132,AZ$1)+SUBS('14-15 Teamsheets'!$S$2:$Z$136,$A165,'14-15 Teamsheets'!$C$2:$C$136,AZ$1)) &amp; ")"</f>
        <v>0(0)</v>
      </c>
      <c r="BA165" s="27" t="str">
        <f>(GOALS('07-08 Teamsheets'!$H$2:$R$88,$A165,'07-08 Teamsheets'!$C$2:$C$88,AZ$1)+GOALS('11-12 Teamsheets'!$H$2:$R$119,$A165,'11-12 Teamsheets'!$C$2:$C$119,AZ$1)+GOALS('12-13 Teamsheets'!$H$2:$R$126,$A165,'12-13 Teamsheets'!$C$2:$C$126,AZ$1)+GOALS('13-14 Teamsheets'!$H$2:$R$132,$A165,'13-14 Teamsheets'!$C$2:$C$132,AZ$1)+GOALS('14-15 Teamsheets'!$H$2:$R$136,$A165,'14-15 Teamsheets'!$C$2:$C$136,AZ$1)) &amp; "(" &amp; (GOALS('07-08 Teamsheets'!$S$2:$Z$88,$A165,'07-08 Teamsheets'!$C$2:$C$88,AZ$1)+GOALS('11-12 Teamsheets'!$S$2:$Z$119,$A165,'11-12 Teamsheets'!$C$2:$C$119,AZ$1)+GOALS('12-13 Teamsheets'!$S$2:$Z$126,$A165,'12-13 Teamsheets'!$C$2:$C$126,AZ$1)+GOALS('13-14 Teamsheets'!$S$2:$Z$132,$A165,'13-14 Teamsheets'!$C$2:$C$132,AZ$1)+GOALS('14-15 Teamsheets'!$S$2:$Z$136,$A165,'14-15 Teamsheets'!$C$2:$C$136,AZ$1)) &amp; ")"</f>
        <v>0(0)</v>
      </c>
      <c r="BB165" s="27">
        <f>Clean_sheet('07-08 Teamsheets'!$C$2:$H$92,$A165,AZ$1)+Clean_sheet('11-12 Teamsheets'!$C$2:$H$119,$A165,AZ$1)+Clean_sheet('12-13 Teamsheets'!$C$2:$H$126,$A165,AZ$1)+Clean_sheet('13-14 Teamsheets'!$C$2:$H$132,$A165,AZ$1)+Clean_sheet('14-15 Teamsheets'!$C$2:$H$136,$A165,AZ$1)</f>
        <v>0</v>
      </c>
      <c r="BC165" s="27" t="str">
        <f>(CARDS('07-08 Teamsheets'!$H$2:$Z$88,$A165,$CX$2,'07-08 Teamsheets'!$C$2:$C$88,AZ$1)+CARDS('11-12 Teamsheets'!$H$2:$Z$119,$A165,$CX$2,'11-12 Teamsheets'!$C$2:$C$119,AZ$1)+CARDS('12-13 Teamsheets'!$H$2:$Z$126,$A165,$CX$2,'12-13 Teamsheets'!$C$2:$C$126,AZ$1)+CARDS('13-14 Teamsheets'!$H$2:$Z$132,$A165,$CX$2,'13-14 Teamsheets'!$C$2:$C$132,AZ$1)+CARDS('14-15 Teamsheets'!$H$2:$Z$136,$A165,$CX$2,'14-15 Teamsheets'!$C$2:$C$136,AZ$1)) &amp; "(" &amp; (CARDS('07-08 Teamsheets'!$H$2:$Z$88,$A165,$CX$3,'07-08 Teamsheets'!$C$2:$C$88,AZ$1)+CARDS('11-12 Teamsheets'!$H$2:$Z$119,$A165,$CX$3,'11-12 Teamsheets'!$C$2:$C$119,AZ$1)+CARDS('12-13 Teamsheets'!$H$2:$Z$126,$A165,$CX$3,'12-13 Teamsheets'!$C$2:$C$126,AZ$1)+CARDS('13-14 Teamsheets'!$H$2:$Z$132,$A165,$CX$3,'13-14 Teamsheets'!$C$2:$C$132,AZ$1)+CARDS('14-15 Teamsheets'!$H$2:$Z$136,$A165,$CX$3,'14-15 Teamsheets'!$C$2:$C$136,AZ$1)) &amp; ")"</f>
        <v>0(0)</v>
      </c>
      <c r="BD165" s="82">
        <f>MINS_PLAYED('07-08 Teamsheets'!$H$2:$R$88,$A165,'07-08 Teamsheets'!$C$2:$C$88,AZ$1)+MINS_PLAYED('11-12 Teamsheets'!$H$2:$R$119,$A165,'11-12 Teamsheets'!$C$2:$C$119,AZ$1)+MINS_PLAYED('12-13 Teamsheets'!$H$2:$R$126,$A165,'12-13 Teamsheets'!$C$2:$C$126,AZ$1)+MINS_PLAYED('13-14 Teamsheets'!$H$2:$R$132,$A165,'13-14 Teamsheets'!$C$2:$C$132,AZ$1)+MINS_PLAYED('14-15 Teamsheets'!$H$2:$R$136,$A165,'14-15 Teamsheets'!$C$2:$C$136,AZ$1)+MINS_AS_SUB('07-08 Teamsheets'!$S$2:$Z$88,$A165,'07-08 Teamsheets'!$C$2:$C$88,AZ$1)+MINS_AS_SUB('11-12 Teamsheets'!$S$2:$Z$119,$A165,'11-12 Teamsheets'!$C$2:$C$119,AZ$1)+MINS_AS_SUB('12-13 Teamsheets'!$S$2:$Z$126,$A165,'12-13 Teamsheets'!$C$2:$C$126,AZ$1)+MINS_AS_SUB('13-14 Teamsheets'!$S$2:$Z$132,$A165,'13-14 Teamsheets'!$C$2:$C$132,AZ$1)+MINS_AS_SUB('14-15 Teamsheets'!$S$2:$Z$136,$A165,'14-15 Teamsheets'!$C$2:$C$136,AZ$1)</f>
        <v>0</v>
      </c>
      <c r="BE165" s="27" t="str">
        <f>(APPS('08-09 Teamsheets'!$H$2:$R$92,$A165,'08-09 Teamsheets'!$C$2:$C$92,BE$1)+APPS('09-10 Teamsheets'!$H$2:$R$98,$A165,'09-10 Teamsheets'!$C$2:$C$98,BE$1)+APPS('10-11 Teamsheets'!$H$2:$R$107,$A165,'10-11 Teamsheets'!$C$2:$C$107,BE$1)+APPS('11-12 Teamsheets'!$H$2:$R$119,$A165,'11-12 Teamsheets'!$C$2:$C$119,BE$1)+APPS('12-13 Teamsheets'!$H$2:$R$126,$A165,'12-13 Teamsheets'!$C$2:$C$126,BE$1)+APPS('13-14 Teamsheets'!$H$2:$R$132,$A165,'13-14 Teamsheets'!$C$2:$C$132,BE$1)+APPS('14-15 Teamsheets'!$H$2:$R$136,$A165,'14-15 Teamsheets'!$C$2:$C$136,BE$1)) &amp; "(" &amp; (SUBS('08-09 Teamsheets'!$S$2:$Z$92,$A165,'08-09 Teamsheets'!$C$2:$C$92,BE$1)+SUBS('09-10 Teamsheets'!$S$2:$Z$98,$A165,'09-10 Teamsheets'!$C$2:$C$98,BE$1)+SUBS('10-11 Teamsheets'!$S$2:$Z$107,$A165,'10-11 Teamsheets'!$C$2:$C$107,BE$1)+SUBS('11-12 Teamsheets'!$S$2:$Z$119,$A165,'11-12 Teamsheets'!$C$2:$C$119,BE$1)+SUBS('12-13 Teamsheets'!$S$2:$Z$126,$A165,'12-13 Teamsheets'!$C$2:$C$126,BE$1)+SUBS('13-14 Teamsheets'!$S$2:$Z$132,$A165,'13-14 Teamsheets'!$C$2:$C$132,BE$1)+SUBS('14-15 Teamsheets'!$S$2:$Z$136,$A165,'14-15 Teamsheets'!$C$2:$C$136,BE$1)) &amp; ")"</f>
        <v>0(0)</v>
      </c>
      <c r="BF165" s="27" t="str">
        <f>(GOALS('08-09 Teamsheets'!$H$2:$R$92,$A165,'08-09 Teamsheets'!$C$2:$C$92,BE$1)+GOALS('09-10 Teamsheets'!$H$2:$R$98,$A165,'09-10 Teamsheets'!$C$2:$C$98,BE$1)+GOALS('10-11 Teamsheets'!$H$2:$R$107,$A165,'10-11 Teamsheets'!$C$2:$C$107,BE$1)+GOALS('11-12 Teamsheets'!$H$2:$R$119,$A165,'11-12 Teamsheets'!$C$2:$C$119,BE$1)+GOALS('12-13 Teamsheets'!$H$2:$R$126,$A165,'12-13 Teamsheets'!$C$2:$C$126,BE$1)+GOALS('13-14 Teamsheets'!$H$2:$R$132,$A165,'13-14 Teamsheets'!$C$2:$C$132,BE$1)+GOALS('14-15 Teamsheets'!$H$2:$R$136,$A165,'14-15 Teamsheets'!$C$2:$C$136,BE$1)) &amp; "(" &amp; (GOALS('08-09 Teamsheets'!$S$2:$Z$92,$A165,'08-09 Teamsheets'!$C$2:$C$92,BE$1)+GOALS('09-10 Teamsheets'!$S$2:$Z$98,$A165,'09-10 Teamsheets'!$C$2:$C$98,BE$1)+GOALS('10-11 Teamsheets'!$S$2:$Z$107,$A165,'10-11 Teamsheets'!$C$2:$C$107,BE$1)+GOALS('11-12 Teamsheets'!$S$2:$Z$119,$A165,'11-12 Teamsheets'!$C$2:$C$119,BE$1)+GOALS('12-13 Teamsheets'!$S$2:$Z$126,$A165,'12-13 Teamsheets'!$C$2:$C$126,BE$1)+GOALS('13-14 Teamsheets'!$S$2:$Z$132,$A165,'13-14 Teamsheets'!$C$2:$C$132,BE$1)+GOALS('14-15 Teamsheets'!$S$2:$Z$136,$A165,'14-15 Teamsheets'!$C$2:$C$136,BE$1)) &amp; ")"</f>
        <v>0(0)</v>
      </c>
      <c r="BG165" s="27">
        <f>Clean_sheet('08-09 Teamsheets'!$C$2:$H$92,$A165,BE$1)+Clean_sheet('09-10 Teamsheets'!$C$2:$H$98,$A165,BE$1)+Clean_sheet('10-11 Teamsheets'!$C$2:$H$107,$A165,BE$1)+Clean_sheet('11-12 Teamsheets'!$C$2:$H$119,$A165,BE$1)+Clean_sheet('12-13 Teamsheets'!$C$2:$H$126,$A165,BE$1)+Clean_sheet('13-14 Teamsheets'!$C$2:$H$132,$A165,BE$1)+Clean_sheet('14-15 Teamsheets'!$C$2:$H$136,$A165,BE$1)</f>
        <v>0</v>
      </c>
      <c r="BH165" s="27" t="str">
        <f>(CARDS('08-09 Teamsheets'!$H$2:$Z$92,$A165,$CX$2,'08-09 Teamsheets'!$C$2:$C$92,BE$1)+CARDS('09-10 Teamsheets'!$H$2:$Z$98,$A165,$CX$2,'09-10 Teamsheets'!$C$2:$C$98,BE$1)+CARDS('10-11 Teamsheets'!$H$2:$Z$107,$A165,$CX$2,'10-11 Teamsheets'!$C$2:$C$107,BE$1)+CARDS('11-12 Teamsheets'!$H$2:$Z$119,$A165,$CX$2,'11-12 Teamsheets'!$C$2:$C$119,BE$1)+CARDS('12-13 Teamsheets'!$H$2:$Z$126,$A165,$CX$2,'12-13 Teamsheets'!$C$2:$C$126,BE$1)+CARDS('13-14 Teamsheets'!$H$2:$Z$132,$A165,$CX$2,'13-14 Teamsheets'!$C$2:$C$132,BE$1)+CARDS('14-15 Teamsheets'!$H$2:$Z$136,$A165,$CX$2,'14-15 Teamsheets'!$C$2:$C$136,BE$1)) &amp; "(" &amp; (CARDS('08-09 Teamsheets'!$H$2:$Z$92,$A165,$CX$3,'08-09 Teamsheets'!$C$2:$C$92,BE$1)+CARDS('09-10 Teamsheets'!$H$2:$Z$98,$A165,$CX$3,'09-10 Teamsheets'!$C$2:$C$98,BE$1)+CARDS('10-11 Teamsheets'!$H$2:$Z$107,$A165,$CX$3,'10-11 Teamsheets'!$C$2:$C$107,BE$1)+CARDS('11-12 Teamsheets'!$H$2:$Z$119,$A165,$CX$3,'11-12 Teamsheets'!$C$2:$C$119,BE$1)+CARDS('12-13 Teamsheets'!$H$2:$Z$126,$A165,$CX$3,'12-13 Teamsheets'!$C$2:$C$126,BE$1)+CARDS('13-14 Teamsheets'!$H$2:$Z$132,$A165,$CX$3,'13-14 Teamsheets'!$C$2:$C$132,BE$1)+CARDS('14-15 Teamsheets'!$H$2:$Z$136,$A165,$CX$3,'14-15 Teamsheets'!$C$2:$C$136,BE$1)) &amp; ")"</f>
        <v>0(0)</v>
      </c>
      <c r="BI165" s="82">
        <f>MINS_PLAYED('08-09 Teamsheets'!$H$2:$R$92,$A165,'08-09 Teamsheets'!$C$2:$C$92,BE$1)+MINS_PLAYED('09-10 Teamsheets'!$H$2:$R$98,$A165,'09-10 Teamsheets'!$C$2:$C$98,BE$1)+ MINS_AS_SUB('08-09 Teamsheets'!$S$2:$Z$92,$A165,'08-09 Teamsheets'!$C$2:$C$92,BE$1)+ MINS_AS_SUB('09-10 Teamsheets'!$S$2:$Z$98,$A165,'09-10 Teamsheets'!$C$2:$C$98,BE$1)+MINS_PLAYED('10-11 Teamsheets'!$H$2:$R$107,$A165,'10-11 Teamsheets'!$C$2:$C$107,BE$1)+MINS_AS_SUB('10-11 Teamsheets'!$S$2:$Z$107,$A165,'10-11 Teamsheets'!$C$2:$C$107,BE$1)+MINS_PLAYED('11-12 Teamsheets'!$H$2:$R$119,$A165,'11-12 Teamsheets'!$C$2:$C$119,BE$1)+MINS_AS_SUB('11-12 Teamsheets'!$S$2:$Z$119,$A165,'11-12 Teamsheets'!$C$2:$C$119,BE$1)+MINS_PLAYED('12-13 Teamsheets'!$H$2:$R$126,$A165,'12-13 Teamsheets'!$C$2:$C$126,BE$1)+MINS_AS_SUB('12-13 Teamsheets'!$S$2:$Z$126,$A165,'12-13 Teamsheets'!$C$2:$C$126,BE$1)+MINS_PLAYED('13-14 Teamsheets'!$H$2:$R$132,$A165,'13-14 Teamsheets'!$C$2:$C$132,BE$1)+MINS_AS_SUB('13-14 Teamsheets'!$S$2:$Z$132,$A165,'13-14 Teamsheets'!$C$2:$C$132,BE$1)+MINS_PLAYED('14-15 Teamsheets'!$H$2:$R$136,$A165,'14-15 Teamsheets'!$C$2:$C$136,BE$1)+MINS_AS_SUB('14-15 Teamsheets'!$S$2:$Z$136,$A165,'14-15 Teamsheets'!$C$2:$C$136,BE$1)</f>
        <v>0</v>
      </c>
      <c r="BJ165" s="27" t="str">
        <f>(APPS('07-08 Teamsheets'!$H$2:$R$88,$A165,'07-08 Teamsheets'!$C$2:$C$88,BJ$1)+APPS('08-09 Teamsheets'!$H$2:$R$92,$A165,'08-09 Teamsheets'!$C$2:$C$92,BJ$1)+APPS('09-10 Teamsheets'!$H$2:$R$98,$A165,'09-10 Teamsheets'!$C$2:$C$98,BJ$1)+APPS('10-11 Teamsheets'!$H$2:$R$106,$A165,'10-11 Teamsheets'!$C$2:$C$106,BJ$1)+APPS('11-12 Teamsheets'!$H$2:$R$119,$A165,'11-12 Teamsheets'!$C$2:$C$119,BJ$1)+APPS('12-13 Teamsheets'!$H$2:$R$126,$A165,'12-13 Teamsheets'!$C$2:$C$126,BJ$1)+APPS('13-14 Teamsheets'!$H$2:$R$132,$A165,'13-14 Teamsheets'!$C$2:$C$132,BJ$1)+APPS('14-15 Teamsheets'!$H$2:$R$136,$A165,'14-15 Teamsheets'!$C$2:$C$136,BJ$1)) &amp; "(" &amp; (SUBS('07-08 Teamsheets'!$S$2:$Z$88,$A165,'07-08 Teamsheets'!$C$2:$C$88,BJ$1)+SUBS('08-09 Teamsheets'!$S$2:$Z$92,$A165,'08-09 Teamsheets'!$C$2:$C$92,BJ$1)+SUBS('09-10 Teamsheets'!$S$2:$Z$98,$A165,'09-10 Teamsheets'!$C$2:$C$98,BJ$1)+SUBS('10-11 Teamsheets'!$S$2:$Z$106,$A165,'10-11 Teamsheets'!$C$2:$C$106,BJ$1)+SUBS('11-12 Teamsheets'!$S$2:$Z$119,$A165,'11-12 Teamsheets'!$C$2:$C$119,BJ$1)+SUBS('12-13 Teamsheets'!$S$2:$Z$126,$A165,'12-13 Teamsheets'!$C$2:$C$126,BJ$1)+SUBS('13-14 Teamsheets'!$S$2:$Z$132,$A165,'13-14 Teamsheets'!$C$2:$C$132,BJ$1)+SUBS('14-15 Teamsheets'!$S$2:$Z$136,$A165,'14-15 Teamsheets'!$C$2:$C$136,BJ$1)) &amp; ")"</f>
        <v>0(0)</v>
      </c>
      <c r="BK165" s="27" t="str">
        <f>(GOALS('07-08 Teamsheets'!$H$2:$R$88,$A165,'07-08 Teamsheets'!$C$2:$C$88,BJ$1)+GOALS('08-09 Teamsheets'!$H$2:$R$92,$A165,'08-09 Teamsheets'!$C$2:$C$92,BJ$1)+GOALS('09-10 Teamsheets'!$H$2:$R$98,$A165,'09-10 Teamsheets'!$C$2:$C$98,BJ$1)+GOALS('10-11 Teamsheets'!$H$2:$R$106,$A165,'10-11 Teamsheets'!$C$2:$C$106,BJ$1)+GOALS('11-12 Teamsheets'!$H$2:$R$119,$A165,'11-12 Teamsheets'!$C$2:$C$119,BJ$1)+GOALS('12-13 Teamsheets'!$H$2:$R$126,$A165,'12-13 Teamsheets'!$C$2:$C$126,BJ$1)+GOALS('13-14 Teamsheets'!$H$2:$R$132,$A165,'13-14 Teamsheets'!$C$2:$C$132,BJ$1)+GOALS('14-15 Teamsheets'!$H$2:$R$136,$A165,'14-15 Teamsheets'!$C$2:$C$136,BJ$1)) &amp; "(" &amp; (GOALS('07-08 Teamsheets'!$S$2:$Z$88,$A165,'07-08 Teamsheets'!$C$2:$C$88,BJ$1)+GOALS('08-09 Teamsheets'!$S$2:$Z$92,$A165,'08-09 Teamsheets'!$C$2:$C$92,BJ$1)+GOALS('09-10 Teamsheets'!$S$2:$Z$98,$A165,'09-10 Teamsheets'!$C$2:$C$98,BJ$1)+GOALS('10-11 Teamsheets'!$S$2:$Z$106,$A165,'10-11 Teamsheets'!$C$2:$C$106,BJ$1)+GOALS('11-12 Teamsheets'!$S$2:$Z$119,$A165,'11-12 Teamsheets'!$C$2:$C$119,BJ$1)+GOALS('12-13 Teamsheets'!$S$2:$Z$126,$A165,'12-13 Teamsheets'!$C$2:$C$126,BJ$1)+GOALS('13-14 Teamsheets'!$S$2:$Z$132,$A165,'13-14 Teamsheets'!$C$2:$C$132,BJ$1)+GOALS('14-15 Teamsheets'!$S$2:$Z$136,$A165,'14-15 Teamsheets'!$C$2:$C$136,BJ$1)) &amp; ")"</f>
        <v>0(0)</v>
      </c>
      <c r="BL165" s="27">
        <f>Clean_sheet('07-08 Teamsheets'!$C$2:$H$92,$A165,BJ$1)+Clean_sheet('08-09 Teamsheets'!$C$2:$H$92,$A165,BJ$1)+Clean_sheet('09-10 Teamsheets'!$C$2:$H$98,$A165,BJ$1)+Clean_sheet('10-11 Teamsheets'!$C$2:$H$106,$A165,BJ$1)+Clean_sheet('11-12 Teamsheets'!$C$2:$H$119,$A165,BJ$1)+Clean_sheet('12-13 Teamsheets'!$C$2:$H$126,$A165,BJ$1)+Clean_sheet('13-14 Teamsheets'!$C$2:$H$132,$A165,BJ$1)+Clean_sheet('14-15 Teamsheets'!$C$2:$H$136,$A165,BJ$1)</f>
        <v>0</v>
      </c>
      <c r="BM165" s="27" t="str">
        <f>(CARDS('07-08 Teamsheets'!$H$2:$Z$88,$A165,$CX$2,'07-08 Teamsheets'!$C$2:$C$88,BJ$1)+CARDS('08-09 Teamsheets'!$H$2:$Z$92,$A165,$CX$2,'08-09 Teamsheets'!$C$2:$C$92,BJ$1)+CARDS('09-10 Teamsheets'!$H$2:$Z$98,$A165,$CX$2,'09-10 Teamsheets'!$C$2:$C$98,BJ$1)+CARDS('10-11 Teamsheets'!$H$2:$Z$106,$A165,$CX$2,'10-11 Teamsheets'!$C$2:$C$106,BJ$1)+CARDS('11-12 Teamsheets'!$H$2:$Z$119,$A165,$CX$2,'11-12 Teamsheets'!$C$2:$C$119,BJ$1)+CARDS('12-13 Teamsheets'!$H$2:$Z$126,$A165,$CX$2,'12-13 Teamsheets'!$C$2:$C$126,BJ$1)+CARDS('13-14 Teamsheets'!$H$2:$Z$132,$A165,$CX$2,'13-14 Teamsheets'!$C$2:$C$132,BJ$1)+CARDS('14-15 Teamsheets'!$H$2:$Z$136,$A165,$CX$2,'14-15 Teamsheets'!$C$2:$C$136,BJ$1)) &amp; "(" &amp; (CARDS('07-08 Teamsheets'!$H$2:$Z$88,$A165,$CX$3,'07-08 Teamsheets'!$C$2:$C$88,BJ$1)+CARDS('08-09 Teamsheets'!$H$2:$Z$92,$A165,$CX$3,'08-09 Teamsheets'!$C$2:$C$92,BJ$1)+CARDS('09-10 Teamsheets'!$H$2:$Z$98,$A165,$CX$3,'09-10 Teamsheets'!$C$2:$C$98,BJ$1)+CARDS('10-11 Teamsheets'!$H$2:$Z$106,$A165,$CX$3,'10-11 Teamsheets'!$C$2:$C$106,BJ$1)+CARDS('11-12 Teamsheets'!$H$2:$Z$119,$A165,$CX$3,'11-12 Teamsheets'!$C$2:$C$119,BJ$1)+CARDS('12-13 Teamsheets'!$H$2:$Z$126,$A165,$CX$3,'12-13 Teamsheets'!$C$2:$C$126,BJ$1)+CARDS('13-14 Teamsheets'!$H$2:$Z$132,$A165,$CX$3,'13-14 Teamsheets'!$C$2:$C$132,BJ$1)+CARDS('14-15 Teamsheets'!$H$2:$Z$136,$A165,$CX$3,'14-15 Teamsheets'!$C$2:$C$136,BJ$1)) &amp; ")"</f>
        <v>0(0)</v>
      </c>
      <c r="BN165" s="82">
        <f>MINS_PLAYED('07-08 Teamsheets'!$H$2:$R$88,$A165,'07-08 Teamsheets'!$C$2:$C$88,BJ$1)+MINS_PLAYED('08-09 Teamsheets'!$H$2:$R$92,$A165,'08-09 Teamsheets'!$C$2:$C$92,BJ$1)+MINS_PLAYED('09-10 Teamsheets'!$H$2:$R$98,$A165,'09-10 Teamsheets'!$C$2:$C$98,BJ$1)+MINS_PLAYED('10-11 Teamsheets'!$H$2:$R$106,$A165,'10-11 Teamsheets'!$C$2:$C$106,BJ$1)+MINS_PLAYED('11-12 Teamsheets'!$H$2:$R$119,$A165,'11-12 Teamsheets'!$C$2:$C$119,BJ$1)+MINS_PLAYED('12-13 Teamsheets'!$H$2:$R$126,$A165,'12-13 Teamsheets'!$C$2:$C$126,BJ$1)+MINS_PLAYED('13-14 Teamsheets'!$H$2:$R$132,$A165,'13-14 Teamsheets'!$C$2:$C$132,BJ$1)+MINS_PLAYED('14-15 Teamsheets'!$H$2:$R$136,$A165,'14-15 Teamsheets'!$C$2:$C$136,BJ$1)+MINS_AS_SUB('07-08 Teamsheets'!$S$2:$Z$88,$A165,'07-08 Teamsheets'!$C$2:$C$88,BJ$1)+MINS_AS_SUB('08-09 Teamsheets'!$S$2:$Z$92,$A165,'08-09 Teamsheets'!$C$2:$C$92,BJ$1)+MINS_AS_SUB('09-10 Teamsheets'!$S$2:$Z$98,$A165,'09-10 Teamsheets'!$C$2:$C$98,BJ$1)+MINS_AS_SUB('10-11 Teamsheets'!$S$2:$Z$106,$A165,'10-11 Teamsheets'!$C$2:$C$106,BJ$1)+MINS_AS_SUB('11-12 Teamsheets'!$S$2:$Z$119,$A165,'11-12 Teamsheets'!$C$2:$C$119,BJ$1)+MINS_AS_SUB('12-13 Teamsheets'!$S$2:$Z$126,$A165,'12-13 Teamsheets'!$C$2:$C$126,BJ$1)+MINS_AS_SUB('13-14 Teamsheets'!$S$2:$Z$132,$A165,'13-14 Teamsheets'!$C$2:$C$132,BJ$1)+MINS_AS_SUB('14-15 Teamsheets'!$S$2:$Z$136,$A165,'14-15 Teamsheets'!$C$2:$C$136,BJ$1)</f>
        <v>0</v>
      </c>
      <c r="BO165" s="27" t="str">
        <f>(APPS('07-08 Teamsheets'!$H$2:$R$88,$A165,'07-08 Teamsheets'!$C$2:$C$88,BO$1)+APPS('08-09 Teamsheets'!$H$2:$R$92,$A165,'08-09 Teamsheets'!$C$2:$C$92,BO$1)+APPS('09-10 Teamsheets'!$H$2:$R$98,$A165,'09-10 Teamsheets'!$C$2:$C$98,BO$1)+APPS('10-11 Teamsheets'!$H$2:$R$106,$A165,'10-11 Teamsheets'!$C$2:$C$106,BO$1)+APPS('11-12 Teamsheets'!$H$2:$R$119,$A165,'11-12 Teamsheets'!$C$2:$C$119,BO$1)+APPS('12-13 Teamsheets'!$H$2:$R$126,$A165,'12-13 Teamsheets'!$C$2:$C$126,BO$1)+APPS('13-14 Teamsheets'!$H$2:$R$132,$A165,'13-14 Teamsheets'!$C$2:$C$132,BO$1)+APPS('14-15 Teamsheets'!$H$2:$R$136,$A165,'14-15 Teamsheets'!$C$2:$C$136,BO$1)) &amp; "(" &amp; (SUBS('07-08 Teamsheets'!$S$2:$Z$88,$A165,'07-08 Teamsheets'!$C$2:$C$88,BO$1)+SUBS('08-09 Teamsheets'!$S$2:$Z$92,$A165,'08-09 Teamsheets'!$C$2:$C$92,BO$1)+SUBS('09-10 Teamsheets'!$S$2:$Z$98,$A165,'09-10 Teamsheets'!$C$2:$C$98,BO$1)+SUBS('10-11 Teamsheets'!$S$2:$Z$106,$A165,'10-11 Teamsheets'!$C$2:$C$106,BO$1)+SUBS('11-12 Teamsheets'!$S$2:$Z$119,$A165,'11-12 Teamsheets'!$C$2:$C$119,BO$1)+SUBS('12-13 Teamsheets'!$S$2:$Z$126,$A165,'12-13 Teamsheets'!$C$2:$C$126,BO$1)+SUBS('13-14 Teamsheets'!$S$2:$Z$132,$A165,'13-14 Teamsheets'!$C$2:$C$132,BO$1)+SUBS('14-15 Teamsheets'!$S$2:$Z$136,$A165,'14-15 Teamsheets'!$C$2:$C$136,BO$1)) &amp; ")"</f>
        <v>0(0)</v>
      </c>
      <c r="BP165" s="27" t="str">
        <f>(GOALS('07-08 Teamsheets'!$H$2:$R$88,$A165,'07-08 Teamsheets'!$C$2:$C$88,BO$1)+GOALS('08-09 Teamsheets'!$H$2:$R$92,$A165,'08-09 Teamsheets'!$C$2:$C$92,BO$1)+GOALS('09-10 Teamsheets'!$H$2:$R$98,$A165,'09-10 Teamsheets'!$C$2:$C$98,BO$1)+GOALS('10-11 Teamsheets'!$H$2:$R$106,$A165,'10-11 Teamsheets'!$C$2:$C$106,BO$1)+GOALS('11-12 Teamsheets'!$H$2:$R$119,$A165,'11-12 Teamsheets'!$C$2:$C$119,BO$1)+GOALS('12-13 Teamsheets'!$H$2:$R$126,$A165,'12-13 Teamsheets'!$C$2:$C$126,BO$1)+GOALS('13-14 Teamsheets'!$H$2:$R$132,$A165,'13-14 Teamsheets'!$C$2:$C$132,BO$1)+GOALS('14-15 Teamsheets'!$H$2:$R$136,$A165,'14-15 Teamsheets'!$C$2:$C$136,BO$1)) &amp; "(" &amp; (GOALS('07-08 Teamsheets'!$S$2:$Z$88,$A165,'07-08 Teamsheets'!$C$2:$C$88,BO$1)+GOALS('08-09 Teamsheets'!$S$2:$Z$92,$A165,'08-09 Teamsheets'!$C$2:$C$92,BO$1)+GOALS('09-10 Teamsheets'!$S$2:$Z$98,$A165,'09-10 Teamsheets'!$C$2:$C$98,BO$1)+GOALS('10-11 Teamsheets'!$S$2:$Z$106,$A165,'10-11 Teamsheets'!$C$2:$C$106,BO$1)+GOALS('11-12 Teamsheets'!$S$2:$Z$119,$A165,'11-12 Teamsheets'!$C$2:$C$119,BO$1)+GOALS('12-13 Teamsheets'!$S$2:$Z$126,$A165,'12-13 Teamsheets'!$C$2:$C$126,BO$1)+GOALS('13-14 Teamsheets'!$S$2:$Z$132,$A165,'13-14 Teamsheets'!$C$2:$C$132,BO$1)+GOALS('14-15 Teamsheets'!$S$2:$Z$136,$A165,'14-15 Teamsheets'!$C$2:$C$136,BO$1)) &amp; ")"</f>
        <v>0(0)</v>
      </c>
      <c r="BQ165" s="27">
        <f>Clean_sheet('07-08 Teamsheets'!$C$2:$H$92,$A165,BO$1)+Clean_sheet('08-09 Teamsheets'!$C$2:$H$92,$A165,BO$1)+Clean_sheet('09-10 Teamsheets'!$C$2:$H$98,$A165,BO$1)+Clean_sheet('10-11 Teamsheets'!$C$2:$H$106,$A165,BO$1)+Clean_sheet('11-12 Teamsheets'!$C$2:$H$119,$A165,BO$1)+Clean_sheet('12-13 Teamsheets'!$C$2:$H$126,$A165,BO$1)+Clean_sheet('13-14 Teamsheets'!$C$2:$H$132,$A165,BO$1)+Clean_sheet('14-15 Teamsheets'!$C$2:$H$136,$A165,BO$1)</f>
        <v>0</v>
      </c>
      <c r="BR165" s="27" t="str">
        <f>(CARDS('07-08 Teamsheets'!$H$2:$Z$88,$A165,$CX$2,'07-08 Teamsheets'!$C$2:$C$88,BO$1)+CARDS('08-09 Teamsheets'!$H$2:$Z$92,$A165,$CX$2,'08-09 Teamsheets'!$C$2:$C$92,BO$1)+CARDS('09-10 Teamsheets'!$H$2:$Z$98,$A165,$CX$2,'09-10 Teamsheets'!$C$2:$C$98,BO$1)+CARDS('10-11 Teamsheets'!$H$2:$Z$106,$A165,$CX$2,'10-11 Teamsheets'!$C$2:$C$106,BO$1)+CARDS('11-12 Teamsheets'!$H$2:$Z$119,$A165,$CX$2,'11-12 Teamsheets'!$C$2:$C$119,BO$1)+CARDS('12-13 Teamsheets'!$H$2:$Z$126,$A165,$CX$2,'12-13 Teamsheets'!$C$2:$C$126,BO$1)+CARDS('13-14 Teamsheets'!$H$2:$Z$132,$A165,$CX$2,'13-14 Teamsheets'!$C$2:$C$132,BO$1)+CARDS('14-15 Teamsheets'!$H$2:$Z$136,$A165,$CX$2,'14-15 Teamsheets'!$C$2:$C$136,BO$1)) &amp; "(" &amp; (CARDS('07-08 Teamsheets'!$H$2:$Z$88,$A165,$CX$3,'07-08 Teamsheets'!$C$2:$C$88,BO$1)+CARDS('08-09 Teamsheets'!$H$2:$Z$92,$A165,$CX$3,'08-09 Teamsheets'!$C$2:$C$92,BO$1)+CARDS('09-10 Teamsheets'!$H$2:$Z$98,$A165,$CX$3,'09-10 Teamsheets'!$C$2:$C$98,BO$1)+CARDS('10-11 Teamsheets'!$H$2:$Z$106,$A165,$CX$3,'10-11 Teamsheets'!$C$2:$C$106,BO$1)+CARDS('11-12 Teamsheets'!$H$2:$Z$119,$A165,$CX$3,'11-12 Teamsheets'!$C$2:$C$119,BO$1)+CARDS('12-13 Teamsheets'!$H$2:$Z$126,$A165,$CX$3,'12-13 Teamsheets'!$C$2:$C$126,BO$1)+CARDS('13-14 Teamsheets'!$H$2:$Z$132,$A165,$CX$3,'13-14 Teamsheets'!$C$2:$C$132,BO$1)+CARDS('14-15 Teamsheets'!$H$2:$Z$136,$A165,$CX$3,'14-15 Teamsheets'!$C$2:$C$136,BO$1)) &amp; ")"</f>
        <v>0(0)</v>
      </c>
      <c r="BS165" s="82">
        <f>MINS_PLAYED('07-08 Teamsheets'!$H$2:$R$88,$A165,'07-08 Teamsheets'!$C$2:$C$88,BO$1)+MINS_PLAYED('08-09 Teamsheets'!$H$2:$R$92,$A165,'08-09 Teamsheets'!$C$2:$C$92,BO$1)+MINS_PLAYED('09-10 Teamsheets'!$H$2:$R$98,$A165,'09-10 Teamsheets'!$C$2:$C$98,BO$1)+MINS_PLAYED('10-11 Teamsheets'!$H$2:$R$106,$A165,'10-11 Teamsheets'!$C$2:$C$106,BO$1)+MINS_PLAYED('11-12 Teamsheets'!$H$2:$R$119,$A165,'11-12 Teamsheets'!$C$2:$C$119,BO$1)+MINS_PLAYED('12-13 Teamsheets'!$H$2:$R$126,$A165,'12-13 Teamsheets'!$C$2:$C$126,BO$1)+MINS_PLAYED('13-14 Teamsheets'!$H$2:$R$132,$A165,'13-14 Teamsheets'!$C$2:$C$132,BO$1)+MINS_PLAYED('14-15 Teamsheets'!$H$2:$R$136,$A165,'14-15 Teamsheets'!$C$2:$C$136,BO$1)+MINS_AS_SUB('07-08 Teamsheets'!$S$2:$Z$88,$A165,'07-08 Teamsheets'!$C$2:$C$88,BO$1)+MINS_AS_SUB('08-09 Teamsheets'!$S$2:$Z$92,$A165,'08-09 Teamsheets'!$C$2:$C$92,BO$1)+MINS_AS_SUB('09-10 Teamsheets'!$S$2:$Z$98,$A165,'09-10 Teamsheets'!$C$2:$C$98,BO$1)+MINS_AS_SUB('10-11 Teamsheets'!$S$2:$Z$106,$A165,'10-11 Teamsheets'!$C$2:$C$106,BO$1)+MINS_AS_SUB('11-12 Teamsheets'!$S$2:$Z$119,$A165,'11-12 Teamsheets'!$C$2:$C$119,BO$1)+MINS_AS_SUB('12-13 Teamsheets'!$S$2:$Z$126,$A165,'12-13 Teamsheets'!$C$2:$C$126,BO$1)+MINS_AS_SUB('13-14 Teamsheets'!$S$2:$Z$132,$A165,'13-14 Teamsheets'!$C$2:$C$132,BO$1)+MINS_AS_SUB('14-15 Teamsheets'!$S$2:$Z$136,$A165,'14-15 Teamsheets'!$C$2:$C$136,BO$1)</f>
        <v>0</v>
      </c>
      <c r="BT165" s="71">
        <f>APPS('05-06 Teamsheets'!$H$2:$R$71,$A165,'05-06 Teamsheets'!$C$2:$C$71,B$1)+SUBS('05-06 Teamsheets'!$S$2:$W$71,$A165,'05-06 Teamsheets'!$C$2:$C$71,B$1)+APPS('06-07 Teamsheets'!$H$2:$R$83,$A165,'06-07 Teamsheets'!$C$2:$C$83,G$1)+SUBS('06-07 Teamsheets'!$S$2:$Z$83,$A165,'06-07 Teamsheets'!$C$2:$C$83,G$1)+APPS('07-08 Teamsheets'!$H$2:$R$88,$A165,'07-08 Teamsheets'!$C$2:$C$88,L$1)+SUBS('07-08 Teamsheets'!$S$2:$Z$88,$A165,'07-08 Teamsheets'!$C$2:$C$88,L$1)+APPS('08-09 Teamsheets'!$H$2:$R$92,$A165,'08-09 Teamsheets'!$C$2:$C$92,Q$1)+SUBS('08-09 Teamsheets'!$S$2:$Z$92,$A165,'08-09 Teamsheets'!$C$2:$C$92,Q$1)+APPS('09-10 Teamsheets'!$H$2:$R$98,$A165,'09-10 Teamsheets'!$C$2:$C$98,Q$1)+SUBS('09-10 Teamsheets'!$S$2:$Z$98,$A165,'09-10 Teamsheets'!$C$2:$C$98,Q$1)+APPS('10-11 Teamsheets'!$H$2:$R$107,$A165,'10-11 Teamsheets'!$C$2:$C$107,Q$1)+SUBS('10-11 Teamsheets'!$S$2:$Z$107,$A165,'10-11 Teamsheets'!$C$2:$C$107,Q$1)+APPS('11-12 Teamsheets'!$H$2:$R$119,$A165,'11-12 Teamsheets'!$C$2:$C$119,Q$1)+SUBS('11-12 Teamsheets'!$S$2:$Z$119,$A165,'11-12 Teamsheets'!$C$2:$C$119,Q$1)+APPS('12-13 Teamsheets'!$H$2:$R$126,$A165,'12-13 Teamsheets'!$C$2:$C$126,Q$1)+SUBS('12-13 Teamsheets'!$S$2:$Z$126,$A165,'12-13 Teamsheets'!$C$2:$C$126,Q$1)+APPS('13-14 Teamsheets'!$H$2:$R$132,$A165,'13-14 Teamsheets'!$C$2:$C$132,Q$1)+SUBS('13-14 Teamsheets'!$S$2:$Z$132,$A165,'13-14 Teamsheets'!$C$2:$C$132,Q$1)+APPS('14-15 Teamsheets'!$H$2:$R$136,$A165,'14-15 Teamsheets'!$C$2:$C$136,Q$1)+SUBS('14-15 Teamsheets'!$S$2:$Z$136,$A165,'14-15 Teamsheets'!$C$2:$C$136,Q$1)</f>
        <v>1</v>
      </c>
      <c r="BU165" s="132">
        <v>0</v>
      </c>
      <c r="BV165" s="27">
        <f>APPS('07-08 Teamsheets'!$H$2:$R$88,$A165,'07-08 Teamsheets'!$C$2:$C$88,AZ$1)+SUBS('07-08 Teamsheets'!$S$2:$Z$88,$A165,'07-08 Teamsheets'!$C$2:$C$88,AZ$1)+APPS('11-12 Teamsheets'!$H$2:$R$119,$A165,'11-12 Teamsheets'!$C$2:$C$119,AZ$1)+SUBS('11-12 Teamsheets'!$S$2:$Z$119,$A165,'11-12 Teamsheets'!$C$2:$C$119,AZ$1)+APPS('12-13 Teamsheets'!$H$2:$R$126,$A165,'12-13 Teamsheets'!$C$2:$C$126,AZ$1)+SUBS('12-13 Teamsheets'!$S$2:$Z$126,$A165,'12-13 Teamsheets'!$C$2:$C$126,AZ$1)+APPS('13-14 Teamsheets'!$H$2:$R$132,$A165,'13-14 Teamsheets'!$C$2:$C$132,AZ$1)+SUBS('13-14 Teamsheets'!$S$2:$Z$132,$A165,'13-14 Teamsheets'!$C$2:$C$132,AZ$1)+APPS('14-15 Teamsheets'!$H$2:$R$136,$A165,'14-15 Teamsheets'!$C$2:$C$136,AZ$1)+SUBS('14-15 Teamsheets'!$S$2:$Z$136,$A165,'14-15 Teamsheets'!$C$2:$C$136,AZ$1)+APPS('08-09 Teamsheets'!$H$2:$R$92,$A165,'08-09 Teamsheets'!$C$2:$C$92,BE$1)+APPS('09-10 Teamsheets'!$H$2:$R$98,$A165,'09-10 Teamsheets'!$C$2:$C$98,BE$1)+SUBS('08-09 Teamsheets'!$S$2:$Z$92,$A165,'08-09 Teamsheets'!$C$2:$C$92,BE$1)+SUBS('09-10 Teamsheets'!$S$2:$Z$98,$A165,'09-10 Teamsheets'!$C$2:$C$98,BE$1)+APPS('10-11 Teamsheets'!$H$2:$R$107,$A165,'10-11 Teamsheets'!$C$2:$C$107,BE$1)+SUBS('10-11 Teamsheets'!$S$2:$Z$107,$A165,'10-11 Teamsheets'!$C$2:$C$107,BE$1)+APPS('11-12 Teamsheets'!$H$2:$R$119,$A165,'11-12 Teamsheets'!$C$2:$C$119,BE$1)+SUBS('11-12 Teamsheets'!$S$2:$Z$119,$A165,'11-12 Teamsheets'!$C$2:$C$119,BE$1)+APPS('12-13 Teamsheets'!$H$2:$R$126,$A165,'12-13 Teamsheets'!$C$2:$C$126,BE$1)+SUBS('12-13 Teamsheets'!$S$2:$Z$126,$A165,'12-13 Teamsheets'!$C$2:$C$126,BE$1)+APPS('13-14 Teamsheets'!$H$2:$R$132,$A165,'13-14 Teamsheets'!$C$2:$C$132,BE$1)+SUBS('13-14 Teamsheets'!$S$2:$Z$132,$A165,'13-14 Teamsheets'!$C$2:$C$132,BE$1)+APPS('14-15 Teamsheets'!$H$2:$R$136,$A165,'14-15 Teamsheets'!$C$2:$C$136,BE$1)+SUBS('14-15 Teamsheets'!$S$2:$Z$136,$A165,'14-15 Teamsheets'!$C$2:$C$136,BE$1)</f>
        <v>0</v>
      </c>
      <c r="BW165" s="27">
        <f>APPS('07-08 Teamsheets'!$H$2:$R$88,$A165,'07-08 Teamsheets'!$C$2:$C$88,BJ$1)+APPS('08-09 Teamsheets'!$H$2:$R$92,$A165,'08-09 Teamsheets'!$C$2:$C$92,BJ$1)+APPS('09-10 Teamsheets'!$H$2:$R$98,$A165,'09-10 Teamsheets'!$C$2:$C$98,BJ$1)+SUBS('07-08 Teamsheets'!$S$2:$Z$88,$A165,'07-08 Teamsheets'!$C$2:$C$88,BJ$1)+SUBS('08-09 Teamsheets'!$S$2:$Z$92,$A165,'08-09 Teamsheets'!$C$2:$C$92,BJ$1)+SUBS('09-10 Teamsheets'!$S$2:$Z$98,$A165,'09-10 Teamsheets'!$C$2:$C$98,BJ$1)+APPS('10-11 Teamsheets'!$H$2:$R$107,$A165,'10-11 Teamsheets'!$C$2:$C$107,BJ$1)+SUBS('10-11 Teamsheets'!$S$2:$Z$107,$A165,'10-11 Teamsheets'!$C$2:$C$107,BJ$1)+APPS('11-12 Teamsheets'!$H$2:$R$119,$A165,'11-12 Teamsheets'!$C$2:$C$119,BJ$1)+SUBS('11-12 Teamsheets'!$S$2:$Z$111,$A165,'11-12 Teamsheets'!$C$2:$C$119,BJ$1)+APPS('12-13 Teamsheets'!$H$2:$R$126,$A165,'12-13 Teamsheets'!$C$2:$C$126,BJ$1)+SUBS('12-13 Teamsheets'!$S$2:$Z$118,$A165,'12-13 Teamsheets'!$C$2:$C$126,BJ$1)+APPS('13-14 Teamsheets'!$H$2:$R$132,$A165,'13-14 Teamsheets'!$C$2:$C$132,BJ$1)+SUBS('13-14 Teamsheets'!$S$2:$Z$124,$A165,'13-14 Teamsheets'!$C$2:$C$132,BJ$1)+APPS('14-15 Teamsheets'!$H$2:$R$136,$A165,'14-15 Teamsheets'!$C$2:$C$136,BJ$1)+SUBS('14-15 Teamsheets'!$S$2:$Z$128,$A165,'14-15 Teamsheets'!$C$2:$C$136,BJ$1)</f>
        <v>0</v>
      </c>
      <c r="BX165" s="27">
        <f>APPS('07-08 Teamsheets'!$H$2:$R$88,$A165,'07-08 Teamsheets'!$C$2:$C$88,BO$1)+APPS('08-09 Teamsheets'!$H$2:$R$92,$A165,'08-09 Teamsheets'!$C$2:$C$92,BO$1)+APPS('09-10 Teamsheets'!$H$2:$R$98,$A165,'09-10 Teamsheets'!$C$2:$C$98,BO$1)+SUBS('07-08 Teamsheets'!$S$2:$Z$88,$A165,'07-08 Teamsheets'!$C$2:$C$88,BO$1)+SUBS('08-09 Teamsheets'!$S$2:$Z$92,$A165,'08-09 Teamsheets'!$C$2:$C$92,BO$1)+SUBS('09-10 Teamsheets'!$S$2:$Z$98,$A165,'09-10 Teamsheets'!$C$2:$C$98,BO$1)+APPS('10-11 Teamsheets'!$H$2:$R$107,$A165,'10-11 Teamsheets'!$C$2:$C$107,BO$1)+SUBS('10-11 Teamsheets'!$S$2:$Z$107,$A165,'10-11 Teamsheets'!$C$2:$C$107,BO$1)+APPS('11-12 Teamsheets'!$H$2:$R$119,$A165,'11-12 Teamsheets'!$C$2:$C$119,BO$1)+SUBS('11-12 Teamsheets'!$S$2:$Z$119,$A165,'11-12 Teamsheets'!$C$2:$C$119,BO$1)+APPS('12-13 Teamsheets'!$H$2:$R$126,$A165,'12-13 Teamsheets'!$C$2:$C$126,BO$1)+SUBS('12-13 Teamsheets'!$S$2:$Z$126,$A165,'12-13 Teamsheets'!$C$2:$C$126,BO$1)+APPS('13-14 Teamsheets'!$H$2:$R$132,$A165,'13-14 Teamsheets'!$C$2:$C$132,BO$1)+SUBS('13-14 Teamsheets'!$S$2:$Z$132,$A165,'13-14 Teamsheets'!$C$2:$C$132,BO$1)+APPS('14-15 Teamsheets'!$H$2:$R$136,$A165,'14-15 Teamsheets'!$C$2:$C$136,BO$1)+SUBS('14-15 Teamsheets'!$S$2:$Z$136,$A165,'14-15 Teamsheets'!$C$2:$C$136,BO$1)</f>
        <v>0</v>
      </c>
      <c r="BY165" s="28">
        <f t="shared" si="55"/>
        <v>0</v>
      </c>
      <c r="BZ165" s="27" t="str">
        <f>(APPS('05-06 Teamsheets'!$H$2:$R$71,$A165) + APPS('06-07 Teamsheets'!$H$2:$R$83,$A165) +APPS('07-08 Teamsheets'!$H$2:$R$88,$A165) + APPS('08-09 Teamsheets'!$H$2:$R$92,$A165)+APPS('09-10 Teamsheets'!$H$2:$R$98,$A165)+APPS('10-11 Teamsheets'!$H$2:$R$107,$A165)+APPS('11-12 Teamsheets'!$H$2:$R$119,$A165)+APPS('12-13 Teamsheets'!$H$2:$R$126,$A165)+APPS('13-14 Teamsheets'!$H$2:$R$132,$A165)+APPS('14-15 Teamsheets'!$H$2:$R$136,$A165)) &amp; "(" &amp; (SUBS('05-06 Teamsheets'!$S$2:$W$71,$A165)+SUBS('06-07 Teamsheets'!$S$2:$Z$83,$A165)+SUBS('07-08 Teamsheets'!$S$2:$Z$88,$A165) +SUBS('08-09 Teamsheets'!$S$2:$Z$92,$A165)+SUBS('09-10 Teamsheets'!$S$2:$Z$98,$A165)+SUBS('10-11 Teamsheets'!$S$2:$Z$107,$A165)+SUBS('11-12 Teamsheets'!$S$2:$Z$119,$A165)+SUBS('12-13 Teamsheets'!$S$2:$Z$126,$A165)+SUBS('13-14 Teamsheets'!$S$2:$Z$132,$A165)+SUBS('14-15 Teamsheets'!$S$2:$Z$136,$A165)) &amp; ")"</f>
        <v>0(1)</v>
      </c>
      <c r="CA165" s="28">
        <f t="shared" si="56"/>
        <v>1</v>
      </c>
      <c r="CB165" s="71">
        <f>GOALS('05-06 Teamsheets'!$H$2:$W$71,$A165,'05-06 Teamsheets'!$C$2:$C$71,B$1)+GOALS('06-07 Teamsheets'!$H$2:$Z$83,$A165,'06-07 Teamsheets'!$C$2:$C$83,G$1)+GOALS('07-08 Teamsheets'!$H$2:$Z$88,$A165,'07-08 Teamsheets'!$C$2:$C$88,L$1)+GOALS('08-09 Teamsheets'!$H$2:$Z$92,$A165,'08-09 Teamsheets'!$C$2:$C$92,Q$1)+GOALS('09-10 Teamsheets'!$H$2:$Z$98,$A165,'09-10 Teamsheets'!$C$2:$C$98,Q$1)+GOALS('10-11 Teamsheets'!$H$2:$Z$107,$A165,'10-11 Teamsheets'!$C$2:$C$107,Q$1)+GOALS('11-12 Teamsheets'!$H$2:$Z$119,$A165,'11-12 Teamsheets'!$C$2:$C$119,Q$1)+GOALS('12-13 Teamsheets'!$H$2:$Z$126,$A165,'12-13 Teamsheets'!$C$2:$C$126,Q$1)+GOALS('13-14 Teamsheets'!$H$2:$Z$132,$A165,'13-14 Teamsheets'!$C$2:$C$132,Q$1)+GOALS('14-15 Teamsheets'!$H$2:$Z$136,$A165,'14-15 Teamsheets'!$C$2:$C$136,Q$1)</f>
        <v>1</v>
      </c>
      <c r="CC165" s="27">
        <f>GOALS('05-06 Teamsheets'!$H$2:$W$71,$A165,'05-06 Teamsheets'!$C$2:$C$71,V$1)+GOALS('05-06 Teamsheets'!$H$2:$W$71,$A165,'05-06 Teamsheets'!$C$2:$C$71,AA$1)+GOALS('06-07 Teamsheets'!$H$2:$Z$83,$A165,'06-07 Teamsheets'!$C$2:$C$83,AF$1)+GOALS('06-07 Teamsheets'!$H$2:$Z$83,$A165,'06-07 Teamsheets'!$C$2:$C$83,AK$1)+GOALS('07-08 Teamsheets'!$H$2:$Z$88,$A165,'07-08 Teamsheets'!$C$2:$C$88,AP$1)+GOALS('07-08 Teamsheets'!$H$2:$Z$88,$A165,'07-08 Teamsheets'!$C$2:$C$88,AU$1)+GOALS('07-08 Teamsheets'!$H$2:$Z$88,$A165,'07-08 Teamsheets'!$C$2:$C$88,AZ$1)+GOALS('11-12 Teamsheets'!$H$2:$Z$119,$A165,'11-12 Teamsheets'!$C$2:$C$119,AZ$1)+GOALS('12-13 Teamsheets'!$H$2:$Z$120,$A165,'12-13 Teamsheets'!$C$2:$C$120,AZ$1)+GOALS('13-14 Teamsheets'!$H$2:$Z$126,$A165,'13-14 Teamsheets'!$C$2:$C$126,AZ$1)+GOALS('14-15 Teamsheets'!$H$2:$Z$130,$A165,'14-15 Teamsheets'!$C$2:$C$130,AZ$1)+GOALS('08-09 Teamsheets'!$H$2:$Z$92,$A165,'08-09 Teamsheets'!$C$2:$C$92,BE$1)+GOALS('09-10 Teamsheets'!$H$2:$Z$98,$A165,'09-10 Teamsheets'!$C$2:$C$98,BE$1)+GOALS('10-11 Teamsheets'!$H$2:$Z$107,$A165,'10-11 Teamsheets'!$C$2:$C$107,BE$1)+GOALS('11-12 Teamsheets'!$H$2:$Z$119,$A165,'11-12 Teamsheets'!$C$2:$C$119,BE$1)+GOALS('12-13 Teamsheets'!$H$2:$Z$126,$A165,'12-13 Teamsheets'!$C$2:$C$126,BE$1)+GOALS('13-14 Teamsheets'!$H$2:$Z$132,$A165,'13-14 Teamsheets'!$C$2:$C$132,BE$1)+GOALS('14-15 Teamsheets'!$H$2:$Z$136,$A165,'14-15 Teamsheets'!$C$2:$C$136,BE$1)</f>
        <v>0</v>
      </c>
      <c r="CD165" s="27">
        <f>GOALS('07-08 Teamsheets'!$H$2:$Z$88,$A165,'07-08 Teamsheets'!$C$2:$C$88,BJ$1)
+GOALS('08-09 Teamsheets'!$H$2:$Z$92,$A165,'08-09 Teamsheets'!$C$2:$C$92,BJ$1)
+GOALS('09-10 Teamsheets'!$H$2:$Z$98,$A165,'09-10 Teamsheets'!$C$2:$C$98,BJ$1)
+GOALS('10-11 Teamsheets'!$H$2:$Z$107,$A165,'10-11 Teamsheets'!$C$2:$C$107,BJ$1)
+GOALS('11-12 Teamsheets'!$H$2:$Z$119,$A165,'11-12 Teamsheets'!$C$2:$C$119,BJ$1)
+GOALS('12-13 Teamsheets'!$H$2:$Z$124,$A165,'12-13 Teamsheets'!$C$2:$C$124,BJ$1)+GOALS('13-14 Teamsheets'!$H$2:$Z$130,$A165,'13-14 Teamsheets'!$C$2:$C$130,BJ$1)+GOALS('14-15 Teamsheets'!$H$2:$Z$134,$A165,'14-15 Teamsheets'!$C$2:$C$134,BJ$1)
+GOALS('07-08 Teamsheets'!$H$2:$Z$88,$A165,'07-08 Teamsheets'!$C$2:$C$88,BO$1)
+GOALS('08-09 Teamsheets'!$H$2:$Z$92,$A165,'08-09 Teamsheets'!$C$2:$C$92,BO$1)
+GOALS('09-10 Teamsheets'!$H$2:$Z$98,$A165,'09-10 Teamsheets'!$C$2:$C$98,BO$1)
+GOALS('10-11 Teamsheets'!$H$2:$Z$107,$A165,'10-11 Teamsheets'!$C$2:$C$107,BO$1)
+GOALS('11-12 Teamsheets'!$H$2:$Z$119,$A165,'11-12 Teamsheets'!$C$2:$C$119,BO$1)
+GOALS('12-13 Teamsheets'!$H$2:$Z$126,$A165,'12-13 Teamsheets'!$C$2:$C$126,BO$1)+GOALS('13-14 Teamsheets'!$H$2:$Z$132,$A165,'13-14 Teamsheets'!$C$2:$C$132,BO$1)+GOALS('14-15 Teamsheets'!$H$2:$Z$136,$A165,'14-15 Teamsheets'!$C$2:$C$136,BO$1)</f>
        <v>0</v>
      </c>
      <c r="CE165" s="28">
        <f t="shared" si="57"/>
        <v>0</v>
      </c>
      <c r="CF165" s="27" t="str">
        <f>(GOALS('05-06 Teamsheets'!$H$2:$R$71,$A165) +GOALS('06-07 Teamsheets'!$H$2:$R$83,$A165) +  GOALS('07-08 Teamsheets'!$H$2:$R$88,$A165) + GOALS('08-09 Teamsheets'!$H$2:$R$92,$A165)+GOALS('09-10 Teamsheets'!$H$2:$R$98,$A165)+GOALS('10-11 Teamsheets'!$H$2:$R$107,$A165)+GOALS('11-12 Teamsheets'!$H$2:$R$119,$A165)+GOALS('12-13 Teamsheets'!$H$2:$R$126,$A165)+GOALS('13-14 Teamsheets'!$H$2:$R$132,$A165)+GOALS('14-15 Teamsheets'!$H$2:$R$136,$A165)) &amp; "(" &amp; (GOALS('05-06 Teamsheets'!$S$2:$W$71,$A165)+GOALS('06-07 Teamsheets'!$S$2:$Z$83,$A165)+GOALS('07-08 Teamsheets'!$S$2:$Z$88,$A165)+GOALS('08-09 Teamsheets'!$S$2:$Z$92,$A165)+GOALS('09-10 Teamsheets'!$S$2:$Z$98,$A165)+GOALS('10-11 Teamsheets'!$S$2:$Z$107,$A165)+GOALS('11-12 Teamsheets'!$S$2:$Z$119,$A165)+GOALS('12-13 Teamsheets'!$S$2:$Z$126,$A165)+GOALS('13-14 Teamsheets'!$S$2:$Z$132,$A165)+GOALS('14-15 Teamsheets'!$S$2:$Z$136,$A165)) &amp; ")"</f>
        <v>0(1)</v>
      </c>
      <c r="CG165" s="28">
        <f t="shared" si="58"/>
        <v>1</v>
      </c>
      <c r="CH165" s="71">
        <f t="shared" si="35"/>
        <v>0</v>
      </c>
      <c r="CI165" s="83">
        <f t="shared" si="36"/>
        <v>0</v>
      </c>
      <c r="CJ165" s="77">
        <f t="shared" si="37"/>
        <v>0</v>
      </c>
      <c r="CK165" s="74" t="str">
        <f>(CARDS('05-06 Teamsheets'!$H$2:$W$71,$A165,$CX$2)+CARDS('06-07 Teamsheets'!$H$2:$Z$83,$A165,$CX$2)+CARDS('07-08 Teamsheets'!$H$2:$Z$88,$A165,$CX$2)+CARDS('08-09 Teamsheets'!$H$2:$Z$92,$A165,$CX$2)+CARDS('09-10 Teamsheets'!$H$2:$Z$98,$A165,$CX$2)+CARDS('10-11 Teamsheets'!$H$2:$Z$107,$A165,$CX$2)+CARDS('11-12 Teamsheets'!$H$2:$Z$119,$A165,$CX$2)+CARDS('12-13 Teamsheets'!$H$2:$Z$126,$A165,$CX$2)+CARDS('13-14 Teamsheets'!$H$2:$Z$130,$A165,$CX$2)) &amp; "(" &amp; (CARDS('05-06 Teamsheets'!$H$2:$W$71,$A165,$CX$3)+CARDS('06-07 Teamsheets'!$H$2:$Z$83,$A165,$CX$3)+CARDS('07-08 Teamsheets'!$H$2:$Z$88,$A165,$CX$3)+CARDS('08-09 Teamsheets'!$H$2:$Z$92,$A165,$CX$3)+CARDS('09-10 Teamsheets'!$H$2:$Z$98,$A165,$CX$3)+CARDS('10-11 Teamsheets'!$H$2:$Z$107,$A165,$CX$3)+CARDS('11-12 Teamsheets'!$H$2:$Z$119,$A165,$CX$3)+CARDS('13-14 Teamsheets'!$H$2:$Z$130,$A165,$CX$3)) &amp; ")"</f>
        <v>0(0)</v>
      </c>
      <c r="CL165" s="28">
        <f t="shared" si="53"/>
        <v>30</v>
      </c>
      <c r="CM165" s="28">
        <f t="shared" si="59"/>
        <v>0</v>
      </c>
      <c r="CN165" s="77">
        <f t="shared" si="54"/>
        <v>30</v>
      </c>
      <c r="CO165" s="28">
        <f t="shared" si="51"/>
        <v>30</v>
      </c>
      <c r="CP165" s="28">
        <f t="shared" si="52"/>
        <v>1</v>
      </c>
      <c r="CQ165" s="77">
        <f t="shared" si="24"/>
        <v>30</v>
      </c>
      <c r="CS165" s="71">
        <f t="shared" si="48"/>
        <v>174</v>
      </c>
      <c r="CT165" s="83">
        <f t="shared" si="49"/>
        <v>189</v>
      </c>
      <c r="CU165" s="77">
        <f t="shared" si="50"/>
        <v>74</v>
      </c>
    </row>
    <row r="166" spans="1:102" x14ac:dyDescent="0.2">
      <c r="A166" s="25" t="s">
        <v>1613</v>
      </c>
      <c r="B166" s="27" t="s">
        <v>1635</v>
      </c>
      <c r="C166" s="27" t="s">
        <v>1635</v>
      </c>
      <c r="D166" s="27">
        <v>0</v>
      </c>
      <c r="E166" s="27" t="s">
        <v>1635</v>
      </c>
      <c r="F166" s="82">
        <v>0</v>
      </c>
      <c r="G166" s="27" t="s">
        <v>1635</v>
      </c>
      <c r="H166" s="27" t="s">
        <v>1635</v>
      </c>
      <c r="I166" s="27">
        <v>0</v>
      </c>
      <c r="J166" s="27" t="s">
        <v>1635</v>
      </c>
      <c r="K166" s="82">
        <v>0</v>
      </c>
      <c r="L166" s="27" t="s">
        <v>1635</v>
      </c>
      <c r="M166" s="27" t="s">
        <v>1635</v>
      </c>
      <c r="N166" s="27">
        <v>0</v>
      </c>
      <c r="O166" s="27" t="s">
        <v>1635</v>
      </c>
      <c r="P166" s="82">
        <v>0</v>
      </c>
      <c r="Q166" s="27" t="str">
        <f>(APPS('08-09 Teamsheets'!$H$2:$R$92,$A166,'08-09 Teamsheets'!$C$2:$C$92,Q$1)+APPS('09-10 Teamsheets'!$H$2:$R$98,$A166,'09-10 Teamsheets'!$C$2:$C$98,Q$1)+APPS('10-11 Teamsheets'!$H$2:$R$107,$A166,'10-11 Teamsheets'!$C$2:$C$107,Q$1)+APPS('11-12 Teamsheets'!$H$2:$R$119,$A166,'11-12 Teamsheets'!$C$2:$C$119,Q$1)+APPS('12-13 Teamsheets'!$H$2:$R$126,$A166,'12-13 Teamsheets'!$C$2:$C$126,Q$1)+APPS('13-14 Teamsheets'!$H$2:$R$132,$A166,'13-14 Teamsheets'!$C$2:$C$132,Q$1)+APPS('14-15 Teamsheets'!$H$2:$R$136,$A166,'14-15 Teamsheets'!$C$2:$C$136,Q$1)) &amp; "(" &amp; (SUBS('08-09 Teamsheets'!$S$2:$Z$92,$A166,'08-09 Teamsheets'!$C$2:$C$92,Q$1)+SUBS('09-10 Teamsheets'!$S$2:$Z$98,$A166,'09-10 Teamsheets'!$C$2:$C$98,Q$1)+SUBS('10-11 Teamsheets'!$S$2:$Z$107,$A166,'10-11 Teamsheets'!$C$2:$C$107,Q$1)+SUBS('11-12 Teamsheets'!$S$2:$Z$119,$A166,'11-12 Teamsheets'!$C$2:$C$119,Q$1)+SUBS('12-13 Teamsheets'!$S$2:$Z$126,$A166,'12-13 Teamsheets'!$C$2:$C$126,Q$1)+SUBS('13-14 Teamsheets'!$S$2:$Z$132,$A166,'13-14 Teamsheets'!$C$2:$C$132,Q$1)+SUBS('14-15 Teamsheets'!$S$2:$Z$136,$A166,'14-15 Teamsheets'!$C$2:$C$136,Q$1)) &amp; ")"</f>
        <v>5(0)</v>
      </c>
      <c r="R166" s="27" t="str">
        <f>(GOALS('08-09 Teamsheets'!$H$2:$R$92,$A166,'08-09 Teamsheets'!$C$2:$C$92,Q$1)+GOALS('09-10 Teamsheets'!$H$2:$R$98,$A166,'09-10 Teamsheets'!$C$2:$C$98,Q$1)+GOALS('10-11 Teamsheets'!$H$2:$R$107,$A166,'10-11 Teamsheets'!$C$2:$C$107,Q$1)+GOALS('11-12 Teamsheets'!$H$2:$R$119,$A166,'11-12 Teamsheets'!$C$2:$C$119,Q$1)+GOALS('12-13 Teamsheets'!$H$2:$R$126,$A166,'12-13 Teamsheets'!$C$2:$C$126,Q$1)+GOALS('13-14 Teamsheets'!$H$2:$R$132,$A166,'13-14 Teamsheets'!$C$2:$C$132,Q$1)+GOALS('14-15 Teamsheets'!$H$2:$R$136,$A166,'14-15 Teamsheets'!$C$2:$C$136,Q$1)) &amp; "(" &amp; (GOALS('08-09 Teamsheets'!$S$2:$Z$92,$A166,'08-09 Teamsheets'!$C$2:$C$92,Q$1)+GOALS('09-10 Teamsheets'!$S$2:$Z$98,$A166,'09-10 Teamsheets'!$C$2:$C$98,Q$1)+GOALS('10-11 Teamsheets'!$S$2:$Z$107,$A166,'10-11 Teamsheets'!$C$2:$C$107,Q$1)+GOALS('11-12 Teamsheets'!$S$2:$Z$119,$A166,'11-12 Teamsheets'!$C$2:$C$119,Q$1)+GOALS('12-13 Teamsheets'!$S$2:$Z$126,$A166,'12-13 Teamsheets'!$C$2:$C$126,Q$1)+GOALS('13-14 Teamsheets'!$S$2:$Z$132,$A166,'13-14 Teamsheets'!$C$2:$C$132,Q$1)+GOALS('14-15 Teamsheets'!$S$2:$Z$136,$A166,'14-15 Teamsheets'!$C$2:$C$136,Q$1)) &amp; ")"</f>
        <v>0(0)</v>
      </c>
      <c r="S166" s="27">
        <f>Clean_sheet('08-09 Teamsheets'!$C$2:$H$92,$A166,Q$1)+Clean_sheet('09-10 Teamsheets'!$C$2:$H$98,$A166,Q$1)+Clean_sheet('10-11 Teamsheets'!$C$2:$H$107,$A166,Q$1)+Clean_sheet('11-12 Teamsheets'!$C$2:$H$119,$A166,Q$1)+Clean_sheet('12-13 Teamsheets'!$C$2:$H$126,$A166,Q$1)+Clean_sheet('13-14 Teamsheets'!$C$2:$H$132,$A166,Q$1)+Clean_sheet('14-15 Teamsheets'!$C$2:$H$136,$A166,Q$1)</f>
        <v>1</v>
      </c>
      <c r="T166" s="27" t="str">
        <f>(CARDS('08-09 Teamsheets'!$H$2:$Z$92,$A166,$CX$2,'08-09 Teamsheets'!$C$2:$C$92,Q$1)+CARDS('09-10 Teamsheets'!$H$2:$Z$98,$A166,$CX$2,'09-10 Teamsheets'!$C$2:$C$98,Q$1)+CARDS('10-11 Teamsheets'!$H$2:$Z$107,$A166,$CX$2,'10-11 Teamsheets'!$C$2:$C$107,Q$1)+CARDS('11-12 Teamsheets'!$H$2:$Z$119,$A166,$CX$2,'11-12 Teamsheets'!$C$2:$C$119,Q$1)+CARDS('12-13 Teamsheets'!$H$2:$Z$126,$A166,$CX$2,'12-13 Teamsheets'!$C$2:$C$126,Q$1)+CARDS('13-14 Teamsheets'!$H$2:$Z$132,$A166,$CX$2,'13-14 Teamsheets'!$C$2:$C$132,Q$1)+CARDS('14-15 Teamsheets'!$H$2:$Z$136,$A166,$CX$2,'14-15 Teamsheets'!$C$2:$C$136,Q$1)) &amp; "(" &amp; (CARDS('08-09 Teamsheets'!$H$2:$Z$92,$A166,$CX$3,'08-09 Teamsheets'!$C$2:$C$92,Q$1)+CARDS('09-10 Teamsheets'!$H$2:$Z$98,$A166,$CX$3,'09-10 Teamsheets'!$C$2:$C$98,Q$1)+CARDS('10-11 Teamsheets'!$H$2:$Z$107,$A166,$CX$3,'10-11 Teamsheets'!$C$2:$C$107,Q$1)+CARDS('11-12 Teamsheets'!$H$2:$Z$119,$A166,$CX$3,'11-12 Teamsheets'!$C$2:$C$119,Q$1)+CARDS('12-13 Teamsheets'!$H$2:$Z$126,$A166,$CX$3,'12-13 Teamsheets'!$C$2:$C$126,Q$1)+CARDS('13-14 Teamsheets'!$H$2:$Z$132,$A166,$CX$3,'13-14 Teamsheets'!$C$2:$C$132,Q$1)+CARDS('14-15 Teamsheets'!$H$2:$Z$136,$A166,$CX$3,'14-15 Teamsheets'!$C$2:$C$136,Q$1)) &amp; ")"</f>
        <v>0(0)</v>
      </c>
      <c r="U166" s="82">
        <f>MINS_PLAYED('08-09 Teamsheets'!$H$2:$R$92,$A166,'08-09 Teamsheets'!$C$2:$C$92,Q$1)+MINS_PLAYED('09-10 Teamsheets'!$H$2:$R$98,$A166,'09-10 Teamsheets'!$C$2:$C$98,Q$1)+ MINS_AS_SUB('08-09 Teamsheets'!$S$2:$Z$92,$A166,'08-09 Teamsheets'!$C$2:$C$92,Q$1)+ MINS_AS_SUB('09-10 Teamsheets'!$S$2:$Z$98,$A166,'09-10 Teamsheets'!$C$2:$C$98,Q$1)+MINS_PLAYED('10-11 Teamsheets'!$H$2:$R$107,$A166,'10-11 Teamsheets'!$C$2:$C$107,Q$1)+MINS_AS_SUB('10-11 Teamsheets'!$S$2:$Z$107,$A166,'10-11 Teamsheets'!$C$2:$C$107,Q$1)+MINS_PLAYED('11-12 Teamsheets'!$H$2:$R$119,$A166,'11-12 Teamsheets'!$C$2:$C$119,Q$1)+MINS_AS_SUB('11-12 Teamsheets'!$S$2:$Z$119,$A166,'11-12 Teamsheets'!$C$2:$C$119,Q$1)+MINS_PLAYED('12-13 Teamsheets'!$H$2:$R$126,$A166,'12-13 Teamsheets'!$C$2:$C$126,Q$1)+MINS_AS_SUB('12-13 Teamsheets'!$S$2:$Z$126,$A166,'12-13 Teamsheets'!$C$2:$C$126,Q$1)+MINS_PLAYED('13-14 Teamsheets'!$H$2:$R$132,$A166,'13-14 Teamsheets'!$C$2:$C$132,Q$1)+MINS_AS_SUB('13-14 Teamsheets'!$S$2:$Z$132,$A166,'13-14 Teamsheets'!$C$2:$C$132,Q$1)+MINS_PLAYED('14-15 Teamsheets'!$H$2:$R$136,$A166,'14-15 Teamsheets'!$C$2:$C$136,Q$1)+MINS_AS_SUB('14-15 Teamsheets'!$S$2:$Z$136,$A166,'14-15 Teamsheets'!$C$2:$C$136,Q$1)</f>
        <v>450</v>
      </c>
      <c r="V166" s="27" t="s">
        <v>1635</v>
      </c>
      <c r="W166" s="27" t="s">
        <v>1635</v>
      </c>
      <c r="X166" s="27">
        <v>0</v>
      </c>
      <c r="Y166" s="27" t="s">
        <v>1635</v>
      </c>
      <c r="Z166" s="82">
        <v>0</v>
      </c>
      <c r="AA166" s="27" t="s">
        <v>1635</v>
      </c>
      <c r="AB166" s="27" t="s">
        <v>1635</v>
      </c>
      <c r="AC166" s="27">
        <v>0</v>
      </c>
      <c r="AD166" s="27" t="s">
        <v>1635</v>
      </c>
      <c r="AE166" s="82">
        <v>0</v>
      </c>
      <c r="AF166" s="27" t="s">
        <v>1635</v>
      </c>
      <c r="AG166" s="27" t="s">
        <v>1635</v>
      </c>
      <c r="AH166" s="27">
        <v>0</v>
      </c>
      <c r="AI166" s="27" t="s">
        <v>1635</v>
      </c>
      <c r="AJ166" s="82">
        <v>0</v>
      </c>
      <c r="AK166" s="27" t="s">
        <v>1635</v>
      </c>
      <c r="AL166" s="27" t="s">
        <v>1635</v>
      </c>
      <c r="AM166" s="27">
        <v>0</v>
      </c>
      <c r="AN166" s="27" t="s">
        <v>1635</v>
      </c>
      <c r="AO166" s="82">
        <v>0</v>
      </c>
      <c r="AP166" s="27" t="s">
        <v>1635</v>
      </c>
      <c r="AQ166" s="27" t="s">
        <v>1635</v>
      </c>
      <c r="AR166" s="27">
        <v>0</v>
      </c>
      <c r="AS166" s="27" t="s">
        <v>1635</v>
      </c>
      <c r="AT166" s="82">
        <v>0</v>
      </c>
      <c r="AU166" s="27" t="s">
        <v>1635</v>
      </c>
      <c r="AV166" s="27" t="s">
        <v>1635</v>
      </c>
      <c r="AW166" s="27">
        <v>0</v>
      </c>
      <c r="AX166" s="27" t="s">
        <v>1635</v>
      </c>
      <c r="AY166" s="82">
        <v>0</v>
      </c>
      <c r="AZ166" s="27" t="str">
        <f>(APPS('07-08 Teamsheets'!$H$2:$R$88,$A166,'07-08 Teamsheets'!$C$2:$C$88,AZ$1)+APPS('11-12 Teamsheets'!$H$2:$R$119,$A166,'11-12 Teamsheets'!$C$2:$C$119,AZ$1)+APPS('12-13 Teamsheets'!$H$2:$R$126,$A166,'12-13 Teamsheets'!$C$2:$C$126,AZ$1)+APPS('13-14 Teamsheets'!$H$2:$R$132,$A166,'13-14 Teamsheets'!$C$2:$C$132,AZ$1)+APPS('14-15 Teamsheets'!$H$2:$R$136,$A166,'14-15 Teamsheets'!$C$2:$C$136,AZ$1)) &amp; "(" &amp; (SUBS('07-08 Teamsheets'!$S$2:$Z$88,$A166,'07-08 Teamsheets'!$C$2:$C$88,AZ$1)+SUBS('11-12 Teamsheets'!$S$2:$Z$119,$A166,'11-12 Teamsheets'!$C$2:$C$119,AZ$1)+SUBS('12-13 Teamsheets'!$S$2:$Z$126,$A166,'12-13 Teamsheets'!$C$2:$C$126,AZ$1)+SUBS('13-14 Teamsheets'!$S$2:$Z$132,$A166,'13-14 Teamsheets'!$C$2:$C$132,AZ$1)+SUBS('14-15 Teamsheets'!$S$2:$Z$136,$A166,'14-15 Teamsheets'!$C$2:$C$136,AZ$1)) &amp; ")"</f>
        <v>0(0)</v>
      </c>
      <c r="BA166" s="27" t="str">
        <f>(GOALS('07-08 Teamsheets'!$H$2:$R$88,$A166,'07-08 Teamsheets'!$C$2:$C$88,AZ$1)+GOALS('11-12 Teamsheets'!$H$2:$R$119,$A166,'11-12 Teamsheets'!$C$2:$C$119,AZ$1)+GOALS('12-13 Teamsheets'!$H$2:$R$126,$A166,'12-13 Teamsheets'!$C$2:$C$126,AZ$1)+GOALS('13-14 Teamsheets'!$H$2:$R$132,$A166,'13-14 Teamsheets'!$C$2:$C$132,AZ$1)+GOALS('14-15 Teamsheets'!$H$2:$R$136,$A166,'14-15 Teamsheets'!$C$2:$C$136,AZ$1)) &amp; "(" &amp; (GOALS('07-08 Teamsheets'!$S$2:$Z$88,$A166,'07-08 Teamsheets'!$C$2:$C$88,AZ$1)+GOALS('11-12 Teamsheets'!$S$2:$Z$119,$A166,'11-12 Teamsheets'!$C$2:$C$119,AZ$1)+GOALS('12-13 Teamsheets'!$S$2:$Z$126,$A166,'12-13 Teamsheets'!$C$2:$C$126,AZ$1)+GOALS('13-14 Teamsheets'!$S$2:$Z$132,$A166,'13-14 Teamsheets'!$C$2:$C$132,AZ$1)+GOALS('14-15 Teamsheets'!$S$2:$Z$136,$A166,'14-15 Teamsheets'!$C$2:$C$136,AZ$1)) &amp; ")"</f>
        <v>0(0)</v>
      </c>
      <c r="BB166" s="27">
        <f>Clean_sheet('07-08 Teamsheets'!$C$2:$H$92,$A166,AZ$1)+Clean_sheet('11-12 Teamsheets'!$C$2:$H$119,$A166,AZ$1)+Clean_sheet('12-13 Teamsheets'!$C$2:$H$126,$A166,AZ$1)+Clean_sheet('13-14 Teamsheets'!$C$2:$H$132,$A166,AZ$1)+Clean_sheet('14-15 Teamsheets'!$C$2:$H$136,$A166,AZ$1)</f>
        <v>0</v>
      </c>
      <c r="BC166" s="27" t="str">
        <f>(CARDS('07-08 Teamsheets'!$H$2:$Z$88,$A166,$CX$2,'07-08 Teamsheets'!$C$2:$C$88,AZ$1)+CARDS('11-12 Teamsheets'!$H$2:$Z$119,$A166,$CX$2,'11-12 Teamsheets'!$C$2:$C$119,AZ$1)+CARDS('12-13 Teamsheets'!$H$2:$Z$126,$A166,$CX$2,'12-13 Teamsheets'!$C$2:$C$126,AZ$1)+CARDS('13-14 Teamsheets'!$H$2:$Z$132,$A166,$CX$2,'13-14 Teamsheets'!$C$2:$C$132,AZ$1)+CARDS('14-15 Teamsheets'!$H$2:$Z$136,$A166,$CX$2,'14-15 Teamsheets'!$C$2:$C$136,AZ$1)) &amp; "(" &amp; (CARDS('07-08 Teamsheets'!$H$2:$Z$88,$A166,$CX$3,'07-08 Teamsheets'!$C$2:$C$88,AZ$1)+CARDS('11-12 Teamsheets'!$H$2:$Z$119,$A166,$CX$3,'11-12 Teamsheets'!$C$2:$C$119,AZ$1)+CARDS('12-13 Teamsheets'!$H$2:$Z$126,$A166,$CX$3,'12-13 Teamsheets'!$C$2:$C$126,AZ$1)+CARDS('13-14 Teamsheets'!$H$2:$Z$132,$A166,$CX$3,'13-14 Teamsheets'!$C$2:$C$132,AZ$1)+CARDS('14-15 Teamsheets'!$H$2:$Z$136,$A166,$CX$3,'14-15 Teamsheets'!$C$2:$C$136,AZ$1)) &amp; ")"</f>
        <v>0(0)</v>
      </c>
      <c r="BD166" s="82">
        <f>MINS_PLAYED('07-08 Teamsheets'!$H$2:$R$88,$A166,'07-08 Teamsheets'!$C$2:$C$88,AZ$1)+MINS_PLAYED('11-12 Teamsheets'!$H$2:$R$119,$A166,'11-12 Teamsheets'!$C$2:$C$119,AZ$1)+MINS_PLAYED('12-13 Teamsheets'!$H$2:$R$126,$A166,'12-13 Teamsheets'!$C$2:$C$126,AZ$1)+MINS_PLAYED('13-14 Teamsheets'!$H$2:$R$132,$A166,'13-14 Teamsheets'!$C$2:$C$132,AZ$1)+MINS_PLAYED('14-15 Teamsheets'!$H$2:$R$136,$A166,'14-15 Teamsheets'!$C$2:$C$136,AZ$1)+MINS_AS_SUB('07-08 Teamsheets'!$S$2:$Z$88,$A166,'07-08 Teamsheets'!$C$2:$C$88,AZ$1)+MINS_AS_SUB('11-12 Teamsheets'!$S$2:$Z$119,$A166,'11-12 Teamsheets'!$C$2:$C$119,AZ$1)+MINS_AS_SUB('12-13 Teamsheets'!$S$2:$Z$126,$A166,'12-13 Teamsheets'!$C$2:$C$126,AZ$1)+MINS_AS_SUB('13-14 Teamsheets'!$S$2:$Z$132,$A166,'13-14 Teamsheets'!$C$2:$C$132,AZ$1)+MINS_AS_SUB('14-15 Teamsheets'!$S$2:$Z$136,$A166,'14-15 Teamsheets'!$C$2:$C$136,AZ$1)</f>
        <v>0</v>
      </c>
      <c r="BE166" s="27" t="str">
        <f>(APPS('08-09 Teamsheets'!$H$2:$R$92,$A166,'08-09 Teamsheets'!$C$2:$C$92,BE$1)+APPS('09-10 Teamsheets'!$H$2:$R$98,$A166,'09-10 Teamsheets'!$C$2:$C$98,BE$1)+APPS('10-11 Teamsheets'!$H$2:$R$107,$A166,'10-11 Teamsheets'!$C$2:$C$107,BE$1)+APPS('11-12 Teamsheets'!$H$2:$R$119,$A166,'11-12 Teamsheets'!$C$2:$C$119,BE$1)+APPS('12-13 Teamsheets'!$H$2:$R$126,$A166,'12-13 Teamsheets'!$C$2:$C$126,BE$1)+APPS('13-14 Teamsheets'!$H$2:$R$132,$A166,'13-14 Teamsheets'!$C$2:$C$132,BE$1)+APPS('14-15 Teamsheets'!$H$2:$R$136,$A166,'14-15 Teamsheets'!$C$2:$C$136,BE$1)) &amp; "(" &amp; (SUBS('08-09 Teamsheets'!$S$2:$Z$92,$A166,'08-09 Teamsheets'!$C$2:$C$92,BE$1)+SUBS('09-10 Teamsheets'!$S$2:$Z$98,$A166,'09-10 Teamsheets'!$C$2:$C$98,BE$1)+SUBS('10-11 Teamsheets'!$S$2:$Z$107,$A166,'10-11 Teamsheets'!$C$2:$C$107,BE$1)+SUBS('11-12 Teamsheets'!$S$2:$Z$119,$A166,'11-12 Teamsheets'!$C$2:$C$119,BE$1)+SUBS('12-13 Teamsheets'!$S$2:$Z$126,$A166,'12-13 Teamsheets'!$C$2:$C$126,BE$1)+SUBS('13-14 Teamsheets'!$S$2:$Z$132,$A166,'13-14 Teamsheets'!$C$2:$C$132,BE$1)+SUBS('14-15 Teamsheets'!$S$2:$Z$136,$A166,'14-15 Teamsheets'!$C$2:$C$136,BE$1)) &amp; ")"</f>
        <v>2(0)</v>
      </c>
      <c r="BF166" s="27" t="str">
        <f>(GOALS('08-09 Teamsheets'!$H$2:$R$92,$A166,'08-09 Teamsheets'!$C$2:$C$92,BE$1)+GOALS('09-10 Teamsheets'!$H$2:$R$98,$A166,'09-10 Teamsheets'!$C$2:$C$98,BE$1)+GOALS('10-11 Teamsheets'!$H$2:$R$107,$A166,'10-11 Teamsheets'!$C$2:$C$107,BE$1)+GOALS('11-12 Teamsheets'!$H$2:$R$119,$A166,'11-12 Teamsheets'!$C$2:$C$119,BE$1)+GOALS('12-13 Teamsheets'!$H$2:$R$126,$A166,'12-13 Teamsheets'!$C$2:$C$126,BE$1)+GOALS('13-14 Teamsheets'!$H$2:$R$132,$A166,'13-14 Teamsheets'!$C$2:$C$132,BE$1)+GOALS('14-15 Teamsheets'!$H$2:$R$136,$A166,'14-15 Teamsheets'!$C$2:$C$136,BE$1)) &amp; "(" &amp; (GOALS('08-09 Teamsheets'!$S$2:$Z$92,$A166,'08-09 Teamsheets'!$C$2:$C$92,BE$1)+GOALS('09-10 Teamsheets'!$S$2:$Z$98,$A166,'09-10 Teamsheets'!$C$2:$C$98,BE$1)+GOALS('10-11 Teamsheets'!$S$2:$Z$107,$A166,'10-11 Teamsheets'!$C$2:$C$107,BE$1)+GOALS('11-12 Teamsheets'!$S$2:$Z$119,$A166,'11-12 Teamsheets'!$C$2:$C$119,BE$1)+GOALS('12-13 Teamsheets'!$S$2:$Z$126,$A166,'12-13 Teamsheets'!$C$2:$C$126,BE$1)+GOALS('13-14 Teamsheets'!$S$2:$Z$132,$A166,'13-14 Teamsheets'!$C$2:$C$132,BE$1)+GOALS('14-15 Teamsheets'!$S$2:$Z$136,$A166,'14-15 Teamsheets'!$C$2:$C$136,BE$1)) &amp; ")"</f>
        <v>0(0)</v>
      </c>
      <c r="BG166" s="27">
        <f>Clean_sheet('08-09 Teamsheets'!$C$2:$H$92,$A166,BE$1)+Clean_sheet('09-10 Teamsheets'!$C$2:$H$98,$A166,BE$1)+Clean_sheet('10-11 Teamsheets'!$C$2:$H$107,$A166,BE$1)+Clean_sheet('11-12 Teamsheets'!$C$2:$H$119,$A166,BE$1)+Clean_sheet('12-13 Teamsheets'!$C$2:$H$126,$A166,BE$1)+Clean_sheet('13-14 Teamsheets'!$C$2:$H$132,$A166,BE$1)+Clean_sheet('14-15 Teamsheets'!$C$2:$H$136,$A166,BE$1)</f>
        <v>0</v>
      </c>
      <c r="BH166" s="27" t="str">
        <f>(CARDS('08-09 Teamsheets'!$H$2:$Z$92,$A166,$CX$2,'08-09 Teamsheets'!$C$2:$C$92,BE$1)+CARDS('09-10 Teamsheets'!$H$2:$Z$98,$A166,$CX$2,'09-10 Teamsheets'!$C$2:$C$98,BE$1)+CARDS('10-11 Teamsheets'!$H$2:$Z$107,$A166,$CX$2,'10-11 Teamsheets'!$C$2:$C$107,BE$1)+CARDS('11-12 Teamsheets'!$H$2:$Z$119,$A166,$CX$2,'11-12 Teamsheets'!$C$2:$C$119,BE$1)+CARDS('12-13 Teamsheets'!$H$2:$Z$126,$A166,$CX$2,'12-13 Teamsheets'!$C$2:$C$126,BE$1)+CARDS('13-14 Teamsheets'!$H$2:$Z$132,$A166,$CX$2,'13-14 Teamsheets'!$C$2:$C$132,BE$1)+CARDS('14-15 Teamsheets'!$H$2:$Z$136,$A166,$CX$2,'14-15 Teamsheets'!$C$2:$C$136,BE$1)) &amp; "(" &amp; (CARDS('08-09 Teamsheets'!$H$2:$Z$92,$A166,$CX$3,'08-09 Teamsheets'!$C$2:$C$92,BE$1)+CARDS('09-10 Teamsheets'!$H$2:$Z$98,$A166,$CX$3,'09-10 Teamsheets'!$C$2:$C$98,BE$1)+CARDS('10-11 Teamsheets'!$H$2:$Z$107,$A166,$CX$3,'10-11 Teamsheets'!$C$2:$C$107,BE$1)+CARDS('11-12 Teamsheets'!$H$2:$Z$119,$A166,$CX$3,'11-12 Teamsheets'!$C$2:$C$119,BE$1)+CARDS('12-13 Teamsheets'!$H$2:$Z$126,$A166,$CX$3,'12-13 Teamsheets'!$C$2:$C$126,BE$1)+CARDS('13-14 Teamsheets'!$H$2:$Z$132,$A166,$CX$3,'13-14 Teamsheets'!$C$2:$C$132,BE$1)+CARDS('14-15 Teamsheets'!$H$2:$Z$136,$A166,$CX$3,'14-15 Teamsheets'!$C$2:$C$136,BE$1)) &amp; ")"</f>
        <v>1(0)</v>
      </c>
      <c r="BI166" s="82">
        <f>MINS_PLAYED('08-09 Teamsheets'!$H$2:$R$92,$A166,'08-09 Teamsheets'!$C$2:$C$92,BE$1)+MINS_PLAYED('09-10 Teamsheets'!$H$2:$R$98,$A166,'09-10 Teamsheets'!$C$2:$C$98,BE$1)+ MINS_AS_SUB('08-09 Teamsheets'!$S$2:$Z$92,$A166,'08-09 Teamsheets'!$C$2:$C$92,BE$1)+ MINS_AS_SUB('09-10 Teamsheets'!$S$2:$Z$98,$A166,'09-10 Teamsheets'!$C$2:$C$98,BE$1)+MINS_PLAYED('10-11 Teamsheets'!$H$2:$R$107,$A166,'10-11 Teamsheets'!$C$2:$C$107,BE$1)+MINS_AS_SUB('10-11 Teamsheets'!$S$2:$Z$107,$A166,'10-11 Teamsheets'!$C$2:$C$107,BE$1)+MINS_PLAYED('11-12 Teamsheets'!$H$2:$R$119,$A166,'11-12 Teamsheets'!$C$2:$C$119,BE$1)+MINS_AS_SUB('11-12 Teamsheets'!$S$2:$Z$119,$A166,'11-12 Teamsheets'!$C$2:$C$119,BE$1)+MINS_PLAYED('12-13 Teamsheets'!$H$2:$R$126,$A166,'12-13 Teamsheets'!$C$2:$C$126,BE$1)+MINS_AS_SUB('12-13 Teamsheets'!$S$2:$Z$126,$A166,'12-13 Teamsheets'!$C$2:$C$126,BE$1)+MINS_PLAYED('13-14 Teamsheets'!$H$2:$R$132,$A166,'13-14 Teamsheets'!$C$2:$C$132,BE$1)+MINS_AS_SUB('13-14 Teamsheets'!$S$2:$Z$132,$A166,'13-14 Teamsheets'!$C$2:$C$132,BE$1)+MINS_PLAYED('14-15 Teamsheets'!$H$2:$R$136,$A166,'14-15 Teamsheets'!$C$2:$C$136,BE$1)+MINS_AS_SUB('14-15 Teamsheets'!$S$2:$Z$136,$A166,'14-15 Teamsheets'!$C$2:$C$136,BE$1)</f>
        <v>180</v>
      </c>
      <c r="BJ166" s="27" t="str">
        <f>(APPS('07-08 Teamsheets'!$H$2:$R$88,$A166,'07-08 Teamsheets'!$C$2:$C$88,BJ$1)+APPS('08-09 Teamsheets'!$H$2:$R$92,$A166,'08-09 Teamsheets'!$C$2:$C$92,BJ$1)+APPS('09-10 Teamsheets'!$H$2:$R$98,$A166,'09-10 Teamsheets'!$C$2:$C$98,BJ$1)+APPS('10-11 Teamsheets'!$H$2:$R$106,$A166,'10-11 Teamsheets'!$C$2:$C$106,BJ$1)+APPS('11-12 Teamsheets'!$H$2:$R$119,$A166,'11-12 Teamsheets'!$C$2:$C$119,BJ$1)+APPS('12-13 Teamsheets'!$H$2:$R$126,$A166,'12-13 Teamsheets'!$C$2:$C$126,BJ$1)+APPS('13-14 Teamsheets'!$H$2:$R$132,$A166,'13-14 Teamsheets'!$C$2:$C$132,BJ$1)+APPS('14-15 Teamsheets'!$H$2:$R$136,$A166,'14-15 Teamsheets'!$C$2:$C$136,BJ$1)) &amp; "(" &amp; (SUBS('07-08 Teamsheets'!$S$2:$Z$88,$A166,'07-08 Teamsheets'!$C$2:$C$88,BJ$1)+SUBS('08-09 Teamsheets'!$S$2:$Z$92,$A166,'08-09 Teamsheets'!$C$2:$C$92,BJ$1)+SUBS('09-10 Teamsheets'!$S$2:$Z$98,$A166,'09-10 Teamsheets'!$C$2:$C$98,BJ$1)+SUBS('10-11 Teamsheets'!$S$2:$Z$106,$A166,'10-11 Teamsheets'!$C$2:$C$106,BJ$1)+SUBS('11-12 Teamsheets'!$S$2:$Z$119,$A166,'11-12 Teamsheets'!$C$2:$C$119,BJ$1)+SUBS('12-13 Teamsheets'!$S$2:$Z$126,$A166,'12-13 Teamsheets'!$C$2:$C$126,BJ$1)+SUBS('13-14 Teamsheets'!$S$2:$Z$132,$A166,'13-14 Teamsheets'!$C$2:$C$132,BJ$1)+SUBS('14-15 Teamsheets'!$S$2:$Z$136,$A166,'14-15 Teamsheets'!$C$2:$C$136,BJ$1)) &amp; ")"</f>
        <v>0(0)</v>
      </c>
      <c r="BK166" s="27" t="str">
        <f>(GOALS('07-08 Teamsheets'!$H$2:$R$88,$A166,'07-08 Teamsheets'!$C$2:$C$88,BJ$1)+GOALS('08-09 Teamsheets'!$H$2:$R$92,$A166,'08-09 Teamsheets'!$C$2:$C$92,BJ$1)+GOALS('09-10 Teamsheets'!$H$2:$R$98,$A166,'09-10 Teamsheets'!$C$2:$C$98,BJ$1)+GOALS('10-11 Teamsheets'!$H$2:$R$106,$A166,'10-11 Teamsheets'!$C$2:$C$106,BJ$1)+GOALS('11-12 Teamsheets'!$H$2:$R$119,$A166,'11-12 Teamsheets'!$C$2:$C$119,BJ$1)+GOALS('12-13 Teamsheets'!$H$2:$R$126,$A166,'12-13 Teamsheets'!$C$2:$C$126,BJ$1)+GOALS('13-14 Teamsheets'!$H$2:$R$132,$A166,'13-14 Teamsheets'!$C$2:$C$132,BJ$1)+GOALS('14-15 Teamsheets'!$H$2:$R$136,$A166,'14-15 Teamsheets'!$C$2:$C$136,BJ$1)) &amp; "(" &amp; (GOALS('07-08 Teamsheets'!$S$2:$Z$88,$A166,'07-08 Teamsheets'!$C$2:$C$88,BJ$1)+GOALS('08-09 Teamsheets'!$S$2:$Z$92,$A166,'08-09 Teamsheets'!$C$2:$C$92,BJ$1)+GOALS('09-10 Teamsheets'!$S$2:$Z$98,$A166,'09-10 Teamsheets'!$C$2:$C$98,BJ$1)+GOALS('10-11 Teamsheets'!$S$2:$Z$106,$A166,'10-11 Teamsheets'!$C$2:$C$106,BJ$1)+GOALS('11-12 Teamsheets'!$S$2:$Z$119,$A166,'11-12 Teamsheets'!$C$2:$C$119,BJ$1)+GOALS('12-13 Teamsheets'!$S$2:$Z$126,$A166,'12-13 Teamsheets'!$C$2:$C$126,BJ$1)+GOALS('13-14 Teamsheets'!$S$2:$Z$132,$A166,'13-14 Teamsheets'!$C$2:$C$132,BJ$1)+GOALS('14-15 Teamsheets'!$S$2:$Z$136,$A166,'14-15 Teamsheets'!$C$2:$C$136,BJ$1)) &amp; ")"</f>
        <v>0(0)</v>
      </c>
      <c r="BL166" s="27">
        <f>Clean_sheet('07-08 Teamsheets'!$C$2:$H$92,$A166,BJ$1)+Clean_sheet('08-09 Teamsheets'!$C$2:$H$92,$A166,BJ$1)+Clean_sheet('09-10 Teamsheets'!$C$2:$H$98,$A166,BJ$1)+Clean_sheet('10-11 Teamsheets'!$C$2:$H$106,$A166,BJ$1)+Clean_sheet('11-12 Teamsheets'!$C$2:$H$119,$A166,BJ$1)+Clean_sheet('12-13 Teamsheets'!$C$2:$H$126,$A166,BJ$1)+Clean_sheet('13-14 Teamsheets'!$C$2:$H$132,$A166,BJ$1)+Clean_sheet('14-15 Teamsheets'!$C$2:$H$136,$A166,BJ$1)</f>
        <v>0</v>
      </c>
      <c r="BM166" s="27" t="str">
        <f>(CARDS('07-08 Teamsheets'!$H$2:$Z$88,$A166,$CX$2,'07-08 Teamsheets'!$C$2:$C$88,BJ$1)+CARDS('08-09 Teamsheets'!$H$2:$Z$92,$A166,$CX$2,'08-09 Teamsheets'!$C$2:$C$92,BJ$1)+CARDS('09-10 Teamsheets'!$H$2:$Z$98,$A166,$CX$2,'09-10 Teamsheets'!$C$2:$C$98,BJ$1)+CARDS('10-11 Teamsheets'!$H$2:$Z$106,$A166,$CX$2,'10-11 Teamsheets'!$C$2:$C$106,BJ$1)+CARDS('11-12 Teamsheets'!$H$2:$Z$119,$A166,$CX$2,'11-12 Teamsheets'!$C$2:$C$119,BJ$1)+CARDS('12-13 Teamsheets'!$H$2:$Z$126,$A166,$CX$2,'12-13 Teamsheets'!$C$2:$C$126,BJ$1)+CARDS('13-14 Teamsheets'!$H$2:$Z$132,$A166,$CX$2,'13-14 Teamsheets'!$C$2:$C$132,BJ$1)+CARDS('14-15 Teamsheets'!$H$2:$Z$136,$A166,$CX$2,'14-15 Teamsheets'!$C$2:$C$136,BJ$1)) &amp; "(" &amp; (CARDS('07-08 Teamsheets'!$H$2:$Z$88,$A166,$CX$3,'07-08 Teamsheets'!$C$2:$C$88,BJ$1)+CARDS('08-09 Teamsheets'!$H$2:$Z$92,$A166,$CX$3,'08-09 Teamsheets'!$C$2:$C$92,BJ$1)+CARDS('09-10 Teamsheets'!$H$2:$Z$98,$A166,$CX$3,'09-10 Teamsheets'!$C$2:$C$98,BJ$1)+CARDS('10-11 Teamsheets'!$H$2:$Z$106,$A166,$CX$3,'10-11 Teamsheets'!$C$2:$C$106,BJ$1)+CARDS('11-12 Teamsheets'!$H$2:$Z$119,$A166,$CX$3,'11-12 Teamsheets'!$C$2:$C$119,BJ$1)+CARDS('12-13 Teamsheets'!$H$2:$Z$126,$A166,$CX$3,'12-13 Teamsheets'!$C$2:$C$126,BJ$1)+CARDS('13-14 Teamsheets'!$H$2:$Z$132,$A166,$CX$3,'13-14 Teamsheets'!$C$2:$C$132,BJ$1)+CARDS('14-15 Teamsheets'!$H$2:$Z$136,$A166,$CX$3,'14-15 Teamsheets'!$C$2:$C$136,BJ$1)) &amp; ")"</f>
        <v>0(0)</v>
      </c>
      <c r="BN166" s="82">
        <f>MINS_PLAYED('07-08 Teamsheets'!$H$2:$R$88,$A166,'07-08 Teamsheets'!$C$2:$C$88,BJ$1)+MINS_PLAYED('08-09 Teamsheets'!$H$2:$R$92,$A166,'08-09 Teamsheets'!$C$2:$C$92,BJ$1)+MINS_PLAYED('09-10 Teamsheets'!$H$2:$R$98,$A166,'09-10 Teamsheets'!$C$2:$C$98,BJ$1)+MINS_PLAYED('10-11 Teamsheets'!$H$2:$R$106,$A166,'10-11 Teamsheets'!$C$2:$C$106,BJ$1)+MINS_PLAYED('11-12 Teamsheets'!$H$2:$R$119,$A166,'11-12 Teamsheets'!$C$2:$C$119,BJ$1)+MINS_PLAYED('12-13 Teamsheets'!$H$2:$R$126,$A166,'12-13 Teamsheets'!$C$2:$C$126,BJ$1)+MINS_PLAYED('13-14 Teamsheets'!$H$2:$R$132,$A166,'13-14 Teamsheets'!$C$2:$C$132,BJ$1)+MINS_PLAYED('14-15 Teamsheets'!$H$2:$R$136,$A166,'14-15 Teamsheets'!$C$2:$C$136,BJ$1)+MINS_AS_SUB('07-08 Teamsheets'!$S$2:$Z$88,$A166,'07-08 Teamsheets'!$C$2:$C$88,BJ$1)+MINS_AS_SUB('08-09 Teamsheets'!$S$2:$Z$92,$A166,'08-09 Teamsheets'!$C$2:$C$92,BJ$1)+MINS_AS_SUB('09-10 Teamsheets'!$S$2:$Z$98,$A166,'09-10 Teamsheets'!$C$2:$C$98,BJ$1)+MINS_AS_SUB('10-11 Teamsheets'!$S$2:$Z$106,$A166,'10-11 Teamsheets'!$C$2:$C$106,BJ$1)+MINS_AS_SUB('11-12 Teamsheets'!$S$2:$Z$119,$A166,'11-12 Teamsheets'!$C$2:$C$119,BJ$1)+MINS_AS_SUB('12-13 Teamsheets'!$S$2:$Z$126,$A166,'12-13 Teamsheets'!$C$2:$C$126,BJ$1)+MINS_AS_SUB('13-14 Teamsheets'!$S$2:$Z$132,$A166,'13-14 Teamsheets'!$C$2:$C$132,BJ$1)+MINS_AS_SUB('14-15 Teamsheets'!$S$2:$Z$136,$A166,'14-15 Teamsheets'!$C$2:$C$136,BJ$1)</f>
        <v>0</v>
      </c>
      <c r="BO166" s="27" t="str">
        <f>(APPS('07-08 Teamsheets'!$H$2:$R$88,$A166,'07-08 Teamsheets'!$C$2:$C$88,BO$1)+APPS('08-09 Teamsheets'!$H$2:$R$92,$A166,'08-09 Teamsheets'!$C$2:$C$92,BO$1)+APPS('09-10 Teamsheets'!$H$2:$R$98,$A166,'09-10 Teamsheets'!$C$2:$C$98,BO$1)+APPS('10-11 Teamsheets'!$H$2:$R$106,$A166,'10-11 Teamsheets'!$C$2:$C$106,BO$1)+APPS('11-12 Teamsheets'!$H$2:$R$119,$A166,'11-12 Teamsheets'!$C$2:$C$119,BO$1)+APPS('12-13 Teamsheets'!$H$2:$R$126,$A166,'12-13 Teamsheets'!$C$2:$C$126,BO$1)+APPS('13-14 Teamsheets'!$H$2:$R$132,$A166,'13-14 Teamsheets'!$C$2:$C$132,BO$1)+APPS('14-15 Teamsheets'!$H$2:$R$136,$A166,'14-15 Teamsheets'!$C$2:$C$136,BO$1)) &amp; "(" &amp; (SUBS('07-08 Teamsheets'!$S$2:$Z$88,$A166,'07-08 Teamsheets'!$C$2:$C$88,BO$1)+SUBS('08-09 Teamsheets'!$S$2:$Z$92,$A166,'08-09 Teamsheets'!$C$2:$C$92,BO$1)+SUBS('09-10 Teamsheets'!$S$2:$Z$98,$A166,'09-10 Teamsheets'!$C$2:$C$98,BO$1)+SUBS('10-11 Teamsheets'!$S$2:$Z$106,$A166,'10-11 Teamsheets'!$C$2:$C$106,BO$1)+SUBS('11-12 Teamsheets'!$S$2:$Z$119,$A166,'11-12 Teamsheets'!$C$2:$C$119,BO$1)+SUBS('12-13 Teamsheets'!$S$2:$Z$126,$A166,'12-13 Teamsheets'!$C$2:$C$126,BO$1)+SUBS('13-14 Teamsheets'!$S$2:$Z$132,$A166,'13-14 Teamsheets'!$C$2:$C$132,BO$1)+SUBS('14-15 Teamsheets'!$S$2:$Z$136,$A166,'14-15 Teamsheets'!$C$2:$C$136,BO$1)) &amp; ")"</f>
        <v>0(0)</v>
      </c>
      <c r="BP166" s="27" t="str">
        <f>(GOALS('07-08 Teamsheets'!$H$2:$R$88,$A166,'07-08 Teamsheets'!$C$2:$C$88,BO$1)+GOALS('08-09 Teamsheets'!$H$2:$R$92,$A166,'08-09 Teamsheets'!$C$2:$C$92,BO$1)+GOALS('09-10 Teamsheets'!$H$2:$R$98,$A166,'09-10 Teamsheets'!$C$2:$C$98,BO$1)+GOALS('10-11 Teamsheets'!$H$2:$R$106,$A166,'10-11 Teamsheets'!$C$2:$C$106,BO$1)+GOALS('11-12 Teamsheets'!$H$2:$R$119,$A166,'11-12 Teamsheets'!$C$2:$C$119,BO$1)+GOALS('12-13 Teamsheets'!$H$2:$R$126,$A166,'12-13 Teamsheets'!$C$2:$C$126,BO$1)+GOALS('13-14 Teamsheets'!$H$2:$R$132,$A166,'13-14 Teamsheets'!$C$2:$C$132,BO$1)+GOALS('14-15 Teamsheets'!$H$2:$R$136,$A166,'14-15 Teamsheets'!$C$2:$C$136,BO$1)) &amp; "(" &amp; (GOALS('07-08 Teamsheets'!$S$2:$Z$88,$A166,'07-08 Teamsheets'!$C$2:$C$88,BO$1)+GOALS('08-09 Teamsheets'!$S$2:$Z$92,$A166,'08-09 Teamsheets'!$C$2:$C$92,BO$1)+GOALS('09-10 Teamsheets'!$S$2:$Z$98,$A166,'09-10 Teamsheets'!$C$2:$C$98,BO$1)+GOALS('10-11 Teamsheets'!$S$2:$Z$106,$A166,'10-11 Teamsheets'!$C$2:$C$106,BO$1)+GOALS('11-12 Teamsheets'!$S$2:$Z$119,$A166,'11-12 Teamsheets'!$C$2:$C$119,BO$1)+GOALS('12-13 Teamsheets'!$S$2:$Z$126,$A166,'12-13 Teamsheets'!$C$2:$C$126,BO$1)+GOALS('13-14 Teamsheets'!$S$2:$Z$132,$A166,'13-14 Teamsheets'!$C$2:$C$132,BO$1)+GOALS('14-15 Teamsheets'!$S$2:$Z$136,$A166,'14-15 Teamsheets'!$C$2:$C$136,BO$1)) &amp; ")"</f>
        <v>0(0)</v>
      </c>
      <c r="BQ166" s="27">
        <f>Clean_sheet('07-08 Teamsheets'!$C$2:$H$92,$A166,BO$1)+Clean_sheet('08-09 Teamsheets'!$C$2:$H$92,$A166,BO$1)+Clean_sheet('09-10 Teamsheets'!$C$2:$H$98,$A166,BO$1)+Clean_sheet('10-11 Teamsheets'!$C$2:$H$106,$A166,BO$1)+Clean_sheet('11-12 Teamsheets'!$C$2:$H$119,$A166,BO$1)+Clean_sheet('12-13 Teamsheets'!$C$2:$H$126,$A166,BO$1)+Clean_sheet('13-14 Teamsheets'!$C$2:$H$132,$A166,BO$1)+Clean_sheet('14-15 Teamsheets'!$C$2:$H$136,$A166,BO$1)</f>
        <v>0</v>
      </c>
      <c r="BR166" s="27" t="str">
        <f>(CARDS('07-08 Teamsheets'!$H$2:$Z$88,$A166,$CX$2,'07-08 Teamsheets'!$C$2:$C$88,BO$1)+CARDS('08-09 Teamsheets'!$H$2:$Z$92,$A166,$CX$2,'08-09 Teamsheets'!$C$2:$C$92,BO$1)+CARDS('09-10 Teamsheets'!$H$2:$Z$98,$A166,$CX$2,'09-10 Teamsheets'!$C$2:$C$98,BO$1)+CARDS('10-11 Teamsheets'!$H$2:$Z$106,$A166,$CX$2,'10-11 Teamsheets'!$C$2:$C$106,BO$1)+CARDS('11-12 Teamsheets'!$H$2:$Z$119,$A166,$CX$2,'11-12 Teamsheets'!$C$2:$C$119,BO$1)+CARDS('12-13 Teamsheets'!$H$2:$Z$126,$A166,$CX$2,'12-13 Teamsheets'!$C$2:$C$126,BO$1)+CARDS('13-14 Teamsheets'!$H$2:$Z$132,$A166,$CX$2,'13-14 Teamsheets'!$C$2:$C$132,BO$1)+CARDS('14-15 Teamsheets'!$H$2:$Z$136,$A166,$CX$2,'14-15 Teamsheets'!$C$2:$C$136,BO$1)) &amp; "(" &amp; (CARDS('07-08 Teamsheets'!$H$2:$Z$88,$A166,$CX$3,'07-08 Teamsheets'!$C$2:$C$88,BO$1)+CARDS('08-09 Teamsheets'!$H$2:$Z$92,$A166,$CX$3,'08-09 Teamsheets'!$C$2:$C$92,BO$1)+CARDS('09-10 Teamsheets'!$H$2:$Z$98,$A166,$CX$3,'09-10 Teamsheets'!$C$2:$C$98,BO$1)+CARDS('10-11 Teamsheets'!$H$2:$Z$106,$A166,$CX$3,'10-11 Teamsheets'!$C$2:$C$106,BO$1)+CARDS('11-12 Teamsheets'!$H$2:$Z$119,$A166,$CX$3,'11-12 Teamsheets'!$C$2:$C$119,BO$1)+CARDS('12-13 Teamsheets'!$H$2:$Z$126,$A166,$CX$3,'12-13 Teamsheets'!$C$2:$C$126,BO$1)+CARDS('13-14 Teamsheets'!$H$2:$Z$132,$A166,$CX$3,'13-14 Teamsheets'!$C$2:$C$132,BO$1)+CARDS('14-15 Teamsheets'!$H$2:$Z$136,$A166,$CX$3,'14-15 Teamsheets'!$C$2:$C$136,BO$1)) &amp; ")"</f>
        <v>0(0)</v>
      </c>
      <c r="BS166" s="82">
        <f>MINS_PLAYED('07-08 Teamsheets'!$H$2:$R$88,$A166,'07-08 Teamsheets'!$C$2:$C$88,BO$1)+MINS_PLAYED('08-09 Teamsheets'!$H$2:$R$92,$A166,'08-09 Teamsheets'!$C$2:$C$92,BO$1)+MINS_PLAYED('09-10 Teamsheets'!$H$2:$R$98,$A166,'09-10 Teamsheets'!$C$2:$C$98,BO$1)+MINS_PLAYED('10-11 Teamsheets'!$H$2:$R$106,$A166,'10-11 Teamsheets'!$C$2:$C$106,BO$1)+MINS_PLAYED('11-12 Teamsheets'!$H$2:$R$119,$A166,'11-12 Teamsheets'!$C$2:$C$119,BO$1)+MINS_PLAYED('12-13 Teamsheets'!$H$2:$R$126,$A166,'12-13 Teamsheets'!$C$2:$C$126,BO$1)+MINS_PLAYED('13-14 Teamsheets'!$H$2:$R$132,$A166,'13-14 Teamsheets'!$C$2:$C$132,BO$1)+MINS_PLAYED('14-15 Teamsheets'!$H$2:$R$136,$A166,'14-15 Teamsheets'!$C$2:$C$136,BO$1)+MINS_AS_SUB('07-08 Teamsheets'!$S$2:$Z$88,$A166,'07-08 Teamsheets'!$C$2:$C$88,BO$1)+MINS_AS_SUB('08-09 Teamsheets'!$S$2:$Z$92,$A166,'08-09 Teamsheets'!$C$2:$C$92,BO$1)+MINS_AS_SUB('09-10 Teamsheets'!$S$2:$Z$98,$A166,'09-10 Teamsheets'!$C$2:$C$98,BO$1)+MINS_AS_SUB('10-11 Teamsheets'!$S$2:$Z$106,$A166,'10-11 Teamsheets'!$C$2:$C$106,BO$1)+MINS_AS_SUB('11-12 Teamsheets'!$S$2:$Z$119,$A166,'11-12 Teamsheets'!$C$2:$C$119,BO$1)+MINS_AS_SUB('12-13 Teamsheets'!$S$2:$Z$126,$A166,'12-13 Teamsheets'!$C$2:$C$126,BO$1)+MINS_AS_SUB('13-14 Teamsheets'!$S$2:$Z$132,$A166,'13-14 Teamsheets'!$C$2:$C$132,BO$1)+MINS_AS_SUB('14-15 Teamsheets'!$S$2:$Z$136,$A166,'14-15 Teamsheets'!$C$2:$C$136,BO$1)</f>
        <v>0</v>
      </c>
      <c r="BT166" s="71">
        <f>APPS('05-06 Teamsheets'!$H$2:$R$71,$A166,'05-06 Teamsheets'!$C$2:$C$71,B$1)+SUBS('05-06 Teamsheets'!$S$2:$W$71,$A166,'05-06 Teamsheets'!$C$2:$C$71,B$1)+APPS('06-07 Teamsheets'!$H$2:$R$83,$A166,'06-07 Teamsheets'!$C$2:$C$83,G$1)+SUBS('06-07 Teamsheets'!$S$2:$Z$83,$A166,'06-07 Teamsheets'!$C$2:$C$83,G$1)+APPS('07-08 Teamsheets'!$H$2:$R$88,$A166,'07-08 Teamsheets'!$C$2:$C$88,L$1)+SUBS('07-08 Teamsheets'!$S$2:$Z$88,$A166,'07-08 Teamsheets'!$C$2:$C$88,L$1)+APPS('08-09 Teamsheets'!$H$2:$R$92,$A166,'08-09 Teamsheets'!$C$2:$C$92,Q$1)+SUBS('08-09 Teamsheets'!$S$2:$Z$92,$A166,'08-09 Teamsheets'!$C$2:$C$92,Q$1)+APPS('09-10 Teamsheets'!$H$2:$R$98,$A166,'09-10 Teamsheets'!$C$2:$C$98,Q$1)+SUBS('09-10 Teamsheets'!$S$2:$Z$98,$A166,'09-10 Teamsheets'!$C$2:$C$98,Q$1)+APPS('10-11 Teamsheets'!$H$2:$R$107,$A166,'10-11 Teamsheets'!$C$2:$C$107,Q$1)+SUBS('10-11 Teamsheets'!$S$2:$Z$107,$A166,'10-11 Teamsheets'!$C$2:$C$107,Q$1)+APPS('11-12 Teamsheets'!$H$2:$R$119,$A166,'11-12 Teamsheets'!$C$2:$C$119,Q$1)+SUBS('11-12 Teamsheets'!$S$2:$Z$119,$A166,'11-12 Teamsheets'!$C$2:$C$119,Q$1)+APPS('12-13 Teamsheets'!$H$2:$R$126,$A166,'12-13 Teamsheets'!$C$2:$C$126,Q$1)+SUBS('12-13 Teamsheets'!$S$2:$Z$126,$A166,'12-13 Teamsheets'!$C$2:$C$126,Q$1)+APPS('13-14 Teamsheets'!$H$2:$R$132,$A166,'13-14 Teamsheets'!$C$2:$C$132,Q$1)+SUBS('13-14 Teamsheets'!$S$2:$Z$132,$A166,'13-14 Teamsheets'!$C$2:$C$132,Q$1)+APPS('14-15 Teamsheets'!$H$2:$R$136,$A166,'14-15 Teamsheets'!$C$2:$C$136,Q$1)+SUBS('14-15 Teamsheets'!$S$2:$Z$136,$A166,'14-15 Teamsheets'!$C$2:$C$136,Q$1)</f>
        <v>5</v>
      </c>
      <c r="BU166" s="132">
        <v>0</v>
      </c>
      <c r="BV166" s="27">
        <f>APPS('07-08 Teamsheets'!$H$2:$R$88,$A166,'07-08 Teamsheets'!$C$2:$C$88,AZ$1)+SUBS('07-08 Teamsheets'!$S$2:$Z$88,$A166,'07-08 Teamsheets'!$C$2:$C$88,AZ$1)+APPS('11-12 Teamsheets'!$H$2:$R$119,$A166,'11-12 Teamsheets'!$C$2:$C$119,AZ$1)+SUBS('11-12 Teamsheets'!$S$2:$Z$119,$A166,'11-12 Teamsheets'!$C$2:$C$119,AZ$1)+APPS('12-13 Teamsheets'!$H$2:$R$126,$A166,'12-13 Teamsheets'!$C$2:$C$126,AZ$1)+SUBS('12-13 Teamsheets'!$S$2:$Z$126,$A166,'12-13 Teamsheets'!$C$2:$C$126,AZ$1)+APPS('13-14 Teamsheets'!$H$2:$R$132,$A166,'13-14 Teamsheets'!$C$2:$C$132,AZ$1)+SUBS('13-14 Teamsheets'!$S$2:$Z$132,$A166,'13-14 Teamsheets'!$C$2:$C$132,AZ$1)+APPS('14-15 Teamsheets'!$H$2:$R$136,$A166,'14-15 Teamsheets'!$C$2:$C$136,AZ$1)+SUBS('14-15 Teamsheets'!$S$2:$Z$136,$A166,'14-15 Teamsheets'!$C$2:$C$136,AZ$1)+APPS('08-09 Teamsheets'!$H$2:$R$92,$A166,'08-09 Teamsheets'!$C$2:$C$92,BE$1)+APPS('09-10 Teamsheets'!$H$2:$R$98,$A166,'09-10 Teamsheets'!$C$2:$C$98,BE$1)+SUBS('08-09 Teamsheets'!$S$2:$Z$92,$A166,'08-09 Teamsheets'!$C$2:$C$92,BE$1)+SUBS('09-10 Teamsheets'!$S$2:$Z$98,$A166,'09-10 Teamsheets'!$C$2:$C$98,BE$1)+APPS('10-11 Teamsheets'!$H$2:$R$107,$A166,'10-11 Teamsheets'!$C$2:$C$107,BE$1)+SUBS('10-11 Teamsheets'!$S$2:$Z$107,$A166,'10-11 Teamsheets'!$C$2:$C$107,BE$1)+APPS('11-12 Teamsheets'!$H$2:$R$119,$A166,'11-12 Teamsheets'!$C$2:$C$119,BE$1)+SUBS('11-12 Teamsheets'!$S$2:$Z$119,$A166,'11-12 Teamsheets'!$C$2:$C$119,BE$1)+APPS('12-13 Teamsheets'!$H$2:$R$126,$A166,'12-13 Teamsheets'!$C$2:$C$126,BE$1)+SUBS('12-13 Teamsheets'!$S$2:$Z$126,$A166,'12-13 Teamsheets'!$C$2:$C$126,BE$1)+APPS('13-14 Teamsheets'!$H$2:$R$132,$A166,'13-14 Teamsheets'!$C$2:$C$132,BE$1)+SUBS('13-14 Teamsheets'!$S$2:$Z$132,$A166,'13-14 Teamsheets'!$C$2:$C$132,BE$1)+APPS('14-15 Teamsheets'!$H$2:$R$136,$A166,'14-15 Teamsheets'!$C$2:$C$136,BE$1)+SUBS('14-15 Teamsheets'!$S$2:$Z$136,$A166,'14-15 Teamsheets'!$C$2:$C$136,BE$1)</f>
        <v>2</v>
      </c>
      <c r="BW166" s="27">
        <f>APPS('07-08 Teamsheets'!$H$2:$R$88,$A166,'07-08 Teamsheets'!$C$2:$C$88,BJ$1)+APPS('08-09 Teamsheets'!$H$2:$R$92,$A166,'08-09 Teamsheets'!$C$2:$C$92,BJ$1)+APPS('09-10 Teamsheets'!$H$2:$R$98,$A166,'09-10 Teamsheets'!$C$2:$C$98,BJ$1)+SUBS('07-08 Teamsheets'!$S$2:$Z$88,$A166,'07-08 Teamsheets'!$C$2:$C$88,BJ$1)+SUBS('08-09 Teamsheets'!$S$2:$Z$92,$A166,'08-09 Teamsheets'!$C$2:$C$92,BJ$1)+SUBS('09-10 Teamsheets'!$S$2:$Z$98,$A166,'09-10 Teamsheets'!$C$2:$C$98,BJ$1)+APPS('10-11 Teamsheets'!$H$2:$R$107,$A166,'10-11 Teamsheets'!$C$2:$C$107,BJ$1)+SUBS('10-11 Teamsheets'!$S$2:$Z$107,$A166,'10-11 Teamsheets'!$C$2:$C$107,BJ$1)+APPS('11-12 Teamsheets'!$H$2:$R$119,$A166,'11-12 Teamsheets'!$C$2:$C$119,BJ$1)+SUBS('11-12 Teamsheets'!$S$2:$Z$111,$A166,'11-12 Teamsheets'!$C$2:$C$119,BJ$1)+APPS('12-13 Teamsheets'!$H$2:$R$126,$A166,'12-13 Teamsheets'!$C$2:$C$126,BJ$1)+SUBS('12-13 Teamsheets'!$S$2:$Z$118,$A166,'12-13 Teamsheets'!$C$2:$C$126,BJ$1)+APPS('13-14 Teamsheets'!$H$2:$R$132,$A166,'13-14 Teamsheets'!$C$2:$C$132,BJ$1)+SUBS('13-14 Teamsheets'!$S$2:$Z$124,$A166,'13-14 Teamsheets'!$C$2:$C$132,BJ$1)+APPS('14-15 Teamsheets'!$H$2:$R$136,$A166,'14-15 Teamsheets'!$C$2:$C$136,BJ$1)+SUBS('14-15 Teamsheets'!$S$2:$Z$128,$A166,'14-15 Teamsheets'!$C$2:$C$136,BJ$1)</f>
        <v>0</v>
      </c>
      <c r="BX166" s="27">
        <f>APPS('07-08 Teamsheets'!$H$2:$R$88,$A166,'07-08 Teamsheets'!$C$2:$C$88,BO$1)+APPS('08-09 Teamsheets'!$H$2:$R$92,$A166,'08-09 Teamsheets'!$C$2:$C$92,BO$1)+APPS('09-10 Teamsheets'!$H$2:$R$98,$A166,'09-10 Teamsheets'!$C$2:$C$98,BO$1)+SUBS('07-08 Teamsheets'!$S$2:$Z$88,$A166,'07-08 Teamsheets'!$C$2:$C$88,BO$1)+SUBS('08-09 Teamsheets'!$S$2:$Z$92,$A166,'08-09 Teamsheets'!$C$2:$C$92,BO$1)+SUBS('09-10 Teamsheets'!$S$2:$Z$98,$A166,'09-10 Teamsheets'!$C$2:$C$98,BO$1)+APPS('10-11 Teamsheets'!$H$2:$R$107,$A166,'10-11 Teamsheets'!$C$2:$C$107,BO$1)+SUBS('10-11 Teamsheets'!$S$2:$Z$107,$A166,'10-11 Teamsheets'!$C$2:$C$107,BO$1)+APPS('11-12 Teamsheets'!$H$2:$R$119,$A166,'11-12 Teamsheets'!$C$2:$C$119,BO$1)+SUBS('11-12 Teamsheets'!$S$2:$Z$119,$A166,'11-12 Teamsheets'!$C$2:$C$119,BO$1)+APPS('12-13 Teamsheets'!$H$2:$R$126,$A166,'12-13 Teamsheets'!$C$2:$C$126,BO$1)+SUBS('12-13 Teamsheets'!$S$2:$Z$126,$A166,'12-13 Teamsheets'!$C$2:$C$126,BO$1)+APPS('13-14 Teamsheets'!$H$2:$R$132,$A166,'13-14 Teamsheets'!$C$2:$C$132,BO$1)+SUBS('13-14 Teamsheets'!$S$2:$Z$132,$A166,'13-14 Teamsheets'!$C$2:$C$132,BO$1)+APPS('14-15 Teamsheets'!$H$2:$R$136,$A166,'14-15 Teamsheets'!$C$2:$C$136,BO$1)+SUBS('14-15 Teamsheets'!$S$2:$Z$136,$A166,'14-15 Teamsheets'!$C$2:$C$136,BO$1)</f>
        <v>0</v>
      </c>
      <c r="BY166" s="28">
        <f t="shared" si="55"/>
        <v>2</v>
      </c>
      <c r="BZ166" s="27" t="str">
        <f>(APPS('05-06 Teamsheets'!$H$2:$R$71,$A166) + APPS('06-07 Teamsheets'!$H$2:$R$83,$A166) +APPS('07-08 Teamsheets'!$H$2:$R$88,$A166) + APPS('08-09 Teamsheets'!$H$2:$R$92,$A166)+APPS('09-10 Teamsheets'!$H$2:$R$98,$A166)+APPS('10-11 Teamsheets'!$H$2:$R$107,$A166)+APPS('11-12 Teamsheets'!$H$2:$R$119,$A166)+APPS('12-13 Teamsheets'!$H$2:$R$126,$A166)+APPS('13-14 Teamsheets'!$H$2:$R$132,$A166)+APPS('14-15 Teamsheets'!$H$2:$R$136,$A166)) &amp; "(" &amp; (SUBS('05-06 Teamsheets'!$S$2:$W$71,$A166)+SUBS('06-07 Teamsheets'!$S$2:$Z$83,$A166)+SUBS('07-08 Teamsheets'!$S$2:$Z$88,$A166) +SUBS('08-09 Teamsheets'!$S$2:$Z$92,$A166)+SUBS('09-10 Teamsheets'!$S$2:$Z$98,$A166)+SUBS('10-11 Teamsheets'!$S$2:$Z$107,$A166)+SUBS('11-12 Teamsheets'!$S$2:$Z$119,$A166)+SUBS('12-13 Teamsheets'!$S$2:$Z$126,$A166)+SUBS('13-14 Teamsheets'!$S$2:$Z$132,$A166)+SUBS('14-15 Teamsheets'!$S$2:$Z$136,$A166)) &amp; ")"</f>
        <v>7(0)</v>
      </c>
      <c r="CA166" s="28">
        <f t="shared" si="56"/>
        <v>7</v>
      </c>
      <c r="CB166" s="71">
        <f>GOALS('05-06 Teamsheets'!$H$2:$W$71,$A166,'05-06 Teamsheets'!$C$2:$C$71,B$1)+GOALS('06-07 Teamsheets'!$H$2:$Z$83,$A166,'06-07 Teamsheets'!$C$2:$C$83,G$1)+GOALS('07-08 Teamsheets'!$H$2:$Z$88,$A166,'07-08 Teamsheets'!$C$2:$C$88,L$1)+GOALS('08-09 Teamsheets'!$H$2:$Z$92,$A166,'08-09 Teamsheets'!$C$2:$C$92,Q$1)+GOALS('09-10 Teamsheets'!$H$2:$Z$98,$A166,'09-10 Teamsheets'!$C$2:$C$98,Q$1)+GOALS('10-11 Teamsheets'!$H$2:$Z$107,$A166,'10-11 Teamsheets'!$C$2:$C$107,Q$1)+GOALS('11-12 Teamsheets'!$H$2:$Z$119,$A166,'11-12 Teamsheets'!$C$2:$C$119,Q$1)+GOALS('12-13 Teamsheets'!$H$2:$Z$126,$A166,'12-13 Teamsheets'!$C$2:$C$126,Q$1)+GOALS('13-14 Teamsheets'!$H$2:$Z$132,$A166,'13-14 Teamsheets'!$C$2:$C$132,Q$1)+GOALS('14-15 Teamsheets'!$H$2:$Z$136,$A166,'14-15 Teamsheets'!$C$2:$C$136,Q$1)</f>
        <v>0</v>
      </c>
      <c r="CC166" s="27">
        <f>GOALS('05-06 Teamsheets'!$H$2:$W$71,$A166,'05-06 Teamsheets'!$C$2:$C$71,V$1)+GOALS('05-06 Teamsheets'!$H$2:$W$71,$A166,'05-06 Teamsheets'!$C$2:$C$71,AA$1)+GOALS('06-07 Teamsheets'!$H$2:$Z$83,$A166,'06-07 Teamsheets'!$C$2:$C$83,AF$1)+GOALS('06-07 Teamsheets'!$H$2:$Z$83,$A166,'06-07 Teamsheets'!$C$2:$C$83,AK$1)+GOALS('07-08 Teamsheets'!$H$2:$Z$88,$A166,'07-08 Teamsheets'!$C$2:$C$88,AP$1)+GOALS('07-08 Teamsheets'!$H$2:$Z$88,$A166,'07-08 Teamsheets'!$C$2:$C$88,AU$1)+GOALS('07-08 Teamsheets'!$H$2:$Z$88,$A166,'07-08 Teamsheets'!$C$2:$C$88,AZ$1)+GOALS('11-12 Teamsheets'!$H$2:$Z$119,$A166,'11-12 Teamsheets'!$C$2:$C$119,AZ$1)+GOALS('12-13 Teamsheets'!$H$2:$Z$120,$A166,'12-13 Teamsheets'!$C$2:$C$120,AZ$1)+GOALS('13-14 Teamsheets'!$H$2:$Z$126,$A166,'13-14 Teamsheets'!$C$2:$C$126,AZ$1)+GOALS('14-15 Teamsheets'!$H$2:$Z$130,$A166,'14-15 Teamsheets'!$C$2:$C$130,AZ$1)+GOALS('08-09 Teamsheets'!$H$2:$Z$92,$A166,'08-09 Teamsheets'!$C$2:$C$92,BE$1)+GOALS('09-10 Teamsheets'!$H$2:$Z$98,$A166,'09-10 Teamsheets'!$C$2:$C$98,BE$1)+GOALS('10-11 Teamsheets'!$H$2:$Z$107,$A166,'10-11 Teamsheets'!$C$2:$C$107,BE$1)+GOALS('11-12 Teamsheets'!$H$2:$Z$119,$A166,'11-12 Teamsheets'!$C$2:$C$119,BE$1)+GOALS('12-13 Teamsheets'!$H$2:$Z$126,$A166,'12-13 Teamsheets'!$C$2:$C$126,BE$1)+GOALS('13-14 Teamsheets'!$H$2:$Z$132,$A166,'13-14 Teamsheets'!$C$2:$C$132,BE$1)+GOALS('14-15 Teamsheets'!$H$2:$Z$136,$A166,'14-15 Teamsheets'!$C$2:$C$136,BE$1)</f>
        <v>0</v>
      </c>
      <c r="CD166" s="27">
        <f>GOALS('07-08 Teamsheets'!$H$2:$Z$88,$A166,'07-08 Teamsheets'!$C$2:$C$88,BJ$1)
+GOALS('08-09 Teamsheets'!$H$2:$Z$92,$A166,'08-09 Teamsheets'!$C$2:$C$92,BJ$1)
+GOALS('09-10 Teamsheets'!$H$2:$Z$98,$A166,'09-10 Teamsheets'!$C$2:$C$98,BJ$1)
+GOALS('10-11 Teamsheets'!$H$2:$Z$107,$A166,'10-11 Teamsheets'!$C$2:$C$107,BJ$1)
+GOALS('11-12 Teamsheets'!$H$2:$Z$119,$A166,'11-12 Teamsheets'!$C$2:$C$119,BJ$1)
+GOALS('12-13 Teamsheets'!$H$2:$Z$124,$A166,'12-13 Teamsheets'!$C$2:$C$124,BJ$1)+GOALS('13-14 Teamsheets'!$H$2:$Z$130,$A166,'13-14 Teamsheets'!$C$2:$C$130,BJ$1)+GOALS('14-15 Teamsheets'!$H$2:$Z$134,$A166,'14-15 Teamsheets'!$C$2:$C$134,BJ$1)
+GOALS('07-08 Teamsheets'!$H$2:$Z$88,$A166,'07-08 Teamsheets'!$C$2:$C$88,BO$1)
+GOALS('08-09 Teamsheets'!$H$2:$Z$92,$A166,'08-09 Teamsheets'!$C$2:$C$92,BO$1)
+GOALS('09-10 Teamsheets'!$H$2:$Z$98,$A166,'09-10 Teamsheets'!$C$2:$C$98,BO$1)
+GOALS('10-11 Teamsheets'!$H$2:$Z$107,$A166,'10-11 Teamsheets'!$C$2:$C$107,BO$1)
+GOALS('11-12 Teamsheets'!$H$2:$Z$119,$A166,'11-12 Teamsheets'!$C$2:$C$119,BO$1)
+GOALS('12-13 Teamsheets'!$H$2:$Z$126,$A166,'12-13 Teamsheets'!$C$2:$C$126,BO$1)+GOALS('13-14 Teamsheets'!$H$2:$Z$132,$A166,'13-14 Teamsheets'!$C$2:$C$132,BO$1)+GOALS('14-15 Teamsheets'!$H$2:$Z$136,$A166,'14-15 Teamsheets'!$C$2:$C$136,BO$1)</f>
        <v>0</v>
      </c>
      <c r="CE166" s="28">
        <f t="shared" si="57"/>
        <v>0</v>
      </c>
      <c r="CF166" s="27" t="str">
        <f>(GOALS('05-06 Teamsheets'!$H$2:$R$71,$A166) +GOALS('06-07 Teamsheets'!$H$2:$R$83,$A166) +  GOALS('07-08 Teamsheets'!$H$2:$R$88,$A166) + GOALS('08-09 Teamsheets'!$H$2:$R$92,$A166)+GOALS('09-10 Teamsheets'!$H$2:$R$98,$A166)+GOALS('10-11 Teamsheets'!$H$2:$R$107,$A166)+GOALS('11-12 Teamsheets'!$H$2:$R$119,$A166)+GOALS('12-13 Teamsheets'!$H$2:$R$126,$A166)+GOALS('13-14 Teamsheets'!$H$2:$R$132,$A166)+GOALS('14-15 Teamsheets'!$H$2:$R$136,$A166)) &amp; "(" &amp; (GOALS('05-06 Teamsheets'!$S$2:$W$71,$A166)+GOALS('06-07 Teamsheets'!$S$2:$Z$83,$A166)+GOALS('07-08 Teamsheets'!$S$2:$Z$88,$A166)+GOALS('08-09 Teamsheets'!$S$2:$Z$92,$A166)+GOALS('09-10 Teamsheets'!$S$2:$Z$98,$A166)+GOALS('10-11 Teamsheets'!$S$2:$Z$107,$A166)+GOALS('11-12 Teamsheets'!$S$2:$Z$119,$A166)+GOALS('12-13 Teamsheets'!$S$2:$Z$126,$A166)+GOALS('13-14 Teamsheets'!$S$2:$Z$132,$A166)+GOALS('14-15 Teamsheets'!$S$2:$Z$136,$A166)) &amp; ")"</f>
        <v>0(0)</v>
      </c>
      <c r="CG166" s="28">
        <f t="shared" si="58"/>
        <v>0</v>
      </c>
      <c r="CH166" s="71">
        <f t="shared" si="35"/>
        <v>1</v>
      </c>
      <c r="CI166" s="83">
        <f t="shared" si="36"/>
        <v>0</v>
      </c>
      <c r="CJ166" s="77">
        <f t="shared" si="37"/>
        <v>1</v>
      </c>
      <c r="CK166" s="74" t="str">
        <f>(CARDS('05-06 Teamsheets'!$H$2:$W$71,$A166,$CX$2)+CARDS('06-07 Teamsheets'!$H$2:$Z$83,$A166,$CX$2)+CARDS('07-08 Teamsheets'!$H$2:$Z$88,$A166,$CX$2)+CARDS('08-09 Teamsheets'!$H$2:$Z$92,$A166,$CX$2)+CARDS('09-10 Teamsheets'!$H$2:$Z$98,$A166,$CX$2)+CARDS('10-11 Teamsheets'!$H$2:$Z$107,$A166,$CX$2)+CARDS('11-12 Teamsheets'!$H$2:$Z$119,$A166,$CX$2)+CARDS('12-13 Teamsheets'!$H$2:$Z$126,$A166,$CX$2)+CARDS('13-14 Teamsheets'!$H$2:$Z$130,$A166,$CX$2)) &amp; "(" &amp; (CARDS('05-06 Teamsheets'!$H$2:$W$71,$A166,$CX$3)+CARDS('06-07 Teamsheets'!$H$2:$Z$83,$A166,$CX$3)+CARDS('07-08 Teamsheets'!$H$2:$Z$88,$A166,$CX$3)+CARDS('08-09 Teamsheets'!$H$2:$Z$92,$A166,$CX$3)+CARDS('09-10 Teamsheets'!$H$2:$Z$98,$A166,$CX$3)+CARDS('10-11 Teamsheets'!$H$2:$Z$107,$A166,$CX$3)+CARDS('11-12 Teamsheets'!$H$2:$Z$119,$A166,$CX$3)+CARDS('13-14 Teamsheets'!$H$2:$Z$130,$A166,$CX$3)) &amp; ")"</f>
        <v>1(0)</v>
      </c>
      <c r="CL166" s="28">
        <f t="shared" si="53"/>
        <v>450</v>
      </c>
      <c r="CM166" s="28">
        <f t="shared" si="59"/>
        <v>180</v>
      </c>
      <c r="CN166" s="77">
        <f t="shared" si="54"/>
        <v>630</v>
      </c>
      <c r="CO166" s="28">
        <f t="shared" si="51"/>
        <v>90</v>
      </c>
      <c r="CP166" s="28">
        <f t="shared" si="52"/>
        <v>0</v>
      </c>
      <c r="CQ166" s="77">
        <f t="shared" si="24"/>
        <v>0</v>
      </c>
      <c r="CS166" s="71">
        <f t="shared" si="48"/>
        <v>121</v>
      </c>
      <c r="CT166" s="83">
        <f t="shared" si="49"/>
        <v>104</v>
      </c>
      <c r="CU166" s="77">
        <f t="shared" si="50"/>
        <v>101</v>
      </c>
    </row>
    <row r="167" spans="1:102" x14ac:dyDescent="0.2">
      <c r="A167" s="26" t="s">
        <v>2530</v>
      </c>
      <c r="B167" s="27" t="s">
        <v>1706</v>
      </c>
      <c r="C167" s="27" t="s">
        <v>1707</v>
      </c>
      <c r="D167" s="27">
        <v>0</v>
      </c>
      <c r="E167" s="27" t="s">
        <v>1635</v>
      </c>
      <c r="F167" s="82">
        <v>726</v>
      </c>
      <c r="G167" s="27" t="s">
        <v>1635</v>
      </c>
      <c r="H167" s="27" t="s">
        <v>1635</v>
      </c>
      <c r="I167" s="27">
        <v>0</v>
      </c>
      <c r="J167" s="27" t="s">
        <v>1635</v>
      </c>
      <c r="K167" s="82">
        <v>0</v>
      </c>
      <c r="L167" s="27" t="s">
        <v>1635</v>
      </c>
      <c r="M167" s="27" t="s">
        <v>1635</v>
      </c>
      <c r="N167" s="27">
        <v>0</v>
      </c>
      <c r="O167" s="27" t="s">
        <v>1635</v>
      </c>
      <c r="P167" s="82">
        <v>0</v>
      </c>
      <c r="Q167" s="27" t="str">
        <f>(APPS('08-09 Teamsheets'!$H$2:$R$92,$A167,'08-09 Teamsheets'!$C$2:$C$92,Q$1)+APPS('09-10 Teamsheets'!$H$2:$R$98,$A167,'09-10 Teamsheets'!$C$2:$C$98,Q$1)+APPS('10-11 Teamsheets'!$H$2:$R$107,$A167,'10-11 Teamsheets'!$C$2:$C$107,Q$1)+APPS('11-12 Teamsheets'!$H$2:$R$119,$A167,'11-12 Teamsheets'!$C$2:$C$119,Q$1)+APPS('12-13 Teamsheets'!$H$2:$R$126,$A167,'12-13 Teamsheets'!$C$2:$C$126,Q$1)+APPS('13-14 Teamsheets'!$H$2:$R$132,$A167,'13-14 Teamsheets'!$C$2:$C$132,Q$1)+APPS('14-15 Teamsheets'!$H$2:$R$136,$A167,'14-15 Teamsheets'!$C$2:$C$136,Q$1)) &amp; "(" &amp; (SUBS('08-09 Teamsheets'!$S$2:$Z$92,$A167,'08-09 Teamsheets'!$C$2:$C$92,Q$1)+SUBS('09-10 Teamsheets'!$S$2:$Z$98,$A167,'09-10 Teamsheets'!$C$2:$C$98,Q$1)+SUBS('10-11 Teamsheets'!$S$2:$Z$107,$A167,'10-11 Teamsheets'!$C$2:$C$107,Q$1)+SUBS('11-12 Teamsheets'!$S$2:$Z$119,$A167,'11-12 Teamsheets'!$C$2:$C$119,Q$1)+SUBS('12-13 Teamsheets'!$S$2:$Z$126,$A167,'12-13 Teamsheets'!$C$2:$C$126,Q$1)+SUBS('13-14 Teamsheets'!$S$2:$Z$132,$A167,'13-14 Teamsheets'!$C$2:$C$132,Q$1)+SUBS('14-15 Teamsheets'!$S$2:$Z$136,$A167,'14-15 Teamsheets'!$C$2:$C$136,Q$1)) &amp; ")"</f>
        <v>0(0)</v>
      </c>
      <c r="R167" s="27" t="str">
        <f>(GOALS('08-09 Teamsheets'!$H$2:$R$92,$A167,'08-09 Teamsheets'!$C$2:$C$92,Q$1)+GOALS('09-10 Teamsheets'!$H$2:$R$98,$A167,'09-10 Teamsheets'!$C$2:$C$98,Q$1)+GOALS('10-11 Teamsheets'!$H$2:$R$107,$A167,'10-11 Teamsheets'!$C$2:$C$107,Q$1)+GOALS('11-12 Teamsheets'!$H$2:$R$119,$A167,'11-12 Teamsheets'!$C$2:$C$119,Q$1)+GOALS('12-13 Teamsheets'!$H$2:$R$126,$A167,'12-13 Teamsheets'!$C$2:$C$126,Q$1)+GOALS('13-14 Teamsheets'!$H$2:$R$132,$A167,'13-14 Teamsheets'!$C$2:$C$132,Q$1)+GOALS('14-15 Teamsheets'!$H$2:$R$136,$A167,'14-15 Teamsheets'!$C$2:$C$136,Q$1)) &amp; "(" &amp; (GOALS('08-09 Teamsheets'!$S$2:$Z$92,$A167,'08-09 Teamsheets'!$C$2:$C$92,Q$1)+GOALS('09-10 Teamsheets'!$S$2:$Z$98,$A167,'09-10 Teamsheets'!$C$2:$C$98,Q$1)+GOALS('10-11 Teamsheets'!$S$2:$Z$107,$A167,'10-11 Teamsheets'!$C$2:$C$107,Q$1)+GOALS('11-12 Teamsheets'!$S$2:$Z$119,$A167,'11-12 Teamsheets'!$C$2:$C$119,Q$1)+GOALS('12-13 Teamsheets'!$S$2:$Z$126,$A167,'12-13 Teamsheets'!$C$2:$C$126,Q$1)+GOALS('13-14 Teamsheets'!$S$2:$Z$132,$A167,'13-14 Teamsheets'!$C$2:$C$132,Q$1)+GOALS('14-15 Teamsheets'!$S$2:$Z$136,$A167,'14-15 Teamsheets'!$C$2:$C$136,Q$1)) &amp; ")"</f>
        <v>0(0)</v>
      </c>
      <c r="S167" s="27">
        <f>Clean_sheet('08-09 Teamsheets'!$C$2:$H$92,$A167,Q$1)+Clean_sheet('09-10 Teamsheets'!$C$2:$H$98,$A167,Q$1)+Clean_sheet('10-11 Teamsheets'!$C$2:$H$107,$A167,Q$1)+Clean_sheet('11-12 Teamsheets'!$C$2:$H$119,$A167,Q$1)+Clean_sheet('12-13 Teamsheets'!$C$2:$H$126,$A167,Q$1)+Clean_sheet('13-14 Teamsheets'!$C$2:$H$132,$A167,Q$1)+Clean_sheet('14-15 Teamsheets'!$C$2:$H$136,$A167,Q$1)</f>
        <v>0</v>
      </c>
      <c r="T167" s="27" t="str">
        <f>(CARDS('08-09 Teamsheets'!$H$2:$Z$92,$A167,$CX$2,'08-09 Teamsheets'!$C$2:$C$92,Q$1)+CARDS('09-10 Teamsheets'!$H$2:$Z$98,$A167,$CX$2,'09-10 Teamsheets'!$C$2:$C$98,Q$1)+CARDS('10-11 Teamsheets'!$H$2:$Z$107,$A167,$CX$2,'10-11 Teamsheets'!$C$2:$C$107,Q$1)+CARDS('11-12 Teamsheets'!$H$2:$Z$119,$A167,$CX$2,'11-12 Teamsheets'!$C$2:$C$119,Q$1)+CARDS('12-13 Teamsheets'!$H$2:$Z$126,$A167,$CX$2,'12-13 Teamsheets'!$C$2:$C$126,Q$1)+CARDS('13-14 Teamsheets'!$H$2:$Z$132,$A167,$CX$2,'13-14 Teamsheets'!$C$2:$C$132,Q$1)+CARDS('14-15 Teamsheets'!$H$2:$Z$136,$A167,$CX$2,'14-15 Teamsheets'!$C$2:$C$136,Q$1)) &amp; "(" &amp; (CARDS('08-09 Teamsheets'!$H$2:$Z$92,$A167,$CX$3,'08-09 Teamsheets'!$C$2:$C$92,Q$1)+CARDS('09-10 Teamsheets'!$H$2:$Z$98,$A167,$CX$3,'09-10 Teamsheets'!$C$2:$C$98,Q$1)+CARDS('10-11 Teamsheets'!$H$2:$Z$107,$A167,$CX$3,'10-11 Teamsheets'!$C$2:$C$107,Q$1)+CARDS('11-12 Teamsheets'!$H$2:$Z$119,$A167,$CX$3,'11-12 Teamsheets'!$C$2:$C$119,Q$1)+CARDS('12-13 Teamsheets'!$H$2:$Z$126,$A167,$CX$3,'12-13 Teamsheets'!$C$2:$C$126,Q$1)+CARDS('13-14 Teamsheets'!$H$2:$Z$132,$A167,$CX$3,'13-14 Teamsheets'!$C$2:$C$132,Q$1)+CARDS('14-15 Teamsheets'!$H$2:$Z$136,$A167,$CX$3,'14-15 Teamsheets'!$C$2:$C$136,Q$1)) &amp; ")"</f>
        <v>0(0)</v>
      </c>
      <c r="U167" s="82">
        <f>MINS_PLAYED('08-09 Teamsheets'!$H$2:$R$92,$A167,'08-09 Teamsheets'!$C$2:$C$92,Q$1)+MINS_PLAYED('09-10 Teamsheets'!$H$2:$R$98,$A167,'09-10 Teamsheets'!$C$2:$C$98,Q$1)+ MINS_AS_SUB('08-09 Teamsheets'!$S$2:$Z$92,$A167,'08-09 Teamsheets'!$C$2:$C$92,Q$1)+ MINS_AS_SUB('09-10 Teamsheets'!$S$2:$Z$98,$A167,'09-10 Teamsheets'!$C$2:$C$98,Q$1)+MINS_PLAYED('10-11 Teamsheets'!$H$2:$R$107,$A167,'10-11 Teamsheets'!$C$2:$C$107,Q$1)+MINS_AS_SUB('10-11 Teamsheets'!$S$2:$Z$107,$A167,'10-11 Teamsheets'!$C$2:$C$107,Q$1)+MINS_PLAYED('11-12 Teamsheets'!$H$2:$R$119,$A167,'11-12 Teamsheets'!$C$2:$C$119,Q$1)+MINS_AS_SUB('11-12 Teamsheets'!$S$2:$Z$119,$A167,'11-12 Teamsheets'!$C$2:$C$119,Q$1)+MINS_PLAYED('12-13 Teamsheets'!$H$2:$R$126,$A167,'12-13 Teamsheets'!$C$2:$C$126,Q$1)+MINS_AS_SUB('12-13 Teamsheets'!$S$2:$Z$126,$A167,'12-13 Teamsheets'!$C$2:$C$126,Q$1)+MINS_PLAYED('13-14 Teamsheets'!$H$2:$R$132,$A167,'13-14 Teamsheets'!$C$2:$C$132,Q$1)+MINS_AS_SUB('13-14 Teamsheets'!$S$2:$Z$132,$A167,'13-14 Teamsheets'!$C$2:$C$132,Q$1)+MINS_PLAYED('14-15 Teamsheets'!$H$2:$R$136,$A167,'14-15 Teamsheets'!$C$2:$C$136,Q$1)+MINS_AS_SUB('14-15 Teamsheets'!$S$2:$Z$136,$A167,'14-15 Teamsheets'!$C$2:$C$136,Q$1)</f>
        <v>0</v>
      </c>
      <c r="V167" s="27" t="s">
        <v>1691</v>
      </c>
      <c r="W167" s="27" t="s">
        <v>1635</v>
      </c>
      <c r="X167" s="27">
        <v>0</v>
      </c>
      <c r="Y167" s="27" t="s">
        <v>1635</v>
      </c>
      <c r="Z167" s="82">
        <v>20</v>
      </c>
      <c r="AA167" s="27" t="s">
        <v>1635</v>
      </c>
      <c r="AB167" s="27" t="s">
        <v>1635</v>
      </c>
      <c r="AC167" s="27">
        <v>0</v>
      </c>
      <c r="AD167" s="27" t="s">
        <v>1635</v>
      </c>
      <c r="AE167" s="82">
        <v>0</v>
      </c>
      <c r="AF167" s="27" t="s">
        <v>1635</v>
      </c>
      <c r="AG167" s="27" t="s">
        <v>1635</v>
      </c>
      <c r="AH167" s="27">
        <v>0</v>
      </c>
      <c r="AI167" s="27" t="s">
        <v>1635</v>
      </c>
      <c r="AJ167" s="82">
        <v>0</v>
      </c>
      <c r="AK167" s="27" t="s">
        <v>1635</v>
      </c>
      <c r="AL167" s="27" t="s">
        <v>1635</v>
      </c>
      <c r="AM167" s="27">
        <v>0</v>
      </c>
      <c r="AN167" s="27" t="s">
        <v>1635</v>
      </c>
      <c r="AO167" s="82">
        <v>0</v>
      </c>
      <c r="AP167" s="27" t="s">
        <v>1635</v>
      </c>
      <c r="AQ167" s="27" t="s">
        <v>1635</v>
      </c>
      <c r="AR167" s="27">
        <v>0</v>
      </c>
      <c r="AS167" s="27" t="s">
        <v>1635</v>
      </c>
      <c r="AT167" s="82">
        <v>0</v>
      </c>
      <c r="AU167" s="27" t="s">
        <v>1635</v>
      </c>
      <c r="AV167" s="27" t="s">
        <v>1635</v>
      </c>
      <c r="AW167" s="27">
        <v>0</v>
      </c>
      <c r="AX167" s="27" t="s">
        <v>1635</v>
      </c>
      <c r="AY167" s="82">
        <v>0</v>
      </c>
      <c r="AZ167" s="27" t="str">
        <f>(APPS('07-08 Teamsheets'!$H$2:$R$88,$A167,'07-08 Teamsheets'!$C$2:$C$88,AZ$1)+APPS('11-12 Teamsheets'!$H$2:$R$119,$A167,'11-12 Teamsheets'!$C$2:$C$119,AZ$1)+APPS('12-13 Teamsheets'!$H$2:$R$126,$A167,'12-13 Teamsheets'!$C$2:$C$126,AZ$1)+APPS('13-14 Teamsheets'!$H$2:$R$132,$A167,'13-14 Teamsheets'!$C$2:$C$132,AZ$1)+APPS('14-15 Teamsheets'!$H$2:$R$136,$A167,'14-15 Teamsheets'!$C$2:$C$136,AZ$1)) &amp; "(" &amp; (SUBS('07-08 Teamsheets'!$S$2:$Z$88,$A167,'07-08 Teamsheets'!$C$2:$C$88,AZ$1)+SUBS('11-12 Teamsheets'!$S$2:$Z$119,$A167,'11-12 Teamsheets'!$C$2:$C$119,AZ$1)+SUBS('12-13 Teamsheets'!$S$2:$Z$126,$A167,'12-13 Teamsheets'!$C$2:$C$126,AZ$1)+SUBS('13-14 Teamsheets'!$S$2:$Z$132,$A167,'13-14 Teamsheets'!$C$2:$C$132,AZ$1)+SUBS('14-15 Teamsheets'!$S$2:$Z$136,$A167,'14-15 Teamsheets'!$C$2:$C$136,AZ$1)) &amp; ")"</f>
        <v>0(0)</v>
      </c>
      <c r="BA167" s="27" t="str">
        <f>(GOALS('07-08 Teamsheets'!$H$2:$R$88,$A167,'07-08 Teamsheets'!$C$2:$C$88,AZ$1)+GOALS('11-12 Teamsheets'!$H$2:$R$119,$A167,'11-12 Teamsheets'!$C$2:$C$119,AZ$1)+GOALS('12-13 Teamsheets'!$H$2:$R$126,$A167,'12-13 Teamsheets'!$C$2:$C$126,AZ$1)+GOALS('13-14 Teamsheets'!$H$2:$R$132,$A167,'13-14 Teamsheets'!$C$2:$C$132,AZ$1)+GOALS('14-15 Teamsheets'!$H$2:$R$136,$A167,'14-15 Teamsheets'!$C$2:$C$136,AZ$1)) &amp; "(" &amp; (GOALS('07-08 Teamsheets'!$S$2:$Z$88,$A167,'07-08 Teamsheets'!$C$2:$C$88,AZ$1)+GOALS('11-12 Teamsheets'!$S$2:$Z$119,$A167,'11-12 Teamsheets'!$C$2:$C$119,AZ$1)+GOALS('12-13 Teamsheets'!$S$2:$Z$126,$A167,'12-13 Teamsheets'!$C$2:$C$126,AZ$1)+GOALS('13-14 Teamsheets'!$S$2:$Z$132,$A167,'13-14 Teamsheets'!$C$2:$C$132,AZ$1)+GOALS('14-15 Teamsheets'!$S$2:$Z$136,$A167,'14-15 Teamsheets'!$C$2:$C$136,AZ$1)) &amp; ")"</f>
        <v>0(0)</v>
      </c>
      <c r="BB167" s="27">
        <f>Clean_sheet('07-08 Teamsheets'!$C$2:$H$92,$A167,AZ$1)+Clean_sheet('11-12 Teamsheets'!$C$2:$H$119,$A167,AZ$1)+Clean_sheet('12-13 Teamsheets'!$C$2:$H$126,$A167,AZ$1)+Clean_sheet('13-14 Teamsheets'!$C$2:$H$132,$A167,AZ$1)+Clean_sheet('14-15 Teamsheets'!$C$2:$H$136,$A167,AZ$1)</f>
        <v>0</v>
      </c>
      <c r="BC167" s="27" t="str">
        <f>(CARDS('07-08 Teamsheets'!$H$2:$Z$88,$A167,$CX$2,'07-08 Teamsheets'!$C$2:$C$88,AZ$1)+CARDS('11-12 Teamsheets'!$H$2:$Z$119,$A167,$CX$2,'11-12 Teamsheets'!$C$2:$C$119,AZ$1)+CARDS('12-13 Teamsheets'!$H$2:$Z$126,$A167,$CX$2,'12-13 Teamsheets'!$C$2:$C$126,AZ$1)+CARDS('13-14 Teamsheets'!$H$2:$Z$132,$A167,$CX$2,'13-14 Teamsheets'!$C$2:$C$132,AZ$1)+CARDS('14-15 Teamsheets'!$H$2:$Z$136,$A167,$CX$2,'14-15 Teamsheets'!$C$2:$C$136,AZ$1)) &amp; "(" &amp; (CARDS('07-08 Teamsheets'!$H$2:$Z$88,$A167,$CX$3,'07-08 Teamsheets'!$C$2:$C$88,AZ$1)+CARDS('11-12 Teamsheets'!$H$2:$Z$119,$A167,$CX$3,'11-12 Teamsheets'!$C$2:$C$119,AZ$1)+CARDS('12-13 Teamsheets'!$H$2:$Z$126,$A167,$CX$3,'12-13 Teamsheets'!$C$2:$C$126,AZ$1)+CARDS('13-14 Teamsheets'!$H$2:$Z$132,$A167,$CX$3,'13-14 Teamsheets'!$C$2:$C$132,AZ$1)+CARDS('14-15 Teamsheets'!$H$2:$Z$136,$A167,$CX$3,'14-15 Teamsheets'!$C$2:$C$136,AZ$1)) &amp; ")"</f>
        <v>0(0)</v>
      </c>
      <c r="BD167" s="82">
        <f>MINS_PLAYED('07-08 Teamsheets'!$H$2:$R$88,$A167,'07-08 Teamsheets'!$C$2:$C$88,AZ$1)+MINS_PLAYED('11-12 Teamsheets'!$H$2:$R$119,$A167,'11-12 Teamsheets'!$C$2:$C$119,AZ$1)+MINS_PLAYED('12-13 Teamsheets'!$H$2:$R$126,$A167,'12-13 Teamsheets'!$C$2:$C$126,AZ$1)+MINS_PLAYED('13-14 Teamsheets'!$H$2:$R$132,$A167,'13-14 Teamsheets'!$C$2:$C$132,AZ$1)+MINS_PLAYED('14-15 Teamsheets'!$H$2:$R$136,$A167,'14-15 Teamsheets'!$C$2:$C$136,AZ$1)+MINS_AS_SUB('07-08 Teamsheets'!$S$2:$Z$88,$A167,'07-08 Teamsheets'!$C$2:$C$88,AZ$1)+MINS_AS_SUB('11-12 Teamsheets'!$S$2:$Z$119,$A167,'11-12 Teamsheets'!$C$2:$C$119,AZ$1)+MINS_AS_SUB('12-13 Teamsheets'!$S$2:$Z$126,$A167,'12-13 Teamsheets'!$C$2:$C$126,AZ$1)+MINS_AS_SUB('13-14 Teamsheets'!$S$2:$Z$132,$A167,'13-14 Teamsheets'!$C$2:$C$132,AZ$1)+MINS_AS_SUB('14-15 Teamsheets'!$S$2:$Z$136,$A167,'14-15 Teamsheets'!$C$2:$C$136,AZ$1)</f>
        <v>0</v>
      </c>
      <c r="BE167" s="27" t="str">
        <f>(APPS('08-09 Teamsheets'!$H$2:$R$92,$A167,'08-09 Teamsheets'!$C$2:$C$92,BE$1)+APPS('09-10 Teamsheets'!$H$2:$R$98,$A167,'09-10 Teamsheets'!$C$2:$C$98,BE$1)+APPS('10-11 Teamsheets'!$H$2:$R$107,$A167,'10-11 Teamsheets'!$C$2:$C$107,BE$1)+APPS('11-12 Teamsheets'!$H$2:$R$119,$A167,'11-12 Teamsheets'!$C$2:$C$119,BE$1)+APPS('12-13 Teamsheets'!$H$2:$R$126,$A167,'12-13 Teamsheets'!$C$2:$C$126,BE$1)+APPS('13-14 Teamsheets'!$H$2:$R$132,$A167,'13-14 Teamsheets'!$C$2:$C$132,BE$1)+APPS('14-15 Teamsheets'!$H$2:$R$136,$A167,'14-15 Teamsheets'!$C$2:$C$136,BE$1)) &amp; "(" &amp; (SUBS('08-09 Teamsheets'!$S$2:$Z$92,$A167,'08-09 Teamsheets'!$C$2:$C$92,BE$1)+SUBS('09-10 Teamsheets'!$S$2:$Z$98,$A167,'09-10 Teamsheets'!$C$2:$C$98,BE$1)+SUBS('10-11 Teamsheets'!$S$2:$Z$107,$A167,'10-11 Teamsheets'!$C$2:$C$107,BE$1)+SUBS('11-12 Teamsheets'!$S$2:$Z$119,$A167,'11-12 Teamsheets'!$C$2:$C$119,BE$1)+SUBS('12-13 Teamsheets'!$S$2:$Z$126,$A167,'12-13 Teamsheets'!$C$2:$C$126,BE$1)+SUBS('13-14 Teamsheets'!$S$2:$Z$132,$A167,'13-14 Teamsheets'!$C$2:$C$132,BE$1)+SUBS('14-15 Teamsheets'!$S$2:$Z$136,$A167,'14-15 Teamsheets'!$C$2:$C$136,BE$1)) &amp; ")"</f>
        <v>0(0)</v>
      </c>
      <c r="BF167" s="27" t="str">
        <f>(GOALS('08-09 Teamsheets'!$H$2:$R$92,$A167,'08-09 Teamsheets'!$C$2:$C$92,BE$1)+GOALS('09-10 Teamsheets'!$H$2:$R$98,$A167,'09-10 Teamsheets'!$C$2:$C$98,BE$1)+GOALS('10-11 Teamsheets'!$H$2:$R$107,$A167,'10-11 Teamsheets'!$C$2:$C$107,BE$1)+GOALS('11-12 Teamsheets'!$H$2:$R$119,$A167,'11-12 Teamsheets'!$C$2:$C$119,BE$1)+GOALS('12-13 Teamsheets'!$H$2:$R$126,$A167,'12-13 Teamsheets'!$C$2:$C$126,BE$1)+GOALS('13-14 Teamsheets'!$H$2:$R$132,$A167,'13-14 Teamsheets'!$C$2:$C$132,BE$1)+GOALS('14-15 Teamsheets'!$H$2:$R$136,$A167,'14-15 Teamsheets'!$C$2:$C$136,BE$1)) &amp; "(" &amp; (GOALS('08-09 Teamsheets'!$S$2:$Z$92,$A167,'08-09 Teamsheets'!$C$2:$C$92,BE$1)+GOALS('09-10 Teamsheets'!$S$2:$Z$98,$A167,'09-10 Teamsheets'!$C$2:$C$98,BE$1)+GOALS('10-11 Teamsheets'!$S$2:$Z$107,$A167,'10-11 Teamsheets'!$C$2:$C$107,BE$1)+GOALS('11-12 Teamsheets'!$S$2:$Z$119,$A167,'11-12 Teamsheets'!$C$2:$C$119,BE$1)+GOALS('12-13 Teamsheets'!$S$2:$Z$126,$A167,'12-13 Teamsheets'!$C$2:$C$126,BE$1)+GOALS('13-14 Teamsheets'!$S$2:$Z$132,$A167,'13-14 Teamsheets'!$C$2:$C$132,BE$1)+GOALS('14-15 Teamsheets'!$S$2:$Z$136,$A167,'14-15 Teamsheets'!$C$2:$C$136,BE$1)) &amp; ")"</f>
        <v>0(0)</v>
      </c>
      <c r="BG167" s="27">
        <f>Clean_sheet('08-09 Teamsheets'!$C$2:$H$92,$A167,BE$1)+Clean_sheet('09-10 Teamsheets'!$C$2:$H$98,$A167,BE$1)+Clean_sheet('10-11 Teamsheets'!$C$2:$H$107,$A167,BE$1)+Clean_sheet('11-12 Teamsheets'!$C$2:$H$119,$A167,BE$1)+Clean_sheet('12-13 Teamsheets'!$C$2:$H$126,$A167,BE$1)+Clean_sheet('13-14 Teamsheets'!$C$2:$H$132,$A167,BE$1)+Clean_sheet('14-15 Teamsheets'!$C$2:$H$136,$A167,BE$1)</f>
        <v>0</v>
      </c>
      <c r="BH167" s="27" t="str">
        <f>(CARDS('08-09 Teamsheets'!$H$2:$Z$92,$A167,$CX$2,'08-09 Teamsheets'!$C$2:$C$92,BE$1)+CARDS('09-10 Teamsheets'!$H$2:$Z$98,$A167,$CX$2,'09-10 Teamsheets'!$C$2:$C$98,BE$1)+CARDS('10-11 Teamsheets'!$H$2:$Z$107,$A167,$CX$2,'10-11 Teamsheets'!$C$2:$C$107,BE$1)+CARDS('11-12 Teamsheets'!$H$2:$Z$119,$A167,$CX$2,'11-12 Teamsheets'!$C$2:$C$119,BE$1)+CARDS('12-13 Teamsheets'!$H$2:$Z$126,$A167,$CX$2,'12-13 Teamsheets'!$C$2:$C$126,BE$1)+CARDS('13-14 Teamsheets'!$H$2:$Z$132,$A167,$CX$2,'13-14 Teamsheets'!$C$2:$C$132,BE$1)+CARDS('14-15 Teamsheets'!$H$2:$Z$136,$A167,$CX$2,'14-15 Teamsheets'!$C$2:$C$136,BE$1)) &amp; "(" &amp; (CARDS('08-09 Teamsheets'!$H$2:$Z$92,$A167,$CX$3,'08-09 Teamsheets'!$C$2:$C$92,BE$1)+CARDS('09-10 Teamsheets'!$H$2:$Z$98,$A167,$CX$3,'09-10 Teamsheets'!$C$2:$C$98,BE$1)+CARDS('10-11 Teamsheets'!$H$2:$Z$107,$A167,$CX$3,'10-11 Teamsheets'!$C$2:$C$107,BE$1)+CARDS('11-12 Teamsheets'!$H$2:$Z$119,$A167,$CX$3,'11-12 Teamsheets'!$C$2:$C$119,BE$1)+CARDS('12-13 Teamsheets'!$H$2:$Z$126,$A167,$CX$3,'12-13 Teamsheets'!$C$2:$C$126,BE$1)+CARDS('13-14 Teamsheets'!$H$2:$Z$132,$A167,$CX$3,'13-14 Teamsheets'!$C$2:$C$132,BE$1)+CARDS('14-15 Teamsheets'!$H$2:$Z$136,$A167,$CX$3,'14-15 Teamsheets'!$C$2:$C$136,BE$1)) &amp; ")"</f>
        <v>0(0)</v>
      </c>
      <c r="BI167" s="82">
        <f>MINS_PLAYED('08-09 Teamsheets'!$H$2:$R$92,$A167,'08-09 Teamsheets'!$C$2:$C$92,BE$1)+MINS_PLAYED('09-10 Teamsheets'!$H$2:$R$98,$A167,'09-10 Teamsheets'!$C$2:$C$98,BE$1)+ MINS_AS_SUB('08-09 Teamsheets'!$S$2:$Z$92,$A167,'08-09 Teamsheets'!$C$2:$C$92,BE$1)+ MINS_AS_SUB('09-10 Teamsheets'!$S$2:$Z$98,$A167,'09-10 Teamsheets'!$C$2:$C$98,BE$1)+MINS_PLAYED('10-11 Teamsheets'!$H$2:$R$107,$A167,'10-11 Teamsheets'!$C$2:$C$107,BE$1)+MINS_AS_SUB('10-11 Teamsheets'!$S$2:$Z$107,$A167,'10-11 Teamsheets'!$C$2:$C$107,BE$1)+MINS_PLAYED('11-12 Teamsheets'!$H$2:$R$119,$A167,'11-12 Teamsheets'!$C$2:$C$119,BE$1)+MINS_AS_SUB('11-12 Teamsheets'!$S$2:$Z$119,$A167,'11-12 Teamsheets'!$C$2:$C$119,BE$1)+MINS_PLAYED('12-13 Teamsheets'!$H$2:$R$126,$A167,'12-13 Teamsheets'!$C$2:$C$126,BE$1)+MINS_AS_SUB('12-13 Teamsheets'!$S$2:$Z$126,$A167,'12-13 Teamsheets'!$C$2:$C$126,BE$1)+MINS_PLAYED('13-14 Teamsheets'!$H$2:$R$132,$A167,'13-14 Teamsheets'!$C$2:$C$132,BE$1)+MINS_AS_SUB('13-14 Teamsheets'!$S$2:$Z$132,$A167,'13-14 Teamsheets'!$C$2:$C$132,BE$1)+MINS_PLAYED('14-15 Teamsheets'!$H$2:$R$136,$A167,'14-15 Teamsheets'!$C$2:$C$136,BE$1)+MINS_AS_SUB('14-15 Teamsheets'!$S$2:$Z$136,$A167,'14-15 Teamsheets'!$C$2:$C$136,BE$1)</f>
        <v>0</v>
      </c>
      <c r="BJ167" s="27" t="str">
        <f>(APPS('07-08 Teamsheets'!$H$2:$R$88,$A167,'07-08 Teamsheets'!$C$2:$C$88,BJ$1)+APPS('08-09 Teamsheets'!$H$2:$R$92,$A167,'08-09 Teamsheets'!$C$2:$C$92,BJ$1)+APPS('09-10 Teamsheets'!$H$2:$R$98,$A167,'09-10 Teamsheets'!$C$2:$C$98,BJ$1)+APPS('10-11 Teamsheets'!$H$2:$R$106,$A167,'10-11 Teamsheets'!$C$2:$C$106,BJ$1)+APPS('11-12 Teamsheets'!$H$2:$R$119,$A167,'11-12 Teamsheets'!$C$2:$C$119,BJ$1)+APPS('12-13 Teamsheets'!$H$2:$R$126,$A167,'12-13 Teamsheets'!$C$2:$C$126,BJ$1)+APPS('13-14 Teamsheets'!$H$2:$R$132,$A167,'13-14 Teamsheets'!$C$2:$C$132,BJ$1)+APPS('14-15 Teamsheets'!$H$2:$R$136,$A167,'14-15 Teamsheets'!$C$2:$C$136,BJ$1)) &amp; "(" &amp; (SUBS('07-08 Teamsheets'!$S$2:$Z$88,$A167,'07-08 Teamsheets'!$C$2:$C$88,BJ$1)+SUBS('08-09 Teamsheets'!$S$2:$Z$92,$A167,'08-09 Teamsheets'!$C$2:$C$92,BJ$1)+SUBS('09-10 Teamsheets'!$S$2:$Z$98,$A167,'09-10 Teamsheets'!$C$2:$C$98,BJ$1)+SUBS('10-11 Teamsheets'!$S$2:$Z$106,$A167,'10-11 Teamsheets'!$C$2:$C$106,BJ$1)+SUBS('11-12 Teamsheets'!$S$2:$Z$119,$A167,'11-12 Teamsheets'!$C$2:$C$119,BJ$1)+SUBS('12-13 Teamsheets'!$S$2:$Z$126,$A167,'12-13 Teamsheets'!$C$2:$C$126,BJ$1)+SUBS('13-14 Teamsheets'!$S$2:$Z$132,$A167,'13-14 Teamsheets'!$C$2:$C$132,BJ$1)+SUBS('14-15 Teamsheets'!$S$2:$Z$136,$A167,'14-15 Teamsheets'!$C$2:$C$136,BJ$1)) &amp; ")"</f>
        <v>0(0)</v>
      </c>
      <c r="BK167" s="27" t="str">
        <f>(GOALS('07-08 Teamsheets'!$H$2:$R$88,$A167,'07-08 Teamsheets'!$C$2:$C$88,BJ$1)+GOALS('08-09 Teamsheets'!$H$2:$R$92,$A167,'08-09 Teamsheets'!$C$2:$C$92,BJ$1)+GOALS('09-10 Teamsheets'!$H$2:$R$98,$A167,'09-10 Teamsheets'!$C$2:$C$98,BJ$1)+GOALS('10-11 Teamsheets'!$H$2:$R$106,$A167,'10-11 Teamsheets'!$C$2:$C$106,BJ$1)+GOALS('11-12 Teamsheets'!$H$2:$R$119,$A167,'11-12 Teamsheets'!$C$2:$C$119,BJ$1)+GOALS('12-13 Teamsheets'!$H$2:$R$126,$A167,'12-13 Teamsheets'!$C$2:$C$126,BJ$1)+GOALS('13-14 Teamsheets'!$H$2:$R$132,$A167,'13-14 Teamsheets'!$C$2:$C$132,BJ$1)+GOALS('14-15 Teamsheets'!$H$2:$R$136,$A167,'14-15 Teamsheets'!$C$2:$C$136,BJ$1)) &amp; "(" &amp; (GOALS('07-08 Teamsheets'!$S$2:$Z$88,$A167,'07-08 Teamsheets'!$C$2:$C$88,BJ$1)+GOALS('08-09 Teamsheets'!$S$2:$Z$92,$A167,'08-09 Teamsheets'!$C$2:$C$92,BJ$1)+GOALS('09-10 Teamsheets'!$S$2:$Z$98,$A167,'09-10 Teamsheets'!$C$2:$C$98,BJ$1)+GOALS('10-11 Teamsheets'!$S$2:$Z$106,$A167,'10-11 Teamsheets'!$C$2:$C$106,BJ$1)+GOALS('11-12 Teamsheets'!$S$2:$Z$119,$A167,'11-12 Teamsheets'!$C$2:$C$119,BJ$1)+GOALS('12-13 Teamsheets'!$S$2:$Z$126,$A167,'12-13 Teamsheets'!$C$2:$C$126,BJ$1)+GOALS('13-14 Teamsheets'!$S$2:$Z$132,$A167,'13-14 Teamsheets'!$C$2:$C$132,BJ$1)+GOALS('14-15 Teamsheets'!$S$2:$Z$136,$A167,'14-15 Teamsheets'!$C$2:$C$136,BJ$1)) &amp; ")"</f>
        <v>0(0)</v>
      </c>
      <c r="BL167" s="27">
        <f>Clean_sheet('07-08 Teamsheets'!$C$2:$H$92,$A167,BJ$1)+Clean_sheet('08-09 Teamsheets'!$C$2:$H$92,$A167,BJ$1)+Clean_sheet('09-10 Teamsheets'!$C$2:$H$98,$A167,BJ$1)+Clean_sheet('10-11 Teamsheets'!$C$2:$H$106,$A167,BJ$1)+Clean_sheet('11-12 Teamsheets'!$C$2:$H$119,$A167,BJ$1)+Clean_sheet('12-13 Teamsheets'!$C$2:$H$126,$A167,BJ$1)+Clean_sheet('13-14 Teamsheets'!$C$2:$H$132,$A167,BJ$1)+Clean_sheet('14-15 Teamsheets'!$C$2:$H$136,$A167,BJ$1)</f>
        <v>0</v>
      </c>
      <c r="BM167" s="27" t="str">
        <f>(CARDS('07-08 Teamsheets'!$H$2:$Z$88,$A167,$CX$2,'07-08 Teamsheets'!$C$2:$C$88,BJ$1)+CARDS('08-09 Teamsheets'!$H$2:$Z$92,$A167,$CX$2,'08-09 Teamsheets'!$C$2:$C$92,BJ$1)+CARDS('09-10 Teamsheets'!$H$2:$Z$98,$A167,$CX$2,'09-10 Teamsheets'!$C$2:$C$98,BJ$1)+CARDS('10-11 Teamsheets'!$H$2:$Z$106,$A167,$CX$2,'10-11 Teamsheets'!$C$2:$C$106,BJ$1)+CARDS('11-12 Teamsheets'!$H$2:$Z$119,$A167,$CX$2,'11-12 Teamsheets'!$C$2:$C$119,BJ$1)+CARDS('12-13 Teamsheets'!$H$2:$Z$126,$A167,$CX$2,'12-13 Teamsheets'!$C$2:$C$126,BJ$1)+CARDS('13-14 Teamsheets'!$H$2:$Z$132,$A167,$CX$2,'13-14 Teamsheets'!$C$2:$C$132,BJ$1)+CARDS('14-15 Teamsheets'!$H$2:$Z$136,$A167,$CX$2,'14-15 Teamsheets'!$C$2:$C$136,BJ$1)) &amp; "(" &amp; (CARDS('07-08 Teamsheets'!$H$2:$Z$88,$A167,$CX$3,'07-08 Teamsheets'!$C$2:$C$88,BJ$1)+CARDS('08-09 Teamsheets'!$H$2:$Z$92,$A167,$CX$3,'08-09 Teamsheets'!$C$2:$C$92,BJ$1)+CARDS('09-10 Teamsheets'!$H$2:$Z$98,$A167,$CX$3,'09-10 Teamsheets'!$C$2:$C$98,BJ$1)+CARDS('10-11 Teamsheets'!$H$2:$Z$106,$A167,$CX$3,'10-11 Teamsheets'!$C$2:$C$106,BJ$1)+CARDS('11-12 Teamsheets'!$H$2:$Z$119,$A167,$CX$3,'11-12 Teamsheets'!$C$2:$C$119,BJ$1)+CARDS('12-13 Teamsheets'!$H$2:$Z$126,$A167,$CX$3,'12-13 Teamsheets'!$C$2:$C$126,BJ$1)+CARDS('13-14 Teamsheets'!$H$2:$Z$132,$A167,$CX$3,'13-14 Teamsheets'!$C$2:$C$132,BJ$1)+CARDS('14-15 Teamsheets'!$H$2:$Z$136,$A167,$CX$3,'14-15 Teamsheets'!$C$2:$C$136,BJ$1)) &amp; ")"</f>
        <v>0(0)</v>
      </c>
      <c r="BN167" s="82">
        <f>MINS_PLAYED('07-08 Teamsheets'!$H$2:$R$88,$A167,'07-08 Teamsheets'!$C$2:$C$88,BJ$1)+MINS_PLAYED('08-09 Teamsheets'!$H$2:$R$92,$A167,'08-09 Teamsheets'!$C$2:$C$92,BJ$1)+MINS_PLAYED('09-10 Teamsheets'!$H$2:$R$98,$A167,'09-10 Teamsheets'!$C$2:$C$98,BJ$1)+MINS_PLAYED('10-11 Teamsheets'!$H$2:$R$106,$A167,'10-11 Teamsheets'!$C$2:$C$106,BJ$1)+MINS_PLAYED('11-12 Teamsheets'!$H$2:$R$119,$A167,'11-12 Teamsheets'!$C$2:$C$119,BJ$1)+MINS_PLAYED('12-13 Teamsheets'!$H$2:$R$126,$A167,'12-13 Teamsheets'!$C$2:$C$126,BJ$1)+MINS_PLAYED('13-14 Teamsheets'!$H$2:$R$132,$A167,'13-14 Teamsheets'!$C$2:$C$132,BJ$1)+MINS_PLAYED('14-15 Teamsheets'!$H$2:$R$136,$A167,'14-15 Teamsheets'!$C$2:$C$136,BJ$1)+MINS_AS_SUB('07-08 Teamsheets'!$S$2:$Z$88,$A167,'07-08 Teamsheets'!$C$2:$C$88,BJ$1)+MINS_AS_SUB('08-09 Teamsheets'!$S$2:$Z$92,$A167,'08-09 Teamsheets'!$C$2:$C$92,BJ$1)+MINS_AS_SUB('09-10 Teamsheets'!$S$2:$Z$98,$A167,'09-10 Teamsheets'!$C$2:$C$98,BJ$1)+MINS_AS_SUB('10-11 Teamsheets'!$S$2:$Z$106,$A167,'10-11 Teamsheets'!$C$2:$C$106,BJ$1)+MINS_AS_SUB('11-12 Teamsheets'!$S$2:$Z$119,$A167,'11-12 Teamsheets'!$C$2:$C$119,BJ$1)+MINS_AS_SUB('12-13 Teamsheets'!$S$2:$Z$126,$A167,'12-13 Teamsheets'!$C$2:$C$126,BJ$1)+MINS_AS_SUB('13-14 Teamsheets'!$S$2:$Z$132,$A167,'13-14 Teamsheets'!$C$2:$C$132,BJ$1)+MINS_AS_SUB('14-15 Teamsheets'!$S$2:$Z$136,$A167,'14-15 Teamsheets'!$C$2:$C$136,BJ$1)</f>
        <v>0</v>
      </c>
      <c r="BO167" s="27" t="str">
        <f>(APPS('07-08 Teamsheets'!$H$2:$R$88,$A167,'07-08 Teamsheets'!$C$2:$C$88,BO$1)+APPS('08-09 Teamsheets'!$H$2:$R$92,$A167,'08-09 Teamsheets'!$C$2:$C$92,BO$1)+APPS('09-10 Teamsheets'!$H$2:$R$98,$A167,'09-10 Teamsheets'!$C$2:$C$98,BO$1)+APPS('10-11 Teamsheets'!$H$2:$R$106,$A167,'10-11 Teamsheets'!$C$2:$C$106,BO$1)+APPS('11-12 Teamsheets'!$H$2:$R$119,$A167,'11-12 Teamsheets'!$C$2:$C$119,BO$1)+APPS('12-13 Teamsheets'!$H$2:$R$126,$A167,'12-13 Teamsheets'!$C$2:$C$126,BO$1)+APPS('13-14 Teamsheets'!$H$2:$R$132,$A167,'13-14 Teamsheets'!$C$2:$C$132,BO$1)+APPS('14-15 Teamsheets'!$H$2:$R$136,$A167,'14-15 Teamsheets'!$C$2:$C$136,BO$1)) &amp; "(" &amp; (SUBS('07-08 Teamsheets'!$S$2:$Z$88,$A167,'07-08 Teamsheets'!$C$2:$C$88,BO$1)+SUBS('08-09 Teamsheets'!$S$2:$Z$92,$A167,'08-09 Teamsheets'!$C$2:$C$92,BO$1)+SUBS('09-10 Teamsheets'!$S$2:$Z$98,$A167,'09-10 Teamsheets'!$C$2:$C$98,BO$1)+SUBS('10-11 Teamsheets'!$S$2:$Z$106,$A167,'10-11 Teamsheets'!$C$2:$C$106,BO$1)+SUBS('11-12 Teamsheets'!$S$2:$Z$119,$A167,'11-12 Teamsheets'!$C$2:$C$119,BO$1)+SUBS('12-13 Teamsheets'!$S$2:$Z$126,$A167,'12-13 Teamsheets'!$C$2:$C$126,BO$1)+SUBS('13-14 Teamsheets'!$S$2:$Z$132,$A167,'13-14 Teamsheets'!$C$2:$C$132,BO$1)+SUBS('14-15 Teamsheets'!$S$2:$Z$136,$A167,'14-15 Teamsheets'!$C$2:$C$136,BO$1)) &amp; ")"</f>
        <v>0(0)</v>
      </c>
      <c r="BP167" s="27" t="str">
        <f>(GOALS('07-08 Teamsheets'!$H$2:$R$88,$A167,'07-08 Teamsheets'!$C$2:$C$88,BO$1)+GOALS('08-09 Teamsheets'!$H$2:$R$92,$A167,'08-09 Teamsheets'!$C$2:$C$92,BO$1)+GOALS('09-10 Teamsheets'!$H$2:$R$98,$A167,'09-10 Teamsheets'!$C$2:$C$98,BO$1)+GOALS('10-11 Teamsheets'!$H$2:$R$106,$A167,'10-11 Teamsheets'!$C$2:$C$106,BO$1)+GOALS('11-12 Teamsheets'!$H$2:$R$119,$A167,'11-12 Teamsheets'!$C$2:$C$119,BO$1)+GOALS('12-13 Teamsheets'!$H$2:$R$126,$A167,'12-13 Teamsheets'!$C$2:$C$126,BO$1)+GOALS('13-14 Teamsheets'!$H$2:$R$132,$A167,'13-14 Teamsheets'!$C$2:$C$132,BO$1)+GOALS('14-15 Teamsheets'!$H$2:$R$136,$A167,'14-15 Teamsheets'!$C$2:$C$136,BO$1)) &amp; "(" &amp; (GOALS('07-08 Teamsheets'!$S$2:$Z$88,$A167,'07-08 Teamsheets'!$C$2:$C$88,BO$1)+GOALS('08-09 Teamsheets'!$S$2:$Z$92,$A167,'08-09 Teamsheets'!$C$2:$C$92,BO$1)+GOALS('09-10 Teamsheets'!$S$2:$Z$98,$A167,'09-10 Teamsheets'!$C$2:$C$98,BO$1)+GOALS('10-11 Teamsheets'!$S$2:$Z$106,$A167,'10-11 Teamsheets'!$C$2:$C$106,BO$1)+GOALS('11-12 Teamsheets'!$S$2:$Z$119,$A167,'11-12 Teamsheets'!$C$2:$C$119,BO$1)+GOALS('12-13 Teamsheets'!$S$2:$Z$126,$A167,'12-13 Teamsheets'!$C$2:$C$126,BO$1)+GOALS('13-14 Teamsheets'!$S$2:$Z$132,$A167,'13-14 Teamsheets'!$C$2:$C$132,BO$1)+GOALS('14-15 Teamsheets'!$S$2:$Z$136,$A167,'14-15 Teamsheets'!$C$2:$C$136,BO$1)) &amp; ")"</f>
        <v>0(0)</v>
      </c>
      <c r="BQ167" s="27">
        <f>Clean_sheet('07-08 Teamsheets'!$C$2:$H$92,$A167,BO$1)+Clean_sheet('08-09 Teamsheets'!$C$2:$H$92,$A167,BO$1)+Clean_sheet('09-10 Teamsheets'!$C$2:$H$98,$A167,BO$1)+Clean_sheet('10-11 Teamsheets'!$C$2:$H$106,$A167,BO$1)+Clean_sheet('11-12 Teamsheets'!$C$2:$H$119,$A167,BO$1)+Clean_sheet('12-13 Teamsheets'!$C$2:$H$126,$A167,BO$1)+Clean_sheet('13-14 Teamsheets'!$C$2:$H$132,$A167,BO$1)+Clean_sheet('14-15 Teamsheets'!$C$2:$H$136,$A167,BO$1)</f>
        <v>0</v>
      </c>
      <c r="BR167" s="27" t="str">
        <f>(CARDS('07-08 Teamsheets'!$H$2:$Z$88,$A167,$CX$2,'07-08 Teamsheets'!$C$2:$C$88,BO$1)+CARDS('08-09 Teamsheets'!$H$2:$Z$92,$A167,$CX$2,'08-09 Teamsheets'!$C$2:$C$92,BO$1)+CARDS('09-10 Teamsheets'!$H$2:$Z$98,$A167,$CX$2,'09-10 Teamsheets'!$C$2:$C$98,BO$1)+CARDS('10-11 Teamsheets'!$H$2:$Z$106,$A167,$CX$2,'10-11 Teamsheets'!$C$2:$C$106,BO$1)+CARDS('11-12 Teamsheets'!$H$2:$Z$119,$A167,$CX$2,'11-12 Teamsheets'!$C$2:$C$119,BO$1)+CARDS('12-13 Teamsheets'!$H$2:$Z$126,$A167,$CX$2,'12-13 Teamsheets'!$C$2:$C$126,BO$1)+CARDS('13-14 Teamsheets'!$H$2:$Z$132,$A167,$CX$2,'13-14 Teamsheets'!$C$2:$C$132,BO$1)+CARDS('14-15 Teamsheets'!$H$2:$Z$136,$A167,$CX$2,'14-15 Teamsheets'!$C$2:$C$136,BO$1)) &amp; "(" &amp; (CARDS('07-08 Teamsheets'!$H$2:$Z$88,$A167,$CX$3,'07-08 Teamsheets'!$C$2:$C$88,BO$1)+CARDS('08-09 Teamsheets'!$H$2:$Z$92,$A167,$CX$3,'08-09 Teamsheets'!$C$2:$C$92,BO$1)+CARDS('09-10 Teamsheets'!$H$2:$Z$98,$A167,$CX$3,'09-10 Teamsheets'!$C$2:$C$98,BO$1)+CARDS('10-11 Teamsheets'!$H$2:$Z$106,$A167,$CX$3,'10-11 Teamsheets'!$C$2:$C$106,BO$1)+CARDS('11-12 Teamsheets'!$H$2:$Z$119,$A167,$CX$3,'11-12 Teamsheets'!$C$2:$C$119,BO$1)+CARDS('12-13 Teamsheets'!$H$2:$Z$126,$A167,$CX$3,'12-13 Teamsheets'!$C$2:$C$126,BO$1)+CARDS('13-14 Teamsheets'!$H$2:$Z$132,$A167,$CX$3,'13-14 Teamsheets'!$C$2:$C$132,BO$1)+CARDS('14-15 Teamsheets'!$H$2:$Z$136,$A167,$CX$3,'14-15 Teamsheets'!$C$2:$C$136,BO$1)) &amp; ")"</f>
        <v>0(0)</v>
      </c>
      <c r="BS167" s="82">
        <f>MINS_PLAYED('07-08 Teamsheets'!$H$2:$R$88,$A167,'07-08 Teamsheets'!$C$2:$C$88,BO$1)+MINS_PLAYED('08-09 Teamsheets'!$H$2:$R$92,$A167,'08-09 Teamsheets'!$C$2:$C$92,BO$1)+MINS_PLAYED('09-10 Teamsheets'!$H$2:$R$98,$A167,'09-10 Teamsheets'!$C$2:$C$98,BO$1)+MINS_PLAYED('10-11 Teamsheets'!$H$2:$R$106,$A167,'10-11 Teamsheets'!$C$2:$C$106,BO$1)+MINS_PLAYED('11-12 Teamsheets'!$H$2:$R$119,$A167,'11-12 Teamsheets'!$C$2:$C$119,BO$1)+MINS_PLAYED('12-13 Teamsheets'!$H$2:$R$126,$A167,'12-13 Teamsheets'!$C$2:$C$126,BO$1)+MINS_PLAYED('13-14 Teamsheets'!$H$2:$R$132,$A167,'13-14 Teamsheets'!$C$2:$C$132,BO$1)+MINS_PLAYED('14-15 Teamsheets'!$H$2:$R$136,$A167,'14-15 Teamsheets'!$C$2:$C$136,BO$1)+MINS_AS_SUB('07-08 Teamsheets'!$S$2:$Z$88,$A167,'07-08 Teamsheets'!$C$2:$C$88,BO$1)+MINS_AS_SUB('08-09 Teamsheets'!$S$2:$Z$92,$A167,'08-09 Teamsheets'!$C$2:$C$92,BO$1)+MINS_AS_SUB('09-10 Teamsheets'!$S$2:$Z$98,$A167,'09-10 Teamsheets'!$C$2:$C$98,BO$1)+MINS_AS_SUB('10-11 Teamsheets'!$S$2:$Z$106,$A167,'10-11 Teamsheets'!$C$2:$C$106,BO$1)+MINS_AS_SUB('11-12 Teamsheets'!$S$2:$Z$119,$A167,'11-12 Teamsheets'!$C$2:$C$119,BO$1)+MINS_AS_SUB('12-13 Teamsheets'!$S$2:$Z$126,$A167,'12-13 Teamsheets'!$C$2:$C$126,BO$1)+MINS_AS_SUB('13-14 Teamsheets'!$S$2:$Z$132,$A167,'13-14 Teamsheets'!$C$2:$C$132,BO$1)+MINS_AS_SUB('14-15 Teamsheets'!$S$2:$Z$136,$A167,'14-15 Teamsheets'!$C$2:$C$136,BO$1)</f>
        <v>0</v>
      </c>
      <c r="BT167" s="71">
        <f>APPS('05-06 Teamsheets'!$H$2:$R$71,$A167,'05-06 Teamsheets'!$C$2:$C$71,B$1)+SUBS('05-06 Teamsheets'!$S$2:$W$71,$A167,'05-06 Teamsheets'!$C$2:$C$71,B$1)+APPS('06-07 Teamsheets'!$H$2:$R$83,$A167,'06-07 Teamsheets'!$C$2:$C$83,G$1)+SUBS('06-07 Teamsheets'!$S$2:$Z$83,$A167,'06-07 Teamsheets'!$C$2:$C$83,G$1)+APPS('07-08 Teamsheets'!$H$2:$R$88,$A167,'07-08 Teamsheets'!$C$2:$C$88,L$1)+SUBS('07-08 Teamsheets'!$S$2:$Z$88,$A167,'07-08 Teamsheets'!$C$2:$C$88,L$1)+APPS('08-09 Teamsheets'!$H$2:$R$92,$A167,'08-09 Teamsheets'!$C$2:$C$92,Q$1)+SUBS('08-09 Teamsheets'!$S$2:$Z$92,$A167,'08-09 Teamsheets'!$C$2:$C$92,Q$1)+APPS('09-10 Teamsheets'!$H$2:$R$98,$A167,'09-10 Teamsheets'!$C$2:$C$98,Q$1)+SUBS('09-10 Teamsheets'!$S$2:$Z$98,$A167,'09-10 Teamsheets'!$C$2:$C$98,Q$1)+APPS('10-11 Teamsheets'!$H$2:$R$107,$A167,'10-11 Teamsheets'!$C$2:$C$107,Q$1)+SUBS('10-11 Teamsheets'!$S$2:$Z$107,$A167,'10-11 Teamsheets'!$C$2:$C$107,Q$1)+APPS('11-12 Teamsheets'!$H$2:$R$119,$A167,'11-12 Teamsheets'!$C$2:$C$119,Q$1)+SUBS('11-12 Teamsheets'!$S$2:$Z$119,$A167,'11-12 Teamsheets'!$C$2:$C$119,Q$1)+APPS('12-13 Teamsheets'!$H$2:$R$126,$A167,'12-13 Teamsheets'!$C$2:$C$126,Q$1)+SUBS('12-13 Teamsheets'!$S$2:$Z$126,$A167,'12-13 Teamsheets'!$C$2:$C$126,Q$1)+APPS('13-14 Teamsheets'!$H$2:$R$132,$A167,'13-14 Teamsheets'!$C$2:$C$132,Q$1)+SUBS('13-14 Teamsheets'!$S$2:$Z$132,$A167,'13-14 Teamsheets'!$C$2:$C$132,Q$1)+APPS('14-15 Teamsheets'!$H$2:$R$136,$A167,'14-15 Teamsheets'!$C$2:$C$136,Q$1)+SUBS('14-15 Teamsheets'!$S$2:$Z$136,$A167,'14-15 Teamsheets'!$C$2:$C$136,Q$1)</f>
        <v>14</v>
      </c>
      <c r="BU167" s="132">
        <v>1</v>
      </c>
      <c r="BV167" s="27">
        <f>APPS('07-08 Teamsheets'!$H$2:$R$88,$A167,'07-08 Teamsheets'!$C$2:$C$88,AZ$1)+SUBS('07-08 Teamsheets'!$S$2:$Z$88,$A167,'07-08 Teamsheets'!$C$2:$C$88,AZ$1)+APPS('11-12 Teamsheets'!$H$2:$R$119,$A167,'11-12 Teamsheets'!$C$2:$C$119,AZ$1)+SUBS('11-12 Teamsheets'!$S$2:$Z$119,$A167,'11-12 Teamsheets'!$C$2:$C$119,AZ$1)+APPS('12-13 Teamsheets'!$H$2:$R$126,$A167,'12-13 Teamsheets'!$C$2:$C$126,AZ$1)+SUBS('12-13 Teamsheets'!$S$2:$Z$126,$A167,'12-13 Teamsheets'!$C$2:$C$126,AZ$1)+APPS('13-14 Teamsheets'!$H$2:$R$132,$A167,'13-14 Teamsheets'!$C$2:$C$132,AZ$1)+SUBS('13-14 Teamsheets'!$S$2:$Z$132,$A167,'13-14 Teamsheets'!$C$2:$C$132,AZ$1)+APPS('14-15 Teamsheets'!$H$2:$R$136,$A167,'14-15 Teamsheets'!$C$2:$C$136,AZ$1)+SUBS('14-15 Teamsheets'!$S$2:$Z$136,$A167,'14-15 Teamsheets'!$C$2:$C$136,AZ$1)+APPS('08-09 Teamsheets'!$H$2:$R$92,$A167,'08-09 Teamsheets'!$C$2:$C$92,BE$1)+APPS('09-10 Teamsheets'!$H$2:$R$98,$A167,'09-10 Teamsheets'!$C$2:$C$98,BE$1)+SUBS('08-09 Teamsheets'!$S$2:$Z$92,$A167,'08-09 Teamsheets'!$C$2:$C$92,BE$1)+SUBS('09-10 Teamsheets'!$S$2:$Z$98,$A167,'09-10 Teamsheets'!$C$2:$C$98,BE$1)+APPS('10-11 Teamsheets'!$H$2:$R$107,$A167,'10-11 Teamsheets'!$C$2:$C$107,BE$1)+SUBS('10-11 Teamsheets'!$S$2:$Z$107,$A167,'10-11 Teamsheets'!$C$2:$C$107,BE$1)+APPS('11-12 Teamsheets'!$H$2:$R$119,$A167,'11-12 Teamsheets'!$C$2:$C$119,BE$1)+SUBS('11-12 Teamsheets'!$S$2:$Z$119,$A167,'11-12 Teamsheets'!$C$2:$C$119,BE$1)+APPS('12-13 Teamsheets'!$H$2:$R$126,$A167,'12-13 Teamsheets'!$C$2:$C$126,BE$1)+SUBS('12-13 Teamsheets'!$S$2:$Z$126,$A167,'12-13 Teamsheets'!$C$2:$C$126,BE$1)+APPS('13-14 Teamsheets'!$H$2:$R$132,$A167,'13-14 Teamsheets'!$C$2:$C$132,BE$1)+SUBS('13-14 Teamsheets'!$S$2:$Z$132,$A167,'13-14 Teamsheets'!$C$2:$C$132,BE$1)+APPS('14-15 Teamsheets'!$H$2:$R$136,$A167,'14-15 Teamsheets'!$C$2:$C$136,BE$1)+SUBS('14-15 Teamsheets'!$S$2:$Z$136,$A167,'14-15 Teamsheets'!$C$2:$C$136,BE$1)</f>
        <v>0</v>
      </c>
      <c r="BW167" s="27">
        <f>APPS('07-08 Teamsheets'!$H$2:$R$88,$A167,'07-08 Teamsheets'!$C$2:$C$88,BJ$1)+APPS('08-09 Teamsheets'!$H$2:$R$92,$A167,'08-09 Teamsheets'!$C$2:$C$92,BJ$1)+APPS('09-10 Teamsheets'!$H$2:$R$98,$A167,'09-10 Teamsheets'!$C$2:$C$98,BJ$1)+SUBS('07-08 Teamsheets'!$S$2:$Z$88,$A167,'07-08 Teamsheets'!$C$2:$C$88,BJ$1)+SUBS('08-09 Teamsheets'!$S$2:$Z$92,$A167,'08-09 Teamsheets'!$C$2:$C$92,BJ$1)+SUBS('09-10 Teamsheets'!$S$2:$Z$98,$A167,'09-10 Teamsheets'!$C$2:$C$98,BJ$1)+APPS('10-11 Teamsheets'!$H$2:$R$107,$A167,'10-11 Teamsheets'!$C$2:$C$107,BJ$1)+SUBS('10-11 Teamsheets'!$S$2:$Z$107,$A167,'10-11 Teamsheets'!$C$2:$C$107,BJ$1)+APPS('11-12 Teamsheets'!$H$2:$R$119,$A167,'11-12 Teamsheets'!$C$2:$C$119,BJ$1)+SUBS('11-12 Teamsheets'!$S$2:$Z$111,$A167,'11-12 Teamsheets'!$C$2:$C$119,BJ$1)+APPS('12-13 Teamsheets'!$H$2:$R$126,$A167,'12-13 Teamsheets'!$C$2:$C$126,BJ$1)+SUBS('12-13 Teamsheets'!$S$2:$Z$118,$A167,'12-13 Teamsheets'!$C$2:$C$126,BJ$1)+APPS('13-14 Teamsheets'!$H$2:$R$132,$A167,'13-14 Teamsheets'!$C$2:$C$132,BJ$1)+SUBS('13-14 Teamsheets'!$S$2:$Z$124,$A167,'13-14 Teamsheets'!$C$2:$C$132,BJ$1)+APPS('14-15 Teamsheets'!$H$2:$R$136,$A167,'14-15 Teamsheets'!$C$2:$C$136,BJ$1)+SUBS('14-15 Teamsheets'!$S$2:$Z$128,$A167,'14-15 Teamsheets'!$C$2:$C$136,BJ$1)</f>
        <v>0</v>
      </c>
      <c r="BX167" s="27">
        <f>APPS('07-08 Teamsheets'!$H$2:$R$88,$A167,'07-08 Teamsheets'!$C$2:$C$88,BO$1)+APPS('08-09 Teamsheets'!$H$2:$R$92,$A167,'08-09 Teamsheets'!$C$2:$C$92,BO$1)+APPS('09-10 Teamsheets'!$H$2:$R$98,$A167,'09-10 Teamsheets'!$C$2:$C$98,BO$1)+SUBS('07-08 Teamsheets'!$S$2:$Z$88,$A167,'07-08 Teamsheets'!$C$2:$C$88,BO$1)+SUBS('08-09 Teamsheets'!$S$2:$Z$92,$A167,'08-09 Teamsheets'!$C$2:$C$92,BO$1)+SUBS('09-10 Teamsheets'!$S$2:$Z$98,$A167,'09-10 Teamsheets'!$C$2:$C$98,BO$1)+APPS('10-11 Teamsheets'!$H$2:$R$107,$A167,'10-11 Teamsheets'!$C$2:$C$107,BO$1)+SUBS('10-11 Teamsheets'!$S$2:$Z$107,$A167,'10-11 Teamsheets'!$C$2:$C$107,BO$1)+APPS('11-12 Teamsheets'!$H$2:$R$119,$A167,'11-12 Teamsheets'!$C$2:$C$119,BO$1)+SUBS('11-12 Teamsheets'!$S$2:$Z$119,$A167,'11-12 Teamsheets'!$C$2:$C$119,BO$1)+APPS('12-13 Teamsheets'!$H$2:$R$126,$A167,'12-13 Teamsheets'!$C$2:$C$126,BO$1)+SUBS('12-13 Teamsheets'!$S$2:$Z$126,$A167,'12-13 Teamsheets'!$C$2:$C$126,BO$1)+APPS('13-14 Teamsheets'!$H$2:$R$132,$A167,'13-14 Teamsheets'!$C$2:$C$132,BO$1)+SUBS('13-14 Teamsheets'!$S$2:$Z$132,$A167,'13-14 Teamsheets'!$C$2:$C$132,BO$1)+APPS('14-15 Teamsheets'!$H$2:$R$136,$A167,'14-15 Teamsheets'!$C$2:$C$136,BO$1)+SUBS('14-15 Teamsheets'!$S$2:$Z$136,$A167,'14-15 Teamsheets'!$C$2:$C$136,BO$1)</f>
        <v>0</v>
      </c>
      <c r="BY167" s="28">
        <f t="shared" si="55"/>
        <v>1</v>
      </c>
      <c r="BZ167" s="27" t="str">
        <f>(APPS('05-06 Teamsheets'!$H$2:$R$71,$A167) + APPS('06-07 Teamsheets'!$H$2:$R$83,$A167) +APPS('07-08 Teamsheets'!$H$2:$R$88,$A167) + APPS('08-09 Teamsheets'!$H$2:$R$92,$A167)+APPS('09-10 Teamsheets'!$H$2:$R$98,$A167)+APPS('10-11 Teamsheets'!$H$2:$R$107,$A167)+APPS('11-12 Teamsheets'!$H$2:$R$119,$A167)+APPS('12-13 Teamsheets'!$H$2:$R$126,$A167)+APPS('13-14 Teamsheets'!$H$2:$R$132,$A167)+APPS('14-15 Teamsheets'!$H$2:$R$136,$A167)) &amp; "(" &amp; (SUBS('05-06 Teamsheets'!$S$2:$W$71,$A167)+SUBS('06-07 Teamsheets'!$S$2:$Z$83,$A167)+SUBS('07-08 Teamsheets'!$S$2:$Z$88,$A167) +SUBS('08-09 Teamsheets'!$S$2:$Z$92,$A167)+SUBS('09-10 Teamsheets'!$S$2:$Z$98,$A167)+SUBS('10-11 Teamsheets'!$S$2:$Z$107,$A167)+SUBS('11-12 Teamsheets'!$S$2:$Z$119,$A167)+SUBS('12-13 Teamsheets'!$S$2:$Z$126,$A167)+SUBS('13-14 Teamsheets'!$S$2:$Z$132,$A167)+SUBS('14-15 Teamsheets'!$S$2:$Z$136,$A167)) &amp; ")"</f>
        <v>7(8)</v>
      </c>
      <c r="CA167" s="28">
        <f t="shared" si="56"/>
        <v>15</v>
      </c>
      <c r="CB167" s="71">
        <f>GOALS('05-06 Teamsheets'!$H$2:$W$71,$A167,'05-06 Teamsheets'!$C$2:$C$71,B$1)+GOALS('06-07 Teamsheets'!$H$2:$Z$83,$A167,'06-07 Teamsheets'!$C$2:$C$83,G$1)+GOALS('07-08 Teamsheets'!$H$2:$Z$88,$A167,'07-08 Teamsheets'!$C$2:$C$88,L$1)+GOALS('08-09 Teamsheets'!$H$2:$Z$92,$A167,'08-09 Teamsheets'!$C$2:$C$92,Q$1)+GOALS('09-10 Teamsheets'!$H$2:$Z$98,$A167,'09-10 Teamsheets'!$C$2:$C$98,Q$1)+GOALS('10-11 Teamsheets'!$H$2:$Z$107,$A167,'10-11 Teamsheets'!$C$2:$C$107,Q$1)+GOALS('11-12 Teamsheets'!$H$2:$Z$119,$A167,'11-12 Teamsheets'!$C$2:$C$119,Q$1)+GOALS('12-13 Teamsheets'!$H$2:$Z$126,$A167,'12-13 Teamsheets'!$C$2:$C$126,Q$1)+GOALS('13-14 Teamsheets'!$H$2:$Z$132,$A167,'13-14 Teamsheets'!$C$2:$C$132,Q$1)+GOALS('14-15 Teamsheets'!$H$2:$Z$136,$A167,'14-15 Teamsheets'!$C$2:$C$136,Q$1)</f>
        <v>3</v>
      </c>
      <c r="CC167" s="27">
        <f>GOALS('05-06 Teamsheets'!$H$2:$W$71,$A167,'05-06 Teamsheets'!$C$2:$C$71,V$1)+GOALS('05-06 Teamsheets'!$H$2:$W$71,$A167,'05-06 Teamsheets'!$C$2:$C$71,AA$1)+GOALS('06-07 Teamsheets'!$H$2:$Z$83,$A167,'06-07 Teamsheets'!$C$2:$C$83,AF$1)+GOALS('06-07 Teamsheets'!$H$2:$Z$83,$A167,'06-07 Teamsheets'!$C$2:$C$83,AK$1)+GOALS('07-08 Teamsheets'!$H$2:$Z$88,$A167,'07-08 Teamsheets'!$C$2:$C$88,AP$1)+GOALS('07-08 Teamsheets'!$H$2:$Z$88,$A167,'07-08 Teamsheets'!$C$2:$C$88,AU$1)+GOALS('07-08 Teamsheets'!$H$2:$Z$88,$A167,'07-08 Teamsheets'!$C$2:$C$88,AZ$1)+GOALS('11-12 Teamsheets'!$H$2:$Z$119,$A167,'11-12 Teamsheets'!$C$2:$C$119,AZ$1)+GOALS('12-13 Teamsheets'!$H$2:$Z$120,$A167,'12-13 Teamsheets'!$C$2:$C$120,AZ$1)+GOALS('13-14 Teamsheets'!$H$2:$Z$126,$A167,'13-14 Teamsheets'!$C$2:$C$126,AZ$1)+GOALS('14-15 Teamsheets'!$H$2:$Z$130,$A167,'14-15 Teamsheets'!$C$2:$C$130,AZ$1)+GOALS('08-09 Teamsheets'!$H$2:$Z$92,$A167,'08-09 Teamsheets'!$C$2:$C$92,BE$1)+GOALS('09-10 Teamsheets'!$H$2:$Z$98,$A167,'09-10 Teamsheets'!$C$2:$C$98,BE$1)+GOALS('10-11 Teamsheets'!$H$2:$Z$107,$A167,'10-11 Teamsheets'!$C$2:$C$107,BE$1)+GOALS('11-12 Teamsheets'!$H$2:$Z$119,$A167,'11-12 Teamsheets'!$C$2:$C$119,BE$1)+GOALS('12-13 Teamsheets'!$H$2:$Z$126,$A167,'12-13 Teamsheets'!$C$2:$C$126,BE$1)+GOALS('13-14 Teamsheets'!$H$2:$Z$132,$A167,'13-14 Teamsheets'!$C$2:$C$132,BE$1)+GOALS('14-15 Teamsheets'!$H$2:$Z$136,$A167,'14-15 Teamsheets'!$C$2:$C$136,BE$1)</f>
        <v>0</v>
      </c>
      <c r="CD167" s="27">
        <f>GOALS('07-08 Teamsheets'!$H$2:$Z$88,$A167,'07-08 Teamsheets'!$C$2:$C$88,BJ$1)
+GOALS('08-09 Teamsheets'!$H$2:$Z$92,$A167,'08-09 Teamsheets'!$C$2:$C$92,BJ$1)
+GOALS('09-10 Teamsheets'!$H$2:$Z$98,$A167,'09-10 Teamsheets'!$C$2:$C$98,BJ$1)
+GOALS('10-11 Teamsheets'!$H$2:$Z$107,$A167,'10-11 Teamsheets'!$C$2:$C$107,BJ$1)
+GOALS('11-12 Teamsheets'!$H$2:$Z$119,$A167,'11-12 Teamsheets'!$C$2:$C$119,BJ$1)
+GOALS('12-13 Teamsheets'!$H$2:$Z$124,$A167,'12-13 Teamsheets'!$C$2:$C$124,BJ$1)+GOALS('13-14 Teamsheets'!$H$2:$Z$130,$A167,'13-14 Teamsheets'!$C$2:$C$130,BJ$1)+GOALS('14-15 Teamsheets'!$H$2:$Z$134,$A167,'14-15 Teamsheets'!$C$2:$C$134,BJ$1)
+GOALS('07-08 Teamsheets'!$H$2:$Z$88,$A167,'07-08 Teamsheets'!$C$2:$C$88,BO$1)
+GOALS('08-09 Teamsheets'!$H$2:$Z$92,$A167,'08-09 Teamsheets'!$C$2:$C$92,BO$1)
+GOALS('09-10 Teamsheets'!$H$2:$Z$98,$A167,'09-10 Teamsheets'!$C$2:$C$98,BO$1)
+GOALS('10-11 Teamsheets'!$H$2:$Z$107,$A167,'10-11 Teamsheets'!$C$2:$C$107,BO$1)
+GOALS('11-12 Teamsheets'!$H$2:$Z$119,$A167,'11-12 Teamsheets'!$C$2:$C$119,BO$1)
+GOALS('12-13 Teamsheets'!$H$2:$Z$126,$A167,'12-13 Teamsheets'!$C$2:$C$126,BO$1)+GOALS('13-14 Teamsheets'!$H$2:$Z$132,$A167,'13-14 Teamsheets'!$C$2:$C$132,BO$1)+GOALS('14-15 Teamsheets'!$H$2:$Z$136,$A167,'14-15 Teamsheets'!$C$2:$C$136,BO$1)</f>
        <v>0</v>
      </c>
      <c r="CE167" s="28">
        <f t="shared" si="57"/>
        <v>0</v>
      </c>
      <c r="CF167" s="27" t="str">
        <f>(GOALS('05-06 Teamsheets'!$H$2:$R$71,$A167) +GOALS('06-07 Teamsheets'!$H$2:$R$83,$A167) +  GOALS('07-08 Teamsheets'!$H$2:$R$88,$A167) + GOALS('08-09 Teamsheets'!$H$2:$R$92,$A167)+GOALS('09-10 Teamsheets'!$H$2:$R$98,$A167)+GOALS('10-11 Teamsheets'!$H$2:$R$107,$A167)+GOALS('11-12 Teamsheets'!$H$2:$R$119,$A167)+GOALS('12-13 Teamsheets'!$H$2:$R$126,$A167)+GOALS('13-14 Teamsheets'!$H$2:$R$132,$A167)+GOALS('14-15 Teamsheets'!$H$2:$R$136,$A167)) &amp; "(" &amp; (GOALS('05-06 Teamsheets'!$S$2:$W$71,$A167)+GOALS('06-07 Teamsheets'!$S$2:$Z$83,$A167)+GOALS('07-08 Teamsheets'!$S$2:$Z$88,$A167)+GOALS('08-09 Teamsheets'!$S$2:$Z$92,$A167)+GOALS('09-10 Teamsheets'!$S$2:$Z$98,$A167)+GOALS('10-11 Teamsheets'!$S$2:$Z$107,$A167)+GOALS('11-12 Teamsheets'!$S$2:$Z$119,$A167)+GOALS('12-13 Teamsheets'!$S$2:$Z$126,$A167)+GOALS('13-14 Teamsheets'!$S$2:$Z$132,$A167)+GOALS('14-15 Teamsheets'!$S$2:$Z$136,$A167)) &amp; ")"</f>
        <v>1(2)</v>
      </c>
      <c r="CG167" s="28">
        <f t="shared" si="58"/>
        <v>3</v>
      </c>
      <c r="CH167" s="71">
        <f t="shared" si="35"/>
        <v>0</v>
      </c>
      <c r="CI167" s="83">
        <f t="shared" si="36"/>
        <v>0</v>
      </c>
      <c r="CJ167" s="77">
        <f t="shared" si="37"/>
        <v>0</v>
      </c>
      <c r="CK167" s="74" t="str">
        <f>(CARDS('05-06 Teamsheets'!$H$2:$W$71,$A167,$CX$2)+CARDS('06-07 Teamsheets'!$H$2:$Z$83,$A167,$CX$2)+CARDS('07-08 Teamsheets'!$H$2:$Z$88,$A167,$CX$2)+CARDS('08-09 Teamsheets'!$H$2:$Z$92,$A167,$CX$2)+CARDS('09-10 Teamsheets'!$H$2:$Z$98,$A167,$CX$2)+CARDS('10-11 Teamsheets'!$H$2:$Z$107,$A167,$CX$2)+CARDS('11-12 Teamsheets'!$H$2:$Z$119,$A167,$CX$2)+CARDS('12-13 Teamsheets'!$H$2:$Z$126,$A167,$CX$2)+CARDS('13-14 Teamsheets'!$H$2:$Z$130,$A167,$CX$2)) &amp; "(" &amp; (CARDS('05-06 Teamsheets'!$H$2:$W$71,$A167,$CX$3)+CARDS('06-07 Teamsheets'!$H$2:$Z$83,$A167,$CX$3)+CARDS('07-08 Teamsheets'!$H$2:$Z$88,$A167,$CX$3)+CARDS('08-09 Teamsheets'!$H$2:$Z$92,$A167,$CX$3)+CARDS('09-10 Teamsheets'!$H$2:$Z$98,$A167,$CX$3)+CARDS('10-11 Teamsheets'!$H$2:$Z$107,$A167,$CX$3)+CARDS('11-12 Teamsheets'!$H$2:$Z$119,$A167,$CX$3)+CARDS('13-14 Teamsheets'!$H$2:$Z$130,$A167,$CX$3)) &amp; ")"</f>
        <v>0(0)</v>
      </c>
      <c r="CL167" s="28">
        <f t="shared" si="53"/>
        <v>726</v>
      </c>
      <c r="CM167" s="28">
        <f t="shared" si="59"/>
        <v>20</v>
      </c>
      <c r="CN167" s="77">
        <f t="shared" si="54"/>
        <v>746</v>
      </c>
      <c r="CO167" s="28">
        <f t="shared" si="51"/>
        <v>49.733333333333334</v>
      </c>
      <c r="CP167" s="28">
        <f t="shared" si="52"/>
        <v>0.2</v>
      </c>
      <c r="CQ167" s="77">
        <f t="shared" si="24"/>
        <v>248.66666666666666</v>
      </c>
      <c r="CS167" s="71">
        <f t="shared" si="48"/>
        <v>91</v>
      </c>
      <c r="CT167" s="83">
        <f t="shared" si="49"/>
        <v>96</v>
      </c>
      <c r="CU167" s="77">
        <f t="shared" si="50"/>
        <v>44</v>
      </c>
    </row>
    <row r="168" spans="1:102" x14ac:dyDescent="0.2">
      <c r="A168" s="25" t="s">
        <v>1504</v>
      </c>
      <c r="B168" s="27" t="s">
        <v>1635</v>
      </c>
      <c r="C168" s="27" t="s">
        <v>1635</v>
      </c>
      <c r="D168" s="27">
        <v>0</v>
      </c>
      <c r="E168" s="27" t="s">
        <v>1635</v>
      </c>
      <c r="F168" s="82">
        <v>0</v>
      </c>
      <c r="G168" s="27" t="s">
        <v>1635</v>
      </c>
      <c r="H168" s="27" t="s">
        <v>1635</v>
      </c>
      <c r="I168" s="27">
        <v>0</v>
      </c>
      <c r="J168" s="27" t="s">
        <v>1635</v>
      </c>
      <c r="K168" s="82">
        <v>0</v>
      </c>
      <c r="L168" s="27" t="s">
        <v>1635</v>
      </c>
      <c r="M168" s="27" t="s">
        <v>1635</v>
      </c>
      <c r="N168" s="27">
        <v>0</v>
      </c>
      <c r="O168" s="27" t="s">
        <v>1635</v>
      </c>
      <c r="P168" s="82">
        <v>0</v>
      </c>
      <c r="Q168" s="27" t="str">
        <f>(APPS('08-09 Teamsheets'!$H$2:$R$92,$A168,'08-09 Teamsheets'!$C$2:$C$92,Q$1)+APPS('09-10 Teamsheets'!$H$2:$R$98,$A168,'09-10 Teamsheets'!$C$2:$C$98,Q$1)+APPS('10-11 Teamsheets'!$H$2:$R$107,$A168,'10-11 Teamsheets'!$C$2:$C$107,Q$1)+APPS('11-12 Teamsheets'!$H$2:$R$119,$A168,'11-12 Teamsheets'!$C$2:$C$119,Q$1)+APPS('12-13 Teamsheets'!$H$2:$R$126,$A168,'12-13 Teamsheets'!$C$2:$C$126,Q$1)+APPS('13-14 Teamsheets'!$H$2:$R$132,$A168,'13-14 Teamsheets'!$C$2:$C$132,Q$1)+APPS('14-15 Teamsheets'!$H$2:$R$136,$A168,'14-15 Teamsheets'!$C$2:$C$136,Q$1)) &amp; "(" &amp; (SUBS('08-09 Teamsheets'!$S$2:$Z$92,$A168,'08-09 Teamsheets'!$C$2:$C$92,Q$1)+SUBS('09-10 Teamsheets'!$S$2:$Z$98,$A168,'09-10 Teamsheets'!$C$2:$C$98,Q$1)+SUBS('10-11 Teamsheets'!$S$2:$Z$107,$A168,'10-11 Teamsheets'!$C$2:$C$107,Q$1)+SUBS('11-12 Teamsheets'!$S$2:$Z$119,$A168,'11-12 Teamsheets'!$C$2:$C$119,Q$1)+SUBS('12-13 Teamsheets'!$S$2:$Z$126,$A168,'12-13 Teamsheets'!$C$2:$C$126,Q$1)+SUBS('13-14 Teamsheets'!$S$2:$Z$132,$A168,'13-14 Teamsheets'!$C$2:$C$132,Q$1)+SUBS('14-15 Teamsheets'!$S$2:$Z$136,$A168,'14-15 Teamsheets'!$C$2:$C$136,Q$1)) &amp; ")"</f>
        <v>3(4)</v>
      </c>
      <c r="R168" s="27" t="str">
        <f>(GOALS('08-09 Teamsheets'!$H$2:$R$92,$A168,'08-09 Teamsheets'!$C$2:$C$92,Q$1)+GOALS('09-10 Teamsheets'!$H$2:$R$98,$A168,'09-10 Teamsheets'!$C$2:$C$98,Q$1)+GOALS('10-11 Teamsheets'!$H$2:$R$107,$A168,'10-11 Teamsheets'!$C$2:$C$107,Q$1)+GOALS('11-12 Teamsheets'!$H$2:$R$119,$A168,'11-12 Teamsheets'!$C$2:$C$119,Q$1)+GOALS('12-13 Teamsheets'!$H$2:$R$126,$A168,'12-13 Teamsheets'!$C$2:$C$126,Q$1)+GOALS('13-14 Teamsheets'!$H$2:$R$132,$A168,'13-14 Teamsheets'!$C$2:$C$132,Q$1)+GOALS('14-15 Teamsheets'!$H$2:$R$136,$A168,'14-15 Teamsheets'!$C$2:$C$136,Q$1)) &amp; "(" &amp; (GOALS('08-09 Teamsheets'!$S$2:$Z$92,$A168,'08-09 Teamsheets'!$C$2:$C$92,Q$1)+GOALS('09-10 Teamsheets'!$S$2:$Z$98,$A168,'09-10 Teamsheets'!$C$2:$C$98,Q$1)+GOALS('10-11 Teamsheets'!$S$2:$Z$107,$A168,'10-11 Teamsheets'!$C$2:$C$107,Q$1)+GOALS('11-12 Teamsheets'!$S$2:$Z$119,$A168,'11-12 Teamsheets'!$C$2:$C$119,Q$1)+GOALS('12-13 Teamsheets'!$S$2:$Z$126,$A168,'12-13 Teamsheets'!$C$2:$C$126,Q$1)+GOALS('13-14 Teamsheets'!$S$2:$Z$132,$A168,'13-14 Teamsheets'!$C$2:$C$132,Q$1)+GOALS('14-15 Teamsheets'!$S$2:$Z$136,$A168,'14-15 Teamsheets'!$C$2:$C$136,Q$1)) &amp; ")"</f>
        <v>0(0)</v>
      </c>
      <c r="S168" s="27">
        <f>Clean_sheet('08-09 Teamsheets'!$C$2:$H$92,$A168,Q$1)+Clean_sheet('09-10 Teamsheets'!$C$2:$H$98,$A168,Q$1)+Clean_sheet('10-11 Teamsheets'!$C$2:$H$107,$A168,Q$1)+Clean_sheet('11-12 Teamsheets'!$C$2:$H$119,$A168,Q$1)+Clean_sheet('12-13 Teamsheets'!$C$2:$H$126,$A168,Q$1)+Clean_sheet('13-14 Teamsheets'!$C$2:$H$132,$A168,Q$1)+Clean_sheet('14-15 Teamsheets'!$C$2:$H$136,$A168,Q$1)</f>
        <v>0</v>
      </c>
      <c r="T168" s="27" t="str">
        <f>(CARDS('08-09 Teamsheets'!$H$2:$Z$92,$A168,$CX$2,'08-09 Teamsheets'!$C$2:$C$92,Q$1)+CARDS('09-10 Teamsheets'!$H$2:$Z$98,$A168,$CX$2,'09-10 Teamsheets'!$C$2:$C$98,Q$1)+CARDS('10-11 Teamsheets'!$H$2:$Z$107,$A168,$CX$2,'10-11 Teamsheets'!$C$2:$C$107,Q$1)+CARDS('11-12 Teamsheets'!$H$2:$Z$119,$A168,$CX$2,'11-12 Teamsheets'!$C$2:$C$119,Q$1)+CARDS('12-13 Teamsheets'!$H$2:$Z$126,$A168,$CX$2,'12-13 Teamsheets'!$C$2:$C$126,Q$1)+CARDS('13-14 Teamsheets'!$H$2:$Z$132,$A168,$CX$2,'13-14 Teamsheets'!$C$2:$C$132,Q$1)+CARDS('14-15 Teamsheets'!$H$2:$Z$136,$A168,$CX$2,'14-15 Teamsheets'!$C$2:$C$136,Q$1)) &amp; "(" &amp; (CARDS('08-09 Teamsheets'!$H$2:$Z$92,$A168,$CX$3,'08-09 Teamsheets'!$C$2:$C$92,Q$1)+CARDS('09-10 Teamsheets'!$H$2:$Z$98,$A168,$CX$3,'09-10 Teamsheets'!$C$2:$C$98,Q$1)+CARDS('10-11 Teamsheets'!$H$2:$Z$107,$A168,$CX$3,'10-11 Teamsheets'!$C$2:$C$107,Q$1)+CARDS('11-12 Teamsheets'!$H$2:$Z$119,$A168,$CX$3,'11-12 Teamsheets'!$C$2:$C$119,Q$1)+CARDS('12-13 Teamsheets'!$H$2:$Z$126,$A168,$CX$3,'12-13 Teamsheets'!$C$2:$C$126,Q$1)+CARDS('13-14 Teamsheets'!$H$2:$Z$132,$A168,$CX$3,'13-14 Teamsheets'!$C$2:$C$132,Q$1)+CARDS('14-15 Teamsheets'!$H$2:$Z$136,$A168,$CX$3,'14-15 Teamsheets'!$C$2:$C$136,Q$1)) &amp; ")"</f>
        <v>0(0)</v>
      </c>
      <c r="U168" s="82">
        <f>MINS_PLAYED('08-09 Teamsheets'!$H$2:$R$92,$A168,'08-09 Teamsheets'!$C$2:$C$92,Q$1)+MINS_PLAYED('09-10 Teamsheets'!$H$2:$R$98,$A168,'09-10 Teamsheets'!$C$2:$C$98,Q$1)+ MINS_AS_SUB('08-09 Teamsheets'!$S$2:$Z$92,$A168,'08-09 Teamsheets'!$C$2:$C$92,Q$1)+ MINS_AS_SUB('09-10 Teamsheets'!$S$2:$Z$98,$A168,'09-10 Teamsheets'!$C$2:$C$98,Q$1)+MINS_PLAYED('10-11 Teamsheets'!$H$2:$R$107,$A168,'10-11 Teamsheets'!$C$2:$C$107,Q$1)+MINS_AS_SUB('10-11 Teamsheets'!$S$2:$Z$107,$A168,'10-11 Teamsheets'!$C$2:$C$107,Q$1)+MINS_PLAYED('11-12 Teamsheets'!$H$2:$R$119,$A168,'11-12 Teamsheets'!$C$2:$C$119,Q$1)+MINS_AS_SUB('11-12 Teamsheets'!$S$2:$Z$119,$A168,'11-12 Teamsheets'!$C$2:$C$119,Q$1)+MINS_PLAYED('12-13 Teamsheets'!$H$2:$R$126,$A168,'12-13 Teamsheets'!$C$2:$C$126,Q$1)+MINS_AS_SUB('12-13 Teamsheets'!$S$2:$Z$126,$A168,'12-13 Teamsheets'!$C$2:$C$126,Q$1)+MINS_PLAYED('13-14 Teamsheets'!$H$2:$R$132,$A168,'13-14 Teamsheets'!$C$2:$C$132,Q$1)+MINS_AS_SUB('13-14 Teamsheets'!$S$2:$Z$132,$A168,'13-14 Teamsheets'!$C$2:$C$132,Q$1)+MINS_PLAYED('14-15 Teamsheets'!$H$2:$R$136,$A168,'14-15 Teamsheets'!$C$2:$C$136,Q$1)+MINS_AS_SUB('14-15 Teamsheets'!$S$2:$Z$136,$A168,'14-15 Teamsheets'!$C$2:$C$136,Q$1)</f>
        <v>250</v>
      </c>
      <c r="V168" s="27" t="s">
        <v>1635</v>
      </c>
      <c r="W168" s="27" t="s">
        <v>1635</v>
      </c>
      <c r="X168" s="27">
        <v>0</v>
      </c>
      <c r="Y168" s="27" t="s">
        <v>1635</v>
      </c>
      <c r="Z168" s="82">
        <v>0</v>
      </c>
      <c r="AA168" s="27" t="s">
        <v>1635</v>
      </c>
      <c r="AB168" s="27" t="s">
        <v>1635</v>
      </c>
      <c r="AC168" s="27">
        <v>0</v>
      </c>
      <c r="AD168" s="27" t="s">
        <v>1635</v>
      </c>
      <c r="AE168" s="82">
        <v>0</v>
      </c>
      <c r="AF168" s="27" t="s">
        <v>1635</v>
      </c>
      <c r="AG168" s="27" t="s">
        <v>1635</v>
      </c>
      <c r="AH168" s="27">
        <v>0</v>
      </c>
      <c r="AI168" s="27" t="s">
        <v>1635</v>
      </c>
      <c r="AJ168" s="82">
        <v>0</v>
      </c>
      <c r="AK168" s="27" t="s">
        <v>1635</v>
      </c>
      <c r="AL168" s="27" t="s">
        <v>1635</v>
      </c>
      <c r="AM168" s="27">
        <v>0</v>
      </c>
      <c r="AN168" s="27" t="s">
        <v>1635</v>
      </c>
      <c r="AO168" s="82">
        <v>0</v>
      </c>
      <c r="AP168" s="27" t="s">
        <v>1635</v>
      </c>
      <c r="AQ168" s="27" t="s">
        <v>1635</v>
      </c>
      <c r="AR168" s="27">
        <v>0</v>
      </c>
      <c r="AS168" s="27" t="s">
        <v>1635</v>
      </c>
      <c r="AT168" s="82">
        <v>0</v>
      </c>
      <c r="AU168" s="27" t="s">
        <v>1635</v>
      </c>
      <c r="AV168" s="27" t="s">
        <v>1635</v>
      </c>
      <c r="AW168" s="27">
        <v>0</v>
      </c>
      <c r="AX168" s="27" t="s">
        <v>1635</v>
      </c>
      <c r="AY168" s="82">
        <v>0</v>
      </c>
      <c r="AZ168" s="27" t="str">
        <f>(APPS('07-08 Teamsheets'!$H$2:$R$88,$A168,'07-08 Teamsheets'!$C$2:$C$88,AZ$1)+APPS('11-12 Teamsheets'!$H$2:$R$119,$A168,'11-12 Teamsheets'!$C$2:$C$119,AZ$1)+APPS('12-13 Teamsheets'!$H$2:$R$126,$A168,'12-13 Teamsheets'!$C$2:$C$126,AZ$1)+APPS('13-14 Teamsheets'!$H$2:$R$132,$A168,'13-14 Teamsheets'!$C$2:$C$132,AZ$1)+APPS('14-15 Teamsheets'!$H$2:$R$136,$A168,'14-15 Teamsheets'!$C$2:$C$136,AZ$1)) &amp; "(" &amp; (SUBS('07-08 Teamsheets'!$S$2:$Z$88,$A168,'07-08 Teamsheets'!$C$2:$C$88,AZ$1)+SUBS('11-12 Teamsheets'!$S$2:$Z$119,$A168,'11-12 Teamsheets'!$C$2:$C$119,AZ$1)+SUBS('12-13 Teamsheets'!$S$2:$Z$126,$A168,'12-13 Teamsheets'!$C$2:$C$126,AZ$1)+SUBS('13-14 Teamsheets'!$S$2:$Z$132,$A168,'13-14 Teamsheets'!$C$2:$C$132,AZ$1)+SUBS('14-15 Teamsheets'!$S$2:$Z$136,$A168,'14-15 Teamsheets'!$C$2:$C$136,AZ$1)) &amp; ")"</f>
        <v>0(0)</v>
      </c>
      <c r="BA168" s="27" t="str">
        <f>(GOALS('07-08 Teamsheets'!$H$2:$R$88,$A168,'07-08 Teamsheets'!$C$2:$C$88,AZ$1)+GOALS('11-12 Teamsheets'!$H$2:$R$119,$A168,'11-12 Teamsheets'!$C$2:$C$119,AZ$1)+GOALS('12-13 Teamsheets'!$H$2:$R$126,$A168,'12-13 Teamsheets'!$C$2:$C$126,AZ$1)+GOALS('13-14 Teamsheets'!$H$2:$R$132,$A168,'13-14 Teamsheets'!$C$2:$C$132,AZ$1)+GOALS('14-15 Teamsheets'!$H$2:$R$136,$A168,'14-15 Teamsheets'!$C$2:$C$136,AZ$1)) &amp; "(" &amp; (GOALS('07-08 Teamsheets'!$S$2:$Z$88,$A168,'07-08 Teamsheets'!$C$2:$C$88,AZ$1)+GOALS('11-12 Teamsheets'!$S$2:$Z$119,$A168,'11-12 Teamsheets'!$C$2:$C$119,AZ$1)+GOALS('12-13 Teamsheets'!$S$2:$Z$126,$A168,'12-13 Teamsheets'!$C$2:$C$126,AZ$1)+GOALS('13-14 Teamsheets'!$S$2:$Z$132,$A168,'13-14 Teamsheets'!$C$2:$C$132,AZ$1)+GOALS('14-15 Teamsheets'!$S$2:$Z$136,$A168,'14-15 Teamsheets'!$C$2:$C$136,AZ$1)) &amp; ")"</f>
        <v>0(0)</v>
      </c>
      <c r="BB168" s="27">
        <f>Clean_sheet('07-08 Teamsheets'!$C$2:$H$92,$A168,AZ$1)+Clean_sheet('11-12 Teamsheets'!$C$2:$H$119,$A168,AZ$1)+Clean_sheet('12-13 Teamsheets'!$C$2:$H$126,$A168,AZ$1)+Clean_sheet('13-14 Teamsheets'!$C$2:$H$132,$A168,AZ$1)+Clean_sheet('14-15 Teamsheets'!$C$2:$H$136,$A168,AZ$1)</f>
        <v>0</v>
      </c>
      <c r="BC168" s="27" t="str">
        <f>(CARDS('07-08 Teamsheets'!$H$2:$Z$88,$A168,$CX$2,'07-08 Teamsheets'!$C$2:$C$88,AZ$1)+CARDS('11-12 Teamsheets'!$H$2:$Z$119,$A168,$CX$2,'11-12 Teamsheets'!$C$2:$C$119,AZ$1)+CARDS('12-13 Teamsheets'!$H$2:$Z$126,$A168,$CX$2,'12-13 Teamsheets'!$C$2:$C$126,AZ$1)+CARDS('13-14 Teamsheets'!$H$2:$Z$132,$A168,$CX$2,'13-14 Teamsheets'!$C$2:$C$132,AZ$1)+CARDS('14-15 Teamsheets'!$H$2:$Z$136,$A168,$CX$2,'14-15 Teamsheets'!$C$2:$C$136,AZ$1)) &amp; "(" &amp; (CARDS('07-08 Teamsheets'!$H$2:$Z$88,$A168,$CX$3,'07-08 Teamsheets'!$C$2:$C$88,AZ$1)+CARDS('11-12 Teamsheets'!$H$2:$Z$119,$A168,$CX$3,'11-12 Teamsheets'!$C$2:$C$119,AZ$1)+CARDS('12-13 Teamsheets'!$H$2:$Z$126,$A168,$CX$3,'12-13 Teamsheets'!$C$2:$C$126,AZ$1)+CARDS('13-14 Teamsheets'!$H$2:$Z$132,$A168,$CX$3,'13-14 Teamsheets'!$C$2:$C$132,AZ$1)+CARDS('14-15 Teamsheets'!$H$2:$Z$136,$A168,$CX$3,'14-15 Teamsheets'!$C$2:$C$136,AZ$1)) &amp; ")"</f>
        <v>0(0)</v>
      </c>
      <c r="BD168" s="82">
        <f>MINS_PLAYED('07-08 Teamsheets'!$H$2:$R$88,$A168,'07-08 Teamsheets'!$C$2:$C$88,AZ$1)+MINS_PLAYED('11-12 Teamsheets'!$H$2:$R$119,$A168,'11-12 Teamsheets'!$C$2:$C$119,AZ$1)+MINS_PLAYED('12-13 Teamsheets'!$H$2:$R$126,$A168,'12-13 Teamsheets'!$C$2:$C$126,AZ$1)+MINS_PLAYED('13-14 Teamsheets'!$H$2:$R$132,$A168,'13-14 Teamsheets'!$C$2:$C$132,AZ$1)+MINS_PLAYED('14-15 Teamsheets'!$H$2:$R$136,$A168,'14-15 Teamsheets'!$C$2:$C$136,AZ$1)+MINS_AS_SUB('07-08 Teamsheets'!$S$2:$Z$88,$A168,'07-08 Teamsheets'!$C$2:$C$88,AZ$1)+MINS_AS_SUB('11-12 Teamsheets'!$S$2:$Z$119,$A168,'11-12 Teamsheets'!$C$2:$C$119,AZ$1)+MINS_AS_SUB('12-13 Teamsheets'!$S$2:$Z$126,$A168,'12-13 Teamsheets'!$C$2:$C$126,AZ$1)+MINS_AS_SUB('13-14 Teamsheets'!$S$2:$Z$132,$A168,'13-14 Teamsheets'!$C$2:$C$132,AZ$1)+MINS_AS_SUB('14-15 Teamsheets'!$S$2:$Z$136,$A168,'14-15 Teamsheets'!$C$2:$C$136,AZ$1)</f>
        <v>0</v>
      </c>
      <c r="BE168" s="27" t="str">
        <f>(APPS('08-09 Teamsheets'!$H$2:$R$92,$A168,'08-09 Teamsheets'!$C$2:$C$92,BE$1)+APPS('09-10 Teamsheets'!$H$2:$R$98,$A168,'09-10 Teamsheets'!$C$2:$C$98,BE$1)+APPS('10-11 Teamsheets'!$H$2:$R$107,$A168,'10-11 Teamsheets'!$C$2:$C$107,BE$1)+APPS('11-12 Teamsheets'!$H$2:$R$119,$A168,'11-12 Teamsheets'!$C$2:$C$119,BE$1)+APPS('12-13 Teamsheets'!$H$2:$R$126,$A168,'12-13 Teamsheets'!$C$2:$C$126,BE$1)+APPS('13-14 Teamsheets'!$H$2:$R$132,$A168,'13-14 Teamsheets'!$C$2:$C$132,BE$1)+APPS('14-15 Teamsheets'!$H$2:$R$136,$A168,'14-15 Teamsheets'!$C$2:$C$136,BE$1)) &amp; "(" &amp; (SUBS('08-09 Teamsheets'!$S$2:$Z$92,$A168,'08-09 Teamsheets'!$C$2:$C$92,BE$1)+SUBS('09-10 Teamsheets'!$S$2:$Z$98,$A168,'09-10 Teamsheets'!$C$2:$C$98,BE$1)+SUBS('10-11 Teamsheets'!$S$2:$Z$107,$A168,'10-11 Teamsheets'!$C$2:$C$107,BE$1)+SUBS('11-12 Teamsheets'!$S$2:$Z$119,$A168,'11-12 Teamsheets'!$C$2:$C$119,BE$1)+SUBS('12-13 Teamsheets'!$S$2:$Z$126,$A168,'12-13 Teamsheets'!$C$2:$C$126,BE$1)+SUBS('13-14 Teamsheets'!$S$2:$Z$132,$A168,'13-14 Teamsheets'!$C$2:$C$132,BE$1)+SUBS('14-15 Teamsheets'!$S$2:$Z$136,$A168,'14-15 Teamsheets'!$C$2:$C$136,BE$1)) &amp; ")"</f>
        <v>1(0)</v>
      </c>
      <c r="BF168" s="27" t="str">
        <f>(GOALS('08-09 Teamsheets'!$H$2:$R$92,$A168,'08-09 Teamsheets'!$C$2:$C$92,BE$1)+GOALS('09-10 Teamsheets'!$H$2:$R$98,$A168,'09-10 Teamsheets'!$C$2:$C$98,BE$1)+GOALS('10-11 Teamsheets'!$H$2:$R$107,$A168,'10-11 Teamsheets'!$C$2:$C$107,BE$1)+GOALS('11-12 Teamsheets'!$H$2:$R$119,$A168,'11-12 Teamsheets'!$C$2:$C$119,BE$1)+GOALS('12-13 Teamsheets'!$H$2:$R$126,$A168,'12-13 Teamsheets'!$C$2:$C$126,BE$1)+GOALS('13-14 Teamsheets'!$H$2:$R$132,$A168,'13-14 Teamsheets'!$C$2:$C$132,BE$1)+GOALS('14-15 Teamsheets'!$H$2:$R$136,$A168,'14-15 Teamsheets'!$C$2:$C$136,BE$1)) &amp; "(" &amp; (GOALS('08-09 Teamsheets'!$S$2:$Z$92,$A168,'08-09 Teamsheets'!$C$2:$C$92,BE$1)+GOALS('09-10 Teamsheets'!$S$2:$Z$98,$A168,'09-10 Teamsheets'!$C$2:$C$98,BE$1)+GOALS('10-11 Teamsheets'!$S$2:$Z$107,$A168,'10-11 Teamsheets'!$C$2:$C$107,BE$1)+GOALS('11-12 Teamsheets'!$S$2:$Z$119,$A168,'11-12 Teamsheets'!$C$2:$C$119,BE$1)+GOALS('12-13 Teamsheets'!$S$2:$Z$126,$A168,'12-13 Teamsheets'!$C$2:$C$126,BE$1)+GOALS('13-14 Teamsheets'!$S$2:$Z$132,$A168,'13-14 Teamsheets'!$C$2:$C$132,BE$1)+GOALS('14-15 Teamsheets'!$S$2:$Z$136,$A168,'14-15 Teamsheets'!$C$2:$C$136,BE$1)) &amp; ")"</f>
        <v>0(0)</v>
      </c>
      <c r="BG168" s="27">
        <f>Clean_sheet('08-09 Teamsheets'!$C$2:$H$92,$A168,BE$1)+Clean_sheet('09-10 Teamsheets'!$C$2:$H$98,$A168,BE$1)+Clean_sheet('10-11 Teamsheets'!$C$2:$H$107,$A168,BE$1)+Clean_sheet('11-12 Teamsheets'!$C$2:$H$119,$A168,BE$1)+Clean_sheet('12-13 Teamsheets'!$C$2:$H$126,$A168,BE$1)+Clean_sheet('13-14 Teamsheets'!$C$2:$H$132,$A168,BE$1)+Clean_sheet('14-15 Teamsheets'!$C$2:$H$136,$A168,BE$1)</f>
        <v>0</v>
      </c>
      <c r="BH168" s="27" t="str">
        <f>(CARDS('08-09 Teamsheets'!$H$2:$Z$92,$A168,$CX$2,'08-09 Teamsheets'!$C$2:$C$92,BE$1)+CARDS('09-10 Teamsheets'!$H$2:$Z$98,$A168,$CX$2,'09-10 Teamsheets'!$C$2:$C$98,BE$1)+CARDS('10-11 Teamsheets'!$H$2:$Z$107,$A168,$CX$2,'10-11 Teamsheets'!$C$2:$C$107,BE$1)+CARDS('11-12 Teamsheets'!$H$2:$Z$119,$A168,$CX$2,'11-12 Teamsheets'!$C$2:$C$119,BE$1)+CARDS('12-13 Teamsheets'!$H$2:$Z$126,$A168,$CX$2,'12-13 Teamsheets'!$C$2:$C$126,BE$1)+CARDS('13-14 Teamsheets'!$H$2:$Z$132,$A168,$CX$2,'13-14 Teamsheets'!$C$2:$C$132,BE$1)+CARDS('14-15 Teamsheets'!$H$2:$Z$136,$A168,$CX$2,'14-15 Teamsheets'!$C$2:$C$136,BE$1)) &amp; "(" &amp; (CARDS('08-09 Teamsheets'!$H$2:$Z$92,$A168,$CX$3,'08-09 Teamsheets'!$C$2:$C$92,BE$1)+CARDS('09-10 Teamsheets'!$H$2:$Z$98,$A168,$CX$3,'09-10 Teamsheets'!$C$2:$C$98,BE$1)+CARDS('10-11 Teamsheets'!$H$2:$Z$107,$A168,$CX$3,'10-11 Teamsheets'!$C$2:$C$107,BE$1)+CARDS('11-12 Teamsheets'!$H$2:$Z$119,$A168,$CX$3,'11-12 Teamsheets'!$C$2:$C$119,BE$1)+CARDS('12-13 Teamsheets'!$H$2:$Z$126,$A168,$CX$3,'12-13 Teamsheets'!$C$2:$C$126,BE$1)+CARDS('13-14 Teamsheets'!$H$2:$Z$132,$A168,$CX$3,'13-14 Teamsheets'!$C$2:$C$132,BE$1)+CARDS('14-15 Teamsheets'!$H$2:$Z$136,$A168,$CX$3,'14-15 Teamsheets'!$C$2:$C$136,BE$1)) &amp; ")"</f>
        <v>0(0)</v>
      </c>
      <c r="BI168" s="82">
        <f>MINS_PLAYED('08-09 Teamsheets'!$H$2:$R$92,$A168,'08-09 Teamsheets'!$C$2:$C$92,BE$1)+MINS_PLAYED('09-10 Teamsheets'!$H$2:$R$98,$A168,'09-10 Teamsheets'!$C$2:$C$98,BE$1)+ MINS_AS_SUB('08-09 Teamsheets'!$S$2:$Z$92,$A168,'08-09 Teamsheets'!$C$2:$C$92,BE$1)+ MINS_AS_SUB('09-10 Teamsheets'!$S$2:$Z$98,$A168,'09-10 Teamsheets'!$C$2:$C$98,BE$1)+MINS_PLAYED('10-11 Teamsheets'!$H$2:$R$107,$A168,'10-11 Teamsheets'!$C$2:$C$107,BE$1)+MINS_AS_SUB('10-11 Teamsheets'!$S$2:$Z$107,$A168,'10-11 Teamsheets'!$C$2:$C$107,BE$1)+MINS_PLAYED('11-12 Teamsheets'!$H$2:$R$119,$A168,'11-12 Teamsheets'!$C$2:$C$119,BE$1)+MINS_AS_SUB('11-12 Teamsheets'!$S$2:$Z$119,$A168,'11-12 Teamsheets'!$C$2:$C$119,BE$1)+MINS_PLAYED('12-13 Teamsheets'!$H$2:$R$126,$A168,'12-13 Teamsheets'!$C$2:$C$126,BE$1)+MINS_AS_SUB('12-13 Teamsheets'!$S$2:$Z$126,$A168,'12-13 Teamsheets'!$C$2:$C$126,BE$1)+MINS_PLAYED('13-14 Teamsheets'!$H$2:$R$132,$A168,'13-14 Teamsheets'!$C$2:$C$132,BE$1)+MINS_AS_SUB('13-14 Teamsheets'!$S$2:$Z$132,$A168,'13-14 Teamsheets'!$C$2:$C$132,BE$1)+MINS_PLAYED('14-15 Teamsheets'!$H$2:$R$136,$A168,'14-15 Teamsheets'!$C$2:$C$136,BE$1)+MINS_AS_SUB('14-15 Teamsheets'!$S$2:$Z$136,$A168,'14-15 Teamsheets'!$C$2:$C$136,BE$1)</f>
        <v>90</v>
      </c>
      <c r="BJ168" s="27" t="str">
        <f>(APPS('07-08 Teamsheets'!$H$2:$R$88,$A168,'07-08 Teamsheets'!$C$2:$C$88,BJ$1)+APPS('08-09 Teamsheets'!$H$2:$R$92,$A168,'08-09 Teamsheets'!$C$2:$C$92,BJ$1)+APPS('09-10 Teamsheets'!$H$2:$R$98,$A168,'09-10 Teamsheets'!$C$2:$C$98,BJ$1)+APPS('10-11 Teamsheets'!$H$2:$R$106,$A168,'10-11 Teamsheets'!$C$2:$C$106,BJ$1)+APPS('11-12 Teamsheets'!$H$2:$R$119,$A168,'11-12 Teamsheets'!$C$2:$C$119,BJ$1)+APPS('12-13 Teamsheets'!$H$2:$R$126,$A168,'12-13 Teamsheets'!$C$2:$C$126,BJ$1)+APPS('13-14 Teamsheets'!$H$2:$R$132,$A168,'13-14 Teamsheets'!$C$2:$C$132,BJ$1)+APPS('14-15 Teamsheets'!$H$2:$R$136,$A168,'14-15 Teamsheets'!$C$2:$C$136,BJ$1)) &amp; "(" &amp; (SUBS('07-08 Teamsheets'!$S$2:$Z$88,$A168,'07-08 Teamsheets'!$C$2:$C$88,BJ$1)+SUBS('08-09 Teamsheets'!$S$2:$Z$92,$A168,'08-09 Teamsheets'!$C$2:$C$92,BJ$1)+SUBS('09-10 Teamsheets'!$S$2:$Z$98,$A168,'09-10 Teamsheets'!$C$2:$C$98,BJ$1)+SUBS('10-11 Teamsheets'!$S$2:$Z$106,$A168,'10-11 Teamsheets'!$C$2:$C$106,BJ$1)+SUBS('11-12 Teamsheets'!$S$2:$Z$119,$A168,'11-12 Teamsheets'!$C$2:$C$119,BJ$1)+SUBS('12-13 Teamsheets'!$S$2:$Z$126,$A168,'12-13 Teamsheets'!$C$2:$C$126,BJ$1)+SUBS('13-14 Teamsheets'!$S$2:$Z$132,$A168,'13-14 Teamsheets'!$C$2:$C$132,BJ$1)+SUBS('14-15 Teamsheets'!$S$2:$Z$136,$A168,'14-15 Teamsheets'!$C$2:$C$136,BJ$1)) &amp; ")"</f>
        <v>1(0)</v>
      </c>
      <c r="BK168" s="27" t="str">
        <f>(GOALS('07-08 Teamsheets'!$H$2:$R$88,$A168,'07-08 Teamsheets'!$C$2:$C$88,BJ$1)+GOALS('08-09 Teamsheets'!$H$2:$R$92,$A168,'08-09 Teamsheets'!$C$2:$C$92,BJ$1)+GOALS('09-10 Teamsheets'!$H$2:$R$98,$A168,'09-10 Teamsheets'!$C$2:$C$98,BJ$1)+GOALS('10-11 Teamsheets'!$H$2:$R$106,$A168,'10-11 Teamsheets'!$C$2:$C$106,BJ$1)+GOALS('11-12 Teamsheets'!$H$2:$R$119,$A168,'11-12 Teamsheets'!$C$2:$C$119,BJ$1)+GOALS('12-13 Teamsheets'!$H$2:$R$126,$A168,'12-13 Teamsheets'!$C$2:$C$126,BJ$1)+GOALS('13-14 Teamsheets'!$H$2:$R$132,$A168,'13-14 Teamsheets'!$C$2:$C$132,BJ$1)+GOALS('14-15 Teamsheets'!$H$2:$R$136,$A168,'14-15 Teamsheets'!$C$2:$C$136,BJ$1)) &amp; "(" &amp; (GOALS('07-08 Teamsheets'!$S$2:$Z$88,$A168,'07-08 Teamsheets'!$C$2:$C$88,BJ$1)+GOALS('08-09 Teamsheets'!$S$2:$Z$92,$A168,'08-09 Teamsheets'!$C$2:$C$92,BJ$1)+GOALS('09-10 Teamsheets'!$S$2:$Z$98,$A168,'09-10 Teamsheets'!$C$2:$C$98,BJ$1)+GOALS('10-11 Teamsheets'!$S$2:$Z$106,$A168,'10-11 Teamsheets'!$C$2:$C$106,BJ$1)+GOALS('11-12 Teamsheets'!$S$2:$Z$119,$A168,'11-12 Teamsheets'!$C$2:$C$119,BJ$1)+GOALS('12-13 Teamsheets'!$S$2:$Z$126,$A168,'12-13 Teamsheets'!$C$2:$C$126,BJ$1)+GOALS('13-14 Teamsheets'!$S$2:$Z$132,$A168,'13-14 Teamsheets'!$C$2:$C$132,BJ$1)+GOALS('14-15 Teamsheets'!$S$2:$Z$136,$A168,'14-15 Teamsheets'!$C$2:$C$136,BJ$1)) &amp; ")"</f>
        <v>0(0)</v>
      </c>
      <c r="BL168" s="27">
        <f>Clean_sheet('07-08 Teamsheets'!$C$2:$H$92,$A168,BJ$1)+Clean_sheet('08-09 Teamsheets'!$C$2:$H$92,$A168,BJ$1)+Clean_sheet('09-10 Teamsheets'!$C$2:$H$98,$A168,BJ$1)+Clean_sheet('10-11 Teamsheets'!$C$2:$H$106,$A168,BJ$1)+Clean_sheet('11-12 Teamsheets'!$C$2:$H$119,$A168,BJ$1)+Clean_sheet('12-13 Teamsheets'!$C$2:$H$126,$A168,BJ$1)+Clean_sheet('13-14 Teamsheets'!$C$2:$H$132,$A168,BJ$1)+Clean_sheet('14-15 Teamsheets'!$C$2:$H$136,$A168,BJ$1)</f>
        <v>0</v>
      </c>
      <c r="BM168" s="27" t="str">
        <f>(CARDS('07-08 Teamsheets'!$H$2:$Z$88,$A168,$CX$2,'07-08 Teamsheets'!$C$2:$C$88,BJ$1)+CARDS('08-09 Teamsheets'!$H$2:$Z$92,$A168,$CX$2,'08-09 Teamsheets'!$C$2:$C$92,BJ$1)+CARDS('09-10 Teamsheets'!$H$2:$Z$98,$A168,$CX$2,'09-10 Teamsheets'!$C$2:$C$98,BJ$1)+CARDS('10-11 Teamsheets'!$H$2:$Z$106,$A168,$CX$2,'10-11 Teamsheets'!$C$2:$C$106,BJ$1)+CARDS('11-12 Teamsheets'!$H$2:$Z$119,$A168,$CX$2,'11-12 Teamsheets'!$C$2:$C$119,BJ$1)+CARDS('12-13 Teamsheets'!$H$2:$Z$126,$A168,$CX$2,'12-13 Teamsheets'!$C$2:$C$126,BJ$1)+CARDS('13-14 Teamsheets'!$H$2:$Z$132,$A168,$CX$2,'13-14 Teamsheets'!$C$2:$C$132,BJ$1)+CARDS('14-15 Teamsheets'!$H$2:$Z$136,$A168,$CX$2,'14-15 Teamsheets'!$C$2:$C$136,BJ$1)) &amp; "(" &amp; (CARDS('07-08 Teamsheets'!$H$2:$Z$88,$A168,$CX$3,'07-08 Teamsheets'!$C$2:$C$88,BJ$1)+CARDS('08-09 Teamsheets'!$H$2:$Z$92,$A168,$CX$3,'08-09 Teamsheets'!$C$2:$C$92,BJ$1)+CARDS('09-10 Teamsheets'!$H$2:$Z$98,$A168,$CX$3,'09-10 Teamsheets'!$C$2:$C$98,BJ$1)+CARDS('10-11 Teamsheets'!$H$2:$Z$106,$A168,$CX$3,'10-11 Teamsheets'!$C$2:$C$106,BJ$1)+CARDS('11-12 Teamsheets'!$H$2:$Z$119,$A168,$CX$3,'11-12 Teamsheets'!$C$2:$C$119,BJ$1)+CARDS('12-13 Teamsheets'!$H$2:$Z$126,$A168,$CX$3,'12-13 Teamsheets'!$C$2:$C$126,BJ$1)+CARDS('13-14 Teamsheets'!$H$2:$Z$132,$A168,$CX$3,'13-14 Teamsheets'!$C$2:$C$132,BJ$1)+CARDS('14-15 Teamsheets'!$H$2:$Z$136,$A168,$CX$3,'14-15 Teamsheets'!$C$2:$C$136,BJ$1)) &amp; ")"</f>
        <v>0(0)</v>
      </c>
      <c r="BN168" s="82">
        <f>MINS_PLAYED('07-08 Teamsheets'!$H$2:$R$88,$A168,'07-08 Teamsheets'!$C$2:$C$88,BJ$1)+MINS_PLAYED('08-09 Teamsheets'!$H$2:$R$92,$A168,'08-09 Teamsheets'!$C$2:$C$92,BJ$1)+MINS_PLAYED('09-10 Teamsheets'!$H$2:$R$98,$A168,'09-10 Teamsheets'!$C$2:$C$98,BJ$1)+MINS_PLAYED('10-11 Teamsheets'!$H$2:$R$106,$A168,'10-11 Teamsheets'!$C$2:$C$106,BJ$1)+MINS_PLAYED('11-12 Teamsheets'!$H$2:$R$119,$A168,'11-12 Teamsheets'!$C$2:$C$119,BJ$1)+MINS_PLAYED('12-13 Teamsheets'!$H$2:$R$126,$A168,'12-13 Teamsheets'!$C$2:$C$126,BJ$1)+MINS_PLAYED('13-14 Teamsheets'!$H$2:$R$132,$A168,'13-14 Teamsheets'!$C$2:$C$132,BJ$1)+MINS_PLAYED('14-15 Teamsheets'!$H$2:$R$136,$A168,'14-15 Teamsheets'!$C$2:$C$136,BJ$1)+MINS_AS_SUB('07-08 Teamsheets'!$S$2:$Z$88,$A168,'07-08 Teamsheets'!$C$2:$C$88,BJ$1)+MINS_AS_SUB('08-09 Teamsheets'!$S$2:$Z$92,$A168,'08-09 Teamsheets'!$C$2:$C$92,BJ$1)+MINS_AS_SUB('09-10 Teamsheets'!$S$2:$Z$98,$A168,'09-10 Teamsheets'!$C$2:$C$98,BJ$1)+MINS_AS_SUB('10-11 Teamsheets'!$S$2:$Z$106,$A168,'10-11 Teamsheets'!$C$2:$C$106,BJ$1)+MINS_AS_SUB('11-12 Teamsheets'!$S$2:$Z$119,$A168,'11-12 Teamsheets'!$C$2:$C$119,BJ$1)+MINS_AS_SUB('12-13 Teamsheets'!$S$2:$Z$126,$A168,'12-13 Teamsheets'!$C$2:$C$126,BJ$1)+MINS_AS_SUB('13-14 Teamsheets'!$S$2:$Z$132,$A168,'13-14 Teamsheets'!$C$2:$C$132,BJ$1)+MINS_AS_SUB('14-15 Teamsheets'!$S$2:$Z$136,$A168,'14-15 Teamsheets'!$C$2:$C$136,BJ$1)</f>
        <v>90</v>
      </c>
      <c r="BO168" s="27" t="str">
        <f>(APPS('07-08 Teamsheets'!$H$2:$R$88,$A168,'07-08 Teamsheets'!$C$2:$C$88,BO$1)+APPS('08-09 Teamsheets'!$H$2:$R$92,$A168,'08-09 Teamsheets'!$C$2:$C$92,BO$1)+APPS('09-10 Teamsheets'!$H$2:$R$98,$A168,'09-10 Teamsheets'!$C$2:$C$98,BO$1)+APPS('10-11 Teamsheets'!$H$2:$R$106,$A168,'10-11 Teamsheets'!$C$2:$C$106,BO$1)+APPS('11-12 Teamsheets'!$H$2:$R$119,$A168,'11-12 Teamsheets'!$C$2:$C$119,BO$1)+APPS('12-13 Teamsheets'!$H$2:$R$126,$A168,'12-13 Teamsheets'!$C$2:$C$126,BO$1)+APPS('13-14 Teamsheets'!$H$2:$R$132,$A168,'13-14 Teamsheets'!$C$2:$C$132,BO$1)+APPS('14-15 Teamsheets'!$H$2:$R$136,$A168,'14-15 Teamsheets'!$C$2:$C$136,BO$1)) &amp; "(" &amp; (SUBS('07-08 Teamsheets'!$S$2:$Z$88,$A168,'07-08 Teamsheets'!$C$2:$C$88,BO$1)+SUBS('08-09 Teamsheets'!$S$2:$Z$92,$A168,'08-09 Teamsheets'!$C$2:$C$92,BO$1)+SUBS('09-10 Teamsheets'!$S$2:$Z$98,$A168,'09-10 Teamsheets'!$C$2:$C$98,BO$1)+SUBS('10-11 Teamsheets'!$S$2:$Z$106,$A168,'10-11 Teamsheets'!$C$2:$C$106,BO$1)+SUBS('11-12 Teamsheets'!$S$2:$Z$119,$A168,'11-12 Teamsheets'!$C$2:$C$119,BO$1)+SUBS('12-13 Teamsheets'!$S$2:$Z$126,$A168,'12-13 Teamsheets'!$C$2:$C$126,BO$1)+SUBS('13-14 Teamsheets'!$S$2:$Z$132,$A168,'13-14 Teamsheets'!$C$2:$C$132,BO$1)+SUBS('14-15 Teamsheets'!$S$2:$Z$136,$A168,'14-15 Teamsheets'!$C$2:$C$136,BO$1)) &amp; ")"</f>
        <v>0(0)</v>
      </c>
      <c r="BP168" s="27" t="str">
        <f>(GOALS('07-08 Teamsheets'!$H$2:$R$88,$A168,'07-08 Teamsheets'!$C$2:$C$88,BO$1)+GOALS('08-09 Teamsheets'!$H$2:$R$92,$A168,'08-09 Teamsheets'!$C$2:$C$92,BO$1)+GOALS('09-10 Teamsheets'!$H$2:$R$98,$A168,'09-10 Teamsheets'!$C$2:$C$98,BO$1)+GOALS('10-11 Teamsheets'!$H$2:$R$106,$A168,'10-11 Teamsheets'!$C$2:$C$106,BO$1)+GOALS('11-12 Teamsheets'!$H$2:$R$119,$A168,'11-12 Teamsheets'!$C$2:$C$119,BO$1)+GOALS('12-13 Teamsheets'!$H$2:$R$126,$A168,'12-13 Teamsheets'!$C$2:$C$126,BO$1)+GOALS('13-14 Teamsheets'!$H$2:$R$132,$A168,'13-14 Teamsheets'!$C$2:$C$132,BO$1)+GOALS('14-15 Teamsheets'!$H$2:$R$136,$A168,'14-15 Teamsheets'!$C$2:$C$136,BO$1)) &amp; "(" &amp; (GOALS('07-08 Teamsheets'!$S$2:$Z$88,$A168,'07-08 Teamsheets'!$C$2:$C$88,BO$1)+GOALS('08-09 Teamsheets'!$S$2:$Z$92,$A168,'08-09 Teamsheets'!$C$2:$C$92,BO$1)+GOALS('09-10 Teamsheets'!$S$2:$Z$98,$A168,'09-10 Teamsheets'!$C$2:$C$98,BO$1)+GOALS('10-11 Teamsheets'!$S$2:$Z$106,$A168,'10-11 Teamsheets'!$C$2:$C$106,BO$1)+GOALS('11-12 Teamsheets'!$S$2:$Z$119,$A168,'11-12 Teamsheets'!$C$2:$C$119,BO$1)+GOALS('12-13 Teamsheets'!$S$2:$Z$126,$A168,'12-13 Teamsheets'!$C$2:$C$126,BO$1)+GOALS('13-14 Teamsheets'!$S$2:$Z$132,$A168,'13-14 Teamsheets'!$C$2:$C$132,BO$1)+GOALS('14-15 Teamsheets'!$S$2:$Z$136,$A168,'14-15 Teamsheets'!$C$2:$C$136,BO$1)) &amp; ")"</f>
        <v>0(0)</v>
      </c>
      <c r="BQ168" s="27">
        <f>Clean_sheet('07-08 Teamsheets'!$C$2:$H$92,$A168,BO$1)+Clean_sheet('08-09 Teamsheets'!$C$2:$H$92,$A168,BO$1)+Clean_sheet('09-10 Teamsheets'!$C$2:$H$98,$A168,BO$1)+Clean_sheet('10-11 Teamsheets'!$C$2:$H$106,$A168,BO$1)+Clean_sheet('11-12 Teamsheets'!$C$2:$H$119,$A168,BO$1)+Clean_sheet('12-13 Teamsheets'!$C$2:$H$126,$A168,BO$1)+Clean_sheet('13-14 Teamsheets'!$C$2:$H$132,$A168,BO$1)+Clean_sheet('14-15 Teamsheets'!$C$2:$H$136,$A168,BO$1)</f>
        <v>0</v>
      </c>
      <c r="BR168" s="27" t="str">
        <f>(CARDS('07-08 Teamsheets'!$H$2:$Z$88,$A168,$CX$2,'07-08 Teamsheets'!$C$2:$C$88,BO$1)+CARDS('08-09 Teamsheets'!$H$2:$Z$92,$A168,$CX$2,'08-09 Teamsheets'!$C$2:$C$92,BO$1)+CARDS('09-10 Teamsheets'!$H$2:$Z$98,$A168,$CX$2,'09-10 Teamsheets'!$C$2:$C$98,BO$1)+CARDS('10-11 Teamsheets'!$H$2:$Z$106,$A168,$CX$2,'10-11 Teamsheets'!$C$2:$C$106,BO$1)+CARDS('11-12 Teamsheets'!$H$2:$Z$119,$A168,$CX$2,'11-12 Teamsheets'!$C$2:$C$119,BO$1)+CARDS('12-13 Teamsheets'!$H$2:$Z$126,$A168,$CX$2,'12-13 Teamsheets'!$C$2:$C$126,BO$1)+CARDS('13-14 Teamsheets'!$H$2:$Z$132,$A168,$CX$2,'13-14 Teamsheets'!$C$2:$C$132,BO$1)+CARDS('14-15 Teamsheets'!$H$2:$Z$136,$A168,$CX$2,'14-15 Teamsheets'!$C$2:$C$136,BO$1)) &amp; "(" &amp; (CARDS('07-08 Teamsheets'!$H$2:$Z$88,$A168,$CX$3,'07-08 Teamsheets'!$C$2:$C$88,BO$1)+CARDS('08-09 Teamsheets'!$H$2:$Z$92,$A168,$CX$3,'08-09 Teamsheets'!$C$2:$C$92,BO$1)+CARDS('09-10 Teamsheets'!$H$2:$Z$98,$A168,$CX$3,'09-10 Teamsheets'!$C$2:$C$98,BO$1)+CARDS('10-11 Teamsheets'!$H$2:$Z$106,$A168,$CX$3,'10-11 Teamsheets'!$C$2:$C$106,BO$1)+CARDS('11-12 Teamsheets'!$H$2:$Z$119,$A168,$CX$3,'11-12 Teamsheets'!$C$2:$C$119,BO$1)+CARDS('12-13 Teamsheets'!$H$2:$Z$126,$A168,$CX$3,'12-13 Teamsheets'!$C$2:$C$126,BO$1)+CARDS('13-14 Teamsheets'!$H$2:$Z$132,$A168,$CX$3,'13-14 Teamsheets'!$C$2:$C$132,BO$1)+CARDS('14-15 Teamsheets'!$H$2:$Z$136,$A168,$CX$3,'14-15 Teamsheets'!$C$2:$C$136,BO$1)) &amp; ")"</f>
        <v>0(0)</v>
      </c>
      <c r="BS168" s="82">
        <f>MINS_PLAYED('07-08 Teamsheets'!$H$2:$R$88,$A168,'07-08 Teamsheets'!$C$2:$C$88,BO$1)+MINS_PLAYED('08-09 Teamsheets'!$H$2:$R$92,$A168,'08-09 Teamsheets'!$C$2:$C$92,BO$1)+MINS_PLAYED('09-10 Teamsheets'!$H$2:$R$98,$A168,'09-10 Teamsheets'!$C$2:$C$98,BO$1)+MINS_PLAYED('10-11 Teamsheets'!$H$2:$R$106,$A168,'10-11 Teamsheets'!$C$2:$C$106,BO$1)+MINS_PLAYED('11-12 Teamsheets'!$H$2:$R$119,$A168,'11-12 Teamsheets'!$C$2:$C$119,BO$1)+MINS_PLAYED('12-13 Teamsheets'!$H$2:$R$126,$A168,'12-13 Teamsheets'!$C$2:$C$126,BO$1)+MINS_PLAYED('13-14 Teamsheets'!$H$2:$R$132,$A168,'13-14 Teamsheets'!$C$2:$C$132,BO$1)+MINS_PLAYED('14-15 Teamsheets'!$H$2:$R$136,$A168,'14-15 Teamsheets'!$C$2:$C$136,BO$1)+MINS_AS_SUB('07-08 Teamsheets'!$S$2:$Z$88,$A168,'07-08 Teamsheets'!$C$2:$C$88,BO$1)+MINS_AS_SUB('08-09 Teamsheets'!$S$2:$Z$92,$A168,'08-09 Teamsheets'!$C$2:$C$92,BO$1)+MINS_AS_SUB('09-10 Teamsheets'!$S$2:$Z$98,$A168,'09-10 Teamsheets'!$C$2:$C$98,BO$1)+MINS_AS_SUB('10-11 Teamsheets'!$S$2:$Z$106,$A168,'10-11 Teamsheets'!$C$2:$C$106,BO$1)+MINS_AS_SUB('11-12 Teamsheets'!$S$2:$Z$119,$A168,'11-12 Teamsheets'!$C$2:$C$119,BO$1)+MINS_AS_SUB('12-13 Teamsheets'!$S$2:$Z$126,$A168,'12-13 Teamsheets'!$C$2:$C$126,BO$1)+MINS_AS_SUB('13-14 Teamsheets'!$S$2:$Z$132,$A168,'13-14 Teamsheets'!$C$2:$C$132,BO$1)+MINS_AS_SUB('14-15 Teamsheets'!$S$2:$Z$136,$A168,'14-15 Teamsheets'!$C$2:$C$136,BO$1)</f>
        <v>0</v>
      </c>
      <c r="BT168" s="71">
        <f>APPS('05-06 Teamsheets'!$H$2:$R$71,$A168,'05-06 Teamsheets'!$C$2:$C$71,B$1)+SUBS('05-06 Teamsheets'!$S$2:$W$71,$A168,'05-06 Teamsheets'!$C$2:$C$71,B$1)+APPS('06-07 Teamsheets'!$H$2:$R$83,$A168,'06-07 Teamsheets'!$C$2:$C$83,G$1)+SUBS('06-07 Teamsheets'!$S$2:$Z$83,$A168,'06-07 Teamsheets'!$C$2:$C$83,G$1)+APPS('07-08 Teamsheets'!$H$2:$R$88,$A168,'07-08 Teamsheets'!$C$2:$C$88,L$1)+SUBS('07-08 Teamsheets'!$S$2:$Z$88,$A168,'07-08 Teamsheets'!$C$2:$C$88,L$1)+APPS('08-09 Teamsheets'!$H$2:$R$92,$A168,'08-09 Teamsheets'!$C$2:$C$92,Q$1)+SUBS('08-09 Teamsheets'!$S$2:$Z$92,$A168,'08-09 Teamsheets'!$C$2:$C$92,Q$1)+APPS('09-10 Teamsheets'!$H$2:$R$98,$A168,'09-10 Teamsheets'!$C$2:$C$98,Q$1)+SUBS('09-10 Teamsheets'!$S$2:$Z$98,$A168,'09-10 Teamsheets'!$C$2:$C$98,Q$1)+APPS('10-11 Teamsheets'!$H$2:$R$107,$A168,'10-11 Teamsheets'!$C$2:$C$107,Q$1)+SUBS('10-11 Teamsheets'!$S$2:$Z$107,$A168,'10-11 Teamsheets'!$C$2:$C$107,Q$1)+APPS('11-12 Teamsheets'!$H$2:$R$119,$A168,'11-12 Teamsheets'!$C$2:$C$119,Q$1)+SUBS('11-12 Teamsheets'!$S$2:$Z$119,$A168,'11-12 Teamsheets'!$C$2:$C$119,Q$1)+APPS('12-13 Teamsheets'!$H$2:$R$126,$A168,'12-13 Teamsheets'!$C$2:$C$126,Q$1)+SUBS('12-13 Teamsheets'!$S$2:$Z$126,$A168,'12-13 Teamsheets'!$C$2:$C$126,Q$1)+APPS('13-14 Teamsheets'!$H$2:$R$132,$A168,'13-14 Teamsheets'!$C$2:$C$132,Q$1)+SUBS('13-14 Teamsheets'!$S$2:$Z$132,$A168,'13-14 Teamsheets'!$C$2:$C$132,Q$1)+APPS('14-15 Teamsheets'!$H$2:$R$136,$A168,'14-15 Teamsheets'!$C$2:$C$136,Q$1)+SUBS('14-15 Teamsheets'!$S$2:$Z$136,$A168,'14-15 Teamsheets'!$C$2:$C$136,Q$1)</f>
        <v>7</v>
      </c>
      <c r="BU168" s="132">
        <v>0</v>
      </c>
      <c r="BV168" s="27">
        <f>APPS('07-08 Teamsheets'!$H$2:$R$88,$A168,'07-08 Teamsheets'!$C$2:$C$88,AZ$1)+SUBS('07-08 Teamsheets'!$S$2:$Z$88,$A168,'07-08 Teamsheets'!$C$2:$C$88,AZ$1)+APPS('11-12 Teamsheets'!$H$2:$R$119,$A168,'11-12 Teamsheets'!$C$2:$C$119,AZ$1)+SUBS('11-12 Teamsheets'!$S$2:$Z$119,$A168,'11-12 Teamsheets'!$C$2:$C$119,AZ$1)+APPS('12-13 Teamsheets'!$H$2:$R$126,$A168,'12-13 Teamsheets'!$C$2:$C$126,AZ$1)+SUBS('12-13 Teamsheets'!$S$2:$Z$126,$A168,'12-13 Teamsheets'!$C$2:$C$126,AZ$1)+APPS('13-14 Teamsheets'!$H$2:$R$132,$A168,'13-14 Teamsheets'!$C$2:$C$132,AZ$1)+SUBS('13-14 Teamsheets'!$S$2:$Z$132,$A168,'13-14 Teamsheets'!$C$2:$C$132,AZ$1)+APPS('14-15 Teamsheets'!$H$2:$R$136,$A168,'14-15 Teamsheets'!$C$2:$C$136,AZ$1)+SUBS('14-15 Teamsheets'!$S$2:$Z$136,$A168,'14-15 Teamsheets'!$C$2:$C$136,AZ$1)+APPS('08-09 Teamsheets'!$H$2:$R$92,$A168,'08-09 Teamsheets'!$C$2:$C$92,BE$1)+APPS('09-10 Teamsheets'!$H$2:$R$98,$A168,'09-10 Teamsheets'!$C$2:$C$98,BE$1)+SUBS('08-09 Teamsheets'!$S$2:$Z$92,$A168,'08-09 Teamsheets'!$C$2:$C$92,BE$1)+SUBS('09-10 Teamsheets'!$S$2:$Z$98,$A168,'09-10 Teamsheets'!$C$2:$C$98,BE$1)+APPS('10-11 Teamsheets'!$H$2:$R$107,$A168,'10-11 Teamsheets'!$C$2:$C$107,BE$1)+SUBS('10-11 Teamsheets'!$S$2:$Z$107,$A168,'10-11 Teamsheets'!$C$2:$C$107,BE$1)+APPS('11-12 Teamsheets'!$H$2:$R$119,$A168,'11-12 Teamsheets'!$C$2:$C$119,BE$1)+SUBS('11-12 Teamsheets'!$S$2:$Z$119,$A168,'11-12 Teamsheets'!$C$2:$C$119,BE$1)+APPS('12-13 Teamsheets'!$H$2:$R$126,$A168,'12-13 Teamsheets'!$C$2:$C$126,BE$1)+SUBS('12-13 Teamsheets'!$S$2:$Z$126,$A168,'12-13 Teamsheets'!$C$2:$C$126,BE$1)+APPS('13-14 Teamsheets'!$H$2:$R$132,$A168,'13-14 Teamsheets'!$C$2:$C$132,BE$1)+SUBS('13-14 Teamsheets'!$S$2:$Z$132,$A168,'13-14 Teamsheets'!$C$2:$C$132,BE$1)+APPS('14-15 Teamsheets'!$H$2:$R$136,$A168,'14-15 Teamsheets'!$C$2:$C$136,BE$1)+SUBS('14-15 Teamsheets'!$S$2:$Z$136,$A168,'14-15 Teamsheets'!$C$2:$C$136,BE$1)</f>
        <v>1</v>
      </c>
      <c r="BW168" s="27">
        <f>APPS('07-08 Teamsheets'!$H$2:$R$88,$A168,'07-08 Teamsheets'!$C$2:$C$88,BJ$1)+APPS('08-09 Teamsheets'!$H$2:$R$92,$A168,'08-09 Teamsheets'!$C$2:$C$92,BJ$1)+APPS('09-10 Teamsheets'!$H$2:$R$98,$A168,'09-10 Teamsheets'!$C$2:$C$98,BJ$1)+SUBS('07-08 Teamsheets'!$S$2:$Z$88,$A168,'07-08 Teamsheets'!$C$2:$C$88,BJ$1)+SUBS('08-09 Teamsheets'!$S$2:$Z$92,$A168,'08-09 Teamsheets'!$C$2:$C$92,BJ$1)+SUBS('09-10 Teamsheets'!$S$2:$Z$98,$A168,'09-10 Teamsheets'!$C$2:$C$98,BJ$1)+APPS('10-11 Teamsheets'!$H$2:$R$107,$A168,'10-11 Teamsheets'!$C$2:$C$107,BJ$1)+SUBS('10-11 Teamsheets'!$S$2:$Z$107,$A168,'10-11 Teamsheets'!$C$2:$C$107,BJ$1)+APPS('11-12 Teamsheets'!$H$2:$R$119,$A168,'11-12 Teamsheets'!$C$2:$C$119,BJ$1)+SUBS('11-12 Teamsheets'!$S$2:$Z$111,$A168,'11-12 Teamsheets'!$C$2:$C$119,BJ$1)+APPS('12-13 Teamsheets'!$H$2:$R$126,$A168,'12-13 Teamsheets'!$C$2:$C$126,BJ$1)+SUBS('12-13 Teamsheets'!$S$2:$Z$118,$A168,'12-13 Teamsheets'!$C$2:$C$126,BJ$1)+APPS('13-14 Teamsheets'!$H$2:$R$132,$A168,'13-14 Teamsheets'!$C$2:$C$132,BJ$1)+SUBS('13-14 Teamsheets'!$S$2:$Z$124,$A168,'13-14 Teamsheets'!$C$2:$C$132,BJ$1)+APPS('14-15 Teamsheets'!$H$2:$R$136,$A168,'14-15 Teamsheets'!$C$2:$C$136,BJ$1)+SUBS('14-15 Teamsheets'!$S$2:$Z$128,$A168,'14-15 Teamsheets'!$C$2:$C$136,BJ$1)</f>
        <v>1</v>
      </c>
      <c r="BX168" s="27">
        <f>APPS('07-08 Teamsheets'!$H$2:$R$88,$A168,'07-08 Teamsheets'!$C$2:$C$88,BO$1)+APPS('08-09 Teamsheets'!$H$2:$R$92,$A168,'08-09 Teamsheets'!$C$2:$C$92,BO$1)+APPS('09-10 Teamsheets'!$H$2:$R$98,$A168,'09-10 Teamsheets'!$C$2:$C$98,BO$1)+SUBS('07-08 Teamsheets'!$S$2:$Z$88,$A168,'07-08 Teamsheets'!$C$2:$C$88,BO$1)+SUBS('08-09 Teamsheets'!$S$2:$Z$92,$A168,'08-09 Teamsheets'!$C$2:$C$92,BO$1)+SUBS('09-10 Teamsheets'!$S$2:$Z$98,$A168,'09-10 Teamsheets'!$C$2:$C$98,BO$1)+APPS('10-11 Teamsheets'!$H$2:$R$107,$A168,'10-11 Teamsheets'!$C$2:$C$107,BO$1)+SUBS('10-11 Teamsheets'!$S$2:$Z$107,$A168,'10-11 Teamsheets'!$C$2:$C$107,BO$1)+APPS('11-12 Teamsheets'!$H$2:$R$119,$A168,'11-12 Teamsheets'!$C$2:$C$119,BO$1)+SUBS('11-12 Teamsheets'!$S$2:$Z$119,$A168,'11-12 Teamsheets'!$C$2:$C$119,BO$1)+APPS('12-13 Teamsheets'!$H$2:$R$126,$A168,'12-13 Teamsheets'!$C$2:$C$126,BO$1)+SUBS('12-13 Teamsheets'!$S$2:$Z$126,$A168,'12-13 Teamsheets'!$C$2:$C$126,BO$1)+APPS('13-14 Teamsheets'!$H$2:$R$132,$A168,'13-14 Teamsheets'!$C$2:$C$132,BO$1)+SUBS('13-14 Teamsheets'!$S$2:$Z$132,$A168,'13-14 Teamsheets'!$C$2:$C$132,BO$1)+APPS('14-15 Teamsheets'!$H$2:$R$136,$A168,'14-15 Teamsheets'!$C$2:$C$136,BO$1)+SUBS('14-15 Teamsheets'!$S$2:$Z$136,$A168,'14-15 Teamsheets'!$C$2:$C$136,BO$1)</f>
        <v>0</v>
      </c>
      <c r="BY168" s="28">
        <f t="shared" si="55"/>
        <v>2</v>
      </c>
      <c r="BZ168" s="27" t="str">
        <f>(APPS('05-06 Teamsheets'!$H$2:$R$71,$A168) + APPS('06-07 Teamsheets'!$H$2:$R$83,$A168) +APPS('07-08 Teamsheets'!$H$2:$R$88,$A168) + APPS('08-09 Teamsheets'!$H$2:$R$92,$A168)+APPS('09-10 Teamsheets'!$H$2:$R$98,$A168)+APPS('10-11 Teamsheets'!$H$2:$R$107,$A168)+APPS('11-12 Teamsheets'!$H$2:$R$119,$A168)+APPS('12-13 Teamsheets'!$H$2:$R$126,$A168)+APPS('13-14 Teamsheets'!$H$2:$R$132,$A168)+APPS('14-15 Teamsheets'!$H$2:$R$136,$A168)) &amp; "(" &amp; (SUBS('05-06 Teamsheets'!$S$2:$W$71,$A168)+SUBS('06-07 Teamsheets'!$S$2:$Z$83,$A168)+SUBS('07-08 Teamsheets'!$S$2:$Z$88,$A168) +SUBS('08-09 Teamsheets'!$S$2:$Z$92,$A168)+SUBS('09-10 Teamsheets'!$S$2:$Z$98,$A168)+SUBS('10-11 Teamsheets'!$S$2:$Z$107,$A168)+SUBS('11-12 Teamsheets'!$S$2:$Z$119,$A168)+SUBS('12-13 Teamsheets'!$S$2:$Z$126,$A168)+SUBS('13-14 Teamsheets'!$S$2:$Z$132,$A168)+SUBS('14-15 Teamsheets'!$S$2:$Z$136,$A168)) &amp; ")"</f>
        <v>5(4)</v>
      </c>
      <c r="CA168" s="28">
        <f t="shared" si="56"/>
        <v>9</v>
      </c>
      <c r="CB168" s="71">
        <f>GOALS('05-06 Teamsheets'!$H$2:$W$71,$A168,'05-06 Teamsheets'!$C$2:$C$71,B$1)+GOALS('06-07 Teamsheets'!$H$2:$Z$83,$A168,'06-07 Teamsheets'!$C$2:$C$83,G$1)+GOALS('07-08 Teamsheets'!$H$2:$Z$88,$A168,'07-08 Teamsheets'!$C$2:$C$88,L$1)+GOALS('08-09 Teamsheets'!$H$2:$Z$92,$A168,'08-09 Teamsheets'!$C$2:$C$92,Q$1)+GOALS('09-10 Teamsheets'!$H$2:$Z$98,$A168,'09-10 Teamsheets'!$C$2:$C$98,Q$1)+GOALS('10-11 Teamsheets'!$H$2:$Z$107,$A168,'10-11 Teamsheets'!$C$2:$C$107,Q$1)+GOALS('11-12 Teamsheets'!$H$2:$Z$119,$A168,'11-12 Teamsheets'!$C$2:$C$119,Q$1)+GOALS('12-13 Teamsheets'!$H$2:$Z$126,$A168,'12-13 Teamsheets'!$C$2:$C$126,Q$1)+GOALS('13-14 Teamsheets'!$H$2:$Z$132,$A168,'13-14 Teamsheets'!$C$2:$C$132,Q$1)+GOALS('14-15 Teamsheets'!$H$2:$Z$136,$A168,'14-15 Teamsheets'!$C$2:$C$136,Q$1)</f>
        <v>0</v>
      </c>
      <c r="CC168" s="27">
        <f>GOALS('05-06 Teamsheets'!$H$2:$W$71,$A168,'05-06 Teamsheets'!$C$2:$C$71,V$1)+GOALS('05-06 Teamsheets'!$H$2:$W$71,$A168,'05-06 Teamsheets'!$C$2:$C$71,AA$1)+GOALS('06-07 Teamsheets'!$H$2:$Z$83,$A168,'06-07 Teamsheets'!$C$2:$C$83,AF$1)+GOALS('06-07 Teamsheets'!$H$2:$Z$83,$A168,'06-07 Teamsheets'!$C$2:$C$83,AK$1)+GOALS('07-08 Teamsheets'!$H$2:$Z$88,$A168,'07-08 Teamsheets'!$C$2:$C$88,AP$1)+GOALS('07-08 Teamsheets'!$H$2:$Z$88,$A168,'07-08 Teamsheets'!$C$2:$C$88,AU$1)+GOALS('07-08 Teamsheets'!$H$2:$Z$88,$A168,'07-08 Teamsheets'!$C$2:$C$88,AZ$1)+GOALS('11-12 Teamsheets'!$H$2:$Z$119,$A168,'11-12 Teamsheets'!$C$2:$C$119,AZ$1)+GOALS('12-13 Teamsheets'!$H$2:$Z$120,$A168,'12-13 Teamsheets'!$C$2:$C$120,AZ$1)+GOALS('13-14 Teamsheets'!$H$2:$Z$126,$A168,'13-14 Teamsheets'!$C$2:$C$126,AZ$1)+GOALS('14-15 Teamsheets'!$H$2:$Z$130,$A168,'14-15 Teamsheets'!$C$2:$C$130,AZ$1)+GOALS('08-09 Teamsheets'!$H$2:$Z$92,$A168,'08-09 Teamsheets'!$C$2:$C$92,BE$1)+GOALS('09-10 Teamsheets'!$H$2:$Z$98,$A168,'09-10 Teamsheets'!$C$2:$C$98,BE$1)+GOALS('10-11 Teamsheets'!$H$2:$Z$107,$A168,'10-11 Teamsheets'!$C$2:$C$107,BE$1)+GOALS('11-12 Teamsheets'!$H$2:$Z$119,$A168,'11-12 Teamsheets'!$C$2:$C$119,BE$1)+GOALS('12-13 Teamsheets'!$H$2:$Z$126,$A168,'12-13 Teamsheets'!$C$2:$C$126,BE$1)+GOALS('13-14 Teamsheets'!$H$2:$Z$132,$A168,'13-14 Teamsheets'!$C$2:$C$132,BE$1)+GOALS('14-15 Teamsheets'!$H$2:$Z$136,$A168,'14-15 Teamsheets'!$C$2:$C$136,BE$1)</f>
        <v>0</v>
      </c>
      <c r="CD168" s="27">
        <f>GOALS('07-08 Teamsheets'!$H$2:$Z$88,$A168,'07-08 Teamsheets'!$C$2:$C$88,BJ$1)
+GOALS('08-09 Teamsheets'!$H$2:$Z$92,$A168,'08-09 Teamsheets'!$C$2:$C$92,BJ$1)
+GOALS('09-10 Teamsheets'!$H$2:$Z$98,$A168,'09-10 Teamsheets'!$C$2:$C$98,BJ$1)
+GOALS('10-11 Teamsheets'!$H$2:$Z$107,$A168,'10-11 Teamsheets'!$C$2:$C$107,BJ$1)
+GOALS('11-12 Teamsheets'!$H$2:$Z$119,$A168,'11-12 Teamsheets'!$C$2:$C$119,BJ$1)
+GOALS('12-13 Teamsheets'!$H$2:$Z$124,$A168,'12-13 Teamsheets'!$C$2:$C$124,BJ$1)+GOALS('13-14 Teamsheets'!$H$2:$Z$130,$A168,'13-14 Teamsheets'!$C$2:$C$130,BJ$1)+GOALS('14-15 Teamsheets'!$H$2:$Z$134,$A168,'14-15 Teamsheets'!$C$2:$C$134,BJ$1)
+GOALS('07-08 Teamsheets'!$H$2:$Z$88,$A168,'07-08 Teamsheets'!$C$2:$C$88,BO$1)
+GOALS('08-09 Teamsheets'!$H$2:$Z$92,$A168,'08-09 Teamsheets'!$C$2:$C$92,BO$1)
+GOALS('09-10 Teamsheets'!$H$2:$Z$98,$A168,'09-10 Teamsheets'!$C$2:$C$98,BO$1)
+GOALS('10-11 Teamsheets'!$H$2:$Z$107,$A168,'10-11 Teamsheets'!$C$2:$C$107,BO$1)
+GOALS('11-12 Teamsheets'!$H$2:$Z$119,$A168,'11-12 Teamsheets'!$C$2:$C$119,BO$1)
+GOALS('12-13 Teamsheets'!$H$2:$Z$126,$A168,'12-13 Teamsheets'!$C$2:$C$126,BO$1)+GOALS('13-14 Teamsheets'!$H$2:$Z$132,$A168,'13-14 Teamsheets'!$C$2:$C$132,BO$1)+GOALS('14-15 Teamsheets'!$H$2:$Z$136,$A168,'14-15 Teamsheets'!$C$2:$C$136,BO$1)</f>
        <v>0</v>
      </c>
      <c r="CE168" s="28">
        <f t="shared" si="57"/>
        <v>0</v>
      </c>
      <c r="CF168" s="27" t="str">
        <f>(GOALS('05-06 Teamsheets'!$H$2:$R$71,$A168) +GOALS('06-07 Teamsheets'!$H$2:$R$83,$A168) +  GOALS('07-08 Teamsheets'!$H$2:$R$88,$A168) + GOALS('08-09 Teamsheets'!$H$2:$R$92,$A168)+GOALS('09-10 Teamsheets'!$H$2:$R$98,$A168)+GOALS('10-11 Teamsheets'!$H$2:$R$107,$A168)+GOALS('11-12 Teamsheets'!$H$2:$R$119,$A168)+GOALS('12-13 Teamsheets'!$H$2:$R$126,$A168)+GOALS('13-14 Teamsheets'!$H$2:$R$132,$A168)+GOALS('14-15 Teamsheets'!$H$2:$R$136,$A168)) &amp; "(" &amp; (GOALS('05-06 Teamsheets'!$S$2:$W$71,$A168)+GOALS('06-07 Teamsheets'!$S$2:$Z$83,$A168)+GOALS('07-08 Teamsheets'!$S$2:$Z$88,$A168)+GOALS('08-09 Teamsheets'!$S$2:$Z$92,$A168)+GOALS('09-10 Teamsheets'!$S$2:$Z$98,$A168)+GOALS('10-11 Teamsheets'!$S$2:$Z$107,$A168)+GOALS('11-12 Teamsheets'!$S$2:$Z$119,$A168)+GOALS('12-13 Teamsheets'!$S$2:$Z$126,$A168)+GOALS('13-14 Teamsheets'!$S$2:$Z$132,$A168)+GOALS('14-15 Teamsheets'!$S$2:$Z$136,$A168)) &amp; ")"</f>
        <v>0(0)</v>
      </c>
      <c r="CG168" s="28">
        <f t="shared" si="58"/>
        <v>0</v>
      </c>
      <c r="CH168" s="71">
        <f t="shared" si="35"/>
        <v>0</v>
      </c>
      <c r="CI168" s="83">
        <f t="shared" si="36"/>
        <v>0</v>
      </c>
      <c r="CJ168" s="77">
        <f t="shared" si="37"/>
        <v>0</v>
      </c>
      <c r="CK168" s="74" t="str">
        <f>(CARDS('05-06 Teamsheets'!$H$2:$W$71,$A168,$CX$2)+CARDS('06-07 Teamsheets'!$H$2:$Z$83,$A168,$CX$2)+CARDS('07-08 Teamsheets'!$H$2:$Z$88,$A168,$CX$2)+CARDS('08-09 Teamsheets'!$H$2:$Z$92,$A168,$CX$2)+CARDS('09-10 Teamsheets'!$H$2:$Z$98,$A168,$CX$2)+CARDS('10-11 Teamsheets'!$H$2:$Z$107,$A168,$CX$2)+CARDS('11-12 Teamsheets'!$H$2:$Z$119,$A168,$CX$2)+CARDS('12-13 Teamsheets'!$H$2:$Z$126,$A168,$CX$2)+CARDS('13-14 Teamsheets'!$H$2:$Z$130,$A168,$CX$2)) &amp; "(" &amp; (CARDS('05-06 Teamsheets'!$H$2:$W$71,$A168,$CX$3)+CARDS('06-07 Teamsheets'!$H$2:$Z$83,$A168,$CX$3)+CARDS('07-08 Teamsheets'!$H$2:$Z$88,$A168,$CX$3)+CARDS('08-09 Teamsheets'!$H$2:$Z$92,$A168,$CX$3)+CARDS('09-10 Teamsheets'!$H$2:$Z$98,$A168,$CX$3)+CARDS('10-11 Teamsheets'!$H$2:$Z$107,$A168,$CX$3)+CARDS('11-12 Teamsheets'!$H$2:$Z$119,$A168,$CX$3)+CARDS('13-14 Teamsheets'!$H$2:$Z$130,$A168,$CX$3)) &amp; ")"</f>
        <v>0(0)</v>
      </c>
      <c r="CL168" s="28">
        <f t="shared" si="53"/>
        <v>250</v>
      </c>
      <c r="CM168" s="28">
        <f t="shared" si="59"/>
        <v>180</v>
      </c>
      <c r="CN168" s="77">
        <f t="shared" si="54"/>
        <v>430</v>
      </c>
      <c r="CO168" s="28">
        <f t="shared" si="51"/>
        <v>47.777777777777779</v>
      </c>
      <c r="CP168" s="28">
        <f t="shared" si="52"/>
        <v>0</v>
      </c>
      <c r="CQ168" s="77">
        <f t="shared" si="24"/>
        <v>0</v>
      </c>
      <c r="CS168" s="71">
        <f t="shared" si="48"/>
        <v>109</v>
      </c>
      <c r="CT168" s="83">
        <f t="shared" si="49"/>
        <v>111</v>
      </c>
      <c r="CU168" s="77">
        <f t="shared" si="50"/>
        <v>101</v>
      </c>
    </row>
    <row r="169" spans="1:102" x14ac:dyDescent="0.2">
      <c r="A169" s="112" t="s">
        <v>3237</v>
      </c>
      <c r="B169" s="27" t="s">
        <v>1635</v>
      </c>
      <c r="C169" s="27" t="s">
        <v>1635</v>
      </c>
      <c r="D169" s="27">
        <v>0</v>
      </c>
      <c r="E169" s="27" t="s">
        <v>1635</v>
      </c>
      <c r="F169" s="82">
        <v>0</v>
      </c>
      <c r="G169" s="27" t="s">
        <v>1635</v>
      </c>
      <c r="H169" s="27" t="s">
        <v>1635</v>
      </c>
      <c r="I169" s="27">
        <v>0</v>
      </c>
      <c r="J169" s="27" t="s">
        <v>1635</v>
      </c>
      <c r="K169" s="82">
        <v>0</v>
      </c>
      <c r="L169" s="27" t="s">
        <v>1635</v>
      </c>
      <c r="M169" s="27" t="s">
        <v>1635</v>
      </c>
      <c r="N169" s="27">
        <v>0</v>
      </c>
      <c r="O169" s="27" t="s">
        <v>1635</v>
      </c>
      <c r="P169" s="82">
        <v>0</v>
      </c>
      <c r="Q169" s="27" t="str">
        <f>(APPS('08-09 Teamsheets'!$H$2:$R$92,$A169,'08-09 Teamsheets'!$C$2:$C$92,Q$1)+APPS('09-10 Teamsheets'!$H$2:$R$98,$A169,'09-10 Teamsheets'!$C$2:$C$98,Q$1)+APPS('10-11 Teamsheets'!$H$2:$R$107,$A169,'10-11 Teamsheets'!$C$2:$C$107,Q$1)+APPS('11-12 Teamsheets'!$H$2:$R$119,$A169,'11-12 Teamsheets'!$C$2:$C$119,Q$1)+APPS('12-13 Teamsheets'!$H$2:$R$126,$A169,'12-13 Teamsheets'!$C$2:$C$126,Q$1)+APPS('13-14 Teamsheets'!$H$2:$R$132,$A169,'13-14 Teamsheets'!$C$2:$C$132,Q$1)+APPS('14-15 Teamsheets'!$H$2:$R$136,$A169,'14-15 Teamsheets'!$C$2:$C$136,Q$1)) &amp; "(" &amp; (SUBS('08-09 Teamsheets'!$S$2:$Z$92,$A169,'08-09 Teamsheets'!$C$2:$C$92,Q$1)+SUBS('09-10 Teamsheets'!$S$2:$Z$98,$A169,'09-10 Teamsheets'!$C$2:$C$98,Q$1)+SUBS('10-11 Teamsheets'!$S$2:$Z$107,$A169,'10-11 Teamsheets'!$C$2:$C$107,Q$1)+SUBS('11-12 Teamsheets'!$S$2:$Z$119,$A169,'11-12 Teamsheets'!$C$2:$C$119,Q$1)+SUBS('12-13 Teamsheets'!$S$2:$Z$126,$A169,'12-13 Teamsheets'!$C$2:$C$126,Q$1)+SUBS('13-14 Teamsheets'!$S$2:$Z$132,$A169,'13-14 Teamsheets'!$C$2:$C$132,Q$1)+SUBS('14-15 Teamsheets'!$S$2:$Z$136,$A169,'14-15 Teamsheets'!$C$2:$C$136,Q$1)) &amp; ")"</f>
        <v>0(0)</v>
      </c>
      <c r="R169" s="27" t="str">
        <f>(GOALS('08-09 Teamsheets'!$H$2:$R$92,$A169,'08-09 Teamsheets'!$C$2:$C$92,Q$1)+GOALS('09-10 Teamsheets'!$H$2:$R$98,$A169,'09-10 Teamsheets'!$C$2:$C$98,Q$1)+GOALS('10-11 Teamsheets'!$H$2:$R$107,$A169,'10-11 Teamsheets'!$C$2:$C$107,Q$1)+GOALS('11-12 Teamsheets'!$H$2:$R$119,$A169,'11-12 Teamsheets'!$C$2:$C$119,Q$1)+GOALS('12-13 Teamsheets'!$H$2:$R$126,$A169,'12-13 Teamsheets'!$C$2:$C$126,Q$1)+GOALS('13-14 Teamsheets'!$H$2:$R$132,$A169,'13-14 Teamsheets'!$C$2:$C$132,Q$1)+GOALS('14-15 Teamsheets'!$H$2:$R$136,$A169,'14-15 Teamsheets'!$C$2:$C$136,Q$1)) &amp; "(" &amp; (GOALS('08-09 Teamsheets'!$S$2:$Z$92,$A169,'08-09 Teamsheets'!$C$2:$C$92,Q$1)+GOALS('09-10 Teamsheets'!$S$2:$Z$98,$A169,'09-10 Teamsheets'!$C$2:$C$98,Q$1)+GOALS('10-11 Teamsheets'!$S$2:$Z$107,$A169,'10-11 Teamsheets'!$C$2:$C$107,Q$1)+GOALS('11-12 Teamsheets'!$S$2:$Z$119,$A169,'11-12 Teamsheets'!$C$2:$C$119,Q$1)+GOALS('12-13 Teamsheets'!$S$2:$Z$126,$A169,'12-13 Teamsheets'!$C$2:$C$126,Q$1)+GOALS('13-14 Teamsheets'!$S$2:$Z$132,$A169,'13-14 Teamsheets'!$C$2:$C$132,Q$1)+GOALS('14-15 Teamsheets'!$S$2:$Z$136,$A169,'14-15 Teamsheets'!$C$2:$C$136,Q$1)) &amp; ")"</f>
        <v>0(0)</v>
      </c>
      <c r="S169" s="27">
        <f>Clean_sheet('08-09 Teamsheets'!$C$2:$H$92,$A169,Q$1)+Clean_sheet('09-10 Teamsheets'!$C$2:$H$98,$A169,Q$1)+Clean_sheet('10-11 Teamsheets'!$C$2:$H$107,$A169,Q$1)+Clean_sheet('11-12 Teamsheets'!$C$2:$H$119,$A169,Q$1)+Clean_sheet('12-13 Teamsheets'!$C$2:$H$126,$A169,Q$1)+Clean_sheet('13-14 Teamsheets'!$C$2:$H$132,$A169,Q$1)+Clean_sheet('14-15 Teamsheets'!$C$2:$H$136,$A169,Q$1)</f>
        <v>0</v>
      </c>
      <c r="T169" s="27" t="str">
        <f>(CARDS('08-09 Teamsheets'!$H$2:$Z$92,$A169,$CX$2,'08-09 Teamsheets'!$C$2:$C$92,Q$1)+CARDS('09-10 Teamsheets'!$H$2:$Z$98,$A169,$CX$2,'09-10 Teamsheets'!$C$2:$C$98,Q$1)+CARDS('10-11 Teamsheets'!$H$2:$Z$107,$A169,$CX$2,'10-11 Teamsheets'!$C$2:$C$107,Q$1)+CARDS('11-12 Teamsheets'!$H$2:$Z$119,$A169,$CX$2,'11-12 Teamsheets'!$C$2:$C$119,Q$1)+CARDS('12-13 Teamsheets'!$H$2:$Z$126,$A169,$CX$2,'12-13 Teamsheets'!$C$2:$C$126,Q$1)+CARDS('13-14 Teamsheets'!$H$2:$Z$132,$A169,$CX$2,'13-14 Teamsheets'!$C$2:$C$132,Q$1)+CARDS('14-15 Teamsheets'!$H$2:$Z$136,$A169,$CX$2,'14-15 Teamsheets'!$C$2:$C$136,Q$1)) &amp; "(" &amp; (CARDS('08-09 Teamsheets'!$H$2:$Z$92,$A169,$CX$3,'08-09 Teamsheets'!$C$2:$C$92,Q$1)+CARDS('09-10 Teamsheets'!$H$2:$Z$98,$A169,$CX$3,'09-10 Teamsheets'!$C$2:$C$98,Q$1)+CARDS('10-11 Teamsheets'!$H$2:$Z$107,$A169,$CX$3,'10-11 Teamsheets'!$C$2:$C$107,Q$1)+CARDS('11-12 Teamsheets'!$H$2:$Z$119,$A169,$CX$3,'11-12 Teamsheets'!$C$2:$C$119,Q$1)+CARDS('12-13 Teamsheets'!$H$2:$Z$126,$A169,$CX$3,'12-13 Teamsheets'!$C$2:$C$126,Q$1)+CARDS('13-14 Teamsheets'!$H$2:$Z$132,$A169,$CX$3,'13-14 Teamsheets'!$C$2:$C$132,Q$1)+CARDS('14-15 Teamsheets'!$H$2:$Z$136,$A169,$CX$3,'14-15 Teamsheets'!$C$2:$C$136,Q$1)) &amp; ")"</f>
        <v>0(0)</v>
      </c>
      <c r="U169" s="82">
        <f>MINS_PLAYED('08-09 Teamsheets'!$H$2:$R$92,$A169,'08-09 Teamsheets'!$C$2:$C$92,Q$1)+MINS_PLAYED('09-10 Teamsheets'!$H$2:$R$98,$A169,'09-10 Teamsheets'!$C$2:$C$98,Q$1)+ MINS_AS_SUB('08-09 Teamsheets'!$S$2:$Z$92,$A169,'08-09 Teamsheets'!$C$2:$C$92,Q$1)+ MINS_AS_SUB('09-10 Teamsheets'!$S$2:$Z$98,$A169,'09-10 Teamsheets'!$C$2:$C$98,Q$1)+MINS_PLAYED('10-11 Teamsheets'!$H$2:$R$107,$A169,'10-11 Teamsheets'!$C$2:$C$107,Q$1)+MINS_AS_SUB('10-11 Teamsheets'!$S$2:$Z$107,$A169,'10-11 Teamsheets'!$C$2:$C$107,Q$1)+MINS_PLAYED('11-12 Teamsheets'!$H$2:$R$119,$A169,'11-12 Teamsheets'!$C$2:$C$119,Q$1)+MINS_AS_SUB('11-12 Teamsheets'!$S$2:$Z$119,$A169,'11-12 Teamsheets'!$C$2:$C$119,Q$1)+MINS_PLAYED('12-13 Teamsheets'!$H$2:$R$126,$A169,'12-13 Teamsheets'!$C$2:$C$126,Q$1)+MINS_AS_SUB('12-13 Teamsheets'!$S$2:$Z$126,$A169,'12-13 Teamsheets'!$C$2:$C$126,Q$1)+MINS_PLAYED('13-14 Teamsheets'!$H$2:$R$132,$A169,'13-14 Teamsheets'!$C$2:$C$132,Q$1)+MINS_AS_SUB('13-14 Teamsheets'!$S$2:$Z$132,$A169,'13-14 Teamsheets'!$C$2:$C$132,Q$1)+MINS_PLAYED('14-15 Teamsheets'!$H$2:$R$136,$A169,'14-15 Teamsheets'!$C$2:$C$136,Q$1)+MINS_AS_SUB('14-15 Teamsheets'!$S$2:$Z$136,$A169,'14-15 Teamsheets'!$C$2:$C$136,Q$1)</f>
        <v>0</v>
      </c>
      <c r="V169" s="27" t="s">
        <v>1635</v>
      </c>
      <c r="W169" s="27" t="s">
        <v>1635</v>
      </c>
      <c r="X169" s="27">
        <v>0</v>
      </c>
      <c r="Y169" s="27" t="s">
        <v>1635</v>
      </c>
      <c r="Z169" s="82">
        <v>0</v>
      </c>
      <c r="AA169" s="27" t="s">
        <v>1635</v>
      </c>
      <c r="AB169" s="27" t="s">
        <v>1635</v>
      </c>
      <c r="AC169" s="27">
        <v>0</v>
      </c>
      <c r="AD169" s="27" t="s">
        <v>1635</v>
      </c>
      <c r="AE169" s="82">
        <v>0</v>
      </c>
      <c r="AF169" s="27" t="s">
        <v>1635</v>
      </c>
      <c r="AG169" s="27" t="s">
        <v>1635</v>
      </c>
      <c r="AH169" s="27">
        <v>0</v>
      </c>
      <c r="AI169" s="27" t="s">
        <v>1635</v>
      </c>
      <c r="AJ169" s="82">
        <v>0</v>
      </c>
      <c r="AK169" s="27" t="s">
        <v>1635</v>
      </c>
      <c r="AL169" s="27" t="s">
        <v>1635</v>
      </c>
      <c r="AM169" s="27">
        <v>0</v>
      </c>
      <c r="AN169" s="27" t="s">
        <v>1635</v>
      </c>
      <c r="AO169" s="82">
        <v>0</v>
      </c>
      <c r="AP169" s="27" t="s">
        <v>1635</v>
      </c>
      <c r="AQ169" s="27" t="s">
        <v>1635</v>
      </c>
      <c r="AR169" s="27">
        <v>0</v>
      </c>
      <c r="AS169" s="27" t="s">
        <v>1635</v>
      </c>
      <c r="AT169" s="82">
        <v>0</v>
      </c>
      <c r="AU169" s="27" t="s">
        <v>1635</v>
      </c>
      <c r="AV169" s="27" t="s">
        <v>1635</v>
      </c>
      <c r="AW169" s="27">
        <v>0</v>
      </c>
      <c r="AX169" s="27" t="s">
        <v>1635</v>
      </c>
      <c r="AY169" s="82">
        <v>0</v>
      </c>
      <c r="AZ169" s="27" t="str">
        <f>(APPS('07-08 Teamsheets'!$H$2:$R$88,$A169,'07-08 Teamsheets'!$C$2:$C$88,AZ$1)+APPS('11-12 Teamsheets'!$H$2:$R$119,$A169,'11-12 Teamsheets'!$C$2:$C$119,AZ$1)+APPS('12-13 Teamsheets'!$H$2:$R$126,$A169,'12-13 Teamsheets'!$C$2:$C$126,AZ$1)+APPS('13-14 Teamsheets'!$H$2:$R$132,$A169,'13-14 Teamsheets'!$C$2:$C$132,AZ$1)+APPS('14-15 Teamsheets'!$H$2:$R$136,$A169,'14-15 Teamsheets'!$C$2:$C$136,AZ$1)) &amp; "(" &amp; (SUBS('07-08 Teamsheets'!$S$2:$Z$88,$A169,'07-08 Teamsheets'!$C$2:$C$88,AZ$1)+SUBS('11-12 Teamsheets'!$S$2:$Z$119,$A169,'11-12 Teamsheets'!$C$2:$C$119,AZ$1)+SUBS('12-13 Teamsheets'!$S$2:$Z$126,$A169,'12-13 Teamsheets'!$C$2:$C$126,AZ$1)+SUBS('13-14 Teamsheets'!$S$2:$Z$132,$A169,'13-14 Teamsheets'!$C$2:$C$132,AZ$1)+SUBS('14-15 Teamsheets'!$S$2:$Z$136,$A169,'14-15 Teamsheets'!$C$2:$C$136,AZ$1)) &amp; ")"</f>
        <v>1(0)</v>
      </c>
      <c r="BA169" s="27" t="str">
        <f>(GOALS('07-08 Teamsheets'!$H$2:$R$88,$A169,'07-08 Teamsheets'!$C$2:$C$88,AZ$1)+GOALS('11-12 Teamsheets'!$H$2:$R$119,$A169,'11-12 Teamsheets'!$C$2:$C$119,AZ$1)+GOALS('12-13 Teamsheets'!$H$2:$R$126,$A169,'12-13 Teamsheets'!$C$2:$C$126,AZ$1)+GOALS('13-14 Teamsheets'!$H$2:$R$132,$A169,'13-14 Teamsheets'!$C$2:$C$132,AZ$1)+GOALS('14-15 Teamsheets'!$H$2:$R$136,$A169,'14-15 Teamsheets'!$C$2:$C$136,AZ$1)) &amp; "(" &amp; (GOALS('07-08 Teamsheets'!$S$2:$Z$88,$A169,'07-08 Teamsheets'!$C$2:$C$88,AZ$1)+GOALS('11-12 Teamsheets'!$S$2:$Z$119,$A169,'11-12 Teamsheets'!$C$2:$C$119,AZ$1)+GOALS('12-13 Teamsheets'!$S$2:$Z$126,$A169,'12-13 Teamsheets'!$C$2:$C$126,AZ$1)+GOALS('13-14 Teamsheets'!$S$2:$Z$132,$A169,'13-14 Teamsheets'!$C$2:$C$132,AZ$1)+GOALS('14-15 Teamsheets'!$S$2:$Z$136,$A169,'14-15 Teamsheets'!$C$2:$C$136,AZ$1)) &amp; ")"</f>
        <v>0(0)</v>
      </c>
      <c r="BB169" s="27">
        <f>Clean_sheet('07-08 Teamsheets'!$C$2:$H$92,$A169,AZ$1)+Clean_sheet('11-12 Teamsheets'!$C$2:$H$119,$A169,AZ$1)+Clean_sheet('12-13 Teamsheets'!$C$2:$H$126,$A169,AZ$1)+Clean_sheet('13-14 Teamsheets'!$C$2:$H$132,$A169,AZ$1)+Clean_sheet('14-15 Teamsheets'!$C$2:$H$136,$A169,AZ$1)</f>
        <v>0</v>
      </c>
      <c r="BC169" s="27" t="str">
        <f>(CARDS('07-08 Teamsheets'!$H$2:$Z$88,$A169,$CX$2,'07-08 Teamsheets'!$C$2:$C$88,AZ$1)+CARDS('11-12 Teamsheets'!$H$2:$Z$119,$A169,$CX$2,'11-12 Teamsheets'!$C$2:$C$119,AZ$1)+CARDS('12-13 Teamsheets'!$H$2:$Z$126,$A169,$CX$2,'12-13 Teamsheets'!$C$2:$C$126,AZ$1)+CARDS('13-14 Teamsheets'!$H$2:$Z$132,$A169,$CX$2,'13-14 Teamsheets'!$C$2:$C$132,AZ$1)+CARDS('14-15 Teamsheets'!$H$2:$Z$136,$A169,$CX$2,'14-15 Teamsheets'!$C$2:$C$136,AZ$1)) &amp; "(" &amp; (CARDS('07-08 Teamsheets'!$H$2:$Z$88,$A169,$CX$3,'07-08 Teamsheets'!$C$2:$C$88,AZ$1)+CARDS('11-12 Teamsheets'!$H$2:$Z$119,$A169,$CX$3,'11-12 Teamsheets'!$C$2:$C$119,AZ$1)+CARDS('12-13 Teamsheets'!$H$2:$Z$126,$A169,$CX$3,'12-13 Teamsheets'!$C$2:$C$126,AZ$1)+CARDS('13-14 Teamsheets'!$H$2:$Z$132,$A169,$CX$3,'13-14 Teamsheets'!$C$2:$C$132,AZ$1)+CARDS('14-15 Teamsheets'!$H$2:$Z$136,$A169,$CX$3,'14-15 Teamsheets'!$C$2:$C$136,AZ$1)) &amp; ")"</f>
        <v>0(0)</v>
      </c>
      <c r="BD169" s="82">
        <f>MINS_PLAYED('07-08 Teamsheets'!$H$2:$R$88,$A169,'07-08 Teamsheets'!$C$2:$C$88,AZ$1)+MINS_PLAYED('11-12 Teamsheets'!$H$2:$R$119,$A169,'11-12 Teamsheets'!$C$2:$C$119,AZ$1)+MINS_PLAYED('12-13 Teamsheets'!$H$2:$R$126,$A169,'12-13 Teamsheets'!$C$2:$C$126,AZ$1)+MINS_PLAYED('13-14 Teamsheets'!$H$2:$R$132,$A169,'13-14 Teamsheets'!$C$2:$C$132,AZ$1)+MINS_PLAYED('14-15 Teamsheets'!$H$2:$R$136,$A169,'14-15 Teamsheets'!$C$2:$C$136,AZ$1)+MINS_AS_SUB('07-08 Teamsheets'!$S$2:$Z$88,$A169,'07-08 Teamsheets'!$C$2:$C$88,AZ$1)+MINS_AS_SUB('11-12 Teamsheets'!$S$2:$Z$119,$A169,'11-12 Teamsheets'!$C$2:$C$119,AZ$1)+MINS_AS_SUB('12-13 Teamsheets'!$S$2:$Z$126,$A169,'12-13 Teamsheets'!$C$2:$C$126,AZ$1)+MINS_AS_SUB('13-14 Teamsheets'!$S$2:$Z$132,$A169,'13-14 Teamsheets'!$C$2:$C$132,AZ$1)+MINS_AS_SUB('14-15 Teamsheets'!$S$2:$Z$136,$A169,'14-15 Teamsheets'!$C$2:$C$136,AZ$1)</f>
        <v>90</v>
      </c>
      <c r="BE169" s="27" t="str">
        <f>(APPS('08-09 Teamsheets'!$H$2:$R$92,$A169,'08-09 Teamsheets'!$C$2:$C$92,BE$1)+APPS('09-10 Teamsheets'!$H$2:$R$98,$A169,'09-10 Teamsheets'!$C$2:$C$98,BE$1)+APPS('10-11 Teamsheets'!$H$2:$R$107,$A169,'10-11 Teamsheets'!$C$2:$C$107,BE$1)+APPS('11-12 Teamsheets'!$H$2:$R$119,$A169,'11-12 Teamsheets'!$C$2:$C$119,BE$1)+APPS('12-13 Teamsheets'!$H$2:$R$126,$A169,'12-13 Teamsheets'!$C$2:$C$126,BE$1)+APPS('13-14 Teamsheets'!$H$2:$R$132,$A169,'13-14 Teamsheets'!$C$2:$C$132,BE$1)+APPS('14-15 Teamsheets'!$H$2:$R$136,$A169,'14-15 Teamsheets'!$C$2:$C$136,BE$1)) &amp; "(" &amp; (SUBS('08-09 Teamsheets'!$S$2:$Z$92,$A169,'08-09 Teamsheets'!$C$2:$C$92,BE$1)+SUBS('09-10 Teamsheets'!$S$2:$Z$98,$A169,'09-10 Teamsheets'!$C$2:$C$98,BE$1)+SUBS('10-11 Teamsheets'!$S$2:$Z$107,$A169,'10-11 Teamsheets'!$C$2:$C$107,BE$1)+SUBS('11-12 Teamsheets'!$S$2:$Z$119,$A169,'11-12 Teamsheets'!$C$2:$C$119,BE$1)+SUBS('12-13 Teamsheets'!$S$2:$Z$126,$A169,'12-13 Teamsheets'!$C$2:$C$126,BE$1)+SUBS('13-14 Teamsheets'!$S$2:$Z$132,$A169,'13-14 Teamsheets'!$C$2:$C$132,BE$1)+SUBS('14-15 Teamsheets'!$S$2:$Z$136,$A169,'14-15 Teamsheets'!$C$2:$C$136,BE$1)) &amp; ")"</f>
        <v>0(0)</v>
      </c>
      <c r="BF169" s="27" t="str">
        <f>(GOALS('08-09 Teamsheets'!$H$2:$R$92,$A169,'08-09 Teamsheets'!$C$2:$C$92,BE$1)+GOALS('09-10 Teamsheets'!$H$2:$R$98,$A169,'09-10 Teamsheets'!$C$2:$C$98,BE$1)+GOALS('10-11 Teamsheets'!$H$2:$R$107,$A169,'10-11 Teamsheets'!$C$2:$C$107,BE$1)+GOALS('11-12 Teamsheets'!$H$2:$R$119,$A169,'11-12 Teamsheets'!$C$2:$C$119,BE$1)+GOALS('12-13 Teamsheets'!$H$2:$R$126,$A169,'12-13 Teamsheets'!$C$2:$C$126,BE$1)+GOALS('13-14 Teamsheets'!$H$2:$R$132,$A169,'13-14 Teamsheets'!$C$2:$C$132,BE$1)+GOALS('14-15 Teamsheets'!$H$2:$R$136,$A169,'14-15 Teamsheets'!$C$2:$C$136,BE$1)) &amp; "(" &amp; (GOALS('08-09 Teamsheets'!$S$2:$Z$92,$A169,'08-09 Teamsheets'!$C$2:$C$92,BE$1)+GOALS('09-10 Teamsheets'!$S$2:$Z$98,$A169,'09-10 Teamsheets'!$C$2:$C$98,BE$1)+GOALS('10-11 Teamsheets'!$S$2:$Z$107,$A169,'10-11 Teamsheets'!$C$2:$C$107,BE$1)+GOALS('11-12 Teamsheets'!$S$2:$Z$119,$A169,'11-12 Teamsheets'!$C$2:$C$119,BE$1)+GOALS('12-13 Teamsheets'!$S$2:$Z$126,$A169,'12-13 Teamsheets'!$C$2:$C$126,BE$1)+GOALS('13-14 Teamsheets'!$S$2:$Z$132,$A169,'13-14 Teamsheets'!$C$2:$C$132,BE$1)+GOALS('14-15 Teamsheets'!$S$2:$Z$136,$A169,'14-15 Teamsheets'!$C$2:$C$136,BE$1)) &amp; ")"</f>
        <v>0(0)</v>
      </c>
      <c r="BG169" s="27">
        <f>Clean_sheet('08-09 Teamsheets'!$C$2:$H$92,$A169,BE$1)+Clean_sheet('09-10 Teamsheets'!$C$2:$H$98,$A169,BE$1)+Clean_sheet('10-11 Teamsheets'!$C$2:$H$107,$A169,BE$1)+Clean_sheet('11-12 Teamsheets'!$C$2:$H$119,$A169,BE$1)+Clean_sheet('12-13 Teamsheets'!$C$2:$H$126,$A169,BE$1)+Clean_sheet('13-14 Teamsheets'!$C$2:$H$132,$A169,BE$1)+Clean_sheet('14-15 Teamsheets'!$C$2:$H$136,$A169,BE$1)</f>
        <v>0</v>
      </c>
      <c r="BH169" s="27" t="str">
        <f>(CARDS('08-09 Teamsheets'!$H$2:$Z$92,$A169,$CX$2,'08-09 Teamsheets'!$C$2:$C$92,BE$1)+CARDS('09-10 Teamsheets'!$H$2:$Z$98,$A169,$CX$2,'09-10 Teamsheets'!$C$2:$C$98,BE$1)+CARDS('10-11 Teamsheets'!$H$2:$Z$107,$A169,$CX$2,'10-11 Teamsheets'!$C$2:$C$107,BE$1)+CARDS('11-12 Teamsheets'!$H$2:$Z$119,$A169,$CX$2,'11-12 Teamsheets'!$C$2:$C$119,BE$1)+CARDS('12-13 Teamsheets'!$H$2:$Z$126,$A169,$CX$2,'12-13 Teamsheets'!$C$2:$C$126,BE$1)+CARDS('13-14 Teamsheets'!$H$2:$Z$132,$A169,$CX$2,'13-14 Teamsheets'!$C$2:$C$132,BE$1)+CARDS('14-15 Teamsheets'!$H$2:$Z$136,$A169,$CX$2,'14-15 Teamsheets'!$C$2:$C$136,BE$1)) &amp; "(" &amp; (CARDS('08-09 Teamsheets'!$H$2:$Z$92,$A169,$CX$3,'08-09 Teamsheets'!$C$2:$C$92,BE$1)+CARDS('09-10 Teamsheets'!$H$2:$Z$98,$A169,$CX$3,'09-10 Teamsheets'!$C$2:$C$98,BE$1)+CARDS('10-11 Teamsheets'!$H$2:$Z$107,$A169,$CX$3,'10-11 Teamsheets'!$C$2:$C$107,BE$1)+CARDS('11-12 Teamsheets'!$H$2:$Z$119,$A169,$CX$3,'11-12 Teamsheets'!$C$2:$C$119,BE$1)+CARDS('12-13 Teamsheets'!$H$2:$Z$126,$A169,$CX$3,'12-13 Teamsheets'!$C$2:$C$126,BE$1)+CARDS('13-14 Teamsheets'!$H$2:$Z$132,$A169,$CX$3,'13-14 Teamsheets'!$C$2:$C$132,BE$1)+CARDS('14-15 Teamsheets'!$H$2:$Z$136,$A169,$CX$3,'14-15 Teamsheets'!$C$2:$C$136,BE$1)) &amp; ")"</f>
        <v>0(0)</v>
      </c>
      <c r="BI169" s="82">
        <f>MINS_PLAYED('08-09 Teamsheets'!$H$2:$R$92,$A169,'08-09 Teamsheets'!$C$2:$C$92,BE$1)+MINS_PLAYED('09-10 Teamsheets'!$H$2:$R$98,$A169,'09-10 Teamsheets'!$C$2:$C$98,BE$1)+ MINS_AS_SUB('08-09 Teamsheets'!$S$2:$Z$92,$A169,'08-09 Teamsheets'!$C$2:$C$92,BE$1)+ MINS_AS_SUB('09-10 Teamsheets'!$S$2:$Z$98,$A169,'09-10 Teamsheets'!$C$2:$C$98,BE$1)+MINS_PLAYED('10-11 Teamsheets'!$H$2:$R$107,$A169,'10-11 Teamsheets'!$C$2:$C$107,BE$1)+MINS_AS_SUB('10-11 Teamsheets'!$S$2:$Z$107,$A169,'10-11 Teamsheets'!$C$2:$C$107,BE$1)+MINS_PLAYED('11-12 Teamsheets'!$H$2:$R$119,$A169,'11-12 Teamsheets'!$C$2:$C$119,BE$1)+MINS_AS_SUB('11-12 Teamsheets'!$S$2:$Z$119,$A169,'11-12 Teamsheets'!$C$2:$C$119,BE$1)+MINS_PLAYED('12-13 Teamsheets'!$H$2:$R$126,$A169,'12-13 Teamsheets'!$C$2:$C$126,BE$1)+MINS_AS_SUB('12-13 Teamsheets'!$S$2:$Z$126,$A169,'12-13 Teamsheets'!$C$2:$C$126,BE$1)+MINS_PLAYED('13-14 Teamsheets'!$H$2:$R$132,$A169,'13-14 Teamsheets'!$C$2:$C$132,BE$1)+MINS_AS_SUB('13-14 Teamsheets'!$S$2:$Z$132,$A169,'13-14 Teamsheets'!$C$2:$C$132,BE$1)+MINS_PLAYED('14-15 Teamsheets'!$H$2:$R$136,$A169,'14-15 Teamsheets'!$C$2:$C$136,BE$1)+MINS_AS_SUB('14-15 Teamsheets'!$S$2:$Z$136,$A169,'14-15 Teamsheets'!$C$2:$C$136,BE$1)</f>
        <v>0</v>
      </c>
      <c r="BJ169" s="27" t="str">
        <f>(APPS('07-08 Teamsheets'!$H$2:$R$88,$A169,'07-08 Teamsheets'!$C$2:$C$88,BJ$1)+APPS('08-09 Teamsheets'!$H$2:$R$92,$A169,'08-09 Teamsheets'!$C$2:$C$92,BJ$1)+APPS('09-10 Teamsheets'!$H$2:$R$98,$A169,'09-10 Teamsheets'!$C$2:$C$98,BJ$1)+APPS('10-11 Teamsheets'!$H$2:$R$106,$A169,'10-11 Teamsheets'!$C$2:$C$106,BJ$1)+APPS('11-12 Teamsheets'!$H$2:$R$119,$A169,'11-12 Teamsheets'!$C$2:$C$119,BJ$1)+APPS('12-13 Teamsheets'!$H$2:$R$126,$A169,'12-13 Teamsheets'!$C$2:$C$126,BJ$1)+APPS('13-14 Teamsheets'!$H$2:$R$132,$A169,'13-14 Teamsheets'!$C$2:$C$132,BJ$1)+APPS('14-15 Teamsheets'!$H$2:$R$136,$A169,'14-15 Teamsheets'!$C$2:$C$136,BJ$1)) &amp; "(" &amp; (SUBS('07-08 Teamsheets'!$S$2:$Z$88,$A169,'07-08 Teamsheets'!$C$2:$C$88,BJ$1)+SUBS('08-09 Teamsheets'!$S$2:$Z$92,$A169,'08-09 Teamsheets'!$C$2:$C$92,BJ$1)+SUBS('09-10 Teamsheets'!$S$2:$Z$98,$A169,'09-10 Teamsheets'!$C$2:$C$98,BJ$1)+SUBS('10-11 Teamsheets'!$S$2:$Z$106,$A169,'10-11 Teamsheets'!$C$2:$C$106,BJ$1)+SUBS('11-12 Teamsheets'!$S$2:$Z$119,$A169,'11-12 Teamsheets'!$C$2:$C$119,BJ$1)+SUBS('12-13 Teamsheets'!$S$2:$Z$126,$A169,'12-13 Teamsheets'!$C$2:$C$126,BJ$1)+SUBS('13-14 Teamsheets'!$S$2:$Z$132,$A169,'13-14 Teamsheets'!$C$2:$C$132,BJ$1)+SUBS('14-15 Teamsheets'!$S$2:$Z$136,$A169,'14-15 Teamsheets'!$C$2:$C$136,BJ$1)) &amp; ")"</f>
        <v>0(0)</v>
      </c>
      <c r="BK169" s="27" t="str">
        <f>(GOALS('07-08 Teamsheets'!$H$2:$R$88,$A169,'07-08 Teamsheets'!$C$2:$C$88,BJ$1)+GOALS('08-09 Teamsheets'!$H$2:$R$92,$A169,'08-09 Teamsheets'!$C$2:$C$92,BJ$1)+GOALS('09-10 Teamsheets'!$H$2:$R$98,$A169,'09-10 Teamsheets'!$C$2:$C$98,BJ$1)+GOALS('10-11 Teamsheets'!$H$2:$R$106,$A169,'10-11 Teamsheets'!$C$2:$C$106,BJ$1)+GOALS('11-12 Teamsheets'!$H$2:$R$119,$A169,'11-12 Teamsheets'!$C$2:$C$119,BJ$1)+GOALS('12-13 Teamsheets'!$H$2:$R$126,$A169,'12-13 Teamsheets'!$C$2:$C$126,BJ$1)+GOALS('13-14 Teamsheets'!$H$2:$R$132,$A169,'13-14 Teamsheets'!$C$2:$C$132,BJ$1)+GOALS('14-15 Teamsheets'!$H$2:$R$136,$A169,'14-15 Teamsheets'!$C$2:$C$136,BJ$1)) &amp; "(" &amp; (GOALS('07-08 Teamsheets'!$S$2:$Z$88,$A169,'07-08 Teamsheets'!$C$2:$C$88,BJ$1)+GOALS('08-09 Teamsheets'!$S$2:$Z$92,$A169,'08-09 Teamsheets'!$C$2:$C$92,BJ$1)+GOALS('09-10 Teamsheets'!$S$2:$Z$98,$A169,'09-10 Teamsheets'!$C$2:$C$98,BJ$1)+GOALS('10-11 Teamsheets'!$S$2:$Z$106,$A169,'10-11 Teamsheets'!$C$2:$C$106,BJ$1)+GOALS('11-12 Teamsheets'!$S$2:$Z$119,$A169,'11-12 Teamsheets'!$C$2:$C$119,BJ$1)+GOALS('12-13 Teamsheets'!$S$2:$Z$126,$A169,'12-13 Teamsheets'!$C$2:$C$126,BJ$1)+GOALS('13-14 Teamsheets'!$S$2:$Z$132,$A169,'13-14 Teamsheets'!$C$2:$C$132,BJ$1)+GOALS('14-15 Teamsheets'!$S$2:$Z$136,$A169,'14-15 Teamsheets'!$C$2:$C$136,BJ$1)) &amp; ")"</f>
        <v>0(0)</v>
      </c>
      <c r="BL169" s="27">
        <f>Clean_sheet('07-08 Teamsheets'!$C$2:$H$92,$A169,BJ$1)+Clean_sheet('08-09 Teamsheets'!$C$2:$H$92,$A169,BJ$1)+Clean_sheet('09-10 Teamsheets'!$C$2:$H$98,$A169,BJ$1)+Clean_sheet('10-11 Teamsheets'!$C$2:$H$106,$A169,BJ$1)+Clean_sheet('11-12 Teamsheets'!$C$2:$H$119,$A169,BJ$1)+Clean_sheet('12-13 Teamsheets'!$C$2:$H$126,$A169,BJ$1)+Clean_sheet('13-14 Teamsheets'!$C$2:$H$132,$A169,BJ$1)+Clean_sheet('14-15 Teamsheets'!$C$2:$H$136,$A169,BJ$1)</f>
        <v>0</v>
      </c>
      <c r="BM169" s="27" t="str">
        <f>(CARDS('07-08 Teamsheets'!$H$2:$Z$88,$A169,$CX$2,'07-08 Teamsheets'!$C$2:$C$88,BJ$1)+CARDS('08-09 Teamsheets'!$H$2:$Z$92,$A169,$CX$2,'08-09 Teamsheets'!$C$2:$C$92,BJ$1)+CARDS('09-10 Teamsheets'!$H$2:$Z$98,$A169,$CX$2,'09-10 Teamsheets'!$C$2:$C$98,BJ$1)+CARDS('10-11 Teamsheets'!$H$2:$Z$106,$A169,$CX$2,'10-11 Teamsheets'!$C$2:$C$106,BJ$1)+CARDS('11-12 Teamsheets'!$H$2:$Z$119,$A169,$CX$2,'11-12 Teamsheets'!$C$2:$C$119,BJ$1)+CARDS('12-13 Teamsheets'!$H$2:$Z$126,$A169,$CX$2,'12-13 Teamsheets'!$C$2:$C$126,BJ$1)+CARDS('13-14 Teamsheets'!$H$2:$Z$132,$A169,$CX$2,'13-14 Teamsheets'!$C$2:$C$132,BJ$1)+CARDS('14-15 Teamsheets'!$H$2:$Z$136,$A169,$CX$2,'14-15 Teamsheets'!$C$2:$C$136,BJ$1)) &amp; "(" &amp; (CARDS('07-08 Teamsheets'!$H$2:$Z$88,$A169,$CX$3,'07-08 Teamsheets'!$C$2:$C$88,BJ$1)+CARDS('08-09 Teamsheets'!$H$2:$Z$92,$A169,$CX$3,'08-09 Teamsheets'!$C$2:$C$92,BJ$1)+CARDS('09-10 Teamsheets'!$H$2:$Z$98,$A169,$CX$3,'09-10 Teamsheets'!$C$2:$C$98,BJ$1)+CARDS('10-11 Teamsheets'!$H$2:$Z$106,$A169,$CX$3,'10-11 Teamsheets'!$C$2:$C$106,BJ$1)+CARDS('11-12 Teamsheets'!$H$2:$Z$119,$A169,$CX$3,'11-12 Teamsheets'!$C$2:$C$119,BJ$1)+CARDS('12-13 Teamsheets'!$H$2:$Z$126,$A169,$CX$3,'12-13 Teamsheets'!$C$2:$C$126,BJ$1)+CARDS('13-14 Teamsheets'!$H$2:$Z$132,$A169,$CX$3,'13-14 Teamsheets'!$C$2:$C$132,BJ$1)+CARDS('14-15 Teamsheets'!$H$2:$Z$136,$A169,$CX$3,'14-15 Teamsheets'!$C$2:$C$136,BJ$1)) &amp; ")"</f>
        <v>0(0)</v>
      </c>
      <c r="BN169" s="82">
        <f>MINS_PLAYED('07-08 Teamsheets'!$H$2:$R$88,$A169,'07-08 Teamsheets'!$C$2:$C$88,BJ$1)+MINS_PLAYED('08-09 Teamsheets'!$H$2:$R$92,$A169,'08-09 Teamsheets'!$C$2:$C$92,BJ$1)+MINS_PLAYED('09-10 Teamsheets'!$H$2:$R$98,$A169,'09-10 Teamsheets'!$C$2:$C$98,BJ$1)+MINS_PLAYED('10-11 Teamsheets'!$H$2:$R$106,$A169,'10-11 Teamsheets'!$C$2:$C$106,BJ$1)+MINS_PLAYED('11-12 Teamsheets'!$H$2:$R$119,$A169,'11-12 Teamsheets'!$C$2:$C$119,BJ$1)+MINS_PLAYED('12-13 Teamsheets'!$H$2:$R$126,$A169,'12-13 Teamsheets'!$C$2:$C$126,BJ$1)+MINS_PLAYED('13-14 Teamsheets'!$H$2:$R$132,$A169,'13-14 Teamsheets'!$C$2:$C$132,BJ$1)+MINS_PLAYED('14-15 Teamsheets'!$H$2:$R$136,$A169,'14-15 Teamsheets'!$C$2:$C$136,BJ$1)+MINS_AS_SUB('07-08 Teamsheets'!$S$2:$Z$88,$A169,'07-08 Teamsheets'!$C$2:$C$88,BJ$1)+MINS_AS_SUB('08-09 Teamsheets'!$S$2:$Z$92,$A169,'08-09 Teamsheets'!$C$2:$C$92,BJ$1)+MINS_AS_SUB('09-10 Teamsheets'!$S$2:$Z$98,$A169,'09-10 Teamsheets'!$C$2:$C$98,BJ$1)+MINS_AS_SUB('10-11 Teamsheets'!$S$2:$Z$106,$A169,'10-11 Teamsheets'!$C$2:$C$106,BJ$1)+MINS_AS_SUB('11-12 Teamsheets'!$S$2:$Z$119,$A169,'11-12 Teamsheets'!$C$2:$C$119,BJ$1)+MINS_AS_SUB('12-13 Teamsheets'!$S$2:$Z$126,$A169,'12-13 Teamsheets'!$C$2:$C$126,BJ$1)+MINS_AS_SUB('13-14 Teamsheets'!$S$2:$Z$132,$A169,'13-14 Teamsheets'!$C$2:$C$132,BJ$1)+MINS_AS_SUB('14-15 Teamsheets'!$S$2:$Z$136,$A169,'14-15 Teamsheets'!$C$2:$C$136,BJ$1)</f>
        <v>0</v>
      </c>
      <c r="BO169" s="27" t="str">
        <f>(APPS('07-08 Teamsheets'!$H$2:$R$88,$A169,'07-08 Teamsheets'!$C$2:$C$88,BO$1)+APPS('08-09 Teamsheets'!$H$2:$R$92,$A169,'08-09 Teamsheets'!$C$2:$C$92,BO$1)+APPS('09-10 Teamsheets'!$H$2:$R$98,$A169,'09-10 Teamsheets'!$C$2:$C$98,BO$1)+APPS('10-11 Teamsheets'!$H$2:$R$106,$A169,'10-11 Teamsheets'!$C$2:$C$106,BO$1)+APPS('11-12 Teamsheets'!$H$2:$R$119,$A169,'11-12 Teamsheets'!$C$2:$C$119,BO$1)+APPS('12-13 Teamsheets'!$H$2:$R$126,$A169,'12-13 Teamsheets'!$C$2:$C$126,BO$1)+APPS('13-14 Teamsheets'!$H$2:$R$132,$A169,'13-14 Teamsheets'!$C$2:$C$132,BO$1)+APPS('14-15 Teamsheets'!$H$2:$R$136,$A169,'14-15 Teamsheets'!$C$2:$C$136,BO$1)) &amp; "(" &amp; (SUBS('07-08 Teamsheets'!$S$2:$Z$88,$A169,'07-08 Teamsheets'!$C$2:$C$88,BO$1)+SUBS('08-09 Teamsheets'!$S$2:$Z$92,$A169,'08-09 Teamsheets'!$C$2:$C$92,BO$1)+SUBS('09-10 Teamsheets'!$S$2:$Z$98,$A169,'09-10 Teamsheets'!$C$2:$C$98,BO$1)+SUBS('10-11 Teamsheets'!$S$2:$Z$106,$A169,'10-11 Teamsheets'!$C$2:$C$106,BO$1)+SUBS('11-12 Teamsheets'!$S$2:$Z$119,$A169,'11-12 Teamsheets'!$C$2:$C$119,BO$1)+SUBS('12-13 Teamsheets'!$S$2:$Z$126,$A169,'12-13 Teamsheets'!$C$2:$C$126,BO$1)+SUBS('13-14 Teamsheets'!$S$2:$Z$132,$A169,'13-14 Teamsheets'!$C$2:$C$132,BO$1)+SUBS('14-15 Teamsheets'!$S$2:$Z$136,$A169,'14-15 Teamsheets'!$C$2:$C$136,BO$1)) &amp; ")"</f>
        <v>0(0)</v>
      </c>
      <c r="BP169" s="27" t="str">
        <f>(GOALS('07-08 Teamsheets'!$H$2:$R$88,$A169,'07-08 Teamsheets'!$C$2:$C$88,BO$1)+GOALS('08-09 Teamsheets'!$H$2:$R$92,$A169,'08-09 Teamsheets'!$C$2:$C$92,BO$1)+GOALS('09-10 Teamsheets'!$H$2:$R$98,$A169,'09-10 Teamsheets'!$C$2:$C$98,BO$1)+GOALS('10-11 Teamsheets'!$H$2:$R$106,$A169,'10-11 Teamsheets'!$C$2:$C$106,BO$1)+GOALS('11-12 Teamsheets'!$H$2:$R$119,$A169,'11-12 Teamsheets'!$C$2:$C$119,BO$1)+GOALS('12-13 Teamsheets'!$H$2:$R$126,$A169,'12-13 Teamsheets'!$C$2:$C$126,BO$1)+GOALS('13-14 Teamsheets'!$H$2:$R$132,$A169,'13-14 Teamsheets'!$C$2:$C$132,BO$1)+GOALS('14-15 Teamsheets'!$H$2:$R$136,$A169,'14-15 Teamsheets'!$C$2:$C$136,BO$1)) &amp; "(" &amp; (GOALS('07-08 Teamsheets'!$S$2:$Z$88,$A169,'07-08 Teamsheets'!$C$2:$C$88,BO$1)+GOALS('08-09 Teamsheets'!$S$2:$Z$92,$A169,'08-09 Teamsheets'!$C$2:$C$92,BO$1)+GOALS('09-10 Teamsheets'!$S$2:$Z$98,$A169,'09-10 Teamsheets'!$C$2:$C$98,BO$1)+GOALS('10-11 Teamsheets'!$S$2:$Z$106,$A169,'10-11 Teamsheets'!$C$2:$C$106,BO$1)+GOALS('11-12 Teamsheets'!$S$2:$Z$119,$A169,'11-12 Teamsheets'!$C$2:$C$119,BO$1)+GOALS('12-13 Teamsheets'!$S$2:$Z$126,$A169,'12-13 Teamsheets'!$C$2:$C$126,BO$1)+GOALS('13-14 Teamsheets'!$S$2:$Z$132,$A169,'13-14 Teamsheets'!$C$2:$C$132,BO$1)+GOALS('14-15 Teamsheets'!$S$2:$Z$136,$A169,'14-15 Teamsheets'!$C$2:$C$136,BO$1)) &amp; ")"</f>
        <v>0(0)</v>
      </c>
      <c r="BQ169" s="27">
        <f>Clean_sheet('07-08 Teamsheets'!$C$2:$H$92,$A169,BO$1)+Clean_sheet('08-09 Teamsheets'!$C$2:$H$92,$A169,BO$1)+Clean_sheet('09-10 Teamsheets'!$C$2:$H$98,$A169,BO$1)+Clean_sheet('10-11 Teamsheets'!$C$2:$H$106,$A169,BO$1)+Clean_sheet('11-12 Teamsheets'!$C$2:$H$119,$A169,BO$1)+Clean_sheet('12-13 Teamsheets'!$C$2:$H$126,$A169,BO$1)+Clean_sheet('13-14 Teamsheets'!$C$2:$H$132,$A169,BO$1)+Clean_sheet('14-15 Teamsheets'!$C$2:$H$136,$A169,BO$1)</f>
        <v>0</v>
      </c>
      <c r="BR169" s="27" t="str">
        <f>(CARDS('07-08 Teamsheets'!$H$2:$Z$88,$A169,$CX$2,'07-08 Teamsheets'!$C$2:$C$88,BO$1)+CARDS('08-09 Teamsheets'!$H$2:$Z$92,$A169,$CX$2,'08-09 Teamsheets'!$C$2:$C$92,BO$1)+CARDS('09-10 Teamsheets'!$H$2:$Z$98,$A169,$CX$2,'09-10 Teamsheets'!$C$2:$C$98,BO$1)+CARDS('10-11 Teamsheets'!$H$2:$Z$106,$A169,$CX$2,'10-11 Teamsheets'!$C$2:$C$106,BO$1)+CARDS('11-12 Teamsheets'!$H$2:$Z$119,$A169,$CX$2,'11-12 Teamsheets'!$C$2:$C$119,BO$1)+CARDS('12-13 Teamsheets'!$H$2:$Z$126,$A169,$CX$2,'12-13 Teamsheets'!$C$2:$C$126,BO$1)+CARDS('13-14 Teamsheets'!$H$2:$Z$132,$A169,$CX$2,'13-14 Teamsheets'!$C$2:$C$132,BO$1)+CARDS('14-15 Teamsheets'!$H$2:$Z$136,$A169,$CX$2,'14-15 Teamsheets'!$C$2:$C$136,BO$1)) &amp; "(" &amp; (CARDS('07-08 Teamsheets'!$H$2:$Z$88,$A169,$CX$3,'07-08 Teamsheets'!$C$2:$C$88,BO$1)+CARDS('08-09 Teamsheets'!$H$2:$Z$92,$A169,$CX$3,'08-09 Teamsheets'!$C$2:$C$92,BO$1)+CARDS('09-10 Teamsheets'!$H$2:$Z$98,$A169,$CX$3,'09-10 Teamsheets'!$C$2:$C$98,BO$1)+CARDS('10-11 Teamsheets'!$H$2:$Z$106,$A169,$CX$3,'10-11 Teamsheets'!$C$2:$C$106,BO$1)+CARDS('11-12 Teamsheets'!$H$2:$Z$119,$A169,$CX$3,'11-12 Teamsheets'!$C$2:$C$119,BO$1)+CARDS('12-13 Teamsheets'!$H$2:$Z$126,$A169,$CX$3,'12-13 Teamsheets'!$C$2:$C$126,BO$1)+CARDS('13-14 Teamsheets'!$H$2:$Z$132,$A169,$CX$3,'13-14 Teamsheets'!$C$2:$C$132,BO$1)+CARDS('14-15 Teamsheets'!$H$2:$Z$136,$A169,$CX$3,'14-15 Teamsheets'!$C$2:$C$136,BO$1)) &amp; ")"</f>
        <v>0(0)</v>
      </c>
      <c r="BS169" s="82">
        <f>MINS_PLAYED('07-08 Teamsheets'!$H$2:$R$88,$A169,'07-08 Teamsheets'!$C$2:$C$88,BO$1)+MINS_PLAYED('08-09 Teamsheets'!$H$2:$R$92,$A169,'08-09 Teamsheets'!$C$2:$C$92,BO$1)+MINS_PLAYED('09-10 Teamsheets'!$H$2:$R$98,$A169,'09-10 Teamsheets'!$C$2:$C$98,BO$1)+MINS_PLAYED('10-11 Teamsheets'!$H$2:$R$106,$A169,'10-11 Teamsheets'!$C$2:$C$106,BO$1)+MINS_PLAYED('11-12 Teamsheets'!$H$2:$R$119,$A169,'11-12 Teamsheets'!$C$2:$C$119,BO$1)+MINS_PLAYED('12-13 Teamsheets'!$H$2:$R$126,$A169,'12-13 Teamsheets'!$C$2:$C$126,BO$1)+MINS_PLAYED('13-14 Teamsheets'!$H$2:$R$132,$A169,'13-14 Teamsheets'!$C$2:$C$132,BO$1)+MINS_PLAYED('14-15 Teamsheets'!$H$2:$R$136,$A169,'14-15 Teamsheets'!$C$2:$C$136,BO$1)+MINS_AS_SUB('07-08 Teamsheets'!$S$2:$Z$88,$A169,'07-08 Teamsheets'!$C$2:$C$88,BO$1)+MINS_AS_SUB('08-09 Teamsheets'!$S$2:$Z$92,$A169,'08-09 Teamsheets'!$C$2:$C$92,BO$1)+MINS_AS_SUB('09-10 Teamsheets'!$S$2:$Z$98,$A169,'09-10 Teamsheets'!$C$2:$C$98,BO$1)+MINS_AS_SUB('10-11 Teamsheets'!$S$2:$Z$106,$A169,'10-11 Teamsheets'!$C$2:$C$106,BO$1)+MINS_AS_SUB('11-12 Teamsheets'!$S$2:$Z$119,$A169,'11-12 Teamsheets'!$C$2:$C$119,BO$1)+MINS_AS_SUB('12-13 Teamsheets'!$S$2:$Z$126,$A169,'12-13 Teamsheets'!$C$2:$C$126,BO$1)+MINS_AS_SUB('13-14 Teamsheets'!$S$2:$Z$132,$A169,'13-14 Teamsheets'!$C$2:$C$132,BO$1)+MINS_AS_SUB('14-15 Teamsheets'!$S$2:$Z$136,$A169,'14-15 Teamsheets'!$C$2:$C$136,BO$1)</f>
        <v>0</v>
      </c>
      <c r="BT169" s="71">
        <f>APPS('05-06 Teamsheets'!$H$2:$R$71,$A169,'05-06 Teamsheets'!$C$2:$C$71,B$1)+SUBS('05-06 Teamsheets'!$S$2:$W$71,$A169,'05-06 Teamsheets'!$C$2:$C$71,B$1)+APPS('06-07 Teamsheets'!$H$2:$R$83,$A169,'06-07 Teamsheets'!$C$2:$C$83,G$1)+SUBS('06-07 Teamsheets'!$S$2:$Z$83,$A169,'06-07 Teamsheets'!$C$2:$C$83,G$1)+APPS('07-08 Teamsheets'!$H$2:$R$88,$A169,'07-08 Teamsheets'!$C$2:$C$88,L$1)+SUBS('07-08 Teamsheets'!$S$2:$Z$88,$A169,'07-08 Teamsheets'!$C$2:$C$88,L$1)+APPS('08-09 Teamsheets'!$H$2:$R$92,$A169,'08-09 Teamsheets'!$C$2:$C$92,Q$1)+SUBS('08-09 Teamsheets'!$S$2:$Z$92,$A169,'08-09 Teamsheets'!$C$2:$C$92,Q$1)+APPS('09-10 Teamsheets'!$H$2:$R$98,$A169,'09-10 Teamsheets'!$C$2:$C$98,Q$1)+SUBS('09-10 Teamsheets'!$S$2:$Z$98,$A169,'09-10 Teamsheets'!$C$2:$C$98,Q$1)+APPS('10-11 Teamsheets'!$H$2:$R$107,$A169,'10-11 Teamsheets'!$C$2:$C$107,Q$1)+SUBS('10-11 Teamsheets'!$S$2:$Z$107,$A169,'10-11 Teamsheets'!$C$2:$C$107,Q$1)+APPS('11-12 Teamsheets'!$H$2:$R$119,$A169,'11-12 Teamsheets'!$C$2:$C$119,Q$1)+SUBS('11-12 Teamsheets'!$S$2:$Z$119,$A169,'11-12 Teamsheets'!$C$2:$C$119,Q$1)+APPS('12-13 Teamsheets'!$H$2:$R$126,$A169,'12-13 Teamsheets'!$C$2:$C$126,Q$1)+SUBS('12-13 Teamsheets'!$S$2:$Z$126,$A169,'12-13 Teamsheets'!$C$2:$C$126,Q$1)+APPS('13-14 Teamsheets'!$H$2:$R$132,$A169,'13-14 Teamsheets'!$C$2:$C$132,Q$1)+SUBS('13-14 Teamsheets'!$S$2:$Z$132,$A169,'13-14 Teamsheets'!$C$2:$C$132,Q$1)+APPS('14-15 Teamsheets'!$H$2:$R$136,$A169,'14-15 Teamsheets'!$C$2:$C$136,Q$1)+SUBS('14-15 Teamsheets'!$S$2:$Z$136,$A169,'14-15 Teamsheets'!$C$2:$C$136,Q$1)</f>
        <v>0</v>
      </c>
      <c r="BU169" s="132">
        <v>0</v>
      </c>
      <c r="BV169" s="27">
        <f>APPS('07-08 Teamsheets'!$H$2:$R$88,$A169,'07-08 Teamsheets'!$C$2:$C$88,AZ$1)+SUBS('07-08 Teamsheets'!$S$2:$Z$88,$A169,'07-08 Teamsheets'!$C$2:$C$88,AZ$1)+APPS('11-12 Teamsheets'!$H$2:$R$119,$A169,'11-12 Teamsheets'!$C$2:$C$119,AZ$1)+SUBS('11-12 Teamsheets'!$S$2:$Z$119,$A169,'11-12 Teamsheets'!$C$2:$C$119,AZ$1)+APPS('12-13 Teamsheets'!$H$2:$R$126,$A169,'12-13 Teamsheets'!$C$2:$C$126,AZ$1)+SUBS('12-13 Teamsheets'!$S$2:$Z$126,$A169,'12-13 Teamsheets'!$C$2:$C$126,AZ$1)+APPS('13-14 Teamsheets'!$H$2:$R$132,$A169,'13-14 Teamsheets'!$C$2:$C$132,AZ$1)+SUBS('13-14 Teamsheets'!$S$2:$Z$132,$A169,'13-14 Teamsheets'!$C$2:$C$132,AZ$1)+APPS('14-15 Teamsheets'!$H$2:$R$136,$A169,'14-15 Teamsheets'!$C$2:$C$136,AZ$1)+SUBS('14-15 Teamsheets'!$S$2:$Z$136,$A169,'14-15 Teamsheets'!$C$2:$C$136,AZ$1)+APPS('08-09 Teamsheets'!$H$2:$R$92,$A169,'08-09 Teamsheets'!$C$2:$C$92,BE$1)+APPS('09-10 Teamsheets'!$H$2:$R$98,$A169,'09-10 Teamsheets'!$C$2:$C$98,BE$1)+SUBS('08-09 Teamsheets'!$S$2:$Z$92,$A169,'08-09 Teamsheets'!$C$2:$C$92,BE$1)+SUBS('09-10 Teamsheets'!$S$2:$Z$98,$A169,'09-10 Teamsheets'!$C$2:$C$98,BE$1)+APPS('10-11 Teamsheets'!$H$2:$R$107,$A169,'10-11 Teamsheets'!$C$2:$C$107,BE$1)+SUBS('10-11 Teamsheets'!$S$2:$Z$107,$A169,'10-11 Teamsheets'!$C$2:$C$107,BE$1)+APPS('11-12 Teamsheets'!$H$2:$R$119,$A169,'11-12 Teamsheets'!$C$2:$C$119,BE$1)+SUBS('11-12 Teamsheets'!$S$2:$Z$119,$A169,'11-12 Teamsheets'!$C$2:$C$119,BE$1)+APPS('12-13 Teamsheets'!$H$2:$R$126,$A169,'12-13 Teamsheets'!$C$2:$C$126,BE$1)+SUBS('12-13 Teamsheets'!$S$2:$Z$126,$A169,'12-13 Teamsheets'!$C$2:$C$126,BE$1)+APPS('13-14 Teamsheets'!$H$2:$R$132,$A169,'13-14 Teamsheets'!$C$2:$C$132,BE$1)+SUBS('13-14 Teamsheets'!$S$2:$Z$132,$A169,'13-14 Teamsheets'!$C$2:$C$132,BE$1)+APPS('14-15 Teamsheets'!$H$2:$R$136,$A169,'14-15 Teamsheets'!$C$2:$C$136,BE$1)+SUBS('14-15 Teamsheets'!$S$2:$Z$136,$A169,'14-15 Teamsheets'!$C$2:$C$136,BE$1)</f>
        <v>1</v>
      </c>
      <c r="BW169" s="27">
        <f>APPS('07-08 Teamsheets'!$H$2:$R$88,$A169,'07-08 Teamsheets'!$C$2:$C$88,BJ$1)+APPS('08-09 Teamsheets'!$H$2:$R$92,$A169,'08-09 Teamsheets'!$C$2:$C$92,BJ$1)+APPS('09-10 Teamsheets'!$H$2:$R$98,$A169,'09-10 Teamsheets'!$C$2:$C$98,BJ$1)+SUBS('07-08 Teamsheets'!$S$2:$Z$88,$A169,'07-08 Teamsheets'!$C$2:$C$88,BJ$1)+SUBS('08-09 Teamsheets'!$S$2:$Z$92,$A169,'08-09 Teamsheets'!$C$2:$C$92,BJ$1)+SUBS('09-10 Teamsheets'!$S$2:$Z$98,$A169,'09-10 Teamsheets'!$C$2:$C$98,BJ$1)+APPS('10-11 Teamsheets'!$H$2:$R$107,$A169,'10-11 Teamsheets'!$C$2:$C$107,BJ$1)+SUBS('10-11 Teamsheets'!$S$2:$Z$107,$A169,'10-11 Teamsheets'!$C$2:$C$107,BJ$1)+APPS('11-12 Teamsheets'!$H$2:$R$119,$A169,'11-12 Teamsheets'!$C$2:$C$119,BJ$1)+SUBS('11-12 Teamsheets'!$S$2:$Z$111,$A169,'11-12 Teamsheets'!$C$2:$C$119,BJ$1)+APPS('12-13 Teamsheets'!$H$2:$R$126,$A169,'12-13 Teamsheets'!$C$2:$C$126,BJ$1)+SUBS('12-13 Teamsheets'!$S$2:$Z$118,$A169,'12-13 Teamsheets'!$C$2:$C$126,BJ$1)+APPS('13-14 Teamsheets'!$H$2:$R$132,$A169,'13-14 Teamsheets'!$C$2:$C$132,BJ$1)+SUBS('13-14 Teamsheets'!$S$2:$Z$124,$A169,'13-14 Teamsheets'!$C$2:$C$132,BJ$1)+APPS('14-15 Teamsheets'!$H$2:$R$136,$A169,'14-15 Teamsheets'!$C$2:$C$136,BJ$1)+SUBS('14-15 Teamsheets'!$S$2:$Z$128,$A169,'14-15 Teamsheets'!$C$2:$C$136,BJ$1)</f>
        <v>0</v>
      </c>
      <c r="BX169" s="27">
        <f>APPS('07-08 Teamsheets'!$H$2:$R$88,$A169,'07-08 Teamsheets'!$C$2:$C$88,BO$1)+APPS('08-09 Teamsheets'!$H$2:$R$92,$A169,'08-09 Teamsheets'!$C$2:$C$92,BO$1)+APPS('09-10 Teamsheets'!$H$2:$R$98,$A169,'09-10 Teamsheets'!$C$2:$C$98,BO$1)+SUBS('07-08 Teamsheets'!$S$2:$Z$88,$A169,'07-08 Teamsheets'!$C$2:$C$88,BO$1)+SUBS('08-09 Teamsheets'!$S$2:$Z$92,$A169,'08-09 Teamsheets'!$C$2:$C$92,BO$1)+SUBS('09-10 Teamsheets'!$S$2:$Z$98,$A169,'09-10 Teamsheets'!$C$2:$C$98,BO$1)+APPS('10-11 Teamsheets'!$H$2:$R$107,$A169,'10-11 Teamsheets'!$C$2:$C$107,BO$1)+SUBS('10-11 Teamsheets'!$S$2:$Z$107,$A169,'10-11 Teamsheets'!$C$2:$C$107,BO$1)+APPS('11-12 Teamsheets'!$H$2:$R$119,$A169,'11-12 Teamsheets'!$C$2:$C$119,BO$1)+SUBS('11-12 Teamsheets'!$S$2:$Z$119,$A169,'11-12 Teamsheets'!$C$2:$C$119,BO$1)+APPS('12-13 Teamsheets'!$H$2:$R$126,$A169,'12-13 Teamsheets'!$C$2:$C$126,BO$1)+SUBS('12-13 Teamsheets'!$S$2:$Z$126,$A169,'12-13 Teamsheets'!$C$2:$C$126,BO$1)+APPS('13-14 Teamsheets'!$H$2:$R$132,$A169,'13-14 Teamsheets'!$C$2:$C$132,BO$1)+SUBS('13-14 Teamsheets'!$S$2:$Z$132,$A169,'13-14 Teamsheets'!$C$2:$C$132,BO$1)+APPS('14-15 Teamsheets'!$H$2:$R$136,$A169,'14-15 Teamsheets'!$C$2:$C$136,BO$1)+SUBS('14-15 Teamsheets'!$S$2:$Z$136,$A169,'14-15 Teamsheets'!$C$2:$C$136,BO$1)</f>
        <v>0</v>
      </c>
      <c r="BY169" s="28">
        <f t="shared" si="55"/>
        <v>1</v>
      </c>
      <c r="BZ169" s="27" t="str">
        <f>(APPS('05-06 Teamsheets'!$H$2:$R$71,$A169) + APPS('06-07 Teamsheets'!$H$2:$R$83,$A169) +APPS('07-08 Teamsheets'!$H$2:$R$88,$A169) + APPS('08-09 Teamsheets'!$H$2:$R$92,$A169)+APPS('09-10 Teamsheets'!$H$2:$R$98,$A169)+APPS('10-11 Teamsheets'!$H$2:$R$107,$A169)+APPS('11-12 Teamsheets'!$H$2:$R$119,$A169)+APPS('12-13 Teamsheets'!$H$2:$R$126,$A169)+APPS('13-14 Teamsheets'!$H$2:$R$132,$A169)+APPS('14-15 Teamsheets'!$H$2:$R$136,$A169)) &amp; "(" &amp; (SUBS('05-06 Teamsheets'!$S$2:$W$71,$A169)+SUBS('06-07 Teamsheets'!$S$2:$Z$83,$A169)+SUBS('07-08 Teamsheets'!$S$2:$Z$88,$A169) +SUBS('08-09 Teamsheets'!$S$2:$Z$92,$A169)+SUBS('09-10 Teamsheets'!$S$2:$Z$98,$A169)+SUBS('10-11 Teamsheets'!$S$2:$Z$107,$A169)+SUBS('11-12 Teamsheets'!$S$2:$Z$119,$A169)+SUBS('12-13 Teamsheets'!$S$2:$Z$126,$A169)+SUBS('13-14 Teamsheets'!$S$2:$Z$132,$A169)+SUBS('14-15 Teamsheets'!$S$2:$Z$136,$A169)) &amp; ")"</f>
        <v>1(0)</v>
      </c>
      <c r="CA169" s="28">
        <f t="shared" si="56"/>
        <v>1</v>
      </c>
      <c r="CB169" s="71">
        <f>GOALS('05-06 Teamsheets'!$H$2:$W$71,$A169,'05-06 Teamsheets'!$C$2:$C$71,B$1)+GOALS('06-07 Teamsheets'!$H$2:$Z$83,$A169,'06-07 Teamsheets'!$C$2:$C$83,G$1)+GOALS('07-08 Teamsheets'!$H$2:$Z$88,$A169,'07-08 Teamsheets'!$C$2:$C$88,L$1)+GOALS('08-09 Teamsheets'!$H$2:$Z$92,$A169,'08-09 Teamsheets'!$C$2:$C$92,Q$1)+GOALS('09-10 Teamsheets'!$H$2:$Z$98,$A169,'09-10 Teamsheets'!$C$2:$C$98,Q$1)+GOALS('10-11 Teamsheets'!$H$2:$Z$107,$A169,'10-11 Teamsheets'!$C$2:$C$107,Q$1)+GOALS('11-12 Teamsheets'!$H$2:$Z$119,$A169,'11-12 Teamsheets'!$C$2:$C$119,Q$1)+GOALS('12-13 Teamsheets'!$H$2:$Z$126,$A169,'12-13 Teamsheets'!$C$2:$C$126,Q$1)+GOALS('13-14 Teamsheets'!$H$2:$Z$132,$A169,'13-14 Teamsheets'!$C$2:$C$132,Q$1)+GOALS('14-15 Teamsheets'!$H$2:$Z$136,$A169,'14-15 Teamsheets'!$C$2:$C$136,Q$1)</f>
        <v>0</v>
      </c>
      <c r="CC169" s="27">
        <f>GOALS('05-06 Teamsheets'!$H$2:$W$71,$A169,'05-06 Teamsheets'!$C$2:$C$71,V$1)+GOALS('05-06 Teamsheets'!$H$2:$W$71,$A169,'05-06 Teamsheets'!$C$2:$C$71,AA$1)+GOALS('06-07 Teamsheets'!$H$2:$Z$83,$A169,'06-07 Teamsheets'!$C$2:$C$83,AF$1)+GOALS('06-07 Teamsheets'!$H$2:$Z$83,$A169,'06-07 Teamsheets'!$C$2:$C$83,AK$1)+GOALS('07-08 Teamsheets'!$H$2:$Z$88,$A169,'07-08 Teamsheets'!$C$2:$C$88,AP$1)+GOALS('07-08 Teamsheets'!$H$2:$Z$88,$A169,'07-08 Teamsheets'!$C$2:$C$88,AU$1)+GOALS('07-08 Teamsheets'!$H$2:$Z$88,$A169,'07-08 Teamsheets'!$C$2:$C$88,AZ$1)+GOALS('11-12 Teamsheets'!$H$2:$Z$119,$A169,'11-12 Teamsheets'!$C$2:$C$119,AZ$1)+GOALS('12-13 Teamsheets'!$H$2:$Z$120,$A169,'12-13 Teamsheets'!$C$2:$C$120,AZ$1)+GOALS('13-14 Teamsheets'!$H$2:$Z$126,$A169,'13-14 Teamsheets'!$C$2:$C$126,AZ$1)+GOALS('14-15 Teamsheets'!$H$2:$Z$130,$A169,'14-15 Teamsheets'!$C$2:$C$130,AZ$1)+GOALS('08-09 Teamsheets'!$H$2:$Z$92,$A169,'08-09 Teamsheets'!$C$2:$C$92,BE$1)+GOALS('09-10 Teamsheets'!$H$2:$Z$98,$A169,'09-10 Teamsheets'!$C$2:$C$98,BE$1)+GOALS('10-11 Teamsheets'!$H$2:$Z$107,$A169,'10-11 Teamsheets'!$C$2:$C$107,BE$1)+GOALS('11-12 Teamsheets'!$H$2:$Z$119,$A169,'11-12 Teamsheets'!$C$2:$C$119,BE$1)+GOALS('12-13 Teamsheets'!$H$2:$Z$126,$A169,'12-13 Teamsheets'!$C$2:$C$126,BE$1)+GOALS('13-14 Teamsheets'!$H$2:$Z$132,$A169,'13-14 Teamsheets'!$C$2:$C$132,BE$1)+GOALS('14-15 Teamsheets'!$H$2:$Z$136,$A169,'14-15 Teamsheets'!$C$2:$C$136,BE$1)</f>
        <v>0</v>
      </c>
      <c r="CD169" s="27">
        <f>GOALS('07-08 Teamsheets'!$H$2:$Z$88,$A169,'07-08 Teamsheets'!$C$2:$C$88,BJ$1)
+GOALS('08-09 Teamsheets'!$H$2:$Z$92,$A169,'08-09 Teamsheets'!$C$2:$C$92,BJ$1)
+GOALS('09-10 Teamsheets'!$H$2:$Z$98,$A169,'09-10 Teamsheets'!$C$2:$C$98,BJ$1)
+GOALS('10-11 Teamsheets'!$H$2:$Z$107,$A169,'10-11 Teamsheets'!$C$2:$C$107,BJ$1)
+GOALS('11-12 Teamsheets'!$H$2:$Z$119,$A169,'11-12 Teamsheets'!$C$2:$C$119,BJ$1)
+GOALS('12-13 Teamsheets'!$H$2:$Z$124,$A169,'12-13 Teamsheets'!$C$2:$C$124,BJ$1)+GOALS('13-14 Teamsheets'!$H$2:$Z$130,$A169,'13-14 Teamsheets'!$C$2:$C$130,BJ$1)+GOALS('14-15 Teamsheets'!$H$2:$Z$134,$A169,'14-15 Teamsheets'!$C$2:$C$134,BJ$1)
+GOALS('07-08 Teamsheets'!$H$2:$Z$88,$A169,'07-08 Teamsheets'!$C$2:$C$88,BO$1)
+GOALS('08-09 Teamsheets'!$H$2:$Z$92,$A169,'08-09 Teamsheets'!$C$2:$C$92,BO$1)
+GOALS('09-10 Teamsheets'!$H$2:$Z$98,$A169,'09-10 Teamsheets'!$C$2:$C$98,BO$1)
+GOALS('10-11 Teamsheets'!$H$2:$Z$107,$A169,'10-11 Teamsheets'!$C$2:$C$107,BO$1)
+GOALS('11-12 Teamsheets'!$H$2:$Z$119,$A169,'11-12 Teamsheets'!$C$2:$C$119,BO$1)
+GOALS('12-13 Teamsheets'!$H$2:$Z$126,$A169,'12-13 Teamsheets'!$C$2:$C$126,BO$1)+GOALS('13-14 Teamsheets'!$H$2:$Z$132,$A169,'13-14 Teamsheets'!$C$2:$C$132,BO$1)+GOALS('14-15 Teamsheets'!$H$2:$Z$136,$A169,'14-15 Teamsheets'!$C$2:$C$136,BO$1)</f>
        <v>0</v>
      </c>
      <c r="CE169" s="28">
        <f t="shared" si="57"/>
        <v>0</v>
      </c>
      <c r="CF169" s="27" t="str">
        <f>(GOALS('05-06 Teamsheets'!$H$2:$R$71,$A169) +GOALS('06-07 Teamsheets'!$H$2:$R$83,$A169) +  GOALS('07-08 Teamsheets'!$H$2:$R$88,$A169) + GOALS('08-09 Teamsheets'!$H$2:$R$92,$A169)+GOALS('09-10 Teamsheets'!$H$2:$R$98,$A169)+GOALS('10-11 Teamsheets'!$H$2:$R$107,$A169)+GOALS('11-12 Teamsheets'!$H$2:$R$119,$A169)+GOALS('12-13 Teamsheets'!$H$2:$R$126,$A169)+GOALS('13-14 Teamsheets'!$H$2:$R$132,$A169)+GOALS('14-15 Teamsheets'!$H$2:$R$136,$A169)) &amp; "(" &amp; (GOALS('05-06 Teamsheets'!$S$2:$W$71,$A169)+GOALS('06-07 Teamsheets'!$S$2:$Z$83,$A169)+GOALS('07-08 Teamsheets'!$S$2:$Z$88,$A169)+GOALS('08-09 Teamsheets'!$S$2:$Z$92,$A169)+GOALS('09-10 Teamsheets'!$S$2:$Z$98,$A169)+GOALS('10-11 Teamsheets'!$S$2:$Z$107,$A169)+GOALS('11-12 Teamsheets'!$S$2:$Z$119,$A169)+GOALS('12-13 Teamsheets'!$S$2:$Z$126,$A169)+GOALS('13-14 Teamsheets'!$S$2:$Z$132,$A169)+GOALS('14-15 Teamsheets'!$S$2:$Z$136,$A169)) &amp; ")"</f>
        <v>0(0)</v>
      </c>
      <c r="CG169" s="28">
        <f t="shared" si="58"/>
        <v>0</v>
      </c>
      <c r="CH169" s="71">
        <f>SUM(D169,I169,N169,S169)</f>
        <v>0</v>
      </c>
      <c r="CI169" s="83">
        <f>SUM(X169,AC169,AH169,AM169,AR169,BG169,AW169,BL169,BQ169,BB169)</f>
        <v>0</v>
      </c>
      <c r="CJ169" s="77">
        <f>SUM(CH169:CI169)</f>
        <v>0</v>
      </c>
      <c r="CK169" s="74" t="str">
        <f>(CARDS('05-06 Teamsheets'!$H$2:$W$71,$A169,$CX$2)+CARDS('06-07 Teamsheets'!$H$2:$Z$83,$A169,$CX$2)+CARDS('07-08 Teamsheets'!$H$2:$Z$88,$A169,$CX$2)+CARDS('08-09 Teamsheets'!$H$2:$Z$92,$A169,$CX$2)+CARDS('09-10 Teamsheets'!$H$2:$Z$98,$A169,$CX$2)+CARDS('10-11 Teamsheets'!$H$2:$Z$107,$A169,$CX$2)+CARDS('11-12 Teamsheets'!$H$2:$Z$119,$A169,$CX$2)+CARDS('12-13 Teamsheets'!$H$2:$Z$126,$A169,$CX$2)+CARDS('13-14 Teamsheets'!$H$2:$Z$130,$A169,$CX$2)) &amp; "(" &amp; (CARDS('05-06 Teamsheets'!$H$2:$W$71,$A169,$CX$3)+CARDS('06-07 Teamsheets'!$H$2:$Z$83,$A169,$CX$3)+CARDS('07-08 Teamsheets'!$H$2:$Z$88,$A169,$CX$3)+CARDS('08-09 Teamsheets'!$H$2:$Z$92,$A169,$CX$3)+CARDS('09-10 Teamsheets'!$H$2:$Z$98,$A169,$CX$3)+CARDS('10-11 Teamsheets'!$H$2:$Z$107,$A169,$CX$3)+CARDS('11-12 Teamsheets'!$H$2:$Z$119,$A169,$CX$3)+CARDS('13-14 Teamsheets'!$H$2:$Z$130,$A169,$CX$3)) &amp; ")"</f>
        <v>0(0)</v>
      </c>
      <c r="CL169" s="28">
        <f>SUM(F169,K169,P169,U169)</f>
        <v>0</v>
      </c>
      <c r="CM169" s="28">
        <f>SUM(Z169,AE169,AJ169,AO169,AT169,BI169,AY169,BN169,BS169,BD169)</f>
        <v>90</v>
      </c>
      <c r="CN169" s="77">
        <f>SUM(CL169:CM169)</f>
        <v>90</v>
      </c>
      <c r="CO169" s="28">
        <f>IF(AND(CN169&lt;&gt;0, CA169&lt;&gt;0),CN169/CA169,0)</f>
        <v>90</v>
      </c>
      <c r="CP169" s="28">
        <f>IF(CG169&lt;&gt;0,CG169/CA169,0)</f>
        <v>0</v>
      </c>
      <c r="CQ169" s="77">
        <f>IF(CG169&lt;&gt;0,CN169/CG169,0)</f>
        <v>0</v>
      </c>
      <c r="CS169" s="71">
        <f t="shared" si="48"/>
        <v>174</v>
      </c>
      <c r="CT169" s="83">
        <f t="shared" si="49"/>
        <v>159</v>
      </c>
      <c r="CU169" s="77">
        <f t="shared" si="50"/>
        <v>101</v>
      </c>
      <c r="CW169"/>
      <c r="CX169" s="30"/>
    </row>
    <row r="170" spans="1:102" x14ac:dyDescent="0.2">
      <c r="A170" s="26" t="s">
        <v>402</v>
      </c>
      <c r="B170" s="27" t="s">
        <v>1635</v>
      </c>
      <c r="C170" s="27" t="s">
        <v>1635</v>
      </c>
      <c r="D170" s="27">
        <v>0</v>
      </c>
      <c r="E170" s="27" t="s">
        <v>1635</v>
      </c>
      <c r="F170" s="82">
        <v>0</v>
      </c>
      <c r="G170" s="27" t="s">
        <v>1789</v>
      </c>
      <c r="H170" s="27" t="s">
        <v>1652</v>
      </c>
      <c r="I170" s="27">
        <v>0</v>
      </c>
      <c r="J170" s="27" t="s">
        <v>1636</v>
      </c>
      <c r="K170" s="82">
        <v>416</v>
      </c>
      <c r="L170" s="27" t="s">
        <v>1635</v>
      </c>
      <c r="M170" s="27" t="s">
        <v>1635</v>
      </c>
      <c r="N170" s="27">
        <v>0</v>
      </c>
      <c r="O170" s="27" t="s">
        <v>1635</v>
      </c>
      <c r="P170" s="82">
        <v>0</v>
      </c>
      <c r="Q170" s="27" t="str">
        <f>(APPS('08-09 Teamsheets'!$H$2:$R$92,$A170,'08-09 Teamsheets'!$C$2:$C$92,Q$1)+APPS('09-10 Teamsheets'!$H$2:$R$98,$A170,'09-10 Teamsheets'!$C$2:$C$98,Q$1)+APPS('10-11 Teamsheets'!$H$2:$R$107,$A170,'10-11 Teamsheets'!$C$2:$C$107,Q$1)+APPS('11-12 Teamsheets'!$H$2:$R$119,$A170,'11-12 Teamsheets'!$C$2:$C$119,Q$1)+APPS('12-13 Teamsheets'!$H$2:$R$126,$A170,'12-13 Teamsheets'!$C$2:$C$126,Q$1)+APPS('13-14 Teamsheets'!$H$2:$R$132,$A170,'13-14 Teamsheets'!$C$2:$C$132,Q$1)+APPS('14-15 Teamsheets'!$H$2:$R$136,$A170,'14-15 Teamsheets'!$C$2:$C$136,Q$1)) &amp; "(" &amp; (SUBS('08-09 Teamsheets'!$S$2:$Z$92,$A170,'08-09 Teamsheets'!$C$2:$C$92,Q$1)+SUBS('09-10 Teamsheets'!$S$2:$Z$98,$A170,'09-10 Teamsheets'!$C$2:$C$98,Q$1)+SUBS('10-11 Teamsheets'!$S$2:$Z$107,$A170,'10-11 Teamsheets'!$C$2:$C$107,Q$1)+SUBS('11-12 Teamsheets'!$S$2:$Z$119,$A170,'11-12 Teamsheets'!$C$2:$C$119,Q$1)+SUBS('12-13 Teamsheets'!$S$2:$Z$126,$A170,'12-13 Teamsheets'!$C$2:$C$126,Q$1)+SUBS('13-14 Teamsheets'!$S$2:$Z$132,$A170,'13-14 Teamsheets'!$C$2:$C$132,Q$1)+SUBS('14-15 Teamsheets'!$S$2:$Z$136,$A170,'14-15 Teamsheets'!$C$2:$C$136,Q$1)) &amp; ")"</f>
        <v>0(0)</v>
      </c>
      <c r="R170" s="27" t="str">
        <f>(GOALS('08-09 Teamsheets'!$H$2:$R$92,$A170,'08-09 Teamsheets'!$C$2:$C$92,Q$1)+GOALS('09-10 Teamsheets'!$H$2:$R$98,$A170,'09-10 Teamsheets'!$C$2:$C$98,Q$1)+GOALS('10-11 Teamsheets'!$H$2:$R$107,$A170,'10-11 Teamsheets'!$C$2:$C$107,Q$1)+GOALS('11-12 Teamsheets'!$H$2:$R$119,$A170,'11-12 Teamsheets'!$C$2:$C$119,Q$1)+GOALS('12-13 Teamsheets'!$H$2:$R$126,$A170,'12-13 Teamsheets'!$C$2:$C$126,Q$1)+GOALS('13-14 Teamsheets'!$H$2:$R$132,$A170,'13-14 Teamsheets'!$C$2:$C$132,Q$1)+GOALS('14-15 Teamsheets'!$H$2:$R$136,$A170,'14-15 Teamsheets'!$C$2:$C$136,Q$1)) &amp; "(" &amp; (GOALS('08-09 Teamsheets'!$S$2:$Z$92,$A170,'08-09 Teamsheets'!$C$2:$C$92,Q$1)+GOALS('09-10 Teamsheets'!$S$2:$Z$98,$A170,'09-10 Teamsheets'!$C$2:$C$98,Q$1)+GOALS('10-11 Teamsheets'!$S$2:$Z$107,$A170,'10-11 Teamsheets'!$C$2:$C$107,Q$1)+GOALS('11-12 Teamsheets'!$S$2:$Z$119,$A170,'11-12 Teamsheets'!$C$2:$C$119,Q$1)+GOALS('12-13 Teamsheets'!$S$2:$Z$126,$A170,'12-13 Teamsheets'!$C$2:$C$126,Q$1)+GOALS('13-14 Teamsheets'!$S$2:$Z$132,$A170,'13-14 Teamsheets'!$C$2:$C$132,Q$1)+GOALS('14-15 Teamsheets'!$S$2:$Z$136,$A170,'14-15 Teamsheets'!$C$2:$C$136,Q$1)) &amp; ")"</f>
        <v>0(0)</v>
      </c>
      <c r="S170" s="27">
        <f>Clean_sheet('08-09 Teamsheets'!$C$2:$H$92,$A170,Q$1)+Clean_sheet('09-10 Teamsheets'!$C$2:$H$98,$A170,Q$1)+Clean_sheet('10-11 Teamsheets'!$C$2:$H$107,$A170,Q$1)+Clean_sheet('11-12 Teamsheets'!$C$2:$H$119,$A170,Q$1)+Clean_sheet('12-13 Teamsheets'!$C$2:$H$126,$A170,Q$1)+Clean_sheet('13-14 Teamsheets'!$C$2:$H$132,$A170,Q$1)+Clean_sheet('14-15 Teamsheets'!$C$2:$H$136,$A170,Q$1)</f>
        <v>0</v>
      </c>
      <c r="T170" s="27" t="str">
        <f>(CARDS('08-09 Teamsheets'!$H$2:$Z$92,$A170,$CX$2,'08-09 Teamsheets'!$C$2:$C$92,Q$1)+CARDS('09-10 Teamsheets'!$H$2:$Z$98,$A170,$CX$2,'09-10 Teamsheets'!$C$2:$C$98,Q$1)+CARDS('10-11 Teamsheets'!$H$2:$Z$107,$A170,$CX$2,'10-11 Teamsheets'!$C$2:$C$107,Q$1)+CARDS('11-12 Teamsheets'!$H$2:$Z$119,$A170,$CX$2,'11-12 Teamsheets'!$C$2:$C$119,Q$1)+CARDS('12-13 Teamsheets'!$H$2:$Z$126,$A170,$CX$2,'12-13 Teamsheets'!$C$2:$C$126,Q$1)+CARDS('13-14 Teamsheets'!$H$2:$Z$132,$A170,$CX$2,'13-14 Teamsheets'!$C$2:$C$132,Q$1)+CARDS('14-15 Teamsheets'!$H$2:$Z$136,$A170,$CX$2,'14-15 Teamsheets'!$C$2:$C$136,Q$1)) &amp; "(" &amp; (CARDS('08-09 Teamsheets'!$H$2:$Z$92,$A170,$CX$3,'08-09 Teamsheets'!$C$2:$C$92,Q$1)+CARDS('09-10 Teamsheets'!$H$2:$Z$98,$A170,$CX$3,'09-10 Teamsheets'!$C$2:$C$98,Q$1)+CARDS('10-11 Teamsheets'!$H$2:$Z$107,$A170,$CX$3,'10-11 Teamsheets'!$C$2:$C$107,Q$1)+CARDS('11-12 Teamsheets'!$H$2:$Z$119,$A170,$CX$3,'11-12 Teamsheets'!$C$2:$C$119,Q$1)+CARDS('12-13 Teamsheets'!$H$2:$Z$126,$A170,$CX$3,'12-13 Teamsheets'!$C$2:$C$126,Q$1)+CARDS('13-14 Teamsheets'!$H$2:$Z$132,$A170,$CX$3,'13-14 Teamsheets'!$C$2:$C$132,Q$1)+CARDS('14-15 Teamsheets'!$H$2:$Z$136,$A170,$CX$3,'14-15 Teamsheets'!$C$2:$C$136,Q$1)) &amp; ")"</f>
        <v>0(0)</v>
      </c>
      <c r="U170" s="82">
        <f>MINS_PLAYED('08-09 Teamsheets'!$H$2:$R$92,$A170,'08-09 Teamsheets'!$C$2:$C$92,Q$1)+MINS_PLAYED('09-10 Teamsheets'!$H$2:$R$98,$A170,'09-10 Teamsheets'!$C$2:$C$98,Q$1)+ MINS_AS_SUB('08-09 Teamsheets'!$S$2:$Z$92,$A170,'08-09 Teamsheets'!$C$2:$C$92,Q$1)+ MINS_AS_SUB('09-10 Teamsheets'!$S$2:$Z$98,$A170,'09-10 Teamsheets'!$C$2:$C$98,Q$1)+MINS_PLAYED('10-11 Teamsheets'!$H$2:$R$107,$A170,'10-11 Teamsheets'!$C$2:$C$107,Q$1)+MINS_AS_SUB('10-11 Teamsheets'!$S$2:$Z$107,$A170,'10-11 Teamsheets'!$C$2:$C$107,Q$1)+MINS_PLAYED('11-12 Teamsheets'!$H$2:$R$119,$A170,'11-12 Teamsheets'!$C$2:$C$119,Q$1)+MINS_AS_SUB('11-12 Teamsheets'!$S$2:$Z$119,$A170,'11-12 Teamsheets'!$C$2:$C$119,Q$1)+MINS_PLAYED('12-13 Teamsheets'!$H$2:$R$126,$A170,'12-13 Teamsheets'!$C$2:$C$126,Q$1)+MINS_AS_SUB('12-13 Teamsheets'!$S$2:$Z$126,$A170,'12-13 Teamsheets'!$C$2:$C$126,Q$1)+MINS_PLAYED('13-14 Teamsheets'!$H$2:$R$132,$A170,'13-14 Teamsheets'!$C$2:$C$132,Q$1)+MINS_AS_SUB('13-14 Teamsheets'!$S$2:$Z$132,$A170,'13-14 Teamsheets'!$C$2:$C$132,Q$1)+MINS_PLAYED('14-15 Teamsheets'!$H$2:$R$136,$A170,'14-15 Teamsheets'!$C$2:$C$136,Q$1)+MINS_AS_SUB('14-15 Teamsheets'!$S$2:$Z$136,$A170,'14-15 Teamsheets'!$C$2:$C$136,Q$1)</f>
        <v>0</v>
      </c>
      <c r="V170" s="27" t="s">
        <v>1635</v>
      </c>
      <c r="W170" s="27" t="s">
        <v>1635</v>
      </c>
      <c r="X170" s="27">
        <v>0</v>
      </c>
      <c r="Y170" s="27" t="s">
        <v>1635</v>
      </c>
      <c r="Z170" s="82">
        <v>0</v>
      </c>
      <c r="AA170" s="27" t="s">
        <v>1635</v>
      </c>
      <c r="AB170" s="27" t="s">
        <v>1635</v>
      </c>
      <c r="AC170" s="27">
        <v>0</v>
      </c>
      <c r="AD170" s="27" t="s">
        <v>1635</v>
      </c>
      <c r="AE170" s="82">
        <v>0</v>
      </c>
      <c r="AF170" s="27" t="s">
        <v>1691</v>
      </c>
      <c r="AG170" s="27" t="s">
        <v>1635</v>
      </c>
      <c r="AH170" s="27">
        <v>0</v>
      </c>
      <c r="AI170" s="27" t="s">
        <v>1635</v>
      </c>
      <c r="AJ170" s="82">
        <v>18</v>
      </c>
      <c r="AK170" s="27" t="s">
        <v>1635</v>
      </c>
      <c r="AL170" s="27" t="s">
        <v>1635</v>
      </c>
      <c r="AM170" s="27">
        <v>0</v>
      </c>
      <c r="AN170" s="27" t="s">
        <v>1635</v>
      </c>
      <c r="AO170" s="82">
        <v>0</v>
      </c>
      <c r="AP170" s="27" t="s">
        <v>1635</v>
      </c>
      <c r="AQ170" s="27" t="s">
        <v>1635</v>
      </c>
      <c r="AR170" s="27">
        <v>0</v>
      </c>
      <c r="AS170" s="27" t="s">
        <v>1635</v>
      </c>
      <c r="AT170" s="82">
        <v>0</v>
      </c>
      <c r="AU170" s="27" t="s">
        <v>1635</v>
      </c>
      <c r="AV170" s="27" t="s">
        <v>1635</v>
      </c>
      <c r="AW170" s="27">
        <v>0</v>
      </c>
      <c r="AX170" s="27" t="s">
        <v>1635</v>
      </c>
      <c r="AY170" s="82">
        <v>0</v>
      </c>
      <c r="AZ170" s="27" t="str">
        <f>(APPS('07-08 Teamsheets'!$H$2:$R$88,$A170,'07-08 Teamsheets'!$C$2:$C$88,AZ$1)+APPS('11-12 Teamsheets'!$H$2:$R$119,$A170,'11-12 Teamsheets'!$C$2:$C$119,AZ$1)+APPS('12-13 Teamsheets'!$H$2:$R$126,$A170,'12-13 Teamsheets'!$C$2:$C$126,AZ$1)+APPS('13-14 Teamsheets'!$H$2:$R$132,$A170,'13-14 Teamsheets'!$C$2:$C$132,AZ$1)+APPS('14-15 Teamsheets'!$H$2:$R$136,$A170,'14-15 Teamsheets'!$C$2:$C$136,AZ$1)) &amp; "(" &amp; (SUBS('07-08 Teamsheets'!$S$2:$Z$88,$A170,'07-08 Teamsheets'!$C$2:$C$88,AZ$1)+SUBS('11-12 Teamsheets'!$S$2:$Z$119,$A170,'11-12 Teamsheets'!$C$2:$C$119,AZ$1)+SUBS('12-13 Teamsheets'!$S$2:$Z$126,$A170,'12-13 Teamsheets'!$C$2:$C$126,AZ$1)+SUBS('13-14 Teamsheets'!$S$2:$Z$132,$A170,'13-14 Teamsheets'!$C$2:$C$132,AZ$1)+SUBS('14-15 Teamsheets'!$S$2:$Z$136,$A170,'14-15 Teamsheets'!$C$2:$C$136,AZ$1)) &amp; ")"</f>
        <v>0(0)</v>
      </c>
      <c r="BA170" s="27" t="str">
        <f>(GOALS('07-08 Teamsheets'!$H$2:$R$88,$A170,'07-08 Teamsheets'!$C$2:$C$88,AZ$1)+GOALS('11-12 Teamsheets'!$H$2:$R$119,$A170,'11-12 Teamsheets'!$C$2:$C$119,AZ$1)+GOALS('12-13 Teamsheets'!$H$2:$R$126,$A170,'12-13 Teamsheets'!$C$2:$C$126,AZ$1)+GOALS('13-14 Teamsheets'!$H$2:$R$132,$A170,'13-14 Teamsheets'!$C$2:$C$132,AZ$1)+GOALS('14-15 Teamsheets'!$H$2:$R$136,$A170,'14-15 Teamsheets'!$C$2:$C$136,AZ$1)) &amp; "(" &amp; (GOALS('07-08 Teamsheets'!$S$2:$Z$88,$A170,'07-08 Teamsheets'!$C$2:$C$88,AZ$1)+GOALS('11-12 Teamsheets'!$S$2:$Z$119,$A170,'11-12 Teamsheets'!$C$2:$C$119,AZ$1)+GOALS('12-13 Teamsheets'!$S$2:$Z$126,$A170,'12-13 Teamsheets'!$C$2:$C$126,AZ$1)+GOALS('13-14 Teamsheets'!$S$2:$Z$132,$A170,'13-14 Teamsheets'!$C$2:$C$132,AZ$1)+GOALS('14-15 Teamsheets'!$S$2:$Z$136,$A170,'14-15 Teamsheets'!$C$2:$C$136,AZ$1)) &amp; ")"</f>
        <v>0(0)</v>
      </c>
      <c r="BB170" s="27">
        <f>Clean_sheet('07-08 Teamsheets'!$C$2:$H$92,$A170,AZ$1)+Clean_sheet('11-12 Teamsheets'!$C$2:$H$119,$A170,AZ$1)+Clean_sheet('12-13 Teamsheets'!$C$2:$H$126,$A170,AZ$1)+Clean_sheet('13-14 Teamsheets'!$C$2:$H$132,$A170,AZ$1)+Clean_sheet('14-15 Teamsheets'!$C$2:$H$136,$A170,AZ$1)</f>
        <v>0</v>
      </c>
      <c r="BC170" s="27" t="str">
        <f>(CARDS('07-08 Teamsheets'!$H$2:$Z$88,$A170,$CX$2,'07-08 Teamsheets'!$C$2:$C$88,AZ$1)+CARDS('11-12 Teamsheets'!$H$2:$Z$119,$A170,$CX$2,'11-12 Teamsheets'!$C$2:$C$119,AZ$1)+CARDS('12-13 Teamsheets'!$H$2:$Z$126,$A170,$CX$2,'12-13 Teamsheets'!$C$2:$C$126,AZ$1)+CARDS('13-14 Teamsheets'!$H$2:$Z$132,$A170,$CX$2,'13-14 Teamsheets'!$C$2:$C$132,AZ$1)+CARDS('14-15 Teamsheets'!$H$2:$Z$136,$A170,$CX$2,'14-15 Teamsheets'!$C$2:$C$136,AZ$1)) &amp; "(" &amp; (CARDS('07-08 Teamsheets'!$H$2:$Z$88,$A170,$CX$3,'07-08 Teamsheets'!$C$2:$C$88,AZ$1)+CARDS('11-12 Teamsheets'!$H$2:$Z$119,$A170,$CX$3,'11-12 Teamsheets'!$C$2:$C$119,AZ$1)+CARDS('12-13 Teamsheets'!$H$2:$Z$126,$A170,$CX$3,'12-13 Teamsheets'!$C$2:$C$126,AZ$1)+CARDS('13-14 Teamsheets'!$H$2:$Z$132,$A170,$CX$3,'13-14 Teamsheets'!$C$2:$C$132,AZ$1)+CARDS('14-15 Teamsheets'!$H$2:$Z$136,$A170,$CX$3,'14-15 Teamsheets'!$C$2:$C$136,AZ$1)) &amp; ")"</f>
        <v>0(0)</v>
      </c>
      <c r="BD170" s="82">
        <f>MINS_PLAYED('07-08 Teamsheets'!$H$2:$R$88,$A170,'07-08 Teamsheets'!$C$2:$C$88,AZ$1)+MINS_PLAYED('11-12 Teamsheets'!$H$2:$R$119,$A170,'11-12 Teamsheets'!$C$2:$C$119,AZ$1)+MINS_PLAYED('12-13 Teamsheets'!$H$2:$R$126,$A170,'12-13 Teamsheets'!$C$2:$C$126,AZ$1)+MINS_PLAYED('13-14 Teamsheets'!$H$2:$R$132,$A170,'13-14 Teamsheets'!$C$2:$C$132,AZ$1)+MINS_PLAYED('14-15 Teamsheets'!$H$2:$R$136,$A170,'14-15 Teamsheets'!$C$2:$C$136,AZ$1)+MINS_AS_SUB('07-08 Teamsheets'!$S$2:$Z$88,$A170,'07-08 Teamsheets'!$C$2:$C$88,AZ$1)+MINS_AS_SUB('11-12 Teamsheets'!$S$2:$Z$119,$A170,'11-12 Teamsheets'!$C$2:$C$119,AZ$1)+MINS_AS_SUB('12-13 Teamsheets'!$S$2:$Z$126,$A170,'12-13 Teamsheets'!$C$2:$C$126,AZ$1)+MINS_AS_SUB('13-14 Teamsheets'!$S$2:$Z$132,$A170,'13-14 Teamsheets'!$C$2:$C$132,AZ$1)+MINS_AS_SUB('14-15 Teamsheets'!$S$2:$Z$136,$A170,'14-15 Teamsheets'!$C$2:$C$136,AZ$1)</f>
        <v>0</v>
      </c>
      <c r="BE170" s="27" t="str">
        <f>(APPS('08-09 Teamsheets'!$H$2:$R$92,$A170,'08-09 Teamsheets'!$C$2:$C$92,BE$1)+APPS('09-10 Teamsheets'!$H$2:$R$98,$A170,'09-10 Teamsheets'!$C$2:$C$98,BE$1)+APPS('10-11 Teamsheets'!$H$2:$R$107,$A170,'10-11 Teamsheets'!$C$2:$C$107,BE$1)+APPS('11-12 Teamsheets'!$H$2:$R$119,$A170,'11-12 Teamsheets'!$C$2:$C$119,BE$1)+APPS('12-13 Teamsheets'!$H$2:$R$126,$A170,'12-13 Teamsheets'!$C$2:$C$126,BE$1)+APPS('13-14 Teamsheets'!$H$2:$R$132,$A170,'13-14 Teamsheets'!$C$2:$C$132,BE$1)+APPS('14-15 Teamsheets'!$H$2:$R$136,$A170,'14-15 Teamsheets'!$C$2:$C$136,BE$1)) &amp; "(" &amp; (SUBS('08-09 Teamsheets'!$S$2:$Z$92,$A170,'08-09 Teamsheets'!$C$2:$C$92,BE$1)+SUBS('09-10 Teamsheets'!$S$2:$Z$98,$A170,'09-10 Teamsheets'!$C$2:$C$98,BE$1)+SUBS('10-11 Teamsheets'!$S$2:$Z$107,$A170,'10-11 Teamsheets'!$C$2:$C$107,BE$1)+SUBS('11-12 Teamsheets'!$S$2:$Z$119,$A170,'11-12 Teamsheets'!$C$2:$C$119,BE$1)+SUBS('12-13 Teamsheets'!$S$2:$Z$126,$A170,'12-13 Teamsheets'!$C$2:$C$126,BE$1)+SUBS('13-14 Teamsheets'!$S$2:$Z$132,$A170,'13-14 Teamsheets'!$C$2:$C$132,BE$1)+SUBS('14-15 Teamsheets'!$S$2:$Z$136,$A170,'14-15 Teamsheets'!$C$2:$C$136,BE$1)) &amp; ")"</f>
        <v>0(0)</v>
      </c>
      <c r="BF170" s="27" t="str">
        <f>(GOALS('08-09 Teamsheets'!$H$2:$R$92,$A170,'08-09 Teamsheets'!$C$2:$C$92,BE$1)+GOALS('09-10 Teamsheets'!$H$2:$R$98,$A170,'09-10 Teamsheets'!$C$2:$C$98,BE$1)+GOALS('10-11 Teamsheets'!$H$2:$R$107,$A170,'10-11 Teamsheets'!$C$2:$C$107,BE$1)+GOALS('11-12 Teamsheets'!$H$2:$R$119,$A170,'11-12 Teamsheets'!$C$2:$C$119,BE$1)+GOALS('12-13 Teamsheets'!$H$2:$R$126,$A170,'12-13 Teamsheets'!$C$2:$C$126,BE$1)+GOALS('13-14 Teamsheets'!$H$2:$R$132,$A170,'13-14 Teamsheets'!$C$2:$C$132,BE$1)+GOALS('14-15 Teamsheets'!$H$2:$R$136,$A170,'14-15 Teamsheets'!$C$2:$C$136,BE$1)) &amp; "(" &amp; (GOALS('08-09 Teamsheets'!$S$2:$Z$92,$A170,'08-09 Teamsheets'!$C$2:$C$92,BE$1)+GOALS('09-10 Teamsheets'!$S$2:$Z$98,$A170,'09-10 Teamsheets'!$C$2:$C$98,BE$1)+GOALS('10-11 Teamsheets'!$S$2:$Z$107,$A170,'10-11 Teamsheets'!$C$2:$C$107,BE$1)+GOALS('11-12 Teamsheets'!$S$2:$Z$119,$A170,'11-12 Teamsheets'!$C$2:$C$119,BE$1)+GOALS('12-13 Teamsheets'!$S$2:$Z$126,$A170,'12-13 Teamsheets'!$C$2:$C$126,BE$1)+GOALS('13-14 Teamsheets'!$S$2:$Z$132,$A170,'13-14 Teamsheets'!$C$2:$C$132,BE$1)+GOALS('14-15 Teamsheets'!$S$2:$Z$136,$A170,'14-15 Teamsheets'!$C$2:$C$136,BE$1)) &amp; ")"</f>
        <v>0(0)</v>
      </c>
      <c r="BG170" s="27">
        <f>Clean_sheet('08-09 Teamsheets'!$C$2:$H$92,$A170,BE$1)+Clean_sheet('09-10 Teamsheets'!$C$2:$H$98,$A170,BE$1)+Clean_sheet('10-11 Teamsheets'!$C$2:$H$107,$A170,BE$1)+Clean_sheet('11-12 Teamsheets'!$C$2:$H$119,$A170,BE$1)+Clean_sheet('12-13 Teamsheets'!$C$2:$H$126,$A170,BE$1)+Clean_sheet('13-14 Teamsheets'!$C$2:$H$132,$A170,BE$1)+Clean_sheet('14-15 Teamsheets'!$C$2:$H$136,$A170,BE$1)</f>
        <v>0</v>
      </c>
      <c r="BH170" s="27" t="str">
        <f>(CARDS('08-09 Teamsheets'!$H$2:$Z$92,$A170,$CX$2,'08-09 Teamsheets'!$C$2:$C$92,BE$1)+CARDS('09-10 Teamsheets'!$H$2:$Z$98,$A170,$CX$2,'09-10 Teamsheets'!$C$2:$C$98,BE$1)+CARDS('10-11 Teamsheets'!$H$2:$Z$107,$A170,$CX$2,'10-11 Teamsheets'!$C$2:$C$107,BE$1)+CARDS('11-12 Teamsheets'!$H$2:$Z$119,$A170,$CX$2,'11-12 Teamsheets'!$C$2:$C$119,BE$1)+CARDS('12-13 Teamsheets'!$H$2:$Z$126,$A170,$CX$2,'12-13 Teamsheets'!$C$2:$C$126,BE$1)+CARDS('13-14 Teamsheets'!$H$2:$Z$132,$A170,$CX$2,'13-14 Teamsheets'!$C$2:$C$132,BE$1)+CARDS('14-15 Teamsheets'!$H$2:$Z$136,$A170,$CX$2,'14-15 Teamsheets'!$C$2:$C$136,BE$1)) &amp; "(" &amp; (CARDS('08-09 Teamsheets'!$H$2:$Z$92,$A170,$CX$3,'08-09 Teamsheets'!$C$2:$C$92,BE$1)+CARDS('09-10 Teamsheets'!$H$2:$Z$98,$A170,$CX$3,'09-10 Teamsheets'!$C$2:$C$98,BE$1)+CARDS('10-11 Teamsheets'!$H$2:$Z$107,$A170,$CX$3,'10-11 Teamsheets'!$C$2:$C$107,BE$1)+CARDS('11-12 Teamsheets'!$H$2:$Z$119,$A170,$CX$3,'11-12 Teamsheets'!$C$2:$C$119,BE$1)+CARDS('12-13 Teamsheets'!$H$2:$Z$126,$A170,$CX$3,'12-13 Teamsheets'!$C$2:$C$126,BE$1)+CARDS('13-14 Teamsheets'!$H$2:$Z$132,$A170,$CX$3,'13-14 Teamsheets'!$C$2:$C$132,BE$1)+CARDS('14-15 Teamsheets'!$H$2:$Z$136,$A170,$CX$3,'14-15 Teamsheets'!$C$2:$C$136,BE$1)) &amp; ")"</f>
        <v>0(0)</v>
      </c>
      <c r="BI170" s="82">
        <f>MINS_PLAYED('08-09 Teamsheets'!$H$2:$R$92,$A170,'08-09 Teamsheets'!$C$2:$C$92,BE$1)+MINS_PLAYED('09-10 Teamsheets'!$H$2:$R$98,$A170,'09-10 Teamsheets'!$C$2:$C$98,BE$1)+ MINS_AS_SUB('08-09 Teamsheets'!$S$2:$Z$92,$A170,'08-09 Teamsheets'!$C$2:$C$92,BE$1)+ MINS_AS_SUB('09-10 Teamsheets'!$S$2:$Z$98,$A170,'09-10 Teamsheets'!$C$2:$C$98,BE$1)+MINS_PLAYED('10-11 Teamsheets'!$H$2:$R$107,$A170,'10-11 Teamsheets'!$C$2:$C$107,BE$1)+MINS_AS_SUB('10-11 Teamsheets'!$S$2:$Z$107,$A170,'10-11 Teamsheets'!$C$2:$C$107,BE$1)+MINS_PLAYED('11-12 Teamsheets'!$H$2:$R$119,$A170,'11-12 Teamsheets'!$C$2:$C$119,BE$1)+MINS_AS_SUB('11-12 Teamsheets'!$S$2:$Z$119,$A170,'11-12 Teamsheets'!$C$2:$C$119,BE$1)+MINS_PLAYED('12-13 Teamsheets'!$H$2:$R$126,$A170,'12-13 Teamsheets'!$C$2:$C$126,BE$1)+MINS_AS_SUB('12-13 Teamsheets'!$S$2:$Z$126,$A170,'12-13 Teamsheets'!$C$2:$C$126,BE$1)+MINS_PLAYED('13-14 Teamsheets'!$H$2:$R$132,$A170,'13-14 Teamsheets'!$C$2:$C$132,BE$1)+MINS_AS_SUB('13-14 Teamsheets'!$S$2:$Z$132,$A170,'13-14 Teamsheets'!$C$2:$C$132,BE$1)+MINS_PLAYED('14-15 Teamsheets'!$H$2:$R$136,$A170,'14-15 Teamsheets'!$C$2:$C$136,BE$1)+MINS_AS_SUB('14-15 Teamsheets'!$S$2:$Z$136,$A170,'14-15 Teamsheets'!$C$2:$C$136,BE$1)</f>
        <v>0</v>
      </c>
      <c r="BJ170" s="27" t="str">
        <f>(APPS('07-08 Teamsheets'!$H$2:$R$88,$A170,'07-08 Teamsheets'!$C$2:$C$88,BJ$1)+APPS('08-09 Teamsheets'!$H$2:$R$92,$A170,'08-09 Teamsheets'!$C$2:$C$92,BJ$1)+APPS('09-10 Teamsheets'!$H$2:$R$98,$A170,'09-10 Teamsheets'!$C$2:$C$98,BJ$1)+APPS('10-11 Teamsheets'!$H$2:$R$106,$A170,'10-11 Teamsheets'!$C$2:$C$106,BJ$1)+APPS('11-12 Teamsheets'!$H$2:$R$119,$A170,'11-12 Teamsheets'!$C$2:$C$119,BJ$1)+APPS('12-13 Teamsheets'!$H$2:$R$126,$A170,'12-13 Teamsheets'!$C$2:$C$126,BJ$1)+APPS('13-14 Teamsheets'!$H$2:$R$132,$A170,'13-14 Teamsheets'!$C$2:$C$132,BJ$1)+APPS('14-15 Teamsheets'!$H$2:$R$136,$A170,'14-15 Teamsheets'!$C$2:$C$136,BJ$1)) &amp; "(" &amp; (SUBS('07-08 Teamsheets'!$S$2:$Z$88,$A170,'07-08 Teamsheets'!$C$2:$C$88,BJ$1)+SUBS('08-09 Teamsheets'!$S$2:$Z$92,$A170,'08-09 Teamsheets'!$C$2:$C$92,BJ$1)+SUBS('09-10 Teamsheets'!$S$2:$Z$98,$A170,'09-10 Teamsheets'!$C$2:$C$98,BJ$1)+SUBS('10-11 Teamsheets'!$S$2:$Z$106,$A170,'10-11 Teamsheets'!$C$2:$C$106,BJ$1)+SUBS('11-12 Teamsheets'!$S$2:$Z$119,$A170,'11-12 Teamsheets'!$C$2:$C$119,BJ$1)+SUBS('12-13 Teamsheets'!$S$2:$Z$126,$A170,'12-13 Teamsheets'!$C$2:$C$126,BJ$1)+SUBS('13-14 Teamsheets'!$S$2:$Z$132,$A170,'13-14 Teamsheets'!$C$2:$C$132,BJ$1)+SUBS('14-15 Teamsheets'!$S$2:$Z$136,$A170,'14-15 Teamsheets'!$C$2:$C$136,BJ$1)) &amp; ")"</f>
        <v>0(0)</v>
      </c>
      <c r="BK170" s="27" t="str">
        <f>(GOALS('07-08 Teamsheets'!$H$2:$R$88,$A170,'07-08 Teamsheets'!$C$2:$C$88,BJ$1)+GOALS('08-09 Teamsheets'!$H$2:$R$92,$A170,'08-09 Teamsheets'!$C$2:$C$92,BJ$1)+GOALS('09-10 Teamsheets'!$H$2:$R$98,$A170,'09-10 Teamsheets'!$C$2:$C$98,BJ$1)+GOALS('10-11 Teamsheets'!$H$2:$R$106,$A170,'10-11 Teamsheets'!$C$2:$C$106,BJ$1)+GOALS('11-12 Teamsheets'!$H$2:$R$119,$A170,'11-12 Teamsheets'!$C$2:$C$119,BJ$1)+GOALS('12-13 Teamsheets'!$H$2:$R$126,$A170,'12-13 Teamsheets'!$C$2:$C$126,BJ$1)+GOALS('13-14 Teamsheets'!$H$2:$R$132,$A170,'13-14 Teamsheets'!$C$2:$C$132,BJ$1)+GOALS('14-15 Teamsheets'!$H$2:$R$136,$A170,'14-15 Teamsheets'!$C$2:$C$136,BJ$1)) &amp; "(" &amp; (GOALS('07-08 Teamsheets'!$S$2:$Z$88,$A170,'07-08 Teamsheets'!$C$2:$C$88,BJ$1)+GOALS('08-09 Teamsheets'!$S$2:$Z$92,$A170,'08-09 Teamsheets'!$C$2:$C$92,BJ$1)+GOALS('09-10 Teamsheets'!$S$2:$Z$98,$A170,'09-10 Teamsheets'!$C$2:$C$98,BJ$1)+GOALS('10-11 Teamsheets'!$S$2:$Z$106,$A170,'10-11 Teamsheets'!$C$2:$C$106,BJ$1)+GOALS('11-12 Teamsheets'!$S$2:$Z$119,$A170,'11-12 Teamsheets'!$C$2:$C$119,BJ$1)+GOALS('12-13 Teamsheets'!$S$2:$Z$126,$A170,'12-13 Teamsheets'!$C$2:$C$126,BJ$1)+GOALS('13-14 Teamsheets'!$S$2:$Z$132,$A170,'13-14 Teamsheets'!$C$2:$C$132,BJ$1)+GOALS('14-15 Teamsheets'!$S$2:$Z$136,$A170,'14-15 Teamsheets'!$C$2:$C$136,BJ$1)) &amp; ")"</f>
        <v>0(0)</v>
      </c>
      <c r="BL170" s="27">
        <f>Clean_sheet('07-08 Teamsheets'!$C$2:$H$92,$A170,BJ$1)+Clean_sheet('08-09 Teamsheets'!$C$2:$H$92,$A170,BJ$1)+Clean_sheet('09-10 Teamsheets'!$C$2:$H$98,$A170,BJ$1)+Clean_sheet('10-11 Teamsheets'!$C$2:$H$106,$A170,BJ$1)+Clean_sheet('11-12 Teamsheets'!$C$2:$H$119,$A170,BJ$1)+Clean_sheet('12-13 Teamsheets'!$C$2:$H$126,$A170,BJ$1)+Clean_sheet('13-14 Teamsheets'!$C$2:$H$132,$A170,BJ$1)+Clean_sheet('14-15 Teamsheets'!$C$2:$H$136,$A170,BJ$1)</f>
        <v>0</v>
      </c>
      <c r="BM170" s="27" t="str">
        <f>(CARDS('07-08 Teamsheets'!$H$2:$Z$88,$A170,$CX$2,'07-08 Teamsheets'!$C$2:$C$88,BJ$1)+CARDS('08-09 Teamsheets'!$H$2:$Z$92,$A170,$CX$2,'08-09 Teamsheets'!$C$2:$C$92,BJ$1)+CARDS('09-10 Teamsheets'!$H$2:$Z$98,$A170,$CX$2,'09-10 Teamsheets'!$C$2:$C$98,BJ$1)+CARDS('10-11 Teamsheets'!$H$2:$Z$106,$A170,$CX$2,'10-11 Teamsheets'!$C$2:$C$106,BJ$1)+CARDS('11-12 Teamsheets'!$H$2:$Z$119,$A170,$CX$2,'11-12 Teamsheets'!$C$2:$C$119,BJ$1)+CARDS('12-13 Teamsheets'!$H$2:$Z$126,$A170,$CX$2,'12-13 Teamsheets'!$C$2:$C$126,BJ$1)+CARDS('13-14 Teamsheets'!$H$2:$Z$132,$A170,$CX$2,'13-14 Teamsheets'!$C$2:$C$132,BJ$1)+CARDS('14-15 Teamsheets'!$H$2:$Z$136,$A170,$CX$2,'14-15 Teamsheets'!$C$2:$C$136,BJ$1)) &amp; "(" &amp; (CARDS('07-08 Teamsheets'!$H$2:$Z$88,$A170,$CX$3,'07-08 Teamsheets'!$C$2:$C$88,BJ$1)+CARDS('08-09 Teamsheets'!$H$2:$Z$92,$A170,$CX$3,'08-09 Teamsheets'!$C$2:$C$92,BJ$1)+CARDS('09-10 Teamsheets'!$H$2:$Z$98,$A170,$CX$3,'09-10 Teamsheets'!$C$2:$C$98,BJ$1)+CARDS('10-11 Teamsheets'!$H$2:$Z$106,$A170,$CX$3,'10-11 Teamsheets'!$C$2:$C$106,BJ$1)+CARDS('11-12 Teamsheets'!$H$2:$Z$119,$A170,$CX$3,'11-12 Teamsheets'!$C$2:$C$119,BJ$1)+CARDS('12-13 Teamsheets'!$H$2:$Z$126,$A170,$CX$3,'12-13 Teamsheets'!$C$2:$C$126,BJ$1)+CARDS('13-14 Teamsheets'!$H$2:$Z$132,$A170,$CX$3,'13-14 Teamsheets'!$C$2:$C$132,BJ$1)+CARDS('14-15 Teamsheets'!$H$2:$Z$136,$A170,$CX$3,'14-15 Teamsheets'!$C$2:$C$136,BJ$1)) &amp; ")"</f>
        <v>0(0)</v>
      </c>
      <c r="BN170" s="82">
        <f>MINS_PLAYED('07-08 Teamsheets'!$H$2:$R$88,$A170,'07-08 Teamsheets'!$C$2:$C$88,BJ$1)+MINS_PLAYED('08-09 Teamsheets'!$H$2:$R$92,$A170,'08-09 Teamsheets'!$C$2:$C$92,BJ$1)+MINS_PLAYED('09-10 Teamsheets'!$H$2:$R$98,$A170,'09-10 Teamsheets'!$C$2:$C$98,BJ$1)+MINS_PLAYED('10-11 Teamsheets'!$H$2:$R$106,$A170,'10-11 Teamsheets'!$C$2:$C$106,BJ$1)+MINS_PLAYED('11-12 Teamsheets'!$H$2:$R$119,$A170,'11-12 Teamsheets'!$C$2:$C$119,BJ$1)+MINS_PLAYED('12-13 Teamsheets'!$H$2:$R$126,$A170,'12-13 Teamsheets'!$C$2:$C$126,BJ$1)+MINS_PLAYED('13-14 Teamsheets'!$H$2:$R$132,$A170,'13-14 Teamsheets'!$C$2:$C$132,BJ$1)+MINS_PLAYED('14-15 Teamsheets'!$H$2:$R$136,$A170,'14-15 Teamsheets'!$C$2:$C$136,BJ$1)+MINS_AS_SUB('07-08 Teamsheets'!$S$2:$Z$88,$A170,'07-08 Teamsheets'!$C$2:$C$88,BJ$1)+MINS_AS_SUB('08-09 Teamsheets'!$S$2:$Z$92,$A170,'08-09 Teamsheets'!$C$2:$C$92,BJ$1)+MINS_AS_SUB('09-10 Teamsheets'!$S$2:$Z$98,$A170,'09-10 Teamsheets'!$C$2:$C$98,BJ$1)+MINS_AS_SUB('10-11 Teamsheets'!$S$2:$Z$106,$A170,'10-11 Teamsheets'!$C$2:$C$106,BJ$1)+MINS_AS_SUB('11-12 Teamsheets'!$S$2:$Z$119,$A170,'11-12 Teamsheets'!$C$2:$C$119,BJ$1)+MINS_AS_SUB('12-13 Teamsheets'!$S$2:$Z$126,$A170,'12-13 Teamsheets'!$C$2:$C$126,BJ$1)+MINS_AS_SUB('13-14 Teamsheets'!$S$2:$Z$132,$A170,'13-14 Teamsheets'!$C$2:$C$132,BJ$1)+MINS_AS_SUB('14-15 Teamsheets'!$S$2:$Z$136,$A170,'14-15 Teamsheets'!$C$2:$C$136,BJ$1)</f>
        <v>0</v>
      </c>
      <c r="BO170" s="27" t="str">
        <f>(APPS('07-08 Teamsheets'!$H$2:$R$88,$A170,'07-08 Teamsheets'!$C$2:$C$88,BO$1)+APPS('08-09 Teamsheets'!$H$2:$R$92,$A170,'08-09 Teamsheets'!$C$2:$C$92,BO$1)+APPS('09-10 Teamsheets'!$H$2:$R$98,$A170,'09-10 Teamsheets'!$C$2:$C$98,BO$1)+APPS('10-11 Teamsheets'!$H$2:$R$106,$A170,'10-11 Teamsheets'!$C$2:$C$106,BO$1)+APPS('11-12 Teamsheets'!$H$2:$R$119,$A170,'11-12 Teamsheets'!$C$2:$C$119,BO$1)+APPS('12-13 Teamsheets'!$H$2:$R$126,$A170,'12-13 Teamsheets'!$C$2:$C$126,BO$1)+APPS('13-14 Teamsheets'!$H$2:$R$132,$A170,'13-14 Teamsheets'!$C$2:$C$132,BO$1)+APPS('14-15 Teamsheets'!$H$2:$R$136,$A170,'14-15 Teamsheets'!$C$2:$C$136,BO$1)) &amp; "(" &amp; (SUBS('07-08 Teamsheets'!$S$2:$Z$88,$A170,'07-08 Teamsheets'!$C$2:$C$88,BO$1)+SUBS('08-09 Teamsheets'!$S$2:$Z$92,$A170,'08-09 Teamsheets'!$C$2:$C$92,BO$1)+SUBS('09-10 Teamsheets'!$S$2:$Z$98,$A170,'09-10 Teamsheets'!$C$2:$C$98,BO$1)+SUBS('10-11 Teamsheets'!$S$2:$Z$106,$A170,'10-11 Teamsheets'!$C$2:$C$106,BO$1)+SUBS('11-12 Teamsheets'!$S$2:$Z$119,$A170,'11-12 Teamsheets'!$C$2:$C$119,BO$1)+SUBS('12-13 Teamsheets'!$S$2:$Z$126,$A170,'12-13 Teamsheets'!$C$2:$C$126,BO$1)+SUBS('13-14 Teamsheets'!$S$2:$Z$132,$A170,'13-14 Teamsheets'!$C$2:$C$132,BO$1)+SUBS('14-15 Teamsheets'!$S$2:$Z$136,$A170,'14-15 Teamsheets'!$C$2:$C$136,BO$1)) &amp; ")"</f>
        <v>0(0)</v>
      </c>
      <c r="BP170" s="27" t="str">
        <f>(GOALS('07-08 Teamsheets'!$H$2:$R$88,$A170,'07-08 Teamsheets'!$C$2:$C$88,BO$1)+GOALS('08-09 Teamsheets'!$H$2:$R$92,$A170,'08-09 Teamsheets'!$C$2:$C$92,BO$1)+GOALS('09-10 Teamsheets'!$H$2:$R$98,$A170,'09-10 Teamsheets'!$C$2:$C$98,BO$1)+GOALS('10-11 Teamsheets'!$H$2:$R$106,$A170,'10-11 Teamsheets'!$C$2:$C$106,BO$1)+GOALS('11-12 Teamsheets'!$H$2:$R$119,$A170,'11-12 Teamsheets'!$C$2:$C$119,BO$1)+GOALS('12-13 Teamsheets'!$H$2:$R$126,$A170,'12-13 Teamsheets'!$C$2:$C$126,BO$1)+GOALS('13-14 Teamsheets'!$H$2:$R$132,$A170,'13-14 Teamsheets'!$C$2:$C$132,BO$1)+GOALS('14-15 Teamsheets'!$H$2:$R$136,$A170,'14-15 Teamsheets'!$C$2:$C$136,BO$1)) &amp; "(" &amp; (GOALS('07-08 Teamsheets'!$S$2:$Z$88,$A170,'07-08 Teamsheets'!$C$2:$C$88,BO$1)+GOALS('08-09 Teamsheets'!$S$2:$Z$92,$A170,'08-09 Teamsheets'!$C$2:$C$92,BO$1)+GOALS('09-10 Teamsheets'!$S$2:$Z$98,$A170,'09-10 Teamsheets'!$C$2:$C$98,BO$1)+GOALS('10-11 Teamsheets'!$S$2:$Z$106,$A170,'10-11 Teamsheets'!$C$2:$C$106,BO$1)+GOALS('11-12 Teamsheets'!$S$2:$Z$119,$A170,'11-12 Teamsheets'!$C$2:$C$119,BO$1)+GOALS('12-13 Teamsheets'!$S$2:$Z$126,$A170,'12-13 Teamsheets'!$C$2:$C$126,BO$1)+GOALS('13-14 Teamsheets'!$S$2:$Z$132,$A170,'13-14 Teamsheets'!$C$2:$C$132,BO$1)+GOALS('14-15 Teamsheets'!$S$2:$Z$136,$A170,'14-15 Teamsheets'!$C$2:$C$136,BO$1)) &amp; ")"</f>
        <v>0(0)</v>
      </c>
      <c r="BQ170" s="27">
        <f>Clean_sheet('07-08 Teamsheets'!$C$2:$H$92,$A170,BO$1)+Clean_sheet('08-09 Teamsheets'!$C$2:$H$92,$A170,BO$1)+Clean_sheet('09-10 Teamsheets'!$C$2:$H$98,$A170,BO$1)+Clean_sheet('10-11 Teamsheets'!$C$2:$H$106,$A170,BO$1)+Clean_sheet('11-12 Teamsheets'!$C$2:$H$119,$A170,BO$1)+Clean_sheet('12-13 Teamsheets'!$C$2:$H$126,$A170,BO$1)+Clean_sheet('13-14 Teamsheets'!$C$2:$H$132,$A170,BO$1)+Clean_sheet('14-15 Teamsheets'!$C$2:$H$136,$A170,BO$1)</f>
        <v>0</v>
      </c>
      <c r="BR170" s="27" t="str">
        <f>(CARDS('07-08 Teamsheets'!$H$2:$Z$88,$A170,$CX$2,'07-08 Teamsheets'!$C$2:$C$88,BO$1)+CARDS('08-09 Teamsheets'!$H$2:$Z$92,$A170,$CX$2,'08-09 Teamsheets'!$C$2:$C$92,BO$1)+CARDS('09-10 Teamsheets'!$H$2:$Z$98,$A170,$CX$2,'09-10 Teamsheets'!$C$2:$C$98,BO$1)+CARDS('10-11 Teamsheets'!$H$2:$Z$106,$A170,$CX$2,'10-11 Teamsheets'!$C$2:$C$106,BO$1)+CARDS('11-12 Teamsheets'!$H$2:$Z$119,$A170,$CX$2,'11-12 Teamsheets'!$C$2:$C$119,BO$1)+CARDS('12-13 Teamsheets'!$H$2:$Z$126,$A170,$CX$2,'12-13 Teamsheets'!$C$2:$C$126,BO$1)+CARDS('13-14 Teamsheets'!$H$2:$Z$132,$A170,$CX$2,'13-14 Teamsheets'!$C$2:$C$132,BO$1)+CARDS('14-15 Teamsheets'!$H$2:$Z$136,$A170,$CX$2,'14-15 Teamsheets'!$C$2:$C$136,BO$1)) &amp; "(" &amp; (CARDS('07-08 Teamsheets'!$H$2:$Z$88,$A170,$CX$3,'07-08 Teamsheets'!$C$2:$C$88,BO$1)+CARDS('08-09 Teamsheets'!$H$2:$Z$92,$A170,$CX$3,'08-09 Teamsheets'!$C$2:$C$92,BO$1)+CARDS('09-10 Teamsheets'!$H$2:$Z$98,$A170,$CX$3,'09-10 Teamsheets'!$C$2:$C$98,BO$1)+CARDS('10-11 Teamsheets'!$H$2:$Z$106,$A170,$CX$3,'10-11 Teamsheets'!$C$2:$C$106,BO$1)+CARDS('11-12 Teamsheets'!$H$2:$Z$119,$A170,$CX$3,'11-12 Teamsheets'!$C$2:$C$119,BO$1)+CARDS('12-13 Teamsheets'!$H$2:$Z$126,$A170,$CX$3,'12-13 Teamsheets'!$C$2:$C$126,BO$1)+CARDS('13-14 Teamsheets'!$H$2:$Z$132,$A170,$CX$3,'13-14 Teamsheets'!$C$2:$C$132,BO$1)+CARDS('14-15 Teamsheets'!$H$2:$Z$136,$A170,$CX$3,'14-15 Teamsheets'!$C$2:$C$136,BO$1)) &amp; ")"</f>
        <v>0(0)</v>
      </c>
      <c r="BS170" s="82">
        <f>MINS_PLAYED('07-08 Teamsheets'!$H$2:$R$88,$A170,'07-08 Teamsheets'!$C$2:$C$88,BO$1)+MINS_PLAYED('08-09 Teamsheets'!$H$2:$R$92,$A170,'08-09 Teamsheets'!$C$2:$C$92,BO$1)+MINS_PLAYED('09-10 Teamsheets'!$H$2:$R$98,$A170,'09-10 Teamsheets'!$C$2:$C$98,BO$1)+MINS_PLAYED('10-11 Teamsheets'!$H$2:$R$106,$A170,'10-11 Teamsheets'!$C$2:$C$106,BO$1)+MINS_PLAYED('11-12 Teamsheets'!$H$2:$R$119,$A170,'11-12 Teamsheets'!$C$2:$C$119,BO$1)+MINS_PLAYED('12-13 Teamsheets'!$H$2:$R$126,$A170,'12-13 Teamsheets'!$C$2:$C$126,BO$1)+MINS_PLAYED('13-14 Teamsheets'!$H$2:$R$132,$A170,'13-14 Teamsheets'!$C$2:$C$132,BO$1)+MINS_PLAYED('14-15 Teamsheets'!$H$2:$R$136,$A170,'14-15 Teamsheets'!$C$2:$C$136,BO$1)+MINS_AS_SUB('07-08 Teamsheets'!$S$2:$Z$88,$A170,'07-08 Teamsheets'!$C$2:$C$88,BO$1)+MINS_AS_SUB('08-09 Teamsheets'!$S$2:$Z$92,$A170,'08-09 Teamsheets'!$C$2:$C$92,BO$1)+MINS_AS_SUB('09-10 Teamsheets'!$S$2:$Z$98,$A170,'09-10 Teamsheets'!$C$2:$C$98,BO$1)+MINS_AS_SUB('10-11 Teamsheets'!$S$2:$Z$106,$A170,'10-11 Teamsheets'!$C$2:$C$106,BO$1)+MINS_AS_SUB('11-12 Teamsheets'!$S$2:$Z$119,$A170,'11-12 Teamsheets'!$C$2:$C$119,BO$1)+MINS_AS_SUB('12-13 Teamsheets'!$S$2:$Z$126,$A170,'12-13 Teamsheets'!$C$2:$C$126,BO$1)+MINS_AS_SUB('13-14 Teamsheets'!$S$2:$Z$132,$A170,'13-14 Teamsheets'!$C$2:$C$132,BO$1)+MINS_AS_SUB('14-15 Teamsheets'!$S$2:$Z$136,$A170,'14-15 Teamsheets'!$C$2:$C$136,BO$1)</f>
        <v>0</v>
      </c>
      <c r="BT170" s="71">
        <f>APPS('05-06 Teamsheets'!$H$2:$R$71,$A170,'05-06 Teamsheets'!$C$2:$C$71,B$1)+SUBS('05-06 Teamsheets'!$S$2:$W$71,$A170,'05-06 Teamsheets'!$C$2:$C$71,B$1)+APPS('06-07 Teamsheets'!$H$2:$R$83,$A170,'06-07 Teamsheets'!$C$2:$C$83,G$1)+SUBS('06-07 Teamsheets'!$S$2:$Z$83,$A170,'06-07 Teamsheets'!$C$2:$C$83,G$1)+APPS('07-08 Teamsheets'!$H$2:$R$88,$A170,'07-08 Teamsheets'!$C$2:$C$88,L$1)+SUBS('07-08 Teamsheets'!$S$2:$Z$88,$A170,'07-08 Teamsheets'!$C$2:$C$88,L$1)+APPS('08-09 Teamsheets'!$H$2:$R$92,$A170,'08-09 Teamsheets'!$C$2:$C$92,Q$1)+SUBS('08-09 Teamsheets'!$S$2:$Z$92,$A170,'08-09 Teamsheets'!$C$2:$C$92,Q$1)+APPS('09-10 Teamsheets'!$H$2:$R$98,$A170,'09-10 Teamsheets'!$C$2:$C$98,Q$1)+SUBS('09-10 Teamsheets'!$S$2:$Z$98,$A170,'09-10 Teamsheets'!$C$2:$C$98,Q$1)+APPS('10-11 Teamsheets'!$H$2:$R$107,$A170,'10-11 Teamsheets'!$C$2:$C$107,Q$1)+SUBS('10-11 Teamsheets'!$S$2:$Z$107,$A170,'10-11 Teamsheets'!$C$2:$C$107,Q$1)+APPS('11-12 Teamsheets'!$H$2:$R$119,$A170,'11-12 Teamsheets'!$C$2:$C$119,Q$1)+SUBS('11-12 Teamsheets'!$S$2:$Z$119,$A170,'11-12 Teamsheets'!$C$2:$C$119,Q$1)+APPS('12-13 Teamsheets'!$H$2:$R$126,$A170,'12-13 Teamsheets'!$C$2:$C$126,Q$1)+SUBS('12-13 Teamsheets'!$S$2:$Z$126,$A170,'12-13 Teamsheets'!$C$2:$C$126,Q$1)+APPS('13-14 Teamsheets'!$H$2:$R$132,$A170,'13-14 Teamsheets'!$C$2:$C$132,Q$1)+SUBS('13-14 Teamsheets'!$S$2:$Z$132,$A170,'13-14 Teamsheets'!$C$2:$C$132,Q$1)+APPS('14-15 Teamsheets'!$H$2:$R$136,$A170,'14-15 Teamsheets'!$C$2:$C$136,Q$1)+SUBS('14-15 Teamsheets'!$S$2:$Z$136,$A170,'14-15 Teamsheets'!$C$2:$C$136,Q$1)</f>
        <v>14</v>
      </c>
      <c r="BU170" s="132">
        <v>1</v>
      </c>
      <c r="BV170" s="27">
        <f>APPS('07-08 Teamsheets'!$H$2:$R$88,$A170,'07-08 Teamsheets'!$C$2:$C$88,AZ$1)+SUBS('07-08 Teamsheets'!$S$2:$Z$88,$A170,'07-08 Teamsheets'!$C$2:$C$88,AZ$1)+APPS('11-12 Teamsheets'!$H$2:$R$119,$A170,'11-12 Teamsheets'!$C$2:$C$119,AZ$1)+SUBS('11-12 Teamsheets'!$S$2:$Z$119,$A170,'11-12 Teamsheets'!$C$2:$C$119,AZ$1)+APPS('12-13 Teamsheets'!$H$2:$R$126,$A170,'12-13 Teamsheets'!$C$2:$C$126,AZ$1)+SUBS('12-13 Teamsheets'!$S$2:$Z$126,$A170,'12-13 Teamsheets'!$C$2:$C$126,AZ$1)+APPS('13-14 Teamsheets'!$H$2:$R$132,$A170,'13-14 Teamsheets'!$C$2:$C$132,AZ$1)+SUBS('13-14 Teamsheets'!$S$2:$Z$132,$A170,'13-14 Teamsheets'!$C$2:$C$132,AZ$1)+APPS('14-15 Teamsheets'!$H$2:$R$136,$A170,'14-15 Teamsheets'!$C$2:$C$136,AZ$1)+SUBS('14-15 Teamsheets'!$S$2:$Z$136,$A170,'14-15 Teamsheets'!$C$2:$C$136,AZ$1)+APPS('08-09 Teamsheets'!$H$2:$R$92,$A170,'08-09 Teamsheets'!$C$2:$C$92,BE$1)+APPS('09-10 Teamsheets'!$H$2:$R$98,$A170,'09-10 Teamsheets'!$C$2:$C$98,BE$1)+SUBS('08-09 Teamsheets'!$S$2:$Z$92,$A170,'08-09 Teamsheets'!$C$2:$C$92,BE$1)+SUBS('09-10 Teamsheets'!$S$2:$Z$98,$A170,'09-10 Teamsheets'!$C$2:$C$98,BE$1)+APPS('10-11 Teamsheets'!$H$2:$R$107,$A170,'10-11 Teamsheets'!$C$2:$C$107,BE$1)+SUBS('10-11 Teamsheets'!$S$2:$Z$107,$A170,'10-11 Teamsheets'!$C$2:$C$107,BE$1)+APPS('11-12 Teamsheets'!$H$2:$R$119,$A170,'11-12 Teamsheets'!$C$2:$C$119,BE$1)+SUBS('11-12 Teamsheets'!$S$2:$Z$119,$A170,'11-12 Teamsheets'!$C$2:$C$119,BE$1)+APPS('12-13 Teamsheets'!$H$2:$R$126,$A170,'12-13 Teamsheets'!$C$2:$C$126,BE$1)+SUBS('12-13 Teamsheets'!$S$2:$Z$126,$A170,'12-13 Teamsheets'!$C$2:$C$126,BE$1)+APPS('13-14 Teamsheets'!$H$2:$R$132,$A170,'13-14 Teamsheets'!$C$2:$C$132,BE$1)+SUBS('13-14 Teamsheets'!$S$2:$Z$132,$A170,'13-14 Teamsheets'!$C$2:$C$132,BE$1)+APPS('14-15 Teamsheets'!$H$2:$R$136,$A170,'14-15 Teamsheets'!$C$2:$C$136,BE$1)+SUBS('14-15 Teamsheets'!$S$2:$Z$136,$A170,'14-15 Teamsheets'!$C$2:$C$136,BE$1)</f>
        <v>0</v>
      </c>
      <c r="BW170" s="27">
        <f>APPS('07-08 Teamsheets'!$H$2:$R$88,$A170,'07-08 Teamsheets'!$C$2:$C$88,BJ$1)+APPS('08-09 Teamsheets'!$H$2:$R$92,$A170,'08-09 Teamsheets'!$C$2:$C$92,BJ$1)+APPS('09-10 Teamsheets'!$H$2:$R$98,$A170,'09-10 Teamsheets'!$C$2:$C$98,BJ$1)+SUBS('07-08 Teamsheets'!$S$2:$Z$88,$A170,'07-08 Teamsheets'!$C$2:$C$88,BJ$1)+SUBS('08-09 Teamsheets'!$S$2:$Z$92,$A170,'08-09 Teamsheets'!$C$2:$C$92,BJ$1)+SUBS('09-10 Teamsheets'!$S$2:$Z$98,$A170,'09-10 Teamsheets'!$C$2:$C$98,BJ$1)+APPS('10-11 Teamsheets'!$H$2:$R$107,$A170,'10-11 Teamsheets'!$C$2:$C$107,BJ$1)+SUBS('10-11 Teamsheets'!$S$2:$Z$107,$A170,'10-11 Teamsheets'!$C$2:$C$107,BJ$1)+APPS('11-12 Teamsheets'!$H$2:$R$119,$A170,'11-12 Teamsheets'!$C$2:$C$119,BJ$1)+SUBS('11-12 Teamsheets'!$S$2:$Z$111,$A170,'11-12 Teamsheets'!$C$2:$C$119,BJ$1)+APPS('12-13 Teamsheets'!$H$2:$R$126,$A170,'12-13 Teamsheets'!$C$2:$C$126,BJ$1)+SUBS('12-13 Teamsheets'!$S$2:$Z$118,$A170,'12-13 Teamsheets'!$C$2:$C$126,BJ$1)+APPS('13-14 Teamsheets'!$H$2:$R$132,$A170,'13-14 Teamsheets'!$C$2:$C$132,BJ$1)+SUBS('13-14 Teamsheets'!$S$2:$Z$124,$A170,'13-14 Teamsheets'!$C$2:$C$132,BJ$1)+APPS('14-15 Teamsheets'!$H$2:$R$136,$A170,'14-15 Teamsheets'!$C$2:$C$136,BJ$1)+SUBS('14-15 Teamsheets'!$S$2:$Z$128,$A170,'14-15 Teamsheets'!$C$2:$C$136,BJ$1)</f>
        <v>0</v>
      </c>
      <c r="BX170" s="27">
        <f>APPS('07-08 Teamsheets'!$H$2:$R$88,$A170,'07-08 Teamsheets'!$C$2:$C$88,BO$1)+APPS('08-09 Teamsheets'!$H$2:$R$92,$A170,'08-09 Teamsheets'!$C$2:$C$92,BO$1)+APPS('09-10 Teamsheets'!$H$2:$R$98,$A170,'09-10 Teamsheets'!$C$2:$C$98,BO$1)+SUBS('07-08 Teamsheets'!$S$2:$Z$88,$A170,'07-08 Teamsheets'!$C$2:$C$88,BO$1)+SUBS('08-09 Teamsheets'!$S$2:$Z$92,$A170,'08-09 Teamsheets'!$C$2:$C$92,BO$1)+SUBS('09-10 Teamsheets'!$S$2:$Z$98,$A170,'09-10 Teamsheets'!$C$2:$C$98,BO$1)+APPS('10-11 Teamsheets'!$H$2:$R$107,$A170,'10-11 Teamsheets'!$C$2:$C$107,BO$1)+SUBS('10-11 Teamsheets'!$S$2:$Z$107,$A170,'10-11 Teamsheets'!$C$2:$C$107,BO$1)+APPS('11-12 Teamsheets'!$H$2:$R$119,$A170,'11-12 Teamsheets'!$C$2:$C$119,BO$1)+SUBS('11-12 Teamsheets'!$S$2:$Z$119,$A170,'11-12 Teamsheets'!$C$2:$C$119,BO$1)+APPS('12-13 Teamsheets'!$H$2:$R$126,$A170,'12-13 Teamsheets'!$C$2:$C$126,BO$1)+SUBS('12-13 Teamsheets'!$S$2:$Z$126,$A170,'12-13 Teamsheets'!$C$2:$C$126,BO$1)+APPS('13-14 Teamsheets'!$H$2:$R$132,$A170,'13-14 Teamsheets'!$C$2:$C$132,BO$1)+SUBS('13-14 Teamsheets'!$S$2:$Z$132,$A170,'13-14 Teamsheets'!$C$2:$C$132,BO$1)+APPS('14-15 Teamsheets'!$H$2:$R$136,$A170,'14-15 Teamsheets'!$C$2:$C$136,BO$1)+SUBS('14-15 Teamsheets'!$S$2:$Z$136,$A170,'14-15 Teamsheets'!$C$2:$C$136,BO$1)</f>
        <v>0</v>
      </c>
      <c r="BY170" s="28">
        <f t="shared" si="55"/>
        <v>1</v>
      </c>
      <c r="BZ170" s="27" t="str">
        <f>(APPS('05-06 Teamsheets'!$H$2:$R$71,$A170) + APPS('06-07 Teamsheets'!$H$2:$R$83,$A170) +APPS('07-08 Teamsheets'!$H$2:$R$88,$A170) + APPS('08-09 Teamsheets'!$H$2:$R$92,$A170)+APPS('09-10 Teamsheets'!$H$2:$R$98,$A170)+APPS('10-11 Teamsheets'!$H$2:$R$107,$A170)+APPS('11-12 Teamsheets'!$H$2:$R$119,$A170)+APPS('12-13 Teamsheets'!$H$2:$R$126,$A170)+APPS('13-14 Teamsheets'!$H$2:$R$132,$A170)+APPS('14-15 Teamsheets'!$H$2:$R$136,$A170)) &amp; "(" &amp; (SUBS('05-06 Teamsheets'!$S$2:$W$71,$A170)+SUBS('06-07 Teamsheets'!$S$2:$Z$83,$A170)+SUBS('07-08 Teamsheets'!$S$2:$Z$88,$A170) +SUBS('08-09 Teamsheets'!$S$2:$Z$92,$A170)+SUBS('09-10 Teamsheets'!$S$2:$Z$98,$A170)+SUBS('10-11 Teamsheets'!$S$2:$Z$107,$A170)+SUBS('11-12 Teamsheets'!$S$2:$Z$119,$A170)+SUBS('12-13 Teamsheets'!$S$2:$Z$126,$A170)+SUBS('13-14 Teamsheets'!$S$2:$Z$132,$A170)+SUBS('14-15 Teamsheets'!$S$2:$Z$136,$A170)) &amp; ")"</f>
        <v>2(13)</v>
      </c>
      <c r="CA170" s="28">
        <f t="shared" si="56"/>
        <v>15</v>
      </c>
      <c r="CB170" s="71">
        <f>GOALS('05-06 Teamsheets'!$H$2:$W$71,$A170,'05-06 Teamsheets'!$C$2:$C$71,B$1)+GOALS('06-07 Teamsheets'!$H$2:$Z$83,$A170,'06-07 Teamsheets'!$C$2:$C$83,G$1)+GOALS('07-08 Teamsheets'!$H$2:$Z$88,$A170,'07-08 Teamsheets'!$C$2:$C$88,L$1)+GOALS('08-09 Teamsheets'!$H$2:$Z$92,$A170,'08-09 Teamsheets'!$C$2:$C$92,Q$1)+GOALS('09-10 Teamsheets'!$H$2:$Z$98,$A170,'09-10 Teamsheets'!$C$2:$C$98,Q$1)+GOALS('10-11 Teamsheets'!$H$2:$Z$107,$A170,'10-11 Teamsheets'!$C$2:$C$107,Q$1)+GOALS('11-12 Teamsheets'!$H$2:$Z$119,$A170,'11-12 Teamsheets'!$C$2:$C$119,Q$1)+GOALS('12-13 Teamsheets'!$H$2:$Z$126,$A170,'12-13 Teamsheets'!$C$2:$C$126,Q$1)+GOALS('13-14 Teamsheets'!$H$2:$Z$132,$A170,'13-14 Teamsheets'!$C$2:$C$132,Q$1)+GOALS('14-15 Teamsheets'!$H$2:$Z$136,$A170,'14-15 Teamsheets'!$C$2:$C$136,Q$1)</f>
        <v>2</v>
      </c>
      <c r="CC170" s="27">
        <f>GOALS('05-06 Teamsheets'!$H$2:$W$71,$A170,'05-06 Teamsheets'!$C$2:$C$71,V$1)+GOALS('05-06 Teamsheets'!$H$2:$W$71,$A170,'05-06 Teamsheets'!$C$2:$C$71,AA$1)+GOALS('06-07 Teamsheets'!$H$2:$Z$83,$A170,'06-07 Teamsheets'!$C$2:$C$83,AF$1)+GOALS('06-07 Teamsheets'!$H$2:$Z$83,$A170,'06-07 Teamsheets'!$C$2:$C$83,AK$1)+GOALS('07-08 Teamsheets'!$H$2:$Z$88,$A170,'07-08 Teamsheets'!$C$2:$C$88,AP$1)+GOALS('07-08 Teamsheets'!$H$2:$Z$88,$A170,'07-08 Teamsheets'!$C$2:$C$88,AU$1)+GOALS('07-08 Teamsheets'!$H$2:$Z$88,$A170,'07-08 Teamsheets'!$C$2:$C$88,AZ$1)+GOALS('11-12 Teamsheets'!$H$2:$Z$119,$A170,'11-12 Teamsheets'!$C$2:$C$119,AZ$1)+GOALS('12-13 Teamsheets'!$H$2:$Z$120,$A170,'12-13 Teamsheets'!$C$2:$C$120,AZ$1)+GOALS('13-14 Teamsheets'!$H$2:$Z$126,$A170,'13-14 Teamsheets'!$C$2:$C$126,AZ$1)+GOALS('14-15 Teamsheets'!$H$2:$Z$130,$A170,'14-15 Teamsheets'!$C$2:$C$130,AZ$1)+GOALS('08-09 Teamsheets'!$H$2:$Z$92,$A170,'08-09 Teamsheets'!$C$2:$C$92,BE$1)+GOALS('09-10 Teamsheets'!$H$2:$Z$98,$A170,'09-10 Teamsheets'!$C$2:$C$98,BE$1)+GOALS('10-11 Teamsheets'!$H$2:$Z$107,$A170,'10-11 Teamsheets'!$C$2:$C$107,BE$1)+GOALS('11-12 Teamsheets'!$H$2:$Z$119,$A170,'11-12 Teamsheets'!$C$2:$C$119,BE$1)+GOALS('12-13 Teamsheets'!$H$2:$Z$126,$A170,'12-13 Teamsheets'!$C$2:$C$126,BE$1)+GOALS('13-14 Teamsheets'!$H$2:$Z$132,$A170,'13-14 Teamsheets'!$C$2:$C$132,BE$1)+GOALS('14-15 Teamsheets'!$H$2:$Z$136,$A170,'14-15 Teamsheets'!$C$2:$C$136,BE$1)</f>
        <v>0</v>
      </c>
      <c r="CD170" s="27">
        <f>GOALS('07-08 Teamsheets'!$H$2:$Z$88,$A170,'07-08 Teamsheets'!$C$2:$C$88,BJ$1)
+GOALS('08-09 Teamsheets'!$H$2:$Z$92,$A170,'08-09 Teamsheets'!$C$2:$C$92,BJ$1)
+GOALS('09-10 Teamsheets'!$H$2:$Z$98,$A170,'09-10 Teamsheets'!$C$2:$C$98,BJ$1)
+GOALS('10-11 Teamsheets'!$H$2:$Z$107,$A170,'10-11 Teamsheets'!$C$2:$C$107,BJ$1)
+GOALS('11-12 Teamsheets'!$H$2:$Z$119,$A170,'11-12 Teamsheets'!$C$2:$C$119,BJ$1)
+GOALS('12-13 Teamsheets'!$H$2:$Z$124,$A170,'12-13 Teamsheets'!$C$2:$C$124,BJ$1)+GOALS('13-14 Teamsheets'!$H$2:$Z$130,$A170,'13-14 Teamsheets'!$C$2:$C$130,BJ$1)+GOALS('14-15 Teamsheets'!$H$2:$Z$134,$A170,'14-15 Teamsheets'!$C$2:$C$134,BJ$1)
+GOALS('07-08 Teamsheets'!$H$2:$Z$88,$A170,'07-08 Teamsheets'!$C$2:$C$88,BO$1)
+GOALS('08-09 Teamsheets'!$H$2:$Z$92,$A170,'08-09 Teamsheets'!$C$2:$C$92,BO$1)
+GOALS('09-10 Teamsheets'!$H$2:$Z$98,$A170,'09-10 Teamsheets'!$C$2:$C$98,BO$1)
+GOALS('10-11 Teamsheets'!$H$2:$Z$107,$A170,'10-11 Teamsheets'!$C$2:$C$107,BO$1)
+GOALS('11-12 Teamsheets'!$H$2:$Z$119,$A170,'11-12 Teamsheets'!$C$2:$C$119,BO$1)
+GOALS('12-13 Teamsheets'!$H$2:$Z$126,$A170,'12-13 Teamsheets'!$C$2:$C$126,BO$1)+GOALS('13-14 Teamsheets'!$H$2:$Z$132,$A170,'13-14 Teamsheets'!$C$2:$C$132,BO$1)+GOALS('14-15 Teamsheets'!$H$2:$Z$136,$A170,'14-15 Teamsheets'!$C$2:$C$136,BO$1)</f>
        <v>0</v>
      </c>
      <c r="CE170" s="28">
        <f t="shared" si="57"/>
        <v>0</v>
      </c>
      <c r="CF170" s="27" t="str">
        <f>(GOALS('05-06 Teamsheets'!$H$2:$R$71,$A170) +GOALS('06-07 Teamsheets'!$H$2:$R$83,$A170) +  GOALS('07-08 Teamsheets'!$H$2:$R$88,$A170) + GOALS('08-09 Teamsheets'!$H$2:$R$92,$A170)+GOALS('09-10 Teamsheets'!$H$2:$R$98,$A170)+GOALS('10-11 Teamsheets'!$H$2:$R$107,$A170)+GOALS('11-12 Teamsheets'!$H$2:$R$119,$A170)+GOALS('12-13 Teamsheets'!$H$2:$R$126,$A170)+GOALS('13-14 Teamsheets'!$H$2:$R$132,$A170)+GOALS('14-15 Teamsheets'!$H$2:$R$136,$A170)) &amp; "(" &amp; (GOALS('05-06 Teamsheets'!$S$2:$W$71,$A170)+GOALS('06-07 Teamsheets'!$S$2:$Z$83,$A170)+GOALS('07-08 Teamsheets'!$S$2:$Z$88,$A170)+GOALS('08-09 Teamsheets'!$S$2:$Z$92,$A170)+GOALS('09-10 Teamsheets'!$S$2:$Z$98,$A170)+GOALS('10-11 Teamsheets'!$S$2:$Z$107,$A170)+GOALS('11-12 Teamsheets'!$S$2:$Z$119,$A170)+GOALS('12-13 Teamsheets'!$S$2:$Z$126,$A170)+GOALS('13-14 Teamsheets'!$S$2:$Z$132,$A170)+GOALS('14-15 Teamsheets'!$S$2:$Z$136,$A170)) &amp; ")"</f>
        <v>1(1)</v>
      </c>
      <c r="CG170" s="28">
        <f t="shared" si="58"/>
        <v>2</v>
      </c>
      <c r="CH170" s="71">
        <f t="shared" si="35"/>
        <v>0</v>
      </c>
      <c r="CI170" s="83">
        <f t="shared" si="36"/>
        <v>0</v>
      </c>
      <c r="CJ170" s="77">
        <f t="shared" si="37"/>
        <v>0</v>
      </c>
      <c r="CK170" s="74" t="str">
        <f>(CARDS('05-06 Teamsheets'!$H$2:$W$71,$A170,$CX$2)+CARDS('06-07 Teamsheets'!$H$2:$Z$83,$A170,$CX$2)+CARDS('07-08 Teamsheets'!$H$2:$Z$88,$A170,$CX$2)+CARDS('08-09 Teamsheets'!$H$2:$Z$92,$A170,$CX$2)+CARDS('09-10 Teamsheets'!$H$2:$Z$98,$A170,$CX$2)+CARDS('10-11 Teamsheets'!$H$2:$Z$107,$A170,$CX$2)+CARDS('11-12 Teamsheets'!$H$2:$Z$119,$A170,$CX$2)+CARDS('12-13 Teamsheets'!$H$2:$Z$126,$A170,$CX$2)+CARDS('13-14 Teamsheets'!$H$2:$Z$130,$A170,$CX$2)) &amp; "(" &amp; (CARDS('05-06 Teamsheets'!$H$2:$W$71,$A170,$CX$3)+CARDS('06-07 Teamsheets'!$H$2:$Z$83,$A170,$CX$3)+CARDS('07-08 Teamsheets'!$H$2:$Z$88,$A170,$CX$3)+CARDS('08-09 Teamsheets'!$H$2:$Z$92,$A170,$CX$3)+CARDS('09-10 Teamsheets'!$H$2:$Z$98,$A170,$CX$3)+CARDS('10-11 Teamsheets'!$H$2:$Z$107,$A170,$CX$3)+CARDS('11-12 Teamsheets'!$H$2:$Z$119,$A170,$CX$3)+CARDS('13-14 Teamsheets'!$H$2:$Z$130,$A170,$CX$3)) &amp; ")"</f>
        <v>1(0)</v>
      </c>
      <c r="CL170" s="28">
        <f t="shared" si="53"/>
        <v>416</v>
      </c>
      <c r="CM170" s="28">
        <f t="shared" si="59"/>
        <v>18</v>
      </c>
      <c r="CN170" s="77">
        <f t="shared" si="54"/>
        <v>434</v>
      </c>
      <c r="CO170" s="28">
        <f t="shared" si="51"/>
        <v>28.933333333333334</v>
      </c>
      <c r="CP170" s="28">
        <f t="shared" si="52"/>
        <v>0.13333333333333333</v>
      </c>
      <c r="CQ170" s="77">
        <f t="shared" si="24"/>
        <v>217</v>
      </c>
      <c r="CS170" s="71">
        <f t="shared" si="48"/>
        <v>91</v>
      </c>
      <c r="CT170" s="83">
        <f t="shared" si="49"/>
        <v>110</v>
      </c>
      <c r="CU170" s="77">
        <f t="shared" si="50"/>
        <v>55</v>
      </c>
    </row>
    <row r="171" spans="1:102" x14ac:dyDescent="0.2">
      <c r="A171" s="25" t="s">
        <v>2665</v>
      </c>
      <c r="B171" s="27" t="s">
        <v>1635</v>
      </c>
      <c r="C171" s="27" t="s">
        <v>1635</v>
      </c>
      <c r="D171" s="27">
        <v>0</v>
      </c>
      <c r="E171" s="27" t="s">
        <v>1635</v>
      </c>
      <c r="F171" s="82">
        <v>0</v>
      </c>
      <c r="G171" s="27" t="s">
        <v>1635</v>
      </c>
      <c r="H171" s="27" t="s">
        <v>1635</v>
      </c>
      <c r="I171" s="27">
        <v>0</v>
      </c>
      <c r="J171" s="27" t="s">
        <v>1635</v>
      </c>
      <c r="K171" s="82">
        <v>0</v>
      </c>
      <c r="L171" s="27" t="s">
        <v>1635</v>
      </c>
      <c r="M171" s="27" t="s">
        <v>1635</v>
      </c>
      <c r="N171" s="27">
        <v>0</v>
      </c>
      <c r="O171" s="27" t="s">
        <v>1635</v>
      </c>
      <c r="P171" s="82">
        <v>0</v>
      </c>
      <c r="Q171" s="27" t="str">
        <f>(APPS('08-09 Teamsheets'!$H$2:$R$92,$A171,'08-09 Teamsheets'!$C$2:$C$92,Q$1)+APPS('09-10 Teamsheets'!$H$2:$R$98,$A171,'09-10 Teamsheets'!$C$2:$C$98,Q$1)+APPS('10-11 Teamsheets'!$H$2:$R$107,$A171,'10-11 Teamsheets'!$C$2:$C$107,Q$1)+APPS('11-12 Teamsheets'!$H$2:$R$119,$A171,'11-12 Teamsheets'!$C$2:$C$119,Q$1)+APPS('12-13 Teamsheets'!$H$2:$R$126,$A171,'12-13 Teamsheets'!$C$2:$C$126,Q$1)+APPS('13-14 Teamsheets'!$H$2:$R$132,$A171,'13-14 Teamsheets'!$C$2:$C$132,Q$1)+APPS('14-15 Teamsheets'!$H$2:$R$136,$A171,'14-15 Teamsheets'!$C$2:$C$136,Q$1)) &amp; "(" &amp; (SUBS('08-09 Teamsheets'!$S$2:$Z$92,$A171,'08-09 Teamsheets'!$C$2:$C$92,Q$1)+SUBS('09-10 Teamsheets'!$S$2:$Z$98,$A171,'09-10 Teamsheets'!$C$2:$C$98,Q$1)+SUBS('10-11 Teamsheets'!$S$2:$Z$107,$A171,'10-11 Teamsheets'!$C$2:$C$107,Q$1)+SUBS('11-12 Teamsheets'!$S$2:$Z$119,$A171,'11-12 Teamsheets'!$C$2:$C$119,Q$1)+SUBS('12-13 Teamsheets'!$S$2:$Z$126,$A171,'12-13 Teamsheets'!$C$2:$C$126,Q$1)+SUBS('13-14 Teamsheets'!$S$2:$Z$132,$A171,'13-14 Teamsheets'!$C$2:$C$132,Q$1)+SUBS('14-15 Teamsheets'!$S$2:$Z$136,$A171,'14-15 Teamsheets'!$C$2:$C$136,Q$1)) &amp; ")"</f>
        <v>83(0)</v>
      </c>
      <c r="R171" s="27" t="str">
        <f>(GOALS('08-09 Teamsheets'!$H$2:$R$92,$A171,'08-09 Teamsheets'!$C$2:$C$92,Q$1)+GOALS('09-10 Teamsheets'!$H$2:$R$98,$A171,'09-10 Teamsheets'!$C$2:$C$98,Q$1)+GOALS('10-11 Teamsheets'!$H$2:$R$107,$A171,'10-11 Teamsheets'!$C$2:$C$107,Q$1)+GOALS('11-12 Teamsheets'!$H$2:$R$119,$A171,'11-12 Teamsheets'!$C$2:$C$119,Q$1)+GOALS('12-13 Teamsheets'!$H$2:$R$126,$A171,'12-13 Teamsheets'!$C$2:$C$126,Q$1)+GOALS('13-14 Teamsheets'!$H$2:$R$132,$A171,'13-14 Teamsheets'!$C$2:$C$132,Q$1)+GOALS('14-15 Teamsheets'!$H$2:$R$136,$A171,'14-15 Teamsheets'!$C$2:$C$136,Q$1)) &amp; "(" &amp; (GOALS('08-09 Teamsheets'!$S$2:$Z$92,$A171,'08-09 Teamsheets'!$C$2:$C$92,Q$1)+GOALS('09-10 Teamsheets'!$S$2:$Z$98,$A171,'09-10 Teamsheets'!$C$2:$C$98,Q$1)+GOALS('10-11 Teamsheets'!$S$2:$Z$107,$A171,'10-11 Teamsheets'!$C$2:$C$107,Q$1)+GOALS('11-12 Teamsheets'!$S$2:$Z$119,$A171,'11-12 Teamsheets'!$C$2:$C$119,Q$1)+GOALS('12-13 Teamsheets'!$S$2:$Z$126,$A171,'12-13 Teamsheets'!$C$2:$C$126,Q$1)+GOALS('13-14 Teamsheets'!$S$2:$Z$132,$A171,'13-14 Teamsheets'!$C$2:$C$132,Q$1)+GOALS('14-15 Teamsheets'!$S$2:$Z$136,$A171,'14-15 Teamsheets'!$C$2:$C$136,Q$1)) &amp; ")"</f>
        <v>0(0)</v>
      </c>
      <c r="S171" s="27">
        <f>Clean_sheet('08-09 Teamsheets'!$C$2:$H$92,$A171,Q$1)+Clean_sheet('09-10 Teamsheets'!$C$2:$H$98,$A171,Q$1)+Clean_sheet('10-11 Teamsheets'!$C$2:$H$107,$A171,Q$1)+Clean_sheet('11-12 Teamsheets'!$C$2:$H$119,$A171,Q$1)+Clean_sheet('12-13 Teamsheets'!$C$2:$H$126,$A171,Q$1)+Clean_sheet('13-14 Teamsheets'!$C$2:$H$132,$A171,Q$1)+Clean_sheet('14-15 Teamsheets'!$C$2:$H$136,$A171,Q$1)</f>
        <v>24</v>
      </c>
      <c r="T171" s="27" t="str">
        <f>(CARDS('08-09 Teamsheets'!$H$2:$Z$92,$A171,$CX$2,'08-09 Teamsheets'!$C$2:$C$92,Q$1)+CARDS('09-10 Teamsheets'!$H$2:$Z$98,$A171,$CX$2,'09-10 Teamsheets'!$C$2:$C$98,Q$1)+CARDS('10-11 Teamsheets'!$H$2:$Z$107,$A171,$CX$2,'10-11 Teamsheets'!$C$2:$C$107,Q$1)+CARDS('11-12 Teamsheets'!$H$2:$Z$119,$A171,$CX$2,'11-12 Teamsheets'!$C$2:$C$119,Q$1)+CARDS('12-13 Teamsheets'!$H$2:$Z$126,$A171,$CX$2,'12-13 Teamsheets'!$C$2:$C$126,Q$1)+CARDS('13-14 Teamsheets'!$H$2:$Z$132,$A171,$CX$2,'13-14 Teamsheets'!$C$2:$C$132,Q$1)+CARDS('14-15 Teamsheets'!$H$2:$Z$136,$A171,$CX$2,'14-15 Teamsheets'!$C$2:$C$136,Q$1)) &amp; "(" &amp; (CARDS('08-09 Teamsheets'!$H$2:$Z$92,$A171,$CX$3,'08-09 Teamsheets'!$C$2:$C$92,Q$1)+CARDS('09-10 Teamsheets'!$H$2:$Z$98,$A171,$CX$3,'09-10 Teamsheets'!$C$2:$C$98,Q$1)+CARDS('10-11 Teamsheets'!$H$2:$Z$107,$A171,$CX$3,'10-11 Teamsheets'!$C$2:$C$107,Q$1)+CARDS('11-12 Teamsheets'!$H$2:$Z$119,$A171,$CX$3,'11-12 Teamsheets'!$C$2:$C$119,Q$1)+CARDS('12-13 Teamsheets'!$H$2:$Z$126,$A171,$CX$3,'12-13 Teamsheets'!$C$2:$C$126,Q$1)+CARDS('13-14 Teamsheets'!$H$2:$Z$132,$A171,$CX$3,'13-14 Teamsheets'!$C$2:$C$132,Q$1)+CARDS('14-15 Teamsheets'!$H$2:$Z$136,$A171,$CX$3,'14-15 Teamsheets'!$C$2:$C$136,Q$1)) &amp; ")"</f>
        <v>1(0)</v>
      </c>
      <c r="U171" s="82">
        <f>MINS_PLAYED('08-09 Teamsheets'!$H$2:$R$92,$A171,'08-09 Teamsheets'!$C$2:$C$92,Q$1)+MINS_PLAYED('09-10 Teamsheets'!$H$2:$R$98,$A171,'09-10 Teamsheets'!$C$2:$C$98,Q$1)+ MINS_AS_SUB('08-09 Teamsheets'!$S$2:$Z$92,$A171,'08-09 Teamsheets'!$C$2:$C$92,Q$1)+ MINS_AS_SUB('09-10 Teamsheets'!$S$2:$Z$98,$A171,'09-10 Teamsheets'!$C$2:$C$98,Q$1)+MINS_PLAYED('10-11 Teamsheets'!$H$2:$R$107,$A171,'10-11 Teamsheets'!$C$2:$C$107,Q$1)+MINS_AS_SUB('10-11 Teamsheets'!$S$2:$Z$107,$A171,'10-11 Teamsheets'!$C$2:$C$107,Q$1)+MINS_PLAYED('11-12 Teamsheets'!$H$2:$R$119,$A171,'11-12 Teamsheets'!$C$2:$C$119,Q$1)+MINS_AS_SUB('11-12 Teamsheets'!$S$2:$Z$119,$A171,'11-12 Teamsheets'!$C$2:$C$119,Q$1)+MINS_PLAYED('12-13 Teamsheets'!$H$2:$R$126,$A171,'12-13 Teamsheets'!$C$2:$C$126,Q$1)+MINS_AS_SUB('12-13 Teamsheets'!$S$2:$Z$126,$A171,'12-13 Teamsheets'!$C$2:$C$126,Q$1)+MINS_PLAYED('13-14 Teamsheets'!$H$2:$R$132,$A171,'13-14 Teamsheets'!$C$2:$C$132,Q$1)+MINS_AS_SUB('13-14 Teamsheets'!$S$2:$Z$132,$A171,'13-14 Teamsheets'!$C$2:$C$132,Q$1)+MINS_PLAYED('14-15 Teamsheets'!$H$2:$R$136,$A171,'14-15 Teamsheets'!$C$2:$C$136,Q$1)+MINS_AS_SUB('14-15 Teamsheets'!$S$2:$Z$136,$A171,'14-15 Teamsheets'!$C$2:$C$136,Q$1)</f>
        <v>7425</v>
      </c>
      <c r="V171" s="27" t="s">
        <v>1635</v>
      </c>
      <c r="W171" s="27" t="s">
        <v>1635</v>
      </c>
      <c r="X171" s="27">
        <v>0</v>
      </c>
      <c r="Y171" s="27" t="s">
        <v>1635</v>
      </c>
      <c r="Z171" s="82">
        <v>0</v>
      </c>
      <c r="AA171" s="27" t="s">
        <v>1635</v>
      </c>
      <c r="AB171" s="27" t="s">
        <v>1635</v>
      </c>
      <c r="AC171" s="27">
        <v>0</v>
      </c>
      <c r="AD171" s="27" t="s">
        <v>1635</v>
      </c>
      <c r="AE171" s="82">
        <v>0</v>
      </c>
      <c r="AF171" s="27" t="s">
        <v>1635</v>
      </c>
      <c r="AG171" s="27" t="s">
        <v>1635</v>
      </c>
      <c r="AH171" s="27">
        <v>0</v>
      </c>
      <c r="AI171" s="27" t="s">
        <v>1635</v>
      </c>
      <c r="AJ171" s="82">
        <v>0</v>
      </c>
      <c r="AK171" s="27" t="s">
        <v>1635</v>
      </c>
      <c r="AL171" s="27" t="s">
        <v>1635</v>
      </c>
      <c r="AM171" s="27">
        <v>0</v>
      </c>
      <c r="AN171" s="27" t="s">
        <v>1635</v>
      </c>
      <c r="AO171" s="82">
        <v>0</v>
      </c>
      <c r="AP171" s="27" t="s">
        <v>1635</v>
      </c>
      <c r="AQ171" s="27" t="s">
        <v>1635</v>
      </c>
      <c r="AR171" s="27">
        <v>0</v>
      </c>
      <c r="AS171" s="27" t="s">
        <v>1635</v>
      </c>
      <c r="AT171" s="82">
        <v>0</v>
      </c>
      <c r="AU171" s="27" t="s">
        <v>1635</v>
      </c>
      <c r="AV171" s="27" t="s">
        <v>1635</v>
      </c>
      <c r="AW171" s="27">
        <v>0</v>
      </c>
      <c r="AX171" s="27" t="s">
        <v>1635</v>
      </c>
      <c r="AY171" s="82">
        <v>0</v>
      </c>
      <c r="AZ171" s="27" t="str">
        <f>(APPS('07-08 Teamsheets'!$H$2:$R$88,$A171,'07-08 Teamsheets'!$C$2:$C$88,AZ$1)+APPS('11-12 Teamsheets'!$H$2:$R$119,$A171,'11-12 Teamsheets'!$C$2:$C$119,AZ$1)+APPS('12-13 Teamsheets'!$H$2:$R$126,$A171,'12-13 Teamsheets'!$C$2:$C$126,AZ$1)+APPS('13-14 Teamsheets'!$H$2:$R$132,$A171,'13-14 Teamsheets'!$C$2:$C$132,AZ$1)+APPS('14-15 Teamsheets'!$H$2:$R$136,$A171,'14-15 Teamsheets'!$C$2:$C$136,AZ$1)) &amp; "(" &amp; (SUBS('07-08 Teamsheets'!$S$2:$Z$88,$A171,'07-08 Teamsheets'!$C$2:$C$88,AZ$1)+SUBS('11-12 Teamsheets'!$S$2:$Z$119,$A171,'11-12 Teamsheets'!$C$2:$C$119,AZ$1)+SUBS('12-13 Teamsheets'!$S$2:$Z$126,$A171,'12-13 Teamsheets'!$C$2:$C$126,AZ$1)+SUBS('13-14 Teamsheets'!$S$2:$Z$132,$A171,'13-14 Teamsheets'!$C$2:$C$132,AZ$1)+SUBS('14-15 Teamsheets'!$S$2:$Z$136,$A171,'14-15 Teamsheets'!$C$2:$C$136,AZ$1)) &amp; ")"</f>
        <v>0(0)</v>
      </c>
      <c r="BA171" s="27" t="str">
        <f>(GOALS('07-08 Teamsheets'!$H$2:$R$88,$A171,'07-08 Teamsheets'!$C$2:$C$88,AZ$1)+GOALS('11-12 Teamsheets'!$H$2:$R$119,$A171,'11-12 Teamsheets'!$C$2:$C$119,AZ$1)+GOALS('12-13 Teamsheets'!$H$2:$R$126,$A171,'12-13 Teamsheets'!$C$2:$C$126,AZ$1)+GOALS('13-14 Teamsheets'!$H$2:$R$132,$A171,'13-14 Teamsheets'!$C$2:$C$132,AZ$1)+GOALS('14-15 Teamsheets'!$H$2:$R$136,$A171,'14-15 Teamsheets'!$C$2:$C$136,AZ$1)) &amp; "(" &amp; (GOALS('07-08 Teamsheets'!$S$2:$Z$88,$A171,'07-08 Teamsheets'!$C$2:$C$88,AZ$1)+GOALS('11-12 Teamsheets'!$S$2:$Z$119,$A171,'11-12 Teamsheets'!$C$2:$C$119,AZ$1)+GOALS('12-13 Teamsheets'!$S$2:$Z$126,$A171,'12-13 Teamsheets'!$C$2:$C$126,AZ$1)+GOALS('13-14 Teamsheets'!$S$2:$Z$132,$A171,'13-14 Teamsheets'!$C$2:$C$132,AZ$1)+GOALS('14-15 Teamsheets'!$S$2:$Z$136,$A171,'14-15 Teamsheets'!$C$2:$C$136,AZ$1)) &amp; ")"</f>
        <v>0(0)</v>
      </c>
      <c r="BB171" s="27">
        <f>Clean_sheet('07-08 Teamsheets'!$C$2:$H$92,$A171,AZ$1)+Clean_sheet('11-12 Teamsheets'!$C$2:$H$119,$A171,AZ$1)+Clean_sheet('12-13 Teamsheets'!$C$2:$H$126,$A171,AZ$1)+Clean_sheet('13-14 Teamsheets'!$C$2:$H$132,$A171,AZ$1)+Clean_sheet('14-15 Teamsheets'!$C$2:$H$136,$A171,AZ$1)</f>
        <v>0</v>
      </c>
      <c r="BC171" s="27" t="str">
        <f>(CARDS('07-08 Teamsheets'!$H$2:$Z$88,$A171,$CX$2,'07-08 Teamsheets'!$C$2:$C$88,AZ$1)+CARDS('11-12 Teamsheets'!$H$2:$Z$119,$A171,$CX$2,'11-12 Teamsheets'!$C$2:$C$119,AZ$1)+CARDS('12-13 Teamsheets'!$H$2:$Z$126,$A171,$CX$2,'12-13 Teamsheets'!$C$2:$C$126,AZ$1)+CARDS('13-14 Teamsheets'!$H$2:$Z$132,$A171,$CX$2,'13-14 Teamsheets'!$C$2:$C$132,AZ$1)+CARDS('14-15 Teamsheets'!$H$2:$Z$136,$A171,$CX$2,'14-15 Teamsheets'!$C$2:$C$136,AZ$1)) &amp; "(" &amp; (CARDS('07-08 Teamsheets'!$H$2:$Z$88,$A171,$CX$3,'07-08 Teamsheets'!$C$2:$C$88,AZ$1)+CARDS('11-12 Teamsheets'!$H$2:$Z$119,$A171,$CX$3,'11-12 Teamsheets'!$C$2:$C$119,AZ$1)+CARDS('12-13 Teamsheets'!$H$2:$Z$126,$A171,$CX$3,'12-13 Teamsheets'!$C$2:$C$126,AZ$1)+CARDS('13-14 Teamsheets'!$H$2:$Z$132,$A171,$CX$3,'13-14 Teamsheets'!$C$2:$C$132,AZ$1)+CARDS('14-15 Teamsheets'!$H$2:$Z$136,$A171,$CX$3,'14-15 Teamsheets'!$C$2:$C$136,AZ$1)) &amp; ")"</f>
        <v>0(0)</v>
      </c>
      <c r="BD171" s="82">
        <f>MINS_PLAYED('07-08 Teamsheets'!$H$2:$R$88,$A171,'07-08 Teamsheets'!$C$2:$C$88,AZ$1)+MINS_PLAYED('11-12 Teamsheets'!$H$2:$R$119,$A171,'11-12 Teamsheets'!$C$2:$C$119,AZ$1)+MINS_PLAYED('12-13 Teamsheets'!$H$2:$R$126,$A171,'12-13 Teamsheets'!$C$2:$C$126,AZ$1)+MINS_PLAYED('13-14 Teamsheets'!$H$2:$R$132,$A171,'13-14 Teamsheets'!$C$2:$C$132,AZ$1)+MINS_PLAYED('14-15 Teamsheets'!$H$2:$R$136,$A171,'14-15 Teamsheets'!$C$2:$C$136,AZ$1)+MINS_AS_SUB('07-08 Teamsheets'!$S$2:$Z$88,$A171,'07-08 Teamsheets'!$C$2:$C$88,AZ$1)+MINS_AS_SUB('11-12 Teamsheets'!$S$2:$Z$119,$A171,'11-12 Teamsheets'!$C$2:$C$119,AZ$1)+MINS_AS_SUB('12-13 Teamsheets'!$S$2:$Z$126,$A171,'12-13 Teamsheets'!$C$2:$C$126,AZ$1)+MINS_AS_SUB('13-14 Teamsheets'!$S$2:$Z$132,$A171,'13-14 Teamsheets'!$C$2:$C$132,AZ$1)+MINS_AS_SUB('14-15 Teamsheets'!$S$2:$Z$136,$A171,'14-15 Teamsheets'!$C$2:$C$136,AZ$1)</f>
        <v>0</v>
      </c>
      <c r="BE171" s="27" t="str">
        <f>(APPS('08-09 Teamsheets'!$H$2:$R$92,$A171,'08-09 Teamsheets'!$C$2:$C$92,BE$1)+APPS('09-10 Teamsheets'!$H$2:$R$98,$A171,'09-10 Teamsheets'!$C$2:$C$98,BE$1)+APPS('10-11 Teamsheets'!$H$2:$R$107,$A171,'10-11 Teamsheets'!$C$2:$C$107,BE$1)+APPS('11-12 Teamsheets'!$H$2:$R$119,$A171,'11-12 Teamsheets'!$C$2:$C$119,BE$1)+APPS('12-13 Teamsheets'!$H$2:$R$126,$A171,'12-13 Teamsheets'!$C$2:$C$126,BE$1)+APPS('13-14 Teamsheets'!$H$2:$R$132,$A171,'13-14 Teamsheets'!$C$2:$C$132,BE$1)+APPS('14-15 Teamsheets'!$H$2:$R$136,$A171,'14-15 Teamsheets'!$C$2:$C$136,BE$1)) &amp; "(" &amp; (SUBS('08-09 Teamsheets'!$S$2:$Z$92,$A171,'08-09 Teamsheets'!$C$2:$C$92,BE$1)+SUBS('09-10 Teamsheets'!$S$2:$Z$98,$A171,'09-10 Teamsheets'!$C$2:$C$98,BE$1)+SUBS('10-11 Teamsheets'!$S$2:$Z$107,$A171,'10-11 Teamsheets'!$C$2:$C$107,BE$1)+SUBS('11-12 Teamsheets'!$S$2:$Z$119,$A171,'11-12 Teamsheets'!$C$2:$C$119,BE$1)+SUBS('12-13 Teamsheets'!$S$2:$Z$126,$A171,'12-13 Teamsheets'!$C$2:$C$126,BE$1)+SUBS('13-14 Teamsheets'!$S$2:$Z$132,$A171,'13-14 Teamsheets'!$C$2:$C$132,BE$1)+SUBS('14-15 Teamsheets'!$S$2:$Z$136,$A171,'14-15 Teamsheets'!$C$2:$C$136,BE$1)) &amp; ")"</f>
        <v>4(0)</v>
      </c>
      <c r="BF171" s="27" t="str">
        <f>(GOALS('08-09 Teamsheets'!$H$2:$R$92,$A171,'08-09 Teamsheets'!$C$2:$C$92,BE$1)+GOALS('09-10 Teamsheets'!$H$2:$R$98,$A171,'09-10 Teamsheets'!$C$2:$C$98,BE$1)+GOALS('10-11 Teamsheets'!$H$2:$R$107,$A171,'10-11 Teamsheets'!$C$2:$C$107,BE$1)+GOALS('11-12 Teamsheets'!$H$2:$R$119,$A171,'11-12 Teamsheets'!$C$2:$C$119,BE$1)+GOALS('12-13 Teamsheets'!$H$2:$R$126,$A171,'12-13 Teamsheets'!$C$2:$C$126,BE$1)+GOALS('13-14 Teamsheets'!$H$2:$R$132,$A171,'13-14 Teamsheets'!$C$2:$C$132,BE$1)+GOALS('14-15 Teamsheets'!$H$2:$R$136,$A171,'14-15 Teamsheets'!$C$2:$C$136,BE$1)) &amp; "(" &amp; (GOALS('08-09 Teamsheets'!$S$2:$Z$92,$A171,'08-09 Teamsheets'!$C$2:$C$92,BE$1)+GOALS('09-10 Teamsheets'!$S$2:$Z$98,$A171,'09-10 Teamsheets'!$C$2:$C$98,BE$1)+GOALS('10-11 Teamsheets'!$S$2:$Z$107,$A171,'10-11 Teamsheets'!$C$2:$C$107,BE$1)+GOALS('11-12 Teamsheets'!$S$2:$Z$119,$A171,'11-12 Teamsheets'!$C$2:$C$119,BE$1)+GOALS('12-13 Teamsheets'!$S$2:$Z$126,$A171,'12-13 Teamsheets'!$C$2:$C$126,BE$1)+GOALS('13-14 Teamsheets'!$S$2:$Z$132,$A171,'13-14 Teamsheets'!$C$2:$C$132,BE$1)+GOALS('14-15 Teamsheets'!$S$2:$Z$136,$A171,'14-15 Teamsheets'!$C$2:$C$136,BE$1)) &amp; ")"</f>
        <v>0(0)</v>
      </c>
      <c r="BG171" s="27">
        <f>Clean_sheet('08-09 Teamsheets'!$C$2:$H$92,$A171,BE$1)+Clean_sheet('09-10 Teamsheets'!$C$2:$H$98,$A171,BE$1)+Clean_sheet('10-11 Teamsheets'!$C$2:$H$107,$A171,BE$1)+Clean_sheet('11-12 Teamsheets'!$C$2:$H$119,$A171,BE$1)+Clean_sheet('12-13 Teamsheets'!$C$2:$H$126,$A171,BE$1)+Clean_sheet('13-14 Teamsheets'!$C$2:$H$132,$A171,BE$1)+Clean_sheet('14-15 Teamsheets'!$C$2:$H$136,$A171,BE$1)</f>
        <v>2</v>
      </c>
      <c r="BH171" s="27" t="str">
        <f>(CARDS('08-09 Teamsheets'!$H$2:$Z$92,$A171,$CX$2,'08-09 Teamsheets'!$C$2:$C$92,BE$1)+CARDS('09-10 Teamsheets'!$H$2:$Z$98,$A171,$CX$2,'09-10 Teamsheets'!$C$2:$C$98,BE$1)+CARDS('10-11 Teamsheets'!$H$2:$Z$107,$A171,$CX$2,'10-11 Teamsheets'!$C$2:$C$107,BE$1)+CARDS('11-12 Teamsheets'!$H$2:$Z$119,$A171,$CX$2,'11-12 Teamsheets'!$C$2:$C$119,BE$1)+CARDS('12-13 Teamsheets'!$H$2:$Z$126,$A171,$CX$2,'12-13 Teamsheets'!$C$2:$C$126,BE$1)+CARDS('13-14 Teamsheets'!$H$2:$Z$132,$A171,$CX$2,'13-14 Teamsheets'!$C$2:$C$132,BE$1)+CARDS('14-15 Teamsheets'!$H$2:$Z$136,$A171,$CX$2,'14-15 Teamsheets'!$C$2:$C$136,BE$1)) &amp; "(" &amp; (CARDS('08-09 Teamsheets'!$H$2:$Z$92,$A171,$CX$3,'08-09 Teamsheets'!$C$2:$C$92,BE$1)+CARDS('09-10 Teamsheets'!$H$2:$Z$98,$A171,$CX$3,'09-10 Teamsheets'!$C$2:$C$98,BE$1)+CARDS('10-11 Teamsheets'!$H$2:$Z$107,$A171,$CX$3,'10-11 Teamsheets'!$C$2:$C$107,BE$1)+CARDS('11-12 Teamsheets'!$H$2:$Z$119,$A171,$CX$3,'11-12 Teamsheets'!$C$2:$C$119,BE$1)+CARDS('12-13 Teamsheets'!$H$2:$Z$126,$A171,$CX$3,'12-13 Teamsheets'!$C$2:$C$126,BE$1)+CARDS('13-14 Teamsheets'!$H$2:$Z$132,$A171,$CX$3,'13-14 Teamsheets'!$C$2:$C$132,BE$1)+CARDS('14-15 Teamsheets'!$H$2:$Z$136,$A171,$CX$3,'14-15 Teamsheets'!$C$2:$C$136,BE$1)) &amp; ")"</f>
        <v>0(0)</v>
      </c>
      <c r="BI171" s="82">
        <f>MINS_PLAYED('08-09 Teamsheets'!$H$2:$R$92,$A171,'08-09 Teamsheets'!$C$2:$C$92,BE$1)+MINS_PLAYED('09-10 Teamsheets'!$H$2:$R$98,$A171,'09-10 Teamsheets'!$C$2:$C$98,BE$1)+ MINS_AS_SUB('08-09 Teamsheets'!$S$2:$Z$92,$A171,'08-09 Teamsheets'!$C$2:$C$92,BE$1)+ MINS_AS_SUB('09-10 Teamsheets'!$S$2:$Z$98,$A171,'09-10 Teamsheets'!$C$2:$C$98,BE$1)+MINS_PLAYED('10-11 Teamsheets'!$H$2:$R$107,$A171,'10-11 Teamsheets'!$C$2:$C$107,BE$1)+MINS_AS_SUB('10-11 Teamsheets'!$S$2:$Z$107,$A171,'10-11 Teamsheets'!$C$2:$C$107,BE$1)+MINS_PLAYED('11-12 Teamsheets'!$H$2:$R$119,$A171,'11-12 Teamsheets'!$C$2:$C$119,BE$1)+MINS_AS_SUB('11-12 Teamsheets'!$S$2:$Z$119,$A171,'11-12 Teamsheets'!$C$2:$C$119,BE$1)+MINS_PLAYED('12-13 Teamsheets'!$H$2:$R$126,$A171,'12-13 Teamsheets'!$C$2:$C$126,BE$1)+MINS_AS_SUB('12-13 Teamsheets'!$S$2:$Z$126,$A171,'12-13 Teamsheets'!$C$2:$C$126,BE$1)+MINS_PLAYED('13-14 Teamsheets'!$H$2:$R$132,$A171,'13-14 Teamsheets'!$C$2:$C$132,BE$1)+MINS_AS_SUB('13-14 Teamsheets'!$S$2:$Z$132,$A171,'13-14 Teamsheets'!$C$2:$C$132,BE$1)+MINS_PLAYED('14-15 Teamsheets'!$H$2:$R$136,$A171,'14-15 Teamsheets'!$C$2:$C$136,BE$1)+MINS_AS_SUB('14-15 Teamsheets'!$S$2:$Z$136,$A171,'14-15 Teamsheets'!$C$2:$C$136,BE$1)</f>
        <v>360</v>
      </c>
      <c r="BJ171" s="27" t="str">
        <f>(APPS('07-08 Teamsheets'!$H$2:$R$88,$A171,'07-08 Teamsheets'!$C$2:$C$88,BJ$1)+APPS('08-09 Teamsheets'!$H$2:$R$92,$A171,'08-09 Teamsheets'!$C$2:$C$92,BJ$1)+APPS('09-10 Teamsheets'!$H$2:$R$98,$A171,'09-10 Teamsheets'!$C$2:$C$98,BJ$1)+APPS('10-11 Teamsheets'!$H$2:$R$106,$A171,'10-11 Teamsheets'!$C$2:$C$106,BJ$1)+APPS('11-12 Teamsheets'!$H$2:$R$119,$A171,'11-12 Teamsheets'!$C$2:$C$119,BJ$1)+APPS('12-13 Teamsheets'!$H$2:$R$126,$A171,'12-13 Teamsheets'!$C$2:$C$126,BJ$1)+APPS('13-14 Teamsheets'!$H$2:$R$132,$A171,'13-14 Teamsheets'!$C$2:$C$132,BJ$1)+APPS('14-15 Teamsheets'!$H$2:$R$136,$A171,'14-15 Teamsheets'!$C$2:$C$136,BJ$1)) &amp; "(" &amp; (SUBS('07-08 Teamsheets'!$S$2:$Z$88,$A171,'07-08 Teamsheets'!$C$2:$C$88,BJ$1)+SUBS('08-09 Teamsheets'!$S$2:$Z$92,$A171,'08-09 Teamsheets'!$C$2:$C$92,BJ$1)+SUBS('09-10 Teamsheets'!$S$2:$Z$98,$A171,'09-10 Teamsheets'!$C$2:$C$98,BJ$1)+SUBS('10-11 Teamsheets'!$S$2:$Z$106,$A171,'10-11 Teamsheets'!$C$2:$C$106,BJ$1)+SUBS('11-12 Teamsheets'!$S$2:$Z$119,$A171,'11-12 Teamsheets'!$C$2:$C$119,BJ$1)+SUBS('12-13 Teamsheets'!$S$2:$Z$126,$A171,'12-13 Teamsheets'!$C$2:$C$126,BJ$1)+SUBS('13-14 Teamsheets'!$S$2:$Z$132,$A171,'13-14 Teamsheets'!$C$2:$C$132,BJ$1)+SUBS('14-15 Teamsheets'!$S$2:$Z$136,$A171,'14-15 Teamsheets'!$C$2:$C$136,BJ$1)) &amp; ")"</f>
        <v>8(0)</v>
      </c>
      <c r="BK171" s="27" t="str">
        <f>(GOALS('07-08 Teamsheets'!$H$2:$R$88,$A171,'07-08 Teamsheets'!$C$2:$C$88,BJ$1)+GOALS('08-09 Teamsheets'!$H$2:$R$92,$A171,'08-09 Teamsheets'!$C$2:$C$92,BJ$1)+GOALS('09-10 Teamsheets'!$H$2:$R$98,$A171,'09-10 Teamsheets'!$C$2:$C$98,BJ$1)+GOALS('10-11 Teamsheets'!$H$2:$R$106,$A171,'10-11 Teamsheets'!$C$2:$C$106,BJ$1)+GOALS('11-12 Teamsheets'!$H$2:$R$119,$A171,'11-12 Teamsheets'!$C$2:$C$119,BJ$1)+GOALS('12-13 Teamsheets'!$H$2:$R$126,$A171,'12-13 Teamsheets'!$C$2:$C$126,BJ$1)+GOALS('13-14 Teamsheets'!$H$2:$R$132,$A171,'13-14 Teamsheets'!$C$2:$C$132,BJ$1)+GOALS('14-15 Teamsheets'!$H$2:$R$136,$A171,'14-15 Teamsheets'!$C$2:$C$136,BJ$1)) &amp; "(" &amp; (GOALS('07-08 Teamsheets'!$S$2:$Z$88,$A171,'07-08 Teamsheets'!$C$2:$C$88,BJ$1)+GOALS('08-09 Teamsheets'!$S$2:$Z$92,$A171,'08-09 Teamsheets'!$C$2:$C$92,BJ$1)+GOALS('09-10 Teamsheets'!$S$2:$Z$98,$A171,'09-10 Teamsheets'!$C$2:$C$98,BJ$1)+GOALS('10-11 Teamsheets'!$S$2:$Z$106,$A171,'10-11 Teamsheets'!$C$2:$C$106,BJ$1)+GOALS('11-12 Teamsheets'!$S$2:$Z$119,$A171,'11-12 Teamsheets'!$C$2:$C$119,BJ$1)+GOALS('12-13 Teamsheets'!$S$2:$Z$126,$A171,'12-13 Teamsheets'!$C$2:$C$126,BJ$1)+GOALS('13-14 Teamsheets'!$S$2:$Z$132,$A171,'13-14 Teamsheets'!$C$2:$C$132,BJ$1)+GOALS('14-15 Teamsheets'!$S$2:$Z$136,$A171,'14-15 Teamsheets'!$C$2:$C$136,BJ$1)) &amp; ")"</f>
        <v>0(0)</v>
      </c>
      <c r="BL171" s="27">
        <f>Clean_sheet('07-08 Teamsheets'!$C$2:$H$92,$A171,BJ$1)+Clean_sheet('08-09 Teamsheets'!$C$2:$H$92,$A171,BJ$1)+Clean_sheet('09-10 Teamsheets'!$C$2:$H$98,$A171,BJ$1)+Clean_sheet('10-11 Teamsheets'!$C$2:$H$106,$A171,BJ$1)+Clean_sheet('11-12 Teamsheets'!$C$2:$H$119,$A171,BJ$1)+Clean_sheet('12-13 Teamsheets'!$C$2:$H$126,$A171,BJ$1)+Clean_sheet('13-14 Teamsheets'!$C$2:$H$132,$A171,BJ$1)+Clean_sheet('14-15 Teamsheets'!$C$2:$H$136,$A171,BJ$1)</f>
        <v>1</v>
      </c>
      <c r="BM171" s="27" t="str">
        <f>(CARDS('07-08 Teamsheets'!$H$2:$Z$88,$A171,$CX$2,'07-08 Teamsheets'!$C$2:$C$88,BJ$1)+CARDS('08-09 Teamsheets'!$H$2:$Z$92,$A171,$CX$2,'08-09 Teamsheets'!$C$2:$C$92,BJ$1)+CARDS('09-10 Teamsheets'!$H$2:$Z$98,$A171,$CX$2,'09-10 Teamsheets'!$C$2:$C$98,BJ$1)+CARDS('10-11 Teamsheets'!$H$2:$Z$106,$A171,$CX$2,'10-11 Teamsheets'!$C$2:$C$106,BJ$1)+CARDS('11-12 Teamsheets'!$H$2:$Z$119,$A171,$CX$2,'11-12 Teamsheets'!$C$2:$C$119,BJ$1)+CARDS('12-13 Teamsheets'!$H$2:$Z$126,$A171,$CX$2,'12-13 Teamsheets'!$C$2:$C$126,BJ$1)+CARDS('13-14 Teamsheets'!$H$2:$Z$132,$A171,$CX$2,'13-14 Teamsheets'!$C$2:$C$132,BJ$1)+CARDS('14-15 Teamsheets'!$H$2:$Z$136,$A171,$CX$2,'14-15 Teamsheets'!$C$2:$C$136,BJ$1)) &amp; "(" &amp; (CARDS('07-08 Teamsheets'!$H$2:$Z$88,$A171,$CX$3,'07-08 Teamsheets'!$C$2:$C$88,BJ$1)+CARDS('08-09 Teamsheets'!$H$2:$Z$92,$A171,$CX$3,'08-09 Teamsheets'!$C$2:$C$92,BJ$1)+CARDS('09-10 Teamsheets'!$H$2:$Z$98,$A171,$CX$3,'09-10 Teamsheets'!$C$2:$C$98,BJ$1)+CARDS('10-11 Teamsheets'!$H$2:$Z$106,$A171,$CX$3,'10-11 Teamsheets'!$C$2:$C$106,BJ$1)+CARDS('11-12 Teamsheets'!$H$2:$Z$119,$A171,$CX$3,'11-12 Teamsheets'!$C$2:$C$119,BJ$1)+CARDS('12-13 Teamsheets'!$H$2:$Z$126,$A171,$CX$3,'12-13 Teamsheets'!$C$2:$C$126,BJ$1)+CARDS('13-14 Teamsheets'!$H$2:$Z$132,$A171,$CX$3,'13-14 Teamsheets'!$C$2:$C$132,BJ$1)+CARDS('14-15 Teamsheets'!$H$2:$Z$136,$A171,$CX$3,'14-15 Teamsheets'!$C$2:$C$136,BJ$1)) &amp; ")"</f>
        <v>0(0)</v>
      </c>
      <c r="BN171" s="82">
        <f>MINS_PLAYED('07-08 Teamsheets'!$H$2:$R$88,$A171,'07-08 Teamsheets'!$C$2:$C$88,BJ$1)+MINS_PLAYED('08-09 Teamsheets'!$H$2:$R$92,$A171,'08-09 Teamsheets'!$C$2:$C$92,BJ$1)+MINS_PLAYED('09-10 Teamsheets'!$H$2:$R$98,$A171,'09-10 Teamsheets'!$C$2:$C$98,BJ$1)+MINS_PLAYED('10-11 Teamsheets'!$H$2:$R$106,$A171,'10-11 Teamsheets'!$C$2:$C$106,BJ$1)+MINS_PLAYED('11-12 Teamsheets'!$H$2:$R$119,$A171,'11-12 Teamsheets'!$C$2:$C$119,BJ$1)+MINS_PLAYED('12-13 Teamsheets'!$H$2:$R$126,$A171,'12-13 Teamsheets'!$C$2:$C$126,BJ$1)+MINS_PLAYED('13-14 Teamsheets'!$H$2:$R$132,$A171,'13-14 Teamsheets'!$C$2:$C$132,BJ$1)+MINS_PLAYED('14-15 Teamsheets'!$H$2:$R$136,$A171,'14-15 Teamsheets'!$C$2:$C$136,BJ$1)+MINS_AS_SUB('07-08 Teamsheets'!$S$2:$Z$88,$A171,'07-08 Teamsheets'!$C$2:$C$88,BJ$1)+MINS_AS_SUB('08-09 Teamsheets'!$S$2:$Z$92,$A171,'08-09 Teamsheets'!$C$2:$C$92,BJ$1)+MINS_AS_SUB('09-10 Teamsheets'!$S$2:$Z$98,$A171,'09-10 Teamsheets'!$C$2:$C$98,BJ$1)+MINS_AS_SUB('10-11 Teamsheets'!$S$2:$Z$106,$A171,'10-11 Teamsheets'!$C$2:$C$106,BJ$1)+MINS_AS_SUB('11-12 Teamsheets'!$S$2:$Z$119,$A171,'11-12 Teamsheets'!$C$2:$C$119,BJ$1)+MINS_AS_SUB('12-13 Teamsheets'!$S$2:$Z$126,$A171,'12-13 Teamsheets'!$C$2:$C$126,BJ$1)+MINS_AS_SUB('13-14 Teamsheets'!$S$2:$Z$132,$A171,'13-14 Teamsheets'!$C$2:$C$132,BJ$1)+MINS_AS_SUB('14-15 Teamsheets'!$S$2:$Z$136,$A171,'14-15 Teamsheets'!$C$2:$C$136,BJ$1)</f>
        <v>724</v>
      </c>
      <c r="BO171" s="27" t="str">
        <f>(APPS('07-08 Teamsheets'!$H$2:$R$88,$A171,'07-08 Teamsheets'!$C$2:$C$88,BO$1)+APPS('08-09 Teamsheets'!$H$2:$R$92,$A171,'08-09 Teamsheets'!$C$2:$C$92,BO$1)+APPS('09-10 Teamsheets'!$H$2:$R$98,$A171,'09-10 Teamsheets'!$C$2:$C$98,BO$1)+APPS('10-11 Teamsheets'!$H$2:$R$106,$A171,'10-11 Teamsheets'!$C$2:$C$106,BO$1)+APPS('11-12 Teamsheets'!$H$2:$R$119,$A171,'11-12 Teamsheets'!$C$2:$C$119,BO$1)+APPS('12-13 Teamsheets'!$H$2:$R$126,$A171,'12-13 Teamsheets'!$C$2:$C$126,BO$1)+APPS('13-14 Teamsheets'!$H$2:$R$132,$A171,'13-14 Teamsheets'!$C$2:$C$132,BO$1)+APPS('14-15 Teamsheets'!$H$2:$R$136,$A171,'14-15 Teamsheets'!$C$2:$C$136,BO$1)) &amp; "(" &amp; (SUBS('07-08 Teamsheets'!$S$2:$Z$88,$A171,'07-08 Teamsheets'!$C$2:$C$88,BO$1)+SUBS('08-09 Teamsheets'!$S$2:$Z$92,$A171,'08-09 Teamsheets'!$C$2:$C$92,BO$1)+SUBS('09-10 Teamsheets'!$S$2:$Z$98,$A171,'09-10 Teamsheets'!$C$2:$C$98,BO$1)+SUBS('10-11 Teamsheets'!$S$2:$Z$106,$A171,'10-11 Teamsheets'!$C$2:$C$106,BO$1)+SUBS('11-12 Teamsheets'!$S$2:$Z$119,$A171,'11-12 Teamsheets'!$C$2:$C$119,BO$1)+SUBS('12-13 Teamsheets'!$S$2:$Z$126,$A171,'12-13 Teamsheets'!$C$2:$C$126,BO$1)+SUBS('13-14 Teamsheets'!$S$2:$Z$132,$A171,'13-14 Teamsheets'!$C$2:$C$132,BO$1)+SUBS('14-15 Teamsheets'!$S$2:$Z$136,$A171,'14-15 Teamsheets'!$C$2:$C$136,BO$1)) &amp; ")"</f>
        <v>6(0)</v>
      </c>
      <c r="BP171" s="27" t="str">
        <f>(GOALS('07-08 Teamsheets'!$H$2:$R$88,$A171,'07-08 Teamsheets'!$C$2:$C$88,BO$1)+GOALS('08-09 Teamsheets'!$H$2:$R$92,$A171,'08-09 Teamsheets'!$C$2:$C$92,BO$1)+GOALS('09-10 Teamsheets'!$H$2:$R$98,$A171,'09-10 Teamsheets'!$C$2:$C$98,BO$1)+GOALS('10-11 Teamsheets'!$H$2:$R$106,$A171,'10-11 Teamsheets'!$C$2:$C$106,BO$1)+GOALS('11-12 Teamsheets'!$H$2:$R$119,$A171,'11-12 Teamsheets'!$C$2:$C$119,BO$1)+GOALS('12-13 Teamsheets'!$H$2:$R$126,$A171,'12-13 Teamsheets'!$C$2:$C$126,BO$1)+GOALS('13-14 Teamsheets'!$H$2:$R$132,$A171,'13-14 Teamsheets'!$C$2:$C$132,BO$1)+GOALS('14-15 Teamsheets'!$H$2:$R$136,$A171,'14-15 Teamsheets'!$C$2:$C$136,BO$1)) &amp; "(" &amp; (GOALS('07-08 Teamsheets'!$S$2:$Z$88,$A171,'07-08 Teamsheets'!$C$2:$C$88,BO$1)+GOALS('08-09 Teamsheets'!$S$2:$Z$92,$A171,'08-09 Teamsheets'!$C$2:$C$92,BO$1)+GOALS('09-10 Teamsheets'!$S$2:$Z$98,$A171,'09-10 Teamsheets'!$C$2:$C$98,BO$1)+GOALS('10-11 Teamsheets'!$S$2:$Z$106,$A171,'10-11 Teamsheets'!$C$2:$C$106,BO$1)+GOALS('11-12 Teamsheets'!$S$2:$Z$119,$A171,'11-12 Teamsheets'!$C$2:$C$119,BO$1)+GOALS('12-13 Teamsheets'!$S$2:$Z$126,$A171,'12-13 Teamsheets'!$C$2:$C$126,BO$1)+GOALS('13-14 Teamsheets'!$S$2:$Z$132,$A171,'13-14 Teamsheets'!$C$2:$C$132,BO$1)+GOALS('14-15 Teamsheets'!$S$2:$Z$136,$A171,'14-15 Teamsheets'!$C$2:$C$136,BO$1)) &amp; ")"</f>
        <v>0(0)</v>
      </c>
      <c r="BQ171" s="27">
        <f>Clean_sheet('07-08 Teamsheets'!$C$2:$H$92,$A171,BO$1)+Clean_sheet('08-09 Teamsheets'!$C$2:$H$92,$A171,BO$1)+Clean_sheet('09-10 Teamsheets'!$C$2:$H$98,$A171,BO$1)+Clean_sheet('10-11 Teamsheets'!$C$2:$H$106,$A171,BO$1)+Clean_sheet('11-12 Teamsheets'!$C$2:$H$119,$A171,BO$1)+Clean_sheet('12-13 Teamsheets'!$C$2:$H$126,$A171,BO$1)+Clean_sheet('13-14 Teamsheets'!$C$2:$H$132,$A171,BO$1)+Clean_sheet('14-15 Teamsheets'!$C$2:$H$136,$A171,BO$1)</f>
        <v>0</v>
      </c>
      <c r="BR171" s="27" t="str">
        <f>(CARDS('07-08 Teamsheets'!$H$2:$Z$88,$A171,$CX$2,'07-08 Teamsheets'!$C$2:$C$88,BO$1)+CARDS('08-09 Teamsheets'!$H$2:$Z$92,$A171,$CX$2,'08-09 Teamsheets'!$C$2:$C$92,BO$1)+CARDS('09-10 Teamsheets'!$H$2:$Z$98,$A171,$CX$2,'09-10 Teamsheets'!$C$2:$C$98,BO$1)+CARDS('10-11 Teamsheets'!$H$2:$Z$106,$A171,$CX$2,'10-11 Teamsheets'!$C$2:$C$106,BO$1)+CARDS('11-12 Teamsheets'!$H$2:$Z$119,$A171,$CX$2,'11-12 Teamsheets'!$C$2:$C$119,BO$1)+CARDS('12-13 Teamsheets'!$H$2:$Z$126,$A171,$CX$2,'12-13 Teamsheets'!$C$2:$C$126,BO$1)+CARDS('13-14 Teamsheets'!$H$2:$Z$132,$A171,$CX$2,'13-14 Teamsheets'!$C$2:$C$132,BO$1)+CARDS('14-15 Teamsheets'!$H$2:$Z$136,$A171,$CX$2,'14-15 Teamsheets'!$C$2:$C$136,BO$1)) &amp; "(" &amp; (CARDS('07-08 Teamsheets'!$H$2:$Z$88,$A171,$CX$3,'07-08 Teamsheets'!$C$2:$C$88,BO$1)+CARDS('08-09 Teamsheets'!$H$2:$Z$92,$A171,$CX$3,'08-09 Teamsheets'!$C$2:$C$92,BO$1)+CARDS('09-10 Teamsheets'!$H$2:$Z$98,$A171,$CX$3,'09-10 Teamsheets'!$C$2:$C$98,BO$1)+CARDS('10-11 Teamsheets'!$H$2:$Z$106,$A171,$CX$3,'10-11 Teamsheets'!$C$2:$C$106,BO$1)+CARDS('11-12 Teamsheets'!$H$2:$Z$119,$A171,$CX$3,'11-12 Teamsheets'!$C$2:$C$119,BO$1)+CARDS('12-13 Teamsheets'!$H$2:$Z$126,$A171,$CX$3,'12-13 Teamsheets'!$C$2:$C$126,BO$1)+CARDS('13-14 Teamsheets'!$H$2:$Z$132,$A171,$CX$3,'13-14 Teamsheets'!$C$2:$C$132,BO$1)+CARDS('14-15 Teamsheets'!$H$2:$Z$136,$A171,$CX$3,'14-15 Teamsheets'!$C$2:$C$136,BO$1)) &amp; ")"</f>
        <v>0(1)</v>
      </c>
      <c r="BS171" s="82">
        <f>MINS_PLAYED('07-08 Teamsheets'!$H$2:$R$88,$A171,'07-08 Teamsheets'!$C$2:$C$88,BO$1)+MINS_PLAYED('08-09 Teamsheets'!$H$2:$R$92,$A171,'08-09 Teamsheets'!$C$2:$C$92,BO$1)+MINS_PLAYED('09-10 Teamsheets'!$H$2:$R$98,$A171,'09-10 Teamsheets'!$C$2:$C$98,BO$1)+MINS_PLAYED('10-11 Teamsheets'!$H$2:$R$106,$A171,'10-11 Teamsheets'!$C$2:$C$106,BO$1)+MINS_PLAYED('11-12 Teamsheets'!$H$2:$R$119,$A171,'11-12 Teamsheets'!$C$2:$C$119,BO$1)+MINS_PLAYED('12-13 Teamsheets'!$H$2:$R$126,$A171,'12-13 Teamsheets'!$C$2:$C$126,BO$1)+MINS_PLAYED('13-14 Teamsheets'!$H$2:$R$132,$A171,'13-14 Teamsheets'!$C$2:$C$132,BO$1)+MINS_PLAYED('14-15 Teamsheets'!$H$2:$R$136,$A171,'14-15 Teamsheets'!$C$2:$C$136,BO$1)+MINS_AS_SUB('07-08 Teamsheets'!$S$2:$Z$88,$A171,'07-08 Teamsheets'!$C$2:$C$88,BO$1)+MINS_AS_SUB('08-09 Teamsheets'!$S$2:$Z$92,$A171,'08-09 Teamsheets'!$C$2:$C$92,BO$1)+MINS_AS_SUB('09-10 Teamsheets'!$S$2:$Z$98,$A171,'09-10 Teamsheets'!$C$2:$C$98,BO$1)+MINS_AS_SUB('10-11 Teamsheets'!$S$2:$Z$106,$A171,'10-11 Teamsheets'!$C$2:$C$106,BO$1)+MINS_AS_SUB('11-12 Teamsheets'!$S$2:$Z$119,$A171,'11-12 Teamsheets'!$C$2:$C$119,BO$1)+MINS_AS_SUB('12-13 Teamsheets'!$S$2:$Z$126,$A171,'12-13 Teamsheets'!$C$2:$C$126,BO$1)+MINS_AS_SUB('13-14 Teamsheets'!$S$2:$Z$132,$A171,'13-14 Teamsheets'!$C$2:$C$132,BO$1)+MINS_AS_SUB('14-15 Teamsheets'!$S$2:$Z$136,$A171,'14-15 Teamsheets'!$C$2:$C$136,BO$1)</f>
        <v>539</v>
      </c>
      <c r="BT171" s="71">
        <f>APPS('05-06 Teamsheets'!$H$2:$R$71,$A171,'05-06 Teamsheets'!$C$2:$C$71,B$1)+SUBS('05-06 Teamsheets'!$S$2:$W$71,$A171,'05-06 Teamsheets'!$C$2:$C$71,B$1)+APPS('06-07 Teamsheets'!$H$2:$R$83,$A171,'06-07 Teamsheets'!$C$2:$C$83,G$1)+SUBS('06-07 Teamsheets'!$S$2:$Z$83,$A171,'06-07 Teamsheets'!$C$2:$C$83,G$1)+APPS('07-08 Teamsheets'!$H$2:$R$88,$A171,'07-08 Teamsheets'!$C$2:$C$88,L$1)+SUBS('07-08 Teamsheets'!$S$2:$Z$88,$A171,'07-08 Teamsheets'!$C$2:$C$88,L$1)+APPS('08-09 Teamsheets'!$H$2:$R$92,$A171,'08-09 Teamsheets'!$C$2:$C$92,Q$1)+SUBS('08-09 Teamsheets'!$S$2:$Z$92,$A171,'08-09 Teamsheets'!$C$2:$C$92,Q$1)+APPS('09-10 Teamsheets'!$H$2:$R$98,$A171,'09-10 Teamsheets'!$C$2:$C$98,Q$1)+SUBS('09-10 Teamsheets'!$S$2:$Z$98,$A171,'09-10 Teamsheets'!$C$2:$C$98,Q$1)+APPS('10-11 Teamsheets'!$H$2:$R$107,$A171,'10-11 Teamsheets'!$C$2:$C$107,Q$1)+SUBS('10-11 Teamsheets'!$S$2:$Z$107,$A171,'10-11 Teamsheets'!$C$2:$C$107,Q$1)+APPS('11-12 Teamsheets'!$H$2:$R$119,$A171,'11-12 Teamsheets'!$C$2:$C$119,Q$1)+SUBS('11-12 Teamsheets'!$S$2:$Z$119,$A171,'11-12 Teamsheets'!$C$2:$C$119,Q$1)+APPS('12-13 Teamsheets'!$H$2:$R$126,$A171,'12-13 Teamsheets'!$C$2:$C$126,Q$1)+SUBS('12-13 Teamsheets'!$S$2:$Z$126,$A171,'12-13 Teamsheets'!$C$2:$C$126,Q$1)+APPS('13-14 Teamsheets'!$H$2:$R$132,$A171,'13-14 Teamsheets'!$C$2:$C$132,Q$1)+SUBS('13-14 Teamsheets'!$S$2:$Z$132,$A171,'13-14 Teamsheets'!$C$2:$C$132,Q$1)+APPS('14-15 Teamsheets'!$H$2:$R$136,$A171,'14-15 Teamsheets'!$C$2:$C$136,Q$1)+SUBS('14-15 Teamsheets'!$S$2:$Z$136,$A171,'14-15 Teamsheets'!$C$2:$C$136,Q$1)</f>
        <v>83</v>
      </c>
      <c r="BU171" s="132">
        <v>0</v>
      </c>
      <c r="BV171" s="27">
        <f>APPS('07-08 Teamsheets'!$H$2:$R$88,$A171,'07-08 Teamsheets'!$C$2:$C$88,AZ$1)+SUBS('07-08 Teamsheets'!$S$2:$Z$88,$A171,'07-08 Teamsheets'!$C$2:$C$88,AZ$1)+APPS('11-12 Teamsheets'!$H$2:$R$119,$A171,'11-12 Teamsheets'!$C$2:$C$119,AZ$1)+SUBS('11-12 Teamsheets'!$S$2:$Z$119,$A171,'11-12 Teamsheets'!$C$2:$C$119,AZ$1)+APPS('12-13 Teamsheets'!$H$2:$R$126,$A171,'12-13 Teamsheets'!$C$2:$C$126,AZ$1)+SUBS('12-13 Teamsheets'!$S$2:$Z$126,$A171,'12-13 Teamsheets'!$C$2:$C$126,AZ$1)+APPS('13-14 Teamsheets'!$H$2:$R$132,$A171,'13-14 Teamsheets'!$C$2:$C$132,AZ$1)+SUBS('13-14 Teamsheets'!$S$2:$Z$132,$A171,'13-14 Teamsheets'!$C$2:$C$132,AZ$1)+APPS('14-15 Teamsheets'!$H$2:$R$136,$A171,'14-15 Teamsheets'!$C$2:$C$136,AZ$1)+SUBS('14-15 Teamsheets'!$S$2:$Z$136,$A171,'14-15 Teamsheets'!$C$2:$C$136,AZ$1)+APPS('08-09 Teamsheets'!$H$2:$R$92,$A171,'08-09 Teamsheets'!$C$2:$C$92,BE$1)+APPS('09-10 Teamsheets'!$H$2:$R$98,$A171,'09-10 Teamsheets'!$C$2:$C$98,BE$1)+SUBS('08-09 Teamsheets'!$S$2:$Z$92,$A171,'08-09 Teamsheets'!$C$2:$C$92,BE$1)+SUBS('09-10 Teamsheets'!$S$2:$Z$98,$A171,'09-10 Teamsheets'!$C$2:$C$98,BE$1)+APPS('10-11 Teamsheets'!$H$2:$R$107,$A171,'10-11 Teamsheets'!$C$2:$C$107,BE$1)+SUBS('10-11 Teamsheets'!$S$2:$Z$107,$A171,'10-11 Teamsheets'!$C$2:$C$107,BE$1)+APPS('11-12 Teamsheets'!$H$2:$R$119,$A171,'11-12 Teamsheets'!$C$2:$C$119,BE$1)+SUBS('11-12 Teamsheets'!$S$2:$Z$119,$A171,'11-12 Teamsheets'!$C$2:$C$119,BE$1)+APPS('12-13 Teamsheets'!$H$2:$R$126,$A171,'12-13 Teamsheets'!$C$2:$C$126,BE$1)+SUBS('12-13 Teamsheets'!$S$2:$Z$126,$A171,'12-13 Teamsheets'!$C$2:$C$126,BE$1)+APPS('13-14 Teamsheets'!$H$2:$R$132,$A171,'13-14 Teamsheets'!$C$2:$C$132,BE$1)+SUBS('13-14 Teamsheets'!$S$2:$Z$132,$A171,'13-14 Teamsheets'!$C$2:$C$132,BE$1)+APPS('14-15 Teamsheets'!$H$2:$R$136,$A171,'14-15 Teamsheets'!$C$2:$C$136,BE$1)+SUBS('14-15 Teamsheets'!$S$2:$Z$136,$A171,'14-15 Teamsheets'!$C$2:$C$136,BE$1)</f>
        <v>4</v>
      </c>
      <c r="BW171" s="27">
        <f>APPS('07-08 Teamsheets'!$H$2:$R$88,$A171,'07-08 Teamsheets'!$C$2:$C$88,BJ$1)+APPS('08-09 Teamsheets'!$H$2:$R$92,$A171,'08-09 Teamsheets'!$C$2:$C$92,BJ$1)+APPS('09-10 Teamsheets'!$H$2:$R$98,$A171,'09-10 Teamsheets'!$C$2:$C$98,BJ$1)+SUBS('07-08 Teamsheets'!$S$2:$Z$88,$A171,'07-08 Teamsheets'!$C$2:$C$88,BJ$1)+SUBS('08-09 Teamsheets'!$S$2:$Z$92,$A171,'08-09 Teamsheets'!$C$2:$C$92,BJ$1)+SUBS('09-10 Teamsheets'!$S$2:$Z$98,$A171,'09-10 Teamsheets'!$C$2:$C$98,BJ$1)+APPS('10-11 Teamsheets'!$H$2:$R$107,$A171,'10-11 Teamsheets'!$C$2:$C$107,BJ$1)+SUBS('10-11 Teamsheets'!$S$2:$Z$107,$A171,'10-11 Teamsheets'!$C$2:$C$107,BJ$1)+APPS('11-12 Teamsheets'!$H$2:$R$119,$A171,'11-12 Teamsheets'!$C$2:$C$119,BJ$1)+SUBS('11-12 Teamsheets'!$S$2:$Z$111,$A171,'11-12 Teamsheets'!$C$2:$C$119,BJ$1)+APPS('12-13 Teamsheets'!$H$2:$R$126,$A171,'12-13 Teamsheets'!$C$2:$C$126,BJ$1)+SUBS('12-13 Teamsheets'!$S$2:$Z$118,$A171,'12-13 Teamsheets'!$C$2:$C$126,BJ$1)+APPS('13-14 Teamsheets'!$H$2:$R$132,$A171,'13-14 Teamsheets'!$C$2:$C$132,BJ$1)+SUBS('13-14 Teamsheets'!$S$2:$Z$124,$A171,'13-14 Teamsheets'!$C$2:$C$132,BJ$1)+APPS('14-15 Teamsheets'!$H$2:$R$136,$A171,'14-15 Teamsheets'!$C$2:$C$136,BJ$1)+SUBS('14-15 Teamsheets'!$S$2:$Z$128,$A171,'14-15 Teamsheets'!$C$2:$C$136,BJ$1)</f>
        <v>8</v>
      </c>
      <c r="BX171" s="27">
        <f>APPS('07-08 Teamsheets'!$H$2:$R$88,$A171,'07-08 Teamsheets'!$C$2:$C$88,BO$1)+APPS('08-09 Teamsheets'!$H$2:$R$92,$A171,'08-09 Teamsheets'!$C$2:$C$92,BO$1)+APPS('09-10 Teamsheets'!$H$2:$R$98,$A171,'09-10 Teamsheets'!$C$2:$C$98,BO$1)+SUBS('07-08 Teamsheets'!$S$2:$Z$88,$A171,'07-08 Teamsheets'!$C$2:$C$88,BO$1)+SUBS('08-09 Teamsheets'!$S$2:$Z$92,$A171,'08-09 Teamsheets'!$C$2:$C$92,BO$1)+SUBS('09-10 Teamsheets'!$S$2:$Z$98,$A171,'09-10 Teamsheets'!$C$2:$C$98,BO$1)+APPS('10-11 Teamsheets'!$H$2:$R$107,$A171,'10-11 Teamsheets'!$C$2:$C$107,BO$1)+SUBS('10-11 Teamsheets'!$S$2:$Z$107,$A171,'10-11 Teamsheets'!$C$2:$C$107,BO$1)+APPS('11-12 Teamsheets'!$H$2:$R$119,$A171,'11-12 Teamsheets'!$C$2:$C$119,BO$1)+SUBS('11-12 Teamsheets'!$S$2:$Z$119,$A171,'11-12 Teamsheets'!$C$2:$C$119,BO$1)+APPS('12-13 Teamsheets'!$H$2:$R$126,$A171,'12-13 Teamsheets'!$C$2:$C$126,BO$1)+SUBS('12-13 Teamsheets'!$S$2:$Z$126,$A171,'12-13 Teamsheets'!$C$2:$C$126,BO$1)+APPS('13-14 Teamsheets'!$H$2:$R$132,$A171,'13-14 Teamsheets'!$C$2:$C$132,BO$1)+SUBS('13-14 Teamsheets'!$S$2:$Z$132,$A171,'13-14 Teamsheets'!$C$2:$C$132,BO$1)+APPS('14-15 Teamsheets'!$H$2:$R$136,$A171,'14-15 Teamsheets'!$C$2:$C$136,BO$1)+SUBS('14-15 Teamsheets'!$S$2:$Z$136,$A171,'14-15 Teamsheets'!$C$2:$C$136,BO$1)</f>
        <v>6</v>
      </c>
      <c r="BY171" s="28">
        <f t="shared" si="55"/>
        <v>18</v>
      </c>
      <c r="BZ171" s="27" t="str">
        <f>(APPS('05-06 Teamsheets'!$H$2:$R$71,$A171) + APPS('06-07 Teamsheets'!$H$2:$R$83,$A171) +APPS('07-08 Teamsheets'!$H$2:$R$88,$A171) + APPS('08-09 Teamsheets'!$H$2:$R$92,$A171)+APPS('09-10 Teamsheets'!$H$2:$R$98,$A171)+APPS('10-11 Teamsheets'!$H$2:$R$107,$A171)+APPS('11-12 Teamsheets'!$H$2:$R$119,$A171)+APPS('12-13 Teamsheets'!$H$2:$R$126,$A171)+APPS('13-14 Teamsheets'!$H$2:$R$132,$A171)+APPS('14-15 Teamsheets'!$H$2:$R$136,$A171)) &amp; "(" &amp; (SUBS('05-06 Teamsheets'!$S$2:$W$71,$A171)+SUBS('06-07 Teamsheets'!$S$2:$Z$83,$A171)+SUBS('07-08 Teamsheets'!$S$2:$Z$88,$A171) +SUBS('08-09 Teamsheets'!$S$2:$Z$92,$A171)+SUBS('09-10 Teamsheets'!$S$2:$Z$98,$A171)+SUBS('10-11 Teamsheets'!$S$2:$Z$107,$A171)+SUBS('11-12 Teamsheets'!$S$2:$Z$119,$A171)+SUBS('12-13 Teamsheets'!$S$2:$Z$126,$A171)+SUBS('13-14 Teamsheets'!$S$2:$Z$132,$A171)+SUBS('14-15 Teamsheets'!$S$2:$Z$136,$A171)) &amp; ")"</f>
        <v>101(0)</v>
      </c>
      <c r="CA171" s="28">
        <f t="shared" si="56"/>
        <v>101</v>
      </c>
      <c r="CB171" s="71">
        <f>GOALS('05-06 Teamsheets'!$H$2:$W$71,$A171,'05-06 Teamsheets'!$C$2:$C$71,B$1)+GOALS('06-07 Teamsheets'!$H$2:$Z$83,$A171,'06-07 Teamsheets'!$C$2:$C$83,G$1)+GOALS('07-08 Teamsheets'!$H$2:$Z$88,$A171,'07-08 Teamsheets'!$C$2:$C$88,L$1)+GOALS('08-09 Teamsheets'!$H$2:$Z$92,$A171,'08-09 Teamsheets'!$C$2:$C$92,Q$1)+GOALS('09-10 Teamsheets'!$H$2:$Z$98,$A171,'09-10 Teamsheets'!$C$2:$C$98,Q$1)+GOALS('10-11 Teamsheets'!$H$2:$Z$107,$A171,'10-11 Teamsheets'!$C$2:$C$107,Q$1)+GOALS('11-12 Teamsheets'!$H$2:$Z$119,$A171,'11-12 Teamsheets'!$C$2:$C$119,Q$1)+GOALS('12-13 Teamsheets'!$H$2:$Z$126,$A171,'12-13 Teamsheets'!$C$2:$C$126,Q$1)+GOALS('13-14 Teamsheets'!$H$2:$Z$132,$A171,'13-14 Teamsheets'!$C$2:$C$132,Q$1)+GOALS('14-15 Teamsheets'!$H$2:$Z$136,$A171,'14-15 Teamsheets'!$C$2:$C$136,Q$1)</f>
        <v>0</v>
      </c>
      <c r="CC171" s="27">
        <f>GOALS('05-06 Teamsheets'!$H$2:$W$71,$A171,'05-06 Teamsheets'!$C$2:$C$71,V$1)+GOALS('05-06 Teamsheets'!$H$2:$W$71,$A171,'05-06 Teamsheets'!$C$2:$C$71,AA$1)+GOALS('06-07 Teamsheets'!$H$2:$Z$83,$A171,'06-07 Teamsheets'!$C$2:$C$83,AF$1)+GOALS('06-07 Teamsheets'!$H$2:$Z$83,$A171,'06-07 Teamsheets'!$C$2:$C$83,AK$1)+GOALS('07-08 Teamsheets'!$H$2:$Z$88,$A171,'07-08 Teamsheets'!$C$2:$C$88,AP$1)+GOALS('07-08 Teamsheets'!$H$2:$Z$88,$A171,'07-08 Teamsheets'!$C$2:$C$88,AU$1)+GOALS('07-08 Teamsheets'!$H$2:$Z$88,$A171,'07-08 Teamsheets'!$C$2:$C$88,AZ$1)+GOALS('11-12 Teamsheets'!$H$2:$Z$119,$A171,'11-12 Teamsheets'!$C$2:$C$119,AZ$1)+GOALS('12-13 Teamsheets'!$H$2:$Z$120,$A171,'12-13 Teamsheets'!$C$2:$C$120,AZ$1)+GOALS('13-14 Teamsheets'!$H$2:$Z$126,$A171,'13-14 Teamsheets'!$C$2:$C$126,AZ$1)+GOALS('14-15 Teamsheets'!$H$2:$Z$130,$A171,'14-15 Teamsheets'!$C$2:$C$130,AZ$1)+GOALS('08-09 Teamsheets'!$H$2:$Z$92,$A171,'08-09 Teamsheets'!$C$2:$C$92,BE$1)+GOALS('09-10 Teamsheets'!$H$2:$Z$98,$A171,'09-10 Teamsheets'!$C$2:$C$98,BE$1)+GOALS('10-11 Teamsheets'!$H$2:$Z$107,$A171,'10-11 Teamsheets'!$C$2:$C$107,BE$1)+GOALS('11-12 Teamsheets'!$H$2:$Z$119,$A171,'11-12 Teamsheets'!$C$2:$C$119,BE$1)+GOALS('12-13 Teamsheets'!$H$2:$Z$126,$A171,'12-13 Teamsheets'!$C$2:$C$126,BE$1)+GOALS('13-14 Teamsheets'!$H$2:$Z$132,$A171,'13-14 Teamsheets'!$C$2:$C$132,BE$1)+GOALS('14-15 Teamsheets'!$H$2:$Z$136,$A171,'14-15 Teamsheets'!$C$2:$C$136,BE$1)</f>
        <v>0</v>
      </c>
      <c r="CD171" s="27">
        <f>GOALS('07-08 Teamsheets'!$H$2:$Z$88,$A171,'07-08 Teamsheets'!$C$2:$C$88,BJ$1)
+GOALS('08-09 Teamsheets'!$H$2:$Z$92,$A171,'08-09 Teamsheets'!$C$2:$C$92,BJ$1)
+GOALS('09-10 Teamsheets'!$H$2:$Z$98,$A171,'09-10 Teamsheets'!$C$2:$C$98,BJ$1)
+GOALS('10-11 Teamsheets'!$H$2:$Z$107,$A171,'10-11 Teamsheets'!$C$2:$C$107,BJ$1)
+GOALS('11-12 Teamsheets'!$H$2:$Z$119,$A171,'11-12 Teamsheets'!$C$2:$C$119,BJ$1)
+GOALS('12-13 Teamsheets'!$H$2:$Z$124,$A171,'12-13 Teamsheets'!$C$2:$C$124,BJ$1)+GOALS('13-14 Teamsheets'!$H$2:$Z$130,$A171,'13-14 Teamsheets'!$C$2:$C$130,BJ$1)+GOALS('14-15 Teamsheets'!$H$2:$Z$134,$A171,'14-15 Teamsheets'!$C$2:$C$134,BJ$1)
+GOALS('07-08 Teamsheets'!$H$2:$Z$88,$A171,'07-08 Teamsheets'!$C$2:$C$88,BO$1)
+GOALS('08-09 Teamsheets'!$H$2:$Z$92,$A171,'08-09 Teamsheets'!$C$2:$C$92,BO$1)
+GOALS('09-10 Teamsheets'!$H$2:$Z$98,$A171,'09-10 Teamsheets'!$C$2:$C$98,BO$1)
+GOALS('10-11 Teamsheets'!$H$2:$Z$107,$A171,'10-11 Teamsheets'!$C$2:$C$107,BO$1)
+GOALS('11-12 Teamsheets'!$H$2:$Z$119,$A171,'11-12 Teamsheets'!$C$2:$C$119,BO$1)
+GOALS('12-13 Teamsheets'!$H$2:$Z$126,$A171,'12-13 Teamsheets'!$C$2:$C$126,BO$1)+GOALS('13-14 Teamsheets'!$H$2:$Z$132,$A171,'13-14 Teamsheets'!$C$2:$C$132,BO$1)+GOALS('14-15 Teamsheets'!$H$2:$Z$136,$A171,'14-15 Teamsheets'!$C$2:$C$136,BO$1)</f>
        <v>0</v>
      </c>
      <c r="CE171" s="28">
        <f t="shared" si="57"/>
        <v>0</v>
      </c>
      <c r="CF171" s="27" t="str">
        <f>(GOALS('05-06 Teamsheets'!$H$2:$R$71,$A171) +GOALS('06-07 Teamsheets'!$H$2:$R$83,$A171) +  GOALS('07-08 Teamsheets'!$H$2:$R$88,$A171) + GOALS('08-09 Teamsheets'!$H$2:$R$92,$A171)+GOALS('09-10 Teamsheets'!$H$2:$R$98,$A171)+GOALS('10-11 Teamsheets'!$H$2:$R$107,$A171)+GOALS('11-12 Teamsheets'!$H$2:$R$119,$A171)+GOALS('12-13 Teamsheets'!$H$2:$R$126,$A171)+GOALS('13-14 Teamsheets'!$H$2:$R$132,$A171)+GOALS('14-15 Teamsheets'!$H$2:$R$136,$A171)) &amp; "(" &amp; (GOALS('05-06 Teamsheets'!$S$2:$W$71,$A171)+GOALS('06-07 Teamsheets'!$S$2:$Z$83,$A171)+GOALS('07-08 Teamsheets'!$S$2:$Z$88,$A171)+GOALS('08-09 Teamsheets'!$S$2:$Z$92,$A171)+GOALS('09-10 Teamsheets'!$S$2:$Z$98,$A171)+GOALS('10-11 Teamsheets'!$S$2:$Z$107,$A171)+GOALS('11-12 Teamsheets'!$S$2:$Z$119,$A171)+GOALS('12-13 Teamsheets'!$S$2:$Z$126,$A171)+GOALS('13-14 Teamsheets'!$S$2:$Z$132,$A171)+GOALS('14-15 Teamsheets'!$S$2:$Z$136,$A171)) &amp; ")"</f>
        <v>0(0)</v>
      </c>
      <c r="CG171" s="28">
        <f t="shared" si="58"/>
        <v>0</v>
      </c>
      <c r="CH171" s="71">
        <f t="shared" si="35"/>
        <v>24</v>
      </c>
      <c r="CI171" s="83">
        <f t="shared" si="36"/>
        <v>3</v>
      </c>
      <c r="CJ171" s="77">
        <f t="shared" si="37"/>
        <v>27</v>
      </c>
      <c r="CK171" s="74" t="str">
        <f>(CARDS('05-06 Teamsheets'!$H$2:$W$71,$A171,$CX$2)+CARDS('06-07 Teamsheets'!$H$2:$Z$83,$A171,$CX$2)+CARDS('07-08 Teamsheets'!$H$2:$Z$88,$A171,$CX$2)+CARDS('08-09 Teamsheets'!$H$2:$Z$92,$A171,$CX$2)+CARDS('09-10 Teamsheets'!$H$2:$Z$98,$A171,$CX$2)+CARDS('10-11 Teamsheets'!$H$2:$Z$107,$A171,$CX$2)+CARDS('11-12 Teamsheets'!$H$2:$Z$119,$A171,$CX$2)+CARDS('12-13 Teamsheets'!$H$2:$Z$126,$A171,$CX$2)+CARDS('13-14 Teamsheets'!$H$2:$Z$130,$A171,$CX$2)) &amp; "(" &amp; (CARDS('05-06 Teamsheets'!$H$2:$W$71,$A171,$CX$3)+CARDS('06-07 Teamsheets'!$H$2:$Z$83,$A171,$CX$3)+CARDS('07-08 Teamsheets'!$H$2:$Z$88,$A171,$CX$3)+CARDS('08-09 Teamsheets'!$H$2:$Z$92,$A171,$CX$3)+CARDS('09-10 Teamsheets'!$H$2:$Z$98,$A171,$CX$3)+CARDS('10-11 Teamsheets'!$H$2:$Z$107,$A171,$CX$3)+CARDS('11-12 Teamsheets'!$H$2:$Z$119,$A171,$CX$3)+CARDS('13-14 Teamsheets'!$H$2:$Z$130,$A171,$CX$3)) &amp; ")"</f>
        <v>1(0)</v>
      </c>
      <c r="CL171" s="28">
        <f>SUM(F171,K171,P171,U171)</f>
        <v>7425</v>
      </c>
      <c r="CM171" s="28">
        <f t="shared" si="59"/>
        <v>1623</v>
      </c>
      <c r="CN171" s="77">
        <f>SUM(CL171:CM171)</f>
        <v>9048</v>
      </c>
      <c r="CO171" s="28">
        <f>IF(AND(CN171&lt;&gt;0, CA171&lt;&gt;0),CN171/CA171,0)</f>
        <v>89.584158415841586</v>
      </c>
      <c r="CP171" s="28">
        <f>IF(CG171&lt;&gt;0,CG171/CA171,0)</f>
        <v>0</v>
      </c>
      <c r="CQ171" s="77">
        <f>IF(CG171&lt;&gt;0,CN171/CG171,0)</f>
        <v>0</v>
      </c>
      <c r="CS171" s="71">
        <f t="shared" si="48"/>
        <v>18</v>
      </c>
      <c r="CT171" s="83">
        <f t="shared" si="49"/>
        <v>16</v>
      </c>
      <c r="CU171" s="77">
        <f t="shared" si="50"/>
        <v>101</v>
      </c>
      <c r="CW171"/>
      <c r="CX171" s="30"/>
    </row>
    <row r="172" spans="1:102" x14ac:dyDescent="0.2">
      <c r="A172" s="25" t="s">
        <v>2285</v>
      </c>
      <c r="B172" s="27" t="s">
        <v>1709</v>
      </c>
      <c r="C172" s="27" t="s">
        <v>1651</v>
      </c>
      <c r="D172" s="27">
        <v>0</v>
      </c>
      <c r="E172" s="27" t="s">
        <v>1651</v>
      </c>
      <c r="F172" s="82">
        <v>2471</v>
      </c>
      <c r="G172" s="27" t="s">
        <v>1787</v>
      </c>
      <c r="H172" s="27" t="s">
        <v>1636</v>
      </c>
      <c r="I172" s="27">
        <v>0</v>
      </c>
      <c r="J172" s="27" t="s">
        <v>1635</v>
      </c>
      <c r="K172" s="82">
        <v>2335</v>
      </c>
      <c r="L172" s="27" t="s">
        <v>1646</v>
      </c>
      <c r="M172" s="27" t="s">
        <v>1635</v>
      </c>
      <c r="N172" s="27">
        <v>0</v>
      </c>
      <c r="O172" s="27" t="s">
        <v>1636</v>
      </c>
      <c r="P172" s="82">
        <v>489</v>
      </c>
      <c r="Q172" s="27" t="str">
        <f>(APPS('08-09 Teamsheets'!$H$2:$R$92,$A172,'08-09 Teamsheets'!$C$2:$C$92,Q$1)+APPS('09-10 Teamsheets'!$H$2:$R$98,$A172,'09-10 Teamsheets'!$C$2:$C$98,Q$1)+APPS('10-11 Teamsheets'!$H$2:$R$107,$A172,'10-11 Teamsheets'!$C$2:$C$107,Q$1)+APPS('11-12 Teamsheets'!$H$2:$R$119,$A172,'11-12 Teamsheets'!$C$2:$C$119,Q$1)+APPS('12-13 Teamsheets'!$H$2:$R$126,$A172,'12-13 Teamsheets'!$C$2:$C$126,Q$1)+APPS('13-14 Teamsheets'!$H$2:$R$132,$A172,'13-14 Teamsheets'!$C$2:$C$132,Q$1)+APPS('14-15 Teamsheets'!$H$2:$R$136,$A172,'14-15 Teamsheets'!$C$2:$C$136,Q$1)) &amp; "(" &amp; (SUBS('08-09 Teamsheets'!$S$2:$Z$92,$A172,'08-09 Teamsheets'!$C$2:$C$92,Q$1)+SUBS('09-10 Teamsheets'!$S$2:$Z$98,$A172,'09-10 Teamsheets'!$C$2:$C$98,Q$1)+SUBS('10-11 Teamsheets'!$S$2:$Z$107,$A172,'10-11 Teamsheets'!$C$2:$C$107,Q$1)+SUBS('11-12 Teamsheets'!$S$2:$Z$119,$A172,'11-12 Teamsheets'!$C$2:$C$119,Q$1)+SUBS('12-13 Teamsheets'!$S$2:$Z$126,$A172,'12-13 Teamsheets'!$C$2:$C$126,Q$1)+SUBS('13-14 Teamsheets'!$S$2:$Z$132,$A172,'13-14 Teamsheets'!$C$2:$C$132,Q$1)+SUBS('14-15 Teamsheets'!$S$2:$Z$136,$A172,'14-15 Teamsheets'!$C$2:$C$136,Q$1)) &amp; ")"</f>
        <v>0(0)</v>
      </c>
      <c r="R172" s="27" t="str">
        <f>(GOALS('08-09 Teamsheets'!$H$2:$R$92,$A172,'08-09 Teamsheets'!$C$2:$C$92,Q$1)+GOALS('09-10 Teamsheets'!$H$2:$R$98,$A172,'09-10 Teamsheets'!$C$2:$C$98,Q$1)+GOALS('10-11 Teamsheets'!$H$2:$R$107,$A172,'10-11 Teamsheets'!$C$2:$C$107,Q$1)+GOALS('11-12 Teamsheets'!$H$2:$R$119,$A172,'11-12 Teamsheets'!$C$2:$C$119,Q$1)+GOALS('12-13 Teamsheets'!$H$2:$R$126,$A172,'12-13 Teamsheets'!$C$2:$C$126,Q$1)+GOALS('13-14 Teamsheets'!$H$2:$R$132,$A172,'13-14 Teamsheets'!$C$2:$C$132,Q$1)+GOALS('14-15 Teamsheets'!$H$2:$R$136,$A172,'14-15 Teamsheets'!$C$2:$C$136,Q$1)) &amp; "(" &amp; (GOALS('08-09 Teamsheets'!$S$2:$Z$92,$A172,'08-09 Teamsheets'!$C$2:$C$92,Q$1)+GOALS('09-10 Teamsheets'!$S$2:$Z$98,$A172,'09-10 Teamsheets'!$C$2:$C$98,Q$1)+GOALS('10-11 Teamsheets'!$S$2:$Z$107,$A172,'10-11 Teamsheets'!$C$2:$C$107,Q$1)+GOALS('11-12 Teamsheets'!$S$2:$Z$119,$A172,'11-12 Teamsheets'!$C$2:$C$119,Q$1)+GOALS('12-13 Teamsheets'!$S$2:$Z$126,$A172,'12-13 Teamsheets'!$C$2:$C$126,Q$1)+GOALS('13-14 Teamsheets'!$S$2:$Z$132,$A172,'13-14 Teamsheets'!$C$2:$C$132,Q$1)+GOALS('14-15 Teamsheets'!$S$2:$Z$136,$A172,'14-15 Teamsheets'!$C$2:$C$136,Q$1)) &amp; ")"</f>
        <v>0(0)</v>
      </c>
      <c r="S172" s="27">
        <f>Clean_sheet('08-09 Teamsheets'!$C$2:$H$92,$A172,Q$1)+Clean_sheet('09-10 Teamsheets'!$C$2:$H$98,$A172,Q$1)+Clean_sheet('10-11 Teamsheets'!$C$2:$H$107,$A172,Q$1)+Clean_sheet('11-12 Teamsheets'!$C$2:$H$119,$A172,Q$1)+Clean_sheet('12-13 Teamsheets'!$C$2:$H$126,$A172,Q$1)+Clean_sheet('13-14 Teamsheets'!$C$2:$H$132,$A172,Q$1)+Clean_sheet('14-15 Teamsheets'!$C$2:$H$136,$A172,Q$1)</f>
        <v>0</v>
      </c>
      <c r="T172" s="27" t="str">
        <f>(CARDS('08-09 Teamsheets'!$H$2:$Z$92,$A172,$CX$2,'08-09 Teamsheets'!$C$2:$C$92,Q$1)+CARDS('09-10 Teamsheets'!$H$2:$Z$98,$A172,$CX$2,'09-10 Teamsheets'!$C$2:$C$98,Q$1)+CARDS('10-11 Teamsheets'!$H$2:$Z$107,$A172,$CX$2,'10-11 Teamsheets'!$C$2:$C$107,Q$1)+CARDS('11-12 Teamsheets'!$H$2:$Z$119,$A172,$CX$2,'11-12 Teamsheets'!$C$2:$C$119,Q$1)+CARDS('12-13 Teamsheets'!$H$2:$Z$126,$A172,$CX$2,'12-13 Teamsheets'!$C$2:$C$126,Q$1)+CARDS('13-14 Teamsheets'!$H$2:$Z$132,$A172,$CX$2,'13-14 Teamsheets'!$C$2:$C$132,Q$1)+CARDS('14-15 Teamsheets'!$H$2:$Z$136,$A172,$CX$2,'14-15 Teamsheets'!$C$2:$C$136,Q$1)) &amp; "(" &amp; (CARDS('08-09 Teamsheets'!$H$2:$Z$92,$A172,$CX$3,'08-09 Teamsheets'!$C$2:$C$92,Q$1)+CARDS('09-10 Teamsheets'!$H$2:$Z$98,$A172,$CX$3,'09-10 Teamsheets'!$C$2:$C$98,Q$1)+CARDS('10-11 Teamsheets'!$H$2:$Z$107,$A172,$CX$3,'10-11 Teamsheets'!$C$2:$C$107,Q$1)+CARDS('11-12 Teamsheets'!$H$2:$Z$119,$A172,$CX$3,'11-12 Teamsheets'!$C$2:$C$119,Q$1)+CARDS('12-13 Teamsheets'!$H$2:$Z$126,$A172,$CX$3,'12-13 Teamsheets'!$C$2:$C$126,Q$1)+CARDS('13-14 Teamsheets'!$H$2:$Z$132,$A172,$CX$3,'13-14 Teamsheets'!$C$2:$C$132,Q$1)+CARDS('14-15 Teamsheets'!$H$2:$Z$136,$A172,$CX$3,'14-15 Teamsheets'!$C$2:$C$136,Q$1)) &amp; ")"</f>
        <v>0(0)</v>
      </c>
      <c r="U172" s="82">
        <f>MINS_PLAYED('08-09 Teamsheets'!$H$2:$R$92,$A172,'08-09 Teamsheets'!$C$2:$C$92,Q$1)+MINS_PLAYED('09-10 Teamsheets'!$H$2:$R$98,$A172,'09-10 Teamsheets'!$C$2:$C$98,Q$1)+ MINS_AS_SUB('08-09 Teamsheets'!$S$2:$Z$92,$A172,'08-09 Teamsheets'!$C$2:$C$92,Q$1)+ MINS_AS_SUB('09-10 Teamsheets'!$S$2:$Z$98,$A172,'09-10 Teamsheets'!$C$2:$C$98,Q$1)+MINS_PLAYED('10-11 Teamsheets'!$H$2:$R$107,$A172,'10-11 Teamsheets'!$C$2:$C$107,Q$1)+MINS_AS_SUB('10-11 Teamsheets'!$S$2:$Z$107,$A172,'10-11 Teamsheets'!$C$2:$C$107,Q$1)+MINS_PLAYED('11-12 Teamsheets'!$H$2:$R$119,$A172,'11-12 Teamsheets'!$C$2:$C$119,Q$1)+MINS_AS_SUB('11-12 Teamsheets'!$S$2:$Z$119,$A172,'11-12 Teamsheets'!$C$2:$C$119,Q$1)+MINS_PLAYED('12-13 Teamsheets'!$H$2:$R$126,$A172,'12-13 Teamsheets'!$C$2:$C$126,Q$1)+MINS_AS_SUB('12-13 Teamsheets'!$S$2:$Z$126,$A172,'12-13 Teamsheets'!$C$2:$C$126,Q$1)+MINS_PLAYED('13-14 Teamsheets'!$H$2:$R$132,$A172,'13-14 Teamsheets'!$C$2:$C$132,Q$1)+MINS_AS_SUB('13-14 Teamsheets'!$S$2:$Z$132,$A172,'13-14 Teamsheets'!$C$2:$C$132,Q$1)+MINS_PLAYED('14-15 Teamsheets'!$H$2:$R$136,$A172,'14-15 Teamsheets'!$C$2:$C$136,Q$1)+MINS_AS_SUB('14-15 Teamsheets'!$S$2:$Z$136,$A172,'14-15 Teamsheets'!$C$2:$C$136,Q$1)</f>
        <v>0</v>
      </c>
      <c r="V172" s="27" t="s">
        <v>1638</v>
      </c>
      <c r="W172" s="27" t="s">
        <v>1635</v>
      </c>
      <c r="X172" s="27">
        <v>0</v>
      </c>
      <c r="Y172" s="27" t="s">
        <v>1635</v>
      </c>
      <c r="Z172" s="82">
        <v>210</v>
      </c>
      <c r="AA172" s="27" t="s">
        <v>1636</v>
      </c>
      <c r="AB172" s="27" t="s">
        <v>1635</v>
      </c>
      <c r="AC172" s="27">
        <v>0</v>
      </c>
      <c r="AD172" s="27" t="s">
        <v>1635</v>
      </c>
      <c r="AE172" s="82">
        <v>73</v>
      </c>
      <c r="AF172" s="27" t="s">
        <v>1651</v>
      </c>
      <c r="AG172" s="27" t="s">
        <v>1635</v>
      </c>
      <c r="AH172" s="27">
        <v>0</v>
      </c>
      <c r="AI172" s="27" t="s">
        <v>1636</v>
      </c>
      <c r="AJ172" s="82">
        <v>386</v>
      </c>
      <c r="AK172" s="27" t="s">
        <v>1646</v>
      </c>
      <c r="AL172" s="27" t="s">
        <v>1635</v>
      </c>
      <c r="AM172" s="27">
        <v>0</v>
      </c>
      <c r="AN172" s="27" t="s">
        <v>1635</v>
      </c>
      <c r="AO172" s="82">
        <v>477</v>
      </c>
      <c r="AP172" s="27" t="s">
        <v>1635</v>
      </c>
      <c r="AQ172" s="27" t="s">
        <v>1635</v>
      </c>
      <c r="AR172" s="27">
        <v>0</v>
      </c>
      <c r="AS172" s="27" t="s">
        <v>1635</v>
      </c>
      <c r="AT172" s="82">
        <v>0</v>
      </c>
      <c r="AU172" s="27" t="s">
        <v>1635</v>
      </c>
      <c r="AV172" s="27" t="s">
        <v>1635</v>
      </c>
      <c r="AW172" s="27">
        <v>0</v>
      </c>
      <c r="AX172" s="27" t="s">
        <v>1635</v>
      </c>
      <c r="AY172" s="82">
        <v>0</v>
      </c>
      <c r="AZ172" s="27" t="str">
        <f>(APPS('07-08 Teamsheets'!$H$2:$R$88,$A172,'07-08 Teamsheets'!$C$2:$C$88,AZ$1)+APPS('11-12 Teamsheets'!$H$2:$R$119,$A172,'11-12 Teamsheets'!$C$2:$C$119,AZ$1)+APPS('12-13 Teamsheets'!$H$2:$R$126,$A172,'12-13 Teamsheets'!$C$2:$C$126,AZ$1)+APPS('13-14 Teamsheets'!$H$2:$R$132,$A172,'13-14 Teamsheets'!$C$2:$C$132,AZ$1)+APPS('14-15 Teamsheets'!$H$2:$R$136,$A172,'14-15 Teamsheets'!$C$2:$C$136,AZ$1)) &amp; "(" &amp; (SUBS('07-08 Teamsheets'!$S$2:$Z$88,$A172,'07-08 Teamsheets'!$C$2:$C$88,AZ$1)+SUBS('11-12 Teamsheets'!$S$2:$Z$119,$A172,'11-12 Teamsheets'!$C$2:$C$119,AZ$1)+SUBS('12-13 Teamsheets'!$S$2:$Z$126,$A172,'12-13 Teamsheets'!$C$2:$C$126,AZ$1)+SUBS('13-14 Teamsheets'!$S$2:$Z$132,$A172,'13-14 Teamsheets'!$C$2:$C$132,AZ$1)+SUBS('14-15 Teamsheets'!$S$2:$Z$136,$A172,'14-15 Teamsheets'!$C$2:$C$136,AZ$1)) &amp; ")"</f>
        <v>0(0)</v>
      </c>
      <c r="BA172" s="27" t="str">
        <f>(GOALS('07-08 Teamsheets'!$H$2:$R$88,$A172,'07-08 Teamsheets'!$C$2:$C$88,AZ$1)+GOALS('11-12 Teamsheets'!$H$2:$R$119,$A172,'11-12 Teamsheets'!$C$2:$C$119,AZ$1)+GOALS('12-13 Teamsheets'!$H$2:$R$126,$A172,'12-13 Teamsheets'!$C$2:$C$126,AZ$1)+GOALS('13-14 Teamsheets'!$H$2:$R$132,$A172,'13-14 Teamsheets'!$C$2:$C$132,AZ$1)+GOALS('14-15 Teamsheets'!$H$2:$R$136,$A172,'14-15 Teamsheets'!$C$2:$C$136,AZ$1)) &amp; "(" &amp; (GOALS('07-08 Teamsheets'!$S$2:$Z$88,$A172,'07-08 Teamsheets'!$C$2:$C$88,AZ$1)+GOALS('11-12 Teamsheets'!$S$2:$Z$119,$A172,'11-12 Teamsheets'!$C$2:$C$119,AZ$1)+GOALS('12-13 Teamsheets'!$S$2:$Z$126,$A172,'12-13 Teamsheets'!$C$2:$C$126,AZ$1)+GOALS('13-14 Teamsheets'!$S$2:$Z$132,$A172,'13-14 Teamsheets'!$C$2:$C$132,AZ$1)+GOALS('14-15 Teamsheets'!$S$2:$Z$136,$A172,'14-15 Teamsheets'!$C$2:$C$136,AZ$1)) &amp; ")"</f>
        <v>0(0)</v>
      </c>
      <c r="BB172" s="27">
        <f>Clean_sheet('07-08 Teamsheets'!$C$2:$H$92,$A172,AZ$1)+Clean_sheet('11-12 Teamsheets'!$C$2:$H$119,$A172,AZ$1)+Clean_sheet('12-13 Teamsheets'!$C$2:$H$126,$A172,AZ$1)+Clean_sheet('13-14 Teamsheets'!$C$2:$H$132,$A172,AZ$1)+Clean_sheet('14-15 Teamsheets'!$C$2:$H$136,$A172,AZ$1)</f>
        <v>0</v>
      </c>
      <c r="BC172" s="27" t="str">
        <f>(CARDS('07-08 Teamsheets'!$H$2:$Z$88,$A172,$CX$2,'07-08 Teamsheets'!$C$2:$C$88,AZ$1)+CARDS('11-12 Teamsheets'!$H$2:$Z$119,$A172,$CX$2,'11-12 Teamsheets'!$C$2:$C$119,AZ$1)+CARDS('12-13 Teamsheets'!$H$2:$Z$126,$A172,$CX$2,'12-13 Teamsheets'!$C$2:$C$126,AZ$1)+CARDS('13-14 Teamsheets'!$H$2:$Z$132,$A172,$CX$2,'13-14 Teamsheets'!$C$2:$C$132,AZ$1)+CARDS('14-15 Teamsheets'!$H$2:$Z$136,$A172,$CX$2,'14-15 Teamsheets'!$C$2:$C$136,AZ$1)) &amp; "(" &amp; (CARDS('07-08 Teamsheets'!$H$2:$Z$88,$A172,$CX$3,'07-08 Teamsheets'!$C$2:$C$88,AZ$1)+CARDS('11-12 Teamsheets'!$H$2:$Z$119,$A172,$CX$3,'11-12 Teamsheets'!$C$2:$C$119,AZ$1)+CARDS('12-13 Teamsheets'!$H$2:$Z$126,$A172,$CX$3,'12-13 Teamsheets'!$C$2:$C$126,AZ$1)+CARDS('13-14 Teamsheets'!$H$2:$Z$132,$A172,$CX$3,'13-14 Teamsheets'!$C$2:$C$132,AZ$1)+CARDS('14-15 Teamsheets'!$H$2:$Z$136,$A172,$CX$3,'14-15 Teamsheets'!$C$2:$C$136,AZ$1)) &amp; ")"</f>
        <v>0(0)</v>
      </c>
      <c r="BD172" s="82">
        <f>MINS_PLAYED('07-08 Teamsheets'!$H$2:$R$88,$A172,'07-08 Teamsheets'!$C$2:$C$88,AZ$1)+MINS_PLAYED('11-12 Teamsheets'!$H$2:$R$119,$A172,'11-12 Teamsheets'!$C$2:$C$119,AZ$1)+MINS_PLAYED('12-13 Teamsheets'!$H$2:$R$126,$A172,'12-13 Teamsheets'!$C$2:$C$126,AZ$1)+MINS_PLAYED('13-14 Teamsheets'!$H$2:$R$132,$A172,'13-14 Teamsheets'!$C$2:$C$132,AZ$1)+MINS_PLAYED('14-15 Teamsheets'!$H$2:$R$136,$A172,'14-15 Teamsheets'!$C$2:$C$136,AZ$1)+MINS_AS_SUB('07-08 Teamsheets'!$S$2:$Z$88,$A172,'07-08 Teamsheets'!$C$2:$C$88,AZ$1)+MINS_AS_SUB('11-12 Teamsheets'!$S$2:$Z$119,$A172,'11-12 Teamsheets'!$C$2:$C$119,AZ$1)+MINS_AS_SUB('12-13 Teamsheets'!$S$2:$Z$126,$A172,'12-13 Teamsheets'!$C$2:$C$126,AZ$1)+MINS_AS_SUB('13-14 Teamsheets'!$S$2:$Z$132,$A172,'13-14 Teamsheets'!$C$2:$C$132,AZ$1)+MINS_AS_SUB('14-15 Teamsheets'!$S$2:$Z$136,$A172,'14-15 Teamsheets'!$C$2:$C$136,AZ$1)</f>
        <v>0</v>
      </c>
      <c r="BE172" s="27" t="str">
        <f>(APPS('08-09 Teamsheets'!$H$2:$R$92,$A172,'08-09 Teamsheets'!$C$2:$C$92,BE$1)+APPS('09-10 Teamsheets'!$H$2:$R$98,$A172,'09-10 Teamsheets'!$C$2:$C$98,BE$1)+APPS('10-11 Teamsheets'!$H$2:$R$107,$A172,'10-11 Teamsheets'!$C$2:$C$107,BE$1)+APPS('11-12 Teamsheets'!$H$2:$R$119,$A172,'11-12 Teamsheets'!$C$2:$C$119,BE$1)+APPS('12-13 Teamsheets'!$H$2:$R$126,$A172,'12-13 Teamsheets'!$C$2:$C$126,BE$1)+APPS('13-14 Teamsheets'!$H$2:$R$132,$A172,'13-14 Teamsheets'!$C$2:$C$132,BE$1)+APPS('14-15 Teamsheets'!$H$2:$R$136,$A172,'14-15 Teamsheets'!$C$2:$C$136,BE$1)) &amp; "(" &amp; (SUBS('08-09 Teamsheets'!$S$2:$Z$92,$A172,'08-09 Teamsheets'!$C$2:$C$92,BE$1)+SUBS('09-10 Teamsheets'!$S$2:$Z$98,$A172,'09-10 Teamsheets'!$C$2:$C$98,BE$1)+SUBS('10-11 Teamsheets'!$S$2:$Z$107,$A172,'10-11 Teamsheets'!$C$2:$C$107,BE$1)+SUBS('11-12 Teamsheets'!$S$2:$Z$119,$A172,'11-12 Teamsheets'!$C$2:$C$119,BE$1)+SUBS('12-13 Teamsheets'!$S$2:$Z$126,$A172,'12-13 Teamsheets'!$C$2:$C$126,BE$1)+SUBS('13-14 Teamsheets'!$S$2:$Z$132,$A172,'13-14 Teamsheets'!$C$2:$C$132,BE$1)+SUBS('14-15 Teamsheets'!$S$2:$Z$136,$A172,'14-15 Teamsheets'!$C$2:$C$136,BE$1)) &amp; ")"</f>
        <v>0(0)</v>
      </c>
      <c r="BF172" s="27" t="str">
        <f>(GOALS('08-09 Teamsheets'!$H$2:$R$92,$A172,'08-09 Teamsheets'!$C$2:$C$92,BE$1)+GOALS('09-10 Teamsheets'!$H$2:$R$98,$A172,'09-10 Teamsheets'!$C$2:$C$98,BE$1)+GOALS('10-11 Teamsheets'!$H$2:$R$107,$A172,'10-11 Teamsheets'!$C$2:$C$107,BE$1)+GOALS('11-12 Teamsheets'!$H$2:$R$119,$A172,'11-12 Teamsheets'!$C$2:$C$119,BE$1)+GOALS('12-13 Teamsheets'!$H$2:$R$126,$A172,'12-13 Teamsheets'!$C$2:$C$126,BE$1)+GOALS('13-14 Teamsheets'!$H$2:$R$132,$A172,'13-14 Teamsheets'!$C$2:$C$132,BE$1)+GOALS('14-15 Teamsheets'!$H$2:$R$136,$A172,'14-15 Teamsheets'!$C$2:$C$136,BE$1)) &amp; "(" &amp; (GOALS('08-09 Teamsheets'!$S$2:$Z$92,$A172,'08-09 Teamsheets'!$C$2:$C$92,BE$1)+GOALS('09-10 Teamsheets'!$S$2:$Z$98,$A172,'09-10 Teamsheets'!$C$2:$C$98,BE$1)+GOALS('10-11 Teamsheets'!$S$2:$Z$107,$A172,'10-11 Teamsheets'!$C$2:$C$107,BE$1)+GOALS('11-12 Teamsheets'!$S$2:$Z$119,$A172,'11-12 Teamsheets'!$C$2:$C$119,BE$1)+GOALS('12-13 Teamsheets'!$S$2:$Z$126,$A172,'12-13 Teamsheets'!$C$2:$C$126,BE$1)+GOALS('13-14 Teamsheets'!$S$2:$Z$132,$A172,'13-14 Teamsheets'!$C$2:$C$132,BE$1)+GOALS('14-15 Teamsheets'!$S$2:$Z$136,$A172,'14-15 Teamsheets'!$C$2:$C$136,BE$1)) &amp; ")"</f>
        <v>0(0)</v>
      </c>
      <c r="BG172" s="27">
        <f>Clean_sheet('08-09 Teamsheets'!$C$2:$H$92,$A172,BE$1)+Clean_sheet('09-10 Teamsheets'!$C$2:$H$98,$A172,BE$1)+Clean_sheet('10-11 Teamsheets'!$C$2:$H$107,$A172,BE$1)+Clean_sheet('11-12 Teamsheets'!$C$2:$H$119,$A172,BE$1)+Clean_sheet('12-13 Teamsheets'!$C$2:$H$126,$A172,BE$1)+Clean_sheet('13-14 Teamsheets'!$C$2:$H$132,$A172,BE$1)+Clean_sheet('14-15 Teamsheets'!$C$2:$H$136,$A172,BE$1)</f>
        <v>0</v>
      </c>
      <c r="BH172" s="27" t="str">
        <f>(CARDS('08-09 Teamsheets'!$H$2:$Z$92,$A172,$CX$2,'08-09 Teamsheets'!$C$2:$C$92,BE$1)+CARDS('09-10 Teamsheets'!$H$2:$Z$98,$A172,$CX$2,'09-10 Teamsheets'!$C$2:$C$98,BE$1)+CARDS('10-11 Teamsheets'!$H$2:$Z$107,$A172,$CX$2,'10-11 Teamsheets'!$C$2:$C$107,BE$1)+CARDS('11-12 Teamsheets'!$H$2:$Z$119,$A172,$CX$2,'11-12 Teamsheets'!$C$2:$C$119,BE$1)+CARDS('12-13 Teamsheets'!$H$2:$Z$126,$A172,$CX$2,'12-13 Teamsheets'!$C$2:$C$126,BE$1)+CARDS('13-14 Teamsheets'!$H$2:$Z$132,$A172,$CX$2,'13-14 Teamsheets'!$C$2:$C$132,BE$1)+CARDS('14-15 Teamsheets'!$H$2:$Z$136,$A172,$CX$2,'14-15 Teamsheets'!$C$2:$C$136,BE$1)) &amp; "(" &amp; (CARDS('08-09 Teamsheets'!$H$2:$Z$92,$A172,$CX$3,'08-09 Teamsheets'!$C$2:$C$92,BE$1)+CARDS('09-10 Teamsheets'!$H$2:$Z$98,$A172,$CX$3,'09-10 Teamsheets'!$C$2:$C$98,BE$1)+CARDS('10-11 Teamsheets'!$H$2:$Z$107,$A172,$CX$3,'10-11 Teamsheets'!$C$2:$C$107,BE$1)+CARDS('11-12 Teamsheets'!$H$2:$Z$119,$A172,$CX$3,'11-12 Teamsheets'!$C$2:$C$119,BE$1)+CARDS('12-13 Teamsheets'!$H$2:$Z$126,$A172,$CX$3,'12-13 Teamsheets'!$C$2:$C$126,BE$1)+CARDS('13-14 Teamsheets'!$H$2:$Z$132,$A172,$CX$3,'13-14 Teamsheets'!$C$2:$C$132,BE$1)+CARDS('14-15 Teamsheets'!$H$2:$Z$136,$A172,$CX$3,'14-15 Teamsheets'!$C$2:$C$136,BE$1)) &amp; ")"</f>
        <v>0(0)</v>
      </c>
      <c r="BI172" s="82">
        <f>MINS_PLAYED('08-09 Teamsheets'!$H$2:$R$92,$A172,'08-09 Teamsheets'!$C$2:$C$92,BE$1)+MINS_PLAYED('09-10 Teamsheets'!$H$2:$R$98,$A172,'09-10 Teamsheets'!$C$2:$C$98,BE$1)+ MINS_AS_SUB('08-09 Teamsheets'!$S$2:$Z$92,$A172,'08-09 Teamsheets'!$C$2:$C$92,BE$1)+ MINS_AS_SUB('09-10 Teamsheets'!$S$2:$Z$98,$A172,'09-10 Teamsheets'!$C$2:$C$98,BE$1)+MINS_PLAYED('10-11 Teamsheets'!$H$2:$R$107,$A172,'10-11 Teamsheets'!$C$2:$C$107,BE$1)+MINS_AS_SUB('10-11 Teamsheets'!$S$2:$Z$107,$A172,'10-11 Teamsheets'!$C$2:$C$107,BE$1)+MINS_PLAYED('11-12 Teamsheets'!$H$2:$R$119,$A172,'11-12 Teamsheets'!$C$2:$C$119,BE$1)+MINS_AS_SUB('11-12 Teamsheets'!$S$2:$Z$119,$A172,'11-12 Teamsheets'!$C$2:$C$119,BE$1)+MINS_PLAYED('12-13 Teamsheets'!$H$2:$R$126,$A172,'12-13 Teamsheets'!$C$2:$C$126,BE$1)+MINS_AS_SUB('12-13 Teamsheets'!$S$2:$Z$126,$A172,'12-13 Teamsheets'!$C$2:$C$126,BE$1)+MINS_PLAYED('13-14 Teamsheets'!$H$2:$R$132,$A172,'13-14 Teamsheets'!$C$2:$C$132,BE$1)+MINS_AS_SUB('13-14 Teamsheets'!$S$2:$Z$132,$A172,'13-14 Teamsheets'!$C$2:$C$132,BE$1)+MINS_PLAYED('14-15 Teamsheets'!$H$2:$R$136,$A172,'14-15 Teamsheets'!$C$2:$C$136,BE$1)+MINS_AS_SUB('14-15 Teamsheets'!$S$2:$Z$136,$A172,'14-15 Teamsheets'!$C$2:$C$136,BE$1)</f>
        <v>0</v>
      </c>
      <c r="BJ172" s="27" t="str">
        <f>(APPS('07-08 Teamsheets'!$H$2:$R$88,$A172,'07-08 Teamsheets'!$C$2:$C$88,BJ$1)+APPS('08-09 Teamsheets'!$H$2:$R$92,$A172,'08-09 Teamsheets'!$C$2:$C$92,BJ$1)+APPS('09-10 Teamsheets'!$H$2:$R$98,$A172,'09-10 Teamsheets'!$C$2:$C$98,BJ$1)+APPS('10-11 Teamsheets'!$H$2:$R$106,$A172,'10-11 Teamsheets'!$C$2:$C$106,BJ$1)+APPS('11-12 Teamsheets'!$H$2:$R$119,$A172,'11-12 Teamsheets'!$C$2:$C$119,BJ$1)+APPS('12-13 Teamsheets'!$H$2:$R$126,$A172,'12-13 Teamsheets'!$C$2:$C$126,BJ$1)+APPS('13-14 Teamsheets'!$H$2:$R$132,$A172,'13-14 Teamsheets'!$C$2:$C$132,BJ$1)+APPS('14-15 Teamsheets'!$H$2:$R$136,$A172,'14-15 Teamsheets'!$C$2:$C$136,BJ$1)) &amp; "(" &amp; (SUBS('07-08 Teamsheets'!$S$2:$Z$88,$A172,'07-08 Teamsheets'!$C$2:$C$88,BJ$1)+SUBS('08-09 Teamsheets'!$S$2:$Z$92,$A172,'08-09 Teamsheets'!$C$2:$C$92,BJ$1)+SUBS('09-10 Teamsheets'!$S$2:$Z$98,$A172,'09-10 Teamsheets'!$C$2:$C$98,BJ$1)+SUBS('10-11 Teamsheets'!$S$2:$Z$106,$A172,'10-11 Teamsheets'!$C$2:$C$106,BJ$1)+SUBS('11-12 Teamsheets'!$S$2:$Z$119,$A172,'11-12 Teamsheets'!$C$2:$C$119,BJ$1)+SUBS('12-13 Teamsheets'!$S$2:$Z$126,$A172,'12-13 Teamsheets'!$C$2:$C$126,BJ$1)+SUBS('13-14 Teamsheets'!$S$2:$Z$132,$A172,'13-14 Teamsheets'!$C$2:$C$132,BJ$1)+SUBS('14-15 Teamsheets'!$S$2:$Z$136,$A172,'14-15 Teamsheets'!$C$2:$C$136,BJ$1)) &amp; ")"</f>
        <v>2(0)</v>
      </c>
      <c r="BK172" s="27" t="str">
        <f>(GOALS('07-08 Teamsheets'!$H$2:$R$88,$A172,'07-08 Teamsheets'!$C$2:$C$88,BJ$1)+GOALS('08-09 Teamsheets'!$H$2:$R$92,$A172,'08-09 Teamsheets'!$C$2:$C$92,BJ$1)+GOALS('09-10 Teamsheets'!$H$2:$R$98,$A172,'09-10 Teamsheets'!$C$2:$C$98,BJ$1)+GOALS('10-11 Teamsheets'!$H$2:$R$106,$A172,'10-11 Teamsheets'!$C$2:$C$106,BJ$1)+GOALS('11-12 Teamsheets'!$H$2:$R$119,$A172,'11-12 Teamsheets'!$C$2:$C$119,BJ$1)+GOALS('12-13 Teamsheets'!$H$2:$R$126,$A172,'12-13 Teamsheets'!$C$2:$C$126,BJ$1)+GOALS('13-14 Teamsheets'!$H$2:$R$132,$A172,'13-14 Teamsheets'!$C$2:$C$132,BJ$1)+GOALS('14-15 Teamsheets'!$H$2:$R$136,$A172,'14-15 Teamsheets'!$C$2:$C$136,BJ$1)) &amp; "(" &amp; (GOALS('07-08 Teamsheets'!$S$2:$Z$88,$A172,'07-08 Teamsheets'!$C$2:$C$88,BJ$1)+GOALS('08-09 Teamsheets'!$S$2:$Z$92,$A172,'08-09 Teamsheets'!$C$2:$C$92,BJ$1)+GOALS('09-10 Teamsheets'!$S$2:$Z$98,$A172,'09-10 Teamsheets'!$C$2:$C$98,BJ$1)+GOALS('10-11 Teamsheets'!$S$2:$Z$106,$A172,'10-11 Teamsheets'!$C$2:$C$106,BJ$1)+GOALS('11-12 Teamsheets'!$S$2:$Z$119,$A172,'11-12 Teamsheets'!$C$2:$C$119,BJ$1)+GOALS('12-13 Teamsheets'!$S$2:$Z$126,$A172,'12-13 Teamsheets'!$C$2:$C$126,BJ$1)+GOALS('13-14 Teamsheets'!$S$2:$Z$132,$A172,'13-14 Teamsheets'!$C$2:$C$132,BJ$1)+GOALS('14-15 Teamsheets'!$S$2:$Z$136,$A172,'14-15 Teamsheets'!$C$2:$C$136,BJ$1)) &amp; ")"</f>
        <v>0(0)</v>
      </c>
      <c r="BL172" s="27">
        <f>Clean_sheet('07-08 Teamsheets'!$C$2:$H$92,$A172,BJ$1)+Clean_sheet('08-09 Teamsheets'!$C$2:$H$92,$A172,BJ$1)+Clean_sheet('09-10 Teamsheets'!$C$2:$H$98,$A172,BJ$1)+Clean_sheet('10-11 Teamsheets'!$C$2:$H$106,$A172,BJ$1)+Clean_sheet('11-12 Teamsheets'!$C$2:$H$119,$A172,BJ$1)+Clean_sheet('12-13 Teamsheets'!$C$2:$H$126,$A172,BJ$1)+Clean_sheet('13-14 Teamsheets'!$C$2:$H$132,$A172,BJ$1)+Clean_sheet('14-15 Teamsheets'!$C$2:$H$136,$A172,BJ$1)</f>
        <v>0</v>
      </c>
      <c r="BM172" s="27" t="str">
        <f>(CARDS('07-08 Teamsheets'!$H$2:$Z$88,$A172,$CX$2,'07-08 Teamsheets'!$C$2:$C$88,BJ$1)+CARDS('08-09 Teamsheets'!$H$2:$Z$92,$A172,$CX$2,'08-09 Teamsheets'!$C$2:$C$92,BJ$1)+CARDS('09-10 Teamsheets'!$H$2:$Z$98,$A172,$CX$2,'09-10 Teamsheets'!$C$2:$C$98,BJ$1)+CARDS('10-11 Teamsheets'!$H$2:$Z$106,$A172,$CX$2,'10-11 Teamsheets'!$C$2:$C$106,BJ$1)+CARDS('11-12 Teamsheets'!$H$2:$Z$119,$A172,$CX$2,'11-12 Teamsheets'!$C$2:$C$119,BJ$1)+CARDS('12-13 Teamsheets'!$H$2:$Z$126,$A172,$CX$2,'12-13 Teamsheets'!$C$2:$C$126,BJ$1)+CARDS('13-14 Teamsheets'!$H$2:$Z$132,$A172,$CX$2,'13-14 Teamsheets'!$C$2:$C$132,BJ$1)+CARDS('14-15 Teamsheets'!$H$2:$Z$136,$A172,$CX$2,'14-15 Teamsheets'!$C$2:$C$136,BJ$1)) &amp; "(" &amp; (CARDS('07-08 Teamsheets'!$H$2:$Z$88,$A172,$CX$3,'07-08 Teamsheets'!$C$2:$C$88,BJ$1)+CARDS('08-09 Teamsheets'!$H$2:$Z$92,$A172,$CX$3,'08-09 Teamsheets'!$C$2:$C$92,BJ$1)+CARDS('09-10 Teamsheets'!$H$2:$Z$98,$A172,$CX$3,'09-10 Teamsheets'!$C$2:$C$98,BJ$1)+CARDS('10-11 Teamsheets'!$H$2:$Z$106,$A172,$CX$3,'10-11 Teamsheets'!$C$2:$C$106,BJ$1)+CARDS('11-12 Teamsheets'!$H$2:$Z$119,$A172,$CX$3,'11-12 Teamsheets'!$C$2:$C$119,BJ$1)+CARDS('12-13 Teamsheets'!$H$2:$Z$126,$A172,$CX$3,'12-13 Teamsheets'!$C$2:$C$126,BJ$1)+CARDS('13-14 Teamsheets'!$H$2:$Z$132,$A172,$CX$3,'13-14 Teamsheets'!$C$2:$C$132,BJ$1)+CARDS('14-15 Teamsheets'!$H$2:$Z$136,$A172,$CX$3,'14-15 Teamsheets'!$C$2:$C$136,BJ$1)) &amp; ")"</f>
        <v>0(0)</v>
      </c>
      <c r="BN172" s="82">
        <f>MINS_PLAYED('07-08 Teamsheets'!$H$2:$R$88,$A172,'07-08 Teamsheets'!$C$2:$C$88,BJ$1)+MINS_PLAYED('08-09 Teamsheets'!$H$2:$R$92,$A172,'08-09 Teamsheets'!$C$2:$C$92,BJ$1)+MINS_PLAYED('09-10 Teamsheets'!$H$2:$R$98,$A172,'09-10 Teamsheets'!$C$2:$C$98,BJ$1)+MINS_PLAYED('10-11 Teamsheets'!$H$2:$R$106,$A172,'10-11 Teamsheets'!$C$2:$C$106,BJ$1)+MINS_PLAYED('11-12 Teamsheets'!$H$2:$R$119,$A172,'11-12 Teamsheets'!$C$2:$C$119,BJ$1)+MINS_PLAYED('12-13 Teamsheets'!$H$2:$R$126,$A172,'12-13 Teamsheets'!$C$2:$C$126,BJ$1)+MINS_PLAYED('13-14 Teamsheets'!$H$2:$R$132,$A172,'13-14 Teamsheets'!$C$2:$C$132,BJ$1)+MINS_PLAYED('14-15 Teamsheets'!$H$2:$R$136,$A172,'14-15 Teamsheets'!$C$2:$C$136,BJ$1)+MINS_AS_SUB('07-08 Teamsheets'!$S$2:$Z$88,$A172,'07-08 Teamsheets'!$C$2:$C$88,BJ$1)+MINS_AS_SUB('08-09 Teamsheets'!$S$2:$Z$92,$A172,'08-09 Teamsheets'!$C$2:$C$92,BJ$1)+MINS_AS_SUB('09-10 Teamsheets'!$S$2:$Z$98,$A172,'09-10 Teamsheets'!$C$2:$C$98,BJ$1)+MINS_AS_SUB('10-11 Teamsheets'!$S$2:$Z$106,$A172,'10-11 Teamsheets'!$C$2:$C$106,BJ$1)+MINS_AS_SUB('11-12 Teamsheets'!$S$2:$Z$119,$A172,'11-12 Teamsheets'!$C$2:$C$119,BJ$1)+MINS_AS_SUB('12-13 Teamsheets'!$S$2:$Z$126,$A172,'12-13 Teamsheets'!$C$2:$C$126,BJ$1)+MINS_AS_SUB('13-14 Teamsheets'!$S$2:$Z$132,$A172,'13-14 Teamsheets'!$C$2:$C$132,BJ$1)+MINS_AS_SUB('14-15 Teamsheets'!$S$2:$Z$136,$A172,'14-15 Teamsheets'!$C$2:$C$136,BJ$1)</f>
        <v>169</v>
      </c>
      <c r="BO172" s="27" t="str">
        <f>(APPS('07-08 Teamsheets'!$H$2:$R$88,$A172,'07-08 Teamsheets'!$C$2:$C$88,BO$1)+APPS('08-09 Teamsheets'!$H$2:$R$92,$A172,'08-09 Teamsheets'!$C$2:$C$92,BO$1)+APPS('09-10 Teamsheets'!$H$2:$R$98,$A172,'09-10 Teamsheets'!$C$2:$C$98,BO$1)+APPS('10-11 Teamsheets'!$H$2:$R$106,$A172,'10-11 Teamsheets'!$C$2:$C$106,BO$1)+APPS('11-12 Teamsheets'!$H$2:$R$119,$A172,'11-12 Teamsheets'!$C$2:$C$119,BO$1)+APPS('12-13 Teamsheets'!$H$2:$R$126,$A172,'12-13 Teamsheets'!$C$2:$C$126,BO$1)+APPS('13-14 Teamsheets'!$H$2:$R$132,$A172,'13-14 Teamsheets'!$C$2:$C$132,BO$1)+APPS('14-15 Teamsheets'!$H$2:$R$136,$A172,'14-15 Teamsheets'!$C$2:$C$136,BO$1)) &amp; "(" &amp; (SUBS('07-08 Teamsheets'!$S$2:$Z$88,$A172,'07-08 Teamsheets'!$C$2:$C$88,BO$1)+SUBS('08-09 Teamsheets'!$S$2:$Z$92,$A172,'08-09 Teamsheets'!$C$2:$C$92,BO$1)+SUBS('09-10 Teamsheets'!$S$2:$Z$98,$A172,'09-10 Teamsheets'!$C$2:$C$98,BO$1)+SUBS('10-11 Teamsheets'!$S$2:$Z$106,$A172,'10-11 Teamsheets'!$C$2:$C$106,BO$1)+SUBS('11-12 Teamsheets'!$S$2:$Z$119,$A172,'11-12 Teamsheets'!$C$2:$C$119,BO$1)+SUBS('12-13 Teamsheets'!$S$2:$Z$126,$A172,'12-13 Teamsheets'!$C$2:$C$126,BO$1)+SUBS('13-14 Teamsheets'!$S$2:$Z$132,$A172,'13-14 Teamsheets'!$C$2:$C$132,BO$1)+SUBS('14-15 Teamsheets'!$S$2:$Z$136,$A172,'14-15 Teamsheets'!$C$2:$C$136,BO$1)) &amp; ")"</f>
        <v>2(0)</v>
      </c>
      <c r="BP172" s="27" t="str">
        <f>(GOALS('07-08 Teamsheets'!$H$2:$R$88,$A172,'07-08 Teamsheets'!$C$2:$C$88,BO$1)+GOALS('08-09 Teamsheets'!$H$2:$R$92,$A172,'08-09 Teamsheets'!$C$2:$C$92,BO$1)+GOALS('09-10 Teamsheets'!$H$2:$R$98,$A172,'09-10 Teamsheets'!$C$2:$C$98,BO$1)+GOALS('10-11 Teamsheets'!$H$2:$R$106,$A172,'10-11 Teamsheets'!$C$2:$C$106,BO$1)+GOALS('11-12 Teamsheets'!$H$2:$R$119,$A172,'11-12 Teamsheets'!$C$2:$C$119,BO$1)+GOALS('12-13 Teamsheets'!$H$2:$R$126,$A172,'12-13 Teamsheets'!$C$2:$C$126,BO$1)+GOALS('13-14 Teamsheets'!$H$2:$R$132,$A172,'13-14 Teamsheets'!$C$2:$C$132,BO$1)+GOALS('14-15 Teamsheets'!$H$2:$R$136,$A172,'14-15 Teamsheets'!$C$2:$C$136,BO$1)) &amp; "(" &amp; (GOALS('07-08 Teamsheets'!$S$2:$Z$88,$A172,'07-08 Teamsheets'!$C$2:$C$88,BO$1)+GOALS('08-09 Teamsheets'!$S$2:$Z$92,$A172,'08-09 Teamsheets'!$C$2:$C$92,BO$1)+GOALS('09-10 Teamsheets'!$S$2:$Z$98,$A172,'09-10 Teamsheets'!$C$2:$C$98,BO$1)+GOALS('10-11 Teamsheets'!$S$2:$Z$106,$A172,'10-11 Teamsheets'!$C$2:$C$106,BO$1)+GOALS('11-12 Teamsheets'!$S$2:$Z$119,$A172,'11-12 Teamsheets'!$C$2:$C$119,BO$1)+GOALS('12-13 Teamsheets'!$S$2:$Z$126,$A172,'12-13 Teamsheets'!$C$2:$C$126,BO$1)+GOALS('13-14 Teamsheets'!$S$2:$Z$132,$A172,'13-14 Teamsheets'!$C$2:$C$132,BO$1)+GOALS('14-15 Teamsheets'!$S$2:$Z$136,$A172,'14-15 Teamsheets'!$C$2:$C$136,BO$1)) &amp; ")"</f>
        <v>0(0)</v>
      </c>
      <c r="BQ172" s="27">
        <f>Clean_sheet('07-08 Teamsheets'!$C$2:$H$92,$A172,BO$1)+Clean_sheet('08-09 Teamsheets'!$C$2:$H$92,$A172,BO$1)+Clean_sheet('09-10 Teamsheets'!$C$2:$H$98,$A172,BO$1)+Clean_sheet('10-11 Teamsheets'!$C$2:$H$106,$A172,BO$1)+Clean_sheet('11-12 Teamsheets'!$C$2:$H$119,$A172,BO$1)+Clean_sheet('12-13 Teamsheets'!$C$2:$H$126,$A172,BO$1)+Clean_sheet('13-14 Teamsheets'!$C$2:$H$132,$A172,BO$1)+Clean_sheet('14-15 Teamsheets'!$C$2:$H$136,$A172,BO$1)</f>
        <v>0</v>
      </c>
      <c r="BR172" s="27" t="str">
        <f>(CARDS('07-08 Teamsheets'!$H$2:$Z$88,$A172,$CX$2,'07-08 Teamsheets'!$C$2:$C$88,BO$1)+CARDS('08-09 Teamsheets'!$H$2:$Z$92,$A172,$CX$2,'08-09 Teamsheets'!$C$2:$C$92,BO$1)+CARDS('09-10 Teamsheets'!$H$2:$Z$98,$A172,$CX$2,'09-10 Teamsheets'!$C$2:$C$98,BO$1)+CARDS('10-11 Teamsheets'!$H$2:$Z$106,$A172,$CX$2,'10-11 Teamsheets'!$C$2:$C$106,BO$1)+CARDS('11-12 Teamsheets'!$H$2:$Z$119,$A172,$CX$2,'11-12 Teamsheets'!$C$2:$C$119,BO$1)+CARDS('12-13 Teamsheets'!$H$2:$Z$126,$A172,$CX$2,'12-13 Teamsheets'!$C$2:$C$126,BO$1)+CARDS('13-14 Teamsheets'!$H$2:$Z$132,$A172,$CX$2,'13-14 Teamsheets'!$C$2:$C$132,BO$1)+CARDS('14-15 Teamsheets'!$H$2:$Z$136,$A172,$CX$2,'14-15 Teamsheets'!$C$2:$C$136,BO$1)) &amp; "(" &amp; (CARDS('07-08 Teamsheets'!$H$2:$Z$88,$A172,$CX$3,'07-08 Teamsheets'!$C$2:$C$88,BO$1)+CARDS('08-09 Teamsheets'!$H$2:$Z$92,$A172,$CX$3,'08-09 Teamsheets'!$C$2:$C$92,BO$1)+CARDS('09-10 Teamsheets'!$H$2:$Z$98,$A172,$CX$3,'09-10 Teamsheets'!$C$2:$C$98,BO$1)+CARDS('10-11 Teamsheets'!$H$2:$Z$106,$A172,$CX$3,'10-11 Teamsheets'!$C$2:$C$106,BO$1)+CARDS('11-12 Teamsheets'!$H$2:$Z$119,$A172,$CX$3,'11-12 Teamsheets'!$C$2:$C$119,BO$1)+CARDS('12-13 Teamsheets'!$H$2:$Z$126,$A172,$CX$3,'12-13 Teamsheets'!$C$2:$C$126,BO$1)+CARDS('13-14 Teamsheets'!$H$2:$Z$132,$A172,$CX$3,'13-14 Teamsheets'!$C$2:$C$132,BO$1)+CARDS('14-15 Teamsheets'!$H$2:$Z$136,$A172,$CX$3,'14-15 Teamsheets'!$C$2:$C$136,BO$1)) &amp; ")"</f>
        <v>1(0)</v>
      </c>
      <c r="BS172" s="82">
        <f>MINS_PLAYED('07-08 Teamsheets'!$H$2:$R$88,$A172,'07-08 Teamsheets'!$C$2:$C$88,BO$1)+MINS_PLAYED('08-09 Teamsheets'!$H$2:$R$92,$A172,'08-09 Teamsheets'!$C$2:$C$92,BO$1)+MINS_PLAYED('09-10 Teamsheets'!$H$2:$R$98,$A172,'09-10 Teamsheets'!$C$2:$C$98,BO$1)+MINS_PLAYED('10-11 Teamsheets'!$H$2:$R$106,$A172,'10-11 Teamsheets'!$C$2:$C$106,BO$1)+MINS_PLAYED('11-12 Teamsheets'!$H$2:$R$119,$A172,'11-12 Teamsheets'!$C$2:$C$119,BO$1)+MINS_PLAYED('12-13 Teamsheets'!$H$2:$R$126,$A172,'12-13 Teamsheets'!$C$2:$C$126,BO$1)+MINS_PLAYED('13-14 Teamsheets'!$H$2:$R$132,$A172,'13-14 Teamsheets'!$C$2:$C$132,BO$1)+MINS_PLAYED('14-15 Teamsheets'!$H$2:$R$136,$A172,'14-15 Teamsheets'!$C$2:$C$136,BO$1)+MINS_AS_SUB('07-08 Teamsheets'!$S$2:$Z$88,$A172,'07-08 Teamsheets'!$C$2:$C$88,BO$1)+MINS_AS_SUB('08-09 Teamsheets'!$S$2:$Z$92,$A172,'08-09 Teamsheets'!$C$2:$C$92,BO$1)+MINS_AS_SUB('09-10 Teamsheets'!$S$2:$Z$98,$A172,'09-10 Teamsheets'!$C$2:$C$98,BO$1)+MINS_AS_SUB('10-11 Teamsheets'!$S$2:$Z$106,$A172,'10-11 Teamsheets'!$C$2:$C$106,BO$1)+MINS_AS_SUB('11-12 Teamsheets'!$S$2:$Z$119,$A172,'11-12 Teamsheets'!$C$2:$C$119,BO$1)+MINS_AS_SUB('12-13 Teamsheets'!$S$2:$Z$126,$A172,'12-13 Teamsheets'!$C$2:$C$126,BO$1)+MINS_AS_SUB('13-14 Teamsheets'!$S$2:$Z$132,$A172,'13-14 Teamsheets'!$C$2:$C$132,BO$1)+MINS_AS_SUB('14-15 Teamsheets'!$S$2:$Z$136,$A172,'14-15 Teamsheets'!$C$2:$C$136,BO$1)</f>
        <v>162</v>
      </c>
      <c r="BT172" s="71">
        <f>APPS('05-06 Teamsheets'!$H$2:$R$71,$A172,'05-06 Teamsheets'!$C$2:$C$71,B$1)+SUBS('05-06 Teamsheets'!$S$2:$W$71,$A172,'05-06 Teamsheets'!$C$2:$C$71,B$1)+APPS('06-07 Teamsheets'!$H$2:$R$83,$A172,'06-07 Teamsheets'!$C$2:$C$83,G$1)+SUBS('06-07 Teamsheets'!$S$2:$Z$83,$A172,'06-07 Teamsheets'!$C$2:$C$83,G$1)+APPS('07-08 Teamsheets'!$H$2:$R$88,$A172,'07-08 Teamsheets'!$C$2:$C$88,L$1)+SUBS('07-08 Teamsheets'!$S$2:$Z$88,$A172,'07-08 Teamsheets'!$C$2:$C$88,L$1)+APPS('08-09 Teamsheets'!$H$2:$R$92,$A172,'08-09 Teamsheets'!$C$2:$C$92,Q$1)+SUBS('08-09 Teamsheets'!$S$2:$Z$92,$A172,'08-09 Teamsheets'!$C$2:$C$92,Q$1)+APPS('09-10 Teamsheets'!$H$2:$R$98,$A172,'09-10 Teamsheets'!$C$2:$C$98,Q$1)+SUBS('09-10 Teamsheets'!$S$2:$Z$98,$A172,'09-10 Teamsheets'!$C$2:$C$98,Q$1)+APPS('10-11 Teamsheets'!$H$2:$R$107,$A172,'10-11 Teamsheets'!$C$2:$C$107,Q$1)+SUBS('10-11 Teamsheets'!$S$2:$Z$107,$A172,'10-11 Teamsheets'!$C$2:$C$107,Q$1)+APPS('11-12 Teamsheets'!$H$2:$R$119,$A172,'11-12 Teamsheets'!$C$2:$C$119,Q$1)+SUBS('11-12 Teamsheets'!$S$2:$Z$119,$A172,'11-12 Teamsheets'!$C$2:$C$119,Q$1)+APPS('12-13 Teamsheets'!$H$2:$R$126,$A172,'12-13 Teamsheets'!$C$2:$C$126,Q$1)+SUBS('12-13 Teamsheets'!$S$2:$Z$126,$A172,'12-13 Teamsheets'!$C$2:$C$126,Q$1)+APPS('13-14 Teamsheets'!$H$2:$R$132,$A172,'13-14 Teamsheets'!$C$2:$C$132,Q$1)+SUBS('13-14 Teamsheets'!$S$2:$Z$132,$A172,'13-14 Teamsheets'!$C$2:$C$132,Q$1)+APPS('14-15 Teamsheets'!$H$2:$R$136,$A172,'14-15 Teamsheets'!$C$2:$C$136,Q$1)+SUBS('14-15 Teamsheets'!$S$2:$Z$136,$A172,'14-15 Teamsheets'!$C$2:$C$136,Q$1)</f>
        <v>72</v>
      </c>
      <c r="BU172" s="132">
        <v>13</v>
      </c>
      <c r="BV172" s="27">
        <f>APPS('07-08 Teamsheets'!$H$2:$R$88,$A172,'07-08 Teamsheets'!$C$2:$C$88,AZ$1)+SUBS('07-08 Teamsheets'!$S$2:$Z$88,$A172,'07-08 Teamsheets'!$C$2:$C$88,AZ$1)+APPS('11-12 Teamsheets'!$H$2:$R$119,$A172,'11-12 Teamsheets'!$C$2:$C$119,AZ$1)+SUBS('11-12 Teamsheets'!$S$2:$Z$119,$A172,'11-12 Teamsheets'!$C$2:$C$119,AZ$1)+APPS('12-13 Teamsheets'!$H$2:$R$126,$A172,'12-13 Teamsheets'!$C$2:$C$126,AZ$1)+SUBS('12-13 Teamsheets'!$S$2:$Z$126,$A172,'12-13 Teamsheets'!$C$2:$C$126,AZ$1)+APPS('13-14 Teamsheets'!$H$2:$R$132,$A172,'13-14 Teamsheets'!$C$2:$C$132,AZ$1)+SUBS('13-14 Teamsheets'!$S$2:$Z$132,$A172,'13-14 Teamsheets'!$C$2:$C$132,AZ$1)+APPS('14-15 Teamsheets'!$H$2:$R$136,$A172,'14-15 Teamsheets'!$C$2:$C$136,AZ$1)+SUBS('14-15 Teamsheets'!$S$2:$Z$136,$A172,'14-15 Teamsheets'!$C$2:$C$136,AZ$1)+APPS('08-09 Teamsheets'!$H$2:$R$92,$A172,'08-09 Teamsheets'!$C$2:$C$92,BE$1)+APPS('09-10 Teamsheets'!$H$2:$R$98,$A172,'09-10 Teamsheets'!$C$2:$C$98,BE$1)+SUBS('08-09 Teamsheets'!$S$2:$Z$92,$A172,'08-09 Teamsheets'!$C$2:$C$92,BE$1)+SUBS('09-10 Teamsheets'!$S$2:$Z$98,$A172,'09-10 Teamsheets'!$C$2:$C$98,BE$1)+APPS('10-11 Teamsheets'!$H$2:$R$107,$A172,'10-11 Teamsheets'!$C$2:$C$107,BE$1)+SUBS('10-11 Teamsheets'!$S$2:$Z$107,$A172,'10-11 Teamsheets'!$C$2:$C$107,BE$1)+APPS('11-12 Teamsheets'!$H$2:$R$119,$A172,'11-12 Teamsheets'!$C$2:$C$119,BE$1)+SUBS('11-12 Teamsheets'!$S$2:$Z$119,$A172,'11-12 Teamsheets'!$C$2:$C$119,BE$1)+APPS('12-13 Teamsheets'!$H$2:$R$126,$A172,'12-13 Teamsheets'!$C$2:$C$126,BE$1)+SUBS('12-13 Teamsheets'!$S$2:$Z$126,$A172,'12-13 Teamsheets'!$C$2:$C$126,BE$1)+APPS('13-14 Teamsheets'!$H$2:$R$132,$A172,'13-14 Teamsheets'!$C$2:$C$132,BE$1)+SUBS('13-14 Teamsheets'!$S$2:$Z$132,$A172,'13-14 Teamsheets'!$C$2:$C$132,BE$1)+APPS('14-15 Teamsheets'!$H$2:$R$136,$A172,'14-15 Teamsheets'!$C$2:$C$136,BE$1)+SUBS('14-15 Teamsheets'!$S$2:$Z$136,$A172,'14-15 Teamsheets'!$C$2:$C$136,BE$1)</f>
        <v>0</v>
      </c>
      <c r="BW172" s="27">
        <f>APPS('07-08 Teamsheets'!$H$2:$R$88,$A172,'07-08 Teamsheets'!$C$2:$C$88,BJ$1)+APPS('08-09 Teamsheets'!$H$2:$R$92,$A172,'08-09 Teamsheets'!$C$2:$C$92,BJ$1)+APPS('09-10 Teamsheets'!$H$2:$R$98,$A172,'09-10 Teamsheets'!$C$2:$C$98,BJ$1)+SUBS('07-08 Teamsheets'!$S$2:$Z$88,$A172,'07-08 Teamsheets'!$C$2:$C$88,BJ$1)+SUBS('08-09 Teamsheets'!$S$2:$Z$92,$A172,'08-09 Teamsheets'!$C$2:$C$92,BJ$1)+SUBS('09-10 Teamsheets'!$S$2:$Z$98,$A172,'09-10 Teamsheets'!$C$2:$C$98,BJ$1)+APPS('10-11 Teamsheets'!$H$2:$R$107,$A172,'10-11 Teamsheets'!$C$2:$C$107,BJ$1)+SUBS('10-11 Teamsheets'!$S$2:$Z$107,$A172,'10-11 Teamsheets'!$C$2:$C$107,BJ$1)+APPS('11-12 Teamsheets'!$H$2:$R$119,$A172,'11-12 Teamsheets'!$C$2:$C$119,BJ$1)+SUBS('11-12 Teamsheets'!$S$2:$Z$111,$A172,'11-12 Teamsheets'!$C$2:$C$119,BJ$1)+APPS('12-13 Teamsheets'!$H$2:$R$126,$A172,'12-13 Teamsheets'!$C$2:$C$126,BJ$1)+SUBS('12-13 Teamsheets'!$S$2:$Z$118,$A172,'12-13 Teamsheets'!$C$2:$C$126,BJ$1)+APPS('13-14 Teamsheets'!$H$2:$R$132,$A172,'13-14 Teamsheets'!$C$2:$C$132,BJ$1)+SUBS('13-14 Teamsheets'!$S$2:$Z$124,$A172,'13-14 Teamsheets'!$C$2:$C$132,BJ$1)+APPS('14-15 Teamsheets'!$H$2:$R$136,$A172,'14-15 Teamsheets'!$C$2:$C$136,BJ$1)+SUBS('14-15 Teamsheets'!$S$2:$Z$128,$A172,'14-15 Teamsheets'!$C$2:$C$136,BJ$1)</f>
        <v>2</v>
      </c>
      <c r="BX172" s="27">
        <f>APPS('07-08 Teamsheets'!$H$2:$R$88,$A172,'07-08 Teamsheets'!$C$2:$C$88,BO$1)+APPS('08-09 Teamsheets'!$H$2:$R$92,$A172,'08-09 Teamsheets'!$C$2:$C$92,BO$1)+APPS('09-10 Teamsheets'!$H$2:$R$98,$A172,'09-10 Teamsheets'!$C$2:$C$98,BO$1)+SUBS('07-08 Teamsheets'!$S$2:$Z$88,$A172,'07-08 Teamsheets'!$C$2:$C$88,BO$1)+SUBS('08-09 Teamsheets'!$S$2:$Z$92,$A172,'08-09 Teamsheets'!$C$2:$C$92,BO$1)+SUBS('09-10 Teamsheets'!$S$2:$Z$98,$A172,'09-10 Teamsheets'!$C$2:$C$98,BO$1)+APPS('10-11 Teamsheets'!$H$2:$R$107,$A172,'10-11 Teamsheets'!$C$2:$C$107,BO$1)+SUBS('10-11 Teamsheets'!$S$2:$Z$107,$A172,'10-11 Teamsheets'!$C$2:$C$107,BO$1)+APPS('11-12 Teamsheets'!$H$2:$R$119,$A172,'11-12 Teamsheets'!$C$2:$C$119,BO$1)+SUBS('11-12 Teamsheets'!$S$2:$Z$119,$A172,'11-12 Teamsheets'!$C$2:$C$119,BO$1)+APPS('12-13 Teamsheets'!$H$2:$R$126,$A172,'12-13 Teamsheets'!$C$2:$C$126,BO$1)+SUBS('12-13 Teamsheets'!$S$2:$Z$126,$A172,'12-13 Teamsheets'!$C$2:$C$126,BO$1)+APPS('13-14 Teamsheets'!$H$2:$R$132,$A172,'13-14 Teamsheets'!$C$2:$C$132,BO$1)+SUBS('13-14 Teamsheets'!$S$2:$Z$132,$A172,'13-14 Teamsheets'!$C$2:$C$132,BO$1)+APPS('14-15 Teamsheets'!$H$2:$R$136,$A172,'14-15 Teamsheets'!$C$2:$C$136,BO$1)+SUBS('14-15 Teamsheets'!$S$2:$Z$136,$A172,'14-15 Teamsheets'!$C$2:$C$136,BO$1)</f>
        <v>2</v>
      </c>
      <c r="BY172" s="28">
        <f t="shared" si="55"/>
        <v>17</v>
      </c>
      <c r="BZ172" s="27" t="str">
        <f>(APPS('05-06 Teamsheets'!$H$2:$R$71,$A172) + APPS('06-07 Teamsheets'!$H$2:$R$83,$A172) +APPS('07-08 Teamsheets'!$H$2:$R$88,$A172) + APPS('08-09 Teamsheets'!$H$2:$R$92,$A172)+APPS('09-10 Teamsheets'!$H$2:$R$98,$A172)+APPS('10-11 Teamsheets'!$H$2:$R$107,$A172)+APPS('11-12 Teamsheets'!$H$2:$R$119,$A172)+APPS('12-13 Teamsheets'!$H$2:$R$126,$A172)+APPS('13-14 Teamsheets'!$H$2:$R$132,$A172)+APPS('14-15 Teamsheets'!$H$2:$R$136,$A172)) &amp; "(" &amp; (SUBS('05-06 Teamsheets'!$S$2:$W$71,$A172)+SUBS('06-07 Teamsheets'!$S$2:$Z$83,$A172)+SUBS('07-08 Teamsheets'!$S$2:$Z$88,$A172) +SUBS('08-09 Teamsheets'!$S$2:$Z$92,$A172)+SUBS('09-10 Teamsheets'!$S$2:$Z$98,$A172)+SUBS('10-11 Teamsheets'!$S$2:$Z$107,$A172)+SUBS('11-12 Teamsheets'!$S$2:$Z$119,$A172)+SUBS('12-13 Teamsheets'!$S$2:$Z$126,$A172)+SUBS('13-14 Teamsheets'!$S$2:$Z$132,$A172)+SUBS('14-15 Teamsheets'!$S$2:$Z$136,$A172)) &amp; ")"</f>
        <v>78(11)</v>
      </c>
      <c r="CA172" s="28">
        <f t="shared" si="56"/>
        <v>89</v>
      </c>
      <c r="CB172" s="71">
        <f>GOALS('05-06 Teamsheets'!$H$2:$W$71,$A172,'05-06 Teamsheets'!$C$2:$C$71,B$1)+GOALS('06-07 Teamsheets'!$H$2:$Z$83,$A172,'06-07 Teamsheets'!$C$2:$C$83,G$1)+GOALS('07-08 Teamsheets'!$H$2:$Z$88,$A172,'07-08 Teamsheets'!$C$2:$C$88,L$1)+GOALS('08-09 Teamsheets'!$H$2:$Z$92,$A172,'08-09 Teamsheets'!$C$2:$C$92,Q$1)+GOALS('09-10 Teamsheets'!$H$2:$Z$98,$A172,'09-10 Teamsheets'!$C$2:$C$98,Q$1)+GOALS('10-11 Teamsheets'!$H$2:$Z$107,$A172,'10-11 Teamsheets'!$C$2:$C$107,Q$1)+GOALS('11-12 Teamsheets'!$H$2:$Z$119,$A172,'11-12 Teamsheets'!$C$2:$C$119,Q$1)+GOALS('12-13 Teamsheets'!$H$2:$Z$126,$A172,'12-13 Teamsheets'!$C$2:$C$126,Q$1)+GOALS('13-14 Teamsheets'!$H$2:$Z$132,$A172,'13-14 Teamsheets'!$C$2:$C$132,Q$1)+GOALS('14-15 Teamsheets'!$H$2:$Z$136,$A172,'14-15 Teamsheets'!$C$2:$C$136,Q$1)</f>
        <v>5</v>
      </c>
      <c r="CC172" s="27">
        <f>GOALS('05-06 Teamsheets'!$H$2:$W$71,$A172,'05-06 Teamsheets'!$C$2:$C$71,V$1)+GOALS('05-06 Teamsheets'!$H$2:$W$71,$A172,'05-06 Teamsheets'!$C$2:$C$71,AA$1)+GOALS('06-07 Teamsheets'!$H$2:$Z$83,$A172,'06-07 Teamsheets'!$C$2:$C$83,AF$1)+GOALS('06-07 Teamsheets'!$H$2:$Z$83,$A172,'06-07 Teamsheets'!$C$2:$C$83,AK$1)+GOALS('07-08 Teamsheets'!$H$2:$Z$88,$A172,'07-08 Teamsheets'!$C$2:$C$88,AP$1)+GOALS('07-08 Teamsheets'!$H$2:$Z$88,$A172,'07-08 Teamsheets'!$C$2:$C$88,AU$1)+GOALS('07-08 Teamsheets'!$H$2:$Z$88,$A172,'07-08 Teamsheets'!$C$2:$C$88,AZ$1)+GOALS('11-12 Teamsheets'!$H$2:$Z$119,$A172,'11-12 Teamsheets'!$C$2:$C$119,AZ$1)+GOALS('12-13 Teamsheets'!$H$2:$Z$120,$A172,'12-13 Teamsheets'!$C$2:$C$120,AZ$1)+GOALS('13-14 Teamsheets'!$H$2:$Z$126,$A172,'13-14 Teamsheets'!$C$2:$C$126,AZ$1)+GOALS('14-15 Teamsheets'!$H$2:$Z$130,$A172,'14-15 Teamsheets'!$C$2:$C$130,AZ$1)+GOALS('08-09 Teamsheets'!$H$2:$Z$92,$A172,'08-09 Teamsheets'!$C$2:$C$92,BE$1)+GOALS('09-10 Teamsheets'!$H$2:$Z$98,$A172,'09-10 Teamsheets'!$C$2:$C$98,BE$1)+GOALS('10-11 Teamsheets'!$H$2:$Z$107,$A172,'10-11 Teamsheets'!$C$2:$C$107,BE$1)+GOALS('11-12 Teamsheets'!$H$2:$Z$119,$A172,'11-12 Teamsheets'!$C$2:$C$119,BE$1)+GOALS('12-13 Teamsheets'!$H$2:$Z$126,$A172,'12-13 Teamsheets'!$C$2:$C$126,BE$1)+GOALS('13-14 Teamsheets'!$H$2:$Z$132,$A172,'13-14 Teamsheets'!$C$2:$C$132,BE$1)+GOALS('14-15 Teamsheets'!$H$2:$Z$136,$A172,'14-15 Teamsheets'!$C$2:$C$136,BE$1)</f>
        <v>0</v>
      </c>
      <c r="CD172" s="27">
        <f>GOALS('07-08 Teamsheets'!$H$2:$Z$88,$A172,'07-08 Teamsheets'!$C$2:$C$88,BJ$1)
+GOALS('08-09 Teamsheets'!$H$2:$Z$92,$A172,'08-09 Teamsheets'!$C$2:$C$92,BJ$1)
+GOALS('09-10 Teamsheets'!$H$2:$Z$98,$A172,'09-10 Teamsheets'!$C$2:$C$98,BJ$1)
+GOALS('10-11 Teamsheets'!$H$2:$Z$107,$A172,'10-11 Teamsheets'!$C$2:$C$107,BJ$1)
+GOALS('11-12 Teamsheets'!$H$2:$Z$119,$A172,'11-12 Teamsheets'!$C$2:$C$119,BJ$1)
+GOALS('12-13 Teamsheets'!$H$2:$Z$124,$A172,'12-13 Teamsheets'!$C$2:$C$124,BJ$1)+GOALS('13-14 Teamsheets'!$H$2:$Z$130,$A172,'13-14 Teamsheets'!$C$2:$C$130,BJ$1)+GOALS('14-15 Teamsheets'!$H$2:$Z$134,$A172,'14-15 Teamsheets'!$C$2:$C$134,BJ$1)
+GOALS('07-08 Teamsheets'!$H$2:$Z$88,$A172,'07-08 Teamsheets'!$C$2:$C$88,BO$1)
+GOALS('08-09 Teamsheets'!$H$2:$Z$92,$A172,'08-09 Teamsheets'!$C$2:$C$92,BO$1)
+GOALS('09-10 Teamsheets'!$H$2:$Z$98,$A172,'09-10 Teamsheets'!$C$2:$C$98,BO$1)
+GOALS('10-11 Teamsheets'!$H$2:$Z$107,$A172,'10-11 Teamsheets'!$C$2:$C$107,BO$1)
+GOALS('11-12 Teamsheets'!$H$2:$Z$119,$A172,'11-12 Teamsheets'!$C$2:$C$119,BO$1)
+GOALS('12-13 Teamsheets'!$H$2:$Z$126,$A172,'12-13 Teamsheets'!$C$2:$C$126,BO$1)+GOALS('13-14 Teamsheets'!$H$2:$Z$132,$A172,'13-14 Teamsheets'!$C$2:$C$132,BO$1)+GOALS('14-15 Teamsheets'!$H$2:$Z$136,$A172,'14-15 Teamsheets'!$C$2:$C$136,BO$1)</f>
        <v>0</v>
      </c>
      <c r="CE172" s="28">
        <f t="shared" si="57"/>
        <v>0</v>
      </c>
      <c r="CF172" s="27" t="str">
        <f>(GOALS('05-06 Teamsheets'!$H$2:$R$71,$A172) +GOALS('06-07 Teamsheets'!$H$2:$R$83,$A172) +  GOALS('07-08 Teamsheets'!$H$2:$R$88,$A172) + GOALS('08-09 Teamsheets'!$H$2:$R$92,$A172)+GOALS('09-10 Teamsheets'!$H$2:$R$98,$A172)+GOALS('10-11 Teamsheets'!$H$2:$R$107,$A172)+GOALS('11-12 Teamsheets'!$H$2:$R$119,$A172)+GOALS('12-13 Teamsheets'!$H$2:$R$126,$A172)+GOALS('13-14 Teamsheets'!$H$2:$R$132,$A172)+GOALS('14-15 Teamsheets'!$H$2:$R$136,$A172)) &amp; "(" &amp; (GOALS('05-06 Teamsheets'!$S$2:$W$71,$A172)+GOALS('06-07 Teamsheets'!$S$2:$Z$83,$A172)+GOALS('07-08 Teamsheets'!$S$2:$Z$88,$A172)+GOALS('08-09 Teamsheets'!$S$2:$Z$92,$A172)+GOALS('09-10 Teamsheets'!$S$2:$Z$98,$A172)+GOALS('10-11 Teamsheets'!$S$2:$Z$107,$A172)+GOALS('11-12 Teamsheets'!$S$2:$Z$119,$A172)+GOALS('12-13 Teamsheets'!$S$2:$Z$126,$A172)+GOALS('13-14 Teamsheets'!$S$2:$Z$132,$A172)+GOALS('14-15 Teamsheets'!$S$2:$Z$136,$A172)) &amp; ")"</f>
        <v>5(0)</v>
      </c>
      <c r="CG172" s="28">
        <f t="shared" si="58"/>
        <v>5</v>
      </c>
      <c r="CH172" s="71">
        <f t="shared" si="35"/>
        <v>0</v>
      </c>
      <c r="CI172" s="83">
        <f t="shared" si="36"/>
        <v>0</v>
      </c>
      <c r="CJ172" s="77">
        <f t="shared" si="37"/>
        <v>0</v>
      </c>
      <c r="CK172" s="74" t="str">
        <f>(CARDS('05-06 Teamsheets'!$H$2:$W$71,$A172,$CX$2)+CARDS('06-07 Teamsheets'!$H$2:$Z$83,$A172,$CX$2)+CARDS('07-08 Teamsheets'!$H$2:$Z$88,$A172,$CX$2)+CARDS('08-09 Teamsheets'!$H$2:$Z$92,$A172,$CX$2)+CARDS('09-10 Teamsheets'!$H$2:$Z$98,$A172,$CX$2)+CARDS('10-11 Teamsheets'!$H$2:$Z$107,$A172,$CX$2)+CARDS('11-12 Teamsheets'!$H$2:$Z$119,$A172,$CX$2)+CARDS('12-13 Teamsheets'!$H$2:$Z$126,$A172,$CX$2)+CARDS('13-14 Teamsheets'!$H$2:$Z$130,$A172,$CX$2)) &amp; "(" &amp; (CARDS('05-06 Teamsheets'!$H$2:$W$71,$A172,$CX$3)+CARDS('06-07 Teamsheets'!$H$2:$Z$83,$A172,$CX$3)+CARDS('07-08 Teamsheets'!$H$2:$Z$88,$A172,$CX$3)+CARDS('08-09 Teamsheets'!$H$2:$Z$92,$A172,$CX$3)+CARDS('09-10 Teamsheets'!$H$2:$Z$98,$A172,$CX$3)+CARDS('10-11 Teamsheets'!$H$2:$Z$107,$A172,$CX$3)+CARDS('11-12 Teamsheets'!$H$2:$Z$119,$A172,$CX$3)+CARDS('13-14 Teamsheets'!$H$2:$Z$130,$A172,$CX$3)) &amp; ")"</f>
        <v>7(0)</v>
      </c>
      <c r="CL172" s="28">
        <f t="shared" si="53"/>
        <v>5295</v>
      </c>
      <c r="CM172" s="28">
        <f t="shared" si="59"/>
        <v>1477</v>
      </c>
      <c r="CN172" s="77">
        <f t="shared" si="54"/>
        <v>6772</v>
      </c>
      <c r="CO172" s="28">
        <f t="shared" si="51"/>
        <v>76.089887640449433</v>
      </c>
      <c r="CP172" s="28">
        <f t="shared" si="52"/>
        <v>5.6179775280898875E-2</v>
      </c>
      <c r="CQ172" s="77">
        <f t="shared" si="24"/>
        <v>1354.4</v>
      </c>
      <c r="CS172" s="71">
        <f t="shared" si="48"/>
        <v>23</v>
      </c>
      <c r="CT172" s="83">
        <f t="shared" si="49"/>
        <v>19</v>
      </c>
      <c r="CU172" s="77">
        <f t="shared" si="50"/>
        <v>32</v>
      </c>
    </row>
    <row r="173" spans="1:102" x14ac:dyDescent="0.2">
      <c r="A173" s="26" t="s">
        <v>7</v>
      </c>
      <c r="B173" s="27" t="s">
        <v>1635</v>
      </c>
      <c r="C173" s="27" t="s">
        <v>1635</v>
      </c>
      <c r="D173" s="27">
        <v>0</v>
      </c>
      <c r="E173" s="27" t="s">
        <v>1635</v>
      </c>
      <c r="F173" s="82">
        <v>0</v>
      </c>
      <c r="G173" s="27" t="s">
        <v>1635</v>
      </c>
      <c r="H173" s="27" t="s">
        <v>1635</v>
      </c>
      <c r="I173" s="27">
        <v>0</v>
      </c>
      <c r="J173" s="27" t="s">
        <v>1635</v>
      </c>
      <c r="K173" s="82">
        <v>0</v>
      </c>
      <c r="L173" s="27" t="s">
        <v>1635</v>
      </c>
      <c r="M173" s="27" t="s">
        <v>1635</v>
      </c>
      <c r="N173" s="27">
        <v>0</v>
      </c>
      <c r="O173" s="27" t="s">
        <v>1635</v>
      </c>
      <c r="P173" s="82">
        <v>0</v>
      </c>
      <c r="Q173" s="27" t="str">
        <f>(APPS('08-09 Teamsheets'!$H$2:$R$92,$A173,'08-09 Teamsheets'!$C$2:$C$92,Q$1)+APPS('09-10 Teamsheets'!$H$2:$R$98,$A173,'09-10 Teamsheets'!$C$2:$C$98,Q$1)+APPS('10-11 Teamsheets'!$H$2:$R$107,$A173,'10-11 Teamsheets'!$C$2:$C$107,Q$1)+APPS('11-12 Teamsheets'!$H$2:$R$119,$A173,'11-12 Teamsheets'!$C$2:$C$119,Q$1)+APPS('12-13 Teamsheets'!$H$2:$R$126,$A173,'12-13 Teamsheets'!$C$2:$C$126,Q$1)+APPS('13-14 Teamsheets'!$H$2:$R$132,$A173,'13-14 Teamsheets'!$C$2:$C$132,Q$1)+APPS('14-15 Teamsheets'!$H$2:$R$136,$A173,'14-15 Teamsheets'!$C$2:$C$136,Q$1)) &amp; "(" &amp; (SUBS('08-09 Teamsheets'!$S$2:$Z$92,$A173,'08-09 Teamsheets'!$C$2:$C$92,Q$1)+SUBS('09-10 Teamsheets'!$S$2:$Z$98,$A173,'09-10 Teamsheets'!$C$2:$C$98,Q$1)+SUBS('10-11 Teamsheets'!$S$2:$Z$107,$A173,'10-11 Teamsheets'!$C$2:$C$107,Q$1)+SUBS('11-12 Teamsheets'!$S$2:$Z$119,$A173,'11-12 Teamsheets'!$C$2:$C$119,Q$1)+SUBS('12-13 Teamsheets'!$S$2:$Z$126,$A173,'12-13 Teamsheets'!$C$2:$C$126,Q$1)+SUBS('13-14 Teamsheets'!$S$2:$Z$132,$A173,'13-14 Teamsheets'!$C$2:$C$132,Q$1)+SUBS('14-15 Teamsheets'!$S$2:$Z$136,$A173,'14-15 Teamsheets'!$C$2:$C$136,Q$1)) &amp; ")"</f>
        <v>28(0)</v>
      </c>
      <c r="R173" s="27" t="str">
        <f>(GOALS('08-09 Teamsheets'!$H$2:$R$92,$A173,'08-09 Teamsheets'!$C$2:$C$92,Q$1)+GOALS('09-10 Teamsheets'!$H$2:$R$98,$A173,'09-10 Teamsheets'!$C$2:$C$98,Q$1)+GOALS('10-11 Teamsheets'!$H$2:$R$107,$A173,'10-11 Teamsheets'!$C$2:$C$107,Q$1)+GOALS('11-12 Teamsheets'!$H$2:$R$119,$A173,'11-12 Teamsheets'!$C$2:$C$119,Q$1)+GOALS('12-13 Teamsheets'!$H$2:$R$126,$A173,'12-13 Teamsheets'!$C$2:$C$126,Q$1)+GOALS('13-14 Teamsheets'!$H$2:$R$132,$A173,'13-14 Teamsheets'!$C$2:$C$132,Q$1)+GOALS('14-15 Teamsheets'!$H$2:$R$136,$A173,'14-15 Teamsheets'!$C$2:$C$136,Q$1)) &amp; "(" &amp; (GOALS('08-09 Teamsheets'!$S$2:$Z$92,$A173,'08-09 Teamsheets'!$C$2:$C$92,Q$1)+GOALS('09-10 Teamsheets'!$S$2:$Z$98,$A173,'09-10 Teamsheets'!$C$2:$C$98,Q$1)+GOALS('10-11 Teamsheets'!$S$2:$Z$107,$A173,'10-11 Teamsheets'!$C$2:$C$107,Q$1)+GOALS('11-12 Teamsheets'!$S$2:$Z$119,$A173,'11-12 Teamsheets'!$C$2:$C$119,Q$1)+GOALS('12-13 Teamsheets'!$S$2:$Z$126,$A173,'12-13 Teamsheets'!$C$2:$C$126,Q$1)+GOALS('13-14 Teamsheets'!$S$2:$Z$132,$A173,'13-14 Teamsheets'!$C$2:$C$132,Q$1)+GOALS('14-15 Teamsheets'!$S$2:$Z$136,$A173,'14-15 Teamsheets'!$C$2:$C$136,Q$1)) &amp; ")"</f>
        <v>0(0)</v>
      </c>
      <c r="S173" s="27">
        <f>Clean_sheet('08-09 Teamsheets'!$C$2:$H$92,$A173,Q$1)+Clean_sheet('09-10 Teamsheets'!$C$2:$H$98,$A173,Q$1)+Clean_sheet('10-11 Teamsheets'!$C$2:$H$107,$A173,Q$1)+Clean_sheet('11-12 Teamsheets'!$C$2:$H$119,$A173,Q$1)+Clean_sheet('12-13 Teamsheets'!$C$2:$H$126,$A173,Q$1)+Clean_sheet('13-14 Teamsheets'!$C$2:$H$132,$A173,Q$1)+Clean_sheet('14-15 Teamsheets'!$C$2:$H$136,$A173,Q$1)</f>
        <v>0</v>
      </c>
      <c r="T173" s="27" t="str">
        <f>(CARDS('08-09 Teamsheets'!$H$2:$Z$92,$A173,$CX$2,'08-09 Teamsheets'!$C$2:$C$92,Q$1)+CARDS('09-10 Teamsheets'!$H$2:$Z$98,$A173,$CX$2,'09-10 Teamsheets'!$C$2:$C$98,Q$1)+CARDS('10-11 Teamsheets'!$H$2:$Z$107,$A173,$CX$2,'10-11 Teamsheets'!$C$2:$C$107,Q$1)+CARDS('11-12 Teamsheets'!$H$2:$Z$119,$A173,$CX$2,'11-12 Teamsheets'!$C$2:$C$119,Q$1)+CARDS('12-13 Teamsheets'!$H$2:$Z$126,$A173,$CX$2,'12-13 Teamsheets'!$C$2:$C$126,Q$1)+CARDS('13-14 Teamsheets'!$H$2:$Z$132,$A173,$CX$2,'13-14 Teamsheets'!$C$2:$C$132,Q$1)+CARDS('14-15 Teamsheets'!$H$2:$Z$136,$A173,$CX$2,'14-15 Teamsheets'!$C$2:$C$136,Q$1)) &amp; "(" &amp; (CARDS('08-09 Teamsheets'!$H$2:$Z$92,$A173,$CX$3,'08-09 Teamsheets'!$C$2:$C$92,Q$1)+CARDS('09-10 Teamsheets'!$H$2:$Z$98,$A173,$CX$3,'09-10 Teamsheets'!$C$2:$C$98,Q$1)+CARDS('10-11 Teamsheets'!$H$2:$Z$107,$A173,$CX$3,'10-11 Teamsheets'!$C$2:$C$107,Q$1)+CARDS('11-12 Teamsheets'!$H$2:$Z$119,$A173,$CX$3,'11-12 Teamsheets'!$C$2:$C$119,Q$1)+CARDS('12-13 Teamsheets'!$H$2:$Z$126,$A173,$CX$3,'12-13 Teamsheets'!$C$2:$C$126,Q$1)+CARDS('13-14 Teamsheets'!$H$2:$Z$132,$A173,$CX$3,'13-14 Teamsheets'!$C$2:$C$132,Q$1)+CARDS('14-15 Teamsheets'!$H$2:$Z$136,$A173,$CX$3,'14-15 Teamsheets'!$C$2:$C$136,Q$1)) &amp; ")"</f>
        <v>2(0)</v>
      </c>
      <c r="U173" s="82">
        <f>MINS_PLAYED('08-09 Teamsheets'!$H$2:$R$92,$A173,'08-09 Teamsheets'!$C$2:$C$92,Q$1)+MINS_PLAYED('09-10 Teamsheets'!$H$2:$R$98,$A173,'09-10 Teamsheets'!$C$2:$C$98,Q$1)+ MINS_AS_SUB('08-09 Teamsheets'!$S$2:$Z$92,$A173,'08-09 Teamsheets'!$C$2:$C$92,Q$1)+ MINS_AS_SUB('09-10 Teamsheets'!$S$2:$Z$98,$A173,'09-10 Teamsheets'!$C$2:$C$98,Q$1)+MINS_PLAYED('10-11 Teamsheets'!$H$2:$R$107,$A173,'10-11 Teamsheets'!$C$2:$C$107,Q$1)+MINS_AS_SUB('10-11 Teamsheets'!$S$2:$Z$107,$A173,'10-11 Teamsheets'!$C$2:$C$107,Q$1)+MINS_PLAYED('11-12 Teamsheets'!$H$2:$R$119,$A173,'11-12 Teamsheets'!$C$2:$C$119,Q$1)+MINS_AS_SUB('11-12 Teamsheets'!$S$2:$Z$119,$A173,'11-12 Teamsheets'!$C$2:$C$119,Q$1)+MINS_PLAYED('12-13 Teamsheets'!$H$2:$R$126,$A173,'12-13 Teamsheets'!$C$2:$C$126,Q$1)+MINS_AS_SUB('12-13 Teamsheets'!$S$2:$Z$126,$A173,'12-13 Teamsheets'!$C$2:$C$126,Q$1)+MINS_PLAYED('13-14 Teamsheets'!$H$2:$R$132,$A173,'13-14 Teamsheets'!$C$2:$C$132,Q$1)+MINS_AS_SUB('13-14 Teamsheets'!$S$2:$Z$132,$A173,'13-14 Teamsheets'!$C$2:$C$132,Q$1)+MINS_PLAYED('14-15 Teamsheets'!$H$2:$R$136,$A173,'14-15 Teamsheets'!$C$2:$C$136,Q$1)+MINS_AS_SUB('14-15 Teamsheets'!$S$2:$Z$136,$A173,'14-15 Teamsheets'!$C$2:$C$136,Q$1)</f>
        <v>2482</v>
      </c>
      <c r="V173" s="27" t="s">
        <v>1635</v>
      </c>
      <c r="W173" s="27" t="s">
        <v>1635</v>
      </c>
      <c r="X173" s="27">
        <v>0</v>
      </c>
      <c r="Y173" s="27" t="s">
        <v>1635</v>
      </c>
      <c r="Z173" s="82">
        <v>0</v>
      </c>
      <c r="AA173" s="27" t="s">
        <v>1635</v>
      </c>
      <c r="AB173" s="27" t="s">
        <v>1635</v>
      </c>
      <c r="AC173" s="27">
        <v>0</v>
      </c>
      <c r="AD173" s="27" t="s">
        <v>1635</v>
      </c>
      <c r="AE173" s="82">
        <v>0</v>
      </c>
      <c r="AF173" s="27" t="s">
        <v>1635</v>
      </c>
      <c r="AG173" s="27" t="s">
        <v>1635</v>
      </c>
      <c r="AH173" s="27">
        <v>0</v>
      </c>
      <c r="AI173" s="27" t="s">
        <v>1635</v>
      </c>
      <c r="AJ173" s="82">
        <v>0</v>
      </c>
      <c r="AK173" s="27" t="s">
        <v>1635</v>
      </c>
      <c r="AL173" s="27" t="s">
        <v>1635</v>
      </c>
      <c r="AM173" s="27">
        <v>0</v>
      </c>
      <c r="AN173" s="27" t="s">
        <v>1635</v>
      </c>
      <c r="AO173" s="82">
        <v>0</v>
      </c>
      <c r="AP173" s="27" t="s">
        <v>1635</v>
      </c>
      <c r="AQ173" s="27" t="s">
        <v>1635</v>
      </c>
      <c r="AR173" s="27">
        <v>0</v>
      </c>
      <c r="AS173" s="27" t="s">
        <v>1635</v>
      </c>
      <c r="AT173" s="82">
        <v>0</v>
      </c>
      <c r="AU173" s="27" t="s">
        <v>1635</v>
      </c>
      <c r="AV173" s="27" t="s">
        <v>1635</v>
      </c>
      <c r="AW173" s="27">
        <v>0</v>
      </c>
      <c r="AX173" s="27" t="s">
        <v>1635</v>
      </c>
      <c r="AY173" s="82">
        <v>0</v>
      </c>
      <c r="AZ173" s="27" t="str">
        <f>(APPS('07-08 Teamsheets'!$H$2:$R$88,$A173,'07-08 Teamsheets'!$C$2:$C$88,AZ$1)+APPS('11-12 Teamsheets'!$H$2:$R$119,$A173,'11-12 Teamsheets'!$C$2:$C$119,AZ$1)+APPS('12-13 Teamsheets'!$H$2:$R$126,$A173,'12-13 Teamsheets'!$C$2:$C$126,AZ$1)+APPS('13-14 Teamsheets'!$H$2:$R$132,$A173,'13-14 Teamsheets'!$C$2:$C$132,AZ$1)+APPS('14-15 Teamsheets'!$H$2:$R$136,$A173,'14-15 Teamsheets'!$C$2:$C$136,AZ$1)) &amp; "(" &amp; (SUBS('07-08 Teamsheets'!$S$2:$Z$88,$A173,'07-08 Teamsheets'!$C$2:$C$88,AZ$1)+SUBS('11-12 Teamsheets'!$S$2:$Z$119,$A173,'11-12 Teamsheets'!$C$2:$C$119,AZ$1)+SUBS('12-13 Teamsheets'!$S$2:$Z$126,$A173,'12-13 Teamsheets'!$C$2:$C$126,AZ$1)+SUBS('13-14 Teamsheets'!$S$2:$Z$132,$A173,'13-14 Teamsheets'!$C$2:$C$132,AZ$1)+SUBS('14-15 Teamsheets'!$S$2:$Z$136,$A173,'14-15 Teamsheets'!$C$2:$C$136,AZ$1)) &amp; ")"</f>
        <v>0(0)</v>
      </c>
      <c r="BA173" s="27" t="str">
        <f>(GOALS('07-08 Teamsheets'!$H$2:$R$88,$A173,'07-08 Teamsheets'!$C$2:$C$88,AZ$1)+GOALS('11-12 Teamsheets'!$H$2:$R$119,$A173,'11-12 Teamsheets'!$C$2:$C$119,AZ$1)+GOALS('12-13 Teamsheets'!$H$2:$R$126,$A173,'12-13 Teamsheets'!$C$2:$C$126,AZ$1)+GOALS('13-14 Teamsheets'!$H$2:$R$132,$A173,'13-14 Teamsheets'!$C$2:$C$132,AZ$1)+GOALS('14-15 Teamsheets'!$H$2:$R$136,$A173,'14-15 Teamsheets'!$C$2:$C$136,AZ$1)) &amp; "(" &amp; (GOALS('07-08 Teamsheets'!$S$2:$Z$88,$A173,'07-08 Teamsheets'!$C$2:$C$88,AZ$1)+GOALS('11-12 Teamsheets'!$S$2:$Z$119,$A173,'11-12 Teamsheets'!$C$2:$C$119,AZ$1)+GOALS('12-13 Teamsheets'!$S$2:$Z$126,$A173,'12-13 Teamsheets'!$C$2:$C$126,AZ$1)+GOALS('13-14 Teamsheets'!$S$2:$Z$132,$A173,'13-14 Teamsheets'!$C$2:$C$132,AZ$1)+GOALS('14-15 Teamsheets'!$S$2:$Z$136,$A173,'14-15 Teamsheets'!$C$2:$C$136,AZ$1)) &amp; ")"</f>
        <v>0(0)</v>
      </c>
      <c r="BB173" s="27">
        <f>Clean_sheet('07-08 Teamsheets'!$C$2:$H$92,$A173,AZ$1)+Clean_sheet('11-12 Teamsheets'!$C$2:$H$119,$A173,AZ$1)+Clean_sheet('12-13 Teamsheets'!$C$2:$H$126,$A173,AZ$1)+Clean_sheet('13-14 Teamsheets'!$C$2:$H$132,$A173,AZ$1)+Clean_sheet('14-15 Teamsheets'!$C$2:$H$136,$A173,AZ$1)</f>
        <v>0</v>
      </c>
      <c r="BC173" s="27" t="str">
        <f>(CARDS('07-08 Teamsheets'!$H$2:$Z$88,$A173,$CX$2,'07-08 Teamsheets'!$C$2:$C$88,AZ$1)+CARDS('11-12 Teamsheets'!$H$2:$Z$119,$A173,$CX$2,'11-12 Teamsheets'!$C$2:$C$119,AZ$1)+CARDS('12-13 Teamsheets'!$H$2:$Z$126,$A173,$CX$2,'12-13 Teamsheets'!$C$2:$C$126,AZ$1)+CARDS('13-14 Teamsheets'!$H$2:$Z$132,$A173,$CX$2,'13-14 Teamsheets'!$C$2:$C$132,AZ$1)+CARDS('14-15 Teamsheets'!$H$2:$Z$136,$A173,$CX$2,'14-15 Teamsheets'!$C$2:$C$136,AZ$1)) &amp; "(" &amp; (CARDS('07-08 Teamsheets'!$H$2:$Z$88,$A173,$CX$3,'07-08 Teamsheets'!$C$2:$C$88,AZ$1)+CARDS('11-12 Teamsheets'!$H$2:$Z$119,$A173,$CX$3,'11-12 Teamsheets'!$C$2:$C$119,AZ$1)+CARDS('12-13 Teamsheets'!$H$2:$Z$126,$A173,$CX$3,'12-13 Teamsheets'!$C$2:$C$126,AZ$1)+CARDS('13-14 Teamsheets'!$H$2:$Z$132,$A173,$CX$3,'13-14 Teamsheets'!$C$2:$C$132,AZ$1)+CARDS('14-15 Teamsheets'!$H$2:$Z$136,$A173,$CX$3,'14-15 Teamsheets'!$C$2:$C$136,AZ$1)) &amp; ")"</f>
        <v>0(0)</v>
      </c>
      <c r="BD173" s="82">
        <f>MINS_PLAYED('07-08 Teamsheets'!$H$2:$R$88,$A173,'07-08 Teamsheets'!$C$2:$C$88,AZ$1)+MINS_PLAYED('11-12 Teamsheets'!$H$2:$R$119,$A173,'11-12 Teamsheets'!$C$2:$C$119,AZ$1)+MINS_PLAYED('12-13 Teamsheets'!$H$2:$R$126,$A173,'12-13 Teamsheets'!$C$2:$C$126,AZ$1)+MINS_PLAYED('13-14 Teamsheets'!$H$2:$R$132,$A173,'13-14 Teamsheets'!$C$2:$C$132,AZ$1)+MINS_PLAYED('14-15 Teamsheets'!$H$2:$R$136,$A173,'14-15 Teamsheets'!$C$2:$C$136,AZ$1)+MINS_AS_SUB('07-08 Teamsheets'!$S$2:$Z$88,$A173,'07-08 Teamsheets'!$C$2:$C$88,AZ$1)+MINS_AS_SUB('11-12 Teamsheets'!$S$2:$Z$119,$A173,'11-12 Teamsheets'!$C$2:$C$119,AZ$1)+MINS_AS_SUB('12-13 Teamsheets'!$S$2:$Z$126,$A173,'12-13 Teamsheets'!$C$2:$C$126,AZ$1)+MINS_AS_SUB('13-14 Teamsheets'!$S$2:$Z$132,$A173,'13-14 Teamsheets'!$C$2:$C$132,AZ$1)+MINS_AS_SUB('14-15 Teamsheets'!$S$2:$Z$136,$A173,'14-15 Teamsheets'!$C$2:$C$136,AZ$1)</f>
        <v>0</v>
      </c>
      <c r="BE173" s="27" t="str">
        <f>(APPS('08-09 Teamsheets'!$H$2:$R$92,$A173,'08-09 Teamsheets'!$C$2:$C$92,BE$1)+APPS('09-10 Teamsheets'!$H$2:$R$98,$A173,'09-10 Teamsheets'!$C$2:$C$98,BE$1)+APPS('10-11 Teamsheets'!$H$2:$R$107,$A173,'10-11 Teamsheets'!$C$2:$C$107,BE$1)+APPS('11-12 Teamsheets'!$H$2:$R$119,$A173,'11-12 Teamsheets'!$C$2:$C$119,BE$1)+APPS('12-13 Teamsheets'!$H$2:$R$126,$A173,'12-13 Teamsheets'!$C$2:$C$126,BE$1)+APPS('13-14 Teamsheets'!$H$2:$R$132,$A173,'13-14 Teamsheets'!$C$2:$C$132,BE$1)+APPS('14-15 Teamsheets'!$H$2:$R$136,$A173,'14-15 Teamsheets'!$C$2:$C$136,BE$1)) &amp; "(" &amp; (SUBS('08-09 Teamsheets'!$S$2:$Z$92,$A173,'08-09 Teamsheets'!$C$2:$C$92,BE$1)+SUBS('09-10 Teamsheets'!$S$2:$Z$98,$A173,'09-10 Teamsheets'!$C$2:$C$98,BE$1)+SUBS('10-11 Teamsheets'!$S$2:$Z$107,$A173,'10-11 Teamsheets'!$C$2:$C$107,BE$1)+SUBS('11-12 Teamsheets'!$S$2:$Z$119,$A173,'11-12 Teamsheets'!$C$2:$C$119,BE$1)+SUBS('12-13 Teamsheets'!$S$2:$Z$126,$A173,'12-13 Teamsheets'!$C$2:$C$126,BE$1)+SUBS('13-14 Teamsheets'!$S$2:$Z$132,$A173,'13-14 Teamsheets'!$C$2:$C$132,BE$1)+SUBS('14-15 Teamsheets'!$S$2:$Z$136,$A173,'14-15 Teamsheets'!$C$2:$C$136,BE$1)) &amp; ")"</f>
        <v>3(0)</v>
      </c>
      <c r="BF173" s="27" t="str">
        <f>(GOALS('08-09 Teamsheets'!$H$2:$R$92,$A173,'08-09 Teamsheets'!$C$2:$C$92,BE$1)+GOALS('09-10 Teamsheets'!$H$2:$R$98,$A173,'09-10 Teamsheets'!$C$2:$C$98,BE$1)+GOALS('10-11 Teamsheets'!$H$2:$R$107,$A173,'10-11 Teamsheets'!$C$2:$C$107,BE$1)+GOALS('11-12 Teamsheets'!$H$2:$R$119,$A173,'11-12 Teamsheets'!$C$2:$C$119,BE$1)+GOALS('12-13 Teamsheets'!$H$2:$R$126,$A173,'12-13 Teamsheets'!$C$2:$C$126,BE$1)+GOALS('13-14 Teamsheets'!$H$2:$R$132,$A173,'13-14 Teamsheets'!$C$2:$C$132,BE$1)+GOALS('14-15 Teamsheets'!$H$2:$R$136,$A173,'14-15 Teamsheets'!$C$2:$C$136,BE$1)) &amp; "(" &amp; (GOALS('08-09 Teamsheets'!$S$2:$Z$92,$A173,'08-09 Teamsheets'!$C$2:$C$92,BE$1)+GOALS('09-10 Teamsheets'!$S$2:$Z$98,$A173,'09-10 Teamsheets'!$C$2:$C$98,BE$1)+GOALS('10-11 Teamsheets'!$S$2:$Z$107,$A173,'10-11 Teamsheets'!$C$2:$C$107,BE$1)+GOALS('11-12 Teamsheets'!$S$2:$Z$119,$A173,'11-12 Teamsheets'!$C$2:$C$119,BE$1)+GOALS('12-13 Teamsheets'!$S$2:$Z$126,$A173,'12-13 Teamsheets'!$C$2:$C$126,BE$1)+GOALS('13-14 Teamsheets'!$S$2:$Z$132,$A173,'13-14 Teamsheets'!$C$2:$C$132,BE$1)+GOALS('14-15 Teamsheets'!$S$2:$Z$136,$A173,'14-15 Teamsheets'!$C$2:$C$136,BE$1)) &amp; ")"</f>
        <v>0(0)</v>
      </c>
      <c r="BG173" s="27">
        <f>Clean_sheet('08-09 Teamsheets'!$C$2:$H$92,$A173,BE$1)+Clean_sheet('09-10 Teamsheets'!$C$2:$H$98,$A173,BE$1)+Clean_sheet('10-11 Teamsheets'!$C$2:$H$107,$A173,BE$1)+Clean_sheet('11-12 Teamsheets'!$C$2:$H$119,$A173,BE$1)+Clean_sheet('12-13 Teamsheets'!$C$2:$H$126,$A173,BE$1)+Clean_sheet('13-14 Teamsheets'!$C$2:$H$132,$A173,BE$1)+Clean_sheet('14-15 Teamsheets'!$C$2:$H$136,$A173,BE$1)</f>
        <v>0</v>
      </c>
      <c r="BH173" s="27" t="str">
        <f>(CARDS('08-09 Teamsheets'!$H$2:$Z$92,$A173,$CX$2,'08-09 Teamsheets'!$C$2:$C$92,BE$1)+CARDS('09-10 Teamsheets'!$H$2:$Z$98,$A173,$CX$2,'09-10 Teamsheets'!$C$2:$C$98,BE$1)+CARDS('10-11 Teamsheets'!$H$2:$Z$107,$A173,$CX$2,'10-11 Teamsheets'!$C$2:$C$107,BE$1)+CARDS('11-12 Teamsheets'!$H$2:$Z$119,$A173,$CX$2,'11-12 Teamsheets'!$C$2:$C$119,BE$1)+CARDS('12-13 Teamsheets'!$H$2:$Z$126,$A173,$CX$2,'12-13 Teamsheets'!$C$2:$C$126,BE$1)+CARDS('13-14 Teamsheets'!$H$2:$Z$132,$A173,$CX$2,'13-14 Teamsheets'!$C$2:$C$132,BE$1)+CARDS('14-15 Teamsheets'!$H$2:$Z$136,$A173,$CX$2,'14-15 Teamsheets'!$C$2:$C$136,BE$1)) &amp; "(" &amp; (CARDS('08-09 Teamsheets'!$H$2:$Z$92,$A173,$CX$3,'08-09 Teamsheets'!$C$2:$C$92,BE$1)+CARDS('09-10 Teamsheets'!$H$2:$Z$98,$A173,$CX$3,'09-10 Teamsheets'!$C$2:$C$98,BE$1)+CARDS('10-11 Teamsheets'!$H$2:$Z$107,$A173,$CX$3,'10-11 Teamsheets'!$C$2:$C$107,BE$1)+CARDS('11-12 Teamsheets'!$H$2:$Z$119,$A173,$CX$3,'11-12 Teamsheets'!$C$2:$C$119,BE$1)+CARDS('12-13 Teamsheets'!$H$2:$Z$126,$A173,$CX$3,'12-13 Teamsheets'!$C$2:$C$126,BE$1)+CARDS('13-14 Teamsheets'!$H$2:$Z$132,$A173,$CX$3,'13-14 Teamsheets'!$C$2:$C$132,BE$1)+CARDS('14-15 Teamsheets'!$H$2:$Z$136,$A173,$CX$3,'14-15 Teamsheets'!$C$2:$C$136,BE$1)) &amp; ")"</f>
        <v>0(0)</v>
      </c>
      <c r="BI173" s="82">
        <f>MINS_PLAYED('08-09 Teamsheets'!$H$2:$R$92,$A173,'08-09 Teamsheets'!$C$2:$C$92,BE$1)+MINS_PLAYED('09-10 Teamsheets'!$H$2:$R$98,$A173,'09-10 Teamsheets'!$C$2:$C$98,BE$1)+ MINS_AS_SUB('08-09 Teamsheets'!$S$2:$Z$92,$A173,'08-09 Teamsheets'!$C$2:$C$92,BE$1)+ MINS_AS_SUB('09-10 Teamsheets'!$S$2:$Z$98,$A173,'09-10 Teamsheets'!$C$2:$C$98,BE$1)+MINS_PLAYED('10-11 Teamsheets'!$H$2:$R$107,$A173,'10-11 Teamsheets'!$C$2:$C$107,BE$1)+MINS_AS_SUB('10-11 Teamsheets'!$S$2:$Z$107,$A173,'10-11 Teamsheets'!$C$2:$C$107,BE$1)+MINS_PLAYED('11-12 Teamsheets'!$H$2:$R$119,$A173,'11-12 Teamsheets'!$C$2:$C$119,BE$1)+MINS_AS_SUB('11-12 Teamsheets'!$S$2:$Z$119,$A173,'11-12 Teamsheets'!$C$2:$C$119,BE$1)+MINS_PLAYED('12-13 Teamsheets'!$H$2:$R$126,$A173,'12-13 Teamsheets'!$C$2:$C$126,BE$1)+MINS_AS_SUB('12-13 Teamsheets'!$S$2:$Z$126,$A173,'12-13 Teamsheets'!$C$2:$C$126,BE$1)+MINS_PLAYED('13-14 Teamsheets'!$H$2:$R$132,$A173,'13-14 Teamsheets'!$C$2:$C$132,BE$1)+MINS_AS_SUB('13-14 Teamsheets'!$S$2:$Z$132,$A173,'13-14 Teamsheets'!$C$2:$C$132,BE$1)+MINS_PLAYED('14-15 Teamsheets'!$H$2:$R$136,$A173,'14-15 Teamsheets'!$C$2:$C$136,BE$1)+MINS_AS_SUB('14-15 Teamsheets'!$S$2:$Z$136,$A173,'14-15 Teamsheets'!$C$2:$C$136,BE$1)</f>
        <v>270</v>
      </c>
      <c r="BJ173" s="27" t="str">
        <f>(APPS('07-08 Teamsheets'!$H$2:$R$88,$A173,'07-08 Teamsheets'!$C$2:$C$88,BJ$1)+APPS('08-09 Teamsheets'!$H$2:$R$92,$A173,'08-09 Teamsheets'!$C$2:$C$92,BJ$1)+APPS('09-10 Teamsheets'!$H$2:$R$98,$A173,'09-10 Teamsheets'!$C$2:$C$98,BJ$1)+APPS('10-11 Teamsheets'!$H$2:$R$106,$A173,'10-11 Teamsheets'!$C$2:$C$106,BJ$1)+APPS('11-12 Teamsheets'!$H$2:$R$119,$A173,'11-12 Teamsheets'!$C$2:$C$119,BJ$1)+APPS('12-13 Teamsheets'!$H$2:$R$126,$A173,'12-13 Teamsheets'!$C$2:$C$126,BJ$1)+APPS('13-14 Teamsheets'!$H$2:$R$132,$A173,'13-14 Teamsheets'!$C$2:$C$132,BJ$1)+APPS('14-15 Teamsheets'!$H$2:$R$136,$A173,'14-15 Teamsheets'!$C$2:$C$136,BJ$1)) &amp; "(" &amp; (SUBS('07-08 Teamsheets'!$S$2:$Z$88,$A173,'07-08 Teamsheets'!$C$2:$C$88,BJ$1)+SUBS('08-09 Teamsheets'!$S$2:$Z$92,$A173,'08-09 Teamsheets'!$C$2:$C$92,BJ$1)+SUBS('09-10 Teamsheets'!$S$2:$Z$98,$A173,'09-10 Teamsheets'!$C$2:$C$98,BJ$1)+SUBS('10-11 Teamsheets'!$S$2:$Z$106,$A173,'10-11 Teamsheets'!$C$2:$C$106,BJ$1)+SUBS('11-12 Teamsheets'!$S$2:$Z$119,$A173,'11-12 Teamsheets'!$C$2:$C$119,BJ$1)+SUBS('12-13 Teamsheets'!$S$2:$Z$126,$A173,'12-13 Teamsheets'!$C$2:$C$126,BJ$1)+SUBS('13-14 Teamsheets'!$S$2:$Z$132,$A173,'13-14 Teamsheets'!$C$2:$C$132,BJ$1)+SUBS('14-15 Teamsheets'!$S$2:$Z$136,$A173,'14-15 Teamsheets'!$C$2:$C$136,BJ$1)) &amp; ")"</f>
        <v>4(1)</v>
      </c>
      <c r="BK173" s="27" t="str">
        <f>(GOALS('07-08 Teamsheets'!$H$2:$R$88,$A173,'07-08 Teamsheets'!$C$2:$C$88,BJ$1)+GOALS('08-09 Teamsheets'!$H$2:$R$92,$A173,'08-09 Teamsheets'!$C$2:$C$92,BJ$1)+GOALS('09-10 Teamsheets'!$H$2:$R$98,$A173,'09-10 Teamsheets'!$C$2:$C$98,BJ$1)+GOALS('10-11 Teamsheets'!$H$2:$R$106,$A173,'10-11 Teamsheets'!$C$2:$C$106,BJ$1)+GOALS('11-12 Teamsheets'!$H$2:$R$119,$A173,'11-12 Teamsheets'!$C$2:$C$119,BJ$1)+GOALS('12-13 Teamsheets'!$H$2:$R$126,$A173,'12-13 Teamsheets'!$C$2:$C$126,BJ$1)+GOALS('13-14 Teamsheets'!$H$2:$R$132,$A173,'13-14 Teamsheets'!$C$2:$C$132,BJ$1)+GOALS('14-15 Teamsheets'!$H$2:$R$136,$A173,'14-15 Teamsheets'!$C$2:$C$136,BJ$1)) &amp; "(" &amp; (GOALS('07-08 Teamsheets'!$S$2:$Z$88,$A173,'07-08 Teamsheets'!$C$2:$C$88,BJ$1)+GOALS('08-09 Teamsheets'!$S$2:$Z$92,$A173,'08-09 Teamsheets'!$C$2:$C$92,BJ$1)+GOALS('09-10 Teamsheets'!$S$2:$Z$98,$A173,'09-10 Teamsheets'!$C$2:$C$98,BJ$1)+GOALS('10-11 Teamsheets'!$S$2:$Z$106,$A173,'10-11 Teamsheets'!$C$2:$C$106,BJ$1)+GOALS('11-12 Teamsheets'!$S$2:$Z$119,$A173,'11-12 Teamsheets'!$C$2:$C$119,BJ$1)+GOALS('12-13 Teamsheets'!$S$2:$Z$126,$A173,'12-13 Teamsheets'!$C$2:$C$126,BJ$1)+GOALS('13-14 Teamsheets'!$S$2:$Z$132,$A173,'13-14 Teamsheets'!$C$2:$C$132,BJ$1)+GOALS('14-15 Teamsheets'!$S$2:$Z$136,$A173,'14-15 Teamsheets'!$C$2:$C$136,BJ$1)) &amp; ")"</f>
        <v>0(0)</v>
      </c>
      <c r="BL173" s="27">
        <f>Clean_sheet('07-08 Teamsheets'!$C$2:$H$92,$A173,BJ$1)+Clean_sheet('08-09 Teamsheets'!$C$2:$H$92,$A173,BJ$1)+Clean_sheet('09-10 Teamsheets'!$C$2:$H$98,$A173,BJ$1)+Clean_sheet('10-11 Teamsheets'!$C$2:$H$106,$A173,BJ$1)+Clean_sheet('11-12 Teamsheets'!$C$2:$H$119,$A173,BJ$1)+Clean_sheet('12-13 Teamsheets'!$C$2:$H$126,$A173,BJ$1)+Clean_sheet('13-14 Teamsheets'!$C$2:$H$132,$A173,BJ$1)+Clean_sheet('14-15 Teamsheets'!$C$2:$H$136,$A173,BJ$1)</f>
        <v>0</v>
      </c>
      <c r="BM173" s="27" t="str">
        <f>(CARDS('07-08 Teamsheets'!$H$2:$Z$88,$A173,$CX$2,'07-08 Teamsheets'!$C$2:$C$88,BJ$1)+CARDS('08-09 Teamsheets'!$H$2:$Z$92,$A173,$CX$2,'08-09 Teamsheets'!$C$2:$C$92,BJ$1)+CARDS('09-10 Teamsheets'!$H$2:$Z$98,$A173,$CX$2,'09-10 Teamsheets'!$C$2:$C$98,BJ$1)+CARDS('10-11 Teamsheets'!$H$2:$Z$106,$A173,$CX$2,'10-11 Teamsheets'!$C$2:$C$106,BJ$1)+CARDS('11-12 Teamsheets'!$H$2:$Z$119,$A173,$CX$2,'11-12 Teamsheets'!$C$2:$C$119,BJ$1)+CARDS('12-13 Teamsheets'!$H$2:$Z$126,$A173,$CX$2,'12-13 Teamsheets'!$C$2:$C$126,BJ$1)+CARDS('13-14 Teamsheets'!$H$2:$Z$132,$A173,$CX$2,'13-14 Teamsheets'!$C$2:$C$132,BJ$1)+CARDS('14-15 Teamsheets'!$H$2:$Z$136,$A173,$CX$2,'14-15 Teamsheets'!$C$2:$C$136,BJ$1)) &amp; "(" &amp; (CARDS('07-08 Teamsheets'!$H$2:$Z$88,$A173,$CX$3,'07-08 Teamsheets'!$C$2:$C$88,BJ$1)+CARDS('08-09 Teamsheets'!$H$2:$Z$92,$A173,$CX$3,'08-09 Teamsheets'!$C$2:$C$92,BJ$1)+CARDS('09-10 Teamsheets'!$H$2:$Z$98,$A173,$CX$3,'09-10 Teamsheets'!$C$2:$C$98,BJ$1)+CARDS('10-11 Teamsheets'!$H$2:$Z$106,$A173,$CX$3,'10-11 Teamsheets'!$C$2:$C$106,BJ$1)+CARDS('11-12 Teamsheets'!$H$2:$Z$119,$A173,$CX$3,'11-12 Teamsheets'!$C$2:$C$119,BJ$1)+CARDS('12-13 Teamsheets'!$H$2:$Z$126,$A173,$CX$3,'12-13 Teamsheets'!$C$2:$C$126,BJ$1)+CARDS('13-14 Teamsheets'!$H$2:$Z$132,$A173,$CX$3,'13-14 Teamsheets'!$C$2:$C$132,BJ$1)+CARDS('14-15 Teamsheets'!$H$2:$Z$136,$A173,$CX$3,'14-15 Teamsheets'!$C$2:$C$136,BJ$1)) &amp; ")"</f>
        <v>0(0)</v>
      </c>
      <c r="BN173" s="82">
        <f>MINS_PLAYED('07-08 Teamsheets'!$H$2:$R$88,$A173,'07-08 Teamsheets'!$C$2:$C$88,BJ$1)+MINS_PLAYED('08-09 Teamsheets'!$H$2:$R$92,$A173,'08-09 Teamsheets'!$C$2:$C$92,BJ$1)+MINS_PLAYED('09-10 Teamsheets'!$H$2:$R$98,$A173,'09-10 Teamsheets'!$C$2:$C$98,BJ$1)+MINS_PLAYED('10-11 Teamsheets'!$H$2:$R$106,$A173,'10-11 Teamsheets'!$C$2:$C$106,BJ$1)+MINS_PLAYED('11-12 Teamsheets'!$H$2:$R$119,$A173,'11-12 Teamsheets'!$C$2:$C$119,BJ$1)+MINS_PLAYED('12-13 Teamsheets'!$H$2:$R$126,$A173,'12-13 Teamsheets'!$C$2:$C$126,BJ$1)+MINS_PLAYED('13-14 Teamsheets'!$H$2:$R$132,$A173,'13-14 Teamsheets'!$C$2:$C$132,BJ$1)+MINS_PLAYED('14-15 Teamsheets'!$H$2:$R$136,$A173,'14-15 Teamsheets'!$C$2:$C$136,BJ$1)+MINS_AS_SUB('07-08 Teamsheets'!$S$2:$Z$88,$A173,'07-08 Teamsheets'!$C$2:$C$88,BJ$1)+MINS_AS_SUB('08-09 Teamsheets'!$S$2:$Z$92,$A173,'08-09 Teamsheets'!$C$2:$C$92,BJ$1)+MINS_AS_SUB('09-10 Teamsheets'!$S$2:$Z$98,$A173,'09-10 Teamsheets'!$C$2:$C$98,BJ$1)+MINS_AS_SUB('10-11 Teamsheets'!$S$2:$Z$106,$A173,'10-11 Teamsheets'!$C$2:$C$106,BJ$1)+MINS_AS_SUB('11-12 Teamsheets'!$S$2:$Z$119,$A173,'11-12 Teamsheets'!$C$2:$C$119,BJ$1)+MINS_AS_SUB('12-13 Teamsheets'!$S$2:$Z$126,$A173,'12-13 Teamsheets'!$C$2:$C$126,BJ$1)+MINS_AS_SUB('13-14 Teamsheets'!$S$2:$Z$132,$A173,'13-14 Teamsheets'!$C$2:$C$132,BJ$1)+MINS_AS_SUB('14-15 Teamsheets'!$S$2:$Z$136,$A173,'14-15 Teamsheets'!$C$2:$C$136,BJ$1)</f>
        <v>425</v>
      </c>
      <c r="BO173" s="27" t="str">
        <f>(APPS('07-08 Teamsheets'!$H$2:$R$88,$A173,'07-08 Teamsheets'!$C$2:$C$88,BO$1)+APPS('08-09 Teamsheets'!$H$2:$R$92,$A173,'08-09 Teamsheets'!$C$2:$C$92,BO$1)+APPS('09-10 Teamsheets'!$H$2:$R$98,$A173,'09-10 Teamsheets'!$C$2:$C$98,BO$1)+APPS('10-11 Teamsheets'!$H$2:$R$106,$A173,'10-11 Teamsheets'!$C$2:$C$106,BO$1)+APPS('11-12 Teamsheets'!$H$2:$R$119,$A173,'11-12 Teamsheets'!$C$2:$C$119,BO$1)+APPS('12-13 Teamsheets'!$H$2:$R$126,$A173,'12-13 Teamsheets'!$C$2:$C$126,BO$1)+APPS('13-14 Teamsheets'!$H$2:$R$132,$A173,'13-14 Teamsheets'!$C$2:$C$132,BO$1)+APPS('14-15 Teamsheets'!$H$2:$R$136,$A173,'14-15 Teamsheets'!$C$2:$C$136,BO$1)) &amp; "(" &amp; (SUBS('07-08 Teamsheets'!$S$2:$Z$88,$A173,'07-08 Teamsheets'!$C$2:$C$88,BO$1)+SUBS('08-09 Teamsheets'!$S$2:$Z$92,$A173,'08-09 Teamsheets'!$C$2:$C$92,BO$1)+SUBS('09-10 Teamsheets'!$S$2:$Z$98,$A173,'09-10 Teamsheets'!$C$2:$C$98,BO$1)+SUBS('10-11 Teamsheets'!$S$2:$Z$106,$A173,'10-11 Teamsheets'!$C$2:$C$106,BO$1)+SUBS('11-12 Teamsheets'!$S$2:$Z$119,$A173,'11-12 Teamsheets'!$C$2:$C$119,BO$1)+SUBS('12-13 Teamsheets'!$S$2:$Z$126,$A173,'12-13 Teamsheets'!$C$2:$C$126,BO$1)+SUBS('13-14 Teamsheets'!$S$2:$Z$132,$A173,'13-14 Teamsheets'!$C$2:$C$132,BO$1)+SUBS('14-15 Teamsheets'!$S$2:$Z$136,$A173,'14-15 Teamsheets'!$C$2:$C$136,BO$1)) &amp; ")"</f>
        <v>0(0)</v>
      </c>
      <c r="BP173" s="27" t="str">
        <f>(GOALS('07-08 Teamsheets'!$H$2:$R$88,$A173,'07-08 Teamsheets'!$C$2:$C$88,BO$1)+GOALS('08-09 Teamsheets'!$H$2:$R$92,$A173,'08-09 Teamsheets'!$C$2:$C$92,BO$1)+GOALS('09-10 Teamsheets'!$H$2:$R$98,$A173,'09-10 Teamsheets'!$C$2:$C$98,BO$1)+GOALS('10-11 Teamsheets'!$H$2:$R$106,$A173,'10-11 Teamsheets'!$C$2:$C$106,BO$1)+GOALS('11-12 Teamsheets'!$H$2:$R$119,$A173,'11-12 Teamsheets'!$C$2:$C$119,BO$1)+GOALS('12-13 Teamsheets'!$H$2:$R$126,$A173,'12-13 Teamsheets'!$C$2:$C$126,BO$1)+GOALS('13-14 Teamsheets'!$H$2:$R$132,$A173,'13-14 Teamsheets'!$C$2:$C$132,BO$1)+GOALS('14-15 Teamsheets'!$H$2:$R$136,$A173,'14-15 Teamsheets'!$C$2:$C$136,BO$1)) &amp; "(" &amp; (GOALS('07-08 Teamsheets'!$S$2:$Z$88,$A173,'07-08 Teamsheets'!$C$2:$C$88,BO$1)+GOALS('08-09 Teamsheets'!$S$2:$Z$92,$A173,'08-09 Teamsheets'!$C$2:$C$92,BO$1)+GOALS('09-10 Teamsheets'!$S$2:$Z$98,$A173,'09-10 Teamsheets'!$C$2:$C$98,BO$1)+GOALS('10-11 Teamsheets'!$S$2:$Z$106,$A173,'10-11 Teamsheets'!$C$2:$C$106,BO$1)+GOALS('11-12 Teamsheets'!$S$2:$Z$119,$A173,'11-12 Teamsheets'!$C$2:$C$119,BO$1)+GOALS('12-13 Teamsheets'!$S$2:$Z$126,$A173,'12-13 Teamsheets'!$C$2:$C$126,BO$1)+GOALS('13-14 Teamsheets'!$S$2:$Z$132,$A173,'13-14 Teamsheets'!$C$2:$C$132,BO$1)+GOALS('14-15 Teamsheets'!$S$2:$Z$136,$A173,'14-15 Teamsheets'!$C$2:$C$136,BO$1)) &amp; ")"</f>
        <v>0(0)</v>
      </c>
      <c r="BQ173" s="27">
        <f>Clean_sheet('07-08 Teamsheets'!$C$2:$H$92,$A173,BO$1)+Clean_sheet('08-09 Teamsheets'!$C$2:$H$92,$A173,BO$1)+Clean_sheet('09-10 Teamsheets'!$C$2:$H$98,$A173,BO$1)+Clean_sheet('10-11 Teamsheets'!$C$2:$H$106,$A173,BO$1)+Clean_sheet('11-12 Teamsheets'!$C$2:$H$119,$A173,BO$1)+Clean_sheet('12-13 Teamsheets'!$C$2:$H$126,$A173,BO$1)+Clean_sheet('13-14 Teamsheets'!$C$2:$H$132,$A173,BO$1)+Clean_sheet('14-15 Teamsheets'!$C$2:$H$136,$A173,BO$1)</f>
        <v>0</v>
      </c>
      <c r="BR173" s="27" t="str">
        <f>(CARDS('07-08 Teamsheets'!$H$2:$Z$88,$A173,$CX$2,'07-08 Teamsheets'!$C$2:$C$88,BO$1)+CARDS('08-09 Teamsheets'!$H$2:$Z$92,$A173,$CX$2,'08-09 Teamsheets'!$C$2:$C$92,BO$1)+CARDS('09-10 Teamsheets'!$H$2:$Z$98,$A173,$CX$2,'09-10 Teamsheets'!$C$2:$C$98,BO$1)+CARDS('10-11 Teamsheets'!$H$2:$Z$106,$A173,$CX$2,'10-11 Teamsheets'!$C$2:$C$106,BO$1)+CARDS('11-12 Teamsheets'!$H$2:$Z$119,$A173,$CX$2,'11-12 Teamsheets'!$C$2:$C$119,BO$1)+CARDS('12-13 Teamsheets'!$H$2:$Z$126,$A173,$CX$2,'12-13 Teamsheets'!$C$2:$C$126,BO$1)+CARDS('13-14 Teamsheets'!$H$2:$Z$132,$A173,$CX$2,'13-14 Teamsheets'!$C$2:$C$132,BO$1)+CARDS('14-15 Teamsheets'!$H$2:$Z$136,$A173,$CX$2,'14-15 Teamsheets'!$C$2:$C$136,BO$1)) &amp; "(" &amp; (CARDS('07-08 Teamsheets'!$H$2:$Z$88,$A173,$CX$3,'07-08 Teamsheets'!$C$2:$C$88,BO$1)+CARDS('08-09 Teamsheets'!$H$2:$Z$92,$A173,$CX$3,'08-09 Teamsheets'!$C$2:$C$92,BO$1)+CARDS('09-10 Teamsheets'!$H$2:$Z$98,$A173,$CX$3,'09-10 Teamsheets'!$C$2:$C$98,BO$1)+CARDS('10-11 Teamsheets'!$H$2:$Z$106,$A173,$CX$3,'10-11 Teamsheets'!$C$2:$C$106,BO$1)+CARDS('11-12 Teamsheets'!$H$2:$Z$119,$A173,$CX$3,'11-12 Teamsheets'!$C$2:$C$119,BO$1)+CARDS('12-13 Teamsheets'!$H$2:$Z$126,$A173,$CX$3,'12-13 Teamsheets'!$C$2:$C$126,BO$1)+CARDS('13-14 Teamsheets'!$H$2:$Z$132,$A173,$CX$3,'13-14 Teamsheets'!$C$2:$C$132,BO$1)+CARDS('14-15 Teamsheets'!$H$2:$Z$136,$A173,$CX$3,'14-15 Teamsheets'!$C$2:$C$136,BO$1)) &amp; ")"</f>
        <v>0(0)</v>
      </c>
      <c r="BS173" s="82">
        <f>MINS_PLAYED('07-08 Teamsheets'!$H$2:$R$88,$A173,'07-08 Teamsheets'!$C$2:$C$88,BO$1)+MINS_PLAYED('08-09 Teamsheets'!$H$2:$R$92,$A173,'08-09 Teamsheets'!$C$2:$C$92,BO$1)+MINS_PLAYED('09-10 Teamsheets'!$H$2:$R$98,$A173,'09-10 Teamsheets'!$C$2:$C$98,BO$1)+MINS_PLAYED('10-11 Teamsheets'!$H$2:$R$106,$A173,'10-11 Teamsheets'!$C$2:$C$106,BO$1)+MINS_PLAYED('11-12 Teamsheets'!$H$2:$R$119,$A173,'11-12 Teamsheets'!$C$2:$C$119,BO$1)+MINS_PLAYED('12-13 Teamsheets'!$H$2:$R$126,$A173,'12-13 Teamsheets'!$C$2:$C$126,BO$1)+MINS_PLAYED('13-14 Teamsheets'!$H$2:$R$132,$A173,'13-14 Teamsheets'!$C$2:$C$132,BO$1)+MINS_PLAYED('14-15 Teamsheets'!$H$2:$R$136,$A173,'14-15 Teamsheets'!$C$2:$C$136,BO$1)+MINS_AS_SUB('07-08 Teamsheets'!$S$2:$Z$88,$A173,'07-08 Teamsheets'!$C$2:$C$88,BO$1)+MINS_AS_SUB('08-09 Teamsheets'!$S$2:$Z$92,$A173,'08-09 Teamsheets'!$C$2:$C$92,BO$1)+MINS_AS_SUB('09-10 Teamsheets'!$S$2:$Z$98,$A173,'09-10 Teamsheets'!$C$2:$C$98,BO$1)+MINS_AS_SUB('10-11 Teamsheets'!$S$2:$Z$106,$A173,'10-11 Teamsheets'!$C$2:$C$106,BO$1)+MINS_AS_SUB('11-12 Teamsheets'!$S$2:$Z$119,$A173,'11-12 Teamsheets'!$C$2:$C$119,BO$1)+MINS_AS_SUB('12-13 Teamsheets'!$S$2:$Z$126,$A173,'12-13 Teamsheets'!$C$2:$C$126,BO$1)+MINS_AS_SUB('13-14 Teamsheets'!$S$2:$Z$132,$A173,'13-14 Teamsheets'!$C$2:$C$132,BO$1)+MINS_AS_SUB('14-15 Teamsheets'!$S$2:$Z$136,$A173,'14-15 Teamsheets'!$C$2:$C$136,BO$1)</f>
        <v>0</v>
      </c>
      <c r="BT173" s="71">
        <f>APPS('05-06 Teamsheets'!$H$2:$R$71,$A173,'05-06 Teamsheets'!$C$2:$C$71,B$1)+SUBS('05-06 Teamsheets'!$S$2:$W$71,$A173,'05-06 Teamsheets'!$C$2:$C$71,B$1)+APPS('06-07 Teamsheets'!$H$2:$R$83,$A173,'06-07 Teamsheets'!$C$2:$C$83,G$1)+SUBS('06-07 Teamsheets'!$S$2:$Z$83,$A173,'06-07 Teamsheets'!$C$2:$C$83,G$1)+APPS('07-08 Teamsheets'!$H$2:$R$88,$A173,'07-08 Teamsheets'!$C$2:$C$88,L$1)+SUBS('07-08 Teamsheets'!$S$2:$Z$88,$A173,'07-08 Teamsheets'!$C$2:$C$88,L$1)+APPS('08-09 Teamsheets'!$H$2:$R$92,$A173,'08-09 Teamsheets'!$C$2:$C$92,Q$1)+SUBS('08-09 Teamsheets'!$S$2:$Z$92,$A173,'08-09 Teamsheets'!$C$2:$C$92,Q$1)+APPS('09-10 Teamsheets'!$H$2:$R$98,$A173,'09-10 Teamsheets'!$C$2:$C$98,Q$1)+SUBS('09-10 Teamsheets'!$S$2:$Z$98,$A173,'09-10 Teamsheets'!$C$2:$C$98,Q$1)+APPS('10-11 Teamsheets'!$H$2:$R$107,$A173,'10-11 Teamsheets'!$C$2:$C$107,Q$1)+SUBS('10-11 Teamsheets'!$S$2:$Z$107,$A173,'10-11 Teamsheets'!$C$2:$C$107,Q$1)+APPS('11-12 Teamsheets'!$H$2:$R$119,$A173,'11-12 Teamsheets'!$C$2:$C$119,Q$1)+SUBS('11-12 Teamsheets'!$S$2:$Z$119,$A173,'11-12 Teamsheets'!$C$2:$C$119,Q$1)+APPS('12-13 Teamsheets'!$H$2:$R$126,$A173,'12-13 Teamsheets'!$C$2:$C$126,Q$1)+SUBS('12-13 Teamsheets'!$S$2:$Z$126,$A173,'12-13 Teamsheets'!$C$2:$C$126,Q$1)+APPS('13-14 Teamsheets'!$H$2:$R$132,$A173,'13-14 Teamsheets'!$C$2:$C$132,Q$1)+SUBS('13-14 Teamsheets'!$S$2:$Z$132,$A173,'13-14 Teamsheets'!$C$2:$C$132,Q$1)+APPS('14-15 Teamsheets'!$H$2:$R$136,$A173,'14-15 Teamsheets'!$C$2:$C$136,Q$1)+SUBS('14-15 Teamsheets'!$S$2:$Z$136,$A173,'14-15 Teamsheets'!$C$2:$C$136,Q$1)</f>
        <v>28</v>
      </c>
      <c r="BU173" s="132">
        <v>0</v>
      </c>
      <c r="BV173" s="27">
        <f>APPS('07-08 Teamsheets'!$H$2:$R$88,$A173,'07-08 Teamsheets'!$C$2:$C$88,AZ$1)+SUBS('07-08 Teamsheets'!$S$2:$Z$88,$A173,'07-08 Teamsheets'!$C$2:$C$88,AZ$1)+APPS('11-12 Teamsheets'!$H$2:$R$119,$A173,'11-12 Teamsheets'!$C$2:$C$119,AZ$1)+SUBS('11-12 Teamsheets'!$S$2:$Z$119,$A173,'11-12 Teamsheets'!$C$2:$C$119,AZ$1)+APPS('12-13 Teamsheets'!$H$2:$R$126,$A173,'12-13 Teamsheets'!$C$2:$C$126,AZ$1)+SUBS('12-13 Teamsheets'!$S$2:$Z$126,$A173,'12-13 Teamsheets'!$C$2:$C$126,AZ$1)+APPS('13-14 Teamsheets'!$H$2:$R$132,$A173,'13-14 Teamsheets'!$C$2:$C$132,AZ$1)+SUBS('13-14 Teamsheets'!$S$2:$Z$132,$A173,'13-14 Teamsheets'!$C$2:$C$132,AZ$1)+APPS('14-15 Teamsheets'!$H$2:$R$136,$A173,'14-15 Teamsheets'!$C$2:$C$136,AZ$1)+SUBS('14-15 Teamsheets'!$S$2:$Z$136,$A173,'14-15 Teamsheets'!$C$2:$C$136,AZ$1)+APPS('08-09 Teamsheets'!$H$2:$R$92,$A173,'08-09 Teamsheets'!$C$2:$C$92,BE$1)+APPS('09-10 Teamsheets'!$H$2:$R$98,$A173,'09-10 Teamsheets'!$C$2:$C$98,BE$1)+SUBS('08-09 Teamsheets'!$S$2:$Z$92,$A173,'08-09 Teamsheets'!$C$2:$C$92,BE$1)+SUBS('09-10 Teamsheets'!$S$2:$Z$98,$A173,'09-10 Teamsheets'!$C$2:$C$98,BE$1)+APPS('10-11 Teamsheets'!$H$2:$R$107,$A173,'10-11 Teamsheets'!$C$2:$C$107,BE$1)+SUBS('10-11 Teamsheets'!$S$2:$Z$107,$A173,'10-11 Teamsheets'!$C$2:$C$107,BE$1)+APPS('11-12 Teamsheets'!$H$2:$R$119,$A173,'11-12 Teamsheets'!$C$2:$C$119,BE$1)+SUBS('11-12 Teamsheets'!$S$2:$Z$119,$A173,'11-12 Teamsheets'!$C$2:$C$119,BE$1)+APPS('12-13 Teamsheets'!$H$2:$R$126,$A173,'12-13 Teamsheets'!$C$2:$C$126,BE$1)+SUBS('12-13 Teamsheets'!$S$2:$Z$126,$A173,'12-13 Teamsheets'!$C$2:$C$126,BE$1)+APPS('13-14 Teamsheets'!$H$2:$R$132,$A173,'13-14 Teamsheets'!$C$2:$C$132,BE$1)+SUBS('13-14 Teamsheets'!$S$2:$Z$132,$A173,'13-14 Teamsheets'!$C$2:$C$132,BE$1)+APPS('14-15 Teamsheets'!$H$2:$R$136,$A173,'14-15 Teamsheets'!$C$2:$C$136,BE$1)+SUBS('14-15 Teamsheets'!$S$2:$Z$136,$A173,'14-15 Teamsheets'!$C$2:$C$136,BE$1)</f>
        <v>3</v>
      </c>
      <c r="BW173" s="27">
        <f>APPS('07-08 Teamsheets'!$H$2:$R$88,$A173,'07-08 Teamsheets'!$C$2:$C$88,BJ$1)+APPS('08-09 Teamsheets'!$H$2:$R$92,$A173,'08-09 Teamsheets'!$C$2:$C$92,BJ$1)+APPS('09-10 Teamsheets'!$H$2:$R$98,$A173,'09-10 Teamsheets'!$C$2:$C$98,BJ$1)+SUBS('07-08 Teamsheets'!$S$2:$Z$88,$A173,'07-08 Teamsheets'!$C$2:$C$88,BJ$1)+SUBS('08-09 Teamsheets'!$S$2:$Z$92,$A173,'08-09 Teamsheets'!$C$2:$C$92,BJ$1)+SUBS('09-10 Teamsheets'!$S$2:$Z$98,$A173,'09-10 Teamsheets'!$C$2:$C$98,BJ$1)+APPS('10-11 Teamsheets'!$H$2:$R$107,$A173,'10-11 Teamsheets'!$C$2:$C$107,BJ$1)+SUBS('10-11 Teamsheets'!$S$2:$Z$107,$A173,'10-11 Teamsheets'!$C$2:$C$107,BJ$1)+APPS('11-12 Teamsheets'!$H$2:$R$119,$A173,'11-12 Teamsheets'!$C$2:$C$119,BJ$1)+SUBS('11-12 Teamsheets'!$S$2:$Z$111,$A173,'11-12 Teamsheets'!$C$2:$C$119,BJ$1)+APPS('12-13 Teamsheets'!$H$2:$R$126,$A173,'12-13 Teamsheets'!$C$2:$C$126,BJ$1)+SUBS('12-13 Teamsheets'!$S$2:$Z$118,$A173,'12-13 Teamsheets'!$C$2:$C$126,BJ$1)+APPS('13-14 Teamsheets'!$H$2:$R$132,$A173,'13-14 Teamsheets'!$C$2:$C$132,BJ$1)+SUBS('13-14 Teamsheets'!$S$2:$Z$124,$A173,'13-14 Teamsheets'!$C$2:$C$132,BJ$1)+APPS('14-15 Teamsheets'!$H$2:$R$136,$A173,'14-15 Teamsheets'!$C$2:$C$136,BJ$1)+SUBS('14-15 Teamsheets'!$S$2:$Z$128,$A173,'14-15 Teamsheets'!$C$2:$C$136,BJ$1)</f>
        <v>5</v>
      </c>
      <c r="BX173" s="27">
        <f>APPS('07-08 Teamsheets'!$H$2:$R$88,$A173,'07-08 Teamsheets'!$C$2:$C$88,BO$1)+APPS('08-09 Teamsheets'!$H$2:$R$92,$A173,'08-09 Teamsheets'!$C$2:$C$92,BO$1)+APPS('09-10 Teamsheets'!$H$2:$R$98,$A173,'09-10 Teamsheets'!$C$2:$C$98,BO$1)+SUBS('07-08 Teamsheets'!$S$2:$Z$88,$A173,'07-08 Teamsheets'!$C$2:$C$88,BO$1)+SUBS('08-09 Teamsheets'!$S$2:$Z$92,$A173,'08-09 Teamsheets'!$C$2:$C$92,BO$1)+SUBS('09-10 Teamsheets'!$S$2:$Z$98,$A173,'09-10 Teamsheets'!$C$2:$C$98,BO$1)+APPS('10-11 Teamsheets'!$H$2:$R$107,$A173,'10-11 Teamsheets'!$C$2:$C$107,BO$1)+SUBS('10-11 Teamsheets'!$S$2:$Z$107,$A173,'10-11 Teamsheets'!$C$2:$C$107,BO$1)+APPS('11-12 Teamsheets'!$H$2:$R$119,$A173,'11-12 Teamsheets'!$C$2:$C$119,BO$1)+SUBS('11-12 Teamsheets'!$S$2:$Z$119,$A173,'11-12 Teamsheets'!$C$2:$C$119,BO$1)+APPS('12-13 Teamsheets'!$H$2:$R$126,$A173,'12-13 Teamsheets'!$C$2:$C$126,BO$1)+SUBS('12-13 Teamsheets'!$S$2:$Z$126,$A173,'12-13 Teamsheets'!$C$2:$C$126,BO$1)+APPS('13-14 Teamsheets'!$H$2:$R$132,$A173,'13-14 Teamsheets'!$C$2:$C$132,BO$1)+SUBS('13-14 Teamsheets'!$S$2:$Z$132,$A173,'13-14 Teamsheets'!$C$2:$C$132,BO$1)+APPS('14-15 Teamsheets'!$H$2:$R$136,$A173,'14-15 Teamsheets'!$C$2:$C$136,BO$1)+SUBS('14-15 Teamsheets'!$S$2:$Z$136,$A173,'14-15 Teamsheets'!$C$2:$C$136,BO$1)</f>
        <v>0</v>
      </c>
      <c r="BY173" s="28">
        <f t="shared" si="55"/>
        <v>8</v>
      </c>
      <c r="BZ173" s="27" t="str">
        <f>(APPS('05-06 Teamsheets'!$H$2:$R$71,$A173) + APPS('06-07 Teamsheets'!$H$2:$R$83,$A173) +APPS('07-08 Teamsheets'!$H$2:$R$88,$A173) + APPS('08-09 Teamsheets'!$H$2:$R$92,$A173)+APPS('09-10 Teamsheets'!$H$2:$R$98,$A173)+APPS('10-11 Teamsheets'!$H$2:$R$107,$A173)+APPS('11-12 Teamsheets'!$H$2:$R$119,$A173)+APPS('12-13 Teamsheets'!$H$2:$R$126,$A173)+APPS('13-14 Teamsheets'!$H$2:$R$132,$A173)+APPS('14-15 Teamsheets'!$H$2:$R$136,$A173)) &amp; "(" &amp; (SUBS('05-06 Teamsheets'!$S$2:$W$71,$A173)+SUBS('06-07 Teamsheets'!$S$2:$Z$83,$A173)+SUBS('07-08 Teamsheets'!$S$2:$Z$88,$A173) +SUBS('08-09 Teamsheets'!$S$2:$Z$92,$A173)+SUBS('09-10 Teamsheets'!$S$2:$Z$98,$A173)+SUBS('10-11 Teamsheets'!$S$2:$Z$107,$A173)+SUBS('11-12 Teamsheets'!$S$2:$Z$119,$A173)+SUBS('12-13 Teamsheets'!$S$2:$Z$126,$A173)+SUBS('13-14 Teamsheets'!$S$2:$Z$132,$A173)+SUBS('14-15 Teamsheets'!$S$2:$Z$136,$A173)) &amp; ")"</f>
        <v>35(1)</v>
      </c>
      <c r="CA173" s="28">
        <f t="shared" si="56"/>
        <v>36</v>
      </c>
      <c r="CB173" s="71">
        <f>GOALS('05-06 Teamsheets'!$H$2:$W$71,$A173,'05-06 Teamsheets'!$C$2:$C$71,B$1)+GOALS('06-07 Teamsheets'!$H$2:$Z$83,$A173,'06-07 Teamsheets'!$C$2:$C$83,G$1)+GOALS('07-08 Teamsheets'!$H$2:$Z$88,$A173,'07-08 Teamsheets'!$C$2:$C$88,L$1)+GOALS('08-09 Teamsheets'!$H$2:$Z$92,$A173,'08-09 Teamsheets'!$C$2:$C$92,Q$1)+GOALS('09-10 Teamsheets'!$H$2:$Z$98,$A173,'09-10 Teamsheets'!$C$2:$C$98,Q$1)+GOALS('10-11 Teamsheets'!$H$2:$Z$107,$A173,'10-11 Teamsheets'!$C$2:$C$107,Q$1)+GOALS('11-12 Teamsheets'!$H$2:$Z$119,$A173,'11-12 Teamsheets'!$C$2:$C$119,Q$1)+GOALS('12-13 Teamsheets'!$H$2:$Z$126,$A173,'12-13 Teamsheets'!$C$2:$C$126,Q$1)+GOALS('13-14 Teamsheets'!$H$2:$Z$132,$A173,'13-14 Teamsheets'!$C$2:$C$132,Q$1)+GOALS('14-15 Teamsheets'!$H$2:$Z$136,$A173,'14-15 Teamsheets'!$C$2:$C$136,Q$1)</f>
        <v>0</v>
      </c>
      <c r="CC173" s="27">
        <f>GOALS('05-06 Teamsheets'!$H$2:$W$71,$A173,'05-06 Teamsheets'!$C$2:$C$71,V$1)+GOALS('05-06 Teamsheets'!$H$2:$W$71,$A173,'05-06 Teamsheets'!$C$2:$C$71,AA$1)+GOALS('06-07 Teamsheets'!$H$2:$Z$83,$A173,'06-07 Teamsheets'!$C$2:$C$83,AF$1)+GOALS('06-07 Teamsheets'!$H$2:$Z$83,$A173,'06-07 Teamsheets'!$C$2:$C$83,AK$1)+GOALS('07-08 Teamsheets'!$H$2:$Z$88,$A173,'07-08 Teamsheets'!$C$2:$C$88,AP$1)+GOALS('07-08 Teamsheets'!$H$2:$Z$88,$A173,'07-08 Teamsheets'!$C$2:$C$88,AU$1)+GOALS('07-08 Teamsheets'!$H$2:$Z$88,$A173,'07-08 Teamsheets'!$C$2:$C$88,AZ$1)+GOALS('11-12 Teamsheets'!$H$2:$Z$119,$A173,'11-12 Teamsheets'!$C$2:$C$119,AZ$1)+GOALS('12-13 Teamsheets'!$H$2:$Z$120,$A173,'12-13 Teamsheets'!$C$2:$C$120,AZ$1)+GOALS('13-14 Teamsheets'!$H$2:$Z$126,$A173,'13-14 Teamsheets'!$C$2:$C$126,AZ$1)+GOALS('14-15 Teamsheets'!$H$2:$Z$130,$A173,'14-15 Teamsheets'!$C$2:$C$130,AZ$1)+GOALS('08-09 Teamsheets'!$H$2:$Z$92,$A173,'08-09 Teamsheets'!$C$2:$C$92,BE$1)+GOALS('09-10 Teamsheets'!$H$2:$Z$98,$A173,'09-10 Teamsheets'!$C$2:$C$98,BE$1)+GOALS('10-11 Teamsheets'!$H$2:$Z$107,$A173,'10-11 Teamsheets'!$C$2:$C$107,BE$1)+GOALS('11-12 Teamsheets'!$H$2:$Z$119,$A173,'11-12 Teamsheets'!$C$2:$C$119,BE$1)+GOALS('12-13 Teamsheets'!$H$2:$Z$126,$A173,'12-13 Teamsheets'!$C$2:$C$126,BE$1)+GOALS('13-14 Teamsheets'!$H$2:$Z$132,$A173,'13-14 Teamsheets'!$C$2:$C$132,BE$1)+GOALS('14-15 Teamsheets'!$H$2:$Z$136,$A173,'14-15 Teamsheets'!$C$2:$C$136,BE$1)</f>
        <v>0</v>
      </c>
      <c r="CD173" s="27">
        <f>GOALS('07-08 Teamsheets'!$H$2:$Z$88,$A173,'07-08 Teamsheets'!$C$2:$C$88,BJ$1)
+GOALS('08-09 Teamsheets'!$H$2:$Z$92,$A173,'08-09 Teamsheets'!$C$2:$C$92,BJ$1)
+GOALS('09-10 Teamsheets'!$H$2:$Z$98,$A173,'09-10 Teamsheets'!$C$2:$C$98,BJ$1)
+GOALS('10-11 Teamsheets'!$H$2:$Z$107,$A173,'10-11 Teamsheets'!$C$2:$C$107,BJ$1)
+GOALS('11-12 Teamsheets'!$H$2:$Z$119,$A173,'11-12 Teamsheets'!$C$2:$C$119,BJ$1)
+GOALS('12-13 Teamsheets'!$H$2:$Z$124,$A173,'12-13 Teamsheets'!$C$2:$C$124,BJ$1)+GOALS('13-14 Teamsheets'!$H$2:$Z$130,$A173,'13-14 Teamsheets'!$C$2:$C$130,BJ$1)+GOALS('14-15 Teamsheets'!$H$2:$Z$134,$A173,'14-15 Teamsheets'!$C$2:$C$134,BJ$1)
+GOALS('07-08 Teamsheets'!$H$2:$Z$88,$A173,'07-08 Teamsheets'!$C$2:$C$88,BO$1)
+GOALS('08-09 Teamsheets'!$H$2:$Z$92,$A173,'08-09 Teamsheets'!$C$2:$C$92,BO$1)
+GOALS('09-10 Teamsheets'!$H$2:$Z$98,$A173,'09-10 Teamsheets'!$C$2:$C$98,BO$1)
+GOALS('10-11 Teamsheets'!$H$2:$Z$107,$A173,'10-11 Teamsheets'!$C$2:$C$107,BO$1)
+GOALS('11-12 Teamsheets'!$H$2:$Z$119,$A173,'11-12 Teamsheets'!$C$2:$C$119,BO$1)
+GOALS('12-13 Teamsheets'!$H$2:$Z$126,$A173,'12-13 Teamsheets'!$C$2:$C$126,BO$1)+GOALS('13-14 Teamsheets'!$H$2:$Z$132,$A173,'13-14 Teamsheets'!$C$2:$C$132,BO$1)+GOALS('14-15 Teamsheets'!$H$2:$Z$136,$A173,'14-15 Teamsheets'!$C$2:$C$136,BO$1)</f>
        <v>0</v>
      </c>
      <c r="CE173" s="28">
        <f t="shared" si="57"/>
        <v>0</v>
      </c>
      <c r="CF173" s="27" t="str">
        <f>(GOALS('05-06 Teamsheets'!$H$2:$R$71,$A173) +GOALS('06-07 Teamsheets'!$H$2:$R$83,$A173) +  GOALS('07-08 Teamsheets'!$H$2:$R$88,$A173) + GOALS('08-09 Teamsheets'!$H$2:$R$92,$A173)+GOALS('09-10 Teamsheets'!$H$2:$R$98,$A173)+GOALS('10-11 Teamsheets'!$H$2:$R$107,$A173)+GOALS('11-12 Teamsheets'!$H$2:$R$119,$A173)+GOALS('12-13 Teamsheets'!$H$2:$R$126,$A173)+GOALS('13-14 Teamsheets'!$H$2:$R$132,$A173)+GOALS('14-15 Teamsheets'!$H$2:$R$136,$A173)) &amp; "(" &amp; (GOALS('05-06 Teamsheets'!$S$2:$W$71,$A173)+GOALS('06-07 Teamsheets'!$S$2:$Z$83,$A173)+GOALS('07-08 Teamsheets'!$S$2:$Z$88,$A173)+GOALS('08-09 Teamsheets'!$S$2:$Z$92,$A173)+GOALS('09-10 Teamsheets'!$S$2:$Z$98,$A173)+GOALS('10-11 Teamsheets'!$S$2:$Z$107,$A173)+GOALS('11-12 Teamsheets'!$S$2:$Z$119,$A173)+GOALS('12-13 Teamsheets'!$S$2:$Z$126,$A173)+GOALS('13-14 Teamsheets'!$S$2:$Z$132,$A173)+GOALS('14-15 Teamsheets'!$S$2:$Z$136,$A173)) &amp; ")"</f>
        <v>0(0)</v>
      </c>
      <c r="CG173" s="28">
        <f t="shared" si="58"/>
        <v>0</v>
      </c>
      <c r="CH173" s="71">
        <f t="shared" si="35"/>
        <v>0</v>
      </c>
      <c r="CI173" s="83">
        <f t="shared" si="36"/>
        <v>0</v>
      </c>
      <c r="CJ173" s="77">
        <f t="shared" si="37"/>
        <v>0</v>
      </c>
      <c r="CK173" s="74" t="str">
        <f>(CARDS('05-06 Teamsheets'!$H$2:$W$71,$A173,$CX$2)+CARDS('06-07 Teamsheets'!$H$2:$Z$83,$A173,$CX$2)+CARDS('07-08 Teamsheets'!$H$2:$Z$88,$A173,$CX$2)+CARDS('08-09 Teamsheets'!$H$2:$Z$92,$A173,$CX$2)+CARDS('09-10 Teamsheets'!$H$2:$Z$98,$A173,$CX$2)+CARDS('10-11 Teamsheets'!$H$2:$Z$107,$A173,$CX$2)+CARDS('11-12 Teamsheets'!$H$2:$Z$119,$A173,$CX$2)+CARDS('12-13 Teamsheets'!$H$2:$Z$126,$A173,$CX$2)+CARDS('13-14 Teamsheets'!$H$2:$Z$130,$A173,$CX$2)) &amp; "(" &amp; (CARDS('05-06 Teamsheets'!$H$2:$W$71,$A173,$CX$3)+CARDS('06-07 Teamsheets'!$H$2:$Z$83,$A173,$CX$3)+CARDS('07-08 Teamsheets'!$H$2:$Z$88,$A173,$CX$3)+CARDS('08-09 Teamsheets'!$H$2:$Z$92,$A173,$CX$3)+CARDS('09-10 Teamsheets'!$H$2:$Z$98,$A173,$CX$3)+CARDS('10-11 Teamsheets'!$H$2:$Z$107,$A173,$CX$3)+CARDS('11-12 Teamsheets'!$H$2:$Z$119,$A173,$CX$3)+CARDS('13-14 Teamsheets'!$H$2:$Z$130,$A173,$CX$3)) &amp; ")"</f>
        <v>2(0)</v>
      </c>
      <c r="CL173" s="28">
        <f>SUM(F173,K173,P173,U173)</f>
        <v>2482</v>
      </c>
      <c r="CM173" s="28">
        <f>SUM(Z173,AE173,AJ173,AO173,AT173,BI173,AY173,BN173,BS173,BD173)</f>
        <v>695</v>
      </c>
      <c r="CN173" s="77">
        <f>SUM(CL173:CM173)</f>
        <v>3177</v>
      </c>
      <c r="CO173" s="28">
        <f>IF(AND(CN173&lt;&gt;0, CA173&lt;&gt;0),CN173/CA173,0)</f>
        <v>88.25</v>
      </c>
      <c r="CP173" s="28">
        <f>IF(CG173&lt;&gt;0,CG173/CA173,0)</f>
        <v>0</v>
      </c>
      <c r="CQ173" s="77">
        <f>IF(CG173&lt;&gt;0,CN173/CG173,0)</f>
        <v>0</v>
      </c>
      <c r="CS173" s="71">
        <f t="shared" si="48"/>
        <v>55</v>
      </c>
      <c r="CT173" s="83">
        <f t="shared" si="49"/>
        <v>48</v>
      </c>
      <c r="CU173" s="77">
        <f t="shared" si="50"/>
        <v>101</v>
      </c>
      <c r="CW173"/>
      <c r="CX173" s="30"/>
    </row>
    <row r="174" spans="1:102" x14ac:dyDescent="0.2">
      <c r="A174" s="64" t="s">
        <v>2078</v>
      </c>
      <c r="B174" s="27" t="s">
        <v>1635</v>
      </c>
      <c r="C174" s="27" t="s">
        <v>1635</v>
      </c>
      <c r="D174" s="27">
        <v>0</v>
      </c>
      <c r="E174" s="27" t="s">
        <v>1635</v>
      </c>
      <c r="F174" s="82">
        <v>0</v>
      </c>
      <c r="G174" s="27" t="s">
        <v>1635</v>
      </c>
      <c r="H174" s="27" t="s">
        <v>1635</v>
      </c>
      <c r="I174" s="27">
        <v>0</v>
      </c>
      <c r="J174" s="27" t="s">
        <v>1635</v>
      </c>
      <c r="K174" s="82">
        <v>0</v>
      </c>
      <c r="L174" s="27" t="s">
        <v>1635</v>
      </c>
      <c r="M174" s="27" t="s">
        <v>1635</v>
      </c>
      <c r="N174" s="27">
        <v>0</v>
      </c>
      <c r="O174" s="27" t="s">
        <v>1635</v>
      </c>
      <c r="P174" s="82">
        <v>0</v>
      </c>
      <c r="Q174" s="27" t="str">
        <f>(APPS('08-09 Teamsheets'!$H$2:$R$92,$A174,'08-09 Teamsheets'!$C$2:$C$92,Q$1)+APPS('09-10 Teamsheets'!$H$2:$R$98,$A174,'09-10 Teamsheets'!$C$2:$C$98,Q$1)+APPS('10-11 Teamsheets'!$H$2:$R$107,$A174,'10-11 Teamsheets'!$C$2:$C$107,Q$1)+APPS('11-12 Teamsheets'!$H$2:$R$119,$A174,'11-12 Teamsheets'!$C$2:$C$119,Q$1)+APPS('12-13 Teamsheets'!$H$2:$R$126,$A174,'12-13 Teamsheets'!$C$2:$C$126,Q$1)+APPS('13-14 Teamsheets'!$H$2:$R$132,$A174,'13-14 Teamsheets'!$C$2:$C$132,Q$1)+APPS('14-15 Teamsheets'!$H$2:$R$136,$A174,'14-15 Teamsheets'!$C$2:$C$136,Q$1)) &amp; "(" &amp; (SUBS('08-09 Teamsheets'!$S$2:$Z$92,$A174,'08-09 Teamsheets'!$C$2:$C$92,Q$1)+SUBS('09-10 Teamsheets'!$S$2:$Z$98,$A174,'09-10 Teamsheets'!$C$2:$C$98,Q$1)+SUBS('10-11 Teamsheets'!$S$2:$Z$107,$A174,'10-11 Teamsheets'!$C$2:$C$107,Q$1)+SUBS('11-12 Teamsheets'!$S$2:$Z$119,$A174,'11-12 Teamsheets'!$C$2:$C$119,Q$1)+SUBS('12-13 Teamsheets'!$S$2:$Z$126,$A174,'12-13 Teamsheets'!$C$2:$C$126,Q$1)+SUBS('13-14 Teamsheets'!$S$2:$Z$132,$A174,'13-14 Teamsheets'!$C$2:$C$132,Q$1)+SUBS('14-15 Teamsheets'!$S$2:$Z$136,$A174,'14-15 Teamsheets'!$C$2:$C$136,Q$1)) &amp; ")"</f>
        <v>0(2)</v>
      </c>
      <c r="R174" s="27" t="str">
        <f>(GOALS('08-09 Teamsheets'!$H$2:$R$92,$A174,'08-09 Teamsheets'!$C$2:$C$92,Q$1)+GOALS('09-10 Teamsheets'!$H$2:$R$98,$A174,'09-10 Teamsheets'!$C$2:$C$98,Q$1)+GOALS('10-11 Teamsheets'!$H$2:$R$107,$A174,'10-11 Teamsheets'!$C$2:$C$107,Q$1)+GOALS('11-12 Teamsheets'!$H$2:$R$119,$A174,'11-12 Teamsheets'!$C$2:$C$119,Q$1)+GOALS('12-13 Teamsheets'!$H$2:$R$126,$A174,'12-13 Teamsheets'!$C$2:$C$126,Q$1)+GOALS('13-14 Teamsheets'!$H$2:$R$132,$A174,'13-14 Teamsheets'!$C$2:$C$132,Q$1)+GOALS('14-15 Teamsheets'!$H$2:$R$136,$A174,'14-15 Teamsheets'!$C$2:$C$136,Q$1)) &amp; "(" &amp; (GOALS('08-09 Teamsheets'!$S$2:$Z$92,$A174,'08-09 Teamsheets'!$C$2:$C$92,Q$1)+GOALS('09-10 Teamsheets'!$S$2:$Z$98,$A174,'09-10 Teamsheets'!$C$2:$C$98,Q$1)+GOALS('10-11 Teamsheets'!$S$2:$Z$107,$A174,'10-11 Teamsheets'!$C$2:$C$107,Q$1)+GOALS('11-12 Teamsheets'!$S$2:$Z$119,$A174,'11-12 Teamsheets'!$C$2:$C$119,Q$1)+GOALS('12-13 Teamsheets'!$S$2:$Z$126,$A174,'12-13 Teamsheets'!$C$2:$C$126,Q$1)+GOALS('13-14 Teamsheets'!$S$2:$Z$132,$A174,'13-14 Teamsheets'!$C$2:$C$132,Q$1)+GOALS('14-15 Teamsheets'!$S$2:$Z$136,$A174,'14-15 Teamsheets'!$C$2:$C$136,Q$1)) &amp; ")"</f>
        <v>0(0)</v>
      </c>
      <c r="S174" s="27">
        <f>Clean_sheet('08-09 Teamsheets'!$C$2:$H$92,$A174,Q$1)+Clean_sheet('09-10 Teamsheets'!$C$2:$H$98,$A174,Q$1)+Clean_sheet('10-11 Teamsheets'!$C$2:$H$107,$A174,Q$1)+Clean_sheet('11-12 Teamsheets'!$C$2:$H$119,$A174,Q$1)+Clean_sheet('12-13 Teamsheets'!$C$2:$H$126,$A174,Q$1)+Clean_sheet('13-14 Teamsheets'!$C$2:$H$132,$A174,Q$1)+Clean_sheet('14-15 Teamsheets'!$C$2:$H$136,$A174,Q$1)</f>
        <v>0</v>
      </c>
      <c r="T174" s="27" t="str">
        <f>(CARDS('08-09 Teamsheets'!$H$2:$Z$92,$A174,$CX$2,'08-09 Teamsheets'!$C$2:$C$92,Q$1)+CARDS('09-10 Teamsheets'!$H$2:$Z$98,$A174,$CX$2,'09-10 Teamsheets'!$C$2:$C$98,Q$1)+CARDS('10-11 Teamsheets'!$H$2:$Z$107,$A174,$CX$2,'10-11 Teamsheets'!$C$2:$C$107,Q$1)+CARDS('11-12 Teamsheets'!$H$2:$Z$119,$A174,$CX$2,'11-12 Teamsheets'!$C$2:$C$119,Q$1)+CARDS('12-13 Teamsheets'!$H$2:$Z$126,$A174,$CX$2,'12-13 Teamsheets'!$C$2:$C$126,Q$1)+CARDS('13-14 Teamsheets'!$H$2:$Z$132,$A174,$CX$2,'13-14 Teamsheets'!$C$2:$C$132,Q$1)+CARDS('14-15 Teamsheets'!$H$2:$Z$136,$A174,$CX$2,'14-15 Teamsheets'!$C$2:$C$136,Q$1)) &amp; "(" &amp; (CARDS('08-09 Teamsheets'!$H$2:$Z$92,$A174,$CX$3,'08-09 Teamsheets'!$C$2:$C$92,Q$1)+CARDS('09-10 Teamsheets'!$H$2:$Z$98,$A174,$CX$3,'09-10 Teamsheets'!$C$2:$C$98,Q$1)+CARDS('10-11 Teamsheets'!$H$2:$Z$107,$A174,$CX$3,'10-11 Teamsheets'!$C$2:$C$107,Q$1)+CARDS('11-12 Teamsheets'!$H$2:$Z$119,$A174,$CX$3,'11-12 Teamsheets'!$C$2:$C$119,Q$1)+CARDS('12-13 Teamsheets'!$H$2:$Z$126,$A174,$CX$3,'12-13 Teamsheets'!$C$2:$C$126,Q$1)+CARDS('13-14 Teamsheets'!$H$2:$Z$132,$A174,$CX$3,'13-14 Teamsheets'!$C$2:$C$132,Q$1)+CARDS('14-15 Teamsheets'!$H$2:$Z$136,$A174,$CX$3,'14-15 Teamsheets'!$C$2:$C$136,Q$1)) &amp; ")"</f>
        <v>0(0)</v>
      </c>
      <c r="U174" s="82">
        <f>MINS_PLAYED('08-09 Teamsheets'!$H$2:$R$92,$A174,'08-09 Teamsheets'!$C$2:$C$92,Q$1)+MINS_PLAYED('09-10 Teamsheets'!$H$2:$R$98,$A174,'09-10 Teamsheets'!$C$2:$C$98,Q$1)+ MINS_AS_SUB('08-09 Teamsheets'!$S$2:$Z$92,$A174,'08-09 Teamsheets'!$C$2:$C$92,Q$1)+ MINS_AS_SUB('09-10 Teamsheets'!$S$2:$Z$98,$A174,'09-10 Teamsheets'!$C$2:$C$98,Q$1)+MINS_PLAYED('10-11 Teamsheets'!$H$2:$R$107,$A174,'10-11 Teamsheets'!$C$2:$C$107,Q$1)+MINS_AS_SUB('10-11 Teamsheets'!$S$2:$Z$107,$A174,'10-11 Teamsheets'!$C$2:$C$107,Q$1)+MINS_PLAYED('11-12 Teamsheets'!$H$2:$R$119,$A174,'11-12 Teamsheets'!$C$2:$C$119,Q$1)+MINS_AS_SUB('11-12 Teamsheets'!$S$2:$Z$119,$A174,'11-12 Teamsheets'!$C$2:$C$119,Q$1)+MINS_PLAYED('12-13 Teamsheets'!$H$2:$R$126,$A174,'12-13 Teamsheets'!$C$2:$C$126,Q$1)+MINS_AS_SUB('12-13 Teamsheets'!$S$2:$Z$126,$A174,'12-13 Teamsheets'!$C$2:$C$126,Q$1)+MINS_PLAYED('13-14 Teamsheets'!$H$2:$R$132,$A174,'13-14 Teamsheets'!$C$2:$C$132,Q$1)+MINS_AS_SUB('13-14 Teamsheets'!$S$2:$Z$132,$A174,'13-14 Teamsheets'!$C$2:$C$132,Q$1)+MINS_PLAYED('14-15 Teamsheets'!$H$2:$R$136,$A174,'14-15 Teamsheets'!$C$2:$C$136,Q$1)+MINS_AS_SUB('14-15 Teamsheets'!$S$2:$Z$136,$A174,'14-15 Teamsheets'!$C$2:$C$136,Q$1)</f>
        <v>40</v>
      </c>
      <c r="V174" s="27" t="s">
        <v>1635</v>
      </c>
      <c r="W174" s="27" t="s">
        <v>1635</v>
      </c>
      <c r="X174" s="27">
        <v>0</v>
      </c>
      <c r="Y174" s="27" t="s">
        <v>1635</v>
      </c>
      <c r="Z174" s="82">
        <v>0</v>
      </c>
      <c r="AA174" s="27" t="s">
        <v>1635</v>
      </c>
      <c r="AB174" s="27" t="s">
        <v>1635</v>
      </c>
      <c r="AC174" s="27">
        <v>0</v>
      </c>
      <c r="AD174" s="27" t="s">
        <v>1635</v>
      </c>
      <c r="AE174" s="82">
        <v>0</v>
      </c>
      <c r="AF174" s="27" t="s">
        <v>1635</v>
      </c>
      <c r="AG174" s="27" t="s">
        <v>1635</v>
      </c>
      <c r="AH174" s="27">
        <v>0</v>
      </c>
      <c r="AI174" s="27" t="s">
        <v>1635</v>
      </c>
      <c r="AJ174" s="82">
        <v>0</v>
      </c>
      <c r="AK174" s="27" t="s">
        <v>1635</v>
      </c>
      <c r="AL174" s="27" t="s">
        <v>1635</v>
      </c>
      <c r="AM174" s="27">
        <v>0</v>
      </c>
      <c r="AN174" s="27" t="s">
        <v>1635</v>
      </c>
      <c r="AO174" s="82">
        <v>0</v>
      </c>
      <c r="AP174" s="27" t="s">
        <v>1635</v>
      </c>
      <c r="AQ174" s="27" t="s">
        <v>1635</v>
      </c>
      <c r="AR174" s="27">
        <v>0</v>
      </c>
      <c r="AS174" s="27" t="s">
        <v>1635</v>
      </c>
      <c r="AT174" s="82">
        <v>0</v>
      </c>
      <c r="AU174" s="27" t="s">
        <v>1635</v>
      </c>
      <c r="AV174" s="27" t="s">
        <v>1635</v>
      </c>
      <c r="AW174" s="27">
        <v>0</v>
      </c>
      <c r="AX174" s="27" t="s">
        <v>1635</v>
      </c>
      <c r="AY174" s="82">
        <v>0</v>
      </c>
      <c r="AZ174" s="27" t="str">
        <f>(APPS('07-08 Teamsheets'!$H$2:$R$88,$A174,'07-08 Teamsheets'!$C$2:$C$88,AZ$1)+APPS('11-12 Teamsheets'!$H$2:$R$119,$A174,'11-12 Teamsheets'!$C$2:$C$119,AZ$1)+APPS('12-13 Teamsheets'!$H$2:$R$126,$A174,'12-13 Teamsheets'!$C$2:$C$126,AZ$1)+APPS('13-14 Teamsheets'!$H$2:$R$132,$A174,'13-14 Teamsheets'!$C$2:$C$132,AZ$1)+APPS('14-15 Teamsheets'!$H$2:$R$136,$A174,'14-15 Teamsheets'!$C$2:$C$136,AZ$1)) &amp; "(" &amp; (SUBS('07-08 Teamsheets'!$S$2:$Z$88,$A174,'07-08 Teamsheets'!$C$2:$C$88,AZ$1)+SUBS('11-12 Teamsheets'!$S$2:$Z$119,$A174,'11-12 Teamsheets'!$C$2:$C$119,AZ$1)+SUBS('12-13 Teamsheets'!$S$2:$Z$126,$A174,'12-13 Teamsheets'!$C$2:$C$126,AZ$1)+SUBS('13-14 Teamsheets'!$S$2:$Z$132,$A174,'13-14 Teamsheets'!$C$2:$C$132,AZ$1)+SUBS('14-15 Teamsheets'!$S$2:$Z$136,$A174,'14-15 Teamsheets'!$C$2:$C$136,AZ$1)) &amp; ")"</f>
        <v>0(0)</v>
      </c>
      <c r="BA174" s="27" t="str">
        <f>(GOALS('07-08 Teamsheets'!$H$2:$R$88,$A174,'07-08 Teamsheets'!$C$2:$C$88,AZ$1)+GOALS('11-12 Teamsheets'!$H$2:$R$119,$A174,'11-12 Teamsheets'!$C$2:$C$119,AZ$1)+GOALS('12-13 Teamsheets'!$H$2:$R$126,$A174,'12-13 Teamsheets'!$C$2:$C$126,AZ$1)+GOALS('13-14 Teamsheets'!$H$2:$R$132,$A174,'13-14 Teamsheets'!$C$2:$C$132,AZ$1)+GOALS('14-15 Teamsheets'!$H$2:$R$136,$A174,'14-15 Teamsheets'!$C$2:$C$136,AZ$1)) &amp; "(" &amp; (GOALS('07-08 Teamsheets'!$S$2:$Z$88,$A174,'07-08 Teamsheets'!$C$2:$C$88,AZ$1)+GOALS('11-12 Teamsheets'!$S$2:$Z$119,$A174,'11-12 Teamsheets'!$C$2:$C$119,AZ$1)+GOALS('12-13 Teamsheets'!$S$2:$Z$126,$A174,'12-13 Teamsheets'!$C$2:$C$126,AZ$1)+GOALS('13-14 Teamsheets'!$S$2:$Z$132,$A174,'13-14 Teamsheets'!$C$2:$C$132,AZ$1)+GOALS('14-15 Teamsheets'!$S$2:$Z$136,$A174,'14-15 Teamsheets'!$C$2:$C$136,AZ$1)) &amp; ")"</f>
        <v>0(0)</v>
      </c>
      <c r="BB174" s="27">
        <f>Clean_sheet('07-08 Teamsheets'!$C$2:$H$92,$A174,AZ$1)+Clean_sheet('11-12 Teamsheets'!$C$2:$H$119,$A174,AZ$1)+Clean_sheet('12-13 Teamsheets'!$C$2:$H$126,$A174,AZ$1)+Clean_sheet('13-14 Teamsheets'!$C$2:$H$132,$A174,AZ$1)+Clean_sheet('14-15 Teamsheets'!$C$2:$H$136,$A174,AZ$1)</f>
        <v>0</v>
      </c>
      <c r="BC174" s="27" t="str">
        <f>(CARDS('07-08 Teamsheets'!$H$2:$Z$88,$A174,$CX$2,'07-08 Teamsheets'!$C$2:$C$88,AZ$1)+CARDS('11-12 Teamsheets'!$H$2:$Z$119,$A174,$CX$2,'11-12 Teamsheets'!$C$2:$C$119,AZ$1)+CARDS('12-13 Teamsheets'!$H$2:$Z$126,$A174,$CX$2,'12-13 Teamsheets'!$C$2:$C$126,AZ$1)+CARDS('13-14 Teamsheets'!$H$2:$Z$132,$A174,$CX$2,'13-14 Teamsheets'!$C$2:$C$132,AZ$1)+CARDS('14-15 Teamsheets'!$H$2:$Z$136,$A174,$CX$2,'14-15 Teamsheets'!$C$2:$C$136,AZ$1)) &amp; "(" &amp; (CARDS('07-08 Teamsheets'!$H$2:$Z$88,$A174,$CX$3,'07-08 Teamsheets'!$C$2:$C$88,AZ$1)+CARDS('11-12 Teamsheets'!$H$2:$Z$119,$A174,$CX$3,'11-12 Teamsheets'!$C$2:$C$119,AZ$1)+CARDS('12-13 Teamsheets'!$H$2:$Z$126,$A174,$CX$3,'12-13 Teamsheets'!$C$2:$C$126,AZ$1)+CARDS('13-14 Teamsheets'!$H$2:$Z$132,$A174,$CX$3,'13-14 Teamsheets'!$C$2:$C$132,AZ$1)+CARDS('14-15 Teamsheets'!$H$2:$Z$136,$A174,$CX$3,'14-15 Teamsheets'!$C$2:$C$136,AZ$1)) &amp; ")"</f>
        <v>0(0)</v>
      </c>
      <c r="BD174" s="82">
        <f>MINS_PLAYED('07-08 Teamsheets'!$H$2:$R$88,$A174,'07-08 Teamsheets'!$C$2:$C$88,AZ$1)+MINS_PLAYED('11-12 Teamsheets'!$H$2:$R$119,$A174,'11-12 Teamsheets'!$C$2:$C$119,AZ$1)+MINS_PLAYED('12-13 Teamsheets'!$H$2:$R$126,$A174,'12-13 Teamsheets'!$C$2:$C$126,AZ$1)+MINS_PLAYED('13-14 Teamsheets'!$H$2:$R$132,$A174,'13-14 Teamsheets'!$C$2:$C$132,AZ$1)+MINS_PLAYED('14-15 Teamsheets'!$H$2:$R$136,$A174,'14-15 Teamsheets'!$C$2:$C$136,AZ$1)+MINS_AS_SUB('07-08 Teamsheets'!$S$2:$Z$88,$A174,'07-08 Teamsheets'!$C$2:$C$88,AZ$1)+MINS_AS_SUB('11-12 Teamsheets'!$S$2:$Z$119,$A174,'11-12 Teamsheets'!$C$2:$C$119,AZ$1)+MINS_AS_SUB('12-13 Teamsheets'!$S$2:$Z$126,$A174,'12-13 Teamsheets'!$C$2:$C$126,AZ$1)+MINS_AS_SUB('13-14 Teamsheets'!$S$2:$Z$132,$A174,'13-14 Teamsheets'!$C$2:$C$132,AZ$1)+MINS_AS_SUB('14-15 Teamsheets'!$S$2:$Z$136,$A174,'14-15 Teamsheets'!$C$2:$C$136,AZ$1)</f>
        <v>0</v>
      </c>
      <c r="BE174" s="27" t="str">
        <f>(APPS('08-09 Teamsheets'!$H$2:$R$92,$A174,'08-09 Teamsheets'!$C$2:$C$92,BE$1)+APPS('09-10 Teamsheets'!$H$2:$R$98,$A174,'09-10 Teamsheets'!$C$2:$C$98,BE$1)+APPS('10-11 Teamsheets'!$H$2:$R$107,$A174,'10-11 Teamsheets'!$C$2:$C$107,BE$1)+APPS('11-12 Teamsheets'!$H$2:$R$119,$A174,'11-12 Teamsheets'!$C$2:$C$119,BE$1)+APPS('12-13 Teamsheets'!$H$2:$R$126,$A174,'12-13 Teamsheets'!$C$2:$C$126,BE$1)+APPS('13-14 Teamsheets'!$H$2:$R$132,$A174,'13-14 Teamsheets'!$C$2:$C$132,BE$1)+APPS('14-15 Teamsheets'!$H$2:$R$136,$A174,'14-15 Teamsheets'!$C$2:$C$136,BE$1)) &amp; "(" &amp; (SUBS('08-09 Teamsheets'!$S$2:$Z$92,$A174,'08-09 Teamsheets'!$C$2:$C$92,BE$1)+SUBS('09-10 Teamsheets'!$S$2:$Z$98,$A174,'09-10 Teamsheets'!$C$2:$C$98,BE$1)+SUBS('10-11 Teamsheets'!$S$2:$Z$107,$A174,'10-11 Teamsheets'!$C$2:$C$107,BE$1)+SUBS('11-12 Teamsheets'!$S$2:$Z$119,$A174,'11-12 Teamsheets'!$C$2:$C$119,BE$1)+SUBS('12-13 Teamsheets'!$S$2:$Z$126,$A174,'12-13 Teamsheets'!$C$2:$C$126,BE$1)+SUBS('13-14 Teamsheets'!$S$2:$Z$132,$A174,'13-14 Teamsheets'!$C$2:$C$132,BE$1)+SUBS('14-15 Teamsheets'!$S$2:$Z$136,$A174,'14-15 Teamsheets'!$C$2:$C$136,BE$1)) &amp; ")"</f>
        <v>0(0)</v>
      </c>
      <c r="BF174" s="27" t="str">
        <f>(GOALS('08-09 Teamsheets'!$H$2:$R$92,$A174,'08-09 Teamsheets'!$C$2:$C$92,BE$1)+GOALS('09-10 Teamsheets'!$H$2:$R$98,$A174,'09-10 Teamsheets'!$C$2:$C$98,BE$1)+GOALS('10-11 Teamsheets'!$H$2:$R$107,$A174,'10-11 Teamsheets'!$C$2:$C$107,BE$1)+GOALS('11-12 Teamsheets'!$H$2:$R$119,$A174,'11-12 Teamsheets'!$C$2:$C$119,BE$1)+GOALS('12-13 Teamsheets'!$H$2:$R$126,$A174,'12-13 Teamsheets'!$C$2:$C$126,BE$1)+GOALS('13-14 Teamsheets'!$H$2:$R$132,$A174,'13-14 Teamsheets'!$C$2:$C$132,BE$1)+GOALS('14-15 Teamsheets'!$H$2:$R$136,$A174,'14-15 Teamsheets'!$C$2:$C$136,BE$1)) &amp; "(" &amp; (GOALS('08-09 Teamsheets'!$S$2:$Z$92,$A174,'08-09 Teamsheets'!$C$2:$C$92,BE$1)+GOALS('09-10 Teamsheets'!$S$2:$Z$98,$A174,'09-10 Teamsheets'!$C$2:$C$98,BE$1)+GOALS('10-11 Teamsheets'!$S$2:$Z$107,$A174,'10-11 Teamsheets'!$C$2:$C$107,BE$1)+GOALS('11-12 Teamsheets'!$S$2:$Z$119,$A174,'11-12 Teamsheets'!$C$2:$C$119,BE$1)+GOALS('12-13 Teamsheets'!$S$2:$Z$126,$A174,'12-13 Teamsheets'!$C$2:$C$126,BE$1)+GOALS('13-14 Teamsheets'!$S$2:$Z$132,$A174,'13-14 Teamsheets'!$C$2:$C$132,BE$1)+GOALS('14-15 Teamsheets'!$S$2:$Z$136,$A174,'14-15 Teamsheets'!$C$2:$C$136,BE$1)) &amp; ")"</f>
        <v>0(0)</v>
      </c>
      <c r="BG174" s="27">
        <f>Clean_sheet('08-09 Teamsheets'!$C$2:$H$92,$A174,BE$1)+Clean_sheet('09-10 Teamsheets'!$C$2:$H$98,$A174,BE$1)+Clean_sheet('10-11 Teamsheets'!$C$2:$H$107,$A174,BE$1)+Clean_sheet('11-12 Teamsheets'!$C$2:$H$119,$A174,BE$1)+Clean_sheet('12-13 Teamsheets'!$C$2:$H$126,$A174,BE$1)+Clean_sheet('13-14 Teamsheets'!$C$2:$H$132,$A174,BE$1)+Clean_sheet('14-15 Teamsheets'!$C$2:$H$136,$A174,BE$1)</f>
        <v>0</v>
      </c>
      <c r="BH174" s="27" t="str">
        <f>(CARDS('08-09 Teamsheets'!$H$2:$Z$92,$A174,$CX$2,'08-09 Teamsheets'!$C$2:$C$92,BE$1)+CARDS('09-10 Teamsheets'!$H$2:$Z$98,$A174,$CX$2,'09-10 Teamsheets'!$C$2:$C$98,BE$1)+CARDS('10-11 Teamsheets'!$H$2:$Z$107,$A174,$CX$2,'10-11 Teamsheets'!$C$2:$C$107,BE$1)+CARDS('11-12 Teamsheets'!$H$2:$Z$119,$A174,$CX$2,'11-12 Teamsheets'!$C$2:$C$119,BE$1)+CARDS('12-13 Teamsheets'!$H$2:$Z$126,$A174,$CX$2,'12-13 Teamsheets'!$C$2:$C$126,BE$1)+CARDS('13-14 Teamsheets'!$H$2:$Z$132,$A174,$CX$2,'13-14 Teamsheets'!$C$2:$C$132,BE$1)+CARDS('14-15 Teamsheets'!$H$2:$Z$136,$A174,$CX$2,'14-15 Teamsheets'!$C$2:$C$136,BE$1)) &amp; "(" &amp; (CARDS('08-09 Teamsheets'!$H$2:$Z$92,$A174,$CX$3,'08-09 Teamsheets'!$C$2:$C$92,BE$1)+CARDS('09-10 Teamsheets'!$H$2:$Z$98,$A174,$CX$3,'09-10 Teamsheets'!$C$2:$C$98,BE$1)+CARDS('10-11 Teamsheets'!$H$2:$Z$107,$A174,$CX$3,'10-11 Teamsheets'!$C$2:$C$107,BE$1)+CARDS('11-12 Teamsheets'!$H$2:$Z$119,$A174,$CX$3,'11-12 Teamsheets'!$C$2:$C$119,BE$1)+CARDS('12-13 Teamsheets'!$H$2:$Z$126,$A174,$CX$3,'12-13 Teamsheets'!$C$2:$C$126,BE$1)+CARDS('13-14 Teamsheets'!$H$2:$Z$132,$A174,$CX$3,'13-14 Teamsheets'!$C$2:$C$132,BE$1)+CARDS('14-15 Teamsheets'!$H$2:$Z$136,$A174,$CX$3,'14-15 Teamsheets'!$C$2:$C$136,BE$1)) &amp; ")"</f>
        <v>0(0)</v>
      </c>
      <c r="BI174" s="82">
        <f>MINS_PLAYED('08-09 Teamsheets'!$H$2:$R$92,$A174,'08-09 Teamsheets'!$C$2:$C$92,BE$1)+MINS_PLAYED('09-10 Teamsheets'!$H$2:$R$98,$A174,'09-10 Teamsheets'!$C$2:$C$98,BE$1)+ MINS_AS_SUB('08-09 Teamsheets'!$S$2:$Z$92,$A174,'08-09 Teamsheets'!$C$2:$C$92,BE$1)+ MINS_AS_SUB('09-10 Teamsheets'!$S$2:$Z$98,$A174,'09-10 Teamsheets'!$C$2:$C$98,BE$1)+MINS_PLAYED('10-11 Teamsheets'!$H$2:$R$107,$A174,'10-11 Teamsheets'!$C$2:$C$107,BE$1)+MINS_AS_SUB('10-11 Teamsheets'!$S$2:$Z$107,$A174,'10-11 Teamsheets'!$C$2:$C$107,BE$1)+MINS_PLAYED('11-12 Teamsheets'!$H$2:$R$119,$A174,'11-12 Teamsheets'!$C$2:$C$119,BE$1)+MINS_AS_SUB('11-12 Teamsheets'!$S$2:$Z$119,$A174,'11-12 Teamsheets'!$C$2:$C$119,BE$1)+MINS_PLAYED('12-13 Teamsheets'!$H$2:$R$126,$A174,'12-13 Teamsheets'!$C$2:$C$126,BE$1)+MINS_AS_SUB('12-13 Teamsheets'!$S$2:$Z$126,$A174,'12-13 Teamsheets'!$C$2:$C$126,BE$1)+MINS_PLAYED('13-14 Teamsheets'!$H$2:$R$132,$A174,'13-14 Teamsheets'!$C$2:$C$132,BE$1)+MINS_AS_SUB('13-14 Teamsheets'!$S$2:$Z$132,$A174,'13-14 Teamsheets'!$C$2:$C$132,BE$1)+MINS_PLAYED('14-15 Teamsheets'!$H$2:$R$136,$A174,'14-15 Teamsheets'!$C$2:$C$136,BE$1)+MINS_AS_SUB('14-15 Teamsheets'!$S$2:$Z$136,$A174,'14-15 Teamsheets'!$C$2:$C$136,BE$1)</f>
        <v>0</v>
      </c>
      <c r="BJ174" s="27" t="str">
        <f>(APPS('07-08 Teamsheets'!$H$2:$R$88,$A174,'07-08 Teamsheets'!$C$2:$C$88,BJ$1)+APPS('08-09 Teamsheets'!$H$2:$R$92,$A174,'08-09 Teamsheets'!$C$2:$C$92,BJ$1)+APPS('09-10 Teamsheets'!$H$2:$R$98,$A174,'09-10 Teamsheets'!$C$2:$C$98,BJ$1)+APPS('10-11 Teamsheets'!$H$2:$R$106,$A174,'10-11 Teamsheets'!$C$2:$C$106,BJ$1)+APPS('11-12 Teamsheets'!$H$2:$R$119,$A174,'11-12 Teamsheets'!$C$2:$C$119,BJ$1)+APPS('12-13 Teamsheets'!$H$2:$R$126,$A174,'12-13 Teamsheets'!$C$2:$C$126,BJ$1)+APPS('13-14 Teamsheets'!$H$2:$R$132,$A174,'13-14 Teamsheets'!$C$2:$C$132,BJ$1)+APPS('14-15 Teamsheets'!$H$2:$R$136,$A174,'14-15 Teamsheets'!$C$2:$C$136,BJ$1)) &amp; "(" &amp; (SUBS('07-08 Teamsheets'!$S$2:$Z$88,$A174,'07-08 Teamsheets'!$C$2:$C$88,BJ$1)+SUBS('08-09 Teamsheets'!$S$2:$Z$92,$A174,'08-09 Teamsheets'!$C$2:$C$92,BJ$1)+SUBS('09-10 Teamsheets'!$S$2:$Z$98,$A174,'09-10 Teamsheets'!$C$2:$C$98,BJ$1)+SUBS('10-11 Teamsheets'!$S$2:$Z$106,$A174,'10-11 Teamsheets'!$C$2:$C$106,BJ$1)+SUBS('11-12 Teamsheets'!$S$2:$Z$119,$A174,'11-12 Teamsheets'!$C$2:$C$119,BJ$1)+SUBS('12-13 Teamsheets'!$S$2:$Z$126,$A174,'12-13 Teamsheets'!$C$2:$C$126,BJ$1)+SUBS('13-14 Teamsheets'!$S$2:$Z$132,$A174,'13-14 Teamsheets'!$C$2:$C$132,BJ$1)+SUBS('14-15 Teamsheets'!$S$2:$Z$136,$A174,'14-15 Teamsheets'!$C$2:$C$136,BJ$1)) &amp; ")"</f>
        <v>0(0)</v>
      </c>
      <c r="BK174" s="27" t="str">
        <f>(GOALS('07-08 Teamsheets'!$H$2:$R$88,$A174,'07-08 Teamsheets'!$C$2:$C$88,BJ$1)+GOALS('08-09 Teamsheets'!$H$2:$R$92,$A174,'08-09 Teamsheets'!$C$2:$C$92,BJ$1)+GOALS('09-10 Teamsheets'!$H$2:$R$98,$A174,'09-10 Teamsheets'!$C$2:$C$98,BJ$1)+GOALS('10-11 Teamsheets'!$H$2:$R$106,$A174,'10-11 Teamsheets'!$C$2:$C$106,BJ$1)+GOALS('11-12 Teamsheets'!$H$2:$R$119,$A174,'11-12 Teamsheets'!$C$2:$C$119,BJ$1)+GOALS('12-13 Teamsheets'!$H$2:$R$126,$A174,'12-13 Teamsheets'!$C$2:$C$126,BJ$1)+GOALS('13-14 Teamsheets'!$H$2:$R$132,$A174,'13-14 Teamsheets'!$C$2:$C$132,BJ$1)+GOALS('14-15 Teamsheets'!$H$2:$R$136,$A174,'14-15 Teamsheets'!$C$2:$C$136,BJ$1)) &amp; "(" &amp; (GOALS('07-08 Teamsheets'!$S$2:$Z$88,$A174,'07-08 Teamsheets'!$C$2:$C$88,BJ$1)+GOALS('08-09 Teamsheets'!$S$2:$Z$92,$A174,'08-09 Teamsheets'!$C$2:$C$92,BJ$1)+GOALS('09-10 Teamsheets'!$S$2:$Z$98,$A174,'09-10 Teamsheets'!$C$2:$C$98,BJ$1)+GOALS('10-11 Teamsheets'!$S$2:$Z$106,$A174,'10-11 Teamsheets'!$C$2:$C$106,BJ$1)+GOALS('11-12 Teamsheets'!$S$2:$Z$119,$A174,'11-12 Teamsheets'!$C$2:$C$119,BJ$1)+GOALS('12-13 Teamsheets'!$S$2:$Z$126,$A174,'12-13 Teamsheets'!$C$2:$C$126,BJ$1)+GOALS('13-14 Teamsheets'!$S$2:$Z$132,$A174,'13-14 Teamsheets'!$C$2:$C$132,BJ$1)+GOALS('14-15 Teamsheets'!$S$2:$Z$136,$A174,'14-15 Teamsheets'!$C$2:$C$136,BJ$1)) &amp; ")"</f>
        <v>0(0)</v>
      </c>
      <c r="BL174" s="27">
        <f>Clean_sheet('07-08 Teamsheets'!$C$2:$H$92,$A174,BJ$1)+Clean_sheet('08-09 Teamsheets'!$C$2:$H$92,$A174,BJ$1)+Clean_sheet('09-10 Teamsheets'!$C$2:$H$98,$A174,BJ$1)+Clean_sheet('10-11 Teamsheets'!$C$2:$H$106,$A174,BJ$1)+Clean_sheet('11-12 Teamsheets'!$C$2:$H$119,$A174,BJ$1)+Clean_sheet('12-13 Teamsheets'!$C$2:$H$126,$A174,BJ$1)+Clean_sheet('13-14 Teamsheets'!$C$2:$H$132,$A174,BJ$1)+Clean_sheet('14-15 Teamsheets'!$C$2:$H$136,$A174,BJ$1)</f>
        <v>0</v>
      </c>
      <c r="BM174" s="27" t="str">
        <f>(CARDS('07-08 Teamsheets'!$H$2:$Z$88,$A174,$CX$2,'07-08 Teamsheets'!$C$2:$C$88,BJ$1)+CARDS('08-09 Teamsheets'!$H$2:$Z$92,$A174,$CX$2,'08-09 Teamsheets'!$C$2:$C$92,BJ$1)+CARDS('09-10 Teamsheets'!$H$2:$Z$98,$A174,$CX$2,'09-10 Teamsheets'!$C$2:$C$98,BJ$1)+CARDS('10-11 Teamsheets'!$H$2:$Z$106,$A174,$CX$2,'10-11 Teamsheets'!$C$2:$C$106,BJ$1)+CARDS('11-12 Teamsheets'!$H$2:$Z$119,$A174,$CX$2,'11-12 Teamsheets'!$C$2:$C$119,BJ$1)+CARDS('12-13 Teamsheets'!$H$2:$Z$126,$A174,$CX$2,'12-13 Teamsheets'!$C$2:$C$126,BJ$1)+CARDS('13-14 Teamsheets'!$H$2:$Z$132,$A174,$CX$2,'13-14 Teamsheets'!$C$2:$C$132,BJ$1)+CARDS('14-15 Teamsheets'!$H$2:$Z$136,$A174,$CX$2,'14-15 Teamsheets'!$C$2:$C$136,BJ$1)) &amp; "(" &amp; (CARDS('07-08 Teamsheets'!$H$2:$Z$88,$A174,$CX$3,'07-08 Teamsheets'!$C$2:$C$88,BJ$1)+CARDS('08-09 Teamsheets'!$H$2:$Z$92,$A174,$CX$3,'08-09 Teamsheets'!$C$2:$C$92,BJ$1)+CARDS('09-10 Teamsheets'!$H$2:$Z$98,$A174,$CX$3,'09-10 Teamsheets'!$C$2:$C$98,BJ$1)+CARDS('10-11 Teamsheets'!$H$2:$Z$106,$A174,$CX$3,'10-11 Teamsheets'!$C$2:$C$106,BJ$1)+CARDS('11-12 Teamsheets'!$H$2:$Z$119,$A174,$CX$3,'11-12 Teamsheets'!$C$2:$C$119,BJ$1)+CARDS('12-13 Teamsheets'!$H$2:$Z$126,$A174,$CX$3,'12-13 Teamsheets'!$C$2:$C$126,BJ$1)+CARDS('13-14 Teamsheets'!$H$2:$Z$132,$A174,$CX$3,'13-14 Teamsheets'!$C$2:$C$132,BJ$1)+CARDS('14-15 Teamsheets'!$H$2:$Z$136,$A174,$CX$3,'14-15 Teamsheets'!$C$2:$C$136,BJ$1)) &amp; ")"</f>
        <v>0(0)</v>
      </c>
      <c r="BN174" s="82">
        <f>MINS_PLAYED('07-08 Teamsheets'!$H$2:$R$88,$A174,'07-08 Teamsheets'!$C$2:$C$88,BJ$1)+MINS_PLAYED('08-09 Teamsheets'!$H$2:$R$92,$A174,'08-09 Teamsheets'!$C$2:$C$92,BJ$1)+MINS_PLAYED('09-10 Teamsheets'!$H$2:$R$98,$A174,'09-10 Teamsheets'!$C$2:$C$98,BJ$1)+MINS_PLAYED('10-11 Teamsheets'!$H$2:$R$106,$A174,'10-11 Teamsheets'!$C$2:$C$106,BJ$1)+MINS_PLAYED('11-12 Teamsheets'!$H$2:$R$119,$A174,'11-12 Teamsheets'!$C$2:$C$119,BJ$1)+MINS_PLAYED('12-13 Teamsheets'!$H$2:$R$126,$A174,'12-13 Teamsheets'!$C$2:$C$126,BJ$1)+MINS_PLAYED('13-14 Teamsheets'!$H$2:$R$132,$A174,'13-14 Teamsheets'!$C$2:$C$132,BJ$1)+MINS_PLAYED('14-15 Teamsheets'!$H$2:$R$136,$A174,'14-15 Teamsheets'!$C$2:$C$136,BJ$1)+MINS_AS_SUB('07-08 Teamsheets'!$S$2:$Z$88,$A174,'07-08 Teamsheets'!$C$2:$C$88,BJ$1)+MINS_AS_SUB('08-09 Teamsheets'!$S$2:$Z$92,$A174,'08-09 Teamsheets'!$C$2:$C$92,BJ$1)+MINS_AS_SUB('09-10 Teamsheets'!$S$2:$Z$98,$A174,'09-10 Teamsheets'!$C$2:$C$98,BJ$1)+MINS_AS_SUB('10-11 Teamsheets'!$S$2:$Z$106,$A174,'10-11 Teamsheets'!$C$2:$C$106,BJ$1)+MINS_AS_SUB('11-12 Teamsheets'!$S$2:$Z$119,$A174,'11-12 Teamsheets'!$C$2:$C$119,BJ$1)+MINS_AS_SUB('12-13 Teamsheets'!$S$2:$Z$126,$A174,'12-13 Teamsheets'!$C$2:$C$126,BJ$1)+MINS_AS_SUB('13-14 Teamsheets'!$S$2:$Z$132,$A174,'13-14 Teamsheets'!$C$2:$C$132,BJ$1)+MINS_AS_SUB('14-15 Teamsheets'!$S$2:$Z$136,$A174,'14-15 Teamsheets'!$C$2:$C$136,BJ$1)</f>
        <v>0</v>
      </c>
      <c r="BO174" s="27" t="str">
        <f>(APPS('07-08 Teamsheets'!$H$2:$R$88,$A174,'07-08 Teamsheets'!$C$2:$C$88,BO$1)+APPS('08-09 Teamsheets'!$H$2:$R$92,$A174,'08-09 Teamsheets'!$C$2:$C$92,BO$1)+APPS('09-10 Teamsheets'!$H$2:$R$98,$A174,'09-10 Teamsheets'!$C$2:$C$98,BO$1)+APPS('10-11 Teamsheets'!$H$2:$R$106,$A174,'10-11 Teamsheets'!$C$2:$C$106,BO$1)+APPS('11-12 Teamsheets'!$H$2:$R$119,$A174,'11-12 Teamsheets'!$C$2:$C$119,BO$1)+APPS('12-13 Teamsheets'!$H$2:$R$126,$A174,'12-13 Teamsheets'!$C$2:$C$126,BO$1)+APPS('13-14 Teamsheets'!$H$2:$R$132,$A174,'13-14 Teamsheets'!$C$2:$C$132,BO$1)+APPS('14-15 Teamsheets'!$H$2:$R$136,$A174,'14-15 Teamsheets'!$C$2:$C$136,BO$1)) &amp; "(" &amp; (SUBS('07-08 Teamsheets'!$S$2:$Z$88,$A174,'07-08 Teamsheets'!$C$2:$C$88,BO$1)+SUBS('08-09 Teamsheets'!$S$2:$Z$92,$A174,'08-09 Teamsheets'!$C$2:$C$92,BO$1)+SUBS('09-10 Teamsheets'!$S$2:$Z$98,$A174,'09-10 Teamsheets'!$C$2:$C$98,BO$1)+SUBS('10-11 Teamsheets'!$S$2:$Z$106,$A174,'10-11 Teamsheets'!$C$2:$C$106,BO$1)+SUBS('11-12 Teamsheets'!$S$2:$Z$119,$A174,'11-12 Teamsheets'!$C$2:$C$119,BO$1)+SUBS('12-13 Teamsheets'!$S$2:$Z$126,$A174,'12-13 Teamsheets'!$C$2:$C$126,BO$1)+SUBS('13-14 Teamsheets'!$S$2:$Z$132,$A174,'13-14 Teamsheets'!$C$2:$C$132,BO$1)+SUBS('14-15 Teamsheets'!$S$2:$Z$136,$A174,'14-15 Teamsheets'!$C$2:$C$136,BO$1)) &amp; ")"</f>
        <v>0(0)</v>
      </c>
      <c r="BP174" s="27" t="str">
        <f>(GOALS('07-08 Teamsheets'!$H$2:$R$88,$A174,'07-08 Teamsheets'!$C$2:$C$88,BO$1)+GOALS('08-09 Teamsheets'!$H$2:$R$92,$A174,'08-09 Teamsheets'!$C$2:$C$92,BO$1)+GOALS('09-10 Teamsheets'!$H$2:$R$98,$A174,'09-10 Teamsheets'!$C$2:$C$98,BO$1)+GOALS('10-11 Teamsheets'!$H$2:$R$106,$A174,'10-11 Teamsheets'!$C$2:$C$106,BO$1)+GOALS('11-12 Teamsheets'!$H$2:$R$119,$A174,'11-12 Teamsheets'!$C$2:$C$119,BO$1)+GOALS('12-13 Teamsheets'!$H$2:$R$126,$A174,'12-13 Teamsheets'!$C$2:$C$126,BO$1)+GOALS('13-14 Teamsheets'!$H$2:$R$132,$A174,'13-14 Teamsheets'!$C$2:$C$132,BO$1)+GOALS('14-15 Teamsheets'!$H$2:$R$136,$A174,'14-15 Teamsheets'!$C$2:$C$136,BO$1)) &amp; "(" &amp; (GOALS('07-08 Teamsheets'!$S$2:$Z$88,$A174,'07-08 Teamsheets'!$C$2:$C$88,BO$1)+GOALS('08-09 Teamsheets'!$S$2:$Z$92,$A174,'08-09 Teamsheets'!$C$2:$C$92,BO$1)+GOALS('09-10 Teamsheets'!$S$2:$Z$98,$A174,'09-10 Teamsheets'!$C$2:$C$98,BO$1)+GOALS('10-11 Teamsheets'!$S$2:$Z$106,$A174,'10-11 Teamsheets'!$C$2:$C$106,BO$1)+GOALS('11-12 Teamsheets'!$S$2:$Z$119,$A174,'11-12 Teamsheets'!$C$2:$C$119,BO$1)+GOALS('12-13 Teamsheets'!$S$2:$Z$126,$A174,'12-13 Teamsheets'!$C$2:$C$126,BO$1)+GOALS('13-14 Teamsheets'!$S$2:$Z$132,$A174,'13-14 Teamsheets'!$C$2:$C$132,BO$1)+GOALS('14-15 Teamsheets'!$S$2:$Z$136,$A174,'14-15 Teamsheets'!$C$2:$C$136,BO$1)) &amp; ")"</f>
        <v>0(0)</v>
      </c>
      <c r="BQ174" s="27">
        <f>Clean_sheet('07-08 Teamsheets'!$C$2:$H$92,$A174,BO$1)+Clean_sheet('08-09 Teamsheets'!$C$2:$H$92,$A174,BO$1)+Clean_sheet('09-10 Teamsheets'!$C$2:$H$98,$A174,BO$1)+Clean_sheet('10-11 Teamsheets'!$C$2:$H$106,$A174,BO$1)+Clean_sheet('11-12 Teamsheets'!$C$2:$H$119,$A174,BO$1)+Clean_sheet('12-13 Teamsheets'!$C$2:$H$126,$A174,BO$1)+Clean_sheet('13-14 Teamsheets'!$C$2:$H$132,$A174,BO$1)+Clean_sheet('14-15 Teamsheets'!$C$2:$H$136,$A174,BO$1)</f>
        <v>0</v>
      </c>
      <c r="BR174" s="27" t="str">
        <f>(CARDS('07-08 Teamsheets'!$H$2:$Z$88,$A174,$CX$2,'07-08 Teamsheets'!$C$2:$C$88,BO$1)+CARDS('08-09 Teamsheets'!$H$2:$Z$92,$A174,$CX$2,'08-09 Teamsheets'!$C$2:$C$92,BO$1)+CARDS('09-10 Teamsheets'!$H$2:$Z$98,$A174,$CX$2,'09-10 Teamsheets'!$C$2:$C$98,BO$1)+CARDS('10-11 Teamsheets'!$H$2:$Z$106,$A174,$CX$2,'10-11 Teamsheets'!$C$2:$C$106,BO$1)+CARDS('11-12 Teamsheets'!$H$2:$Z$119,$A174,$CX$2,'11-12 Teamsheets'!$C$2:$C$119,BO$1)+CARDS('12-13 Teamsheets'!$H$2:$Z$126,$A174,$CX$2,'12-13 Teamsheets'!$C$2:$C$126,BO$1)+CARDS('13-14 Teamsheets'!$H$2:$Z$132,$A174,$CX$2,'13-14 Teamsheets'!$C$2:$C$132,BO$1)+CARDS('14-15 Teamsheets'!$H$2:$Z$136,$A174,$CX$2,'14-15 Teamsheets'!$C$2:$C$136,BO$1)) &amp; "(" &amp; (CARDS('07-08 Teamsheets'!$H$2:$Z$88,$A174,$CX$3,'07-08 Teamsheets'!$C$2:$C$88,BO$1)+CARDS('08-09 Teamsheets'!$H$2:$Z$92,$A174,$CX$3,'08-09 Teamsheets'!$C$2:$C$92,BO$1)+CARDS('09-10 Teamsheets'!$H$2:$Z$98,$A174,$CX$3,'09-10 Teamsheets'!$C$2:$C$98,BO$1)+CARDS('10-11 Teamsheets'!$H$2:$Z$106,$A174,$CX$3,'10-11 Teamsheets'!$C$2:$C$106,BO$1)+CARDS('11-12 Teamsheets'!$H$2:$Z$119,$A174,$CX$3,'11-12 Teamsheets'!$C$2:$C$119,BO$1)+CARDS('12-13 Teamsheets'!$H$2:$Z$126,$A174,$CX$3,'12-13 Teamsheets'!$C$2:$C$126,BO$1)+CARDS('13-14 Teamsheets'!$H$2:$Z$132,$A174,$CX$3,'13-14 Teamsheets'!$C$2:$C$132,BO$1)+CARDS('14-15 Teamsheets'!$H$2:$Z$136,$A174,$CX$3,'14-15 Teamsheets'!$C$2:$C$136,BO$1)) &amp; ")"</f>
        <v>0(0)</v>
      </c>
      <c r="BS174" s="82">
        <f>MINS_PLAYED('07-08 Teamsheets'!$H$2:$R$88,$A174,'07-08 Teamsheets'!$C$2:$C$88,BO$1)+MINS_PLAYED('08-09 Teamsheets'!$H$2:$R$92,$A174,'08-09 Teamsheets'!$C$2:$C$92,BO$1)+MINS_PLAYED('09-10 Teamsheets'!$H$2:$R$98,$A174,'09-10 Teamsheets'!$C$2:$C$98,BO$1)+MINS_PLAYED('10-11 Teamsheets'!$H$2:$R$106,$A174,'10-11 Teamsheets'!$C$2:$C$106,BO$1)+MINS_PLAYED('11-12 Teamsheets'!$H$2:$R$119,$A174,'11-12 Teamsheets'!$C$2:$C$119,BO$1)+MINS_PLAYED('12-13 Teamsheets'!$H$2:$R$126,$A174,'12-13 Teamsheets'!$C$2:$C$126,BO$1)+MINS_PLAYED('13-14 Teamsheets'!$H$2:$R$132,$A174,'13-14 Teamsheets'!$C$2:$C$132,BO$1)+MINS_PLAYED('14-15 Teamsheets'!$H$2:$R$136,$A174,'14-15 Teamsheets'!$C$2:$C$136,BO$1)+MINS_AS_SUB('07-08 Teamsheets'!$S$2:$Z$88,$A174,'07-08 Teamsheets'!$C$2:$C$88,BO$1)+MINS_AS_SUB('08-09 Teamsheets'!$S$2:$Z$92,$A174,'08-09 Teamsheets'!$C$2:$C$92,BO$1)+MINS_AS_SUB('09-10 Teamsheets'!$S$2:$Z$98,$A174,'09-10 Teamsheets'!$C$2:$C$98,BO$1)+MINS_AS_SUB('10-11 Teamsheets'!$S$2:$Z$106,$A174,'10-11 Teamsheets'!$C$2:$C$106,BO$1)+MINS_AS_SUB('11-12 Teamsheets'!$S$2:$Z$119,$A174,'11-12 Teamsheets'!$C$2:$C$119,BO$1)+MINS_AS_SUB('12-13 Teamsheets'!$S$2:$Z$126,$A174,'12-13 Teamsheets'!$C$2:$C$126,BO$1)+MINS_AS_SUB('13-14 Teamsheets'!$S$2:$Z$132,$A174,'13-14 Teamsheets'!$C$2:$C$132,BO$1)+MINS_AS_SUB('14-15 Teamsheets'!$S$2:$Z$136,$A174,'14-15 Teamsheets'!$C$2:$C$136,BO$1)</f>
        <v>0</v>
      </c>
      <c r="BT174" s="71">
        <f>APPS('05-06 Teamsheets'!$H$2:$R$71,$A174,'05-06 Teamsheets'!$C$2:$C$71,B$1)+SUBS('05-06 Teamsheets'!$S$2:$W$71,$A174,'05-06 Teamsheets'!$C$2:$C$71,B$1)+APPS('06-07 Teamsheets'!$H$2:$R$83,$A174,'06-07 Teamsheets'!$C$2:$C$83,G$1)+SUBS('06-07 Teamsheets'!$S$2:$Z$83,$A174,'06-07 Teamsheets'!$C$2:$C$83,G$1)+APPS('07-08 Teamsheets'!$H$2:$R$88,$A174,'07-08 Teamsheets'!$C$2:$C$88,L$1)+SUBS('07-08 Teamsheets'!$S$2:$Z$88,$A174,'07-08 Teamsheets'!$C$2:$C$88,L$1)+APPS('08-09 Teamsheets'!$H$2:$R$92,$A174,'08-09 Teamsheets'!$C$2:$C$92,Q$1)+SUBS('08-09 Teamsheets'!$S$2:$Z$92,$A174,'08-09 Teamsheets'!$C$2:$C$92,Q$1)+APPS('09-10 Teamsheets'!$H$2:$R$98,$A174,'09-10 Teamsheets'!$C$2:$C$98,Q$1)+SUBS('09-10 Teamsheets'!$S$2:$Z$98,$A174,'09-10 Teamsheets'!$C$2:$C$98,Q$1)+APPS('10-11 Teamsheets'!$H$2:$R$107,$A174,'10-11 Teamsheets'!$C$2:$C$107,Q$1)+SUBS('10-11 Teamsheets'!$S$2:$Z$107,$A174,'10-11 Teamsheets'!$C$2:$C$107,Q$1)+APPS('11-12 Teamsheets'!$H$2:$R$119,$A174,'11-12 Teamsheets'!$C$2:$C$119,Q$1)+SUBS('11-12 Teamsheets'!$S$2:$Z$119,$A174,'11-12 Teamsheets'!$C$2:$C$119,Q$1)+APPS('12-13 Teamsheets'!$H$2:$R$126,$A174,'12-13 Teamsheets'!$C$2:$C$126,Q$1)+SUBS('12-13 Teamsheets'!$S$2:$Z$126,$A174,'12-13 Teamsheets'!$C$2:$C$126,Q$1)+APPS('13-14 Teamsheets'!$H$2:$R$132,$A174,'13-14 Teamsheets'!$C$2:$C$132,Q$1)+SUBS('13-14 Teamsheets'!$S$2:$Z$132,$A174,'13-14 Teamsheets'!$C$2:$C$132,Q$1)+APPS('14-15 Teamsheets'!$H$2:$R$136,$A174,'14-15 Teamsheets'!$C$2:$C$136,Q$1)+SUBS('14-15 Teamsheets'!$S$2:$Z$136,$A174,'14-15 Teamsheets'!$C$2:$C$136,Q$1)</f>
        <v>2</v>
      </c>
      <c r="BU174" s="132">
        <v>0</v>
      </c>
      <c r="BV174" s="27">
        <f>APPS('07-08 Teamsheets'!$H$2:$R$88,$A174,'07-08 Teamsheets'!$C$2:$C$88,AZ$1)+SUBS('07-08 Teamsheets'!$S$2:$Z$88,$A174,'07-08 Teamsheets'!$C$2:$C$88,AZ$1)+APPS('11-12 Teamsheets'!$H$2:$R$119,$A174,'11-12 Teamsheets'!$C$2:$C$119,AZ$1)+SUBS('11-12 Teamsheets'!$S$2:$Z$119,$A174,'11-12 Teamsheets'!$C$2:$C$119,AZ$1)+APPS('12-13 Teamsheets'!$H$2:$R$126,$A174,'12-13 Teamsheets'!$C$2:$C$126,AZ$1)+SUBS('12-13 Teamsheets'!$S$2:$Z$126,$A174,'12-13 Teamsheets'!$C$2:$C$126,AZ$1)+APPS('13-14 Teamsheets'!$H$2:$R$132,$A174,'13-14 Teamsheets'!$C$2:$C$132,AZ$1)+SUBS('13-14 Teamsheets'!$S$2:$Z$132,$A174,'13-14 Teamsheets'!$C$2:$C$132,AZ$1)+APPS('14-15 Teamsheets'!$H$2:$R$136,$A174,'14-15 Teamsheets'!$C$2:$C$136,AZ$1)+SUBS('14-15 Teamsheets'!$S$2:$Z$136,$A174,'14-15 Teamsheets'!$C$2:$C$136,AZ$1)+APPS('08-09 Teamsheets'!$H$2:$R$92,$A174,'08-09 Teamsheets'!$C$2:$C$92,BE$1)+APPS('09-10 Teamsheets'!$H$2:$R$98,$A174,'09-10 Teamsheets'!$C$2:$C$98,BE$1)+SUBS('08-09 Teamsheets'!$S$2:$Z$92,$A174,'08-09 Teamsheets'!$C$2:$C$92,BE$1)+SUBS('09-10 Teamsheets'!$S$2:$Z$98,$A174,'09-10 Teamsheets'!$C$2:$C$98,BE$1)+APPS('10-11 Teamsheets'!$H$2:$R$107,$A174,'10-11 Teamsheets'!$C$2:$C$107,BE$1)+SUBS('10-11 Teamsheets'!$S$2:$Z$107,$A174,'10-11 Teamsheets'!$C$2:$C$107,BE$1)+APPS('11-12 Teamsheets'!$H$2:$R$119,$A174,'11-12 Teamsheets'!$C$2:$C$119,BE$1)+SUBS('11-12 Teamsheets'!$S$2:$Z$119,$A174,'11-12 Teamsheets'!$C$2:$C$119,BE$1)+APPS('12-13 Teamsheets'!$H$2:$R$126,$A174,'12-13 Teamsheets'!$C$2:$C$126,BE$1)+SUBS('12-13 Teamsheets'!$S$2:$Z$126,$A174,'12-13 Teamsheets'!$C$2:$C$126,BE$1)+APPS('13-14 Teamsheets'!$H$2:$R$132,$A174,'13-14 Teamsheets'!$C$2:$C$132,BE$1)+SUBS('13-14 Teamsheets'!$S$2:$Z$132,$A174,'13-14 Teamsheets'!$C$2:$C$132,BE$1)+APPS('14-15 Teamsheets'!$H$2:$R$136,$A174,'14-15 Teamsheets'!$C$2:$C$136,BE$1)+SUBS('14-15 Teamsheets'!$S$2:$Z$136,$A174,'14-15 Teamsheets'!$C$2:$C$136,BE$1)</f>
        <v>0</v>
      </c>
      <c r="BW174" s="27">
        <f>APPS('07-08 Teamsheets'!$H$2:$R$88,$A174,'07-08 Teamsheets'!$C$2:$C$88,BJ$1)+APPS('08-09 Teamsheets'!$H$2:$R$92,$A174,'08-09 Teamsheets'!$C$2:$C$92,BJ$1)+APPS('09-10 Teamsheets'!$H$2:$R$98,$A174,'09-10 Teamsheets'!$C$2:$C$98,BJ$1)+SUBS('07-08 Teamsheets'!$S$2:$Z$88,$A174,'07-08 Teamsheets'!$C$2:$C$88,BJ$1)+SUBS('08-09 Teamsheets'!$S$2:$Z$92,$A174,'08-09 Teamsheets'!$C$2:$C$92,BJ$1)+SUBS('09-10 Teamsheets'!$S$2:$Z$98,$A174,'09-10 Teamsheets'!$C$2:$C$98,BJ$1)+APPS('10-11 Teamsheets'!$H$2:$R$107,$A174,'10-11 Teamsheets'!$C$2:$C$107,BJ$1)+SUBS('10-11 Teamsheets'!$S$2:$Z$107,$A174,'10-11 Teamsheets'!$C$2:$C$107,BJ$1)+APPS('11-12 Teamsheets'!$H$2:$R$119,$A174,'11-12 Teamsheets'!$C$2:$C$119,BJ$1)+SUBS('11-12 Teamsheets'!$S$2:$Z$111,$A174,'11-12 Teamsheets'!$C$2:$C$119,BJ$1)+APPS('12-13 Teamsheets'!$H$2:$R$126,$A174,'12-13 Teamsheets'!$C$2:$C$126,BJ$1)+SUBS('12-13 Teamsheets'!$S$2:$Z$118,$A174,'12-13 Teamsheets'!$C$2:$C$126,BJ$1)+APPS('13-14 Teamsheets'!$H$2:$R$132,$A174,'13-14 Teamsheets'!$C$2:$C$132,BJ$1)+SUBS('13-14 Teamsheets'!$S$2:$Z$124,$A174,'13-14 Teamsheets'!$C$2:$C$132,BJ$1)+APPS('14-15 Teamsheets'!$H$2:$R$136,$A174,'14-15 Teamsheets'!$C$2:$C$136,BJ$1)+SUBS('14-15 Teamsheets'!$S$2:$Z$128,$A174,'14-15 Teamsheets'!$C$2:$C$136,BJ$1)</f>
        <v>0</v>
      </c>
      <c r="BX174" s="27">
        <f>APPS('07-08 Teamsheets'!$H$2:$R$88,$A174,'07-08 Teamsheets'!$C$2:$C$88,BO$1)+APPS('08-09 Teamsheets'!$H$2:$R$92,$A174,'08-09 Teamsheets'!$C$2:$C$92,BO$1)+APPS('09-10 Teamsheets'!$H$2:$R$98,$A174,'09-10 Teamsheets'!$C$2:$C$98,BO$1)+SUBS('07-08 Teamsheets'!$S$2:$Z$88,$A174,'07-08 Teamsheets'!$C$2:$C$88,BO$1)+SUBS('08-09 Teamsheets'!$S$2:$Z$92,$A174,'08-09 Teamsheets'!$C$2:$C$92,BO$1)+SUBS('09-10 Teamsheets'!$S$2:$Z$98,$A174,'09-10 Teamsheets'!$C$2:$C$98,BO$1)+APPS('10-11 Teamsheets'!$H$2:$R$107,$A174,'10-11 Teamsheets'!$C$2:$C$107,BO$1)+SUBS('10-11 Teamsheets'!$S$2:$Z$107,$A174,'10-11 Teamsheets'!$C$2:$C$107,BO$1)+APPS('11-12 Teamsheets'!$H$2:$R$119,$A174,'11-12 Teamsheets'!$C$2:$C$119,BO$1)+SUBS('11-12 Teamsheets'!$S$2:$Z$119,$A174,'11-12 Teamsheets'!$C$2:$C$119,BO$1)+APPS('12-13 Teamsheets'!$H$2:$R$126,$A174,'12-13 Teamsheets'!$C$2:$C$126,BO$1)+SUBS('12-13 Teamsheets'!$S$2:$Z$126,$A174,'12-13 Teamsheets'!$C$2:$C$126,BO$1)+APPS('13-14 Teamsheets'!$H$2:$R$132,$A174,'13-14 Teamsheets'!$C$2:$C$132,BO$1)+SUBS('13-14 Teamsheets'!$S$2:$Z$132,$A174,'13-14 Teamsheets'!$C$2:$C$132,BO$1)+APPS('14-15 Teamsheets'!$H$2:$R$136,$A174,'14-15 Teamsheets'!$C$2:$C$136,BO$1)+SUBS('14-15 Teamsheets'!$S$2:$Z$136,$A174,'14-15 Teamsheets'!$C$2:$C$136,BO$1)</f>
        <v>0</v>
      </c>
      <c r="BY174" s="28">
        <f t="shared" si="55"/>
        <v>0</v>
      </c>
      <c r="BZ174" s="27" t="str">
        <f>(APPS('05-06 Teamsheets'!$H$2:$R$71,$A174) + APPS('06-07 Teamsheets'!$H$2:$R$83,$A174) +APPS('07-08 Teamsheets'!$H$2:$R$88,$A174) + APPS('08-09 Teamsheets'!$H$2:$R$92,$A174)+APPS('09-10 Teamsheets'!$H$2:$R$98,$A174)+APPS('10-11 Teamsheets'!$H$2:$R$107,$A174)+APPS('11-12 Teamsheets'!$H$2:$R$119,$A174)+APPS('12-13 Teamsheets'!$H$2:$R$126,$A174)+APPS('13-14 Teamsheets'!$H$2:$R$132,$A174)+APPS('14-15 Teamsheets'!$H$2:$R$136,$A174)) &amp; "(" &amp; (SUBS('05-06 Teamsheets'!$S$2:$W$71,$A174)+SUBS('06-07 Teamsheets'!$S$2:$Z$83,$A174)+SUBS('07-08 Teamsheets'!$S$2:$Z$88,$A174) +SUBS('08-09 Teamsheets'!$S$2:$Z$92,$A174)+SUBS('09-10 Teamsheets'!$S$2:$Z$98,$A174)+SUBS('10-11 Teamsheets'!$S$2:$Z$107,$A174)+SUBS('11-12 Teamsheets'!$S$2:$Z$119,$A174)+SUBS('12-13 Teamsheets'!$S$2:$Z$126,$A174)+SUBS('13-14 Teamsheets'!$S$2:$Z$132,$A174)+SUBS('14-15 Teamsheets'!$S$2:$Z$136,$A174)) &amp; ")"</f>
        <v>0(2)</v>
      </c>
      <c r="CA174" s="28">
        <f t="shared" si="56"/>
        <v>2</v>
      </c>
      <c r="CB174" s="71">
        <f>GOALS('05-06 Teamsheets'!$H$2:$W$71,$A174,'05-06 Teamsheets'!$C$2:$C$71,B$1)+GOALS('06-07 Teamsheets'!$H$2:$Z$83,$A174,'06-07 Teamsheets'!$C$2:$C$83,G$1)+GOALS('07-08 Teamsheets'!$H$2:$Z$88,$A174,'07-08 Teamsheets'!$C$2:$C$88,L$1)+GOALS('08-09 Teamsheets'!$H$2:$Z$92,$A174,'08-09 Teamsheets'!$C$2:$C$92,Q$1)+GOALS('09-10 Teamsheets'!$H$2:$Z$98,$A174,'09-10 Teamsheets'!$C$2:$C$98,Q$1)+GOALS('10-11 Teamsheets'!$H$2:$Z$107,$A174,'10-11 Teamsheets'!$C$2:$C$107,Q$1)+GOALS('11-12 Teamsheets'!$H$2:$Z$119,$A174,'11-12 Teamsheets'!$C$2:$C$119,Q$1)+GOALS('12-13 Teamsheets'!$H$2:$Z$126,$A174,'12-13 Teamsheets'!$C$2:$C$126,Q$1)+GOALS('13-14 Teamsheets'!$H$2:$Z$132,$A174,'13-14 Teamsheets'!$C$2:$C$132,Q$1)+GOALS('14-15 Teamsheets'!$H$2:$Z$136,$A174,'14-15 Teamsheets'!$C$2:$C$136,Q$1)</f>
        <v>0</v>
      </c>
      <c r="CC174" s="27">
        <f>GOALS('05-06 Teamsheets'!$H$2:$W$71,$A174,'05-06 Teamsheets'!$C$2:$C$71,V$1)+GOALS('05-06 Teamsheets'!$H$2:$W$71,$A174,'05-06 Teamsheets'!$C$2:$C$71,AA$1)+GOALS('06-07 Teamsheets'!$H$2:$Z$83,$A174,'06-07 Teamsheets'!$C$2:$C$83,AF$1)+GOALS('06-07 Teamsheets'!$H$2:$Z$83,$A174,'06-07 Teamsheets'!$C$2:$C$83,AK$1)+GOALS('07-08 Teamsheets'!$H$2:$Z$88,$A174,'07-08 Teamsheets'!$C$2:$C$88,AP$1)+GOALS('07-08 Teamsheets'!$H$2:$Z$88,$A174,'07-08 Teamsheets'!$C$2:$C$88,AU$1)+GOALS('07-08 Teamsheets'!$H$2:$Z$88,$A174,'07-08 Teamsheets'!$C$2:$C$88,AZ$1)+GOALS('11-12 Teamsheets'!$H$2:$Z$119,$A174,'11-12 Teamsheets'!$C$2:$C$119,AZ$1)+GOALS('12-13 Teamsheets'!$H$2:$Z$120,$A174,'12-13 Teamsheets'!$C$2:$C$120,AZ$1)+GOALS('13-14 Teamsheets'!$H$2:$Z$126,$A174,'13-14 Teamsheets'!$C$2:$C$126,AZ$1)+GOALS('14-15 Teamsheets'!$H$2:$Z$130,$A174,'14-15 Teamsheets'!$C$2:$C$130,AZ$1)+GOALS('08-09 Teamsheets'!$H$2:$Z$92,$A174,'08-09 Teamsheets'!$C$2:$C$92,BE$1)+GOALS('09-10 Teamsheets'!$H$2:$Z$98,$A174,'09-10 Teamsheets'!$C$2:$C$98,BE$1)+GOALS('10-11 Teamsheets'!$H$2:$Z$107,$A174,'10-11 Teamsheets'!$C$2:$C$107,BE$1)+GOALS('11-12 Teamsheets'!$H$2:$Z$119,$A174,'11-12 Teamsheets'!$C$2:$C$119,BE$1)+GOALS('12-13 Teamsheets'!$H$2:$Z$126,$A174,'12-13 Teamsheets'!$C$2:$C$126,BE$1)+GOALS('13-14 Teamsheets'!$H$2:$Z$132,$A174,'13-14 Teamsheets'!$C$2:$C$132,BE$1)+GOALS('14-15 Teamsheets'!$H$2:$Z$136,$A174,'14-15 Teamsheets'!$C$2:$C$136,BE$1)</f>
        <v>0</v>
      </c>
      <c r="CD174" s="27">
        <f>GOALS('07-08 Teamsheets'!$H$2:$Z$88,$A174,'07-08 Teamsheets'!$C$2:$C$88,BJ$1)
+GOALS('08-09 Teamsheets'!$H$2:$Z$92,$A174,'08-09 Teamsheets'!$C$2:$C$92,BJ$1)
+GOALS('09-10 Teamsheets'!$H$2:$Z$98,$A174,'09-10 Teamsheets'!$C$2:$C$98,BJ$1)
+GOALS('10-11 Teamsheets'!$H$2:$Z$107,$A174,'10-11 Teamsheets'!$C$2:$C$107,BJ$1)
+GOALS('11-12 Teamsheets'!$H$2:$Z$119,$A174,'11-12 Teamsheets'!$C$2:$C$119,BJ$1)
+GOALS('12-13 Teamsheets'!$H$2:$Z$124,$A174,'12-13 Teamsheets'!$C$2:$C$124,BJ$1)+GOALS('13-14 Teamsheets'!$H$2:$Z$130,$A174,'13-14 Teamsheets'!$C$2:$C$130,BJ$1)+GOALS('14-15 Teamsheets'!$H$2:$Z$134,$A174,'14-15 Teamsheets'!$C$2:$C$134,BJ$1)
+GOALS('07-08 Teamsheets'!$H$2:$Z$88,$A174,'07-08 Teamsheets'!$C$2:$C$88,BO$1)
+GOALS('08-09 Teamsheets'!$H$2:$Z$92,$A174,'08-09 Teamsheets'!$C$2:$C$92,BO$1)
+GOALS('09-10 Teamsheets'!$H$2:$Z$98,$A174,'09-10 Teamsheets'!$C$2:$C$98,BO$1)
+GOALS('10-11 Teamsheets'!$H$2:$Z$107,$A174,'10-11 Teamsheets'!$C$2:$C$107,BO$1)
+GOALS('11-12 Teamsheets'!$H$2:$Z$119,$A174,'11-12 Teamsheets'!$C$2:$C$119,BO$1)
+GOALS('12-13 Teamsheets'!$H$2:$Z$126,$A174,'12-13 Teamsheets'!$C$2:$C$126,BO$1)+GOALS('13-14 Teamsheets'!$H$2:$Z$132,$A174,'13-14 Teamsheets'!$C$2:$C$132,BO$1)+GOALS('14-15 Teamsheets'!$H$2:$Z$136,$A174,'14-15 Teamsheets'!$C$2:$C$136,BO$1)</f>
        <v>0</v>
      </c>
      <c r="CE174" s="28">
        <f t="shared" si="57"/>
        <v>0</v>
      </c>
      <c r="CF174" s="27" t="str">
        <f>(GOALS('05-06 Teamsheets'!$H$2:$R$71,$A174) +GOALS('06-07 Teamsheets'!$H$2:$R$83,$A174) +  GOALS('07-08 Teamsheets'!$H$2:$R$88,$A174) + GOALS('08-09 Teamsheets'!$H$2:$R$92,$A174)+GOALS('09-10 Teamsheets'!$H$2:$R$98,$A174)+GOALS('10-11 Teamsheets'!$H$2:$R$107,$A174)+GOALS('11-12 Teamsheets'!$H$2:$R$119,$A174)+GOALS('12-13 Teamsheets'!$H$2:$R$126,$A174)+GOALS('13-14 Teamsheets'!$H$2:$R$132,$A174)+GOALS('14-15 Teamsheets'!$H$2:$R$136,$A174)) &amp; "(" &amp; (GOALS('05-06 Teamsheets'!$S$2:$W$71,$A174)+GOALS('06-07 Teamsheets'!$S$2:$Z$83,$A174)+GOALS('07-08 Teamsheets'!$S$2:$Z$88,$A174)+GOALS('08-09 Teamsheets'!$S$2:$Z$92,$A174)+GOALS('09-10 Teamsheets'!$S$2:$Z$98,$A174)+GOALS('10-11 Teamsheets'!$S$2:$Z$107,$A174)+GOALS('11-12 Teamsheets'!$S$2:$Z$119,$A174)+GOALS('12-13 Teamsheets'!$S$2:$Z$126,$A174)+GOALS('13-14 Teamsheets'!$S$2:$Z$132,$A174)+GOALS('14-15 Teamsheets'!$S$2:$Z$136,$A174)) &amp; ")"</f>
        <v>0(0)</v>
      </c>
      <c r="CG174" s="28">
        <f t="shared" si="58"/>
        <v>0</v>
      </c>
      <c r="CH174" s="71">
        <f t="shared" si="35"/>
        <v>0</v>
      </c>
      <c r="CI174" s="83">
        <f t="shared" si="36"/>
        <v>0</v>
      </c>
      <c r="CJ174" s="77">
        <f t="shared" si="37"/>
        <v>0</v>
      </c>
      <c r="CK174" s="74" t="str">
        <f>(CARDS('05-06 Teamsheets'!$H$2:$W$71,$A174,$CX$2)+CARDS('06-07 Teamsheets'!$H$2:$Z$83,$A174,$CX$2)+CARDS('07-08 Teamsheets'!$H$2:$Z$88,$A174,$CX$2)+CARDS('08-09 Teamsheets'!$H$2:$Z$92,$A174,$CX$2)+CARDS('09-10 Teamsheets'!$H$2:$Z$98,$A174,$CX$2)+CARDS('10-11 Teamsheets'!$H$2:$Z$107,$A174,$CX$2)+CARDS('11-12 Teamsheets'!$H$2:$Z$119,$A174,$CX$2)+CARDS('12-13 Teamsheets'!$H$2:$Z$126,$A174,$CX$2)+CARDS('13-14 Teamsheets'!$H$2:$Z$130,$A174,$CX$2)) &amp; "(" &amp; (CARDS('05-06 Teamsheets'!$H$2:$W$71,$A174,$CX$3)+CARDS('06-07 Teamsheets'!$H$2:$Z$83,$A174,$CX$3)+CARDS('07-08 Teamsheets'!$H$2:$Z$88,$A174,$CX$3)+CARDS('08-09 Teamsheets'!$H$2:$Z$92,$A174,$CX$3)+CARDS('09-10 Teamsheets'!$H$2:$Z$98,$A174,$CX$3)+CARDS('10-11 Teamsheets'!$H$2:$Z$107,$A174,$CX$3)+CARDS('11-12 Teamsheets'!$H$2:$Z$119,$A174,$CX$3)+CARDS('13-14 Teamsheets'!$H$2:$Z$130,$A174,$CX$3)) &amp; ")"</f>
        <v>0(0)</v>
      </c>
      <c r="CL174" s="28">
        <f t="shared" si="53"/>
        <v>40</v>
      </c>
      <c r="CM174" s="28">
        <f t="shared" si="59"/>
        <v>0</v>
      </c>
      <c r="CN174" s="77">
        <f t="shared" si="54"/>
        <v>40</v>
      </c>
      <c r="CO174" s="28">
        <f t="shared" si="51"/>
        <v>20</v>
      </c>
      <c r="CP174" s="28">
        <f t="shared" si="52"/>
        <v>0</v>
      </c>
      <c r="CQ174" s="77">
        <f t="shared" si="24"/>
        <v>0</v>
      </c>
      <c r="CS174" s="71">
        <f t="shared" si="48"/>
        <v>157</v>
      </c>
      <c r="CT174" s="83">
        <f t="shared" si="49"/>
        <v>183</v>
      </c>
      <c r="CU174" s="77">
        <f t="shared" si="50"/>
        <v>101</v>
      </c>
    </row>
    <row r="175" spans="1:102" x14ac:dyDescent="0.2">
      <c r="A175" s="25" t="s">
        <v>2223</v>
      </c>
      <c r="B175" s="27" t="s">
        <v>1635</v>
      </c>
      <c r="C175" s="27" t="s">
        <v>1635</v>
      </c>
      <c r="D175" s="27">
        <v>0</v>
      </c>
      <c r="E175" s="27" t="s">
        <v>1635</v>
      </c>
      <c r="F175" s="82">
        <v>0</v>
      </c>
      <c r="G175" s="27" t="s">
        <v>1635</v>
      </c>
      <c r="H175" s="27" t="s">
        <v>1635</v>
      </c>
      <c r="I175" s="27">
        <v>0</v>
      </c>
      <c r="J175" s="27" t="s">
        <v>1635</v>
      </c>
      <c r="K175" s="82">
        <v>0</v>
      </c>
      <c r="L175" s="27" t="s">
        <v>1635</v>
      </c>
      <c r="M175" s="27" t="s">
        <v>1635</v>
      </c>
      <c r="N175" s="27">
        <v>0</v>
      </c>
      <c r="O175" s="27" t="s">
        <v>1635</v>
      </c>
      <c r="P175" s="82">
        <v>0</v>
      </c>
      <c r="Q175" s="27" t="str">
        <f>(APPS('08-09 Teamsheets'!$H$2:$R$92,$A175,'08-09 Teamsheets'!$C$2:$C$92,Q$1)+APPS('09-10 Teamsheets'!$H$2:$R$98,$A175,'09-10 Teamsheets'!$C$2:$C$98,Q$1)+APPS('10-11 Teamsheets'!$H$2:$R$107,$A175,'10-11 Teamsheets'!$C$2:$C$107,Q$1)+APPS('11-12 Teamsheets'!$H$2:$R$119,$A175,'11-12 Teamsheets'!$C$2:$C$119,Q$1)+APPS('12-13 Teamsheets'!$H$2:$R$126,$A175,'12-13 Teamsheets'!$C$2:$C$126,Q$1)+APPS('13-14 Teamsheets'!$H$2:$R$132,$A175,'13-14 Teamsheets'!$C$2:$C$132,Q$1)+APPS('14-15 Teamsheets'!$H$2:$R$136,$A175,'14-15 Teamsheets'!$C$2:$C$136,Q$1)) &amp; "(" &amp; (SUBS('08-09 Teamsheets'!$S$2:$Z$92,$A175,'08-09 Teamsheets'!$C$2:$C$92,Q$1)+SUBS('09-10 Teamsheets'!$S$2:$Z$98,$A175,'09-10 Teamsheets'!$C$2:$C$98,Q$1)+SUBS('10-11 Teamsheets'!$S$2:$Z$107,$A175,'10-11 Teamsheets'!$C$2:$C$107,Q$1)+SUBS('11-12 Teamsheets'!$S$2:$Z$119,$A175,'11-12 Teamsheets'!$C$2:$C$119,Q$1)+SUBS('12-13 Teamsheets'!$S$2:$Z$126,$A175,'12-13 Teamsheets'!$C$2:$C$126,Q$1)+SUBS('13-14 Teamsheets'!$S$2:$Z$132,$A175,'13-14 Teamsheets'!$C$2:$C$132,Q$1)+SUBS('14-15 Teamsheets'!$S$2:$Z$136,$A175,'14-15 Teamsheets'!$C$2:$C$136,Q$1)) &amp; ")"</f>
        <v>0(0)</v>
      </c>
      <c r="R175" s="27" t="str">
        <f>(GOALS('08-09 Teamsheets'!$H$2:$R$92,$A175,'08-09 Teamsheets'!$C$2:$C$92,Q$1)+GOALS('09-10 Teamsheets'!$H$2:$R$98,$A175,'09-10 Teamsheets'!$C$2:$C$98,Q$1)+GOALS('10-11 Teamsheets'!$H$2:$R$107,$A175,'10-11 Teamsheets'!$C$2:$C$107,Q$1)+GOALS('11-12 Teamsheets'!$H$2:$R$119,$A175,'11-12 Teamsheets'!$C$2:$C$119,Q$1)+GOALS('12-13 Teamsheets'!$H$2:$R$126,$A175,'12-13 Teamsheets'!$C$2:$C$126,Q$1)+GOALS('13-14 Teamsheets'!$H$2:$R$132,$A175,'13-14 Teamsheets'!$C$2:$C$132,Q$1)+GOALS('14-15 Teamsheets'!$H$2:$R$136,$A175,'14-15 Teamsheets'!$C$2:$C$136,Q$1)) &amp; "(" &amp; (GOALS('08-09 Teamsheets'!$S$2:$Z$92,$A175,'08-09 Teamsheets'!$C$2:$C$92,Q$1)+GOALS('09-10 Teamsheets'!$S$2:$Z$98,$A175,'09-10 Teamsheets'!$C$2:$C$98,Q$1)+GOALS('10-11 Teamsheets'!$S$2:$Z$107,$A175,'10-11 Teamsheets'!$C$2:$C$107,Q$1)+GOALS('11-12 Teamsheets'!$S$2:$Z$119,$A175,'11-12 Teamsheets'!$C$2:$C$119,Q$1)+GOALS('12-13 Teamsheets'!$S$2:$Z$126,$A175,'12-13 Teamsheets'!$C$2:$C$126,Q$1)+GOALS('13-14 Teamsheets'!$S$2:$Z$132,$A175,'13-14 Teamsheets'!$C$2:$C$132,Q$1)+GOALS('14-15 Teamsheets'!$S$2:$Z$136,$A175,'14-15 Teamsheets'!$C$2:$C$136,Q$1)) &amp; ")"</f>
        <v>0(0)</v>
      </c>
      <c r="S175" s="27">
        <f>Clean_sheet('08-09 Teamsheets'!$C$2:$H$92,$A175,Q$1)+Clean_sheet('09-10 Teamsheets'!$C$2:$H$98,$A175,Q$1)+Clean_sheet('10-11 Teamsheets'!$C$2:$H$107,$A175,Q$1)+Clean_sheet('11-12 Teamsheets'!$C$2:$H$119,$A175,Q$1)+Clean_sheet('12-13 Teamsheets'!$C$2:$H$126,$A175,Q$1)+Clean_sheet('13-14 Teamsheets'!$C$2:$H$132,$A175,Q$1)+Clean_sheet('14-15 Teamsheets'!$C$2:$H$136,$A175,Q$1)</f>
        <v>0</v>
      </c>
      <c r="T175" s="27" t="str">
        <f>(CARDS('08-09 Teamsheets'!$H$2:$Z$92,$A175,$CX$2,'08-09 Teamsheets'!$C$2:$C$92,Q$1)+CARDS('09-10 Teamsheets'!$H$2:$Z$98,$A175,$CX$2,'09-10 Teamsheets'!$C$2:$C$98,Q$1)+CARDS('10-11 Teamsheets'!$H$2:$Z$107,$A175,$CX$2,'10-11 Teamsheets'!$C$2:$C$107,Q$1)+CARDS('11-12 Teamsheets'!$H$2:$Z$119,$A175,$CX$2,'11-12 Teamsheets'!$C$2:$C$119,Q$1)+CARDS('12-13 Teamsheets'!$H$2:$Z$126,$A175,$CX$2,'12-13 Teamsheets'!$C$2:$C$126,Q$1)+CARDS('13-14 Teamsheets'!$H$2:$Z$132,$A175,$CX$2,'13-14 Teamsheets'!$C$2:$C$132,Q$1)+CARDS('14-15 Teamsheets'!$H$2:$Z$136,$A175,$CX$2,'14-15 Teamsheets'!$C$2:$C$136,Q$1)) &amp; "(" &amp; (CARDS('08-09 Teamsheets'!$H$2:$Z$92,$A175,$CX$3,'08-09 Teamsheets'!$C$2:$C$92,Q$1)+CARDS('09-10 Teamsheets'!$H$2:$Z$98,$A175,$CX$3,'09-10 Teamsheets'!$C$2:$C$98,Q$1)+CARDS('10-11 Teamsheets'!$H$2:$Z$107,$A175,$CX$3,'10-11 Teamsheets'!$C$2:$C$107,Q$1)+CARDS('11-12 Teamsheets'!$H$2:$Z$119,$A175,$CX$3,'11-12 Teamsheets'!$C$2:$C$119,Q$1)+CARDS('12-13 Teamsheets'!$H$2:$Z$126,$A175,$CX$3,'12-13 Teamsheets'!$C$2:$C$126,Q$1)+CARDS('13-14 Teamsheets'!$H$2:$Z$132,$A175,$CX$3,'13-14 Teamsheets'!$C$2:$C$132,Q$1)+CARDS('14-15 Teamsheets'!$H$2:$Z$136,$A175,$CX$3,'14-15 Teamsheets'!$C$2:$C$136,Q$1)) &amp; ")"</f>
        <v>0(0)</v>
      </c>
      <c r="U175" s="82">
        <f>MINS_PLAYED('08-09 Teamsheets'!$H$2:$R$92,$A175,'08-09 Teamsheets'!$C$2:$C$92,Q$1)+MINS_PLAYED('09-10 Teamsheets'!$H$2:$R$98,$A175,'09-10 Teamsheets'!$C$2:$C$98,Q$1)+ MINS_AS_SUB('08-09 Teamsheets'!$S$2:$Z$92,$A175,'08-09 Teamsheets'!$C$2:$C$92,Q$1)+ MINS_AS_SUB('09-10 Teamsheets'!$S$2:$Z$98,$A175,'09-10 Teamsheets'!$C$2:$C$98,Q$1)+MINS_PLAYED('10-11 Teamsheets'!$H$2:$R$107,$A175,'10-11 Teamsheets'!$C$2:$C$107,Q$1)+MINS_AS_SUB('10-11 Teamsheets'!$S$2:$Z$107,$A175,'10-11 Teamsheets'!$C$2:$C$107,Q$1)+MINS_PLAYED('11-12 Teamsheets'!$H$2:$R$119,$A175,'11-12 Teamsheets'!$C$2:$C$119,Q$1)+MINS_AS_SUB('11-12 Teamsheets'!$S$2:$Z$119,$A175,'11-12 Teamsheets'!$C$2:$C$119,Q$1)+MINS_PLAYED('12-13 Teamsheets'!$H$2:$R$126,$A175,'12-13 Teamsheets'!$C$2:$C$126,Q$1)+MINS_AS_SUB('12-13 Teamsheets'!$S$2:$Z$126,$A175,'12-13 Teamsheets'!$C$2:$C$126,Q$1)+MINS_PLAYED('13-14 Teamsheets'!$H$2:$R$132,$A175,'13-14 Teamsheets'!$C$2:$C$132,Q$1)+MINS_AS_SUB('13-14 Teamsheets'!$S$2:$Z$132,$A175,'13-14 Teamsheets'!$C$2:$C$132,Q$1)+MINS_PLAYED('14-15 Teamsheets'!$H$2:$R$136,$A175,'14-15 Teamsheets'!$C$2:$C$136,Q$1)+MINS_AS_SUB('14-15 Teamsheets'!$S$2:$Z$136,$A175,'14-15 Teamsheets'!$C$2:$C$136,Q$1)</f>
        <v>0</v>
      </c>
      <c r="V175" s="27" t="s">
        <v>1635</v>
      </c>
      <c r="W175" s="27" t="s">
        <v>1635</v>
      </c>
      <c r="X175" s="27">
        <v>0</v>
      </c>
      <c r="Y175" s="27" t="s">
        <v>1635</v>
      </c>
      <c r="Z175" s="82">
        <v>0</v>
      </c>
      <c r="AA175" s="27" t="s">
        <v>1635</v>
      </c>
      <c r="AB175" s="27" t="s">
        <v>1635</v>
      </c>
      <c r="AC175" s="27">
        <v>0</v>
      </c>
      <c r="AD175" s="27" t="s">
        <v>1635</v>
      </c>
      <c r="AE175" s="82">
        <v>0</v>
      </c>
      <c r="AF175" s="27" t="s">
        <v>1635</v>
      </c>
      <c r="AG175" s="27" t="s">
        <v>1635</v>
      </c>
      <c r="AH175" s="27">
        <v>0</v>
      </c>
      <c r="AI175" s="27" t="s">
        <v>1635</v>
      </c>
      <c r="AJ175" s="82">
        <v>0</v>
      </c>
      <c r="AK175" s="27" t="s">
        <v>1635</v>
      </c>
      <c r="AL175" s="27" t="s">
        <v>1635</v>
      </c>
      <c r="AM175" s="27">
        <v>0</v>
      </c>
      <c r="AN175" s="27" t="s">
        <v>1635</v>
      </c>
      <c r="AO175" s="82">
        <v>0</v>
      </c>
      <c r="AP175" s="27" t="s">
        <v>1635</v>
      </c>
      <c r="AQ175" s="27" t="s">
        <v>1635</v>
      </c>
      <c r="AR175" s="27">
        <v>0</v>
      </c>
      <c r="AS175" s="27" t="s">
        <v>1635</v>
      </c>
      <c r="AT175" s="82">
        <v>0</v>
      </c>
      <c r="AU175" s="27" t="s">
        <v>1635</v>
      </c>
      <c r="AV175" s="27" t="s">
        <v>1635</v>
      </c>
      <c r="AW175" s="27">
        <v>0</v>
      </c>
      <c r="AX175" s="27" t="s">
        <v>1635</v>
      </c>
      <c r="AY175" s="82">
        <v>0</v>
      </c>
      <c r="AZ175" s="27" t="str">
        <f>(APPS('07-08 Teamsheets'!$H$2:$R$88,$A175,'07-08 Teamsheets'!$C$2:$C$88,AZ$1)+APPS('11-12 Teamsheets'!$H$2:$R$119,$A175,'11-12 Teamsheets'!$C$2:$C$119,AZ$1)+APPS('12-13 Teamsheets'!$H$2:$R$126,$A175,'12-13 Teamsheets'!$C$2:$C$126,AZ$1)+APPS('13-14 Teamsheets'!$H$2:$R$132,$A175,'13-14 Teamsheets'!$C$2:$C$132,AZ$1)+APPS('14-15 Teamsheets'!$H$2:$R$136,$A175,'14-15 Teamsheets'!$C$2:$C$136,AZ$1)) &amp; "(" &amp; (SUBS('07-08 Teamsheets'!$S$2:$Z$88,$A175,'07-08 Teamsheets'!$C$2:$C$88,AZ$1)+SUBS('11-12 Teamsheets'!$S$2:$Z$119,$A175,'11-12 Teamsheets'!$C$2:$C$119,AZ$1)+SUBS('12-13 Teamsheets'!$S$2:$Z$126,$A175,'12-13 Teamsheets'!$C$2:$C$126,AZ$1)+SUBS('13-14 Teamsheets'!$S$2:$Z$132,$A175,'13-14 Teamsheets'!$C$2:$C$132,AZ$1)+SUBS('14-15 Teamsheets'!$S$2:$Z$136,$A175,'14-15 Teamsheets'!$C$2:$C$136,AZ$1)) &amp; ")"</f>
        <v>0(0)</v>
      </c>
      <c r="BA175" s="27" t="str">
        <f>(GOALS('07-08 Teamsheets'!$H$2:$R$88,$A175,'07-08 Teamsheets'!$C$2:$C$88,AZ$1)+GOALS('11-12 Teamsheets'!$H$2:$R$119,$A175,'11-12 Teamsheets'!$C$2:$C$119,AZ$1)+GOALS('12-13 Teamsheets'!$H$2:$R$126,$A175,'12-13 Teamsheets'!$C$2:$C$126,AZ$1)+GOALS('13-14 Teamsheets'!$H$2:$R$132,$A175,'13-14 Teamsheets'!$C$2:$C$132,AZ$1)+GOALS('14-15 Teamsheets'!$H$2:$R$136,$A175,'14-15 Teamsheets'!$C$2:$C$136,AZ$1)) &amp; "(" &amp; (GOALS('07-08 Teamsheets'!$S$2:$Z$88,$A175,'07-08 Teamsheets'!$C$2:$C$88,AZ$1)+GOALS('11-12 Teamsheets'!$S$2:$Z$119,$A175,'11-12 Teamsheets'!$C$2:$C$119,AZ$1)+GOALS('12-13 Teamsheets'!$S$2:$Z$126,$A175,'12-13 Teamsheets'!$C$2:$C$126,AZ$1)+GOALS('13-14 Teamsheets'!$S$2:$Z$132,$A175,'13-14 Teamsheets'!$C$2:$C$132,AZ$1)+GOALS('14-15 Teamsheets'!$S$2:$Z$136,$A175,'14-15 Teamsheets'!$C$2:$C$136,AZ$1)) &amp; ")"</f>
        <v>0(0)</v>
      </c>
      <c r="BB175" s="27">
        <f>Clean_sheet('07-08 Teamsheets'!$C$2:$H$92,$A175,AZ$1)+Clean_sheet('11-12 Teamsheets'!$C$2:$H$119,$A175,AZ$1)+Clean_sheet('12-13 Teamsheets'!$C$2:$H$126,$A175,AZ$1)+Clean_sheet('13-14 Teamsheets'!$C$2:$H$132,$A175,AZ$1)+Clean_sheet('14-15 Teamsheets'!$C$2:$H$136,$A175,AZ$1)</f>
        <v>0</v>
      </c>
      <c r="BC175" s="27" t="str">
        <f>(CARDS('07-08 Teamsheets'!$H$2:$Z$88,$A175,$CX$2,'07-08 Teamsheets'!$C$2:$C$88,AZ$1)+CARDS('11-12 Teamsheets'!$H$2:$Z$119,$A175,$CX$2,'11-12 Teamsheets'!$C$2:$C$119,AZ$1)+CARDS('12-13 Teamsheets'!$H$2:$Z$126,$A175,$CX$2,'12-13 Teamsheets'!$C$2:$C$126,AZ$1)+CARDS('13-14 Teamsheets'!$H$2:$Z$132,$A175,$CX$2,'13-14 Teamsheets'!$C$2:$C$132,AZ$1)+CARDS('14-15 Teamsheets'!$H$2:$Z$136,$A175,$CX$2,'14-15 Teamsheets'!$C$2:$C$136,AZ$1)) &amp; "(" &amp; (CARDS('07-08 Teamsheets'!$H$2:$Z$88,$A175,$CX$3,'07-08 Teamsheets'!$C$2:$C$88,AZ$1)+CARDS('11-12 Teamsheets'!$H$2:$Z$119,$A175,$CX$3,'11-12 Teamsheets'!$C$2:$C$119,AZ$1)+CARDS('12-13 Teamsheets'!$H$2:$Z$126,$A175,$CX$3,'12-13 Teamsheets'!$C$2:$C$126,AZ$1)+CARDS('13-14 Teamsheets'!$H$2:$Z$132,$A175,$CX$3,'13-14 Teamsheets'!$C$2:$C$132,AZ$1)+CARDS('14-15 Teamsheets'!$H$2:$Z$136,$A175,$CX$3,'14-15 Teamsheets'!$C$2:$C$136,AZ$1)) &amp; ")"</f>
        <v>0(0)</v>
      </c>
      <c r="BD175" s="82">
        <f>MINS_PLAYED('07-08 Teamsheets'!$H$2:$R$88,$A175,'07-08 Teamsheets'!$C$2:$C$88,AZ$1)+MINS_PLAYED('11-12 Teamsheets'!$H$2:$R$119,$A175,'11-12 Teamsheets'!$C$2:$C$119,AZ$1)+MINS_PLAYED('12-13 Teamsheets'!$H$2:$R$126,$A175,'12-13 Teamsheets'!$C$2:$C$126,AZ$1)+MINS_PLAYED('13-14 Teamsheets'!$H$2:$R$132,$A175,'13-14 Teamsheets'!$C$2:$C$132,AZ$1)+MINS_PLAYED('14-15 Teamsheets'!$H$2:$R$136,$A175,'14-15 Teamsheets'!$C$2:$C$136,AZ$1)+MINS_AS_SUB('07-08 Teamsheets'!$S$2:$Z$88,$A175,'07-08 Teamsheets'!$C$2:$C$88,AZ$1)+MINS_AS_SUB('11-12 Teamsheets'!$S$2:$Z$119,$A175,'11-12 Teamsheets'!$C$2:$C$119,AZ$1)+MINS_AS_SUB('12-13 Teamsheets'!$S$2:$Z$126,$A175,'12-13 Teamsheets'!$C$2:$C$126,AZ$1)+MINS_AS_SUB('13-14 Teamsheets'!$S$2:$Z$132,$A175,'13-14 Teamsheets'!$C$2:$C$132,AZ$1)+MINS_AS_SUB('14-15 Teamsheets'!$S$2:$Z$136,$A175,'14-15 Teamsheets'!$C$2:$C$136,AZ$1)</f>
        <v>0</v>
      </c>
      <c r="BE175" s="27" t="str">
        <f>(APPS('08-09 Teamsheets'!$H$2:$R$92,$A175,'08-09 Teamsheets'!$C$2:$C$92,BE$1)+APPS('09-10 Teamsheets'!$H$2:$R$98,$A175,'09-10 Teamsheets'!$C$2:$C$98,BE$1)+APPS('10-11 Teamsheets'!$H$2:$R$107,$A175,'10-11 Teamsheets'!$C$2:$C$107,BE$1)+APPS('11-12 Teamsheets'!$H$2:$R$119,$A175,'11-12 Teamsheets'!$C$2:$C$119,BE$1)+APPS('12-13 Teamsheets'!$H$2:$R$126,$A175,'12-13 Teamsheets'!$C$2:$C$126,BE$1)+APPS('13-14 Teamsheets'!$H$2:$R$132,$A175,'13-14 Teamsheets'!$C$2:$C$132,BE$1)+APPS('14-15 Teamsheets'!$H$2:$R$136,$A175,'14-15 Teamsheets'!$C$2:$C$136,BE$1)) &amp; "(" &amp; (SUBS('08-09 Teamsheets'!$S$2:$Z$92,$A175,'08-09 Teamsheets'!$C$2:$C$92,BE$1)+SUBS('09-10 Teamsheets'!$S$2:$Z$98,$A175,'09-10 Teamsheets'!$C$2:$C$98,BE$1)+SUBS('10-11 Teamsheets'!$S$2:$Z$107,$A175,'10-11 Teamsheets'!$C$2:$C$107,BE$1)+SUBS('11-12 Teamsheets'!$S$2:$Z$119,$A175,'11-12 Teamsheets'!$C$2:$C$119,BE$1)+SUBS('12-13 Teamsheets'!$S$2:$Z$126,$A175,'12-13 Teamsheets'!$C$2:$C$126,BE$1)+SUBS('13-14 Teamsheets'!$S$2:$Z$132,$A175,'13-14 Teamsheets'!$C$2:$C$132,BE$1)+SUBS('14-15 Teamsheets'!$S$2:$Z$136,$A175,'14-15 Teamsheets'!$C$2:$C$136,BE$1)) &amp; ")"</f>
        <v>0(0)</v>
      </c>
      <c r="BF175" s="27" t="str">
        <f>(GOALS('08-09 Teamsheets'!$H$2:$R$92,$A175,'08-09 Teamsheets'!$C$2:$C$92,BE$1)+GOALS('09-10 Teamsheets'!$H$2:$R$98,$A175,'09-10 Teamsheets'!$C$2:$C$98,BE$1)+GOALS('10-11 Teamsheets'!$H$2:$R$107,$A175,'10-11 Teamsheets'!$C$2:$C$107,BE$1)+GOALS('11-12 Teamsheets'!$H$2:$R$119,$A175,'11-12 Teamsheets'!$C$2:$C$119,BE$1)+GOALS('12-13 Teamsheets'!$H$2:$R$126,$A175,'12-13 Teamsheets'!$C$2:$C$126,BE$1)+GOALS('13-14 Teamsheets'!$H$2:$R$132,$A175,'13-14 Teamsheets'!$C$2:$C$132,BE$1)+GOALS('14-15 Teamsheets'!$H$2:$R$136,$A175,'14-15 Teamsheets'!$C$2:$C$136,BE$1)) &amp; "(" &amp; (GOALS('08-09 Teamsheets'!$S$2:$Z$92,$A175,'08-09 Teamsheets'!$C$2:$C$92,BE$1)+GOALS('09-10 Teamsheets'!$S$2:$Z$98,$A175,'09-10 Teamsheets'!$C$2:$C$98,BE$1)+GOALS('10-11 Teamsheets'!$S$2:$Z$107,$A175,'10-11 Teamsheets'!$C$2:$C$107,BE$1)+GOALS('11-12 Teamsheets'!$S$2:$Z$119,$A175,'11-12 Teamsheets'!$C$2:$C$119,BE$1)+GOALS('12-13 Teamsheets'!$S$2:$Z$126,$A175,'12-13 Teamsheets'!$C$2:$C$126,BE$1)+GOALS('13-14 Teamsheets'!$S$2:$Z$132,$A175,'13-14 Teamsheets'!$C$2:$C$132,BE$1)+GOALS('14-15 Teamsheets'!$S$2:$Z$136,$A175,'14-15 Teamsheets'!$C$2:$C$136,BE$1)) &amp; ")"</f>
        <v>0(0)</v>
      </c>
      <c r="BG175" s="27">
        <f>Clean_sheet('08-09 Teamsheets'!$C$2:$H$92,$A175,BE$1)+Clean_sheet('09-10 Teamsheets'!$C$2:$H$98,$A175,BE$1)+Clean_sheet('10-11 Teamsheets'!$C$2:$H$107,$A175,BE$1)+Clean_sheet('11-12 Teamsheets'!$C$2:$H$119,$A175,BE$1)+Clean_sheet('12-13 Teamsheets'!$C$2:$H$126,$A175,BE$1)+Clean_sheet('13-14 Teamsheets'!$C$2:$H$132,$A175,BE$1)+Clean_sheet('14-15 Teamsheets'!$C$2:$H$136,$A175,BE$1)</f>
        <v>0</v>
      </c>
      <c r="BH175" s="27" t="str">
        <f>(CARDS('08-09 Teamsheets'!$H$2:$Z$92,$A175,$CX$2,'08-09 Teamsheets'!$C$2:$C$92,BE$1)+CARDS('09-10 Teamsheets'!$H$2:$Z$98,$A175,$CX$2,'09-10 Teamsheets'!$C$2:$C$98,BE$1)+CARDS('10-11 Teamsheets'!$H$2:$Z$107,$A175,$CX$2,'10-11 Teamsheets'!$C$2:$C$107,BE$1)+CARDS('11-12 Teamsheets'!$H$2:$Z$119,$A175,$CX$2,'11-12 Teamsheets'!$C$2:$C$119,BE$1)+CARDS('12-13 Teamsheets'!$H$2:$Z$126,$A175,$CX$2,'12-13 Teamsheets'!$C$2:$C$126,BE$1)+CARDS('13-14 Teamsheets'!$H$2:$Z$132,$A175,$CX$2,'13-14 Teamsheets'!$C$2:$C$132,BE$1)+CARDS('14-15 Teamsheets'!$H$2:$Z$136,$A175,$CX$2,'14-15 Teamsheets'!$C$2:$C$136,BE$1)) &amp; "(" &amp; (CARDS('08-09 Teamsheets'!$H$2:$Z$92,$A175,$CX$3,'08-09 Teamsheets'!$C$2:$C$92,BE$1)+CARDS('09-10 Teamsheets'!$H$2:$Z$98,$A175,$CX$3,'09-10 Teamsheets'!$C$2:$C$98,BE$1)+CARDS('10-11 Teamsheets'!$H$2:$Z$107,$A175,$CX$3,'10-11 Teamsheets'!$C$2:$C$107,BE$1)+CARDS('11-12 Teamsheets'!$H$2:$Z$119,$A175,$CX$3,'11-12 Teamsheets'!$C$2:$C$119,BE$1)+CARDS('12-13 Teamsheets'!$H$2:$Z$126,$A175,$CX$3,'12-13 Teamsheets'!$C$2:$C$126,BE$1)+CARDS('13-14 Teamsheets'!$H$2:$Z$132,$A175,$CX$3,'13-14 Teamsheets'!$C$2:$C$132,BE$1)+CARDS('14-15 Teamsheets'!$H$2:$Z$136,$A175,$CX$3,'14-15 Teamsheets'!$C$2:$C$136,BE$1)) &amp; ")"</f>
        <v>0(0)</v>
      </c>
      <c r="BI175" s="82">
        <f>MINS_PLAYED('08-09 Teamsheets'!$H$2:$R$92,$A175,'08-09 Teamsheets'!$C$2:$C$92,BE$1)+MINS_PLAYED('09-10 Teamsheets'!$H$2:$R$98,$A175,'09-10 Teamsheets'!$C$2:$C$98,BE$1)+ MINS_AS_SUB('08-09 Teamsheets'!$S$2:$Z$92,$A175,'08-09 Teamsheets'!$C$2:$C$92,BE$1)+ MINS_AS_SUB('09-10 Teamsheets'!$S$2:$Z$98,$A175,'09-10 Teamsheets'!$C$2:$C$98,BE$1)+MINS_PLAYED('10-11 Teamsheets'!$H$2:$R$107,$A175,'10-11 Teamsheets'!$C$2:$C$107,BE$1)+MINS_AS_SUB('10-11 Teamsheets'!$S$2:$Z$107,$A175,'10-11 Teamsheets'!$C$2:$C$107,BE$1)+MINS_PLAYED('11-12 Teamsheets'!$H$2:$R$119,$A175,'11-12 Teamsheets'!$C$2:$C$119,BE$1)+MINS_AS_SUB('11-12 Teamsheets'!$S$2:$Z$119,$A175,'11-12 Teamsheets'!$C$2:$C$119,BE$1)+MINS_PLAYED('12-13 Teamsheets'!$H$2:$R$126,$A175,'12-13 Teamsheets'!$C$2:$C$126,BE$1)+MINS_AS_SUB('12-13 Teamsheets'!$S$2:$Z$126,$A175,'12-13 Teamsheets'!$C$2:$C$126,BE$1)+MINS_PLAYED('13-14 Teamsheets'!$H$2:$R$132,$A175,'13-14 Teamsheets'!$C$2:$C$132,BE$1)+MINS_AS_SUB('13-14 Teamsheets'!$S$2:$Z$132,$A175,'13-14 Teamsheets'!$C$2:$C$132,BE$1)+MINS_PLAYED('14-15 Teamsheets'!$H$2:$R$136,$A175,'14-15 Teamsheets'!$C$2:$C$136,BE$1)+MINS_AS_SUB('14-15 Teamsheets'!$S$2:$Z$136,$A175,'14-15 Teamsheets'!$C$2:$C$136,BE$1)</f>
        <v>0</v>
      </c>
      <c r="BJ175" s="27" t="str">
        <f>(APPS('07-08 Teamsheets'!$H$2:$R$88,$A175,'07-08 Teamsheets'!$C$2:$C$88,BJ$1)+APPS('08-09 Teamsheets'!$H$2:$R$92,$A175,'08-09 Teamsheets'!$C$2:$C$92,BJ$1)+APPS('09-10 Teamsheets'!$H$2:$R$98,$A175,'09-10 Teamsheets'!$C$2:$C$98,BJ$1)+APPS('10-11 Teamsheets'!$H$2:$R$106,$A175,'10-11 Teamsheets'!$C$2:$C$106,BJ$1)+APPS('11-12 Teamsheets'!$H$2:$R$119,$A175,'11-12 Teamsheets'!$C$2:$C$119,BJ$1)+APPS('12-13 Teamsheets'!$H$2:$R$126,$A175,'12-13 Teamsheets'!$C$2:$C$126,BJ$1)+APPS('13-14 Teamsheets'!$H$2:$R$132,$A175,'13-14 Teamsheets'!$C$2:$C$132,BJ$1)+APPS('14-15 Teamsheets'!$H$2:$R$136,$A175,'14-15 Teamsheets'!$C$2:$C$136,BJ$1)) &amp; "(" &amp; (SUBS('07-08 Teamsheets'!$S$2:$Z$88,$A175,'07-08 Teamsheets'!$C$2:$C$88,BJ$1)+SUBS('08-09 Teamsheets'!$S$2:$Z$92,$A175,'08-09 Teamsheets'!$C$2:$C$92,BJ$1)+SUBS('09-10 Teamsheets'!$S$2:$Z$98,$A175,'09-10 Teamsheets'!$C$2:$C$98,BJ$1)+SUBS('10-11 Teamsheets'!$S$2:$Z$106,$A175,'10-11 Teamsheets'!$C$2:$C$106,BJ$1)+SUBS('11-12 Teamsheets'!$S$2:$Z$119,$A175,'11-12 Teamsheets'!$C$2:$C$119,BJ$1)+SUBS('12-13 Teamsheets'!$S$2:$Z$126,$A175,'12-13 Teamsheets'!$C$2:$C$126,BJ$1)+SUBS('13-14 Teamsheets'!$S$2:$Z$132,$A175,'13-14 Teamsheets'!$C$2:$C$132,BJ$1)+SUBS('14-15 Teamsheets'!$S$2:$Z$136,$A175,'14-15 Teamsheets'!$C$2:$C$136,BJ$1)) &amp; ")"</f>
        <v>0(0)</v>
      </c>
      <c r="BK175" s="27" t="str">
        <f>(GOALS('07-08 Teamsheets'!$H$2:$R$88,$A175,'07-08 Teamsheets'!$C$2:$C$88,BJ$1)+GOALS('08-09 Teamsheets'!$H$2:$R$92,$A175,'08-09 Teamsheets'!$C$2:$C$92,BJ$1)+GOALS('09-10 Teamsheets'!$H$2:$R$98,$A175,'09-10 Teamsheets'!$C$2:$C$98,BJ$1)+GOALS('10-11 Teamsheets'!$H$2:$R$106,$A175,'10-11 Teamsheets'!$C$2:$C$106,BJ$1)+GOALS('11-12 Teamsheets'!$H$2:$R$119,$A175,'11-12 Teamsheets'!$C$2:$C$119,BJ$1)+GOALS('12-13 Teamsheets'!$H$2:$R$126,$A175,'12-13 Teamsheets'!$C$2:$C$126,BJ$1)+GOALS('13-14 Teamsheets'!$H$2:$R$132,$A175,'13-14 Teamsheets'!$C$2:$C$132,BJ$1)+GOALS('14-15 Teamsheets'!$H$2:$R$136,$A175,'14-15 Teamsheets'!$C$2:$C$136,BJ$1)) &amp; "(" &amp; (GOALS('07-08 Teamsheets'!$S$2:$Z$88,$A175,'07-08 Teamsheets'!$C$2:$C$88,BJ$1)+GOALS('08-09 Teamsheets'!$S$2:$Z$92,$A175,'08-09 Teamsheets'!$C$2:$C$92,BJ$1)+GOALS('09-10 Teamsheets'!$S$2:$Z$98,$A175,'09-10 Teamsheets'!$C$2:$C$98,BJ$1)+GOALS('10-11 Teamsheets'!$S$2:$Z$106,$A175,'10-11 Teamsheets'!$C$2:$C$106,BJ$1)+GOALS('11-12 Teamsheets'!$S$2:$Z$119,$A175,'11-12 Teamsheets'!$C$2:$C$119,BJ$1)+GOALS('12-13 Teamsheets'!$S$2:$Z$126,$A175,'12-13 Teamsheets'!$C$2:$C$126,BJ$1)+GOALS('13-14 Teamsheets'!$S$2:$Z$132,$A175,'13-14 Teamsheets'!$C$2:$C$132,BJ$1)+GOALS('14-15 Teamsheets'!$S$2:$Z$136,$A175,'14-15 Teamsheets'!$C$2:$C$136,BJ$1)) &amp; ")"</f>
        <v>0(0)</v>
      </c>
      <c r="BL175" s="27">
        <f>Clean_sheet('07-08 Teamsheets'!$C$2:$H$92,$A175,BJ$1)+Clean_sheet('08-09 Teamsheets'!$C$2:$H$92,$A175,BJ$1)+Clean_sheet('09-10 Teamsheets'!$C$2:$H$98,$A175,BJ$1)+Clean_sheet('10-11 Teamsheets'!$C$2:$H$106,$A175,BJ$1)+Clean_sheet('11-12 Teamsheets'!$C$2:$H$119,$A175,BJ$1)+Clean_sheet('12-13 Teamsheets'!$C$2:$H$126,$A175,BJ$1)+Clean_sheet('13-14 Teamsheets'!$C$2:$H$132,$A175,BJ$1)+Clean_sheet('14-15 Teamsheets'!$C$2:$H$136,$A175,BJ$1)</f>
        <v>0</v>
      </c>
      <c r="BM175" s="27" t="str">
        <f>(CARDS('07-08 Teamsheets'!$H$2:$Z$88,$A175,$CX$2,'07-08 Teamsheets'!$C$2:$C$88,BJ$1)+CARDS('08-09 Teamsheets'!$H$2:$Z$92,$A175,$CX$2,'08-09 Teamsheets'!$C$2:$C$92,BJ$1)+CARDS('09-10 Teamsheets'!$H$2:$Z$98,$A175,$CX$2,'09-10 Teamsheets'!$C$2:$C$98,BJ$1)+CARDS('10-11 Teamsheets'!$H$2:$Z$106,$A175,$CX$2,'10-11 Teamsheets'!$C$2:$C$106,BJ$1)+CARDS('11-12 Teamsheets'!$H$2:$Z$119,$A175,$CX$2,'11-12 Teamsheets'!$C$2:$C$119,BJ$1)+CARDS('12-13 Teamsheets'!$H$2:$Z$126,$A175,$CX$2,'12-13 Teamsheets'!$C$2:$C$126,BJ$1)+CARDS('13-14 Teamsheets'!$H$2:$Z$132,$A175,$CX$2,'13-14 Teamsheets'!$C$2:$C$132,BJ$1)+CARDS('14-15 Teamsheets'!$H$2:$Z$136,$A175,$CX$2,'14-15 Teamsheets'!$C$2:$C$136,BJ$1)) &amp; "(" &amp; (CARDS('07-08 Teamsheets'!$H$2:$Z$88,$A175,$CX$3,'07-08 Teamsheets'!$C$2:$C$88,BJ$1)+CARDS('08-09 Teamsheets'!$H$2:$Z$92,$A175,$CX$3,'08-09 Teamsheets'!$C$2:$C$92,BJ$1)+CARDS('09-10 Teamsheets'!$H$2:$Z$98,$A175,$CX$3,'09-10 Teamsheets'!$C$2:$C$98,BJ$1)+CARDS('10-11 Teamsheets'!$H$2:$Z$106,$A175,$CX$3,'10-11 Teamsheets'!$C$2:$C$106,BJ$1)+CARDS('11-12 Teamsheets'!$H$2:$Z$119,$A175,$CX$3,'11-12 Teamsheets'!$C$2:$C$119,BJ$1)+CARDS('12-13 Teamsheets'!$H$2:$Z$126,$A175,$CX$3,'12-13 Teamsheets'!$C$2:$C$126,BJ$1)+CARDS('13-14 Teamsheets'!$H$2:$Z$132,$A175,$CX$3,'13-14 Teamsheets'!$C$2:$C$132,BJ$1)+CARDS('14-15 Teamsheets'!$H$2:$Z$136,$A175,$CX$3,'14-15 Teamsheets'!$C$2:$C$136,BJ$1)) &amp; ")"</f>
        <v>0(0)</v>
      </c>
      <c r="BN175" s="82">
        <f>MINS_PLAYED('07-08 Teamsheets'!$H$2:$R$88,$A175,'07-08 Teamsheets'!$C$2:$C$88,BJ$1)+MINS_PLAYED('08-09 Teamsheets'!$H$2:$R$92,$A175,'08-09 Teamsheets'!$C$2:$C$92,BJ$1)+MINS_PLAYED('09-10 Teamsheets'!$H$2:$R$98,$A175,'09-10 Teamsheets'!$C$2:$C$98,BJ$1)+MINS_PLAYED('10-11 Teamsheets'!$H$2:$R$106,$A175,'10-11 Teamsheets'!$C$2:$C$106,BJ$1)+MINS_PLAYED('11-12 Teamsheets'!$H$2:$R$119,$A175,'11-12 Teamsheets'!$C$2:$C$119,BJ$1)+MINS_PLAYED('12-13 Teamsheets'!$H$2:$R$126,$A175,'12-13 Teamsheets'!$C$2:$C$126,BJ$1)+MINS_PLAYED('13-14 Teamsheets'!$H$2:$R$132,$A175,'13-14 Teamsheets'!$C$2:$C$132,BJ$1)+MINS_PLAYED('14-15 Teamsheets'!$H$2:$R$136,$A175,'14-15 Teamsheets'!$C$2:$C$136,BJ$1)+MINS_AS_SUB('07-08 Teamsheets'!$S$2:$Z$88,$A175,'07-08 Teamsheets'!$C$2:$C$88,BJ$1)+MINS_AS_SUB('08-09 Teamsheets'!$S$2:$Z$92,$A175,'08-09 Teamsheets'!$C$2:$C$92,BJ$1)+MINS_AS_SUB('09-10 Teamsheets'!$S$2:$Z$98,$A175,'09-10 Teamsheets'!$C$2:$C$98,BJ$1)+MINS_AS_SUB('10-11 Teamsheets'!$S$2:$Z$106,$A175,'10-11 Teamsheets'!$C$2:$C$106,BJ$1)+MINS_AS_SUB('11-12 Teamsheets'!$S$2:$Z$119,$A175,'11-12 Teamsheets'!$C$2:$C$119,BJ$1)+MINS_AS_SUB('12-13 Teamsheets'!$S$2:$Z$126,$A175,'12-13 Teamsheets'!$C$2:$C$126,BJ$1)+MINS_AS_SUB('13-14 Teamsheets'!$S$2:$Z$132,$A175,'13-14 Teamsheets'!$C$2:$C$132,BJ$1)+MINS_AS_SUB('14-15 Teamsheets'!$S$2:$Z$136,$A175,'14-15 Teamsheets'!$C$2:$C$136,BJ$1)</f>
        <v>0</v>
      </c>
      <c r="BO175" s="27" t="str">
        <f>(APPS('07-08 Teamsheets'!$H$2:$R$88,$A175,'07-08 Teamsheets'!$C$2:$C$88,BO$1)+APPS('08-09 Teamsheets'!$H$2:$R$92,$A175,'08-09 Teamsheets'!$C$2:$C$92,BO$1)+APPS('09-10 Teamsheets'!$H$2:$R$98,$A175,'09-10 Teamsheets'!$C$2:$C$98,BO$1)+APPS('10-11 Teamsheets'!$H$2:$R$106,$A175,'10-11 Teamsheets'!$C$2:$C$106,BO$1)+APPS('11-12 Teamsheets'!$H$2:$R$119,$A175,'11-12 Teamsheets'!$C$2:$C$119,BO$1)+APPS('12-13 Teamsheets'!$H$2:$R$126,$A175,'12-13 Teamsheets'!$C$2:$C$126,BO$1)+APPS('13-14 Teamsheets'!$H$2:$R$132,$A175,'13-14 Teamsheets'!$C$2:$C$132,BO$1)+APPS('14-15 Teamsheets'!$H$2:$R$136,$A175,'14-15 Teamsheets'!$C$2:$C$136,BO$1)) &amp; "(" &amp; (SUBS('07-08 Teamsheets'!$S$2:$Z$88,$A175,'07-08 Teamsheets'!$C$2:$C$88,BO$1)+SUBS('08-09 Teamsheets'!$S$2:$Z$92,$A175,'08-09 Teamsheets'!$C$2:$C$92,BO$1)+SUBS('09-10 Teamsheets'!$S$2:$Z$98,$A175,'09-10 Teamsheets'!$C$2:$C$98,BO$1)+SUBS('10-11 Teamsheets'!$S$2:$Z$106,$A175,'10-11 Teamsheets'!$C$2:$C$106,BO$1)+SUBS('11-12 Teamsheets'!$S$2:$Z$119,$A175,'11-12 Teamsheets'!$C$2:$C$119,BO$1)+SUBS('12-13 Teamsheets'!$S$2:$Z$126,$A175,'12-13 Teamsheets'!$C$2:$C$126,BO$1)+SUBS('13-14 Teamsheets'!$S$2:$Z$132,$A175,'13-14 Teamsheets'!$C$2:$C$132,BO$1)+SUBS('14-15 Teamsheets'!$S$2:$Z$136,$A175,'14-15 Teamsheets'!$C$2:$C$136,BO$1)) &amp; ")"</f>
        <v>0(0)</v>
      </c>
      <c r="BP175" s="27" t="str">
        <f>(GOALS('07-08 Teamsheets'!$H$2:$R$88,$A175,'07-08 Teamsheets'!$C$2:$C$88,BO$1)+GOALS('08-09 Teamsheets'!$H$2:$R$92,$A175,'08-09 Teamsheets'!$C$2:$C$92,BO$1)+GOALS('09-10 Teamsheets'!$H$2:$R$98,$A175,'09-10 Teamsheets'!$C$2:$C$98,BO$1)+GOALS('10-11 Teamsheets'!$H$2:$R$106,$A175,'10-11 Teamsheets'!$C$2:$C$106,BO$1)+GOALS('11-12 Teamsheets'!$H$2:$R$119,$A175,'11-12 Teamsheets'!$C$2:$C$119,BO$1)+GOALS('12-13 Teamsheets'!$H$2:$R$126,$A175,'12-13 Teamsheets'!$C$2:$C$126,BO$1)+GOALS('13-14 Teamsheets'!$H$2:$R$132,$A175,'13-14 Teamsheets'!$C$2:$C$132,BO$1)+GOALS('14-15 Teamsheets'!$H$2:$R$136,$A175,'14-15 Teamsheets'!$C$2:$C$136,BO$1)) &amp; "(" &amp; (GOALS('07-08 Teamsheets'!$S$2:$Z$88,$A175,'07-08 Teamsheets'!$C$2:$C$88,BO$1)+GOALS('08-09 Teamsheets'!$S$2:$Z$92,$A175,'08-09 Teamsheets'!$C$2:$C$92,BO$1)+GOALS('09-10 Teamsheets'!$S$2:$Z$98,$A175,'09-10 Teamsheets'!$C$2:$C$98,BO$1)+GOALS('10-11 Teamsheets'!$S$2:$Z$106,$A175,'10-11 Teamsheets'!$C$2:$C$106,BO$1)+GOALS('11-12 Teamsheets'!$S$2:$Z$119,$A175,'11-12 Teamsheets'!$C$2:$C$119,BO$1)+GOALS('12-13 Teamsheets'!$S$2:$Z$126,$A175,'12-13 Teamsheets'!$C$2:$C$126,BO$1)+GOALS('13-14 Teamsheets'!$S$2:$Z$132,$A175,'13-14 Teamsheets'!$C$2:$C$132,BO$1)+GOALS('14-15 Teamsheets'!$S$2:$Z$136,$A175,'14-15 Teamsheets'!$C$2:$C$136,BO$1)) &amp; ")"</f>
        <v>0(0)</v>
      </c>
      <c r="BQ175" s="27">
        <f>Clean_sheet('07-08 Teamsheets'!$C$2:$H$92,$A175,BO$1)+Clean_sheet('08-09 Teamsheets'!$C$2:$H$92,$A175,BO$1)+Clean_sheet('09-10 Teamsheets'!$C$2:$H$98,$A175,BO$1)+Clean_sheet('10-11 Teamsheets'!$C$2:$H$106,$A175,BO$1)+Clean_sheet('11-12 Teamsheets'!$C$2:$H$119,$A175,BO$1)+Clean_sheet('12-13 Teamsheets'!$C$2:$H$126,$A175,BO$1)+Clean_sheet('13-14 Teamsheets'!$C$2:$H$132,$A175,BO$1)+Clean_sheet('14-15 Teamsheets'!$C$2:$H$136,$A175,BO$1)</f>
        <v>0</v>
      </c>
      <c r="BR175" s="27" t="str">
        <f>(CARDS('07-08 Teamsheets'!$H$2:$Z$88,$A175,$CX$2,'07-08 Teamsheets'!$C$2:$C$88,BO$1)+CARDS('08-09 Teamsheets'!$H$2:$Z$92,$A175,$CX$2,'08-09 Teamsheets'!$C$2:$C$92,BO$1)+CARDS('09-10 Teamsheets'!$H$2:$Z$98,$A175,$CX$2,'09-10 Teamsheets'!$C$2:$C$98,BO$1)+CARDS('10-11 Teamsheets'!$H$2:$Z$106,$A175,$CX$2,'10-11 Teamsheets'!$C$2:$C$106,BO$1)+CARDS('11-12 Teamsheets'!$H$2:$Z$119,$A175,$CX$2,'11-12 Teamsheets'!$C$2:$C$119,BO$1)+CARDS('12-13 Teamsheets'!$H$2:$Z$126,$A175,$CX$2,'12-13 Teamsheets'!$C$2:$C$126,BO$1)+CARDS('13-14 Teamsheets'!$H$2:$Z$132,$A175,$CX$2,'13-14 Teamsheets'!$C$2:$C$132,BO$1)+CARDS('14-15 Teamsheets'!$H$2:$Z$136,$A175,$CX$2,'14-15 Teamsheets'!$C$2:$C$136,BO$1)) &amp; "(" &amp; (CARDS('07-08 Teamsheets'!$H$2:$Z$88,$A175,$CX$3,'07-08 Teamsheets'!$C$2:$C$88,BO$1)+CARDS('08-09 Teamsheets'!$H$2:$Z$92,$A175,$CX$3,'08-09 Teamsheets'!$C$2:$C$92,BO$1)+CARDS('09-10 Teamsheets'!$H$2:$Z$98,$A175,$CX$3,'09-10 Teamsheets'!$C$2:$C$98,BO$1)+CARDS('10-11 Teamsheets'!$H$2:$Z$106,$A175,$CX$3,'10-11 Teamsheets'!$C$2:$C$106,BO$1)+CARDS('11-12 Teamsheets'!$H$2:$Z$119,$A175,$CX$3,'11-12 Teamsheets'!$C$2:$C$119,BO$1)+CARDS('12-13 Teamsheets'!$H$2:$Z$126,$A175,$CX$3,'12-13 Teamsheets'!$C$2:$C$126,BO$1)+CARDS('13-14 Teamsheets'!$H$2:$Z$132,$A175,$CX$3,'13-14 Teamsheets'!$C$2:$C$132,BO$1)+CARDS('14-15 Teamsheets'!$H$2:$Z$136,$A175,$CX$3,'14-15 Teamsheets'!$C$2:$C$136,BO$1)) &amp; ")"</f>
        <v>0(0)</v>
      </c>
      <c r="BS175" s="82">
        <f>MINS_PLAYED('07-08 Teamsheets'!$H$2:$R$88,$A175,'07-08 Teamsheets'!$C$2:$C$88,BO$1)+MINS_PLAYED('08-09 Teamsheets'!$H$2:$R$92,$A175,'08-09 Teamsheets'!$C$2:$C$92,BO$1)+MINS_PLAYED('09-10 Teamsheets'!$H$2:$R$98,$A175,'09-10 Teamsheets'!$C$2:$C$98,BO$1)+MINS_PLAYED('10-11 Teamsheets'!$H$2:$R$106,$A175,'10-11 Teamsheets'!$C$2:$C$106,BO$1)+MINS_PLAYED('11-12 Teamsheets'!$H$2:$R$119,$A175,'11-12 Teamsheets'!$C$2:$C$119,BO$1)+MINS_PLAYED('12-13 Teamsheets'!$H$2:$R$126,$A175,'12-13 Teamsheets'!$C$2:$C$126,BO$1)+MINS_PLAYED('13-14 Teamsheets'!$H$2:$R$132,$A175,'13-14 Teamsheets'!$C$2:$C$132,BO$1)+MINS_PLAYED('14-15 Teamsheets'!$H$2:$R$136,$A175,'14-15 Teamsheets'!$C$2:$C$136,BO$1)+MINS_AS_SUB('07-08 Teamsheets'!$S$2:$Z$88,$A175,'07-08 Teamsheets'!$C$2:$C$88,BO$1)+MINS_AS_SUB('08-09 Teamsheets'!$S$2:$Z$92,$A175,'08-09 Teamsheets'!$C$2:$C$92,BO$1)+MINS_AS_SUB('09-10 Teamsheets'!$S$2:$Z$98,$A175,'09-10 Teamsheets'!$C$2:$C$98,BO$1)+MINS_AS_SUB('10-11 Teamsheets'!$S$2:$Z$106,$A175,'10-11 Teamsheets'!$C$2:$C$106,BO$1)+MINS_AS_SUB('11-12 Teamsheets'!$S$2:$Z$119,$A175,'11-12 Teamsheets'!$C$2:$C$119,BO$1)+MINS_AS_SUB('12-13 Teamsheets'!$S$2:$Z$126,$A175,'12-13 Teamsheets'!$C$2:$C$126,BO$1)+MINS_AS_SUB('13-14 Teamsheets'!$S$2:$Z$132,$A175,'13-14 Teamsheets'!$C$2:$C$132,BO$1)+MINS_AS_SUB('14-15 Teamsheets'!$S$2:$Z$136,$A175,'14-15 Teamsheets'!$C$2:$C$136,BO$1)</f>
        <v>0</v>
      </c>
      <c r="BT175" s="71">
        <f>APPS('05-06 Teamsheets'!$H$2:$R$71,$A175,'05-06 Teamsheets'!$C$2:$C$71,B$1)+SUBS('05-06 Teamsheets'!$S$2:$W$71,$A175,'05-06 Teamsheets'!$C$2:$C$71,B$1)+APPS('06-07 Teamsheets'!$H$2:$R$83,$A175,'06-07 Teamsheets'!$C$2:$C$83,G$1)+SUBS('06-07 Teamsheets'!$S$2:$Z$83,$A175,'06-07 Teamsheets'!$C$2:$C$83,G$1)+APPS('07-08 Teamsheets'!$H$2:$R$88,$A175,'07-08 Teamsheets'!$C$2:$C$88,L$1)+SUBS('07-08 Teamsheets'!$S$2:$Z$88,$A175,'07-08 Teamsheets'!$C$2:$C$88,L$1)+APPS('08-09 Teamsheets'!$H$2:$R$92,$A175,'08-09 Teamsheets'!$C$2:$C$92,Q$1)+SUBS('08-09 Teamsheets'!$S$2:$Z$92,$A175,'08-09 Teamsheets'!$C$2:$C$92,Q$1)+APPS('09-10 Teamsheets'!$H$2:$R$98,$A175,'09-10 Teamsheets'!$C$2:$C$98,Q$1)+SUBS('09-10 Teamsheets'!$S$2:$Z$98,$A175,'09-10 Teamsheets'!$C$2:$C$98,Q$1)+APPS('10-11 Teamsheets'!$H$2:$R$107,$A175,'10-11 Teamsheets'!$C$2:$C$107,Q$1)+SUBS('10-11 Teamsheets'!$S$2:$Z$107,$A175,'10-11 Teamsheets'!$C$2:$C$107,Q$1)+APPS('11-12 Teamsheets'!$H$2:$R$119,$A175,'11-12 Teamsheets'!$C$2:$C$119,Q$1)+SUBS('11-12 Teamsheets'!$S$2:$Z$119,$A175,'11-12 Teamsheets'!$C$2:$C$119,Q$1)+APPS('12-13 Teamsheets'!$H$2:$R$126,$A175,'12-13 Teamsheets'!$C$2:$C$126,Q$1)+SUBS('12-13 Teamsheets'!$S$2:$Z$126,$A175,'12-13 Teamsheets'!$C$2:$C$126,Q$1)+APPS('13-14 Teamsheets'!$H$2:$R$132,$A175,'13-14 Teamsheets'!$C$2:$C$132,Q$1)+SUBS('13-14 Teamsheets'!$S$2:$Z$132,$A175,'13-14 Teamsheets'!$C$2:$C$132,Q$1)+APPS('14-15 Teamsheets'!$H$2:$R$136,$A175,'14-15 Teamsheets'!$C$2:$C$136,Q$1)+SUBS('14-15 Teamsheets'!$S$2:$Z$136,$A175,'14-15 Teamsheets'!$C$2:$C$136,Q$1)</f>
        <v>0</v>
      </c>
      <c r="BU175" s="132">
        <v>0</v>
      </c>
      <c r="BV175" s="27">
        <f>APPS('07-08 Teamsheets'!$H$2:$R$88,$A175,'07-08 Teamsheets'!$C$2:$C$88,AZ$1)+SUBS('07-08 Teamsheets'!$S$2:$Z$88,$A175,'07-08 Teamsheets'!$C$2:$C$88,AZ$1)+APPS('11-12 Teamsheets'!$H$2:$R$119,$A175,'11-12 Teamsheets'!$C$2:$C$119,AZ$1)+SUBS('11-12 Teamsheets'!$S$2:$Z$119,$A175,'11-12 Teamsheets'!$C$2:$C$119,AZ$1)+APPS('12-13 Teamsheets'!$H$2:$R$126,$A175,'12-13 Teamsheets'!$C$2:$C$126,AZ$1)+SUBS('12-13 Teamsheets'!$S$2:$Z$126,$A175,'12-13 Teamsheets'!$C$2:$C$126,AZ$1)+APPS('13-14 Teamsheets'!$H$2:$R$132,$A175,'13-14 Teamsheets'!$C$2:$C$132,AZ$1)+SUBS('13-14 Teamsheets'!$S$2:$Z$132,$A175,'13-14 Teamsheets'!$C$2:$C$132,AZ$1)+APPS('14-15 Teamsheets'!$H$2:$R$136,$A175,'14-15 Teamsheets'!$C$2:$C$136,AZ$1)+SUBS('14-15 Teamsheets'!$S$2:$Z$136,$A175,'14-15 Teamsheets'!$C$2:$C$136,AZ$1)+APPS('08-09 Teamsheets'!$H$2:$R$92,$A175,'08-09 Teamsheets'!$C$2:$C$92,BE$1)+APPS('09-10 Teamsheets'!$H$2:$R$98,$A175,'09-10 Teamsheets'!$C$2:$C$98,BE$1)+SUBS('08-09 Teamsheets'!$S$2:$Z$92,$A175,'08-09 Teamsheets'!$C$2:$C$92,BE$1)+SUBS('09-10 Teamsheets'!$S$2:$Z$98,$A175,'09-10 Teamsheets'!$C$2:$C$98,BE$1)+APPS('10-11 Teamsheets'!$H$2:$R$107,$A175,'10-11 Teamsheets'!$C$2:$C$107,BE$1)+SUBS('10-11 Teamsheets'!$S$2:$Z$107,$A175,'10-11 Teamsheets'!$C$2:$C$107,BE$1)+APPS('11-12 Teamsheets'!$H$2:$R$119,$A175,'11-12 Teamsheets'!$C$2:$C$119,BE$1)+SUBS('11-12 Teamsheets'!$S$2:$Z$119,$A175,'11-12 Teamsheets'!$C$2:$C$119,BE$1)+APPS('12-13 Teamsheets'!$H$2:$R$126,$A175,'12-13 Teamsheets'!$C$2:$C$126,BE$1)+SUBS('12-13 Teamsheets'!$S$2:$Z$126,$A175,'12-13 Teamsheets'!$C$2:$C$126,BE$1)+APPS('13-14 Teamsheets'!$H$2:$R$132,$A175,'13-14 Teamsheets'!$C$2:$C$132,BE$1)+SUBS('13-14 Teamsheets'!$S$2:$Z$132,$A175,'13-14 Teamsheets'!$C$2:$C$132,BE$1)+APPS('14-15 Teamsheets'!$H$2:$R$136,$A175,'14-15 Teamsheets'!$C$2:$C$136,BE$1)+SUBS('14-15 Teamsheets'!$S$2:$Z$136,$A175,'14-15 Teamsheets'!$C$2:$C$136,BE$1)</f>
        <v>0</v>
      </c>
      <c r="BW175" s="27">
        <f>APPS('07-08 Teamsheets'!$H$2:$R$88,$A175,'07-08 Teamsheets'!$C$2:$C$88,BJ$1)+APPS('08-09 Teamsheets'!$H$2:$R$92,$A175,'08-09 Teamsheets'!$C$2:$C$92,BJ$1)+APPS('09-10 Teamsheets'!$H$2:$R$98,$A175,'09-10 Teamsheets'!$C$2:$C$98,BJ$1)+SUBS('07-08 Teamsheets'!$S$2:$Z$88,$A175,'07-08 Teamsheets'!$C$2:$C$88,BJ$1)+SUBS('08-09 Teamsheets'!$S$2:$Z$92,$A175,'08-09 Teamsheets'!$C$2:$C$92,BJ$1)+SUBS('09-10 Teamsheets'!$S$2:$Z$98,$A175,'09-10 Teamsheets'!$C$2:$C$98,BJ$1)+APPS('10-11 Teamsheets'!$H$2:$R$107,$A175,'10-11 Teamsheets'!$C$2:$C$107,BJ$1)+SUBS('10-11 Teamsheets'!$S$2:$Z$107,$A175,'10-11 Teamsheets'!$C$2:$C$107,BJ$1)+APPS('11-12 Teamsheets'!$H$2:$R$119,$A175,'11-12 Teamsheets'!$C$2:$C$119,BJ$1)+SUBS('11-12 Teamsheets'!$S$2:$Z$111,$A175,'11-12 Teamsheets'!$C$2:$C$119,BJ$1)+APPS('12-13 Teamsheets'!$H$2:$R$126,$A175,'12-13 Teamsheets'!$C$2:$C$126,BJ$1)+SUBS('12-13 Teamsheets'!$S$2:$Z$118,$A175,'12-13 Teamsheets'!$C$2:$C$126,BJ$1)+APPS('13-14 Teamsheets'!$H$2:$R$132,$A175,'13-14 Teamsheets'!$C$2:$C$132,BJ$1)+SUBS('13-14 Teamsheets'!$S$2:$Z$124,$A175,'13-14 Teamsheets'!$C$2:$C$132,BJ$1)+APPS('14-15 Teamsheets'!$H$2:$R$136,$A175,'14-15 Teamsheets'!$C$2:$C$136,BJ$1)+SUBS('14-15 Teamsheets'!$S$2:$Z$128,$A175,'14-15 Teamsheets'!$C$2:$C$136,BJ$1)</f>
        <v>0</v>
      </c>
      <c r="BX175" s="27">
        <f>APPS('07-08 Teamsheets'!$H$2:$R$88,$A175,'07-08 Teamsheets'!$C$2:$C$88,BO$1)+APPS('08-09 Teamsheets'!$H$2:$R$92,$A175,'08-09 Teamsheets'!$C$2:$C$92,BO$1)+APPS('09-10 Teamsheets'!$H$2:$R$98,$A175,'09-10 Teamsheets'!$C$2:$C$98,BO$1)+SUBS('07-08 Teamsheets'!$S$2:$Z$88,$A175,'07-08 Teamsheets'!$C$2:$C$88,BO$1)+SUBS('08-09 Teamsheets'!$S$2:$Z$92,$A175,'08-09 Teamsheets'!$C$2:$C$92,BO$1)+SUBS('09-10 Teamsheets'!$S$2:$Z$98,$A175,'09-10 Teamsheets'!$C$2:$C$98,BO$1)+APPS('10-11 Teamsheets'!$H$2:$R$107,$A175,'10-11 Teamsheets'!$C$2:$C$107,BO$1)+SUBS('10-11 Teamsheets'!$S$2:$Z$107,$A175,'10-11 Teamsheets'!$C$2:$C$107,BO$1)+APPS('11-12 Teamsheets'!$H$2:$R$119,$A175,'11-12 Teamsheets'!$C$2:$C$119,BO$1)+SUBS('11-12 Teamsheets'!$S$2:$Z$119,$A175,'11-12 Teamsheets'!$C$2:$C$119,BO$1)+APPS('12-13 Teamsheets'!$H$2:$R$126,$A175,'12-13 Teamsheets'!$C$2:$C$126,BO$1)+SUBS('12-13 Teamsheets'!$S$2:$Z$126,$A175,'12-13 Teamsheets'!$C$2:$C$126,BO$1)+APPS('13-14 Teamsheets'!$H$2:$R$132,$A175,'13-14 Teamsheets'!$C$2:$C$132,BO$1)+SUBS('13-14 Teamsheets'!$S$2:$Z$132,$A175,'13-14 Teamsheets'!$C$2:$C$132,BO$1)+APPS('14-15 Teamsheets'!$H$2:$R$136,$A175,'14-15 Teamsheets'!$C$2:$C$136,BO$1)+SUBS('14-15 Teamsheets'!$S$2:$Z$136,$A175,'14-15 Teamsheets'!$C$2:$C$136,BO$1)</f>
        <v>0</v>
      </c>
      <c r="BY175" s="28">
        <f t="shared" si="55"/>
        <v>0</v>
      </c>
      <c r="BZ175" s="27" t="str">
        <f>(APPS('05-06 Teamsheets'!$H$2:$R$71,$A175) + APPS('06-07 Teamsheets'!$H$2:$R$83,$A175) +APPS('07-08 Teamsheets'!$H$2:$R$88,$A175) + APPS('08-09 Teamsheets'!$H$2:$R$92,$A175)+APPS('09-10 Teamsheets'!$H$2:$R$98,$A175)+APPS('10-11 Teamsheets'!$H$2:$R$107,$A175)+APPS('11-12 Teamsheets'!$H$2:$R$119,$A175)+APPS('12-13 Teamsheets'!$H$2:$R$126,$A175)+APPS('13-14 Teamsheets'!$H$2:$R$132,$A175)+APPS('14-15 Teamsheets'!$H$2:$R$136,$A175)) &amp; "(" &amp; (SUBS('05-06 Teamsheets'!$S$2:$W$71,$A175)+SUBS('06-07 Teamsheets'!$S$2:$Z$83,$A175)+SUBS('07-08 Teamsheets'!$S$2:$Z$88,$A175) +SUBS('08-09 Teamsheets'!$S$2:$Z$92,$A175)+SUBS('09-10 Teamsheets'!$S$2:$Z$98,$A175)+SUBS('10-11 Teamsheets'!$S$2:$Z$107,$A175)+SUBS('11-12 Teamsheets'!$S$2:$Z$119,$A175)+SUBS('12-13 Teamsheets'!$S$2:$Z$126,$A175)+SUBS('13-14 Teamsheets'!$S$2:$Z$132,$A175)+SUBS('14-15 Teamsheets'!$S$2:$Z$136,$A175)) &amp; ")"</f>
        <v>0(0)</v>
      </c>
      <c r="CA175" s="28">
        <f t="shared" si="56"/>
        <v>0</v>
      </c>
      <c r="CB175" s="71">
        <f>GOALS('05-06 Teamsheets'!$H$2:$W$71,$A175,'05-06 Teamsheets'!$C$2:$C$71,B$1)+GOALS('06-07 Teamsheets'!$H$2:$Z$83,$A175,'06-07 Teamsheets'!$C$2:$C$83,G$1)+GOALS('07-08 Teamsheets'!$H$2:$Z$88,$A175,'07-08 Teamsheets'!$C$2:$C$88,L$1)+GOALS('08-09 Teamsheets'!$H$2:$Z$92,$A175,'08-09 Teamsheets'!$C$2:$C$92,Q$1)+GOALS('09-10 Teamsheets'!$H$2:$Z$98,$A175,'09-10 Teamsheets'!$C$2:$C$98,Q$1)+GOALS('10-11 Teamsheets'!$H$2:$Z$107,$A175,'10-11 Teamsheets'!$C$2:$C$107,Q$1)+GOALS('11-12 Teamsheets'!$H$2:$Z$119,$A175,'11-12 Teamsheets'!$C$2:$C$119,Q$1)+GOALS('12-13 Teamsheets'!$H$2:$Z$126,$A175,'12-13 Teamsheets'!$C$2:$C$126,Q$1)+GOALS('13-14 Teamsheets'!$H$2:$Z$132,$A175,'13-14 Teamsheets'!$C$2:$C$132,Q$1)+GOALS('14-15 Teamsheets'!$H$2:$Z$136,$A175,'14-15 Teamsheets'!$C$2:$C$136,Q$1)</f>
        <v>0</v>
      </c>
      <c r="CC175" s="27">
        <f>GOALS('05-06 Teamsheets'!$H$2:$W$71,$A175,'05-06 Teamsheets'!$C$2:$C$71,V$1)+GOALS('05-06 Teamsheets'!$H$2:$W$71,$A175,'05-06 Teamsheets'!$C$2:$C$71,AA$1)+GOALS('06-07 Teamsheets'!$H$2:$Z$83,$A175,'06-07 Teamsheets'!$C$2:$C$83,AF$1)+GOALS('06-07 Teamsheets'!$H$2:$Z$83,$A175,'06-07 Teamsheets'!$C$2:$C$83,AK$1)+GOALS('07-08 Teamsheets'!$H$2:$Z$88,$A175,'07-08 Teamsheets'!$C$2:$C$88,AP$1)+GOALS('07-08 Teamsheets'!$H$2:$Z$88,$A175,'07-08 Teamsheets'!$C$2:$C$88,AU$1)+GOALS('07-08 Teamsheets'!$H$2:$Z$88,$A175,'07-08 Teamsheets'!$C$2:$C$88,AZ$1)+GOALS('11-12 Teamsheets'!$H$2:$Z$119,$A175,'11-12 Teamsheets'!$C$2:$C$119,AZ$1)+GOALS('12-13 Teamsheets'!$H$2:$Z$120,$A175,'12-13 Teamsheets'!$C$2:$C$120,AZ$1)+GOALS('13-14 Teamsheets'!$H$2:$Z$126,$A175,'13-14 Teamsheets'!$C$2:$C$126,AZ$1)+GOALS('14-15 Teamsheets'!$H$2:$Z$130,$A175,'14-15 Teamsheets'!$C$2:$C$130,AZ$1)+GOALS('08-09 Teamsheets'!$H$2:$Z$92,$A175,'08-09 Teamsheets'!$C$2:$C$92,BE$1)+GOALS('09-10 Teamsheets'!$H$2:$Z$98,$A175,'09-10 Teamsheets'!$C$2:$C$98,BE$1)+GOALS('10-11 Teamsheets'!$H$2:$Z$107,$A175,'10-11 Teamsheets'!$C$2:$C$107,BE$1)+GOALS('11-12 Teamsheets'!$H$2:$Z$119,$A175,'11-12 Teamsheets'!$C$2:$C$119,BE$1)+GOALS('12-13 Teamsheets'!$H$2:$Z$126,$A175,'12-13 Teamsheets'!$C$2:$C$126,BE$1)+GOALS('13-14 Teamsheets'!$H$2:$Z$132,$A175,'13-14 Teamsheets'!$C$2:$C$132,BE$1)+GOALS('14-15 Teamsheets'!$H$2:$Z$136,$A175,'14-15 Teamsheets'!$C$2:$C$136,BE$1)</f>
        <v>0</v>
      </c>
      <c r="CD175" s="27">
        <f>GOALS('07-08 Teamsheets'!$H$2:$Z$88,$A175,'07-08 Teamsheets'!$C$2:$C$88,BJ$1)
+GOALS('08-09 Teamsheets'!$H$2:$Z$92,$A175,'08-09 Teamsheets'!$C$2:$C$92,BJ$1)
+GOALS('09-10 Teamsheets'!$H$2:$Z$98,$A175,'09-10 Teamsheets'!$C$2:$C$98,BJ$1)
+GOALS('10-11 Teamsheets'!$H$2:$Z$107,$A175,'10-11 Teamsheets'!$C$2:$C$107,BJ$1)
+GOALS('11-12 Teamsheets'!$H$2:$Z$119,$A175,'11-12 Teamsheets'!$C$2:$C$119,BJ$1)
+GOALS('12-13 Teamsheets'!$H$2:$Z$124,$A175,'12-13 Teamsheets'!$C$2:$C$124,BJ$1)+GOALS('13-14 Teamsheets'!$H$2:$Z$130,$A175,'13-14 Teamsheets'!$C$2:$C$130,BJ$1)+GOALS('14-15 Teamsheets'!$H$2:$Z$134,$A175,'14-15 Teamsheets'!$C$2:$C$134,BJ$1)
+GOALS('07-08 Teamsheets'!$H$2:$Z$88,$A175,'07-08 Teamsheets'!$C$2:$C$88,BO$1)
+GOALS('08-09 Teamsheets'!$H$2:$Z$92,$A175,'08-09 Teamsheets'!$C$2:$C$92,BO$1)
+GOALS('09-10 Teamsheets'!$H$2:$Z$98,$A175,'09-10 Teamsheets'!$C$2:$C$98,BO$1)
+GOALS('10-11 Teamsheets'!$H$2:$Z$107,$A175,'10-11 Teamsheets'!$C$2:$C$107,BO$1)
+GOALS('11-12 Teamsheets'!$H$2:$Z$119,$A175,'11-12 Teamsheets'!$C$2:$C$119,BO$1)
+GOALS('12-13 Teamsheets'!$H$2:$Z$126,$A175,'12-13 Teamsheets'!$C$2:$C$126,BO$1)+GOALS('13-14 Teamsheets'!$H$2:$Z$132,$A175,'13-14 Teamsheets'!$C$2:$C$132,BO$1)+GOALS('14-15 Teamsheets'!$H$2:$Z$136,$A175,'14-15 Teamsheets'!$C$2:$C$136,BO$1)</f>
        <v>0</v>
      </c>
      <c r="CE175" s="28">
        <f t="shared" si="57"/>
        <v>0</v>
      </c>
      <c r="CF175" s="27" t="str">
        <f>(GOALS('05-06 Teamsheets'!$H$2:$R$71,$A175) +GOALS('06-07 Teamsheets'!$H$2:$R$83,$A175) +  GOALS('07-08 Teamsheets'!$H$2:$R$88,$A175) + GOALS('08-09 Teamsheets'!$H$2:$R$92,$A175)+GOALS('09-10 Teamsheets'!$H$2:$R$98,$A175)+GOALS('10-11 Teamsheets'!$H$2:$R$107,$A175)+GOALS('11-12 Teamsheets'!$H$2:$R$119,$A175)+GOALS('12-13 Teamsheets'!$H$2:$R$126,$A175)+GOALS('13-14 Teamsheets'!$H$2:$R$132,$A175)+GOALS('14-15 Teamsheets'!$H$2:$R$136,$A175)) &amp; "(" &amp; (GOALS('05-06 Teamsheets'!$S$2:$W$71,$A175)+GOALS('06-07 Teamsheets'!$S$2:$Z$83,$A175)+GOALS('07-08 Teamsheets'!$S$2:$Z$88,$A175)+GOALS('08-09 Teamsheets'!$S$2:$Z$92,$A175)+GOALS('09-10 Teamsheets'!$S$2:$Z$98,$A175)+GOALS('10-11 Teamsheets'!$S$2:$Z$107,$A175)+GOALS('11-12 Teamsheets'!$S$2:$Z$119,$A175)+GOALS('12-13 Teamsheets'!$S$2:$Z$126,$A175)+GOALS('13-14 Teamsheets'!$S$2:$Z$132,$A175)+GOALS('14-15 Teamsheets'!$S$2:$Z$136,$A175)) &amp; ")"</f>
        <v>0(0)</v>
      </c>
      <c r="CG175" s="28">
        <f t="shared" si="58"/>
        <v>0</v>
      </c>
      <c r="CH175" s="71">
        <f t="shared" ref="CH175:CH205" si="60">SUM(D175,I175,N175,S175)</f>
        <v>0</v>
      </c>
      <c r="CI175" s="83">
        <f t="shared" ref="CI175:CI205" si="61">SUM(X175,AC175,AH175,AM175,AR175,BG175,AW175,BL175,BQ175,BB175)</f>
        <v>0</v>
      </c>
      <c r="CJ175" s="77">
        <f t="shared" ref="CJ175:CJ205" si="62">SUM(CH175:CI175)</f>
        <v>0</v>
      </c>
      <c r="CK175" s="74" t="str">
        <f>(CARDS('05-06 Teamsheets'!$H$2:$W$71,$A175,$CX$2)+CARDS('06-07 Teamsheets'!$H$2:$Z$83,$A175,$CX$2)+CARDS('07-08 Teamsheets'!$H$2:$Z$88,$A175,$CX$2)+CARDS('08-09 Teamsheets'!$H$2:$Z$92,$A175,$CX$2)+CARDS('09-10 Teamsheets'!$H$2:$Z$98,$A175,$CX$2)+CARDS('10-11 Teamsheets'!$H$2:$Z$107,$A175,$CX$2)+CARDS('11-12 Teamsheets'!$H$2:$Z$119,$A175,$CX$2)+CARDS('12-13 Teamsheets'!$H$2:$Z$126,$A175,$CX$2)+CARDS('13-14 Teamsheets'!$H$2:$Z$130,$A175,$CX$2)) &amp; "(" &amp; (CARDS('05-06 Teamsheets'!$H$2:$W$71,$A175,$CX$3)+CARDS('06-07 Teamsheets'!$H$2:$Z$83,$A175,$CX$3)+CARDS('07-08 Teamsheets'!$H$2:$Z$88,$A175,$CX$3)+CARDS('08-09 Teamsheets'!$H$2:$Z$92,$A175,$CX$3)+CARDS('09-10 Teamsheets'!$H$2:$Z$98,$A175,$CX$3)+CARDS('10-11 Teamsheets'!$H$2:$Z$107,$A175,$CX$3)+CARDS('11-12 Teamsheets'!$H$2:$Z$119,$A175,$CX$3)+CARDS('13-14 Teamsheets'!$H$2:$Z$130,$A175,$CX$3)) &amp; ")"</f>
        <v>0(0)</v>
      </c>
      <c r="CL175" s="28">
        <f t="shared" si="53"/>
        <v>0</v>
      </c>
      <c r="CM175" s="28">
        <f t="shared" si="59"/>
        <v>0</v>
      </c>
      <c r="CN175" s="77">
        <f t="shared" si="54"/>
        <v>0</v>
      </c>
      <c r="CO175" s="28">
        <f t="shared" si="51"/>
        <v>0</v>
      </c>
      <c r="CP175" s="28">
        <f t="shared" si="52"/>
        <v>0</v>
      </c>
      <c r="CQ175" s="77">
        <f t="shared" si="24"/>
        <v>0</v>
      </c>
      <c r="CS175" s="71">
        <f t="shared" si="48"/>
        <v>197</v>
      </c>
      <c r="CT175" s="83">
        <f t="shared" si="49"/>
        <v>196</v>
      </c>
      <c r="CU175" s="77">
        <f t="shared" si="50"/>
        <v>101</v>
      </c>
    </row>
    <row r="176" spans="1:102" x14ac:dyDescent="0.2">
      <c r="A176" s="25" t="s">
        <v>2668</v>
      </c>
      <c r="B176" s="27" t="s">
        <v>1635</v>
      </c>
      <c r="C176" s="27" t="s">
        <v>1635</v>
      </c>
      <c r="D176" s="27">
        <v>0</v>
      </c>
      <c r="E176" s="27" t="s">
        <v>1635</v>
      </c>
      <c r="F176" s="82">
        <v>0</v>
      </c>
      <c r="G176" s="27" t="s">
        <v>1635</v>
      </c>
      <c r="H176" s="27" t="s">
        <v>1635</v>
      </c>
      <c r="I176" s="27">
        <v>0</v>
      </c>
      <c r="J176" s="27" t="s">
        <v>1635</v>
      </c>
      <c r="K176" s="82">
        <v>0</v>
      </c>
      <c r="L176" s="27" t="s">
        <v>1635</v>
      </c>
      <c r="M176" s="27" t="s">
        <v>1635</v>
      </c>
      <c r="N176" s="27">
        <v>0</v>
      </c>
      <c r="O176" s="27" t="s">
        <v>1635</v>
      </c>
      <c r="P176" s="82">
        <v>0</v>
      </c>
      <c r="Q176" s="27" t="str">
        <f>(APPS('08-09 Teamsheets'!$H$2:$R$92,$A176,'08-09 Teamsheets'!$C$2:$C$92,Q$1)+APPS('09-10 Teamsheets'!$H$2:$R$98,$A176,'09-10 Teamsheets'!$C$2:$C$98,Q$1)+APPS('10-11 Teamsheets'!$H$2:$R$107,$A176,'10-11 Teamsheets'!$C$2:$C$107,Q$1)+APPS('11-12 Teamsheets'!$H$2:$R$119,$A176,'11-12 Teamsheets'!$C$2:$C$119,Q$1)+APPS('12-13 Teamsheets'!$H$2:$R$126,$A176,'12-13 Teamsheets'!$C$2:$C$126,Q$1)+APPS('13-14 Teamsheets'!$H$2:$R$132,$A176,'13-14 Teamsheets'!$C$2:$C$132,Q$1)+APPS('14-15 Teamsheets'!$H$2:$R$136,$A176,'14-15 Teamsheets'!$C$2:$C$136,Q$1)) &amp; "(" &amp; (SUBS('08-09 Teamsheets'!$S$2:$Z$92,$A176,'08-09 Teamsheets'!$C$2:$C$92,Q$1)+SUBS('09-10 Teamsheets'!$S$2:$Z$98,$A176,'09-10 Teamsheets'!$C$2:$C$98,Q$1)+SUBS('10-11 Teamsheets'!$S$2:$Z$107,$A176,'10-11 Teamsheets'!$C$2:$C$107,Q$1)+SUBS('11-12 Teamsheets'!$S$2:$Z$119,$A176,'11-12 Teamsheets'!$C$2:$C$119,Q$1)+SUBS('12-13 Teamsheets'!$S$2:$Z$126,$A176,'12-13 Teamsheets'!$C$2:$C$126,Q$1)+SUBS('13-14 Teamsheets'!$S$2:$Z$132,$A176,'13-14 Teamsheets'!$C$2:$C$132,Q$1)+SUBS('14-15 Teamsheets'!$S$2:$Z$136,$A176,'14-15 Teamsheets'!$C$2:$C$136,Q$1)) &amp; ")"</f>
        <v>141(1)</v>
      </c>
      <c r="R176" s="27" t="str">
        <f>(GOALS('08-09 Teamsheets'!$H$2:$R$92,$A176,'08-09 Teamsheets'!$C$2:$C$92,Q$1)+GOALS('09-10 Teamsheets'!$H$2:$R$98,$A176,'09-10 Teamsheets'!$C$2:$C$98,Q$1)+GOALS('10-11 Teamsheets'!$H$2:$R$107,$A176,'10-11 Teamsheets'!$C$2:$C$107,Q$1)+GOALS('11-12 Teamsheets'!$H$2:$R$119,$A176,'11-12 Teamsheets'!$C$2:$C$119,Q$1)+GOALS('12-13 Teamsheets'!$H$2:$R$126,$A176,'12-13 Teamsheets'!$C$2:$C$126,Q$1)+GOALS('13-14 Teamsheets'!$H$2:$R$132,$A176,'13-14 Teamsheets'!$C$2:$C$132,Q$1)+GOALS('14-15 Teamsheets'!$H$2:$R$136,$A176,'14-15 Teamsheets'!$C$2:$C$136,Q$1)) &amp; "(" &amp; (GOALS('08-09 Teamsheets'!$S$2:$Z$92,$A176,'08-09 Teamsheets'!$C$2:$C$92,Q$1)+GOALS('09-10 Teamsheets'!$S$2:$Z$98,$A176,'09-10 Teamsheets'!$C$2:$C$98,Q$1)+GOALS('10-11 Teamsheets'!$S$2:$Z$107,$A176,'10-11 Teamsheets'!$C$2:$C$107,Q$1)+GOALS('11-12 Teamsheets'!$S$2:$Z$119,$A176,'11-12 Teamsheets'!$C$2:$C$119,Q$1)+GOALS('12-13 Teamsheets'!$S$2:$Z$126,$A176,'12-13 Teamsheets'!$C$2:$C$126,Q$1)+GOALS('13-14 Teamsheets'!$S$2:$Z$132,$A176,'13-14 Teamsheets'!$C$2:$C$132,Q$1)+GOALS('14-15 Teamsheets'!$S$2:$Z$136,$A176,'14-15 Teamsheets'!$C$2:$C$136,Q$1)) &amp; ")"</f>
        <v>13(0)</v>
      </c>
      <c r="S176" s="27">
        <f>Clean_sheet('08-09 Teamsheets'!$C$2:$H$92,$A176,Q$1)+Clean_sheet('09-10 Teamsheets'!$C$2:$H$98,$A176,Q$1)+Clean_sheet('10-11 Teamsheets'!$C$2:$H$107,$A176,Q$1)+Clean_sheet('11-12 Teamsheets'!$C$2:$H$119,$A176,Q$1)+Clean_sheet('12-13 Teamsheets'!$C$2:$H$126,$A176,Q$1)+Clean_sheet('13-14 Teamsheets'!$C$2:$H$132,$A176,Q$1)+Clean_sheet('14-15 Teamsheets'!$C$2:$H$136,$A176,Q$1)</f>
        <v>0</v>
      </c>
      <c r="T176" s="27" t="str">
        <f>(CARDS('08-09 Teamsheets'!$H$2:$Z$92,$A176,$CX$2,'08-09 Teamsheets'!$C$2:$C$92,Q$1)+CARDS('09-10 Teamsheets'!$H$2:$Z$98,$A176,$CX$2,'09-10 Teamsheets'!$C$2:$C$98,Q$1)+CARDS('10-11 Teamsheets'!$H$2:$Z$107,$A176,$CX$2,'10-11 Teamsheets'!$C$2:$C$107,Q$1)+CARDS('11-12 Teamsheets'!$H$2:$Z$119,$A176,$CX$2,'11-12 Teamsheets'!$C$2:$C$119,Q$1)+CARDS('12-13 Teamsheets'!$H$2:$Z$126,$A176,$CX$2,'12-13 Teamsheets'!$C$2:$C$126,Q$1)+CARDS('13-14 Teamsheets'!$H$2:$Z$132,$A176,$CX$2,'13-14 Teamsheets'!$C$2:$C$132,Q$1)+CARDS('14-15 Teamsheets'!$H$2:$Z$136,$A176,$CX$2,'14-15 Teamsheets'!$C$2:$C$136,Q$1)) &amp; "(" &amp; (CARDS('08-09 Teamsheets'!$H$2:$Z$92,$A176,$CX$3,'08-09 Teamsheets'!$C$2:$C$92,Q$1)+CARDS('09-10 Teamsheets'!$H$2:$Z$98,$A176,$CX$3,'09-10 Teamsheets'!$C$2:$C$98,Q$1)+CARDS('10-11 Teamsheets'!$H$2:$Z$107,$A176,$CX$3,'10-11 Teamsheets'!$C$2:$C$107,Q$1)+CARDS('11-12 Teamsheets'!$H$2:$Z$119,$A176,$CX$3,'11-12 Teamsheets'!$C$2:$C$119,Q$1)+CARDS('12-13 Teamsheets'!$H$2:$Z$126,$A176,$CX$3,'12-13 Teamsheets'!$C$2:$C$126,Q$1)+CARDS('13-14 Teamsheets'!$H$2:$Z$132,$A176,$CX$3,'13-14 Teamsheets'!$C$2:$C$132,Q$1)+CARDS('14-15 Teamsheets'!$H$2:$Z$136,$A176,$CX$3,'14-15 Teamsheets'!$C$2:$C$136,Q$1)) &amp; ")"</f>
        <v>22(2)</v>
      </c>
      <c r="U176" s="82">
        <f>MINS_PLAYED('08-09 Teamsheets'!$H$2:$R$92,$A176,'08-09 Teamsheets'!$C$2:$C$92,Q$1)+MINS_PLAYED('09-10 Teamsheets'!$H$2:$R$98,$A176,'09-10 Teamsheets'!$C$2:$C$98,Q$1)+ MINS_AS_SUB('08-09 Teamsheets'!$S$2:$Z$92,$A176,'08-09 Teamsheets'!$C$2:$C$92,Q$1)+ MINS_AS_SUB('09-10 Teamsheets'!$S$2:$Z$98,$A176,'09-10 Teamsheets'!$C$2:$C$98,Q$1)+MINS_PLAYED('10-11 Teamsheets'!$H$2:$R$107,$A176,'10-11 Teamsheets'!$C$2:$C$107,Q$1)+MINS_AS_SUB('10-11 Teamsheets'!$S$2:$Z$107,$A176,'10-11 Teamsheets'!$C$2:$C$107,Q$1)+MINS_PLAYED('11-12 Teamsheets'!$H$2:$R$119,$A176,'11-12 Teamsheets'!$C$2:$C$119,Q$1)+MINS_AS_SUB('11-12 Teamsheets'!$S$2:$Z$119,$A176,'11-12 Teamsheets'!$C$2:$C$119,Q$1)+MINS_PLAYED('12-13 Teamsheets'!$H$2:$R$126,$A176,'12-13 Teamsheets'!$C$2:$C$126,Q$1)+MINS_AS_SUB('12-13 Teamsheets'!$S$2:$Z$126,$A176,'12-13 Teamsheets'!$C$2:$C$126,Q$1)+MINS_PLAYED('13-14 Teamsheets'!$H$2:$R$132,$A176,'13-14 Teamsheets'!$C$2:$C$132,Q$1)+MINS_AS_SUB('13-14 Teamsheets'!$S$2:$Z$132,$A176,'13-14 Teamsheets'!$C$2:$C$132,Q$1)+MINS_PLAYED('14-15 Teamsheets'!$H$2:$R$136,$A176,'14-15 Teamsheets'!$C$2:$C$136,Q$1)+MINS_AS_SUB('14-15 Teamsheets'!$S$2:$Z$136,$A176,'14-15 Teamsheets'!$C$2:$C$136,Q$1)</f>
        <v>12742</v>
      </c>
      <c r="V176" s="27" t="s">
        <v>1635</v>
      </c>
      <c r="W176" s="27" t="s">
        <v>1635</v>
      </c>
      <c r="X176" s="27">
        <v>0</v>
      </c>
      <c r="Y176" s="27" t="s">
        <v>1635</v>
      </c>
      <c r="Z176" s="82">
        <v>0</v>
      </c>
      <c r="AA176" s="27" t="s">
        <v>1635</v>
      </c>
      <c r="AB176" s="27" t="s">
        <v>1635</v>
      </c>
      <c r="AC176" s="27">
        <v>0</v>
      </c>
      <c r="AD176" s="27" t="s">
        <v>1635</v>
      </c>
      <c r="AE176" s="82">
        <v>0</v>
      </c>
      <c r="AF176" s="27" t="s">
        <v>1635</v>
      </c>
      <c r="AG176" s="27" t="s">
        <v>1635</v>
      </c>
      <c r="AH176" s="27">
        <v>0</v>
      </c>
      <c r="AI176" s="27" t="s">
        <v>1635</v>
      </c>
      <c r="AJ176" s="82">
        <v>0</v>
      </c>
      <c r="AK176" s="27" t="s">
        <v>1635</v>
      </c>
      <c r="AL176" s="27" t="s">
        <v>1635</v>
      </c>
      <c r="AM176" s="27">
        <v>0</v>
      </c>
      <c r="AN176" s="27" t="s">
        <v>1635</v>
      </c>
      <c r="AO176" s="82">
        <v>0</v>
      </c>
      <c r="AP176" s="27" t="s">
        <v>1635</v>
      </c>
      <c r="AQ176" s="27" t="s">
        <v>1635</v>
      </c>
      <c r="AR176" s="27">
        <v>0</v>
      </c>
      <c r="AS176" s="27" t="s">
        <v>1635</v>
      </c>
      <c r="AT176" s="82">
        <v>0</v>
      </c>
      <c r="AU176" s="27" t="s">
        <v>1635</v>
      </c>
      <c r="AV176" s="27" t="s">
        <v>1635</v>
      </c>
      <c r="AW176" s="27">
        <v>0</v>
      </c>
      <c r="AX176" s="27" t="s">
        <v>1635</v>
      </c>
      <c r="AY176" s="82">
        <v>0</v>
      </c>
      <c r="AZ176" s="27" t="str">
        <f>(APPS('07-08 Teamsheets'!$H$2:$R$88,$A176,'07-08 Teamsheets'!$C$2:$C$88,AZ$1)+APPS('11-12 Teamsheets'!$H$2:$R$119,$A176,'11-12 Teamsheets'!$C$2:$C$119,AZ$1)+APPS('12-13 Teamsheets'!$H$2:$R$126,$A176,'12-13 Teamsheets'!$C$2:$C$126,AZ$1)+APPS('13-14 Teamsheets'!$H$2:$R$132,$A176,'13-14 Teamsheets'!$C$2:$C$132,AZ$1)+APPS('14-15 Teamsheets'!$H$2:$R$136,$A176,'14-15 Teamsheets'!$C$2:$C$136,AZ$1)) &amp; "(" &amp; (SUBS('07-08 Teamsheets'!$S$2:$Z$88,$A176,'07-08 Teamsheets'!$C$2:$C$88,AZ$1)+SUBS('11-12 Teamsheets'!$S$2:$Z$119,$A176,'11-12 Teamsheets'!$C$2:$C$119,AZ$1)+SUBS('12-13 Teamsheets'!$S$2:$Z$126,$A176,'12-13 Teamsheets'!$C$2:$C$126,AZ$1)+SUBS('13-14 Teamsheets'!$S$2:$Z$132,$A176,'13-14 Teamsheets'!$C$2:$C$132,AZ$1)+SUBS('14-15 Teamsheets'!$S$2:$Z$136,$A176,'14-15 Teamsheets'!$C$2:$C$136,AZ$1)) &amp; ")"</f>
        <v>0(1)</v>
      </c>
      <c r="BA176" s="27" t="str">
        <f>(GOALS('07-08 Teamsheets'!$H$2:$R$88,$A176,'07-08 Teamsheets'!$C$2:$C$88,AZ$1)+GOALS('11-12 Teamsheets'!$H$2:$R$119,$A176,'11-12 Teamsheets'!$C$2:$C$119,AZ$1)+GOALS('12-13 Teamsheets'!$H$2:$R$126,$A176,'12-13 Teamsheets'!$C$2:$C$126,AZ$1)+GOALS('13-14 Teamsheets'!$H$2:$R$132,$A176,'13-14 Teamsheets'!$C$2:$C$132,AZ$1)+GOALS('14-15 Teamsheets'!$H$2:$R$136,$A176,'14-15 Teamsheets'!$C$2:$C$136,AZ$1)) &amp; "(" &amp; (GOALS('07-08 Teamsheets'!$S$2:$Z$88,$A176,'07-08 Teamsheets'!$C$2:$C$88,AZ$1)+GOALS('11-12 Teamsheets'!$S$2:$Z$119,$A176,'11-12 Teamsheets'!$C$2:$C$119,AZ$1)+GOALS('12-13 Teamsheets'!$S$2:$Z$126,$A176,'12-13 Teamsheets'!$C$2:$C$126,AZ$1)+GOALS('13-14 Teamsheets'!$S$2:$Z$132,$A176,'13-14 Teamsheets'!$C$2:$C$132,AZ$1)+GOALS('14-15 Teamsheets'!$S$2:$Z$136,$A176,'14-15 Teamsheets'!$C$2:$C$136,AZ$1)) &amp; ")"</f>
        <v>0(0)</v>
      </c>
      <c r="BB176" s="27">
        <f>Clean_sheet('07-08 Teamsheets'!$C$2:$H$92,$A176,AZ$1)+Clean_sheet('11-12 Teamsheets'!$C$2:$H$119,$A176,AZ$1)+Clean_sheet('12-13 Teamsheets'!$C$2:$H$126,$A176,AZ$1)+Clean_sheet('13-14 Teamsheets'!$C$2:$H$132,$A176,AZ$1)+Clean_sheet('14-15 Teamsheets'!$C$2:$H$136,$A176,AZ$1)</f>
        <v>0</v>
      </c>
      <c r="BC176" s="27" t="str">
        <f>(CARDS('07-08 Teamsheets'!$H$2:$Z$88,$A176,$CX$2,'07-08 Teamsheets'!$C$2:$C$88,AZ$1)+CARDS('11-12 Teamsheets'!$H$2:$Z$119,$A176,$CX$2,'11-12 Teamsheets'!$C$2:$C$119,AZ$1)+CARDS('12-13 Teamsheets'!$H$2:$Z$126,$A176,$CX$2,'12-13 Teamsheets'!$C$2:$C$126,AZ$1)+CARDS('13-14 Teamsheets'!$H$2:$Z$132,$A176,$CX$2,'13-14 Teamsheets'!$C$2:$C$132,AZ$1)+CARDS('14-15 Teamsheets'!$H$2:$Z$136,$A176,$CX$2,'14-15 Teamsheets'!$C$2:$C$136,AZ$1)) &amp; "(" &amp; (CARDS('07-08 Teamsheets'!$H$2:$Z$88,$A176,$CX$3,'07-08 Teamsheets'!$C$2:$C$88,AZ$1)+CARDS('11-12 Teamsheets'!$H$2:$Z$119,$A176,$CX$3,'11-12 Teamsheets'!$C$2:$C$119,AZ$1)+CARDS('12-13 Teamsheets'!$H$2:$Z$126,$A176,$CX$3,'12-13 Teamsheets'!$C$2:$C$126,AZ$1)+CARDS('13-14 Teamsheets'!$H$2:$Z$132,$A176,$CX$3,'13-14 Teamsheets'!$C$2:$C$132,AZ$1)+CARDS('14-15 Teamsheets'!$H$2:$Z$136,$A176,$CX$3,'14-15 Teamsheets'!$C$2:$C$136,AZ$1)) &amp; ")"</f>
        <v>0(0)</v>
      </c>
      <c r="BD176" s="82">
        <f>MINS_PLAYED('07-08 Teamsheets'!$H$2:$R$88,$A176,'07-08 Teamsheets'!$C$2:$C$88,AZ$1)+MINS_PLAYED('11-12 Teamsheets'!$H$2:$R$119,$A176,'11-12 Teamsheets'!$C$2:$C$119,AZ$1)+MINS_PLAYED('12-13 Teamsheets'!$H$2:$R$126,$A176,'12-13 Teamsheets'!$C$2:$C$126,AZ$1)+MINS_PLAYED('13-14 Teamsheets'!$H$2:$R$132,$A176,'13-14 Teamsheets'!$C$2:$C$132,AZ$1)+MINS_PLAYED('14-15 Teamsheets'!$H$2:$R$136,$A176,'14-15 Teamsheets'!$C$2:$C$136,AZ$1)+MINS_AS_SUB('07-08 Teamsheets'!$S$2:$Z$88,$A176,'07-08 Teamsheets'!$C$2:$C$88,AZ$1)+MINS_AS_SUB('11-12 Teamsheets'!$S$2:$Z$119,$A176,'11-12 Teamsheets'!$C$2:$C$119,AZ$1)+MINS_AS_SUB('12-13 Teamsheets'!$S$2:$Z$126,$A176,'12-13 Teamsheets'!$C$2:$C$126,AZ$1)+MINS_AS_SUB('13-14 Teamsheets'!$S$2:$Z$132,$A176,'13-14 Teamsheets'!$C$2:$C$132,AZ$1)+MINS_AS_SUB('14-15 Teamsheets'!$S$2:$Z$136,$A176,'14-15 Teamsheets'!$C$2:$C$136,AZ$1)</f>
        <v>44</v>
      </c>
      <c r="BE176" s="27" t="str">
        <f>(APPS('08-09 Teamsheets'!$H$2:$R$92,$A176,'08-09 Teamsheets'!$C$2:$C$92,BE$1)+APPS('09-10 Teamsheets'!$H$2:$R$98,$A176,'09-10 Teamsheets'!$C$2:$C$98,BE$1)+APPS('10-11 Teamsheets'!$H$2:$R$107,$A176,'10-11 Teamsheets'!$C$2:$C$107,BE$1)+APPS('11-12 Teamsheets'!$H$2:$R$119,$A176,'11-12 Teamsheets'!$C$2:$C$119,BE$1)+APPS('12-13 Teamsheets'!$H$2:$R$126,$A176,'12-13 Teamsheets'!$C$2:$C$126,BE$1)+APPS('13-14 Teamsheets'!$H$2:$R$132,$A176,'13-14 Teamsheets'!$C$2:$C$132,BE$1)+APPS('14-15 Teamsheets'!$H$2:$R$136,$A176,'14-15 Teamsheets'!$C$2:$C$136,BE$1)) &amp; "(" &amp; (SUBS('08-09 Teamsheets'!$S$2:$Z$92,$A176,'08-09 Teamsheets'!$C$2:$C$92,BE$1)+SUBS('09-10 Teamsheets'!$S$2:$Z$98,$A176,'09-10 Teamsheets'!$C$2:$C$98,BE$1)+SUBS('10-11 Teamsheets'!$S$2:$Z$107,$A176,'10-11 Teamsheets'!$C$2:$C$107,BE$1)+SUBS('11-12 Teamsheets'!$S$2:$Z$119,$A176,'11-12 Teamsheets'!$C$2:$C$119,BE$1)+SUBS('12-13 Teamsheets'!$S$2:$Z$126,$A176,'12-13 Teamsheets'!$C$2:$C$126,BE$1)+SUBS('13-14 Teamsheets'!$S$2:$Z$132,$A176,'13-14 Teamsheets'!$C$2:$C$132,BE$1)+SUBS('14-15 Teamsheets'!$S$2:$Z$136,$A176,'14-15 Teamsheets'!$C$2:$C$136,BE$1)) &amp; ")"</f>
        <v>8(0)</v>
      </c>
      <c r="BF176" s="27" t="str">
        <f>(GOALS('08-09 Teamsheets'!$H$2:$R$92,$A176,'08-09 Teamsheets'!$C$2:$C$92,BE$1)+GOALS('09-10 Teamsheets'!$H$2:$R$98,$A176,'09-10 Teamsheets'!$C$2:$C$98,BE$1)+GOALS('10-11 Teamsheets'!$H$2:$R$107,$A176,'10-11 Teamsheets'!$C$2:$C$107,BE$1)+GOALS('11-12 Teamsheets'!$H$2:$R$119,$A176,'11-12 Teamsheets'!$C$2:$C$119,BE$1)+GOALS('12-13 Teamsheets'!$H$2:$R$126,$A176,'12-13 Teamsheets'!$C$2:$C$126,BE$1)+GOALS('13-14 Teamsheets'!$H$2:$R$132,$A176,'13-14 Teamsheets'!$C$2:$C$132,BE$1)+GOALS('14-15 Teamsheets'!$H$2:$R$136,$A176,'14-15 Teamsheets'!$C$2:$C$136,BE$1)) &amp; "(" &amp; (GOALS('08-09 Teamsheets'!$S$2:$Z$92,$A176,'08-09 Teamsheets'!$C$2:$C$92,BE$1)+GOALS('09-10 Teamsheets'!$S$2:$Z$98,$A176,'09-10 Teamsheets'!$C$2:$C$98,BE$1)+GOALS('10-11 Teamsheets'!$S$2:$Z$107,$A176,'10-11 Teamsheets'!$C$2:$C$107,BE$1)+GOALS('11-12 Teamsheets'!$S$2:$Z$119,$A176,'11-12 Teamsheets'!$C$2:$C$119,BE$1)+GOALS('12-13 Teamsheets'!$S$2:$Z$126,$A176,'12-13 Teamsheets'!$C$2:$C$126,BE$1)+GOALS('13-14 Teamsheets'!$S$2:$Z$132,$A176,'13-14 Teamsheets'!$C$2:$C$132,BE$1)+GOALS('14-15 Teamsheets'!$S$2:$Z$136,$A176,'14-15 Teamsheets'!$C$2:$C$136,BE$1)) &amp; ")"</f>
        <v>3(0)</v>
      </c>
      <c r="BG176" s="27">
        <f>Clean_sheet('08-09 Teamsheets'!$C$2:$H$92,$A176,BE$1)+Clean_sheet('09-10 Teamsheets'!$C$2:$H$98,$A176,BE$1)+Clean_sheet('10-11 Teamsheets'!$C$2:$H$107,$A176,BE$1)+Clean_sheet('11-12 Teamsheets'!$C$2:$H$119,$A176,BE$1)+Clean_sheet('12-13 Teamsheets'!$C$2:$H$126,$A176,BE$1)+Clean_sheet('13-14 Teamsheets'!$C$2:$H$132,$A176,BE$1)+Clean_sheet('14-15 Teamsheets'!$C$2:$H$136,$A176,BE$1)</f>
        <v>0</v>
      </c>
      <c r="BH176" s="27" t="str">
        <f>(CARDS('08-09 Teamsheets'!$H$2:$Z$92,$A176,$CX$2,'08-09 Teamsheets'!$C$2:$C$92,BE$1)+CARDS('09-10 Teamsheets'!$H$2:$Z$98,$A176,$CX$2,'09-10 Teamsheets'!$C$2:$C$98,BE$1)+CARDS('10-11 Teamsheets'!$H$2:$Z$107,$A176,$CX$2,'10-11 Teamsheets'!$C$2:$C$107,BE$1)+CARDS('11-12 Teamsheets'!$H$2:$Z$119,$A176,$CX$2,'11-12 Teamsheets'!$C$2:$C$119,BE$1)+CARDS('12-13 Teamsheets'!$H$2:$Z$126,$A176,$CX$2,'12-13 Teamsheets'!$C$2:$C$126,BE$1)+CARDS('13-14 Teamsheets'!$H$2:$Z$132,$A176,$CX$2,'13-14 Teamsheets'!$C$2:$C$132,BE$1)+CARDS('14-15 Teamsheets'!$H$2:$Z$136,$A176,$CX$2,'14-15 Teamsheets'!$C$2:$C$136,BE$1)) &amp; "(" &amp; (CARDS('08-09 Teamsheets'!$H$2:$Z$92,$A176,$CX$3,'08-09 Teamsheets'!$C$2:$C$92,BE$1)+CARDS('09-10 Teamsheets'!$H$2:$Z$98,$A176,$CX$3,'09-10 Teamsheets'!$C$2:$C$98,BE$1)+CARDS('10-11 Teamsheets'!$H$2:$Z$107,$A176,$CX$3,'10-11 Teamsheets'!$C$2:$C$107,BE$1)+CARDS('11-12 Teamsheets'!$H$2:$Z$119,$A176,$CX$3,'11-12 Teamsheets'!$C$2:$C$119,BE$1)+CARDS('12-13 Teamsheets'!$H$2:$Z$126,$A176,$CX$3,'12-13 Teamsheets'!$C$2:$C$126,BE$1)+CARDS('13-14 Teamsheets'!$H$2:$Z$132,$A176,$CX$3,'13-14 Teamsheets'!$C$2:$C$132,BE$1)+CARDS('14-15 Teamsheets'!$H$2:$Z$136,$A176,$CX$3,'14-15 Teamsheets'!$C$2:$C$136,BE$1)) &amp; ")"</f>
        <v>0(0)</v>
      </c>
      <c r="BI176" s="82">
        <f>MINS_PLAYED('08-09 Teamsheets'!$H$2:$R$92,$A176,'08-09 Teamsheets'!$C$2:$C$92,BE$1)+MINS_PLAYED('09-10 Teamsheets'!$H$2:$R$98,$A176,'09-10 Teamsheets'!$C$2:$C$98,BE$1)+ MINS_AS_SUB('08-09 Teamsheets'!$S$2:$Z$92,$A176,'08-09 Teamsheets'!$C$2:$C$92,BE$1)+ MINS_AS_SUB('09-10 Teamsheets'!$S$2:$Z$98,$A176,'09-10 Teamsheets'!$C$2:$C$98,BE$1)+MINS_PLAYED('10-11 Teamsheets'!$H$2:$R$107,$A176,'10-11 Teamsheets'!$C$2:$C$107,BE$1)+MINS_AS_SUB('10-11 Teamsheets'!$S$2:$Z$107,$A176,'10-11 Teamsheets'!$C$2:$C$107,BE$1)+MINS_PLAYED('11-12 Teamsheets'!$H$2:$R$119,$A176,'11-12 Teamsheets'!$C$2:$C$119,BE$1)+MINS_AS_SUB('11-12 Teamsheets'!$S$2:$Z$119,$A176,'11-12 Teamsheets'!$C$2:$C$119,BE$1)+MINS_PLAYED('12-13 Teamsheets'!$H$2:$R$126,$A176,'12-13 Teamsheets'!$C$2:$C$126,BE$1)+MINS_AS_SUB('12-13 Teamsheets'!$S$2:$Z$126,$A176,'12-13 Teamsheets'!$C$2:$C$126,BE$1)+MINS_PLAYED('13-14 Teamsheets'!$H$2:$R$132,$A176,'13-14 Teamsheets'!$C$2:$C$132,BE$1)+MINS_AS_SUB('13-14 Teamsheets'!$S$2:$Z$132,$A176,'13-14 Teamsheets'!$C$2:$C$132,BE$1)+MINS_PLAYED('14-15 Teamsheets'!$H$2:$R$136,$A176,'14-15 Teamsheets'!$C$2:$C$136,BE$1)+MINS_AS_SUB('14-15 Teamsheets'!$S$2:$Z$136,$A176,'14-15 Teamsheets'!$C$2:$C$136,BE$1)</f>
        <v>643</v>
      </c>
      <c r="BJ176" s="27" t="str">
        <f>(APPS('07-08 Teamsheets'!$H$2:$R$88,$A176,'07-08 Teamsheets'!$C$2:$C$88,BJ$1)+APPS('08-09 Teamsheets'!$H$2:$R$92,$A176,'08-09 Teamsheets'!$C$2:$C$92,BJ$1)+APPS('09-10 Teamsheets'!$H$2:$R$98,$A176,'09-10 Teamsheets'!$C$2:$C$98,BJ$1)+APPS('10-11 Teamsheets'!$H$2:$R$106,$A176,'10-11 Teamsheets'!$C$2:$C$106,BJ$1)+APPS('11-12 Teamsheets'!$H$2:$R$119,$A176,'11-12 Teamsheets'!$C$2:$C$119,BJ$1)+APPS('12-13 Teamsheets'!$H$2:$R$126,$A176,'12-13 Teamsheets'!$C$2:$C$126,BJ$1)+APPS('13-14 Teamsheets'!$H$2:$R$132,$A176,'13-14 Teamsheets'!$C$2:$C$132,BJ$1)+APPS('14-15 Teamsheets'!$H$2:$R$136,$A176,'14-15 Teamsheets'!$C$2:$C$136,BJ$1)) &amp; "(" &amp; (SUBS('07-08 Teamsheets'!$S$2:$Z$88,$A176,'07-08 Teamsheets'!$C$2:$C$88,BJ$1)+SUBS('08-09 Teamsheets'!$S$2:$Z$92,$A176,'08-09 Teamsheets'!$C$2:$C$92,BJ$1)+SUBS('09-10 Teamsheets'!$S$2:$Z$98,$A176,'09-10 Teamsheets'!$C$2:$C$98,BJ$1)+SUBS('10-11 Teamsheets'!$S$2:$Z$106,$A176,'10-11 Teamsheets'!$C$2:$C$106,BJ$1)+SUBS('11-12 Teamsheets'!$S$2:$Z$119,$A176,'11-12 Teamsheets'!$C$2:$C$119,BJ$1)+SUBS('12-13 Teamsheets'!$S$2:$Z$126,$A176,'12-13 Teamsheets'!$C$2:$C$126,BJ$1)+SUBS('13-14 Teamsheets'!$S$2:$Z$132,$A176,'13-14 Teamsheets'!$C$2:$C$132,BJ$1)+SUBS('14-15 Teamsheets'!$S$2:$Z$136,$A176,'14-15 Teamsheets'!$C$2:$C$136,BJ$1)) &amp; ")"</f>
        <v>12(1)</v>
      </c>
      <c r="BK176" s="27" t="str">
        <f>(GOALS('07-08 Teamsheets'!$H$2:$R$88,$A176,'07-08 Teamsheets'!$C$2:$C$88,BJ$1)+GOALS('08-09 Teamsheets'!$H$2:$R$92,$A176,'08-09 Teamsheets'!$C$2:$C$92,BJ$1)+GOALS('09-10 Teamsheets'!$H$2:$R$98,$A176,'09-10 Teamsheets'!$C$2:$C$98,BJ$1)+GOALS('10-11 Teamsheets'!$H$2:$R$106,$A176,'10-11 Teamsheets'!$C$2:$C$106,BJ$1)+GOALS('11-12 Teamsheets'!$H$2:$R$119,$A176,'11-12 Teamsheets'!$C$2:$C$119,BJ$1)+GOALS('12-13 Teamsheets'!$H$2:$R$126,$A176,'12-13 Teamsheets'!$C$2:$C$126,BJ$1)+GOALS('13-14 Teamsheets'!$H$2:$R$132,$A176,'13-14 Teamsheets'!$C$2:$C$132,BJ$1)+GOALS('14-15 Teamsheets'!$H$2:$R$136,$A176,'14-15 Teamsheets'!$C$2:$C$136,BJ$1)) &amp; "(" &amp; (GOALS('07-08 Teamsheets'!$S$2:$Z$88,$A176,'07-08 Teamsheets'!$C$2:$C$88,BJ$1)+GOALS('08-09 Teamsheets'!$S$2:$Z$92,$A176,'08-09 Teamsheets'!$C$2:$C$92,BJ$1)+GOALS('09-10 Teamsheets'!$S$2:$Z$98,$A176,'09-10 Teamsheets'!$C$2:$C$98,BJ$1)+GOALS('10-11 Teamsheets'!$S$2:$Z$106,$A176,'10-11 Teamsheets'!$C$2:$C$106,BJ$1)+GOALS('11-12 Teamsheets'!$S$2:$Z$119,$A176,'11-12 Teamsheets'!$C$2:$C$119,BJ$1)+GOALS('12-13 Teamsheets'!$S$2:$Z$126,$A176,'12-13 Teamsheets'!$C$2:$C$126,BJ$1)+GOALS('13-14 Teamsheets'!$S$2:$Z$132,$A176,'13-14 Teamsheets'!$C$2:$C$132,BJ$1)+GOALS('14-15 Teamsheets'!$S$2:$Z$136,$A176,'14-15 Teamsheets'!$C$2:$C$136,BJ$1)) &amp; ")"</f>
        <v>2(0)</v>
      </c>
      <c r="BL176" s="27">
        <f>Clean_sheet('07-08 Teamsheets'!$C$2:$H$92,$A176,BJ$1)+Clean_sheet('08-09 Teamsheets'!$C$2:$H$92,$A176,BJ$1)+Clean_sheet('09-10 Teamsheets'!$C$2:$H$98,$A176,BJ$1)+Clean_sheet('10-11 Teamsheets'!$C$2:$H$106,$A176,BJ$1)+Clean_sheet('11-12 Teamsheets'!$C$2:$H$119,$A176,BJ$1)+Clean_sheet('12-13 Teamsheets'!$C$2:$H$126,$A176,BJ$1)+Clean_sheet('13-14 Teamsheets'!$C$2:$H$132,$A176,BJ$1)+Clean_sheet('14-15 Teamsheets'!$C$2:$H$136,$A176,BJ$1)</f>
        <v>0</v>
      </c>
      <c r="BM176" s="27" t="str">
        <f>(CARDS('07-08 Teamsheets'!$H$2:$Z$88,$A176,$CX$2,'07-08 Teamsheets'!$C$2:$C$88,BJ$1)+CARDS('08-09 Teamsheets'!$H$2:$Z$92,$A176,$CX$2,'08-09 Teamsheets'!$C$2:$C$92,BJ$1)+CARDS('09-10 Teamsheets'!$H$2:$Z$98,$A176,$CX$2,'09-10 Teamsheets'!$C$2:$C$98,BJ$1)+CARDS('10-11 Teamsheets'!$H$2:$Z$106,$A176,$CX$2,'10-11 Teamsheets'!$C$2:$C$106,BJ$1)+CARDS('11-12 Teamsheets'!$H$2:$Z$119,$A176,$CX$2,'11-12 Teamsheets'!$C$2:$C$119,BJ$1)+CARDS('12-13 Teamsheets'!$H$2:$Z$126,$A176,$CX$2,'12-13 Teamsheets'!$C$2:$C$126,BJ$1)+CARDS('13-14 Teamsheets'!$H$2:$Z$132,$A176,$CX$2,'13-14 Teamsheets'!$C$2:$C$132,BJ$1)+CARDS('14-15 Teamsheets'!$H$2:$Z$136,$A176,$CX$2,'14-15 Teamsheets'!$C$2:$C$136,BJ$1)) &amp; "(" &amp; (CARDS('07-08 Teamsheets'!$H$2:$Z$88,$A176,$CX$3,'07-08 Teamsheets'!$C$2:$C$88,BJ$1)+CARDS('08-09 Teamsheets'!$H$2:$Z$92,$A176,$CX$3,'08-09 Teamsheets'!$C$2:$C$92,BJ$1)+CARDS('09-10 Teamsheets'!$H$2:$Z$98,$A176,$CX$3,'09-10 Teamsheets'!$C$2:$C$98,BJ$1)+CARDS('10-11 Teamsheets'!$H$2:$Z$106,$A176,$CX$3,'10-11 Teamsheets'!$C$2:$C$106,BJ$1)+CARDS('11-12 Teamsheets'!$H$2:$Z$119,$A176,$CX$3,'11-12 Teamsheets'!$C$2:$C$119,BJ$1)+CARDS('12-13 Teamsheets'!$H$2:$Z$126,$A176,$CX$3,'12-13 Teamsheets'!$C$2:$C$126,BJ$1)+CARDS('13-14 Teamsheets'!$H$2:$Z$132,$A176,$CX$3,'13-14 Teamsheets'!$C$2:$C$132,BJ$1)+CARDS('14-15 Teamsheets'!$H$2:$Z$136,$A176,$CX$3,'14-15 Teamsheets'!$C$2:$C$136,BJ$1)) &amp; ")"</f>
        <v>1(0)</v>
      </c>
      <c r="BN176" s="82">
        <f>MINS_PLAYED('07-08 Teamsheets'!$H$2:$R$88,$A176,'07-08 Teamsheets'!$C$2:$C$88,BJ$1)+MINS_PLAYED('08-09 Teamsheets'!$H$2:$R$92,$A176,'08-09 Teamsheets'!$C$2:$C$92,BJ$1)+MINS_PLAYED('09-10 Teamsheets'!$H$2:$R$98,$A176,'09-10 Teamsheets'!$C$2:$C$98,BJ$1)+MINS_PLAYED('10-11 Teamsheets'!$H$2:$R$106,$A176,'10-11 Teamsheets'!$C$2:$C$106,BJ$1)+MINS_PLAYED('11-12 Teamsheets'!$H$2:$R$119,$A176,'11-12 Teamsheets'!$C$2:$C$119,BJ$1)+MINS_PLAYED('12-13 Teamsheets'!$H$2:$R$126,$A176,'12-13 Teamsheets'!$C$2:$C$126,BJ$1)+MINS_PLAYED('13-14 Teamsheets'!$H$2:$R$132,$A176,'13-14 Teamsheets'!$C$2:$C$132,BJ$1)+MINS_PLAYED('14-15 Teamsheets'!$H$2:$R$136,$A176,'14-15 Teamsheets'!$C$2:$C$136,BJ$1)+MINS_AS_SUB('07-08 Teamsheets'!$S$2:$Z$88,$A176,'07-08 Teamsheets'!$C$2:$C$88,BJ$1)+MINS_AS_SUB('08-09 Teamsheets'!$S$2:$Z$92,$A176,'08-09 Teamsheets'!$C$2:$C$92,BJ$1)+MINS_AS_SUB('09-10 Teamsheets'!$S$2:$Z$98,$A176,'09-10 Teamsheets'!$C$2:$C$98,BJ$1)+MINS_AS_SUB('10-11 Teamsheets'!$S$2:$Z$106,$A176,'10-11 Teamsheets'!$C$2:$C$106,BJ$1)+MINS_AS_SUB('11-12 Teamsheets'!$S$2:$Z$119,$A176,'11-12 Teamsheets'!$C$2:$C$119,BJ$1)+MINS_AS_SUB('12-13 Teamsheets'!$S$2:$Z$126,$A176,'12-13 Teamsheets'!$C$2:$C$126,BJ$1)+MINS_AS_SUB('13-14 Teamsheets'!$S$2:$Z$132,$A176,'13-14 Teamsheets'!$C$2:$C$132,BJ$1)+MINS_AS_SUB('14-15 Teamsheets'!$S$2:$Z$136,$A176,'14-15 Teamsheets'!$C$2:$C$136,BJ$1)</f>
        <v>1055</v>
      </c>
      <c r="BO176" s="27" t="str">
        <f>(APPS('07-08 Teamsheets'!$H$2:$R$88,$A176,'07-08 Teamsheets'!$C$2:$C$88,BO$1)+APPS('08-09 Teamsheets'!$H$2:$R$92,$A176,'08-09 Teamsheets'!$C$2:$C$92,BO$1)+APPS('09-10 Teamsheets'!$H$2:$R$98,$A176,'09-10 Teamsheets'!$C$2:$C$98,BO$1)+APPS('10-11 Teamsheets'!$H$2:$R$106,$A176,'10-11 Teamsheets'!$C$2:$C$106,BO$1)+APPS('11-12 Teamsheets'!$H$2:$R$119,$A176,'11-12 Teamsheets'!$C$2:$C$119,BO$1)+APPS('12-13 Teamsheets'!$H$2:$R$126,$A176,'12-13 Teamsheets'!$C$2:$C$126,BO$1)+APPS('13-14 Teamsheets'!$H$2:$R$132,$A176,'13-14 Teamsheets'!$C$2:$C$132,BO$1)+APPS('14-15 Teamsheets'!$H$2:$R$136,$A176,'14-15 Teamsheets'!$C$2:$C$136,BO$1)) &amp; "(" &amp; (SUBS('07-08 Teamsheets'!$S$2:$Z$88,$A176,'07-08 Teamsheets'!$C$2:$C$88,BO$1)+SUBS('08-09 Teamsheets'!$S$2:$Z$92,$A176,'08-09 Teamsheets'!$C$2:$C$92,BO$1)+SUBS('09-10 Teamsheets'!$S$2:$Z$98,$A176,'09-10 Teamsheets'!$C$2:$C$98,BO$1)+SUBS('10-11 Teamsheets'!$S$2:$Z$106,$A176,'10-11 Teamsheets'!$C$2:$C$106,BO$1)+SUBS('11-12 Teamsheets'!$S$2:$Z$119,$A176,'11-12 Teamsheets'!$C$2:$C$119,BO$1)+SUBS('12-13 Teamsheets'!$S$2:$Z$126,$A176,'12-13 Teamsheets'!$C$2:$C$126,BO$1)+SUBS('13-14 Teamsheets'!$S$2:$Z$132,$A176,'13-14 Teamsheets'!$C$2:$C$132,BO$1)+SUBS('14-15 Teamsheets'!$S$2:$Z$136,$A176,'14-15 Teamsheets'!$C$2:$C$136,BO$1)) &amp; ")"</f>
        <v>10(0)</v>
      </c>
      <c r="BP176" s="27" t="str">
        <f>(GOALS('07-08 Teamsheets'!$H$2:$R$88,$A176,'07-08 Teamsheets'!$C$2:$C$88,BO$1)+GOALS('08-09 Teamsheets'!$H$2:$R$92,$A176,'08-09 Teamsheets'!$C$2:$C$92,BO$1)+GOALS('09-10 Teamsheets'!$H$2:$R$98,$A176,'09-10 Teamsheets'!$C$2:$C$98,BO$1)+GOALS('10-11 Teamsheets'!$H$2:$R$106,$A176,'10-11 Teamsheets'!$C$2:$C$106,BO$1)+GOALS('11-12 Teamsheets'!$H$2:$R$119,$A176,'11-12 Teamsheets'!$C$2:$C$119,BO$1)+GOALS('12-13 Teamsheets'!$H$2:$R$126,$A176,'12-13 Teamsheets'!$C$2:$C$126,BO$1)+GOALS('13-14 Teamsheets'!$H$2:$R$132,$A176,'13-14 Teamsheets'!$C$2:$C$132,BO$1)+GOALS('14-15 Teamsheets'!$H$2:$R$136,$A176,'14-15 Teamsheets'!$C$2:$C$136,BO$1)) &amp; "(" &amp; (GOALS('07-08 Teamsheets'!$S$2:$Z$88,$A176,'07-08 Teamsheets'!$C$2:$C$88,BO$1)+GOALS('08-09 Teamsheets'!$S$2:$Z$92,$A176,'08-09 Teamsheets'!$C$2:$C$92,BO$1)+GOALS('09-10 Teamsheets'!$S$2:$Z$98,$A176,'09-10 Teamsheets'!$C$2:$C$98,BO$1)+GOALS('10-11 Teamsheets'!$S$2:$Z$106,$A176,'10-11 Teamsheets'!$C$2:$C$106,BO$1)+GOALS('11-12 Teamsheets'!$S$2:$Z$119,$A176,'11-12 Teamsheets'!$C$2:$C$119,BO$1)+GOALS('12-13 Teamsheets'!$S$2:$Z$126,$A176,'12-13 Teamsheets'!$C$2:$C$126,BO$1)+GOALS('13-14 Teamsheets'!$S$2:$Z$132,$A176,'13-14 Teamsheets'!$C$2:$C$132,BO$1)+GOALS('14-15 Teamsheets'!$S$2:$Z$136,$A176,'14-15 Teamsheets'!$C$2:$C$136,BO$1)) &amp; ")"</f>
        <v>2(0)</v>
      </c>
      <c r="BQ176" s="27">
        <f>Clean_sheet('07-08 Teamsheets'!$C$2:$H$92,$A176,BO$1)+Clean_sheet('08-09 Teamsheets'!$C$2:$H$92,$A176,BO$1)+Clean_sheet('09-10 Teamsheets'!$C$2:$H$98,$A176,BO$1)+Clean_sheet('10-11 Teamsheets'!$C$2:$H$106,$A176,BO$1)+Clean_sheet('11-12 Teamsheets'!$C$2:$H$119,$A176,BO$1)+Clean_sheet('12-13 Teamsheets'!$C$2:$H$126,$A176,BO$1)+Clean_sheet('13-14 Teamsheets'!$C$2:$H$132,$A176,BO$1)+Clean_sheet('14-15 Teamsheets'!$C$2:$H$136,$A176,BO$1)</f>
        <v>0</v>
      </c>
      <c r="BR176" s="27" t="str">
        <f>(CARDS('07-08 Teamsheets'!$H$2:$Z$88,$A176,$CX$2,'07-08 Teamsheets'!$C$2:$C$88,BO$1)+CARDS('08-09 Teamsheets'!$H$2:$Z$92,$A176,$CX$2,'08-09 Teamsheets'!$C$2:$C$92,BO$1)+CARDS('09-10 Teamsheets'!$H$2:$Z$98,$A176,$CX$2,'09-10 Teamsheets'!$C$2:$C$98,BO$1)+CARDS('10-11 Teamsheets'!$H$2:$Z$106,$A176,$CX$2,'10-11 Teamsheets'!$C$2:$C$106,BO$1)+CARDS('11-12 Teamsheets'!$H$2:$Z$119,$A176,$CX$2,'11-12 Teamsheets'!$C$2:$C$119,BO$1)+CARDS('12-13 Teamsheets'!$H$2:$Z$126,$A176,$CX$2,'12-13 Teamsheets'!$C$2:$C$126,BO$1)+CARDS('13-14 Teamsheets'!$H$2:$Z$132,$A176,$CX$2,'13-14 Teamsheets'!$C$2:$C$132,BO$1)+CARDS('14-15 Teamsheets'!$H$2:$Z$136,$A176,$CX$2,'14-15 Teamsheets'!$C$2:$C$136,BO$1)) &amp; "(" &amp; (CARDS('07-08 Teamsheets'!$H$2:$Z$88,$A176,$CX$3,'07-08 Teamsheets'!$C$2:$C$88,BO$1)+CARDS('08-09 Teamsheets'!$H$2:$Z$92,$A176,$CX$3,'08-09 Teamsheets'!$C$2:$C$92,BO$1)+CARDS('09-10 Teamsheets'!$H$2:$Z$98,$A176,$CX$3,'09-10 Teamsheets'!$C$2:$C$98,BO$1)+CARDS('10-11 Teamsheets'!$H$2:$Z$106,$A176,$CX$3,'10-11 Teamsheets'!$C$2:$C$106,BO$1)+CARDS('11-12 Teamsheets'!$H$2:$Z$119,$A176,$CX$3,'11-12 Teamsheets'!$C$2:$C$119,BO$1)+CARDS('12-13 Teamsheets'!$H$2:$Z$126,$A176,$CX$3,'12-13 Teamsheets'!$C$2:$C$126,BO$1)+CARDS('13-14 Teamsheets'!$H$2:$Z$132,$A176,$CX$3,'13-14 Teamsheets'!$C$2:$C$132,BO$1)+CARDS('14-15 Teamsheets'!$H$2:$Z$136,$A176,$CX$3,'14-15 Teamsheets'!$C$2:$C$136,BO$1)) &amp; ")"</f>
        <v>1(0)</v>
      </c>
      <c r="BS176" s="82">
        <f>MINS_PLAYED('07-08 Teamsheets'!$H$2:$R$88,$A176,'07-08 Teamsheets'!$C$2:$C$88,BO$1)+MINS_PLAYED('08-09 Teamsheets'!$H$2:$R$92,$A176,'08-09 Teamsheets'!$C$2:$C$92,BO$1)+MINS_PLAYED('09-10 Teamsheets'!$H$2:$R$98,$A176,'09-10 Teamsheets'!$C$2:$C$98,BO$1)+MINS_PLAYED('10-11 Teamsheets'!$H$2:$R$106,$A176,'10-11 Teamsheets'!$C$2:$C$106,BO$1)+MINS_PLAYED('11-12 Teamsheets'!$H$2:$R$119,$A176,'11-12 Teamsheets'!$C$2:$C$119,BO$1)+MINS_PLAYED('12-13 Teamsheets'!$H$2:$R$126,$A176,'12-13 Teamsheets'!$C$2:$C$126,BO$1)+MINS_PLAYED('13-14 Teamsheets'!$H$2:$R$132,$A176,'13-14 Teamsheets'!$C$2:$C$132,BO$1)+MINS_PLAYED('14-15 Teamsheets'!$H$2:$R$136,$A176,'14-15 Teamsheets'!$C$2:$C$136,BO$1)+MINS_AS_SUB('07-08 Teamsheets'!$S$2:$Z$88,$A176,'07-08 Teamsheets'!$C$2:$C$88,BO$1)+MINS_AS_SUB('08-09 Teamsheets'!$S$2:$Z$92,$A176,'08-09 Teamsheets'!$C$2:$C$92,BO$1)+MINS_AS_SUB('09-10 Teamsheets'!$S$2:$Z$98,$A176,'09-10 Teamsheets'!$C$2:$C$98,BO$1)+MINS_AS_SUB('10-11 Teamsheets'!$S$2:$Z$106,$A176,'10-11 Teamsheets'!$C$2:$C$106,BO$1)+MINS_AS_SUB('11-12 Teamsheets'!$S$2:$Z$119,$A176,'11-12 Teamsheets'!$C$2:$C$119,BO$1)+MINS_AS_SUB('12-13 Teamsheets'!$S$2:$Z$126,$A176,'12-13 Teamsheets'!$C$2:$C$126,BO$1)+MINS_AS_SUB('13-14 Teamsheets'!$S$2:$Z$132,$A176,'13-14 Teamsheets'!$C$2:$C$132,BO$1)+MINS_AS_SUB('14-15 Teamsheets'!$S$2:$Z$136,$A176,'14-15 Teamsheets'!$C$2:$C$136,BO$1)</f>
        <v>900</v>
      </c>
      <c r="BT176" s="71">
        <f>APPS('05-06 Teamsheets'!$H$2:$R$71,$A176,'05-06 Teamsheets'!$C$2:$C$71,B$1)+SUBS('05-06 Teamsheets'!$S$2:$W$71,$A176,'05-06 Teamsheets'!$C$2:$C$71,B$1)+APPS('06-07 Teamsheets'!$H$2:$R$83,$A176,'06-07 Teamsheets'!$C$2:$C$83,G$1)+SUBS('06-07 Teamsheets'!$S$2:$Z$83,$A176,'06-07 Teamsheets'!$C$2:$C$83,G$1)+APPS('07-08 Teamsheets'!$H$2:$R$88,$A176,'07-08 Teamsheets'!$C$2:$C$88,L$1)+SUBS('07-08 Teamsheets'!$S$2:$Z$88,$A176,'07-08 Teamsheets'!$C$2:$C$88,L$1)+APPS('08-09 Teamsheets'!$H$2:$R$92,$A176,'08-09 Teamsheets'!$C$2:$C$92,Q$1)+SUBS('08-09 Teamsheets'!$S$2:$Z$92,$A176,'08-09 Teamsheets'!$C$2:$C$92,Q$1)+APPS('09-10 Teamsheets'!$H$2:$R$98,$A176,'09-10 Teamsheets'!$C$2:$C$98,Q$1)+SUBS('09-10 Teamsheets'!$S$2:$Z$98,$A176,'09-10 Teamsheets'!$C$2:$C$98,Q$1)+APPS('10-11 Teamsheets'!$H$2:$R$107,$A176,'10-11 Teamsheets'!$C$2:$C$107,Q$1)+SUBS('10-11 Teamsheets'!$S$2:$Z$107,$A176,'10-11 Teamsheets'!$C$2:$C$107,Q$1)+APPS('11-12 Teamsheets'!$H$2:$R$119,$A176,'11-12 Teamsheets'!$C$2:$C$119,Q$1)+SUBS('11-12 Teamsheets'!$S$2:$Z$119,$A176,'11-12 Teamsheets'!$C$2:$C$119,Q$1)+APPS('12-13 Teamsheets'!$H$2:$R$126,$A176,'12-13 Teamsheets'!$C$2:$C$126,Q$1)+SUBS('12-13 Teamsheets'!$S$2:$Z$126,$A176,'12-13 Teamsheets'!$C$2:$C$126,Q$1)+APPS('13-14 Teamsheets'!$H$2:$R$132,$A176,'13-14 Teamsheets'!$C$2:$C$132,Q$1)+SUBS('13-14 Teamsheets'!$S$2:$Z$132,$A176,'13-14 Teamsheets'!$C$2:$C$132,Q$1)+APPS('14-15 Teamsheets'!$H$2:$R$136,$A176,'14-15 Teamsheets'!$C$2:$C$136,Q$1)+SUBS('14-15 Teamsheets'!$S$2:$Z$136,$A176,'14-15 Teamsheets'!$C$2:$C$136,Q$1)</f>
        <v>142</v>
      </c>
      <c r="BU176" s="132">
        <v>0</v>
      </c>
      <c r="BV176" s="27">
        <f>APPS('07-08 Teamsheets'!$H$2:$R$88,$A176,'07-08 Teamsheets'!$C$2:$C$88,AZ$1)+SUBS('07-08 Teamsheets'!$S$2:$Z$88,$A176,'07-08 Teamsheets'!$C$2:$C$88,AZ$1)+APPS('11-12 Teamsheets'!$H$2:$R$119,$A176,'11-12 Teamsheets'!$C$2:$C$119,AZ$1)+SUBS('11-12 Teamsheets'!$S$2:$Z$119,$A176,'11-12 Teamsheets'!$C$2:$C$119,AZ$1)+APPS('12-13 Teamsheets'!$H$2:$R$126,$A176,'12-13 Teamsheets'!$C$2:$C$126,AZ$1)+SUBS('12-13 Teamsheets'!$S$2:$Z$126,$A176,'12-13 Teamsheets'!$C$2:$C$126,AZ$1)+APPS('13-14 Teamsheets'!$H$2:$R$132,$A176,'13-14 Teamsheets'!$C$2:$C$132,AZ$1)+SUBS('13-14 Teamsheets'!$S$2:$Z$132,$A176,'13-14 Teamsheets'!$C$2:$C$132,AZ$1)+APPS('14-15 Teamsheets'!$H$2:$R$136,$A176,'14-15 Teamsheets'!$C$2:$C$136,AZ$1)+SUBS('14-15 Teamsheets'!$S$2:$Z$136,$A176,'14-15 Teamsheets'!$C$2:$C$136,AZ$1)+APPS('08-09 Teamsheets'!$H$2:$R$92,$A176,'08-09 Teamsheets'!$C$2:$C$92,BE$1)+APPS('09-10 Teamsheets'!$H$2:$R$98,$A176,'09-10 Teamsheets'!$C$2:$C$98,BE$1)+SUBS('08-09 Teamsheets'!$S$2:$Z$92,$A176,'08-09 Teamsheets'!$C$2:$C$92,BE$1)+SUBS('09-10 Teamsheets'!$S$2:$Z$98,$A176,'09-10 Teamsheets'!$C$2:$C$98,BE$1)+APPS('10-11 Teamsheets'!$H$2:$R$107,$A176,'10-11 Teamsheets'!$C$2:$C$107,BE$1)+SUBS('10-11 Teamsheets'!$S$2:$Z$107,$A176,'10-11 Teamsheets'!$C$2:$C$107,BE$1)+APPS('11-12 Teamsheets'!$H$2:$R$119,$A176,'11-12 Teamsheets'!$C$2:$C$119,BE$1)+SUBS('11-12 Teamsheets'!$S$2:$Z$119,$A176,'11-12 Teamsheets'!$C$2:$C$119,BE$1)+APPS('12-13 Teamsheets'!$H$2:$R$126,$A176,'12-13 Teamsheets'!$C$2:$C$126,BE$1)+SUBS('12-13 Teamsheets'!$S$2:$Z$126,$A176,'12-13 Teamsheets'!$C$2:$C$126,BE$1)+APPS('13-14 Teamsheets'!$H$2:$R$132,$A176,'13-14 Teamsheets'!$C$2:$C$132,BE$1)+SUBS('13-14 Teamsheets'!$S$2:$Z$132,$A176,'13-14 Teamsheets'!$C$2:$C$132,BE$1)+APPS('14-15 Teamsheets'!$H$2:$R$136,$A176,'14-15 Teamsheets'!$C$2:$C$136,BE$1)+SUBS('14-15 Teamsheets'!$S$2:$Z$136,$A176,'14-15 Teamsheets'!$C$2:$C$136,BE$1)</f>
        <v>9</v>
      </c>
      <c r="BW176" s="27">
        <f>APPS('07-08 Teamsheets'!$H$2:$R$88,$A176,'07-08 Teamsheets'!$C$2:$C$88,BJ$1)+APPS('08-09 Teamsheets'!$H$2:$R$92,$A176,'08-09 Teamsheets'!$C$2:$C$92,BJ$1)+APPS('09-10 Teamsheets'!$H$2:$R$98,$A176,'09-10 Teamsheets'!$C$2:$C$98,BJ$1)+SUBS('07-08 Teamsheets'!$S$2:$Z$88,$A176,'07-08 Teamsheets'!$C$2:$C$88,BJ$1)+SUBS('08-09 Teamsheets'!$S$2:$Z$92,$A176,'08-09 Teamsheets'!$C$2:$C$92,BJ$1)+SUBS('09-10 Teamsheets'!$S$2:$Z$98,$A176,'09-10 Teamsheets'!$C$2:$C$98,BJ$1)+APPS('10-11 Teamsheets'!$H$2:$R$107,$A176,'10-11 Teamsheets'!$C$2:$C$107,BJ$1)+SUBS('10-11 Teamsheets'!$S$2:$Z$107,$A176,'10-11 Teamsheets'!$C$2:$C$107,BJ$1)+APPS('11-12 Teamsheets'!$H$2:$R$119,$A176,'11-12 Teamsheets'!$C$2:$C$119,BJ$1)+SUBS('11-12 Teamsheets'!$S$2:$Z$111,$A176,'11-12 Teamsheets'!$C$2:$C$119,BJ$1)+APPS('12-13 Teamsheets'!$H$2:$R$126,$A176,'12-13 Teamsheets'!$C$2:$C$126,BJ$1)+SUBS('12-13 Teamsheets'!$S$2:$Z$118,$A176,'12-13 Teamsheets'!$C$2:$C$126,BJ$1)+APPS('13-14 Teamsheets'!$H$2:$R$132,$A176,'13-14 Teamsheets'!$C$2:$C$132,BJ$1)+SUBS('13-14 Teamsheets'!$S$2:$Z$124,$A176,'13-14 Teamsheets'!$C$2:$C$132,BJ$1)+APPS('14-15 Teamsheets'!$H$2:$R$136,$A176,'14-15 Teamsheets'!$C$2:$C$136,BJ$1)+SUBS('14-15 Teamsheets'!$S$2:$Z$128,$A176,'14-15 Teamsheets'!$C$2:$C$136,BJ$1)</f>
        <v>13</v>
      </c>
      <c r="BX176" s="27">
        <f>APPS('07-08 Teamsheets'!$H$2:$R$88,$A176,'07-08 Teamsheets'!$C$2:$C$88,BO$1)+APPS('08-09 Teamsheets'!$H$2:$R$92,$A176,'08-09 Teamsheets'!$C$2:$C$92,BO$1)+APPS('09-10 Teamsheets'!$H$2:$R$98,$A176,'09-10 Teamsheets'!$C$2:$C$98,BO$1)+SUBS('07-08 Teamsheets'!$S$2:$Z$88,$A176,'07-08 Teamsheets'!$C$2:$C$88,BO$1)+SUBS('08-09 Teamsheets'!$S$2:$Z$92,$A176,'08-09 Teamsheets'!$C$2:$C$92,BO$1)+SUBS('09-10 Teamsheets'!$S$2:$Z$98,$A176,'09-10 Teamsheets'!$C$2:$C$98,BO$1)+APPS('10-11 Teamsheets'!$H$2:$R$107,$A176,'10-11 Teamsheets'!$C$2:$C$107,BO$1)+SUBS('10-11 Teamsheets'!$S$2:$Z$107,$A176,'10-11 Teamsheets'!$C$2:$C$107,BO$1)+APPS('11-12 Teamsheets'!$H$2:$R$119,$A176,'11-12 Teamsheets'!$C$2:$C$119,BO$1)+SUBS('11-12 Teamsheets'!$S$2:$Z$119,$A176,'11-12 Teamsheets'!$C$2:$C$119,BO$1)+APPS('12-13 Teamsheets'!$H$2:$R$126,$A176,'12-13 Teamsheets'!$C$2:$C$126,BO$1)+SUBS('12-13 Teamsheets'!$S$2:$Z$126,$A176,'12-13 Teamsheets'!$C$2:$C$126,BO$1)+APPS('13-14 Teamsheets'!$H$2:$R$132,$A176,'13-14 Teamsheets'!$C$2:$C$132,BO$1)+SUBS('13-14 Teamsheets'!$S$2:$Z$132,$A176,'13-14 Teamsheets'!$C$2:$C$132,BO$1)+APPS('14-15 Teamsheets'!$H$2:$R$136,$A176,'14-15 Teamsheets'!$C$2:$C$136,BO$1)+SUBS('14-15 Teamsheets'!$S$2:$Z$136,$A176,'14-15 Teamsheets'!$C$2:$C$136,BO$1)</f>
        <v>10</v>
      </c>
      <c r="BY176" s="28">
        <f t="shared" si="55"/>
        <v>32</v>
      </c>
      <c r="BZ176" s="27" t="str">
        <f>(APPS('05-06 Teamsheets'!$H$2:$R$71,$A176) + APPS('06-07 Teamsheets'!$H$2:$R$83,$A176) +APPS('07-08 Teamsheets'!$H$2:$R$88,$A176) + APPS('08-09 Teamsheets'!$H$2:$R$92,$A176)+APPS('09-10 Teamsheets'!$H$2:$R$98,$A176)+APPS('10-11 Teamsheets'!$H$2:$R$107,$A176)+APPS('11-12 Teamsheets'!$H$2:$R$119,$A176)+APPS('12-13 Teamsheets'!$H$2:$R$126,$A176)+APPS('13-14 Teamsheets'!$H$2:$R$132,$A176)+APPS('14-15 Teamsheets'!$H$2:$R$136,$A176)) &amp; "(" &amp; (SUBS('05-06 Teamsheets'!$S$2:$W$71,$A176)+SUBS('06-07 Teamsheets'!$S$2:$Z$83,$A176)+SUBS('07-08 Teamsheets'!$S$2:$Z$88,$A176) +SUBS('08-09 Teamsheets'!$S$2:$Z$92,$A176)+SUBS('09-10 Teamsheets'!$S$2:$Z$98,$A176)+SUBS('10-11 Teamsheets'!$S$2:$Z$107,$A176)+SUBS('11-12 Teamsheets'!$S$2:$Z$119,$A176)+SUBS('12-13 Teamsheets'!$S$2:$Z$126,$A176)+SUBS('13-14 Teamsheets'!$S$2:$Z$132,$A176)+SUBS('14-15 Teamsheets'!$S$2:$Z$136,$A176)) &amp; ")"</f>
        <v>171(3)</v>
      </c>
      <c r="CA176" s="28">
        <f t="shared" si="56"/>
        <v>174</v>
      </c>
      <c r="CB176" s="71">
        <f>GOALS('05-06 Teamsheets'!$H$2:$W$71,$A176,'05-06 Teamsheets'!$C$2:$C$71,B$1)+GOALS('06-07 Teamsheets'!$H$2:$Z$83,$A176,'06-07 Teamsheets'!$C$2:$C$83,G$1)+GOALS('07-08 Teamsheets'!$H$2:$Z$88,$A176,'07-08 Teamsheets'!$C$2:$C$88,L$1)+GOALS('08-09 Teamsheets'!$H$2:$Z$92,$A176,'08-09 Teamsheets'!$C$2:$C$92,Q$1)+GOALS('09-10 Teamsheets'!$H$2:$Z$98,$A176,'09-10 Teamsheets'!$C$2:$C$98,Q$1)+GOALS('10-11 Teamsheets'!$H$2:$Z$107,$A176,'10-11 Teamsheets'!$C$2:$C$107,Q$1)+GOALS('11-12 Teamsheets'!$H$2:$Z$119,$A176,'11-12 Teamsheets'!$C$2:$C$119,Q$1)+GOALS('12-13 Teamsheets'!$H$2:$Z$126,$A176,'12-13 Teamsheets'!$C$2:$C$126,Q$1)+GOALS('13-14 Teamsheets'!$H$2:$Z$132,$A176,'13-14 Teamsheets'!$C$2:$C$132,Q$1)+GOALS('14-15 Teamsheets'!$H$2:$Z$136,$A176,'14-15 Teamsheets'!$C$2:$C$136,Q$1)</f>
        <v>13</v>
      </c>
      <c r="CC176" s="27">
        <f>GOALS('05-06 Teamsheets'!$H$2:$W$71,$A176,'05-06 Teamsheets'!$C$2:$C$71,V$1)+GOALS('05-06 Teamsheets'!$H$2:$W$71,$A176,'05-06 Teamsheets'!$C$2:$C$71,AA$1)+GOALS('06-07 Teamsheets'!$H$2:$Z$83,$A176,'06-07 Teamsheets'!$C$2:$C$83,AF$1)+GOALS('06-07 Teamsheets'!$H$2:$Z$83,$A176,'06-07 Teamsheets'!$C$2:$C$83,AK$1)+GOALS('07-08 Teamsheets'!$H$2:$Z$88,$A176,'07-08 Teamsheets'!$C$2:$C$88,AP$1)+GOALS('07-08 Teamsheets'!$H$2:$Z$88,$A176,'07-08 Teamsheets'!$C$2:$C$88,AU$1)+GOALS('07-08 Teamsheets'!$H$2:$Z$88,$A176,'07-08 Teamsheets'!$C$2:$C$88,AZ$1)+GOALS('11-12 Teamsheets'!$H$2:$Z$119,$A176,'11-12 Teamsheets'!$C$2:$C$119,AZ$1)+GOALS('12-13 Teamsheets'!$H$2:$Z$120,$A176,'12-13 Teamsheets'!$C$2:$C$120,AZ$1)+GOALS('13-14 Teamsheets'!$H$2:$Z$126,$A176,'13-14 Teamsheets'!$C$2:$C$126,AZ$1)+GOALS('14-15 Teamsheets'!$H$2:$Z$130,$A176,'14-15 Teamsheets'!$C$2:$C$130,AZ$1)+GOALS('08-09 Teamsheets'!$H$2:$Z$92,$A176,'08-09 Teamsheets'!$C$2:$C$92,BE$1)+GOALS('09-10 Teamsheets'!$H$2:$Z$98,$A176,'09-10 Teamsheets'!$C$2:$C$98,BE$1)+GOALS('10-11 Teamsheets'!$H$2:$Z$107,$A176,'10-11 Teamsheets'!$C$2:$C$107,BE$1)+GOALS('11-12 Teamsheets'!$H$2:$Z$119,$A176,'11-12 Teamsheets'!$C$2:$C$119,BE$1)+GOALS('12-13 Teamsheets'!$H$2:$Z$126,$A176,'12-13 Teamsheets'!$C$2:$C$126,BE$1)+GOALS('13-14 Teamsheets'!$H$2:$Z$132,$A176,'13-14 Teamsheets'!$C$2:$C$132,BE$1)+GOALS('14-15 Teamsheets'!$H$2:$Z$136,$A176,'14-15 Teamsheets'!$C$2:$C$136,BE$1)</f>
        <v>3</v>
      </c>
      <c r="CD176" s="27">
        <f>GOALS('07-08 Teamsheets'!$H$2:$Z$88,$A176,'07-08 Teamsheets'!$C$2:$C$88,BJ$1)
+GOALS('08-09 Teamsheets'!$H$2:$Z$92,$A176,'08-09 Teamsheets'!$C$2:$C$92,BJ$1)
+GOALS('09-10 Teamsheets'!$H$2:$Z$98,$A176,'09-10 Teamsheets'!$C$2:$C$98,BJ$1)
+GOALS('10-11 Teamsheets'!$H$2:$Z$107,$A176,'10-11 Teamsheets'!$C$2:$C$107,BJ$1)
+GOALS('11-12 Teamsheets'!$H$2:$Z$119,$A176,'11-12 Teamsheets'!$C$2:$C$119,BJ$1)
+GOALS('12-13 Teamsheets'!$H$2:$Z$124,$A176,'12-13 Teamsheets'!$C$2:$C$124,BJ$1)+GOALS('13-14 Teamsheets'!$H$2:$Z$130,$A176,'13-14 Teamsheets'!$C$2:$C$130,BJ$1)+GOALS('14-15 Teamsheets'!$H$2:$Z$134,$A176,'14-15 Teamsheets'!$C$2:$C$134,BJ$1)
+GOALS('07-08 Teamsheets'!$H$2:$Z$88,$A176,'07-08 Teamsheets'!$C$2:$C$88,BO$1)
+GOALS('08-09 Teamsheets'!$H$2:$Z$92,$A176,'08-09 Teamsheets'!$C$2:$C$92,BO$1)
+GOALS('09-10 Teamsheets'!$H$2:$Z$98,$A176,'09-10 Teamsheets'!$C$2:$C$98,BO$1)
+GOALS('10-11 Teamsheets'!$H$2:$Z$107,$A176,'10-11 Teamsheets'!$C$2:$C$107,BO$1)
+GOALS('11-12 Teamsheets'!$H$2:$Z$119,$A176,'11-12 Teamsheets'!$C$2:$C$119,BO$1)
+GOALS('12-13 Teamsheets'!$H$2:$Z$126,$A176,'12-13 Teamsheets'!$C$2:$C$126,BO$1)+GOALS('13-14 Teamsheets'!$H$2:$Z$132,$A176,'13-14 Teamsheets'!$C$2:$C$132,BO$1)+GOALS('14-15 Teamsheets'!$H$2:$Z$136,$A176,'14-15 Teamsheets'!$C$2:$C$136,BO$1)</f>
        <v>4</v>
      </c>
      <c r="CE176" s="28">
        <f t="shared" si="57"/>
        <v>7</v>
      </c>
      <c r="CF176" s="27" t="str">
        <f>(GOALS('05-06 Teamsheets'!$H$2:$R$71,$A176) +GOALS('06-07 Teamsheets'!$H$2:$R$83,$A176) +  GOALS('07-08 Teamsheets'!$H$2:$R$88,$A176) + GOALS('08-09 Teamsheets'!$H$2:$R$92,$A176)+GOALS('09-10 Teamsheets'!$H$2:$R$98,$A176)+GOALS('10-11 Teamsheets'!$H$2:$R$107,$A176)+GOALS('11-12 Teamsheets'!$H$2:$R$119,$A176)+GOALS('12-13 Teamsheets'!$H$2:$R$126,$A176)+GOALS('13-14 Teamsheets'!$H$2:$R$132,$A176)+GOALS('14-15 Teamsheets'!$H$2:$R$136,$A176)) &amp; "(" &amp; (GOALS('05-06 Teamsheets'!$S$2:$W$71,$A176)+GOALS('06-07 Teamsheets'!$S$2:$Z$83,$A176)+GOALS('07-08 Teamsheets'!$S$2:$Z$88,$A176)+GOALS('08-09 Teamsheets'!$S$2:$Z$92,$A176)+GOALS('09-10 Teamsheets'!$S$2:$Z$98,$A176)+GOALS('10-11 Teamsheets'!$S$2:$Z$107,$A176)+GOALS('11-12 Teamsheets'!$S$2:$Z$119,$A176)+GOALS('12-13 Teamsheets'!$S$2:$Z$126,$A176)+GOALS('13-14 Teamsheets'!$S$2:$Z$132,$A176)+GOALS('14-15 Teamsheets'!$S$2:$Z$136,$A176)) &amp; ")"</f>
        <v>20(0)</v>
      </c>
      <c r="CG176" s="28">
        <f t="shared" si="58"/>
        <v>20</v>
      </c>
      <c r="CH176" s="71">
        <f t="shared" si="60"/>
        <v>0</v>
      </c>
      <c r="CI176" s="83">
        <f t="shared" si="61"/>
        <v>0</v>
      </c>
      <c r="CJ176" s="77">
        <f t="shared" si="62"/>
        <v>0</v>
      </c>
      <c r="CK176" s="74" t="str">
        <f>(CARDS('05-06 Teamsheets'!$H$2:$W$71,$A176,$CX$2)+CARDS('06-07 Teamsheets'!$H$2:$Z$83,$A176,$CX$2)+CARDS('07-08 Teamsheets'!$H$2:$Z$88,$A176,$CX$2)+CARDS('08-09 Teamsheets'!$H$2:$Z$92,$A176,$CX$2)+CARDS('09-10 Teamsheets'!$H$2:$Z$98,$A176,$CX$2)+CARDS('10-11 Teamsheets'!$H$2:$Z$107,$A176,$CX$2)+CARDS('11-12 Teamsheets'!$H$2:$Z$119,$A176,$CX$2)+CARDS('12-13 Teamsheets'!$H$2:$Z$126,$A176,$CX$2)+CARDS('13-14 Teamsheets'!$H$2:$Z$130,$A176,$CX$2)) &amp; "(" &amp; (CARDS('05-06 Teamsheets'!$H$2:$W$71,$A176,$CX$3)+CARDS('06-07 Teamsheets'!$H$2:$Z$83,$A176,$CX$3)+CARDS('07-08 Teamsheets'!$H$2:$Z$88,$A176,$CX$3)+CARDS('08-09 Teamsheets'!$H$2:$Z$92,$A176,$CX$3)+CARDS('09-10 Teamsheets'!$H$2:$Z$98,$A176,$CX$3)+CARDS('10-11 Teamsheets'!$H$2:$Z$107,$A176,$CX$3)+CARDS('11-12 Teamsheets'!$H$2:$Z$119,$A176,$CX$3)+CARDS('13-14 Teamsheets'!$H$2:$Z$130,$A176,$CX$3)) &amp; ")"</f>
        <v>17(2)</v>
      </c>
      <c r="CL176" s="28">
        <f>SUM(F176,K176,P176,U176)</f>
        <v>12742</v>
      </c>
      <c r="CM176" s="28">
        <f>SUM(Z176,AE176,AJ176,AO176,AT176,BI176,AY176,BN176,BS176,BD176)</f>
        <v>2642</v>
      </c>
      <c r="CN176" s="77">
        <f>SUM(CL176:CM176)</f>
        <v>15384</v>
      </c>
      <c r="CO176" s="28">
        <f>IF(AND(CN176&lt;&gt;0, CA176&lt;&gt;0),CN176/CA176,0)</f>
        <v>88.41379310344827</v>
      </c>
      <c r="CP176" s="28">
        <f>IF(CG176&lt;&gt;0,CG176/CA176,0)</f>
        <v>0.11494252873563218</v>
      </c>
      <c r="CQ176" s="77">
        <f>IF(CG176&lt;&gt;0,CN176/CG176,0)</f>
        <v>769.2</v>
      </c>
      <c r="CS176" s="71">
        <f t="shared" si="48"/>
        <v>12</v>
      </c>
      <c r="CT176" s="83">
        <f t="shared" si="49"/>
        <v>7</v>
      </c>
      <c r="CU176" s="77">
        <f t="shared" si="50"/>
        <v>15</v>
      </c>
      <c r="CW176"/>
      <c r="CX176" s="30"/>
    </row>
    <row r="177" spans="1:102" x14ac:dyDescent="0.2">
      <c r="A177" s="26" t="s">
        <v>73</v>
      </c>
      <c r="B177" s="27" t="s">
        <v>1711</v>
      </c>
      <c r="C177" s="27" t="s">
        <v>1636</v>
      </c>
      <c r="D177" s="27">
        <v>0</v>
      </c>
      <c r="E177" s="27" t="s">
        <v>1635</v>
      </c>
      <c r="F177" s="82">
        <v>643</v>
      </c>
      <c r="G177" s="27" t="s">
        <v>1791</v>
      </c>
      <c r="H177" s="27" t="s">
        <v>1638</v>
      </c>
      <c r="I177" s="27">
        <v>0</v>
      </c>
      <c r="J177" s="27" t="s">
        <v>1635</v>
      </c>
      <c r="K177" s="82">
        <v>715</v>
      </c>
      <c r="L177" s="27" t="s">
        <v>1649</v>
      </c>
      <c r="M177" s="27" t="s">
        <v>1635</v>
      </c>
      <c r="N177" s="27">
        <v>0</v>
      </c>
      <c r="O177" s="27" t="s">
        <v>1636</v>
      </c>
      <c r="P177" s="82">
        <v>388</v>
      </c>
      <c r="Q177" s="27" t="str">
        <f>(APPS('08-09 Teamsheets'!$H$2:$R$92,$A177,'08-09 Teamsheets'!$C$2:$C$92,Q$1)+APPS('09-10 Teamsheets'!$H$2:$R$98,$A177,'09-10 Teamsheets'!$C$2:$C$98,Q$1)+APPS('10-11 Teamsheets'!$H$2:$R$107,$A177,'10-11 Teamsheets'!$C$2:$C$107,Q$1)+APPS('11-12 Teamsheets'!$H$2:$R$119,$A177,'11-12 Teamsheets'!$C$2:$C$119,Q$1)+APPS('12-13 Teamsheets'!$H$2:$R$126,$A177,'12-13 Teamsheets'!$C$2:$C$126,Q$1)+APPS('13-14 Teamsheets'!$H$2:$R$132,$A177,'13-14 Teamsheets'!$C$2:$C$132,Q$1)+APPS('14-15 Teamsheets'!$H$2:$R$136,$A177,'14-15 Teamsheets'!$C$2:$C$136,Q$1)) &amp; "(" &amp; (SUBS('08-09 Teamsheets'!$S$2:$Z$92,$A177,'08-09 Teamsheets'!$C$2:$C$92,Q$1)+SUBS('09-10 Teamsheets'!$S$2:$Z$98,$A177,'09-10 Teamsheets'!$C$2:$C$98,Q$1)+SUBS('10-11 Teamsheets'!$S$2:$Z$107,$A177,'10-11 Teamsheets'!$C$2:$C$107,Q$1)+SUBS('11-12 Teamsheets'!$S$2:$Z$119,$A177,'11-12 Teamsheets'!$C$2:$C$119,Q$1)+SUBS('12-13 Teamsheets'!$S$2:$Z$126,$A177,'12-13 Teamsheets'!$C$2:$C$126,Q$1)+SUBS('13-14 Teamsheets'!$S$2:$Z$132,$A177,'13-14 Teamsheets'!$C$2:$C$132,Q$1)+SUBS('14-15 Teamsheets'!$S$2:$Z$136,$A177,'14-15 Teamsheets'!$C$2:$C$136,Q$1)) &amp; ")"</f>
        <v>0(0)</v>
      </c>
      <c r="R177" s="27" t="str">
        <f>(GOALS('08-09 Teamsheets'!$H$2:$R$92,$A177,'08-09 Teamsheets'!$C$2:$C$92,Q$1)+GOALS('09-10 Teamsheets'!$H$2:$R$98,$A177,'09-10 Teamsheets'!$C$2:$C$98,Q$1)+GOALS('10-11 Teamsheets'!$H$2:$R$107,$A177,'10-11 Teamsheets'!$C$2:$C$107,Q$1)+GOALS('11-12 Teamsheets'!$H$2:$R$119,$A177,'11-12 Teamsheets'!$C$2:$C$119,Q$1)+GOALS('12-13 Teamsheets'!$H$2:$R$126,$A177,'12-13 Teamsheets'!$C$2:$C$126,Q$1)+GOALS('13-14 Teamsheets'!$H$2:$R$132,$A177,'13-14 Teamsheets'!$C$2:$C$132,Q$1)+GOALS('14-15 Teamsheets'!$H$2:$R$136,$A177,'14-15 Teamsheets'!$C$2:$C$136,Q$1)) &amp; "(" &amp; (GOALS('08-09 Teamsheets'!$S$2:$Z$92,$A177,'08-09 Teamsheets'!$C$2:$C$92,Q$1)+GOALS('09-10 Teamsheets'!$S$2:$Z$98,$A177,'09-10 Teamsheets'!$C$2:$C$98,Q$1)+GOALS('10-11 Teamsheets'!$S$2:$Z$107,$A177,'10-11 Teamsheets'!$C$2:$C$107,Q$1)+GOALS('11-12 Teamsheets'!$S$2:$Z$119,$A177,'11-12 Teamsheets'!$C$2:$C$119,Q$1)+GOALS('12-13 Teamsheets'!$S$2:$Z$126,$A177,'12-13 Teamsheets'!$C$2:$C$126,Q$1)+GOALS('13-14 Teamsheets'!$S$2:$Z$132,$A177,'13-14 Teamsheets'!$C$2:$C$132,Q$1)+GOALS('14-15 Teamsheets'!$S$2:$Z$136,$A177,'14-15 Teamsheets'!$C$2:$C$136,Q$1)) &amp; ")"</f>
        <v>0(0)</v>
      </c>
      <c r="S177" s="27">
        <f>Clean_sheet('08-09 Teamsheets'!$C$2:$H$92,$A177,Q$1)+Clean_sheet('09-10 Teamsheets'!$C$2:$H$98,$A177,Q$1)+Clean_sheet('10-11 Teamsheets'!$C$2:$H$107,$A177,Q$1)+Clean_sheet('11-12 Teamsheets'!$C$2:$H$119,$A177,Q$1)+Clean_sheet('12-13 Teamsheets'!$C$2:$H$126,$A177,Q$1)+Clean_sheet('13-14 Teamsheets'!$C$2:$H$132,$A177,Q$1)+Clean_sheet('14-15 Teamsheets'!$C$2:$H$136,$A177,Q$1)</f>
        <v>0</v>
      </c>
      <c r="T177" s="27" t="str">
        <f>(CARDS('08-09 Teamsheets'!$H$2:$Z$92,$A177,$CX$2,'08-09 Teamsheets'!$C$2:$C$92,Q$1)+CARDS('09-10 Teamsheets'!$H$2:$Z$98,$A177,$CX$2,'09-10 Teamsheets'!$C$2:$C$98,Q$1)+CARDS('10-11 Teamsheets'!$H$2:$Z$107,$A177,$CX$2,'10-11 Teamsheets'!$C$2:$C$107,Q$1)+CARDS('11-12 Teamsheets'!$H$2:$Z$119,$A177,$CX$2,'11-12 Teamsheets'!$C$2:$C$119,Q$1)+CARDS('12-13 Teamsheets'!$H$2:$Z$126,$A177,$CX$2,'12-13 Teamsheets'!$C$2:$C$126,Q$1)+CARDS('13-14 Teamsheets'!$H$2:$Z$132,$A177,$CX$2,'13-14 Teamsheets'!$C$2:$C$132,Q$1)+CARDS('14-15 Teamsheets'!$H$2:$Z$136,$A177,$CX$2,'14-15 Teamsheets'!$C$2:$C$136,Q$1)) &amp; "(" &amp; (CARDS('08-09 Teamsheets'!$H$2:$Z$92,$A177,$CX$3,'08-09 Teamsheets'!$C$2:$C$92,Q$1)+CARDS('09-10 Teamsheets'!$H$2:$Z$98,$A177,$CX$3,'09-10 Teamsheets'!$C$2:$C$98,Q$1)+CARDS('10-11 Teamsheets'!$H$2:$Z$107,$A177,$CX$3,'10-11 Teamsheets'!$C$2:$C$107,Q$1)+CARDS('11-12 Teamsheets'!$H$2:$Z$119,$A177,$CX$3,'11-12 Teamsheets'!$C$2:$C$119,Q$1)+CARDS('12-13 Teamsheets'!$H$2:$Z$126,$A177,$CX$3,'12-13 Teamsheets'!$C$2:$C$126,Q$1)+CARDS('13-14 Teamsheets'!$H$2:$Z$132,$A177,$CX$3,'13-14 Teamsheets'!$C$2:$C$132,Q$1)+CARDS('14-15 Teamsheets'!$H$2:$Z$136,$A177,$CX$3,'14-15 Teamsheets'!$C$2:$C$136,Q$1)) &amp; ")"</f>
        <v>0(0)</v>
      </c>
      <c r="U177" s="82">
        <f>MINS_PLAYED('08-09 Teamsheets'!$H$2:$R$92,$A177,'08-09 Teamsheets'!$C$2:$C$92,Q$1)+MINS_PLAYED('09-10 Teamsheets'!$H$2:$R$98,$A177,'09-10 Teamsheets'!$C$2:$C$98,Q$1)+ MINS_AS_SUB('08-09 Teamsheets'!$S$2:$Z$92,$A177,'08-09 Teamsheets'!$C$2:$C$92,Q$1)+ MINS_AS_SUB('09-10 Teamsheets'!$S$2:$Z$98,$A177,'09-10 Teamsheets'!$C$2:$C$98,Q$1)+MINS_PLAYED('10-11 Teamsheets'!$H$2:$R$107,$A177,'10-11 Teamsheets'!$C$2:$C$107,Q$1)+MINS_AS_SUB('10-11 Teamsheets'!$S$2:$Z$107,$A177,'10-11 Teamsheets'!$C$2:$C$107,Q$1)+MINS_PLAYED('11-12 Teamsheets'!$H$2:$R$119,$A177,'11-12 Teamsheets'!$C$2:$C$119,Q$1)+MINS_AS_SUB('11-12 Teamsheets'!$S$2:$Z$119,$A177,'11-12 Teamsheets'!$C$2:$C$119,Q$1)+MINS_PLAYED('12-13 Teamsheets'!$H$2:$R$126,$A177,'12-13 Teamsheets'!$C$2:$C$126,Q$1)+MINS_AS_SUB('12-13 Teamsheets'!$S$2:$Z$126,$A177,'12-13 Teamsheets'!$C$2:$C$126,Q$1)+MINS_PLAYED('13-14 Teamsheets'!$H$2:$R$132,$A177,'13-14 Teamsheets'!$C$2:$C$132,Q$1)+MINS_AS_SUB('13-14 Teamsheets'!$S$2:$Z$132,$A177,'13-14 Teamsheets'!$C$2:$C$132,Q$1)+MINS_PLAYED('14-15 Teamsheets'!$H$2:$R$136,$A177,'14-15 Teamsheets'!$C$2:$C$136,Q$1)+MINS_AS_SUB('14-15 Teamsheets'!$S$2:$Z$136,$A177,'14-15 Teamsheets'!$C$2:$C$136,Q$1)</f>
        <v>0</v>
      </c>
      <c r="V177" s="27" t="s">
        <v>1635</v>
      </c>
      <c r="W177" s="27" t="s">
        <v>1635</v>
      </c>
      <c r="X177" s="27">
        <v>0</v>
      </c>
      <c r="Y177" s="27" t="s">
        <v>1635</v>
      </c>
      <c r="Z177" s="82">
        <v>0</v>
      </c>
      <c r="AA177" s="27" t="s">
        <v>1635</v>
      </c>
      <c r="AB177" s="27" t="s">
        <v>1635</v>
      </c>
      <c r="AC177" s="27">
        <v>0</v>
      </c>
      <c r="AD177" s="27" t="s">
        <v>1635</v>
      </c>
      <c r="AE177" s="82">
        <v>0</v>
      </c>
      <c r="AF177" s="27" t="s">
        <v>1635</v>
      </c>
      <c r="AG177" s="27" t="s">
        <v>1635</v>
      </c>
      <c r="AH177" s="27">
        <v>0</v>
      </c>
      <c r="AI177" s="27" t="s">
        <v>1635</v>
      </c>
      <c r="AJ177" s="82">
        <v>0</v>
      </c>
      <c r="AK177" s="27" t="s">
        <v>1638</v>
      </c>
      <c r="AL177" s="27" t="s">
        <v>1635</v>
      </c>
      <c r="AM177" s="27">
        <v>0</v>
      </c>
      <c r="AN177" s="27" t="s">
        <v>1635</v>
      </c>
      <c r="AO177" s="82">
        <v>163</v>
      </c>
      <c r="AP177" s="27" t="s">
        <v>1636</v>
      </c>
      <c r="AQ177" s="27" t="s">
        <v>1635</v>
      </c>
      <c r="AR177" s="27">
        <v>0</v>
      </c>
      <c r="AS177" s="27" t="s">
        <v>1635</v>
      </c>
      <c r="AT177" s="82">
        <v>69</v>
      </c>
      <c r="AU177" s="27" t="s">
        <v>1691</v>
      </c>
      <c r="AV177" s="27" t="s">
        <v>1635</v>
      </c>
      <c r="AW177" s="27">
        <v>0</v>
      </c>
      <c r="AX177" s="27" t="s">
        <v>1635</v>
      </c>
      <c r="AY177" s="82">
        <v>36</v>
      </c>
      <c r="AZ177" s="27" t="str">
        <f>(APPS('07-08 Teamsheets'!$H$2:$R$88,$A177,'07-08 Teamsheets'!$C$2:$C$88,AZ$1)+APPS('11-12 Teamsheets'!$H$2:$R$119,$A177,'11-12 Teamsheets'!$C$2:$C$119,AZ$1)+APPS('12-13 Teamsheets'!$H$2:$R$126,$A177,'12-13 Teamsheets'!$C$2:$C$126,AZ$1)+APPS('13-14 Teamsheets'!$H$2:$R$132,$A177,'13-14 Teamsheets'!$C$2:$C$132,AZ$1)+APPS('14-15 Teamsheets'!$H$2:$R$136,$A177,'14-15 Teamsheets'!$C$2:$C$136,AZ$1)) &amp; "(" &amp; (SUBS('07-08 Teamsheets'!$S$2:$Z$88,$A177,'07-08 Teamsheets'!$C$2:$C$88,AZ$1)+SUBS('11-12 Teamsheets'!$S$2:$Z$119,$A177,'11-12 Teamsheets'!$C$2:$C$119,AZ$1)+SUBS('12-13 Teamsheets'!$S$2:$Z$126,$A177,'12-13 Teamsheets'!$C$2:$C$126,AZ$1)+SUBS('13-14 Teamsheets'!$S$2:$Z$132,$A177,'13-14 Teamsheets'!$C$2:$C$132,AZ$1)+SUBS('14-15 Teamsheets'!$S$2:$Z$136,$A177,'14-15 Teamsheets'!$C$2:$C$136,AZ$1)) &amp; ")"</f>
        <v>0(1)</v>
      </c>
      <c r="BA177" s="27" t="str">
        <f>(GOALS('07-08 Teamsheets'!$H$2:$R$88,$A177,'07-08 Teamsheets'!$C$2:$C$88,AZ$1)+GOALS('11-12 Teamsheets'!$H$2:$R$119,$A177,'11-12 Teamsheets'!$C$2:$C$119,AZ$1)+GOALS('12-13 Teamsheets'!$H$2:$R$126,$A177,'12-13 Teamsheets'!$C$2:$C$126,AZ$1)+GOALS('13-14 Teamsheets'!$H$2:$R$132,$A177,'13-14 Teamsheets'!$C$2:$C$132,AZ$1)+GOALS('14-15 Teamsheets'!$H$2:$R$136,$A177,'14-15 Teamsheets'!$C$2:$C$136,AZ$1)) &amp; "(" &amp; (GOALS('07-08 Teamsheets'!$S$2:$Z$88,$A177,'07-08 Teamsheets'!$C$2:$C$88,AZ$1)+GOALS('11-12 Teamsheets'!$S$2:$Z$119,$A177,'11-12 Teamsheets'!$C$2:$C$119,AZ$1)+GOALS('12-13 Teamsheets'!$S$2:$Z$126,$A177,'12-13 Teamsheets'!$C$2:$C$126,AZ$1)+GOALS('13-14 Teamsheets'!$S$2:$Z$132,$A177,'13-14 Teamsheets'!$C$2:$C$132,AZ$1)+GOALS('14-15 Teamsheets'!$S$2:$Z$136,$A177,'14-15 Teamsheets'!$C$2:$C$136,AZ$1)) &amp; ")"</f>
        <v>0(0)</v>
      </c>
      <c r="BB177" s="27">
        <f>Clean_sheet('07-08 Teamsheets'!$C$2:$H$92,$A177,AZ$1)+Clean_sheet('11-12 Teamsheets'!$C$2:$H$119,$A177,AZ$1)+Clean_sheet('12-13 Teamsheets'!$C$2:$H$126,$A177,AZ$1)+Clean_sheet('13-14 Teamsheets'!$C$2:$H$132,$A177,AZ$1)+Clean_sheet('14-15 Teamsheets'!$C$2:$H$136,$A177,AZ$1)</f>
        <v>0</v>
      </c>
      <c r="BC177" s="27" t="str">
        <f>(CARDS('07-08 Teamsheets'!$H$2:$Z$88,$A177,$CX$2,'07-08 Teamsheets'!$C$2:$C$88,AZ$1)+CARDS('11-12 Teamsheets'!$H$2:$Z$119,$A177,$CX$2,'11-12 Teamsheets'!$C$2:$C$119,AZ$1)+CARDS('12-13 Teamsheets'!$H$2:$Z$126,$A177,$CX$2,'12-13 Teamsheets'!$C$2:$C$126,AZ$1)+CARDS('13-14 Teamsheets'!$H$2:$Z$132,$A177,$CX$2,'13-14 Teamsheets'!$C$2:$C$132,AZ$1)+CARDS('14-15 Teamsheets'!$H$2:$Z$136,$A177,$CX$2,'14-15 Teamsheets'!$C$2:$C$136,AZ$1)) &amp; "(" &amp; (CARDS('07-08 Teamsheets'!$H$2:$Z$88,$A177,$CX$3,'07-08 Teamsheets'!$C$2:$C$88,AZ$1)+CARDS('11-12 Teamsheets'!$H$2:$Z$119,$A177,$CX$3,'11-12 Teamsheets'!$C$2:$C$119,AZ$1)+CARDS('12-13 Teamsheets'!$H$2:$Z$126,$A177,$CX$3,'12-13 Teamsheets'!$C$2:$C$126,AZ$1)+CARDS('13-14 Teamsheets'!$H$2:$Z$132,$A177,$CX$3,'13-14 Teamsheets'!$C$2:$C$132,AZ$1)+CARDS('14-15 Teamsheets'!$H$2:$Z$136,$A177,$CX$3,'14-15 Teamsheets'!$C$2:$C$136,AZ$1)) &amp; ")"</f>
        <v>0(0)</v>
      </c>
      <c r="BD177" s="82">
        <f>MINS_PLAYED('07-08 Teamsheets'!$H$2:$R$88,$A177,'07-08 Teamsheets'!$C$2:$C$88,AZ$1)+MINS_PLAYED('11-12 Teamsheets'!$H$2:$R$119,$A177,'11-12 Teamsheets'!$C$2:$C$119,AZ$1)+MINS_PLAYED('12-13 Teamsheets'!$H$2:$R$126,$A177,'12-13 Teamsheets'!$C$2:$C$126,AZ$1)+MINS_PLAYED('13-14 Teamsheets'!$H$2:$R$132,$A177,'13-14 Teamsheets'!$C$2:$C$132,AZ$1)+MINS_PLAYED('14-15 Teamsheets'!$H$2:$R$136,$A177,'14-15 Teamsheets'!$C$2:$C$136,AZ$1)+MINS_AS_SUB('07-08 Teamsheets'!$S$2:$Z$88,$A177,'07-08 Teamsheets'!$C$2:$C$88,AZ$1)+MINS_AS_SUB('11-12 Teamsheets'!$S$2:$Z$119,$A177,'11-12 Teamsheets'!$C$2:$C$119,AZ$1)+MINS_AS_SUB('12-13 Teamsheets'!$S$2:$Z$126,$A177,'12-13 Teamsheets'!$C$2:$C$126,AZ$1)+MINS_AS_SUB('13-14 Teamsheets'!$S$2:$Z$132,$A177,'13-14 Teamsheets'!$C$2:$C$132,AZ$1)+MINS_AS_SUB('14-15 Teamsheets'!$S$2:$Z$136,$A177,'14-15 Teamsheets'!$C$2:$C$136,AZ$1)</f>
        <v>10</v>
      </c>
      <c r="BE177" s="27" t="str">
        <f>(APPS('08-09 Teamsheets'!$H$2:$R$92,$A177,'08-09 Teamsheets'!$C$2:$C$92,BE$1)+APPS('09-10 Teamsheets'!$H$2:$R$98,$A177,'09-10 Teamsheets'!$C$2:$C$98,BE$1)+APPS('10-11 Teamsheets'!$H$2:$R$107,$A177,'10-11 Teamsheets'!$C$2:$C$107,BE$1)+APPS('11-12 Teamsheets'!$H$2:$R$119,$A177,'11-12 Teamsheets'!$C$2:$C$119,BE$1)+APPS('12-13 Teamsheets'!$H$2:$R$126,$A177,'12-13 Teamsheets'!$C$2:$C$126,BE$1)+APPS('13-14 Teamsheets'!$H$2:$R$132,$A177,'13-14 Teamsheets'!$C$2:$C$132,BE$1)+APPS('14-15 Teamsheets'!$H$2:$R$136,$A177,'14-15 Teamsheets'!$C$2:$C$136,BE$1)) &amp; "(" &amp; (SUBS('08-09 Teamsheets'!$S$2:$Z$92,$A177,'08-09 Teamsheets'!$C$2:$C$92,BE$1)+SUBS('09-10 Teamsheets'!$S$2:$Z$98,$A177,'09-10 Teamsheets'!$C$2:$C$98,BE$1)+SUBS('10-11 Teamsheets'!$S$2:$Z$107,$A177,'10-11 Teamsheets'!$C$2:$C$107,BE$1)+SUBS('11-12 Teamsheets'!$S$2:$Z$119,$A177,'11-12 Teamsheets'!$C$2:$C$119,BE$1)+SUBS('12-13 Teamsheets'!$S$2:$Z$126,$A177,'12-13 Teamsheets'!$C$2:$C$126,BE$1)+SUBS('13-14 Teamsheets'!$S$2:$Z$132,$A177,'13-14 Teamsheets'!$C$2:$C$132,BE$1)+SUBS('14-15 Teamsheets'!$S$2:$Z$136,$A177,'14-15 Teamsheets'!$C$2:$C$136,BE$1)) &amp; ")"</f>
        <v>0(0)</v>
      </c>
      <c r="BF177" s="27" t="str">
        <f>(GOALS('08-09 Teamsheets'!$H$2:$R$92,$A177,'08-09 Teamsheets'!$C$2:$C$92,BE$1)+GOALS('09-10 Teamsheets'!$H$2:$R$98,$A177,'09-10 Teamsheets'!$C$2:$C$98,BE$1)+GOALS('10-11 Teamsheets'!$H$2:$R$107,$A177,'10-11 Teamsheets'!$C$2:$C$107,BE$1)+GOALS('11-12 Teamsheets'!$H$2:$R$119,$A177,'11-12 Teamsheets'!$C$2:$C$119,BE$1)+GOALS('12-13 Teamsheets'!$H$2:$R$126,$A177,'12-13 Teamsheets'!$C$2:$C$126,BE$1)+GOALS('13-14 Teamsheets'!$H$2:$R$132,$A177,'13-14 Teamsheets'!$C$2:$C$132,BE$1)+GOALS('14-15 Teamsheets'!$H$2:$R$136,$A177,'14-15 Teamsheets'!$C$2:$C$136,BE$1)) &amp; "(" &amp; (GOALS('08-09 Teamsheets'!$S$2:$Z$92,$A177,'08-09 Teamsheets'!$C$2:$C$92,BE$1)+GOALS('09-10 Teamsheets'!$S$2:$Z$98,$A177,'09-10 Teamsheets'!$C$2:$C$98,BE$1)+GOALS('10-11 Teamsheets'!$S$2:$Z$107,$A177,'10-11 Teamsheets'!$C$2:$C$107,BE$1)+GOALS('11-12 Teamsheets'!$S$2:$Z$119,$A177,'11-12 Teamsheets'!$C$2:$C$119,BE$1)+GOALS('12-13 Teamsheets'!$S$2:$Z$126,$A177,'12-13 Teamsheets'!$C$2:$C$126,BE$1)+GOALS('13-14 Teamsheets'!$S$2:$Z$132,$A177,'13-14 Teamsheets'!$C$2:$C$132,BE$1)+GOALS('14-15 Teamsheets'!$S$2:$Z$136,$A177,'14-15 Teamsheets'!$C$2:$C$136,BE$1)) &amp; ")"</f>
        <v>0(0)</v>
      </c>
      <c r="BG177" s="27">
        <f>Clean_sheet('08-09 Teamsheets'!$C$2:$H$92,$A177,BE$1)+Clean_sheet('09-10 Teamsheets'!$C$2:$H$98,$A177,BE$1)+Clean_sheet('10-11 Teamsheets'!$C$2:$H$107,$A177,BE$1)+Clean_sheet('11-12 Teamsheets'!$C$2:$H$119,$A177,BE$1)+Clean_sheet('12-13 Teamsheets'!$C$2:$H$126,$A177,BE$1)+Clean_sheet('13-14 Teamsheets'!$C$2:$H$132,$A177,BE$1)+Clean_sheet('14-15 Teamsheets'!$C$2:$H$136,$A177,BE$1)</f>
        <v>0</v>
      </c>
      <c r="BH177" s="27" t="str">
        <f>(CARDS('08-09 Teamsheets'!$H$2:$Z$92,$A177,$CX$2,'08-09 Teamsheets'!$C$2:$C$92,BE$1)+CARDS('09-10 Teamsheets'!$H$2:$Z$98,$A177,$CX$2,'09-10 Teamsheets'!$C$2:$C$98,BE$1)+CARDS('10-11 Teamsheets'!$H$2:$Z$107,$A177,$CX$2,'10-11 Teamsheets'!$C$2:$C$107,BE$1)+CARDS('11-12 Teamsheets'!$H$2:$Z$119,$A177,$CX$2,'11-12 Teamsheets'!$C$2:$C$119,BE$1)+CARDS('12-13 Teamsheets'!$H$2:$Z$126,$A177,$CX$2,'12-13 Teamsheets'!$C$2:$C$126,BE$1)+CARDS('13-14 Teamsheets'!$H$2:$Z$132,$A177,$CX$2,'13-14 Teamsheets'!$C$2:$C$132,BE$1)+CARDS('14-15 Teamsheets'!$H$2:$Z$136,$A177,$CX$2,'14-15 Teamsheets'!$C$2:$C$136,BE$1)) &amp; "(" &amp; (CARDS('08-09 Teamsheets'!$H$2:$Z$92,$A177,$CX$3,'08-09 Teamsheets'!$C$2:$C$92,BE$1)+CARDS('09-10 Teamsheets'!$H$2:$Z$98,$A177,$CX$3,'09-10 Teamsheets'!$C$2:$C$98,BE$1)+CARDS('10-11 Teamsheets'!$H$2:$Z$107,$A177,$CX$3,'10-11 Teamsheets'!$C$2:$C$107,BE$1)+CARDS('11-12 Teamsheets'!$H$2:$Z$119,$A177,$CX$3,'11-12 Teamsheets'!$C$2:$C$119,BE$1)+CARDS('12-13 Teamsheets'!$H$2:$Z$126,$A177,$CX$3,'12-13 Teamsheets'!$C$2:$C$126,BE$1)+CARDS('13-14 Teamsheets'!$H$2:$Z$132,$A177,$CX$3,'13-14 Teamsheets'!$C$2:$C$132,BE$1)+CARDS('14-15 Teamsheets'!$H$2:$Z$136,$A177,$CX$3,'14-15 Teamsheets'!$C$2:$C$136,BE$1)) &amp; ")"</f>
        <v>0(0)</v>
      </c>
      <c r="BI177" s="82">
        <f>MINS_PLAYED('08-09 Teamsheets'!$H$2:$R$92,$A177,'08-09 Teamsheets'!$C$2:$C$92,BE$1)+MINS_PLAYED('09-10 Teamsheets'!$H$2:$R$98,$A177,'09-10 Teamsheets'!$C$2:$C$98,BE$1)+ MINS_AS_SUB('08-09 Teamsheets'!$S$2:$Z$92,$A177,'08-09 Teamsheets'!$C$2:$C$92,BE$1)+ MINS_AS_SUB('09-10 Teamsheets'!$S$2:$Z$98,$A177,'09-10 Teamsheets'!$C$2:$C$98,BE$1)+MINS_PLAYED('10-11 Teamsheets'!$H$2:$R$107,$A177,'10-11 Teamsheets'!$C$2:$C$107,BE$1)+MINS_AS_SUB('10-11 Teamsheets'!$S$2:$Z$107,$A177,'10-11 Teamsheets'!$C$2:$C$107,BE$1)+MINS_PLAYED('11-12 Teamsheets'!$H$2:$R$119,$A177,'11-12 Teamsheets'!$C$2:$C$119,BE$1)+MINS_AS_SUB('11-12 Teamsheets'!$S$2:$Z$119,$A177,'11-12 Teamsheets'!$C$2:$C$119,BE$1)+MINS_PLAYED('12-13 Teamsheets'!$H$2:$R$126,$A177,'12-13 Teamsheets'!$C$2:$C$126,BE$1)+MINS_AS_SUB('12-13 Teamsheets'!$S$2:$Z$126,$A177,'12-13 Teamsheets'!$C$2:$C$126,BE$1)+MINS_PLAYED('13-14 Teamsheets'!$H$2:$R$132,$A177,'13-14 Teamsheets'!$C$2:$C$132,BE$1)+MINS_AS_SUB('13-14 Teamsheets'!$S$2:$Z$132,$A177,'13-14 Teamsheets'!$C$2:$C$132,BE$1)+MINS_PLAYED('14-15 Teamsheets'!$H$2:$R$136,$A177,'14-15 Teamsheets'!$C$2:$C$136,BE$1)+MINS_AS_SUB('14-15 Teamsheets'!$S$2:$Z$136,$A177,'14-15 Teamsheets'!$C$2:$C$136,BE$1)</f>
        <v>0</v>
      </c>
      <c r="BJ177" s="27" t="str">
        <f>(APPS('07-08 Teamsheets'!$H$2:$R$88,$A177,'07-08 Teamsheets'!$C$2:$C$88,BJ$1)+APPS('08-09 Teamsheets'!$H$2:$R$92,$A177,'08-09 Teamsheets'!$C$2:$C$92,BJ$1)+APPS('09-10 Teamsheets'!$H$2:$R$98,$A177,'09-10 Teamsheets'!$C$2:$C$98,BJ$1)+APPS('10-11 Teamsheets'!$H$2:$R$106,$A177,'10-11 Teamsheets'!$C$2:$C$106,BJ$1)+APPS('11-12 Teamsheets'!$H$2:$R$119,$A177,'11-12 Teamsheets'!$C$2:$C$119,BJ$1)+APPS('12-13 Teamsheets'!$H$2:$R$126,$A177,'12-13 Teamsheets'!$C$2:$C$126,BJ$1)+APPS('13-14 Teamsheets'!$H$2:$R$132,$A177,'13-14 Teamsheets'!$C$2:$C$132,BJ$1)+APPS('14-15 Teamsheets'!$H$2:$R$136,$A177,'14-15 Teamsheets'!$C$2:$C$136,BJ$1)) &amp; "(" &amp; (SUBS('07-08 Teamsheets'!$S$2:$Z$88,$A177,'07-08 Teamsheets'!$C$2:$C$88,BJ$1)+SUBS('08-09 Teamsheets'!$S$2:$Z$92,$A177,'08-09 Teamsheets'!$C$2:$C$92,BJ$1)+SUBS('09-10 Teamsheets'!$S$2:$Z$98,$A177,'09-10 Teamsheets'!$C$2:$C$98,BJ$1)+SUBS('10-11 Teamsheets'!$S$2:$Z$106,$A177,'10-11 Teamsheets'!$C$2:$C$106,BJ$1)+SUBS('11-12 Teamsheets'!$S$2:$Z$119,$A177,'11-12 Teamsheets'!$C$2:$C$119,BJ$1)+SUBS('12-13 Teamsheets'!$S$2:$Z$126,$A177,'12-13 Teamsheets'!$C$2:$C$126,BJ$1)+SUBS('13-14 Teamsheets'!$S$2:$Z$132,$A177,'13-14 Teamsheets'!$C$2:$C$132,BJ$1)+SUBS('14-15 Teamsheets'!$S$2:$Z$136,$A177,'14-15 Teamsheets'!$C$2:$C$136,BJ$1)) &amp; ")"</f>
        <v>1(0)</v>
      </c>
      <c r="BK177" s="27" t="str">
        <f>(GOALS('07-08 Teamsheets'!$H$2:$R$88,$A177,'07-08 Teamsheets'!$C$2:$C$88,BJ$1)+GOALS('08-09 Teamsheets'!$H$2:$R$92,$A177,'08-09 Teamsheets'!$C$2:$C$92,BJ$1)+GOALS('09-10 Teamsheets'!$H$2:$R$98,$A177,'09-10 Teamsheets'!$C$2:$C$98,BJ$1)+GOALS('10-11 Teamsheets'!$H$2:$R$106,$A177,'10-11 Teamsheets'!$C$2:$C$106,BJ$1)+GOALS('11-12 Teamsheets'!$H$2:$R$119,$A177,'11-12 Teamsheets'!$C$2:$C$119,BJ$1)+GOALS('12-13 Teamsheets'!$H$2:$R$126,$A177,'12-13 Teamsheets'!$C$2:$C$126,BJ$1)+GOALS('13-14 Teamsheets'!$H$2:$R$132,$A177,'13-14 Teamsheets'!$C$2:$C$132,BJ$1)+GOALS('14-15 Teamsheets'!$H$2:$R$136,$A177,'14-15 Teamsheets'!$C$2:$C$136,BJ$1)) &amp; "(" &amp; (GOALS('07-08 Teamsheets'!$S$2:$Z$88,$A177,'07-08 Teamsheets'!$C$2:$C$88,BJ$1)+GOALS('08-09 Teamsheets'!$S$2:$Z$92,$A177,'08-09 Teamsheets'!$C$2:$C$92,BJ$1)+GOALS('09-10 Teamsheets'!$S$2:$Z$98,$A177,'09-10 Teamsheets'!$C$2:$C$98,BJ$1)+GOALS('10-11 Teamsheets'!$S$2:$Z$106,$A177,'10-11 Teamsheets'!$C$2:$C$106,BJ$1)+GOALS('11-12 Teamsheets'!$S$2:$Z$119,$A177,'11-12 Teamsheets'!$C$2:$C$119,BJ$1)+GOALS('12-13 Teamsheets'!$S$2:$Z$126,$A177,'12-13 Teamsheets'!$C$2:$C$126,BJ$1)+GOALS('13-14 Teamsheets'!$S$2:$Z$132,$A177,'13-14 Teamsheets'!$C$2:$C$132,BJ$1)+GOALS('14-15 Teamsheets'!$S$2:$Z$136,$A177,'14-15 Teamsheets'!$C$2:$C$136,BJ$1)) &amp; ")"</f>
        <v>0(0)</v>
      </c>
      <c r="BL177" s="27">
        <f>Clean_sheet('07-08 Teamsheets'!$C$2:$H$92,$A177,BJ$1)+Clean_sheet('08-09 Teamsheets'!$C$2:$H$92,$A177,BJ$1)+Clean_sheet('09-10 Teamsheets'!$C$2:$H$98,$A177,BJ$1)+Clean_sheet('10-11 Teamsheets'!$C$2:$H$106,$A177,BJ$1)+Clean_sheet('11-12 Teamsheets'!$C$2:$H$119,$A177,BJ$1)+Clean_sheet('12-13 Teamsheets'!$C$2:$H$126,$A177,BJ$1)+Clean_sheet('13-14 Teamsheets'!$C$2:$H$132,$A177,BJ$1)+Clean_sheet('14-15 Teamsheets'!$C$2:$H$136,$A177,BJ$1)</f>
        <v>0</v>
      </c>
      <c r="BM177" s="27" t="str">
        <f>(CARDS('07-08 Teamsheets'!$H$2:$Z$88,$A177,$CX$2,'07-08 Teamsheets'!$C$2:$C$88,BJ$1)+CARDS('08-09 Teamsheets'!$H$2:$Z$92,$A177,$CX$2,'08-09 Teamsheets'!$C$2:$C$92,BJ$1)+CARDS('09-10 Teamsheets'!$H$2:$Z$98,$A177,$CX$2,'09-10 Teamsheets'!$C$2:$C$98,BJ$1)+CARDS('10-11 Teamsheets'!$H$2:$Z$106,$A177,$CX$2,'10-11 Teamsheets'!$C$2:$C$106,BJ$1)+CARDS('11-12 Teamsheets'!$H$2:$Z$119,$A177,$CX$2,'11-12 Teamsheets'!$C$2:$C$119,BJ$1)+CARDS('12-13 Teamsheets'!$H$2:$Z$126,$A177,$CX$2,'12-13 Teamsheets'!$C$2:$C$126,BJ$1)+CARDS('13-14 Teamsheets'!$H$2:$Z$132,$A177,$CX$2,'13-14 Teamsheets'!$C$2:$C$132,BJ$1)+CARDS('14-15 Teamsheets'!$H$2:$Z$136,$A177,$CX$2,'14-15 Teamsheets'!$C$2:$C$136,BJ$1)) &amp; "(" &amp; (CARDS('07-08 Teamsheets'!$H$2:$Z$88,$A177,$CX$3,'07-08 Teamsheets'!$C$2:$C$88,BJ$1)+CARDS('08-09 Teamsheets'!$H$2:$Z$92,$A177,$CX$3,'08-09 Teamsheets'!$C$2:$C$92,BJ$1)+CARDS('09-10 Teamsheets'!$H$2:$Z$98,$A177,$CX$3,'09-10 Teamsheets'!$C$2:$C$98,BJ$1)+CARDS('10-11 Teamsheets'!$H$2:$Z$106,$A177,$CX$3,'10-11 Teamsheets'!$C$2:$C$106,BJ$1)+CARDS('11-12 Teamsheets'!$H$2:$Z$119,$A177,$CX$3,'11-12 Teamsheets'!$C$2:$C$119,BJ$1)+CARDS('12-13 Teamsheets'!$H$2:$Z$126,$A177,$CX$3,'12-13 Teamsheets'!$C$2:$C$126,BJ$1)+CARDS('13-14 Teamsheets'!$H$2:$Z$132,$A177,$CX$3,'13-14 Teamsheets'!$C$2:$C$132,BJ$1)+CARDS('14-15 Teamsheets'!$H$2:$Z$136,$A177,$CX$3,'14-15 Teamsheets'!$C$2:$C$136,BJ$1)) &amp; ")"</f>
        <v>0(0)</v>
      </c>
      <c r="BN177" s="82">
        <f>MINS_PLAYED('07-08 Teamsheets'!$H$2:$R$88,$A177,'07-08 Teamsheets'!$C$2:$C$88,BJ$1)+MINS_PLAYED('08-09 Teamsheets'!$H$2:$R$92,$A177,'08-09 Teamsheets'!$C$2:$C$92,BJ$1)+MINS_PLAYED('09-10 Teamsheets'!$H$2:$R$98,$A177,'09-10 Teamsheets'!$C$2:$C$98,BJ$1)+MINS_PLAYED('10-11 Teamsheets'!$H$2:$R$106,$A177,'10-11 Teamsheets'!$C$2:$C$106,BJ$1)+MINS_PLAYED('11-12 Teamsheets'!$H$2:$R$119,$A177,'11-12 Teamsheets'!$C$2:$C$119,BJ$1)+MINS_PLAYED('12-13 Teamsheets'!$H$2:$R$126,$A177,'12-13 Teamsheets'!$C$2:$C$126,BJ$1)+MINS_PLAYED('13-14 Teamsheets'!$H$2:$R$132,$A177,'13-14 Teamsheets'!$C$2:$C$132,BJ$1)+MINS_PLAYED('14-15 Teamsheets'!$H$2:$R$136,$A177,'14-15 Teamsheets'!$C$2:$C$136,BJ$1)+MINS_AS_SUB('07-08 Teamsheets'!$S$2:$Z$88,$A177,'07-08 Teamsheets'!$C$2:$C$88,BJ$1)+MINS_AS_SUB('08-09 Teamsheets'!$S$2:$Z$92,$A177,'08-09 Teamsheets'!$C$2:$C$92,BJ$1)+MINS_AS_SUB('09-10 Teamsheets'!$S$2:$Z$98,$A177,'09-10 Teamsheets'!$C$2:$C$98,BJ$1)+MINS_AS_SUB('10-11 Teamsheets'!$S$2:$Z$106,$A177,'10-11 Teamsheets'!$C$2:$C$106,BJ$1)+MINS_AS_SUB('11-12 Teamsheets'!$S$2:$Z$119,$A177,'11-12 Teamsheets'!$C$2:$C$119,BJ$1)+MINS_AS_SUB('12-13 Teamsheets'!$S$2:$Z$126,$A177,'12-13 Teamsheets'!$C$2:$C$126,BJ$1)+MINS_AS_SUB('13-14 Teamsheets'!$S$2:$Z$132,$A177,'13-14 Teamsheets'!$C$2:$C$132,BJ$1)+MINS_AS_SUB('14-15 Teamsheets'!$S$2:$Z$136,$A177,'14-15 Teamsheets'!$C$2:$C$136,BJ$1)</f>
        <v>30</v>
      </c>
      <c r="BO177" s="27" t="str">
        <f>(APPS('07-08 Teamsheets'!$H$2:$R$88,$A177,'07-08 Teamsheets'!$C$2:$C$88,BO$1)+APPS('08-09 Teamsheets'!$H$2:$R$92,$A177,'08-09 Teamsheets'!$C$2:$C$92,BO$1)+APPS('09-10 Teamsheets'!$H$2:$R$98,$A177,'09-10 Teamsheets'!$C$2:$C$98,BO$1)+APPS('10-11 Teamsheets'!$H$2:$R$106,$A177,'10-11 Teamsheets'!$C$2:$C$106,BO$1)+APPS('11-12 Teamsheets'!$H$2:$R$119,$A177,'11-12 Teamsheets'!$C$2:$C$119,BO$1)+APPS('12-13 Teamsheets'!$H$2:$R$126,$A177,'12-13 Teamsheets'!$C$2:$C$126,BO$1)+APPS('13-14 Teamsheets'!$H$2:$R$132,$A177,'13-14 Teamsheets'!$C$2:$C$132,BO$1)+APPS('14-15 Teamsheets'!$H$2:$R$136,$A177,'14-15 Teamsheets'!$C$2:$C$136,BO$1)) &amp; "(" &amp; (SUBS('07-08 Teamsheets'!$S$2:$Z$88,$A177,'07-08 Teamsheets'!$C$2:$C$88,BO$1)+SUBS('08-09 Teamsheets'!$S$2:$Z$92,$A177,'08-09 Teamsheets'!$C$2:$C$92,BO$1)+SUBS('09-10 Teamsheets'!$S$2:$Z$98,$A177,'09-10 Teamsheets'!$C$2:$C$98,BO$1)+SUBS('10-11 Teamsheets'!$S$2:$Z$106,$A177,'10-11 Teamsheets'!$C$2:$C$106,BO$1)+SUBS('11-12 Teamsheets'!$S$2:$Z$119,$A177,'11-12 Teamsheets'!$C$2:$C$119,BO$1)+SUBS('12-13 Teamsheets'!$S$2:$Z$126,$A177,'12-13 Teamsheets'!$C$2:$C$126,BO$1)+SUBS('13-14 Teamsheets'!$S$2:$Z$132,$A177,'13-14 Teamsheets'!$C$2:$C$132,BO$1)+SUBS('14-15 Teamsheets'!$S$2:$Z$136,$A177,'14-15 Teamsheets'!$C$2:$C$136,BO$1)) &amp; ")"</f>
        <v>0(0)</v>
      </c>
      <c r="BP177" s="27" t="str">
        <f>(GOALS('07-08 Teamsheets'!$H$2:$R$88,$A177,'07-08 Teamsheets'!$C$2:$C$88,BO$1)+GOALS('08-09 Teamsheets'!$H$2:$R$92,$A177,'08-09 Teamsheets'!$C$2:$C$92,BO$1)+GOALS('09-10 Teamsheets'!$H$2:$R$98,$A177,'09-10 Teamsheets'!$C$2:$C$98,BO$1)+GOALS('10-11 Teamsheets'!$H$2:$R$106,$A177,'10-11 Teamsheets'!$C$2:$C$106,BO$1)+GOALS('11-12 Teamsheets'!$H$2:$R$119,$A177,'11-12 Teamsheets'!$C$2:$C$119,BO$1)+GOALS('12-13 Teamsheets'!$H$2:$R$126,$A177,'12-13 Teamsheets'!$C$2:$C$126,BO$1)+GOALS('13-14 Teamsheets'!$H$2:$R$132,$A177,'13-14 Teamsheets'!$C$2:$C$132,BO$1)+GOALS('14-15 Teamsheets'!$H$2:$R$136,$A177,'14-15 Teamsheets'!$C$2:$C$136,BO$1)) &amp; "(" &amp; (GOALS('07-08 Teamsheets'!$S$2:$Z$88,$A177,'07-08 Teamsheets'!$C$2:$C$88,BO$1)+GOALS('08-09 Teamsheets'!$S$2:$Z$92,$A177,'08-09 Teamsheets'!$C$2:$C$92,BO$1)+GOALS('09-10 Teamsheets'!$S$2:$Z$98,$A177,'09-10 Teamsheets'!$C$2:$C$98,BO$1)+GOALS('10-11 Teamsheets'!$S$2:$Z$106,$A177,'10-11 Teamsheets'!$C$2:$C$106,BO$1)+GOALS('11-12 Teamsheets'!$S$2:$Z$119,$A177,'11-12 Teamsheets'!$C$2:$C$119,BO$1)+GOALS('12-13 Teamsheets'!$S$2:$Z$126,$A177,'12-13 Teamsheets'!$C$2:$C$126,BO$1)+GOALS('13-14 Teamsheets'!$S$2:$Z$132,$A177,'13-14 Teamsheets'!$C$2:$C$132,BO$1)+GOALS('14-15 Teamsheets'!$S$2:$Z$136,$A177,'14-15 Teamsheets'!$C$2:$C$136,BO$1)) &amp; ")"</f>
        <v>0(0)</v>
      </c>
      <c r="BQ177" s="27">
        <f>Clean_sheet('07-08 Teamsheets'!$C$2:$H$92,$A177,BO$1)+Clean_sheet('08-09 Teamsheets'!$C$2:$H$92,$A177,BO$1)+Clean_sheet('09-10 Teamsheets'!$C$2:$H$98,$A177,BO$1)+Clean_sheet('10-11 Teamsheets'!$C$2:$H$106,$A177,BO$1)+Clean_sheet('11-12 Teamsheets'!$C$2:$H$119,$A177,BO$1)+Clean_sheet('12-13 Teamsheets'!$C$2:$H$126,$A177,BO$1)+Clean_sheet('13-14 Teamsheets'!$C$2:$H$132,$A177,BO$1)+Clean_sheet('14-15 Teamsheets'!$C$2:$H$136,$A177,BO$1)</f>
        <v>0</v>
      </c>
      <c r="BR177" s="27" t="str">
        <f>(CARDS('07-08 Teamsheets'!$H$2:$Z$88,$A177,$CX$2,'07-08 Teamsheets'!$C$2:$C$88,BO$1)+CARDS('08-09 Teamsheets'!$H$2:$Z$92,$A177,$CX$2,'08-09 Teamsheets'!$C$2:$C$92,BO$1)+CARDS('09-10 Teamsheets'!$H$2:$Z$98,$A177,$CX$2,'09-10 Teamsheets'!$C$2:$C$98,BO$1)+CARDS('10-11 Teamsheets'!$H$2:$Z$106,$A177,$CX$2,'10-11 Teamsheets'!$C$2:$C$106,BO$1)+CARDS('11-12 Teamsheets'!$H$2:$Z$119,$A177,$CX$2,'11-12 Teamsheets'!$C$2:$C$119,BO$1)+CARDS('12-13 Teamsheets'!$H$2:$Z$126,$A177,$CX$2,'12-13 Teamsheets'!$C$2:$C$126,BO$1)+CARDS('13-14 Teamsheets'!$H$2:$Z$132,$A177,$CX$2,'13-14 Teamsheets'!$C$2:$C$132,BO$1)+CARDS('14-15 Teamsheets'!$H$2:$Z$136,$A177,$CX$2,'14-15 Teamsheets'!$C$2:$C$136,BO$1)) &amp; "(" &amp; (CARDS('07-08 Teamsheets'!$H$2:$Z$88,$A177,$CX$3,'07-08 Teamsheets'!$C$2:$C$88,BO$1)+CARDS('08-09 Teamsheets'!$H$2:$Z$92,$A177,$CX$3,'08-09 Teamsheets'!$C$2:$C$92,BO$1)+CARDS('09-10 Teamsheets'!$H$2:$Z$98,$A177,$CX$3,'09-10 Teamsheets'!$C$2:$C$98,BO$1)+CARDS('10-11 Teamsheets'!$H$2:$Z$106,$A177,$CX$3,'10-11 Teamsheets'!$C$2:$C$106,BO$1)+CARDS('11-12 Teamsheets'!$H$2:$Z$119,$A177,$CX$3,'11-12 Teamsheets'!$C$2:$C$119,BO$1)+CARDS('12-13 Teamsheets'!$H$2:$Z$126,$A177,$CX$3,'12-13 Teamsheets'!$C$2:$C$126,BO$1)+CARDS('13-14 Teamsheets'!$H$2:$Z$132,$A177,$CX$3,'13-14 Teamsheets'!$C$2:$C$132,BO$1)+CARDS('14-15 Teamsheets'!$H$2:$Z$136,$A177,$CX$3,'14-15 Teamsheets'!$C$2:$C$136,BO$1)) &amp; ")"</f>
        <v>0(0)</v>
      </c>
      <c r="BS177" s="82">
        <f>MINS_PLAYED('07-08 Teamsheets'!$H$2:$R$88,$A177,'07-08 Teamsheets'!$C$2:$C$88,BO$1)+MINS_PLAYED('08-09 Teamsheets'!$H$2:$R$92,$A177,'08-09 Teamsheets'!$C$2:$C$92,BO$1)+MINS_PLAYED('09-10 Teamsheets'!$H$2:$R$98,$A177,'09-10 Teamsheets'!$C$2:$C$98,BO$1)+MINS_PLAYED('10-11 Teamsheets'!$H$2:$R$106,$A177,'10-11 Teamsheets'!$C$2:$C$106,BO$1)+MINS_PLAYED('11-12 Teamsheets'!$H$2:$R$119,$A177,'11-12 Teamsheets'!$C$2:$C$119,BO$1)+MINS_PLAYED('12-13 Teamsheets'!$H$2:$R$126,$A177,'12-13 Teamsheets'!$C$2:$C$126,BO$1)+MINS_PLAYED('13-14 Teamsheets'!$H$2:$R$132,$A177,'13-14 Teamsheets'!$C$2:$C$132,BO$1)+MINS_PLAYED('14-15 Teamsheets'!$H$2:$R$136,$A177,'14-15 Teamsheets'!$C$2:$C$136,BO$1)+MINS_AS_SUB('07-08 Teamsheets'!$S$2:$Z$88,$A177,'07-08 Teamsheets'!$C$2:$C$88,BO$1)+MINS_AS_SUB('08-09 Teamsheets'!$S$2:$Z$92,$A177,'08-09 Teamsheets'!$C$2:$C$92,BO$1)+MINS_AS_SUB('09-10 Teamsheets'!$S$2:$Z$98,$A177,'09-10 Teamsheets'!$C$2:$C$98,BO$1)+MINS_AS_SUB('10-11 Teamsheets'!$S$2:$Z$106,$A177,'10-11 Teamsheets'!$C$2:$C$106,BO$1)+MINS_AS_SUB('11-12 Teamsheets'!$S$2:$Z$119,$A177,'11-12 Teamsheets'!$C$2:$C$119,BO$1)+MINS_AS_SUB('12-13 Teamsheets'!$S$2:$Z$126,$A177,'12-13 Teamsheets'!$C$2:$C$126,BO$1)+MINS_AS_SUB('13-14 Teamsheets'!$S$2:$Z$132,$A177,'13-14 Teamsheets'!$C$2:$C$132,BO$1)+MINS_AS_SUB('14-15 Teamsheets'!$S$2:$Z$136,$A177,'14-15 Teamsheets'!$C$2:$C$136,BO$1)</f>
        <v>0</v>
      </c>
      <c r="BT177" s="71">
        <f>APPS('05-06 Teamsheets'!$H$2:$R$71,$A177,'05-06 Teamsheets'!$C$2:$C$71,B$1)+SUBS('05-06 Teamsheets'!$S$2:$W$71,$A177,'05-06 Teamsheets'!$C$2:$C$71,B$1)+APPS('06-07 Teamsheets'!$H$2:$R$83,$A177,'06-07 Teamsheets'!$C$2:$C$83,G$1)+SUBS('06-07 Teamsheets'!$S$2:$Z$83,$A177,'06-07 Teamsheets'!$C$2:$C$83,G$1)+APPS('07-08 Teamsheets'!$H$2:$R$88,$A177,'07-08 Teamsheets'!$C$2:$C$88,L$1)+SUBS('07-08 Teamsheets'!$S$2:$Z$88,$A177,'07-08 Teamsheets'!$C$2:$C$88,L$1)+APPS('08-09 Teamsheets'!$H$2:$R$92,$A177,'08-09 Teamsheets'!$C$2:$C$92,Q$1)+SUBS('08-09 Teamsheets'!$S$2:$Z$92,$A177,'08-09 Teamsheets'!$C$2:$C$92,Q$1)+APPS('09-10 Teamsheets'!$H$2:$R$98,$A177,'09-10 Teamsheets'!$C$2:$C$98,Q$1)+SUBS('09-10 Teamsheets'!$S$2:$Z$98,$A177,'09-10 Teamsheets'!$C$2:$C$98,Q$1)+APPS('10-11 Teamsheets'!$H$2:$R$107,$A177,'10-11 Teamsheets'!$C$2:$C$107,Q$1)+SUBS('10-11 Teamsheets'!$S$2:$Z$107,$A177,'10-11 Teamsheets'!$C$2:$C$107,Q$1)+APPS('11-12 Teamsheets'!$H$2:$R$119,$A177,'11-12 Teamsheets'!$C$2:$C$119,Q$1)+SUBS('11-12 Teamsheets'!$S$2:$Z$119,$A177,'11-12 Teamsheets'!$C$2:$C$119,Q$1)+APPS('12-13 Teamsheets'!$H$2:$R$126,$A177,'12-13 Teamsheets'!$C$2:$C$126,Q$1)+SUBS('12-13 Teamsheets'!$S$2:$Z$126,$A177,'12-13 Teamsheets'!$C$2:$C$126,Q$1)+APPS('13-14 Teamsheets'!$H$2:$R$132,$A177,'13-14 Teamsheets'!$C$2:$C$132,Q$1)+SUBS('13-14 Teamsheets'!$S$2:$Z$132,$A177,'13-14 Teamsheets'!$C$2:$C$132,Q$1)+APPS('14-15 Teamsheets'!$H$2:$R$136,$A177,'14-15 Teamsheets'!$C$2:$C$136,Q$1)+SUBS('14-15 Teamsheets'!$S$2:$Z$136,$A177,'14-15 Teamsheets'!$C$2:$C$136,Q$1)</f>
        <v>34</v>
      </c>
      <c r="BU177" s="132">
        <v>4</v>
      </c>
      <c r="BV177" s="27">
        <f>APPS('07-08 Teamsheets'!$H$2:$R$88,$A177,'07-08 Teamsheets'!$C$2:$C$88,AZ$1)+SUBS('07-08 Teamsheets'!$S$2:$Z$88,$A177,'07-08 Teamsheets'!$C$2:$C$88,AZ$1)+APPS('11-12 Teamsheets'!$H$2:$R$119,$A177,'11-12 Teamsheets'!$C$2:$C$119,AZ$1)+SUBS('11-12 Teamsheets'!$S$2:$Z$119,$A177,'11-12 Teamsheets'!$C$2:$C$119,AZ$1)+APPS('12-13 Teamsheets'!$H$2:$R$126,$A177,'12-13 Teamsheets'!$C$2:$C$126,AZ$1)+SUBS('12-13 Teamsheets'!$S$2:$Z$126,$A177,'12-13 Teamsheets'!$C$2:$C$126,AZ$1)+APPS('13-14 Teamsheets'!$H$2:$R$132,$A177,'13-14 Teamsheets'!$C$2:$C$132,AZ$1)+SUBS('13-14 Teamsheets'!$S$2:$Z$132,$A177,'13-14 Teamsheets'!$C$2:$C$132,AZ$1)+APPS('14-15 Teamsheets'!$H$2:$R$136,$A177,'14-15 Teamsheets'!$C$2:$C$136,AZ$1)+SUBS('14-15 Teamsheets'!$S$2:$Z$136,$A177,'14-15 Teamsheets'!$C$2:$C$136,AZ$1)+APPS('08-09 Teamsheets'!$H$2:$R$92,$A177,'08-09 Teamsheets'!$C$2:$C$92,BE$1)+APPS('09-10 Teamsheets'!$H$2:$R$98,$A177,'09-10 Teamsheets'!$C$2:$C$98,BE$1)+SUBS('08-09 Teamsheets'!$S$2:$Z$92,$A177,'08-09 Teamsheets'!$C$2:$C$92,BE$1)+SUBS('09-10 Teamsheets'!$S$2:$Z$98,$A177,'09-10 Teamsheets'!$C$2:$C$98,BE$1)+APPS('10-11 Teamsheets'!$H$2:$R$107,$A177,'10-11 Teamsheets'!$C$2:$C$107,BE$1)+SUBS('10-11 Teamsheets'!$S$2:$Z$107,$A177,'10-11 Teamsheets'!$C$2:$C$107,BE$1)+APPS('11-12 Teamsheets'!$H$2:$R$119,$A177,'11-12 Teamsheets'!$C$2:$C$119,BE$1)+SUBS('11-12 Teamsheets'!$S$2:$Z$119,$A177,'11-12 Teamsheets'!$C$2:$C$119,BE$1)+APPS('12-13 Teamsheets'!$H$2:$R$126,$A177,'12-13 Teamsheets'!$C$2:$C$126,BE$1)+SUBS('12-13 Teamsheets'!$S$2:$Z$126,$A177,'12-13 Teamsheets'!$C$2:$C$126,BE$1)+APPS('13-14 Teamsheets'!$H$2:$R$132,$A177,'13-14 Teamsheets'!$C$2:$C$132,BE$1)+SUBS('13-14 Teamsheets'!$S$2:$Z$132,$A177,'13-14 Teamsheets'!$C$2:$C$132,BE$1)+APPS('14-15 Teamsheets'!$H$2:$R$136,$A177,'14-15 Teamsheets'!$C$2:$C$136,BE$1)+SUBS('14-15 Teamsheets'!$S$2:$Z$136,$A177,'14-15 Teamsheets'!$C$2:$C$136,BE$1)</f>
        <v>1</v>
      </c>
      <c r="BW177" s="27">
        <f>APPS('07-08 Teamsheets'!$H$2:$R$88,$A177,'07-08 Teamsheets'!$C$2:$C$88,BJ$1)+APPS('08-09 Teamsheets'!$H$2:$R$92,$A177,'08-09 Teamsheets'!$C$2:$C$92,BJ$1)+APPS('09-10 Teamsheets'!$H$2:$R$98,$A177,'09-10 Teamsheets'!$C$2:$C$98,BJ$1)+SUBS('07-08 Teamsheets'!$S$2:$Z$88,$A177,'07-08 Teamsheets'!$C$2:$C$88,BJ$1)+SUBS('08-09 Teamsheets'!$S$2:$Z$92,$A177,'08-09 Teamsheets'!$C$2:$C$92,BJ$1)+SUBS('09-10 Teamsheets'!$S$2:$Z$98,$A177,'09-10 Teamsheets'!$C$2:$C$98,BJ$1)+APPS('10-11 Teamsheets'!$H$2:$R$107,$A177,'10-11 Teamsheets'!$C$2:$C$107,BJ$1)+SUBS('10-11 Teamsheets'!$S$2:$Z$107,$A177,'10-11 Teamsheets'!$C$2:$C$107,BJ$1)+APPS('11-12 Teamsheets'!$H$2:$R$119,$A177,'11-12 Teamsheets'!$C$2:$C$119,BJ$1)+SUBS('11-12 Teamsheets'!$S$2:$Z$111,$A177,'11-12 Teamsheets'!$C$2:$C$119,BJ$1)+APPS('12-13 Teamsheets'!$H$2:$R$126,$A177,'12-13 Teamsheets'!$C$2:$C$126,BJ$1)+SUBS('12-13 Teamsheets'!$S$2:$Z$118,$A177,'12-13 Teamsheets'!$C$2:$C$126,BJ$1)+APPS('13-14 Teamsheets'!$H$2:$R$132,$A177,'13-14 Teamsheets'!$C$2:$C$132,BJ$1)+SUBS('13-14 Teamsheets'!$S$2:$Z$124,$A177,'13-14 Teamsheets'!$C$2:$C$132,BJ$1)+APPS('14-15 Teamsheets'!$H$2:$R$136,$A177,'14-15 Teamsheets'!$C$2:$C$136,BJ$1)+SUBS('14-15 Teamsheets'!$S$2:$Z$128,$A177,'14-15 Teamsheets'!$C$2:$C$136,BJ$1)</f>
        <v>1</v>
      </c>
      <c r="BX177" s="27">
        <f>APPS('07-08 Teamsheets'!$H$2:$R$88,$A177,'07-08 Teamsheets'!$C$2:$C$88,BO$1)+APPS('08-09 Teamsheets'!$H$2:$R$92,$A177,'08-09 Teamsheets'!$C$2:$C$92,BO$1)+APPS('09-10 Teamsheets'!$H$2:$R$98,$A177,'09-10 Teamsheets'!$C$2:$C$98,BO$1)+SUBS('07-08 Teamsheets'!$S$2:$Z$88,$A177,'07-08 Teamsheets'!$C$2:$C$88,BO$1)+SUBS('08-09 Teamsheets'!$S$2:$Z$92,$A177,'08-09 Teamsheets'!$C$2:$C$92,BO$1)+SUBS('09-10 Teamsheets'!$S$2:$Z$98,$A177,'09-10 Teamsheets'!$C$2:$C$98,BO$1)+APPS('10-11 Teamsheets'!$H$2:$R$107,$A177,'10-11 Teamsheets'!$C$2:$C$107,BO$1)+SUBS('10-11 Teamsheets'!$S$2:$Z$107,$A177,'10-11 Teamsheets'!$C$2:$C$107,BO$1)+APPS('11-12 Teamsheets'!$H$2:$R$119,$A177,'11-12 Teamsheets'!$C$2:$C$119,BO$1)+SUBS('11-12 Teamsheets'!$S$2:$Z$119,$A177,'11-12 Teamsheets'!$C$2:$C$119,BO$1)+APPS('12-13 Teamsheets'!$H$2:$R$126,$A177,'12-13 Teamsheets'!$C$2:$C$126,BO$1)+SUBS('12-13 Teamsheets'!$S$2:$Z$126,$A177,'12-13 Teamsheets'!$C$2:$C$126,BO$1)+APPS('13-14 Teamsheets'!$H$2:$R$132,$A177,'13-14 Teamsheets'!$C$2:$C$132,BO$1)+SUBS('13-14 Teamsheets'!$S$2:$Z$132,$A177,'13-14 Teamsheets'!$C$2:$C$132,BO$1)+APPS('14-15 Teamsheets'!$H$2:$R$136,$A177,'14-15 Teamsheets'!$C$2:$C$136,BO$1)+SUBS('14-15 Teamsheets'!$S$2:$Z$136,$A177,'14-15 Teamsheets'!$C$2:$C$136,BO$1)</f>
        <v>0</v>
      </c>
      <c r="BY177" s="28">
        <f t="shared" si="55"/>
        <v>6</v>
      </c>
      <c r="BZ177" s="27" t="str">
        <f>(APPS('05-06 Teamsheets'!$H$2:$R$71,$A177) + APPS('06-07 Teamsheets'!$H$2:$R$83,$A177) +APPS('07-08 Teamsheets'!$H$2:$R$88,$A177) + APPS('08-09 Teamsheets'!$H$2:$R$92,$A177)+APPS('09-10 Teamsheets'!$H$2:$R$98,$A177)+APPS('10-11 Teamsheets'!$H$2:$R$107,$A177)+APPS('11-12 Teamsheets'!$H$2:$R$119,$A177)+APPS('12-13 Teamsheets'!$H$2:$R$126,$A177)+APPS('13-14 Teamsheets'!$H$2:$R$132,$A177)+APPS('14-15 Teamsheets'!$H$2:$R$136,$A177)) &amp; "(" &amp; (SUBS('05-06 Teamsheets'!$S$2:$W$71,$A177)+SUBS('06-07 Teamsheets'!$S$2:$Z$83,$A177)+SUBS('07-08 Teamsheets'!$S$2:$Z$88,$A177) +SUBS('08-09 Teamsheets'!$S$2:$Z$92,$A177)+SUBS('09-10 Teamsheets'!$S$2:$Z$98,$A177)+SUBS('10-11 Teamsheets'!$S$2:$Z$107,$A177)+SUBS('11-12 Teamsheets'!$S$2:$Z$119,$A177)+SUBS('12-13 Teamsheets'!$S$2:$Z$126,$A177)+SUBS('13-14 Teamsheets'!$S$2:$Z$132,$A177)+SUBS('14-15 Teamsheets'!$S$2:$Z$136,$A177)) &amp; ")"</f>
        <v>21(19)</v>
      </c>
      <c r="CA177" s="28">
        <f t="shared" si="56"/>
        <v>40</v>
      </c>
      <c r="CB177" s="71">
        <f>GOALS('05-06 Teamsheets'!$H$2:$W$71,$A177,'05-06 Teamsheets'!$C$2:$C$71,B$1)+GOALS('06-07 Teamsheets'!$H$2:$Z$83,$A177,'06-07 Teamsheets'!$C$2:$C$83,G$1)+GOALS('07-08 Teamsheets'!$H$2:$Z$88,$A177,'07-08 Teamsheets'!$C$2:$C$88,L$1)+GOALS('08-09 Teamsheets'!$H$2:$Z$92,$A177,'08-09 Teamsheets'!$C$2:$C$92,Q$1)+GOALS('09-10 Teamsheets'!$H$2:$Z$98,$A177,'09-10 Teamsheets'!$C$2:$C$98,Q$1)+GOALS('10-11 Teamsheets'!$H$2:$Z$107,$A177,'10-11 Teamsheets'!$C$2:$C$107,Q$1)+GOALS('11-12 Teamsheets'!$H$2:$Z$119,$A177,'11-12 Teamsheets'!$C$2:$C$119,Q$1)+GOALS('12-13 Teamsheets'!$H$2:$Z$126,$A177,'12-13 Teamsheets'!$C$2:$C$126,Q$1)+GOALS('13-14 Teamsheets'!$H$2:$Z$132,$A177,'13-14 Teamsheets'!$C$2:$C$132,Q$1)+GOALS('14-15 Teamsheets'!$H$2:$Z$136,$A177,'14-15 Teamsheets'!$C$2:$C$136,Q$1)</f>
        <v>3</v>
      </c>
      <c r="CC177" s="27">
        <f>GOALS('05-06 Teamsheets'!$H$2:$W$71,$A177,'05-06 Teamsheets'!$C$2:$C$71,V$1)+GOALS('05-06 Teamsheets'!$H$2:$W$71,$A177,'05-06 Teamsheets'!$C$2:$C$71,AA$1)+GOALS('06-07 Teamsheets'!$H$2:$Z$83,$A177,'06-07 Teamsheets'!$C$2:$C$83,AF$1)+GOALS('06-07 Teamsheets'!$H$2:$Z$83,$A177,'06-07 Teamsheets'!$C$2:$C$83,AK$1)+GOALS('07-08 Teamsheets'!$H$2:$Z$88,$A177,'07-08 Teamsheets'!$C$2:$C$88,AP$1)+GOALS('07-08 Teamsheets'!$H$2:$Z$88,$A177,'07-08 Teamsheets'!$C$2:$C$88,AU$1)+GOALS('07-08 Teamsheets'!$H$2:$Z$88,$A177,'07-08 Teamsheets'!$C$2:$C$88,AZ$1)+GOALS('11-12 Teamsheets'!$H$2:$Z$119,$A177,'11-12 Teamsheets'!$C$2:$C$119,AZ$1)+GOALS('12-13 Teamsheets'!$H$2:$Z$120,$A177,'12-13 Teamsheets'!$C$2:$C$120,AZ$1)+GOALS('13-14 Teamsheets'!$H$2:$Z$126,$A177,'13-14 Teamsheets'!$C$2:$C$126,AZ$1)+GOALS('14-15 Teamsheets'!$H$2:$Z$130,$A177,'14-15 Teamsheets'!$C$2:$C$130,AZ$1)+GOALS('08-09 Teamsheets'!$H$2:$Z$92,$A177,'08-09 Teamsheets'!$C$2:$C$92,BE$1)+GOALS('09-10 Teamsheets'!$H$2:$Z$98,$A177,'09-10 Teamsheets'!$C$2:$C$98,BE$1)+GOALS('10-11 Teamsheets'!$H$2:$Z$107,$A177,'10-11 Teamsheets'!$C$2:$C$107,BE$1)+GOALS('11-12 Teamsheets'!$H$2:$Z$119,$A177,'11-12 Teamsheets'!$C$2:$C$119,BE$1)+GOALS('12-13 Teamsheets'!$H$2:$Z$126,$A177,'12-13 Teamsheets'!$C$2:$C$126,BE$1)+GOALS('13-14 Teamsheets'!$H$2:$Z$132,$A177,'13-14 Teamsheets'!$C$2:$C$132,BE$1)+GOALS('14-15 Teamsheets'!$H$2:$Z$136,$A177,'14-15 Teamsheets'!$C$2:$C$136,BE$1)</f>
        <v>0</v>
      </c>
      <c r="CD177" s="27">
        <f>GOALS('07-08 Teamsheets'!$H$2:$Z$88,$A177,'07-08 Teamsheets'!$C$2:$C$88,BJ$1)
+GOALS('08-09 Teamsheets'!$H$2:$Z$92,$A177,'08-09 Teamsheets'!$C$2:$C$92,BJ$1)
+GOALS('09-10 Teamsheets'!$H$2:$Z$98,$A177,'09-10 Teamsheets'!$C$2:$C$98,BJ$1)
+GOALS('10-11 Teamsheets'!$H$2:$Z$107,$A177,'10-11 Teamsheets'!$C$2:$C$107,BJ$1)
+GOALS('11-12 Teamsheets'!$H$2:$Z$119,$A177,'11-12 Teamsheets'!$C$2:$C$119,BJ$1)
+GOALS('12-13 Teamsheets'!$H$2:$Z$124,$A177,'12-13 Teamsheets'!$C$2:$C$124,BJ$1)+GOALS('13-14 Teamsheets'!$H$2:$Z$130,$A177,'13-14 Teamsheets'!$C$2:$C$130,BJ$1)+GOALS('14-15 Teamsheets'!$H$2:$Z$134,$A177,'14-15 Teamsheets'!$C$2:$C$134,BJ$1)
+GOALS('07-08 Teamsheets'!$H$2:$Z$88,$A177,'07-08 Teamsheets'!$C$2:$C$88,BO$1)
+GOALS('08-09 Teamsheets'!$H$2:$Z$92,$A177,'08-09 Teamsheets'!$C$2:$C$92,BO$1)
+GOALS('09-10 Teamsheets'!$H$2:$Z$98,$A177,'09-10 Teamsheets'!$C$2:$C$98,BO$1)
+GOALS('10-11 Teamsheets'!$H$2:$Z$107,$A177,'10-11 Teamsheets'!$C$2:$C$107,BO$1)
+GOALS('11-12 Teamsheets'!$H$2:$Z$119,$A177,'11-12 Teamsheets'!$C$2:$C$119,BO$1)
+GOALS('12-13 Teamsheets'!$H$2:$Z$126,$A177,'12-13 Teamsheets'!$C$2:$C$126,BO$1)+GOALS('13-14 Teamsheets'!$H$2:$Z$132,$A177,'13-14 Teamsheets'!$C$2:$C$132,BO$1)+GOALS('14-15 Teamsheets'!$H$2:$Z$136,$A177,'14-15 Teamsheets'!$C$2:$C$136,BO$1)</f>
        <v>0</v>
      </c>
      <c r="CE177" s="28">
        <f t="shared" si="57"/>
        <v>0</v>
      </c>
      <c r="CF177" s="27" t="str">
        <f>(GOALS('05-06 Teamsheets'!$H$2:$R$71,$A177) +GOALS('06-07 Teamsheets'!$H$2:$R$83,$A177) +  GOALS('07-08 Teamsheets'!$H$2:$R$88,$A177) + GOALS('08-09 Teamsheets'!$H$2:$R$92,$A177)+GOALS('09-10 Teamsheets'!$H$2:$R$98,$A177)+GOALS('10-11 Teamsheets'!$H$2:$R$107,$A177)+GOALS('11-12 Teamsheets'!$H$2:$R$119,$A177)+GOALS('12-13 Teamsheets'!$H$2:$R$126,$A177)+GOALS('13-14 Teamsheets'!$H$2:$R$132,$A177)+GOALS('14-15 Teamsheets'!$H$2:$R$136,$A177)) &amp; "(" &amp; (GOALS('05-06 Teamsheets'!$S$2:$W$71,$A177)+GOALS('06-07 Teamsheets'!$S$2:$Z$83,$A177)+GOALS('07-08 Teamsheets'!$S$2:$Z$88,$A177)+GOALS('08-09 Teamsheets'!$S$2:$Z$92,$A177)+GOALS('09-10 Teamsheets'!$S$2:$Z$98,$A177)+GOALS('10-11 Teamsheets'!$S$2:$Z$107,$A177)+GOALS('11-12 Teamsheets'!$S$2:$Z$119,$A177)+GOALS('12-13 Teamsheets'!$S$2:$Z$126,$A177)+GOALS('13-14 Teamsheets'!$S$2:$Z$132,$A177)+GOALS('14-15 Teamsheets'!$S$2:$Z$136,$A177)) &amp; ")"</f>
        <v>3(0)</v>
      </c>
      <c r="CG177" s="28">
        <f t="shared" si="58"/>
        <v>3</v>
      </c>
      <c r="CH177" s="71">
        <f t="shared" si="60"/>
        <v>0</v>
      </c>
      <c r="CI177" s="83">
        <f t="shared" si="61"/>
        <v>0</v>
      </c>
      <c r="CJ177" s="77">
        <f t="shared" si="62"/>
        <v>0</v>
      </c>
      <c r="CK177" s="74" t="str">
        <f>(CARDS('05-06 Teamsheets'!$H$2:$W$71,$A177,$CX$2)+CARDS('06-07 Teamsheets'!$H$2:$Z$83,$A177,$CX$2)+CARDS('07-08 Teamsheets'!$H$2:$Z$88,$A177,$CX$2)+CARDS('08-09 Teamsheets'!$H$2:$Z$92,$A177,$CX$2)+CARDS('09-10 Teamsheets'!$H$2:$Z$98,$A177,$CX$2)+CARDS('10-11 Teamsheets'!$H$2:$Z$107,$A177,$CX$2)+CARDS('11-12 Teamsheets'!$H$2:$Z$119,$A177,$CX$2)+CARDS('12-13 Teamsheets'!$H$2:$Z$126,$A177,$CX$2)+CARDS('13-14 Teamsheets'!$H$2:$Z$130,$A177,$CX$2)) &amp; "(" &amp; (CARDS('05-06 Teamsheets'!$H$2:$W$71,$A177,$CX$3)+CARDS('06-07 Teamsheets'!$H$2:$Z$83,$A177,$CX$3)+CARDS('07-08 Teamsheets'!$H$2:$Z$88,$A177,$CX$3)+CARDS('08-09 Teamsheets'!$H$2:$Z$92,$A177,$CX$3)+CARDS('09-10 Teamsheets'!$H$2:$Z$98,$A177,$CX$3)+CARDS('10-11 Teamsheets'!$H$2:$Z$107,$A177,$CX$3)+CARDS('11-12 Teamsheets'!$H$2:$Z$119,$A177,$CX$3)+CARDS('13-14 Teamsheets'!$H$2:$Z$130,$A177,$CX$3)) &amp; ")"</f>
        <v>1(0)</v>
      </c>
      <c r="CL177" s="28">
        <f t="shared" si="53"/>
        <v>1746</v>
      </c>
      <c r="CM177" s="28">
        <f t="shared" si="59"/>
        <v>308</v>
      </c>
      <c r="CN177" s="77">
        <f t="shared" si="54"/>
        <v>2054</v>
      </c>
      <c r="CO177" s="28">
        <f t="shared" si="51"/>
        <v>51.35</v>
      </c>
      <c r="CP177" s="28">
        <f t="shared" si="52"/>
        <v>7.4999999999999997E-2</v>
      </c>
      <c r="CQ177" s="77">
        <f t="shared" ref="CQ177:CQ204" si="63">IF(CG177&lt;&gt;0,CN177/CG177,0)</f>
        <v>684.66666666666663</v>
      </c>
      <c r="CS177" s="71">
        <f t="shared" si="48"/>
        <v>50</v>
      </c>
      <c r="CT177" s="83">
        <f t="shared" si="49"/>
        <v>61</v>
      </c>
      <c r="CU177" s="77">
        <f t="shared" si="50"/>
        <v>44</v>
      </c>
    </row>
    <row r="178" spans="1:102" x14ac:dyDescent="0.2">
      <c r="A178" s="25" t="s">
        <v>1615</v>
      </c>
      <c r="B178" s="27" t="s">
        <v>1635</v>
      </c>
      <c r="C178" s="27" t="s">
        <v>1635</v>
      </c>
      <c r="D178" s="27">
        <v>0</v>
      </c>
      <c r="E178" s="27" t="s">
        <v>1635</v>
      </c>
      <c r="F178" s="82">
        <v>0</v>
      </c>
      <c r="G178" s="27" t="s">
        <v>1635</v>
      </c>
      <c r="H178" s="27" t="s">
        <v>1635</v>
      </c>
      <c r="I178" s="27">
        <v>0</v>
      </c>
      <c r="J178" s="27" t="s">
        <v>1635</v>
      </c>
      <c r="K178" s="82">
        <v>0</v>
      </c>
      <c r="L178" s="27" t="s">
        <v>1635</v>
      </c>
      <c r="M178" s="27" t="s">
        <v>1635</v>
      </c>
      <c r="N178" s="27">
        <v>0</v>
      </c>
      <c r="O178" s="27" t="s">
        <v>1635</v>
      </c>
      <c r="P178" s="82">
        <v>0</v>
      </c>
      <c r="Q178" s="27" t="str">
        <f>(APPS('08-09 Teamsheets'!$H$2:$R$92,$A178,'08-09 Teamsheets'!$C$2:$C$92,Q$1)+APPS('09-10 Teamsheets'!$H$2:$R$98,$A178,'09-10 Teamsheets'!$C$2:$C$98,Q$1)+APPS('10-11 Teamsheets'!$H$2:$R$107,$A178,'10-11 Teamsheets'!$C$2:$C$107,Q$1)+APPS('11-12 Teamsheets'!$H$2:$R$119,$A178,'11-12 Teamsheets'!$C$2:$C$119,Q$1)+APPS('12-13 Teamsheets'!$H$2:$R$126,$A178,'12-13 Teamsheets'!$C$2:$C$126,Q$1)+APPS('13-14 Teamsheets'!$H$2:$R$132,$A178,'13-14 Teamsheets'!$C$2:$C$132,Q$1)+APPS('14-15 Teamsheets'!$H$2:$R$136,$A178,'14-15 Teamsheets'!$C$2:$C$136,Q$1)) &amp; "(" &amp; (SUBS('08-09 Teamsheets'!$S$2:$Z$92,$A178,'08-09 Teamsheets'!$C$2:$C$92,Q$1)+SUBS('09-10 Teamsheets'!$S$2:$Z$98,$A178,'09-10 Teamsheets'!$C$2:$C$98,Q$1)+SUBS('10-11 Teamsheets'!$S$2:$Z$107,$A178,'10-11 Teamsheets'!$C$2:$C$107,Q$1)+SUBS('11-12 Teamsheets'!$S$2:$Z$119,$A178,'11-12 Teamsheets'!$C$2:$C$119,Q$1)+SUBS('12-13 Teamsheets'!$S$2:$Z$126,$A178,'12-13 Teamsheets'!$C$2:$C$126,Q$1)+SUBS('13-14 Teamsheets'!$S$2:$Z$132,$A178,'13-14 Teamsheets'!$C$2:$C$132,Q$1)+SUBS('14-15 Teamsheets'!$S$2:$Z$136,$A178,'14-15 Teamsheets'!$C$2:$C$136,Q$1)) &amp; ")"</f>
        <v>12(1)</v>
      </c>
      <c r="R178" s="27" t="str">
        <f>(GOALS('08-09 Teamsheets'!$H$2:$R$92,$A178,'08-09 Teamsheets'!$C$2:$C$92,Q$1)+GOALS('09-10 Teamsheets'!$H$2:$R$98,$A178,'09-10 Teamsheets'!$C$2:$C$98,Q$1)+GOALS('10-11 Teamsheets'!$H$2:$R$107,$A178,'10-11 Teamsheets'!$C$2:$C$107,Q$1)+GOALS('11-12 Teamsheets'!$H$2:$R$119,$A178,'11-12 Teamsheets'!$C$2:$C$119,Q$1)+GOALS('12-13 Teamsheets'!$H$2:$R$126,$A178,'12-13 Teamsheets'!$C$2:$C$126,Q$1)+GOALS('13-14 Teamsheets'!$H$2:$R$132,$A178,'13-14 Teamsheets'!$C$2:$C$132,Q$1)+GOALS('14-15 Teamsheets'!$H$2:$R$136,$A178,'14-15 Teamsheets'!$C$2:$C$136,Q$1)) &amp; "(" &amp; (GOALS('08-09 Teamsheets'!$S$2:$Z$92,$A178,'08-09 Teamsheets'!$C$2:$C$92,Q$1)+GOALS('09-10 Teamsheets'!$S$2:$Z$98,$A178,'09-10 Teamsheets'!$C$2:$C$98,Q$1)+GOALS('10-11 Teamsheets'!$S$2:$Z$107,$A178,'10-11 Teamsheets'!$C$2:$C$107,Q$1)+GOALS('11-12 Teamsheets'!$S$2:$Z$119,$A178,'11-12 Teamsheets'!$C$2:$C$119,Q$1)+GOALS('12-13 Teamsheets'!$S$2:$Z$126,$A178,'12-13 Teamsheets'!$C$2:$C$126,Q$1)+GOALS('13-14 Teamsheets'!$S$2:$Z$132,$A178,'13-14 Teamsheets'!$C$2:$C$132,Q$1)+GOALS('14-15 Teamsheets'!$S$2:$Z$136,$A178,'14-15 Teamsheets'!$C$2:$C$136,Q$1)) &amp; ")"</f>
        <v>0(0)</v>
      </c>
      <c r="S178" s="27">
        <f>Clean_sheet('08-09 Teamsheets'!$C$2:$H$92,$A178,Q$1)+Clean_sheet('09-10 Teamsheets'!$C$2:$H$98,$A178,Q$1)+Clean_sheet('10-11 Teamsheets'!$C$2:$H$107,$A178,Q$1)+Clean_sheet('11-12 Teamsheets'!$C$2:$H$119,$A178,Q$1)+Clean_sheet('12-13 Teamsheets'!$C$2:$H$126,$A178,Q$1)+Clean_sheet('13-14 Teamsheets'!$C$2:$H$132,$A178,Q$1)+Clean_sheet('14-15 Teamsheets'!$C$2:$H$136,$A178,Q$1)</f>
        <v>0</v>
      </c>
      <c r="T178" s="27" t="str">
        <f>(CARDS('08-09 Teamsheets'!$H$2:$Z$92,$A178,$CX$2,'08-09 Teamsheets'!$C$2:$C$92,Q$1)+CARDS('09-10 Teamsheets'!$H$2:$Z$98,$A178,$CX$2,'09-10 Teamsheets'!$C$2:$C$98,Q$1)+CARDS('10-11 Teamsheets'!$H$2:$Z$107,$A178,$CX$2,'10-11 Teamsheets'!$C$2:$C$107,Q$1)+CARDS('11-12 Teamsheets'!$H$2:$Z$119,$A178,$CX$2,'11-12 Teamsheets'!$C$2:$C$119,Q$1)+CARDS('12-13 Teamsheets'!$H$2:$Z$126,$A178,$CX$2,'12-13 Teamsheets'!$C$2:$C$126,Q$1)+CARDS('13-14 Teamsheets'!$H$2:$Z$132,$A178,$CX$2,'13-14 Teamsheets'!$C$2:$C$132,Q$1)+CARDS('14-15 Teamsheets'!$H$2:$Z$136,$A178,$CX$2,'14-15 Teamsheets'!$C$2:$C$136,Q$1)) &amp; "(" &amp; (CARDS('08-09 Teamsheets'!$H$2:$Z$92,$A178,$CX$3,'08-09 Teamsheets'!$C$2:$C$92,Q$1)+CARDS('09-10 Teamsheets'!$H$2:$Z$98,$A178,$CX$3,'09-10 Teamsheets'!$C$2:$C$98,Q$1)+CARDS('10-11 Teamsheets'!$H$2:$Z$107,$A178,$CX$3,'10-11 Teamsheets'!$C$2:$C$107,Q$1)+CARDS('11-12 Teamsheets'!$H$2:$Z$119,$A178,$CX$3,'11-12 Teamsheets'!$C$2:$C$119,Q$1)+CARDS('12-13 Teamsheets'!$H$2:$Z$126,$A178,$CX$3,'12-13 Teamsheets'!$C$2:$C$126,Q$1)+CARDS('13-14 Teamsheets'!$H$2:$Z$132,$A178,$CX$3,'13-14 Teamsheets'!$C$2:$C$132,Q$1)+CARDS('14-15 Teamsheets'!$H$2:$Z$136,$A178,$CX$3,'14-15 Teamsheets'!$C$2:$C$136,Q$1)) &amp; ")"</f>
        <v>0(0)</v>
      </c>
      <c r="U178" s="82">
        <f>MINS_PLAYED('08-09 Teamsheets'!$H$2:$R$92,$A178,'08-09 Teamsheets'!$C$2:$C$92,Q$1)+MINS_PLAYED('09-10 Teamsheets'!$H$2:$R$98,$A178,'09-10 Teamsheets'!$C$2:$C$98,Q$1)+ MINS_AS_SUB('08-09 Teamsheets'!$S$2:$Z$92,$A178,'08-09 Teamsheets'!$C$2:$C$92,Q$1)+ MINS_AS_SUB('09-10 Teamsheets'!$S$2:$Z$98,$A178,'09-10 Teamsheets'!$C$2:$C$98,Q$1)+MINS_PLAYED('10-11 Teamsheets'!$H$2:$R$107,$A178,'10-11 Teamsheets'!$C$2:$C$107,Q$1)+MINS_AS_SUB('10-11 Teamsheets'!$S$2:$Z$107,$A178,'10-11 Teamsheets'!$C$2:$C$107,Q$1)+MINS_PLAYED('11-12 Teamsheets'!$H$2:$R$119,$A178,'11-12 Teamsheets'!$C$2:$C$119,Q$1)+MINS_AS_SUB('11-12 Teamsheets'!$S$2:$Z$119,$A178,'11-12 Teamsheets'!$C$2:$C$119,Q$1)+MINS_PLAYED('12-13 Teamsheets'!$H$2:$R$126,$A178,'12-13 Teamsheets'!$C$2:$C$126,Q$1)+MINS_AS_SUB('12-13 Teamsheets'!$S$2:$Z$126,$A178,'12-13 Teamsheets'!$C$2:$C$126,Q$1)+MINS_PLAYED('13-14 Teamsheets'!$H$2:$R$132,$A178,'13-14 Teamsheets'!$C$2:$C$132,Q$1)+MINS_AS_SUB('13-14 Teamsheets'!$S$2:$Z$132,$A178,'13-14 Teamsheets'!$C$2:$C$132,Q$1)+MINS_PLAYED('14-15 Teamsheets'!$H$2:$R$136,$A178,'14-15 Teamsheets'!$C$2:$C$136,Q$1)+MINS_AS_SUB('14-15 Teamsheets'!$S$2:$Z$136,$A178,'14-15 Teamsheets'!$C$2:$C$136,Q$1)</f>
        <v>992</v>
      </c>
      <c r="V178" s="27" t="s">
        <v>1635</v>
      </c>
      <c r="W178" s="27" t="s">
        <v>1635</v>
      </c>
      <c r="X178" s="27">
        <v>0</v>
      </c>
      <c r="Y178" s="27" t="s">
        <v>1635</v>
      </c>
      <c r="Z178" s="82">
        <v>0</v>
      </c>
      <c r="AA178" s="27" t="s">
        <v>1635</v>
      </c>
      <c r="AB178" s="27" t="s">
        <v>1635</v>
      </c>
      <c r="AC178" s="27">
        <v>0</v>
      </c>
      <c r="AD178" s="27" t="s">
        <v>1635</v>
      </c>
      <c r="AE178" s="82">
        <v>0</v>
      </c>
      <c r="AF178" s="27" t="s">
        <v>1635</v>
      </c>
      <c r="AG178" s="27" t="s">
        <v>1635</v>
      </c>
      <c r="AH178" s="27">
        <v>0</v>
      </c>
      <c r="AI178" s="27" t="s">
        <v>1635</v>
      </c>
      <c r="AJ178" s="82">
        <v>0</v>
      </c>
      <c r="AK178" s="27" t="s">
        <v>1635</v>
      </c>
      <c r="AL178" s="27" t="s">
        <v>1635</v>
      </c>
      <c r="AM178" s="27">
        <v>0</v>
      </c>
      <c r="AN178" s="27" t="s">
        <v>1635</v>
      </c>
      <c r="AO178" s="82">
        <v>0</v>
      </c>
      <c r="AP178" s="27" t="s">
        <v>1635</v>
      </c>
      <c r="AQ178" s="27" t="s">
        <v>1635</v>
      </c>
      <c r="AR178" s="27">
        <v>0</v>
      </c>
      <c r="AS178" s="27" t="s">
        <v>1635</v>
      </c>
      <c r="AT178" s="82">
        <v>0</v>
      </c>
      <c r="AU178" s="27" t="s">
        <v>1635</v>
      </c>
      <c r="AV178" s="27" t="s">
        <v>1635</v>
      </c>
      <c r="AW178" s="27">
        <v>0</v>
      </c>
      <c r="AX178" s="27" t="s">
        <v>1635</v>
      </c>
      <c r="AY178" s="82">
        <v>0</v>
      </c>
      <c r="AZ178" s="27" t="str">
        <f>(APPS('07-08 Teamsheets'!$H$2:$R$88,$A178,'07-08 Teamsheets'!$C$2:$C$88,AZ$1)+APPS('11-12 Teamsheets'!$H$2:$R$119,$A178,'11-12 Teamsheets'!$C$2:$C$119,AZ$1)+APPS('12-13 Teamsheets'!$H$2:$R$126,$A178,'12-13 Teamsheets'!$C$2:$C$126,AZ$1)+APPS('13-14 Teamsheets'!$H$2:$R$132,$A178,'13-14 Teamsheets'!$C$2:$C$132,AZ$1)+APPS('14-15 Teamsheets'!$H$2:$R$136,$A178,'14-15 Teamsheets'!$C$2:$C$136,AZ$1)) &amp; "(" &amp; (SUBS('07-08 Teamsheets'!$S$2:$Z$88,$A178,'07-08 Teamsheets'!$C$2:$C$88,AZ$1)+SUBS('11-12 Teamsheets'!$S$2:$Z$119,$A178,'11-12 Teamsheets'!$C$2:$C$119,AZ$1)+SUBS('12-13 Teamsheets'!$S$2:$Z$126,$A178,'12-13 Teamsheets'!$C$2:$C$126,AZ$1)+SUBS('13-14 Teamsheets'!$S$2:$Z$132,$A178,'13-14 Teamsheets'!$C$2:$C$132,AZ$1)+SUBS('14-15 Teamsheets'!$S$2:$Z$136,$A178,'14-15 Teamsheets'!$C$2:$C$136,AZ$1)) &amp; ")"</f>
        <v>0(0)</v>
      </c>
      <c r="BA178" s="27" t="str">
        <f>(GOALS('07-08 Teamsheets'!$H$2:$R$88,$A178,'07-08 Teamsheets'!$C$2:$C$88,AZ$1)+GOALS('11-12 Teamsheets'!$H$2:$R$119,$A178,'11-12 Teamsheets'!$C$2:$C$119,AZ$1)+GOALS('12-13 Teamsheets'!$H$2:$R$126,$A178,'12-13 Teamsheets'!$C$2:$C$126,AZ$1)+GOALS('13-14 Teamsheets'!$H$2:$R$132,$A178,'13-14 Teamsheets'!$C$2:$C$132,AZ$1)+GOALS('14-15 Teamsheets'!$H$2:$R$136,$A178,'14-15 Teamsheets'!$C$2:$C$136,AZ$1)) &amp; "(" &amp; (GOALS('07-08 Teamsheets'!$S$2:$Z$88,$A178,'07-08 Teamsheets'!$C$2:$C$88,AZ$1)+GOALS('11-12 Teamsheets'!$S$2:$Z$119,$A178,'11-12 Teamsheets'!$C$2:$C$119,AZ$1)+GOALS('12-13 Teamsheets'!$S$2:$Z$126,$A178,'12-13 Teamsheets'!$C$2:$C$126,AZ$1)+GOALS('13-14 Teamsheets'!$S$2:$Z$132,$A178,'13-14 Teamsheets'!$C$2:$C$132,AZ$1)+GOALS('14-15 Teamsheets'!$S$2:$Z$136,$A178,'14-15 Teamsheets'!$C$2:$C$136,AZ$1)) &amp; ")"</f>
        <v>0(0)</v>
      </c>
      <c r="BB178" s="27">
        <f>Clean_sheet('07-08 Teamsheets'!$C$2:$H$92,$A178,AZ$1)+Clean_sheet('11-12 Teamsheets'!$C$2:$H$119,$A178,AZ$1)+Clean_sheet('12-13 Teamsheets'!$C$2:$H$126,$A178,AZ$1)+Clean_sheet('13-14 Teamsheets'!$C$2:$H$132,$A178,AZ$1)+Clean_sheet('14-15 Teamsheets'!$C$2:$H$136,$A178,AZ$1)</f>
        <v>0</v>
      </c>
      <c r="BC178" s="27" t="str">
        <f>(CARDS('07-08 Teamsheets'!$H$2:$Z$88,$A178,$CX$2,'07-08 Teamsheets'!$C$2:$C$88,AZ$1)+CARDS('11-12 Teamsheets'!$H$2:$Z$119,$A178,$CX$2,'11-12 Teamsheets'!$C$2:$C$119,AZ$1)+CARDS('12-13 Teamsheets'!$H$2:$Z$126,$A178,$CX$2,'12-13 Teamsheets'!$C$2:$C$126,AZ$1)+CARDS('13-14 Teamsheets'!$H$2:$Z$132,$A178,$CX$2,'13-14 Teamsheets'!$C$2:$C$132,AZ$1)+CARDS('14-15 Teamsheets'!$H$2:$Z$136,$A178,$CX$2,'14-15 Teamsheets'!$C$2:$C$136,AZ$1)) &amp; "(" &amp; (CARDS('07-08 Teamsheets'!$H$2:$Z$88,$A178,$CX$3,'07-08 Teamsheets'!$C$2:$C$88,AZ$1)+CARDS('11-12 Teamsheets'!$H$2:$Z$119,$A178,$CX$3,'11-12 Teamsheets'!$C$2:$C$119,AZ$1)+CARDS('12-13 Teamsheets'!$H$2:$Z$126,$A178,$CX$3,'12-13 Teamsheets'!$C$2:$C$126,AZ$1)+CARDS('13-14 Teamsheets'!$H$2:$Z$132,$A178,$CX$3,'13-14 Teamsheets'!$C$2:$C$132,AZ$1)+CARDS('14-15 Teamsheets'!$H$2:$Z$136,$A178,$CX$3,'14-15 Teamsheets'!$C$2:$C$136,AZ$1)) &amp; ")"</f>
        <v>0(0)</v>
      </c>
      <c r="BD178" s="82">
        <f>MINS_PLAYED('07-08 Teamsheets'!$H$2:$R$88,$A178,'07-08 Teamsheets'!$C$2:$C$88,AZ$1)+MINS_PLAYED('11-12 Teamsheets'!$H$2:$R$119,$A178,'11-12 Teamsheets'!$C$2:$C$119,AZ$1)+MINS_PLAYED('12-13 Teamsheets'!$H$2:$R$126,$A178,'12-13 Teamsheets'!$C$2:$C$126,AZ$1)+MINS_PLAYED('13-14 Teamsheets'!$H$2:$R$132,$A178,'13-14 Teamsheets'!$C$2:$C$132,AZ$1)+MINS_PLAYED('14-15 Teamsheets'!$H$2:$R$136,$A178,'14-15 Teamsheets'!$C$2:$C$136,AZ$1)+MINS_AS_SUB('07-08 Teamsheets'!$S$2:$Z$88,$A178,'07-08 Teamsheets'!$C$2:$C$88,AZ$1)+MINS_AS_SUB('11-12 Teamsheets'!$S$2:$Z$119,$A178,'11-12 Teamsheets'!$C$2:$C$119,AZ$1)+MINS_AS_SUB('12-13 Teamsheets'!$S$2:$Z$126,$A178,'12-13 Teamsheets'!$C$2:$C$126,AZ$1)+MINS_AS_SUB('13-14 Teamsheets'!$S$2:$Z$132,$A178,'13-14 Teamsheets'!$C$2:$C$132,AZ$1)+MINS_AS_SUB('14-15 Teamsheets'!$S$2:$Z$136,$A178,'14-15 Teamsheets'!$C$2:$C$136,AZ$1)</f>
        <v>0</v>
      </c>
      <c r="BE178" s="27" t="str">
        <f>(APPS('08-09 Teamsheets'!$H$2:$R$92,$A178,'08-09 Teamsheets'!$C$2:$C$92,BE$1)+APPS('09-10 Teamsheets'!$H$2:$R$98,$A178,'09-10 Teamsheets'!$C$2:$C$98,BE$1)+APPS('10-11 Teamsheets'!$H$2:$R$107,$A178,'10-11 Teamsheets'!$C$2:$C$107,BE$1)+APPS('11-12 Teamsheets'!$H$2:$R$119,$A178,'11-12 Teamsheets'!$C$2:$C$119,BE$1)+APPS('12-13 Teamsheets'!$H$2:$R$126,$A178,'12-13 Teamsheets'!$C$2:$C$126,BE$1)+APPS('13-14 Teamsheets'!$H$2:$R$132,$A178,'13-14 Teamsheets'!$C$2:$C$132,BE$1)+APPS('14-15 Teamsheets'!$H$2:$R$136,$A178,'14-15 Teamsheets'!$C$2:$C$136,BE$1)) &amp; "(" &amp; (SUBS('08-09 Teamsheets'!$S$2:$Z$92,$A178,'08-09 Teamsheets'!$C$2:$C$92,BE$1)+SUBS('09-10 Teamsheets'!$S$2:$Z$98,$A178,'09-10 Teamsheets'!$C$2:$C$98,BE$1)+SUBS('10-11 Teamsheets'!$S$2:$Z$107,$A178,'10-11 Teamsheets'!$C$2:$C$107,BE$1)+SUBS('11-12 Teamsheets'!$S$2:$Z$119,$A178,'11-12 Teamsheets'!$C$2:$C$119,BE$1)+SUBS('12-13 Teamsheets'!$S$2:$Z$126,$A178,'12-13 Teamsheets'!$C$2:$C$126,BE$1)+SUBS('13-14 Teamsheets'!$S$2:$Z$132,$A178,'13-14 Teamsheets'!$C$2:$C$132,BE$1)+SUBS('14-15 Teamsheets'!$S$2:$Z$136,$A178,'14-15 Teamsheets'!$C$2:$C$136,BE$1)) &amp; ")"</f>
        <v>2(0)</v>
      </c>
      <c r="BF178" s="27" t="str">
        <f>(GOALS('08-09 Teamsheets'!$H$2:$R$92,$A178,'08-09 Teamsheets'!$C$2:$C$92,BE$1)+GOALS('09-10 Teamsheets'!$H$2:$R$98,$A178,'09-10 Teamsheets'!$C$2:$C$98,BE$1)+GOALS('10-11 Teamsheets'!$H$2:$R$107,$A178,'10-11 Teamsheets'!$C$2:$C$107,BE$1)+GOALS('11-12 Teamsheets'!$H$2:$R$119,$A178,'11-12 Teamsheets'!$C$2:$C$119,BE$1)+GOALS('12-13 Teamsheets'!$H$2:$R$126,$A178,'12-13 Teamsheets'!$C$2:$C$126,BE$1)+GOALS('13-14 Teamsheets'!$H$2:$R$132,$A178,'13-14 Teamsheets'!$C$2:$C$132,BE$1)+GOALS('14-15 Teamsheets'!$H$2:$R$136,$A178,'14-15 Teamsheets'!$C$2:$C$136,BE$1)) &amp; "(" &amp; (GOALS('08-09 Teamsheets'!$S$2:$Z$92,$A178,'08-09 Teamsheets'!$C$2:$C$92,BE$1)+GOALS('09-10 Teamsheets'!$S$2:$Z$98,$A178,'09-10 Teamsheets'!$C$2:$C$98,BE$1)+GOALS('10-11 Teamsheets'!$S$2:$Z$107,$A178,'10-11 Teamsheets'!$C$2:$C$107,BE$1)+GOALS('11-12 Teamsheets'!$S$2:$Z$119,$A178,'11-12 Teamsheets'!$C$2:$C$119,BE$1)+GOALS('12-13 Teamsheets'!$S$2:$Z$126,$A178,'12-13 Teamsheets'!$C$2:$C$126,BE$1)+GOALS('13-14 Teamsheets'!$S$2:$Z$132,$A178,'13-14 Teamsheets'!$C$2:$C$132,BE$1)+GOALS('14-15 Teamsheets'!$S$2:$Z$136,$A178,'14-15 Teamsheets'!$C$2:$C$136,BE$1)) &amp; ")"</f>
        <v>0(0)</v>
      </c>
      <c r="BG178" s="27">
        <f>Clean_sheet('08-09 Teamsheets'!$C$2:$H$92,$A178,BE$1)+Clean_sheet('09-10 Teamsheets'!$C$2:$H$98,$A178,BE$1)+Clean_sheet('10-11 Teamsheets'!$C$2:$H$107,$A178,BE$1)+Clean_sheet('11-12 Teamsheets'!$C$2:$H$119,$A178,BE$1)+Clean_sheet('12-13 Teamsheets'!$C$2:$H$126,$A178,BE$1)+Clean_sheet('13-14 Teamsheets'!$C$2:$H$132,$A178,BE$1)+Clean_sheet('14-15 Teamsheets'!$C$2:$H$136,$A178,BE$1)</f>
        <v>0</v>
      </c>
      <c r="BH178" s="27" t="str">
        <f>(CARDS('08-09 Teamsheets'!$H$2:$Z$92,$A178,$CX$2,'08-09 Teamsheets'!$C$2:$C$92,BE$1)+CARDS('09-10 Teamsheets'!$H$2:$Z$98,$A178,$CX$2,'09-10 Teamsheets'!$C$2:$C$98,BE$1)+CARDS('10-11 Teamsheets'!$H$2:$Z$107,$A178,$CX$2,'10-11 Teamsheets'!$C$2:$C$107,BE$1)+CARDS('11-12 Teamsheets'!$H$2:$Z$119,$A178,$CX$2,'11-12 Teamsheets'!$C$2:$C$119,BE$1)+CARDS('12-13 Teamsheets'!$H$2:$Z$126,$A178,$CX$2,'12-13 Teamsheets'!$C$2:$C$126,BE$1)+CARDS('13-14 Teamsheets'!$H$2:$Z$132,$A178,$CX$2,'13-14 Teamsheets'!$C$2:$C$132,BE$1)+CARDS('14-15 Teamsheets'!$H$2:$Z$136,$A178,$CX$2,'14-15 Teamsheets'!$C$2:$C$136,BE$1)) &amp; "(" &amp; (CARDS('08-09 Teamsheets'!$H$2:$Z$92,$A178,$CX$3,'08-09 Teamsheets'!$C$2:$C$92,BE$1)+CARDS('09-10 Teamsheets'!$H$2:$Z$98,$A178,$CX$3,'09-10 Teamsheets'!$C$2:$C$98,BE$1)+CARDS('10-11 Teamsheets'!$H$2:$Z$107,$A178,$CX$3,'10-11 Teamsheets'!$C$2:$C$107,BE$1)+CARDS('11-12 Teamsheets'!$H$2:$Z$119,$A178,$CX$3,'11-12 Teamsheets'!$C$2:$C$119,BE$1)+CARDS('12-13 Teamsheets'!$H$2:$Z$126,$A178,$CX$3,'12-13 Teamsheets'!$C$2:$C$126,BE$1)+CARDS('13-14 Teamsheets'!$H$2:$Z$132,$A178,$CX$3,'13-14 Teamsheets'!$C$2:$C$132,BE$1)+CARDS('14-15 Teamsheets'!$H$2:$Z$136,$A178,$CX$3,'14-15 Teamsheets'!$C$2:$C$136,BE$1)) &amp; ")"</f>
        <v>0(0)</v>
      </c>
      <c r="BI178" s="82">
        <f>MINS_PLAYED('08-09 Teamsheets'!$H$2:$R$92,$A178,'08-09 Teamsheets'!$C$2:$C$92,BE$1)+MINS_PLAYED('09-10 Teamsheets'!$H$2:$R$98,$A178,'09-10 Teamsheets'!$C$2:$C$98,BE$1)+ MINS_AS_SUB('08-09 Teamsheets'!$S$2:$Z$92,$A178,'08-09 Teamsheets'!$C$2:$C$92,BE$1)+ MINS_AS_SUB('09-10 Teamsheets'!$S$2:$Z$98,$A178,'09-10 Teamsheets'!$C$2:$C$98,BE$1)+MINS_PLAYED('10-11 Teamsheets'!$H$2:$R$107,$A178,'10-11 Teamsheets'!$C$2:$C$107,BE$1)+MINS_AS_SUB('10-11 Teamsheets'!$S$2:$Z$107,$A178,'10-11 Teamsheets'!$C$2:$C$107,BE$1)+MINS_PLAYED('11-12 Teamsheets'!$H$2:$R$119,$A178,'11-12 Teamsheets'!$C$2:$C$119,BE$1)+MINS_AS_SUB('11-12 Teamsheets'!$S$2:$Z$119,$A178,'11-12 Teamsheets'!$C$2:$C$119,BE$1)+MINS_PLAYED('12-13 Teamsheets'!$H$2:$R$126,$A178,'12-13 Teamsheets'!$C$2:$C$126,BE$1)+MINS_AS_SUB('12-13 Teamsheets'!$S$2:$Z$126,$A178,'12-13 Teamsheets'!$C$2:$C$126,BE$1)+MINS_PLAYED('13-14 Teamsheets'!$H$2:$R$132,$A178,'13-14 Teamsheets'!$C$2:$C$132,BE$1)+MINS_AS_SUB('13-14 Teamsheets'!$S$2:$Z$132,$A178,'13-14 Teamsheets'!$C$2:$C$132,BE$1)+MINS_PLAYED('14-15 Teamsheets'!$H$2:$R$136,$A178,'14-15 Teamsheets'!$C$2:$C$136,BE$1)+MINS_AS_SUB('14-15 Teamsheets'!$S$2:$Z$136,$A178,'14-15 Teamsheets'!$C$2:$C$136,BE$1)</f>
        <v>180</v>
      </c>
      <c r="BJ178" s="27" t="str">
        <f>(APPS('07-08 Teamsheets'!$H$2:$R$88,$A178,'07-08 Teamsheets'!$C$2:$C$88,BJ$1)+APPS('08-09 Teamsheets'!$H$2:$R$92,$A178,'08-09 Teamsheets'!$C$2:$C$92,BJ$1)+APPS('09-10 Teamsheets'!$H$2:$R$98,$A178,'09-10 Teamsheets'!$C$2:$C$98,BJ$1)+APPS('10-11 Teamsheets'!$H$2:$R$106,$A178,'10-11 Teamsheets'!$C$2:$C$106,BJ$1)+APPS('11-12 Teamsheets'!$H$2:$R$119,$A178,'11-12 Teamsheets'!$C$2:$C$119,BJ$1)+APPS('12-13 Teamsheets'!$H$2:$R$126,$A178,'12-13 Teamsheets'!$C$2:$C$126,BJ$1)+APPS('13-14 Teamsheets'!$H$2:$R$132,$A178,'13-14 Teamsheets'!$C$2:$C$132,BJ$1)+APPS('14-15 Teamsheets'!$H$2:$R$136,$A178,'14-15 Teamsheets'!$C$2:$C$136,BJ$1)) &amp; "(" &amp; (SUBS('07-08 Teamsheets'!$S$2:$Z$88,$A178,'07-08 Teamsheets'!$C$2:$C$88,BJ$1)+SUBS('08-09 Teamsheets'!$S$2:$Z$92,$A178,'08-09 Teamsheets'!$C$2:$C$92,BJ$1)+SUBS('09-10 Teamsheets'!$S$2:$Z$98,$A178,'09-10 Teamsheets'!$C$2:$C$98,BJ$1)+SUBS('10-11 Teamsheets'!$S$2:$Z$106,$A178,'10-11 Teamsheets'!$C$2:$C$106,BJ$1)+SUBS('11-12 Teamsheets'!$S$2:$Z$119,$A178,'11-12 Teamsheets'!$C$2:$C$119,BJ$1)+SUBS('12-13 Teamsheets'!$S$2:$Z$126,$A178,'12-13 Teamsheets'!$C$2:$C$126,BJ$1)+SUBS('13-14 Teamsheets'!$S$2:$Z$132,$A178,'13-14 Teamsheets'!$C$2:$C$132,BJ$1)+SUBS('14-15 Teamsheets'!$S$2:$Z$136,$A178,'14-15 Teamsheets'!$C$2:$C$136,BJ$1)) &amp; ")"</f>
        <v>2(0)</v>
      </c>
      <c r="BK178" s="27" t="str">
        <f>(GOALS('07-08 Teamsheets'!$H$2:$R$88,$A178,'07-08 Teamsheets'!$C$2:$C$88,BJ$1)+GOALS('08-09 Teamsheets'!$H$2:$R$92,$A178,'08-09 Teamsheets'!$C$2:$C$92,BJ$1)+GOALS('09-10 Teamsheets'!$H$2:$R$98,$A178,'09-10 Teamsheets'!$C$2:$C$98,BJ$1)+GOALS('10-11 Teamsheets'!$H$2:$R$106,$A178,'10-11 Teamsheets'!$C$2:$C$106,BJ$1)+GOALS('11-12 Teamsheets'!$H$2:$R$119,$A178,'11-12 Teamsheets'!$C$2:$C$119,BJ$1)+GOALS('12-13 Teamsheets'!$H$2:$R$126,$A178,'12-13 Teamsheets'!$C$2:$C$126,BJ$1)+GOALS('13-14 Teamsheets'!$H$2:$R$132,$A178,'13-14 Teamsheets'!$C$2:$C$132,BJ$1)+GOALS('14-15 Teamsheets'!$H$2:$R$136,$A178,'14-15 Teamsheets'!$C$2:$C$136,BJ$1)) &amp; "(" &amp; (GOALS('07-08 Teamsheets'!$S$2:$Z$88,$A178,'07-08 Teamsheets'!$C$2:$C$88,BJ$1)+GOALS('08-09 Teamsheets'!$S$2:$Z$92,$A178,'08-09 Teamsheets'!$C$2:$C$92,BJ$1)+GOALS('09-10 Teamsheets'!$S$2:$Z$98,$A178,'09-10 Teamsheets'!$C$2:$C$98,BJ$1)+GOALS('10-11 Teamsheets'!$S$2:$Z$106,$A178,'10-11 Teamsheets'!$C$2:$C$106,BJ$1)+GOALS('11-12 Teamsheets'!$S$2:$Z$119,$A178,'11-12 Teamsheets'!$C$2:$C$119,BJ$1)+GOALS('12-13 Teamsheets'!$S$2:$Z$126,$A178,'12-13 Teamsheets'!$C$2:$C$126,BJ$1)+GOALS('13-14 Teamsheets'!$S$2:$Z$132,$A178,'13-14 Teamsheets'!$C$2:$C$132,BJ$1)+GOALS('14-15 Teamsheets'!$S$2:$Z$136,$A178,'14-15 Teamsheets'!$C$2:$C$136,BJ$1)) &amp; ")"</f>
        <v>0(0)</v>
      </c>
      <c r="BL178" s="27">
        <f>Clean_sheet('07-08 Teamsheets'!$C$2:$H$92,$A178,BJ$1)+Clean_sheet('08-09 Teamsheets'!$C$2:$H$92,$A178,BJ$1)+Clean_sheet('09-10 Teamsheets'!$C$2:$H$98,$A178,BJ$1)+Clean_sheet('10-11 Teamsheets'!$C$2:$H$106,$A178,BJ$1)+Clean_sheet('11-12 Teamsheets'!$C$2:$H$119,$A178,BJ$1)+Clean_sheet('12-13 Teamsheets'!$C$2:$H$126,$A178,BJ$1)+Clean_sheet('13-14 Teamsheets'!$C$2:$H$132,$A178,BJ$1)+Clean_sheet('14-15 Teamsheets'!$C$2:$H$136,$A178,BJ$1)</f>
        <v>0</v>
      </c>
      <c r="BM178" s="27" t="str">
        <f>(CARDS('07-08 Teamsheets'!$H$2:$Z$88,$A178,$CX$2,'07-08 Teamsheets'!$C$2:$C$88,BJ$1)+CARDS('08-09 Teamsheets'!$H$2:$Z$92,$A178,$CX$2,'08-09 Teamsheets'!$C$2:$C$92,BJ$1)+CARDS('09-10 Teamsheets'!$H$2:$Z$98,$A178,$CX$2,'09-10 Teamsheets'!$C$2:$C$98,BJ$1)+CARDS('10-11 Teamsheets'!$H$2:$Z$106,$A178,$CX$2,'10-11 Teamsheets'!$C$2:$C$106,BJ$1)+CARDS('11-12 Teamsheets'!$H$2:$Z$119,$A178,$CX$2,'11-12 Teamsheets'!$C$2:$C$119,BJ$1)+CARDS('12-13 Teamsheets'!$H$2:$Z$126,$A178,$CX$2,'12-13 Teamsheets'!$C$2:$C$126,BJ$1)+CARDS('13-14 Teamsheets'!$H$2:$Z$132,$A178,$CX$2,'13-14 Teamsheets'!$C$2:$C$132,BJ$1)+CARDS('14-15 Teamsheets'!$H$2:$Z$136,$A178,$CX$2,'14-15 Teamsheets'!$C$2:$C$136,BJ$1)) &amp; "(" &amp; (CARDS('07-08 Teamsheets'!$H$2:$Z$88,$A178,$CX$3,'07-08 Teamsheets'!$C$2:$C$88,BJ$1)+CARDS('08-09 Teamsheets'!$H$2:$Z$92,$A178,$CX$3,'08-09 Teamsheets'!$C$2:$C$92,BJ$1)+CARDS('09-10 Teamsheets'!$H$2:$Z$98,$A178,$CX$3,'09-10 Teamsheets'!$C$2:$C$98,BJ$1)+CARDS('10-11 Teamsheets'!$H$2:$Z$106,$A178,$CX$3,'10-11 Teamsheets'!$C$2:$C$106,BJ$1)+CARDS('11-12 Teamsheets'!$H$2:$Z$119,$A178,$CX$3,'11-12 Teamsheets'!$C$2:$C$119,BJ$1)+CARDS('12-13 Teamsheets'!$H$2:$Z$126,$A178,$CX$3,'12-13 Teamsheets'!$C$2:$C$126,BJ$1)+CARDS('13-14 Teamsheets'!$H$2:$Z$132,$A178,$CX$3,'13-14 Teamsheets'!$C$2:$C$132,BJ$1)+CARDS('14-15 Teamsheets'!$H$2:$Z$136,$A178,$CX$3,'14-15 Teamsheets'!$C$2:$C$136,BJ$1)) &amp; ")"</f>
        <v>0(0)</v>
      </c>
      <c r="BN178" s="82">
        <f>MINS_PLAYED('07-08 Teamsheets'!$H$2:$R$88,$A178,'07-08 Teamsheets'!$C$2:$C$88,BJ$1)+MINS_PLAYED('08-09 Teamsheets'!$H$2:$R$92,$A178,'08-09 Teamsheets'!$C$2:$C$92,BJ$1)+MINS_PLAYED('09-10 Teamsheets'!$H$2:$R$98,$A178,'09-10 Teamsheets'!$C$2:$C$98,BJ$1)+MINS_PLAYED('10-11 Teamsheets'!$H$2:$R$106,$A178,'10-11 Teamsheets'!$C$2:$C$106,BJ$1)+MINS_PLAYED('11-12 Teamsheets'!$H$2:$R$119,$A178,'11-12 Teamsheets'!$C$2:$C$119,BJ$1)+MINS_PLAYED('12-13 Teamsheets'!$H$2:$R$126,$A178,'12-13 Teamsheets'!$C$2:$C$126,BJ$1)+MINS_PLAYED('13-14 Teamsheets'!$H$2:$R$132,$A178,'13-14 Teamsheets'!$C$2:$C$132,BJ$1)+MINS_PLAYED('14-15 Teamsheets'!$H$2:$R$136,$A178,'14-15 Teamsheets'!$C$2:$C$136,BJ$1)+MINS_AS_SUB('07-08 Teamsheets'!$S$2:$Z$88,$A178,'07-08 Teamsheets'!$C$2:$C$88,BJ$1)+MINS_AS_SUB('08-09 Teamsheets'!$S$2:$Z$92,$A178,'08-09 Teamsheets'!$C$2:$C$92,BJ$1)+MINS_AS_SUB('09-10 Teamsheets'!$S$2:$Z$98,$A178,'09-10 Teamsheets'!$C$2:$C$98,BJ$1)+MINS_AS_SUB('10-11 Teamsheets'!$S$2:$Z$106,$A178,'10-11 Teamsheets'!$C$2:$C$106,BJ$1)+MINS_AS_SUB('11-12 Teamsheets'!$S$2:$Z$119,$A178,'11-12 Teamsheets'!$C$2:$C$119,BJ$1)+MINS_AS_SUB('12-13 Teamsheets'!$S$2:$Z$126,$A178,'12-13 Teamsheets'!$C$2:$C$126,BJ$1)+MINS_AS_SUB('13-14 Teamsheets'!$S$2:$Z$132,$A178,'13-14 Teamsheets'!$C$2:$C$132,BJ$1)+MINS_AS_SUB('14-15 Teamsheets'!$S$2:$Z$136,$A178,'14-15 Teamsheets'!$C$2:$C$136,BJ$1)</f>
        <v>196</v>
      </c>
      <c r="BO178" s="27" t="str">
        <f>(APPS('07-08 Teamsheets'!$H$2:$R$88,$A178,'07-08 Teamsheets'!$C$2:$C$88,BO$1)+APPS('08-09 Teamsheets'!$H$2:$R$92,$A178,'08-09 Teamsheets'!$C$2:$C$92,BO$1)+APPS('09-10 Teamsheets'!$H$2:$R$98,$A178,'09-10 Teamsheets'!$C$2:$C$98,BO$1)+APPS('10-11 Teamsheets'!$H$2:$R$106,$A178,'10-11 Teamsheets'!$C$2:$C$106,BO$1)+APPS('11-12 Teamsheets'!$H$2:$R$119,$A178,'11-12 Teamsheets'!$C$2:$C$119,BO$1)+APPS('12-13 Teamsheets'!$H$2:$R$126,$A178,'12-13 Teamsheets'!$C$2:$C$126,BO$1)+APPS('13-14 Teamsheets'!$H$2:$R$132,$A178,'13-14 Teamsheets'!$C$2:$C$132,BO$1)+APPS('14-15 Teamsheets'!$H$2:$R$136,$A178,'14-15 Teamsheets'!$C$2:$C$136,BO$1)) &amp; "(" &amp; (SUBS('07-08 Teamsheets'!$S$2:$Z$88,$A178,'07-08 Teamsheets'!$C$2:$C$88,BO$1)+SUBS('08-09 Teamsheets'!$S$2:$Z$92,$A178,'08-09 Teamsheets'!$C$2:$C$92,BO$1)+SUBS('09-10 Teamsheets'!$S$2:$Z$98,$A178,'09-10 Teamsheets'!$C$2:$C$98,BO$1)+SUBS('10-11 Teamsheets'!$S$2:$Z$106,$A178,'10-11 Teamsheets'!$C$2:$C$106,BO$1)+SUBS('11-12 Teamsheets'!$S$2:$Z$119,$A178,'11-12 Teamsheets'!$C$2:$C$119,BO$1)+SUBS('12-13 Teamsheets'!$S$2:$Z$126,$A178,'12-13 Teamsheets'!$C$2:$C$126,BO$1)+SUBS('13-14 Teamsheets'!$S$2:$Z$132,$A178,'13-14 Teamsheets'!$C$2:$C$132,BO$1)+SUBS('14-15 Teamsheets'!$S$2:$Z$136,$A178,'14-15 Teamsheets'!$C$2:$C$136,BO$1)) &amp; ")"</f>
        <v>0(0)</v>
      </c>
      <c r="BP178" s="27" t="str">
        <f>(GOALS('07-08 Teamsheets'!$H$2:$R$88,$A178,'07-08 Teamsheets'!$C$2:$C$88,BO$1)+GOALS('08-09 Teamsheets'!$H$2:$R$92,$A178,'08-09 Teamsheets'!$C$2:$C$92,BO$1)+GOALS('09-10 Teamsheets'!$H$2:$R$98,$A178,'09-10 Teamsheets'!$C$2:$C$98,BO$1)+GOALS('10-11 Teamsheets'!$H$2:$R$106,$A178,'10-11 Teamsheets'!$C$2:$C$106,BO$1)+GOALS('11-12 Teamsheets'!$H$2:$R$119,$A178,'11-12 Teamsheets'!$C$2:$C$119,BO$1)+GOALS('12-13 Teamsheets'!$H$2:$R$126,$A178,'12-13 Teamsheets'!$C$2:$C$126,BO$1)+GOALS('13-14 Teamsheets'!$H$2:$R$132,$A178,'13-14 Teamsheets'!$C$2:$C$132,BO$1)+GOALS('14-15 Teamsheets'!$H$2:$R$136,$A178,'14-15 Teamsheets'!$C$2:$C$136,BO$1)) &amp; "(" &amp; (GOALS('07-08 Teamsheets'!$S$2:$Z$88,$A178,'07-08 Teamsheets'!$C$2:$C$88,BO$1)+GOALS('08-09 Teamsheets'!$S$2:$Z$92,$A178,'08-09 Teamsheets'!$C$2:$C$92,BO$1)+GOALS('09-10 Teamsheets'!$S$2:$Z$98,$A178,'09-10 Teamsheets'!$C$2:$C$98,BO$1)+GOALS('10-11 Teamsheets'!$S$2:$Z$106,$A178,'10-11 Teamsheets'!$C$2:$C$106,BO$1)+GOALS('11-12 Teamsheets'!$S$2:$Z$119,$A178,'11-12 Teamsheets'!$C$2:$C$119,BO$1)+GOALS('12-13 Teamsheets'!$S$2:$Z$126,$A178,'12-13 Teamsheets'!$C$2:$C$126,BO$1)+GOALS('13-14 Teamsheets'!$S$2:$Z$132,$A178,'13-14 Teamsheets'!$C$2:$C$132,BO$1)+GOALS('14-15 Teamsheets'!$S$2:$Z$136,$A178,'14-15 Teamsheets'!$C$2:$C$136,BO$1)) &amp; ")"</f>
        <v>0(0)</v>
      </c>
      <c r="BQ178" s="27">
        <f>Clean_sheet('07-08 Teamsheets'!$C$2:$H$92,$A178,BO$1)+Clean_sheet('08-09 Teamsheets'!$C$2:$H$92,$A178,BO$1)+Clean_sheet('09-10 Teamsheets'!$C$2:$H$98,$A178,BO$1)+Clean_sheet('10-11 Teamsheets'!$C$2:$H$106,$A178,BO$1)+Clean_sheet('11-12 Teamsheets'!$C$2:$H$119,$A178,BO$1)+Clean_sheet('12-13 Teamsheets'!$C$2:$H$126,$A178,BO$1)+Clean_sheet('13-14 Teamsheets'!$C$2:$H$132,$A178,BO$1)+Clean_sheet('14-15 Teamsheets'!$C$2:$H$136,$A178,BO$1)</f>
        <v>0</v>
      </c>
      <c r="BR178" s="27" t="str">
        <f>(CARDS('07-08 Teamsheets'!$H$2:$Z$88,$A178,$CX$2,'07-08 Teamsheets'!$C$2:$C$88,BO$1)+CARDS('08-09 Teamsheets'!$H$2:$Z$92,$A178,$CX$2,'08-09 Teamsheets'!$C$2:$C$92,BO$1)+CARDS('09-10 Teamsheets'!$H$2:$Z$98,$A178,$CX$2,'09-10 Teamsheets'!$C$2:$C$98,BO$1)+CARDS('10-11 Teamsheets'!$H$2:$Z$106,$A178,$CX$2,'10-11 Teamsheets'!$C$2:$C$106,BO$1)+CARDS('11-12 Teamsheets'!$H$2:$Z$119,$A178,$CX$2,'11-12 Teamsheets'!$C$2:$C$119,BO$1)+CARDS('12-13 Teamsheets'!$H$2:$Z$126,$A178,$CX$2,'12-13 Teamsheets'!$C$2:$C$126,BO$1)+CARDS('13-14 Teamsheets'!$H$2:$Z$132,$A178,$CX$2,'13-14 Teamsheets'!$C$2:$C$132,BO$1)+CARDS('14-15 Teamsheets'!$H$2:$Z$136,$A178,$CX$2,'14-15 Teamsheets'!$C$2:$C$136,BO$1)) &amp; "(" &amp; (CARDS('07-08 Teamsheets'!$H$2:$Z$88,$A178,$CX$3,'07-08 Teamsheets'!$C$2:$C$88,BO$1)+CARDS('08-09 Teamsheets'!$H$2:$Z$92,$A178,$CX$3,'08-09 Teamsheets'!$C$2:$C$92,BO$1)+CARDS('09-10 Teamsheets'!$H$2:$Z$98,$A178,$CX$3,'09-10 Teamsheets'!$C$2:$C$98,BO$1)+CARDS('10-11 Teamsheets'!$H$2:$Z$106,$A178,$CX$3,'10-11 Teamsheets'!$C$2:$C$106,BO$1)+CARDS('11-12 Teamsheets'!$H$2:$Z$119,$A178,$CX$3,'11-12 Teamsheets'!$C$2:$C$119,BO$1)+CARDS('12-13 Teamsheets'!$H$2:$Z$126,$A178,$CX$3,'12-13 Teamsheets'!$C$2:$C$126,BO$1)+CARDS('13-14 Teamsheets'!$H$2:$Z$132,$A178,$CX$3,'13-14 Teamsheets'!$C$2:$C$132,BO$1)+CARDS('14-15 Teamsheets'!$H$2:$Z$136,$A178,$CX$3,'14-15 Teamsheets'!$C$2:$C$136,BO$1)) &amp; ")"</f>
        <v>0(0)</v>
      </c>
      <c r="BS178" s="82">
        <f>MINS_PLAYED('07-08 Teamsheets'!$H$2:$R$88,$A178,'07-08 Teamsheets'!$C$2:$C$88,BO$1)+MINS_PLAYED('08-09 Teamsheets'!$H$2:$R$92,$A178,'08-09 Teamsheets'!$C$2:$C$92,BO$1)+MINS_PLAYED('09-10 Teamsheets'!$H$2:$R$98,$A178,'09-10 Teamsheets'!$C$2:$C$98,BO$1)+MINS_PLAYED('10-11 Teamsheets'!$H$2:$R$106,$A178,'10-11 Teamsheets'!$C$2:$C$106,BO$1)+MINS_PLAYED('11-12 Teamsheets'!$H$2:$R$119,$A178,'11-12 Teamsheets'!$C$2:$C$119,BO$1)+MINS_PLAYED('12-13 Teamsheets'!$H$2:$R$126,$A178,'12-13 Teamsheets'!$C$2:$C$126,BO$1)+MINS_PLAYED('13-14 Teamsheets'!$H$2:$R$132,$A178,'13-14 Teamsheets'!$C$2:$C$132,BO$1)+MINS_PLAYED('14-15 Teamsheets'!$H$2:$R$136,$A178,'14-15 Teamsheets'!$C$2:$C$136,BO$1)+MINS_AS_SUB('07-08 Teamsheets'!$S$2:$Z$88,$A178,'07-08 Teamsheets'!$C$2:$C$88,BO$1)+MINS_AS_SUB('08-09 Teamsheets'!$S$2:$Z$92,$A178,'08-09 Teamsheets'!$C$2:$C$92,BO$1)+MINS_AS_SUB('09-10 Teamsheets'!$S$2:$Z$98,$A178,'09-10 Teamsheets'!$C$2:$C$98,BO$1)+MINS_AS_SUB('10-11 Teamsheets'!$S$2:$Z$106,$A178,'10-11 Teamsheets'!$C$2:$C$106,BO$1)+MINS_AS_SUB('11-12 Teamsheets'!$S$2:$Z$119,$A178,'11-12 Teamsheets'!$C$2:$C$119,BO$1)+MINS_AS_SUB('12-13 Teamsheets'!$S$2:$Z$126,$A178,'12-13 Teamsheets'!$C$2:$C$126,BO$1)+MINS_AS_SUB('13-14 Teamsheets'!$S$2:$Z$132,$A178,'13-14 Teamsheets'!$C$2:$C$132,BO$1)+MINS_AS_SUB('14-15 Teamsheets'!$S$2:$Z$136,$A178,'14-15 Teamsheets'!$C$2:$C$136,BO$1)</f>
        <v>0</v>
      </c>
      <c r="BT178" s="71">
        <f>APPS('05-06 Teamsheets'!$H$2:$R$71,$A178,'05-06 Teamsheets'!$C$2:$C$71,B$1)+SUBS('05-06 Teamsheets'!$S$2:$W$71,$A178,'05-06 Teamsheets'!$C$2:$C$71,B$1)+APPS('06-07 Teamsheets'!$H$2:$R$83,$A178,'06-07 Teamsheets'!$C$2:$C$83,G$1)+SUBS('06-07 Teamsheets'!$S$2:$Z$83,$A178,'06-07 Teamsheets'!$C$2:$C$83,G$1)+APPS('07-08 Teamsheets'!$H$2:$R$88,$A178,'07-08 Teamsheets'!$C$2:$C$88,L$1)+SUBS('07-08 Teamsheets'!$S$2:$Z$88,$A178,'07-08 Teamsheets'!$C$2:$C$88,L$1)+APPS('08-09 Teamsheets'!$H$2:$R$92,$A178,'08-09 Teamsheets'!$C$2:$C$92,Q$1)+SUBS('08-09 Teamsheets'!$S$2:$Z$92,$A178,'08-09 Teamsheets'!$C$2:$C$92,Q$1)+APPS('09-10 Teamsheets'!$H$2:$R$98,$A178,'09-10 Teamsheets'!$C$2:$C$98,Q$1)+SUBS('09-10 Teamsheets'!$S$2:$Z$98,$A178,'09-10 Teamsheets'!$C$2:$C$98,Q$1)+APPS('10-11 Teamsheets'!$H$2:$R$107,$A178,'10-11 Teamsheets'!$C$2:$C$107,Q$1)+SUBS('10-11 Teamsheets'!$S$2:$Z$107,$A178,'10-11 Teamsheets'!$C$2:$C$107,Q$1)+APPS('11-12 Teamsheets'!$H$2:$R$119,$A178,'11-12 Teamsheets'!$C$2:$C$119,Q$1)+SUBS('11-12 Teamsheets'!$S$2:$Z$119,$A178,'11-12 Teamsheets'!$C$2:$C$119,Q$1)+APPS('12-13 Teamsheets'!$H$2:$R$126,$A178,'12-13 Teamsheets'!$C$2:$C$126,Q$1)+SUBS('12-13 Teamsheets'!$S$2:$Z$126,$A178,'12-13 Teamsheets'!$C$2:$C$126,Q$1)+APPS('13-14 Teamsheets'!$H$2:$R$132,$A178,'13-14 Teamsheets'!$C$2:$C$132,Q$1)+SUBS('13-14 Teamsheets'!$S$2:$Z$132,$A178,'13-14 Teamsheets'!$C$2:$C$132,Q$1)+APPS('14-15 Teamsheets'!$H$2:$R$136,$A178,'14-15 Teamsheets'!$C$2:$C$136,Q$1)+SUBS('14-15 Teamsheets'!$S$2:$Z$136,$A178,'14-15 Teamsheets'!$C$2:$C$136,Q$1)</f>
        <v>13</v>
      </c>
      <c r="BU178" s="132">
        <v>0</v>
      </c>
      <c r="BV178" s="27">
        <f>APPS('07-08 Teamsheets'!$H$2:$R$88,$A178,'07-08 Teamsheets'!$C$2:$C$88,AZ$1)+SUBS('07-08 Teamsheets'!$S$2:$Z$88,$A178,'07-08 Teamsheets'!$C$2:$C$88,AZ$1)+APPS('11-12 Teamsheets'!$H$2:$R$119,$A178,'11-12 Teamsheets'!$C$2:$C$119,AZ$1)+SUBS('11-12 Teamsheets'!$S$2:$Z$119,$A178,'11-12 Teamsheets'!$C$2:$C$119,AZ$1)+APPS('12-13 Teamsheets'!$H$2:$R$126,$A178,'12-13 Teamsheets'!$C$2:$C$126,AZ$1)+SUBS('12-13 Teamsheets'!$S$2:$Z$126,$A178,'12-13 Teamsheets'!$C$2:$C$126,AZ$1)+APPS('13-14 Teamsheets'!$H$2:$R$132,$A178,'13-14 Teamsheets'!$C$2:$C$132,AZ$1)+SUBS('13-14 Teamsheets'!$S$2:$Z$132,$A178,'13-14 Teamsheets'!$C$2:$C$132,AZ$1)+APPS('14-15 Teamsheets'!$H$2:$R$136,$A178,'14-15 Teamsheets'!$C$2:$C$136,AZ$1)+SUBS('14-15 Teamsheets'!$S$2:$Z$136,$A178,'14-15 Teamsheets'!$C$2:$C$136,AZ$1)+APPS('08-09 Teamsheets'!$H$2:$R$92,$A178,'08-09 Teamsheets'!$C$2:$C$92,BE$1)+APPS('09-10 Teamsheets'!$H$2:$R$98,$A178,'09-10 Teamsheets'!$C$2:$C$98,BE$1)+SUBS('08-09 Teamsheets'!$S$2:$Z$92,$A178,'08-09 Teamsheets'!$C$2:$C$92,BE$1)+SUBS('09-10 Teamsheets'!$S$2:$Z$98,$A178,'09-10 Teamsheets'!$C$2:$C$98,BE$1)+APPS('10-11 Teamsheets'!$H$2:$R$107,$A178,'10-11 Teamsheets'!$C$2:$C$107,BE$1)+SUBS('10-11 Teamsheets'!$S$2:$Z$107,$A178,'10-11 Teamsheets'!$C$2:$C$107,BE$1)+APPS('11-12 Teamsheets'!$H$2:$R$119,$A178,'11-12 Teamsheets'!$C$2:$C$119,BE$1)+SUBS('11-12 Teamsheets'!$S$2:$Z$119,$A178,'11-12 Teamsheets'!$C$2:$C$119,BE$1)+APPS('12-13 Teamsheets'!$H$2:$R$126,$A178,'12-13 Teamsheets'!$C$2:$C$126,BE$1)+SUBS('12-13 Teamsheets'!$S$2:$Z$126,$A178,'12-13 Teamsheets'!$C$2:$C$126,BE$1)+APPS('13-14 Teamsheets'!$H$2:$R$132,$A178,'13-14 Teamsheets'!$C$2:$C$132,BE$1)+SUBS('13-14 Teamsheets'!$S$2:$Z$132,$A178,'13-14 Teamsheets'!$C$2:$C$132,BE$1)+APPS('14-15 Teamsheets'!$H$2:$R$136,$A178,'14-15 Teamsheets'!$C$2:$C$136,BE$1)+SUBS('14-15 Teamsheets'!$S$2:$Z$136,$A178,'14-15 Teamsheets'!$C$2:$C$136,BE$1)</f>
        <v>2</v>
      </c>
      <c r="BW178" s="27">
        <f>APPS('07-08 Teamsheets'!$H$2:$R$88,$A178,'07-08 Teamsheets'!$C$2:$C$88,BJ$1)+APPS('08-09 Teamsheets'!$H$2:$R$92,$A178,'08-09 Teamsheets'!$C$2:$C$92,BJ$1)+APPS('09-10 Teamsheets'!$H$2:$R$98,$A178,'09-10 Teamsheets'!$C$2:$C$98,BJ$1)+SUBS('07-08 Teamsheets'!$S$2:$Z$88,$A178,'07-08 Teamsheets'!$C$2:$C$88,BJ$1)+SUBS('08-09 Teamsheets'!$S$2:$Z$92,$A178,'08-09 Teamsheets'!$C$2:$C$92,BJ$1)+SUBS('09-10 Teamsheets'!$S$2:$Z$98,$A178,'09-10 Teamsheets'!$C$2:$C$98,BJ$1)+APPS('10-11 Teamsheets'!$H$2:$R$107,$A178,'10-11 Teamsheets'!$C$2:$C$107,BJ$1)+SUBS('10-11 Teamsheets'!$S$2:$Z$107,$A178,'10-11 Teamsheets'!$C$2:$C$107,BJ$1)+APPS('11-12 Teamsheets'!$H$2:$R$119,$A178,'11-12 Teamsheets'!$C$2:$C$119,BJ$1)+SUBS('11-12 Teamsheets'!$S$2:$Z$111,$A178,'11-12 Teamsheets'!$C$2:$C$119,BJ$1)+APPS('12-13 Teamsheets'!$H$2:$R$126,$A178,'12-13 Teamsheets'!$C$2:$C$126,BJ$1)+SUBS('12-13 Teamsheets'!$S$2:$Z$118,$A178,'12-13 Teamsheets'!$C$2:$C$126,BJ$1)+APPS('13-14 Teamsheets'!$H$2:$R$132,$A178,'13-14 Teamsheets'!$C$2:$C$132,BJ$1)+SUBS('13-14 Teamsheets'!$S$2:$Z$124,$A178,'13-14 Teamsheets'!$C$2:$C$132,BJ$1)+APPS('14-15 Teamsheets'!$H$2:$R$136,$A178,'14-15 Teamsheets'!$C$2:$C$136,BJ$1)+SUBS('14-15 Teamsheets'!$S$2:$Z$128,$A178,'14-15 Teamsheets'!$C$2:$C$136,BJ$1)</f>
        <v>2</v>
      </c>
      <c r="BX178" s="27">
        <f>APPS('07-08 Teamsheets'!$H$2:$R$88,$A178,'07-08 Teamsheets'!$C$2:$C$88,BO$1)+APPS('08-09 Teamsheets'!$H$2:$R$92,$A178,'08-09 Teamsheets'!$C$2:$C$92,BO$1)+APPS('09-10 Teamsheets'!$H$2:$R$98,$A178,'09-10 Teamsheets'!$C$2:$C$98,BO$1)+SUBS('07-08 Teamsheets'!$S$2:$Z$88,$A178,'07-08 Teamsheets'!$C$2:$C$88,BO$1)+SUBS('08-09 Teamsheets'!$S$2:$Z$92,$A178,'08-09 Teamsheets'!$C$2:$C$92,BO$1)+SUBS('09-10 Teamsheets'!$S$2:$Z$98,$A178,'09-10 Teamsheets'!$C$2:$C$98,BO$1)+APPS('10-11 Teamsheets'!$H$2:$R$107,$A178,'10-11 Teamsheets'!$C$2:$C$107,BO$1)+SUBS('10-11 Teamsheets'!$S$2:$Z$107,$A178,'10-11 Teamsheets'!$C$2:$C$107,BO$1)+APPS('11-12 Teamsheets'!$H$2:$R$119,$A178,'11-12 Teamsheets'!$C$2:$C$119,BO$1)+SUBS('11-12 Teamsheets'!$S$2:$Z$119,$A178,'11-12 Teamsheets'!$C$2:$C$119,BO$1)+APPS('12-13 Teamsheets'!$H$2:$R$126,$A178,'12-13 Teamsheets'!$C$2:$C$126,BO$1)+SUBS('12-13 Teamsheets'!$S$2:$Z$126,$A178,'12-13 Teamsheets'!$C$2:$C$126,BO$1)+APPS('13-14 Teamsheets'!$H$2:$R$132,$A178,'13-14 Teamsheets'!$C$2:$C$132,BO$1)+SUBS('13-14 Teamsheets'!$S$2:$Z$132,$A178,'13-14 Teamsheets'!$C$2:$C$132,BO$1)+APPS('14-15 Teamsheets'!$H$2:$R$136,$A178,'14-15 Teamsheets'!$C$2:$C$136,BO$1)+SUBS('14-15 Teamsheets'!$S$2:$Z$136,$A178,'14-15 Teamsheets'!$C$2:$C$136,BO$1)</f>
        <v>0</v>
      </c>
      <c r="BY178" s="28">
        <f t="shared" si="55"/>
        <v>4</v>
      </c>
      <c r="BZ178" s="27" t="str">
        <f>(APPS('05-06 Teamsheets'!$H$2:$R$71,$A178) + APPS('06-07 Teamsheets'!$H$2:$R$83,$A178) +APPS('07-08 Teamsheets'!$H$2:$R$88,$A178) + APPS('08-09 Teamsheets'!$H$2:$R$92,$A178)+APPS('09-10 Teamsheets'!$H$2:$R$98,$A178)+APPS('10-11 Teamsheets'!$H$2:$R$107,$A178)+APPS('11-12 Teamsheets'!$H$2:$R$119,$A178)+APPS('12-13 Teamsheets'!$H$2:$R$126,$A178)+APPS('13-14 Teamsheets'!$H$2:$R$132,$A178)+APPS('14-15 Teamsheets'!$H$2:$R$136,$A178)) &amp; "(" &amp; (SUBS('05-06 Teamsheets'!$S$2:$W$71,$A178)+SUBS('06-07 Teamsheets'!$S$2:$Z$83,$A178)+SUBS('07-08 Teamsheets'!$S$2:$Z$88,$A178) +SUBS('08-09 Teamsheets'!$S$2:$Z$92,$A178)+SUBS('09-10 Teamsheets'!$S$2:$Z$98,$A178)+SUBS('10-11 Teamsheets'!$S$2:$Z$107,$A178)+SUBS('11-12 Teamsheets'!$S$2:$Z$119,$A178)+SUBS('12-13 Teamsheets'!$S$2:$Z$126,$A178)+SUBS('13-14 Teamsheets'!$S$2:$Z$132,$A178)+SUBS('14-15 Teamsheets'!$S$2:$Z$136,$A178)) &amp; ")"</f>
        <v>16(1)</v>
      </c>
      <c r="CA178" s="28">
        <f t="shared" si="56"/>
        <v>17</v>
      </c>
      <c r="CB178" s="71">
        <f>GOALS('05-06 Teamsheets'!$H$2:$W$71,$A178,'05-06 Teamsheets'!$C$2:$C$71,B$1)+GOALS('06-07 Teamsheets'!$H$2:$Z$83,$A178,'06-07 Teamsheets'!$C$2:$C$83,G$1)+GOALS('07-08 Teamsheets'!$H$2:$Z$88,$A178,'07-08 Teamsheets'!$C$2:$C$88,L$1)+GOALS('08-09 Teamsheets'!$H$2:$Z$92,$A178,'08-09 Teamsheets'!$C$2:$C$92,Q$1)+GOALS('09-10 Teamsheets'!$H$2:$Z$98,$A178,'09-10 Teamsheets'!$C$2:$C$98,Q$1)+GOALS('10-11 Teamsheets'!$H$2:$Z$107,$A178,'10-11 Teamsheets'!$C$2:$C$107,Q$1)+GOALS('11-12 Teamsheets'!$H$2:$Z$119,$A178,'11-12 Teamsheets'!$C$2:$C$119,Q$1)+GOALS('12-13 Teamsheets'!$H$2:$Z$126,$A178,'12-13 Teamsheets'!$C$2:$C$126,Q$1)+GOALS('13-14 Teamsheets'!$H$2:$Z$132,$A178,'13-14 Teamsheets'!$C$2:$C$132,Q$1)+GOALS('14-15 Teamsheets'!$H$2:$Z$136,$A178,'14-15 Teamsheets'!$C$2:$C$136,Q$1)</f>
        <v>0</v>
      </c>
      <c r="CC178" s="27">
        <f>GOALS('05-06 Teamsheets'!$H$2:$W$71,$A178,'05-06 Teamsheets'!$C$2:$C$71,V$1)+GOALS('05-06 Teamsheets'!$H$2:$W$71,$A178,'05-06 Teamsheets'!$C$2:$C$71,AA$1)+GOALS('06-07 Teamsheets'!$H$2:$Z$83,$A178,'06-07 Teamsheets'!$C$2:$C$83,AF$1)+GOALS('06-07 Teamsheets'!$H$2:$Z$83,$A178,'06-07 Teamsheets'!$C$2:$C$83,AK$1)+GOALS('07-08 Teamsheets'!$H$2:$Z$88,$A178,'07-08 Teamsheets'!$C$2:$C$88,AP$1)+GOALS('07-08 Teamsheets'!$H$2:$Z$88,$A178,'07-08 Teamsheets'!$C$2:$C$88,AU$1)+GOALS('07-08 Teamsheets'!$H$2:$Z$88,$A178,'07-08 Teamsheets'!$C$2:$C$88,AZ$1)+GOALS('11-12 Teamsheets'!$H$2:$Z$119,$A178,'11-12 Teamsheets'!$C$2:$C$119,AZ$1)+GOALS('12-13 Teamsheets'!$H$2:$Z$120,$A178,'12-13 Teamsheets'!$C$2:$C$120,AZ$1)+GOALS('13-14 Teamsheets'!$H$2:$Z$126,$A178,'13-14 Teamsheets'!$C$2:$C$126,AZ$1)+GOALS('14-15 Teamsheets'!$H$2:$Z$130,$A178,'14-15 Teamsheets'!$C$2:$C$130,AZ$1)+GOALS('08-09 Teamsheets'!$H$2:$Z$92,$A178,'08-09 Teamsheets'!$C$2:$C$92,BE$1)+GOALS('09-10 Teamsheets'!$H$2:$Z$98,$A178,'09-10 Teamsheets'!$C$2:$C$98,BE$1)+GOALS('10-11 Teamsheets'!$H$2:$Z$107,$A178,'10-11 Teamsheets'!$C$2:$C$107,BE$1)+GOALS('11-12 Teamsheets'!$H$2:$Z$119,$A178,'11-12 Teamsheets'!$C$2:$C$119,BE$1)+GOALS('12-13 Teamsheets'!$H$2:$Z$126,$A178,'12-13 Teamsheets'!$C$2:$C$126,BE$1)+GOALS('13-14 Teamsheets'!$H$2:$Z$132,$A178,'13-14 Teamsheets'!$C$2:$C$132,BE$1)+GOALS('14-15 Teamsheets'!$H$2:$Z$136,$A178,'14-15 Teamsheets'!$C$2:$C$136,BE$1)</f>
        <v>0</v>
      </c>
      <c r="CD178" s="27">
        <f>GOALS('07-08 Teamsheets'!$H$2:$Z$88,$A178,'07-08 Teamsheets'!$C$2:$C$88,BJ$1)
+GOALS('08-09 Teamsheets'!$H$2:$Z$92,$A178,'08-09 Teamsheets'!$C$2:$C$92,BJ$1)
+GOALS('09-10 Teamsheets'!$H$2:$Z$98,$A178,'09-10 Teamsheets'!$C$2:$C$98,BJ$1)
+GOALS('10-11 Teamsheets'!$H$2:$Z$107,$A178,'10-11 Teamsheets'!$C$2:$C$107,BJ$1)
+GOALS('11-12 Teamsheets'!$H$2:$Z$119,$A178,'11-12 Teamsheets'!$C$2:$C$119,BJ$1)
+GOALS('12-13 Teamsheets'!$H$2:$Z$124,$A178,'12-13 Teamsheets'!$C$2:$C$124,BJ$1)+GOALS('13-14 Teamsheets'!$H$2:$Z$130,$A178,'13-14 Teamsheets'!$C$2:$C$130,BJ$1)+GOALS('14-15 Teamsheets'!$H$2:$Z$134,$A178,'14-15 Teamsheets'!$C$2:$C$134,BJ$1)
+GOALS('07-08 Teamsheets'!$H$2:$Z$88,$A178,'07-08 Teamsheets'!$C$2:$C$88,BO$1)
+GOALS('08-09 Teamsheets'!$H$2:$Z$92,$A178,'08-09 Teamsheets'!$C$2:$C$92,BO$1)
+GOALS('09-10 Teamsheets'!$H$2:$Z$98,$A178,'09-10 Teamsheets'!$C$2:$C$98,BO$1)
+GOALS('10-11 Teamsheets'!$H$2:$Z$107,$A178,'10-11 Teamsheets'!$C$2:$C$107,BO$1)
+GOALS('11-12 Teamsheets'!$H$2:$Z$119,$A178,'11-12 Teamsheets'!$C$2:$C$119,BO$1)
+GOALS('12-13 Teamsheets'!$H$2:$Z$126,$A178,'12-13 Teamsheets'!$C$2:$C$126,BO$1)+GOALS('13-14 Teamsheets'!$H$2:$Z$132,$A178,'13-14 Teamsheets'!$C$2:$C$132,BO$1)+GOALS('14-15 Teamsheets'!$H$2:$Z$136,$A178,'14-15 Teamsheets'!$C$2:$C$136,BO$1)</f>
        <v>0</v>
      </c>
      <c r="CE178" s="28">
        <f t="shared" si="57"/>
        <v>0</v>
      </c>
      <c r="CF178" s="27" t="str">
        <f>(GOALS('05-06 Teamsheets'!$H$2:$R$71,$A178) +GOALS('06-07 Teamsheets'!$H$2:$R$83,$A178) +  GOALS('07-08 Teamsheets'!$H$2:$R$88,$A178) + GOALS('08-09 Teamsheets'!$H$2:$R$92,$A178)+GOALS('09-10 Teamsheets'!$H$2:$R$98,$A178)+GOALS('10-11 Teamsheets'!$H$2:$R$107,$A178)+GOALS('11-12 Teamsheets'!$H$2:$R$119,$A178)+GOALS('12-13 Teamsheets'!$H$2:$R$126,$A178)+GOALS('13-14 Teamsheets'!$H$2:$R$132,$A178)+GOALS('14-15 Teamsheets'!$H$2:$R$136,$A178)) &amp; "(" &amp; (GOALS('05-06 Teamsheets'!$S$2:$W$71,$A178)+GOALS('06-07 Teamsheets'!$S$2:$Z$83,$A178)+GOALS('07-08 Teamsheets'!$S$2:$Z$88,$A178)+GOALS('08-09 Teamsheets'!$S$2:$Z$92,$A178)+GOALS('09-10 Teamsheets'!$S$2:$Z$98,$A178)+GOALS('10-11 Teamsheets'!$S$2:$Z$107,$A178)+GOALS('11-12 Teamsheets'!$S$2:$Z$119,$A178)+GOALS('12-13 Teamsheets'!$S$2:$Z$126,$A178)+GOALS('13-14 Teamsheets'!$S$2:$Z$132,$A178)+GOALS('14-15 Teamsheets'!$S$2:$Z$136,$A178)) &amp; ")"</f>
        <v>0(0)</v>
      </c>
      <c r="CG178" s="28">
        <f t="shared" si="58"/>
        <v>0</v>
      </c>
      <c r="CH178" s="71">
        <f t="shared" si="60"/>
        <v>0</v>
      </c>
      <c r="CI178" s="83">
        <f t="shared" si="61"/>
        <v>0</v>
      </c>
      <c r="CJ178" s="77">
        <f t="shared" si="62"/>
        <v>0</v>
      </c>
      <c r="CK178" s="74" t="str">
        <f>(CARDS('05-06 Teamsheets'!$H$2:$W$71,$A178,$CX$2)+CARDS('06-07 Teamsheets'!$H$2:$Z$83,$A178,$CX$2)+CARDS('07-08 Teamsheets'!$H$2:$Z$88,$A178,$CX$2)+CARDS('08-09 Teamsheets'!$H$2:$Z$92,$A178,$CX$2)+CARDS('09-10 Teamsheets'!$H$2:$Z$98,$A178,$CX$2)+CARDS('10-11 Teamsheets'!$H$2:$Z$107,$A178,$CX$2)+CARDS('11-12 Teamsheets'!$H$2:$Z$119,$A178,$CX$2)+CARDS('12-13 Teamsheets'!$H$2:$Z$126,$A178,$CX$2)+CARDS('13-14 Teamsheets'!$H$2:$Z$130,$A178,$CX$2)) &amp; "(" &amp; (CARDS('05-06 Teamsheets'!$H$2:$W$71,$A178,$CX$3)+CARDS('06-07 Teamsheets'!$H$2:$Z$83,$A178,$CX$3)+CARDS('07-08 Teamsheets'!$H$2:$Z$88,$A178,$CX$3)+CARDS('08-09 Teamsheets'!$H$2:$Z$92,$A178,$CX$3)+CARDS('09-10 Teamsheets'!$H$2:$Z$98,$A178,$CX$3)+CARDS('10-11 Teamsheets'!$H$2:$Z$107,$A178,$CX$3)+CARDS('11-12 Teamsheets'!$H$2:$Z$119,$A178,$CX$3)+CARDS('13-14 Teamsheets'!$H$2:$Z$130,$A178,$CX$3)) &amp; ")"</f>
        <v>0(0)</v>
      </c>
      <c r="CL178" s="28">
        <f t="shared" si="53"/>
        <v>992</v>
      </c>
      <c r="CM178" s="28">
        <f t="shared" si="59"/>
        <v>376</v>
      </c>
      <c r="CN178" s="77">
        <f t="shared" si="54"/>
        <v>1368</v>
      </c>
      <c r="CO178" s="28">
        <f t="shared" si="51"/>
        <v>80.470588235294116</v>
      </c>
      <c r="CP178" s="28">
        <f t="shared" si="52"/>
        <v>0</v>
      </c>
      <c r="CQ178" s="77">
        <f t="shared" si="63"/>
        <v>0</v>
      </c>
      <c r="CS178" s="71">
        <f t="shared" si="48"/>
        <v>87</v>
      </c>
      <c r="CT178" s="83">
        <f t="shared" si="49"/>
        <v>78</v>
      </c>
      <c r="CU178" s="77">
        <f t="shared" si="50"/>
        <v>101</v>
      </c>
    </row>
    <row r="179" spans="1:102" x14ac:dyDescent="0.2">
      <c r="A179" s="26" t="s">
        <v>183</v>
      </c>
      <c r="B179" s="27" t="s">
        <v>1635</v>
      </c>
      <c r="C179" s="27" t="s">
        <v>1635</v>
      </c>
      <c r="D179" s="27">
        <v>0</v>
      </c>
      <c r="E179" s="27" t="s">
        <v>1635</v>
      </c>
      <c r="F179" s="82">
        <v>0</v>
      </c>
      <c r="G179" s="27" t="s">
        <v>1658</v>
      </c>
      <c r="H179" s="27" t="s">
        <v>1635</v>
      </c>
      <c r="I179" s="27">
        <v>0</v>
      </c>
      <c r="J179" s="27" t="s">
        <v>1636</v>
      </c>
      <c r="K179" s="82">
        <v>2706</v>
      </c>
      <c r="L179" s="27" t="s">
        <v>1713</v>
      </c>
      <c r="M179" s="27" t="s">
        <v>1636</v>
      </c>
      <c r="N179" s="27">
        <v>0</v>
      </c>
      <c r="O179" s="27" t="s">
        <v>1636</v>
      </c>
      <c r="P179" s="82">
        <v>1128</v>
      </c>
      <c r="Q179" s="27" t="str">
        <f>(APPS('08-09 Teamsheets'!$H$2:$R$92,$A179,'08-09 Teamsheets'!$C$2:$C$92,Q$1)+APPS('09-10 Teamsheets'!$H$2:$R$98,$A179,'09-10 Teamsheets'!$C$2:$C$98,Q$1)+APPS('10-11 Teamsheets'!$H$2:$R$107,$A179,'10-11 Teamsheets'!$C$2:$C$107,Q$1)+APPS('11-12 Teamsheets'!$H$2:$R$119,$A179,'11-12 Teamsheets'!$C$2:$C$119,Q$1)+APPS('12-13 Teamsheets'!$H$2:$R$126,$A179,'12-13 Teamsheets'!$C$2:$C$126,Q$1)+APPS('13-14 Teamsheets'!$H$2:$R$132,$A179,'13-14 Teamsheets'!$C$2:$C$132,Q$1)+APPS('14-15 Teamsheets'!$H$2:$R$136,$A179,'14-15 Teamsheets'!$C$2:$C$136,Q$1)) &amp; "(" &amp; (SUBS('08-09 Teamsheets'!$S$2:$Z$92,$A179,'08-09 Teamsheets'!$C$2:$C$92,Q$1)+SUBS('09-10 Teamsheets'!$S$2:$Z$98,$A179,'09-10 Teamsheets'!$C$2:$C$98,Q$1)+SUBS('10-11 Teamsheets'!$S$2:$Z$107,$A179,'10-11 Teamsheets'!$C$2:$C$107,Q$1)+SUBS('11-12 Teamsheets'!$S$2:$Z$119,$A179,'11-12 Teamsheets'!$C$2:$C$119,Q$1)+SUBS('12-13 Teamsheets'!$S$2:$Z$126,$A179,'12-13 Teamsheets'!$C$2:$C$126,Q$1)+SUBS('13-14 Teamsheets'!$S$2:$Z$132,$A179,'13-14 Teamsheets'!$C$2:$C$132,Q$1)+SUBS('14-15 Teamsheets'!$S$2:$Z$136,$A179,'14-15 Teamsheets'!$C$2:$C$136,Q$1)) &amp; ")"</f>
        <v>0(0)</v>
      </c>
      <c r="R179" s="27" t="str">
        <f>(GOALS('08-09 Teamsheets'!$H$2:$R$92,$A179,'08-09 Teamsheets'!$C$2:$C$92,Q$1)+GOALS('09-10 Teamsheets'!$H$2:$R$98,$A179,'09-10 Teamsheets'!$C$2:$C$98,Q$1)+GOALS('10-11 Teamsheets'!$H$2:$R$107,$A179,'10-11 Teamsheets'!$C$2:$C$107,Q$1)+GOALS('11-12 Teamsheets'!$H$2:$R$119,$A179,'11-12 Teamsheets'!$C$2:$C$119,Q$1)+GOALS('12-13 Teamsheets'!$H$2:$R$126,$A179,'12-13 Teamsheets'!$C$2:$C$126,Q$1)+GOALS('13-14 Teamsheets'!$H$2:$R$132,$A179,'13-14 Teamsheets'!$C$2:$C$132,Q$1)+GOALS('14-15 Teamsheets'!$H$2:$R$136,$A179,'14-15 Teamsheets'!$C$2:$C$136,Q$1)) &amp; "(" &amp; (GOALS('08-09 Teamsheets'!$S$2:$Z$92,$A179,'08-09 Teamsheets'!$C$2:$C$92,Q$1)+GOALS('09-10 Teamsheets'!$S$2:$Z$98,$A179,'09-10 Teamsheets'!$C$2:$C$98,Q$1)+GOALS('10-11 Teamsheets'!$S$2:$Z$107,$A179,'10-11 Teamsheets'!$C$2:$C$107,Q$1)+GOALS('11-12 Teamsheets'!$S$2:$Z$119,$A179,'11-12 Teamsheets'!$C$2:$C$119,Q$1)+GOALS('12-13 Teamsheets'!$S$2:$Z$126,$A179,'12-13 Teamsheets'!$C$2:$C$126,Q$1)+GOALS('13-14 Teamsheets'!$S$2:$Z$132,$A179,'13-14 Teamsheets'!$C$2:$C$132,Q$1)+GOALS('14-15 Teamsheets'!$S$2:$Z$136,$A179,'14-15 Teamsheets'!$C$2:$C$136,Q$1)) &amp; ")"</f>
        <v>0(0)</v>
      </c>
      <c r="S179" s="27">
        <f>Clean_sheet('08-09 Teamsheets'!$C$2:$H$92,$A179,Q$1)+Clean_sheet('09-10 Teamsheets'!$C$2:$H$98,$A179,Q$1)+Clean_sheet('10-11 Teamsheets'!$C$2:$H$107,$A179,Q$1)+Clean_sheet('11-12 Teamsheets'!$C$2:$H$119,$A179,Q$1)+Clean_sheet('12-13 Teamsheets'!$C$2:$H$126,$A179,Q$1)+Clean_sheet('13-14 Teamsheets'!$C$2:$H$132,$A179,Q$1)+Clean_sheet('14-15 Teamsheets'!$C$2:$H$136,$A179,Q$1)</f>
        <v>0</v>
      </c>
      <c r="T179" s="27" t="str">
        <f>(CARDS('08-09 Teamsheets'!$H$2:$Z$92,$A179,$CX$2,'08-09 Teamsheets'!$C$2:$C$92,Q$1)+CARDS('09-10 Teamsheets'!$H$2:$Z$98,$A179,$CX$2,'09-10 Teamsheets'!$C$2:$C$98,Q$1)+CARDS('10-11 Teamsheets'!$H$2:$Z$107,$A179,$CX$2,'10-11 Teamsheets'!$C$2:$C$107,Q$1)+CARDS('11-12 Teamsheets'!$H$2:$Z$119,$A179,$CX$2,'11-12 Teamsheets'!$C$2:$C$119,Q$1)+CARDS('12-13 Teamsheets'!$H$2:$Z$126,$A179,$CX$2,'12-13 Teamsheets'!$C$2:$C$126,Q$1)+CARDS('13-14 Teamsheets'!$H$2:$Z$132,$A179,$CX$2,'13-14 Teamsheets'!$C$2:$C$132,Q$1)+CARDS('14-15 Teamsheets'!$H$2:$Z$136,$A179,$CX$2,'14-15 Teamsheets'!$C$2:$C$136,Q$1)) &amp; "(" &amp; (CARDS('08-09 Teamsheets'!$H$2:$Z$92,$A179,$CX$3,'08-09 Teamsheets'!$C$2:$C$92,Q$1)+CARDS('09-10 Teamsheets'!$H$2:$Z$98,$A179,$CX$3,'09-10 Teamsheets'!$C$2:$C$98,Q$1)+CARDS('10-11 Teamsheets'!$H$2:$Z$107,$A179,$CX$3,'10-11 Teamsheets'!$C$2:$C$107,Q$1)+CARDS('11-12 Teamsheets'!$H$2:$Z$119,$A179,$CX$3,'11-12 Teamsheets'!$C$2:$C$119,Q$1)+CARDS('12-13 Teamsheets'!$H$2:$Z$126,$A179,$CX$3,'12-13 Teamsheets'!$C$2:$C$126,Q$1)+CARDS('13-14 Teamsheets'!$H$2:$Z$132,$A179,$CX$3,'13-14 Teamsheets'!$C$2:$C$132,Q$1)+CARDS('14-15 Teamsheets'!$H$2:$Z$136,$A179,$CX$3,'14-15 Teamsheets'!$C$2:$C$136,Q$1)) &amp; ")"</f>
        <v>0(0)</v>
      </c>
      <c r="U179" s="82">
        <f>MINS_PLAYED('08-09 Teamsheets'!$H$2:$R$92,$A179,'08-09 Teamsheets'!$C$2:$C$92,Q$1)+MINS_PLAYED('09-10 Teamsheets'!$H$2:$R$98,$A179,'09-10 Teamsheets'!$C$2:$C$98,Q$1)+ MINS_AS_SUB('08-09 Teamsheets'!$S$2:$Z$92,$A179,'08-09 Teamsheets'!$C$2:$C$92,Q$1)+ MINS_AS_SUB('09-10 Teamsheets'!$S$2:$Z$98,$A179,'09-10 Teamsheets'!$C$2:$C$98,Q$1)+MINS_PLAYED('10-11 Teamsheets'!$H$2:$R$107,$A179,'10-11 Teamsheets'!$C$2:$C$107,Q$1)+MINS_AS_SUB('10-11 Teamsheets'!$S$2:$Z$107,$A179,'10-11 Teamsheets'!$C$2:$C$107,Q$1)+MINS_PLAYED('11-12 Teamsheets'!$H$2:$R$119,$A179,'11-12 Teamsheets'!$C$2:$C$119,Q$1)+MINS_AS_SUB('11-12 Teamsheets'!$S$2:$Z$119,$A179,'11-12 Teamsheets'!$C$2:$C$119,Q$1)+MINS_PLAYED('12-13 Teamsheets'!$H$2:$R$126,$A179,'12-13 Teamsheets'!$C$2:$C$126,Q$1)+MINS_AS_SUB('12-13 Teamsheets'!$S$2:$Z$126,$A179,'12-13 Teamsheets'!$C$2:$C$126,Q$1)+MINS_PLAYED('13-14 Teamsheets'!$H$2:$R$132,$A179,'13-14 Teamsheets'!$C$2:$C$132,Q$1)+MINS_AS_SUB('13-14 Teamsheets'!$S$2:$Z$132,$A179,'13-14 Teamsheets'!$C$2:$C$132,Q$1)+MINS_PLAYED('14-15 Teamsheets'!$H$2:$R$136,$A179,'14-15 Teamsheets'!$C$2:$C$136,Q$1)+MINS_AS_SUB('14-15 Teamsheets'!$S$2:$Z$136,$A179,'14-15 Teamsheets'!$C$2:$C$136,Q$1)</f>
        <v>0</v>
      </c>
      <c r="V179" s="27" t="s">
        <v>1635</v>
      </c>
      <c r="W179" s="27" t="s">
        <v>1635</v>
      </c>
      <c r="X179" s="27">
        <v>0</v>
      </c>
      <c r="Y179" s="27" t="s">
        <v>1635</v>
      </c>
      <c r="Z179" s="82">
        <v>0</v>
      </c>
      <c r="AA179" s="27" t="s">
        <v>1635</v>
      </c>
      <c r="AB179" s="27" t="s">
        <v>1635</v>
      </c>
      <c r="AC179" s="27">
        <v>0</v>
      </c>
      <c r="AD179" s="27" t="s">
        <v>1635</v>
      </c>
      <c r="AE179" s="82">
        <v>0</v>
      </c>
      <c r="AF179" s="27" t="s">
        <v>1651</v>
      </c>
      <c r="AG179" s="27" t="s">
        <v>1635</v>
      </c>
      <c r="AH179" s="27">
        <v>0</v>
      </c>
      <c r="AI179" s="27" t="s">
        <v>1636</v>
      </c>
      <c r="AJ179" s="82">
        <v>379</v>
      </c>
      <c r="AK179" s="27" t="s">
        <v>1651</v>
      </c>
      <c r="AL179" s="27" t="s">
        <v>1635</v>
      </c>
      <c r="AM179" s="27">
        <v>0</v>
      </c>
      <c r="AN179" s="27" t="s">
        <v>1635</v>
      </c>
      <c r="AO179" s="82">
        <v>360</v>
      </c>
      <c r="AP179" s="27" t="s">
        <v>1691</v>
      </c>
      <c r="AQ179" s="27" t="s">
        <v>1635</v>
      </c>
      <c r="AR179" s="27">
        <v>0</v>
      </c>
      <c r="AS179" s="27" t="s">
        <v>1635</v>
      </c>
      <c r="AT179" s="82">
        <v>57</v>
      </c>
      <c r="AU179" s="27" t="s">
        <v>1635</v>
      </c>
      <c r="AV179" s="27" t="s">
        <v>1635</v>
      </c>
      <c r="AW179" s="27">
        <v>0</v>
      </c>
      <c r="AX179" s="27" t="s">
        <v>1635</v>
      </c>
      <c r="AY179" s="82">
        <v>0</v>
      </c>
      <c r="AZ179" s="27" t="str">
        <f>(APPS('07-08 Teamsheets'!$H$2:$R$88,$A179,'07-08 Teamsheets'!$C$2:$C$88,AZ$1)+APPS('11-12 Teamsheets'!$H$2:$R$119,$A179,'11-12 Teamsheets'!$C$2:$C$119,AZ$1)+APPS('12-13 Teamsheets'!$H$2:$R$126,$A179,'12-13 Teamsheets'!$C$2:$C$126,AZ$1)+APPS('13-14 Teamsheets'!$H$2:$R$132,$A179,'13-14 Teamsheets'!$C$2:$C$132,AZ$1)+APPS('14-15 Teamsheets'!$H$2:$R$136,$A179,'14-15 Teamsheets'!$C$2:$C$136,AZ$1)) &amp; "(" &amp; (SUBS('07-08 Teamsheets'!$S$2:$Z$88,$A179,'07-08 Teamsheets'!$C$2:$C$88,AZ$1)+SUBS('11-12 Teamsheets'!$S$2:$Z$119,$A179,'11-12 Teamsheets'!$C$2:$C$119,AZ$1)+SUBS('12-13 Teamsheets'!$S$2:$Z$126,$A179,'12-13 Teamsheets'!$C$2:$C$126,AZ$1)+SUBS('13-14 Teamsheets'!$S$2:$Z$132,$A179,'13-14 Teamsheets'!$C$2:$C$132,AZ$1)+SUBS('14-15 Teamsheets'!$S$2:$Z$136,$A179,'14-15 Teamsheets'!$C$2:$C$136,AZ$1)) &amp; ")"</f>
        <v>0(0)</v>
      </c>
      <c r="BA179" s="27" t="str">
        <f>(GOALS('07-08 Teamsheets'!$H$2:$R$88,$A179,'07-08 Teamsheets'!$C$2:$C$88,AZ$1)+GOALS('11-12 Teamsheets'!$H$2:$R$119,$A179,'11-12 Teamsheets'!$C$2:$C$119,AZ$1)+GOALS('12-13 Teamsheets'!$H$2:$R$126,$A179,'12-13 Teamsheets'!$C$2:$C$126,AZ$1)+GOALS('13-14 Teamsheets'!$H$2:$R$132,$A179,'13-14 Teamsheets'!$C$2:$C$132,AZ$1)+GOALS('14-15 Teamsheets'!$H$2:$R$136,$A179,'14-15 Teamsheets'!$C$2:$C$136,AZ$1)) &amp; "(" &amp; (GOALS('07-08 Teamsheets'!$S$2:$Z$88,$A179,'07-08 Teamsheets'!$C$2:$C$88,AZ$1)+GOALS('11-12 Teamsheets'!$S$2:$Z$119,$A179,'11-12 Teamsheets'!$C$2:$C$119,AZ$1)+GOALS('12-13 Teamsheets'!$S$2:$Z$126,$A179,'12-13 Teamsheets'!$C$2:$C$126,AZ$1)+GOALS('13-14 Teamsheets'!$S$2:$Z$132,$A179,'13-14 Teamsheets'!$C$2:$C$132,AZ$1)+GOALS('14-15 Teamsheets'!$S$2:$Z$136,$A179,'14-15 Teamsheets'!$C$2:$C$136,AZ$1)) &amp; ")"</f>
        <v>0(0)</v>
      </c>
      <c r="BB179" s="27">
        <f>Clean_sheet('07-08 Teamsheets'!$C$2:$H$92,$A179,AZ$1)+Clean_sheet('11-12 Teamsheets'!$C$2:$H$119,$A179,AZ$1)+Clean_sheet('12-13 Teamsheets'!$C$2:$H$126,$A179,AZ$1)+Clean_sheet('13-14 Teamsheets'!$C$2:$H$132,$A179,AZ$1)+Clean_sheet('14-15 Teamsheets'!$C$2:$H$136,$A179,AZ$1)</f>
        <v>0</v>
      </c>
      <c r="BC179" s="27" t="str">
        <f>(CARDS('07-08 Teamsheets'!$H$2:$Z$88,$A179,$CX$2,'07-08 Teamsheets'!$C$2:$C$88,AZ$1)+CARDS('11-12 Teamsheets'!$H$2:$Z$119,$A179,$CX$2,'11-12 Teamsheets'!$C$2:$C$119,AZ$1)+CARDS('12-13 Teamsheets'!$H$2:$Z$126,$A179,$CX$2,'12-13 Teamsheets'!$C$2:$C$126,AZ$1)+CARDS('13-14 Teamsheets'!$H$2:$Z$132,$A179,$CX$2,'13-14 Teamsheets'!$C$2:$C$132,AZ$1)+CARDS('14-15 Teamsheets'!$H$2:$Z$136,$A179,$CX$2,'14-15 Teamsheets'!$C$2:$C$136,AZ$1)) &amp; "(" &amp; (CARDS('07-08 Teamsheets'!$H$2:$Z$88,$A179,$CX$3,'07-08 Teamsheets'!$C$2:$C$88,AZ$1)+CARDS('11-12 Teamsheets'!$H$2:$Z$119,$A179,$CX$3,'11-12 Teamsheets'!$C$2:$C$119,AZ$1)+CARDS('12-13 Teamsheets'!$H$2:$Z$126,$A179,$CX$3,'12-13 Teamsheets'!$C$2:$C$126,AZ$1)+CARDS('13-14 Teamsheets'!$H$2:$Z$132,$A179,$CX$3,'13-14 Teamsheets'!$C$2:$C$132,AZ$1)+CARDS('14-15 Teamsheets'!$H$2:$Z$136,$A179,$CX$3,'14-15 Teamsheets'!$C$2:$C$136,AZ$1)) &amp; ")"</f>
        <v>0(0)</v>
      </c>
      <c r="BD179" s="82">
        <f>MINS_PLAYED('07-08 Teamsheets'!$H$2:$R$88,$A179,'07-08 Teamsheets'!$C$2:$C$88,AZ$1)+MINS_PLAYED('11-12 Teamsheets'!$H$2:$R$119,$A179,'11-12 Teamsheets'!$C$2:$C$119,AZ$1)+MINS_PLAYED('12-13 Teamsheets'!$H$2:$R$126,$A179,'12-13 Teamsheets'!$C$2:$C$126,AZ$1)+MINS_PLAYED('13-14 Teamsheets'!$H$2:$R$132,$A179,'13-14 Teamsheets'!$C$2:$C$132,AZ$1)+MINS_PLAYED('14-15 Teamsheets'!$H$2:$R$136,$A179,'14-15 Teamsheets'!$C$2:$C$136,AZ$1)+MINS_AS_SUB('07-08 Teamsheets'!$S$2:$Z$88,$A179,'07-08 Teamsheets'!$C$2:$C$88,AZ$1)+MINS_AS_SUB('11-12 Teamsheets'!$S$2:$Z$119,$A179,'11-12 Teamsheets'!$C$2:$C$119,AZ$1)+MINS_AS_SUB('12-13 Teamsheets'!$S$2:$Z$126,$A179,'12-13 Teamsheets'!$C$2:$C$126,AZ$1)+MINS_AS_SUB('13-14 Teamsheets'!$S$2:$Z$132,$A179,'13-14 Teamsheets'!$C$2:$C$132,AZ$1)+MINS_AS_SUB('14-15 Teamsheets'!$S$2:$Z$136,$A179,'14-15 Teamsheets'!$C$2:$C$136,AZ$1)</f>
        <v>0</v>
      </c>
      <c r="BE179" s="27" t="str">
        <f>(APPS('08-09 Teamsheets'!$H$2:$R$92,$A179,'08-09 Teamsheets'!$C$2:$C$92,BE$1)+APPS('09-10 Teamsheets'!$H$2:$R$98,$A179,'09-10 Teamsheets'!$C$2:$C$98,BE$1)+APPS('10-11 Teamsheets'!$H$2:$R$107,$A179,'10-11 Teamsheets'!$C$2:$C$107,BE$1)+APPS('11-12 Teamsheets'!$H$2:$R$119,$A179,'11-12 Teamsheets'!$C$2:$C$119,BE$1)+APPS('12-13 Teamsheets'!$H$2:$R$126,$A179,'12-13 Teamsheets'!$C$2:$C$126,BE$1)+APPS('13-14 Teamsheets'!$H$2:$R$132,$A179,'13-14 Teamsheets'!$C$2:$C$132,BE$1)+APPS('14-15 Teamsheets'!$H$2:$R$136,$A179,'14-15 Teamsheets'!$C$2:$C$136,BE$1)) &amp; "(" &amp; (SUBS('08-09 Teamsheets'!$S$2:$Z$92,$A179,'08-09 Teamsheets'!$C$2:$C$92,BE$1)+SUBS('09-10 Teamsheets'!$S$2:$Z$98,$A179,'09-10 Teamsheets'!$C$2:$C$98,BE$1)+SUBS('10-11 Teamsheets'!$S$2:$Z$107,$A179,'10-11 Teamsheets'!$C$2:$C$107,BE$1)+SUBS('11-12 Teamsheets'!$S$2:$Z$119,$A179,'11-12 Teamsheets'!$C$2:$C$119,BE$1)+SUBS('12-13 Teamsheets'!$S$2:$Z$126,$A179,'12-13 Teamsheets'!$C$2:$C$126,BE$1)+SUBS('13-14 Teamsheets'!$S$2:$Z$132,$A179,'13-14 Teamsheets'!$C$2:$C$132,BE$1)+SUBS('14-15 Teamsheets'!$S$2:$Z$136,$A179,'14-15 Teamsheets'!$C$2:$C$136,BE$1)) &amp; ")"</f>
        <v>0(0)</v>
      </c>
      <c r="BF179" s="27" t="str">
        <f>(GOALS('08-09 Teamsheets'!$H$2:$R$92,$A179,'08-09 Teamsheets'!$C$2:$C$92,BE$1)+GOALS('09-10 Teamsheets'!$H$2:$R$98,$A179,'09-10 Teamsheets'!$C$2:$C$98,BE$1)+GOALS('10-11 Teamsheets'!$H$2:$R$107,$A179,'10-11 Teamsheets'!$C$2:$C$107,BE$1)+GOALS('11-12 Teamsheets'!$H$2:$R$119,$A179,'11-12 Teamsheets'!$C$2:$C$119,BE$1)+GOALS('12-13 Teamsheets'!$H$2:$R$126,$A179,'12-13 Teamsheets'!$C$2:$C$126,BE$1)+GOALS('13-14 Teamsheets'!$H$2:$R$132,$A179,'13-14 Teamsheets'!$C$2:$C$132,BE$1)+GOALS('14-15 Teamsheets'!$H$2:$R$136,$A179,'14-15 Teamsheets'!$C$2:$C$136,BE$1)) &amp; "(" &amp; (GOALS('08-09 Teamsheets'!$S$2:$Z$92,$A179,'08-09 Teamsheets'!$C$2:$C$92,BE$1)+GOALS('09-10 Teamsheets'!$S$2:$Z$98,$A179,'09-10 Teamsheets'!$C$2:$C$98,BE$1)+GOALS('10-11 Teamsheets'!$S$2:$Z$107,$A179,'10-11 Teamsheets'!$C$2:$C$107,BE$1)+GOALS('11-12 Teamsheets'!$S$2:$Z$119,$A179,'11-12 Teamsheets'!$C$2:$C$119,BE$1)+GOALS('12-13 Teamsheets'!$S$2:$Z$126,$A179,'12-13 Teamsheets'!$C$2:$C$126,BE$1)+GOALS('13-14 Teamsheets'!$S$2:$Z$132,$A179,'13-14 Teamsheets'!$C$2:$C$132,BE$1)+GOALS('14-15 Teamsheets'!$S$2:$Z$136,$A179,'14-15 Teamsheets'!$C$2:$C$136,BE$1)) &amp; ")"</f>
        <v>0(0)</v>
      </c>
      <c r="BG179" s="27">
        <f>Clean_sheet('08-09 Teamsheets'!$C$2:$H$92,$A179,BE$1)+Clean_sheet('09-10 Teamsheets'!$C$2:$H$98,$A179,BE$1)+Clean_sheet('10-11 Teamsheets'!$C$2:$H$107,$A179,BE$1)+Clean_sheet('11-12 Teamsheets'!$C$2:$H$119,$A179,BE$1)+Clean_sheet('12-13 Teamsheets'!$C$2:$H$126,$A179,BE$1)+Clean_sheet('13-14 Teamsheets'!$C$2:$H$132,$A179,BE$1)+Clean_sheet('14-15 Teamsheets'!$C$2:$H$136,$A179,BE$1)</f>
        <v>0</v>
      </c>
      <c r="BH179" s="27" t="str">
        <f>(CARDS('08-09 Teamsheets'!$H$2:$Z$92,$A179,$CX$2,'08-09 Teamsheets'!$C$2:$C$92,BE$1)+CARDS('09-10 Teamsheets'!$H$2:$Z$98,$A179,$CX$2,'09-10 Teamsheets'!$C$2:$C$98,BE$1)+CARDS('10-11 Teamsheets'!$H$2:$Z$107,$A179,$CX$2,'10-11 Teamsheets'!$C$2:$C$107,BE$1)+CARDS('11-12 Teamsheets'!$H$2:$Z$119,$A179,$CX$2,'11-12 Teamsheets'!$C$2:$C$119,BE$1)+CARDS('12-13 Teamsheets'!$H$2:$Z$126,$A179,$CX$2,'12-13 Teamsheets'!$C$2:$C$126,BE$1)+CARDS('13-14 Teamsheets'!$H$2:$Z$132,$A179,$CX$2,'13-14 Teamsheets'!$C$2:$C$132,BE$1)+CARDS('14-15 Teamsheets'!$H$2:$Z$136,$A179,$CX$2,'14-15 Teamsheets'!$C$2:$C$136,BE$1)) &amp; "(" &amp; (CARDS('08-09 Teamsheets'!$H$2:$Z$92,$A179,$CX$3,'08-09 Teamsheets'!$C$2:$C$92,BE$1)+CARDS('09-10 Teamsheets'!$H$2:$Z$98,$A179,$CX$3,'09-10 Teamsheets'!$C$2:$C$98,BE$1)+CARDS('10-11 Teamsheets'!$H$2:$Z$107,$A179,$CX$3,'10-11 Teamsheets'!$C$2:$C$107,BE$1)+CARDS('11-12 Teamsheets'!$H$2:$Z$119,$A179,$CX$3,'11-12 Teamsheets'!$C$2:$C$119,BE$1)+CARDS('12-13 Teamsheets'!$H$2:$Z$126,$A179,$CX$3,'12-13 Teamsheets'!$C$2:$C$126,BE$1)+CARDS('13-14 Teamsheets'!$H$2:$Z$132,$A179,$CX$3,'13-14 Teamsheets'!$C$2:$C$132,BE$1)+CARDS('14-15 Teamsheets'!$H$2:$Z$136,$A179,$CX$3,'14-15 Teamsheets'!$C$2:$C$136,BE$1)) &amp; ")"</f>
        <v>0(0)</v>
      </c>
      <c r="BI179" s="82">
        <f>MINS_PLAYED('08-09 Teamsheets'!$H$2:$R$92,$A179,'08-09 Teamsheets'!$C$2:$C$92,BE$1)+MINS_PLAYED('09-10 Teamsheets'!$H$2:$R$98,$A179,'09-10 Teamsheets'!$C$2:$C$98,BE$1)+ MINS_AS_SUB('08-09 Teamsheets'!$S$2:$Z$92,$A179,'08-09 Teamsheets'!$C$2:$C$92,BE$1)+ MINS_AS_SUB('09-10 Teamsheets'!$S$2:$Z$98,$A179,'09-10 Teamsheets'!$C$2:$C$98,BE$1)+MINS_PLAYED('10-11 Teamsheets'!$H$2:$R$107,$A179,'10-11 Teamsheets'!$C$2:$C$107,BE$1)+MINS_AS_SUB('10-11 Teamsheets'!$S$2:$Z$107,$A179,'10-11 Teamsheets'!$C$2:$C$107,BE$1)+MINS_PLAYED('11-12 Teamsheets'!$H$2:$R$119,$A179,'11-12 Teamsheets'!$C$2:$C$119,BE$1)+MINS_AS_SUB('11-12 Teamsheets'!$S$2:$Z$119,$A179,'11-12 Teamsheets'!$C$2:$C$119,BE$1)+MINS_PLAYED('12-13 Teamsheets'!$H$2:$R$126,$A179,'12-13 Teamsheets'!$C$2:$C$126,BE$1)+MINS_AS_SUB('12-13 Teamsheets'!$S$2:$Z$126,$A179,'12-13 Teamsheets'!$C$2:$C$126,BE$1)+MINS_PLAYED('13-14 Teamsheets'!$H$2:$R$132,$A179,'13-14 Teamsheets'!$C$2:$C$132,BE$1)+MINS_AS_SUB('13-14 Teamsheets'!$S$2:$Z$132,$A179,'13-14 Teamsheets'!$C$2:$C$132,BE$1)+MINS_PLAYED('14-15 Teamsheets'!$H$2:$R$136,$A179,'14-15 Teamsheets'!$C$2:$C$136,BE$1)+MINS_AS_SUB('14-15 Teamsheets'!$S$2:$Z$136,$A179,'14-15 Teamsheets'!$C$2:$C$136,BE$1)</f>
        <v>0</v>
      </c>
      <c r="BJ179" s="27" t="str">
        <f>(APPS('07-08 Teamsheets'!$H$2:$R$88,$A179,'07-08 Teamsheets'!$C$2:$C$88,BJ$1)+APPS('08-09 Teamsheets'!$H$2:$R$92,$A179,'08-09 Teamsheets'!$C$2:$C$92,BJ$1)+APPS('09-10 Teamsheets'!$H$2:$R$98,$A179,'09-10 Teamsheets'!$C$2:$C$98,BJ$1)+APPS('10-11 Teamsheets'!$H$2:$R$106,$A179,'10-11 Teamsheets'!$C$2:$C$106,BJ$1)+APPS('11-12 Teamsheets'!$H$2:$R$119,$A179,'11-12 Teamsheets'!$C$2:$C$119,BJ$1)+APPS('12-13 Teamsheets'!$H$2:$R$126,$A179,'12-13 Teamsheets'!$C$2:$C$126,BJ$1)+APPS('13-14 Teamsheets'!$H$2:$R$132,$A179,'13-14 Teamsheets'!$C$2:$C$132,BJ$1)+APPS('14-15 Teamsheets'!$H$2:$R$136,$A179,'14-15 Teamsheets'!$C$2:$C$136,BJ$1)) &amp; "(" &amp; (SUBS('07-08 Teamsheets'!$S$2:$Z$88,$A179,'07-08 Teamsheets'!$C$2:$C$88,BJ$1)+SUBS('08-09 Teamsheets'!$S$2:$Z$92,$A179,'08-09 Teamsheets'!$C$2:$C$92,BJ$1)+SUBS('09-10 Teamsheets'!$S$2:$Z$98,$A179,'09-10 Teamsheets'!$C$2:$C$98,BJ$1)+SUBS('10-11 Teamsheets'!$S$2:$Z$106,$A179,'10-11 Teamsheets'!$C$2:$C$106,BJ$1)+SUBS('11-12 Teamsheets'!$S$2:$Z$119,$A179,'11-12 Teamsheets'!$C$2:$C$119,BJ$1)+SUBS('12-13 Teamsheets'!$S$2:$Z$126,$A179,'12-13 Teamsheets'!$C$2:$C$126,BJ$1)+SUBS('13-14 Teamsheets'!$S$2:$Z$132,$A179,'13-14 Teamsheets'!$C$2:$C$132,BJ$1)+SUBS('14-15 Teamsheets'!$S$2:$Z$136,$A179,'14-15 Teamsheets'!$C$2:$C$136,BJ$1)) &amp; ")"</f>
        <v>0(0)</v>
      </c>
      <c r="BK179" s="27" t="str">
        <f>(GOALS('07-08 Teamsheets'!$H$2:$R$88,$A179,'07-08 Teamsheets'!$C$2:$C$88,BJ$1)+GOALS('08-09 Teamsheets'!$H$2:$R$92,$A179,'08-09 Teamsheets'!$C$2:$C$92,BJ$1)+GOALS('09-10 Teamsheets'!$H$2:$R$98,$A179,'09-10 Teamsheets'!$C$2:$C$98,BJ$1)+GOALS('10-11 Teamsheets'!$H$2:$R$106,$A179,'10-11 Teamsheets'!$C$2:$C$106,BJ$1)+GOALS('11-12 Teamsheets'!$H$2:$R$119,$A179,'11-12 Teamsheets'!$C$2:$C$119,BJ$1)+GOALS('12-13 Teamsheets'!$H$2:$R$126,$A179,'12-13 Teamsheets'!$C$2:$C$126,BJ$1)+GOALS('13-14 Teamsheets'!$H$2:$R$132,$A179,'13-14 Teamsheets'!$C$2:$C$132,BJ$1)+GOALS('14-15 Teamsheets'!$H$2:$R$136,$A179,'14-15 Teamsheets'!$C$2:$C$136,BJ$1)) &amp; "(" &amp; (GOALS('07-08 Teamsheets'!$S$2:$Z$88,$A179,'07-08 Teamsheets'!$C$2:$C$88,BJ$1)+GOALS('08-09 Teamsheets'!$S$2:$Z$92,$A179,'08-09 Teamsheets'!$C$2:$C$92,BJ$1)+GOALS('09-10 Teamsheets'!$S$2:$Z$98,$A179,'09-10 Teamsheets'!$C$2:$C$98,BJ$1)+GOALS('10-11 Teamsheets'!$S$2:$Z$106,$A179,'10-11 Teamsheets'!$C$2:$C$106,BJ$1)+GOALS('11-12 Teamsheets'!$S$2:$Z$119,$A179,'11-12 Teamsheets'!$C$2:$C$119,BJ$1)+GOALS('12-13 Teamsheets'!$S$2:$Z$126,$A179,'12-13 Teamsheets'!$C$2:$C$126,BJ$1)+GOALS('13-14 Teamsheets'!$S$2:$Z$132,$A179,'13-14 Teamsheets'!$C$2:$C$132,BJ$1)+GOALS('14-15 Teamsheets'!$S$2:$Z$136,$A179,'14-15 Teamsheets'!$C$2:$C$136,BJ$1)) &amp; ")"</f>
        <v>0(0)</v>
      </c>
      <c r="BL179" s="27">
        <f>Clean_sheet('07-08 Teamsheets'!$C$2:$H$92,$A179,BJ$1)+Clean_sheet('08-09 Teamsheets'!$C$2:$H$92,$A179,BJ$1)+Clean_sheet('09-10 Teamsheets'!$C$2:$H$98,$A179,BJ$1)+Clean_sheet('10-11 Teamsheets'!$C$2:$H$106,$A179,BJ$1)+Clean_sheet('11-12 Teamsheets'!$C$2:$H$119,$A179,BJ$1)+Clean_sheet('12-13 Teamsheets'!$C$2:$H$126,$A179,BJ$1)+Clean_sheet('13-14 Teamsheets'!$C$2:$H$132,$A179,BJ$1)+Clean_sheet('14-15 Teamsheets'!$C$2:$H$136,$A179,BJ$1)</f>
        <v>0</v>
      </c>
      <c r="BM179" s="27" t="str">
        <f>(CARDS('07-08 Teamsheets'!$H$2:$Z$88,$A179,$CX$2,'07-08 Teamsheets'!$C$2:$C$88,BJ$1)+CARDS('08-09 Teamsheets'!$H$2:$Z$92,$A179,$CX$2,'08-09 Teamsheets'!$C$2:$C$92,BJ$1)+CARDS('09-10 Teamsheets'!$H$2:$Z$98,$A179,$CX$2,'09-10 Teamsheets'!$C$2:$C$98,BJ$1)+CARDS('10-11 Teamsheets'!$H$2:$Z$106,$A179,$CX$2,'10-11 Teamsheets'!$C$2:$C$106,BJ$1)+CARDS('11-12 Teamsheets'!$H$2:$Z$119,$A179,$CX$2,'11-12 Teamsheets'!$C$2:$C$119,BJ$1)+CARDS('12-13 Teamsheets'!$H$2:$Z$126,$A179,$CX$2,'12-13 Teamsheets'!$C$2:$C$126,BJ$1)+CARDS('13-14 Teamsheets'!$H$2:$Z$132,$A179,$CX$2,'13-14 Teamsheets'!$C$2:$C$132,BJ$1)+CARDS('14-15 Teamsheets'!$H$2:$Z$136,$A179,$CX$2,'14-15 Teamsheets'!$C$2:$C$136,BJ$1)) &amp; "(" &amp; (CARDS('07-08 Teamsheets'!$H$2:$Z$88,$A179,$CX$3,'07-08 Teamsheets'!$C$2:$C$88,BJ$1)+CARDS('08-09 Teamsheets'!$H$2:$Z$92,$A179,$CX$3,'08-09 Teamsheets'!$C$2:$C$92,BJ$1)+CARDS('09-10 Teamsheets'!$H$2:$Z$98,$A179,$CX$3,'09-10 Teamsheets'!$C$2:$C$98,BJ$1)+CARDS('10-11 Teamsheets'!$H$2:$Z$106,$A179,$CX$3,'10-11 Teamsheets'!$C$2:$C$106,BJ$1)+CARDS('11-12 Teamsheets'!$H$2:$Z$119,$A179,$CX$3,'11-12 Teamsheets'!$C$2:$C$119,BJ$1)+CARDS('12-13 Teamsheets'!$H$2:$Z$126,$A179,$CX$3,'12-13 Teamsheets'!$C$2:$C$126,BJ$1)+CARDS('13-14 Teamsheets'!$H$2:$Z$132,$A179,$CX$3,'13-14 Teamsheets'!$C$2:$C$132,BJ$1)+CARDS('14-15 Teamsheets'!$H$2:$Z$136,$A179,$CX$3,'14-15 Teamsheets'!$C$2:$C$136,BJ$1)) &amp; ")"</f>
        <v>0(0)</v>
      </c>
      <c r="BN179" s="82">
        <f>MINS_PLAYED('07-08 Teamsheets'!$H$2:$R$88,$A179,'07-08 Teamsheets'!$C$2:$C$88,BJ$1)+MINS_PLAYED('08-09 Teamsheets'!$H$2:$R$92,$A179,'08-09 Teamsheets'!$C$2:$C$92,BJ$1)+MINS_PLAYED('09-10 Teamsheets'!$H$2:$R$98,$A179,'09-10 Teamsheets'!$C$2:$C$98,BJ$1)+MINS_PLAYED('10-11 Teamsheets'!$H$2:$R$106,$A179,'10-11 Teamsheets'!$C$2:$C$106,BJ$1)+MINS_PLAYED('11-12 Teamsheets'!$H$2:$R$119,$A179,'11-12 Teamsheets'!$C$2:$C$119,BJ$1)+MINS_PLAYED('12-13 Teamsheets'!$H$2:$R$126,$A179,'12-13 Teamsheets'!$C$2:$C$126,BJ$1)+MINS_PLAYED('13-14 Teamsheets'!$H$2:$R$132,$A179,'13-14 Teamsheets'!$C$2:$C$132,BJ$1)+MINS_PLAYED('14-15 Teamsheets'!$H$2:$R$136,$A179,'14-15 Teamsheets'!$C$2:$C$136,BJ$1)+MINS_AS_SUB('07-08 Teamsheets'!$S$2:$Z$88,$A179,'07-08 Teamsheets'!$C$2:$C$88,BJ$1)+MINS_AS_SUB('08-09 Teamsheets'!$S$2:$Z$92,$A179,'08-09 Teamsheets'!$C$2:$C$92,BJ$1)+MINS_AS_SUB('09-10 Teamsheets'!$S$2:$Z$98,$A179,'09-10 Teamsheets'!$C$2:$C$98,BJ$1)+MINS_AS_SUB('10-11 Teamsheets'!$S$2:$Z$106,$A179,'10-11 Teamsheets'!$C$2:$C$106,BJ$1)+MINS_AS_SUB('11-12 Teamsheets'!$S$2:$Z$119,$A179,'11-12 Teamsheets'!$C$2:$C$119,BJ$1)+MINS_AS_SUB('12-13 Teamsheets'!$S$2:$Z$126,$A179,'12-13 Teamsheets'!$C$2:$C$126,BJ$1)+MINS_AS_SUB('13-14 Teamsheets'!$S$2:$Z$132,$A179,'13-14 Teamsheets'!$C$2:$C$132,BJ$1)+MINS_AS_SUB('14-15 Teamsheets'!$S$2:$Z$136,$A179,'14-15 Teamsheets'!$C$2:$C$136,BJ$1)</f>
        <v>0</v>
      </c>
      <c r="BO179" s="27" t="str">
        <f>(APPS('07-08 Teamsheets'!$H$2:$R$88,$A179,'07-08 Teamsheets'!$C$2:$C$88,BO$1)+APPS('08-09 Teamsheets'!$H$2:$R$92,$A179,'08-09 Teamsheets'!$C$2:$C$92,BO$1)+APPS('09-10 Teamsheets'!$H$2:$R$98,$A179,'09-10 Teamsheets'!$C$2:$C$98,BO$1)+APPS('10-11 Teamsheets'!$H$2:$R$106,$A179,'10-11 Teamsheets'!$C$2:$C$106,BO$1)+APPS('11-12 Teamsheets'!$H$2:$R$119,$A179,'11-12 Teamsheets'!$C$2:$C$119,BO$1)+APPS('12-13 Teamsheets'!$H$2:$R$126,$A179,'12-13 Teamsheets'!$C$2:$C$126,BO$1)+APPS('13-14 Teamsheets'!$H$2:$R$132,$A179,'13-14 Teamsheets'!$C$2:$C$132,BO$1)+APPS('14-15 Teamsheets'!$H$2:$R$136,$A179,'14-15 Teamsheets'!$C$2:$C$136,BO$1)) &amp; "(" &amp; (SUBS('07-08 Teamsheets'!$S$2:$Z$88,$A179,'07-08 Teamsheets'!$C$2:$C$88,BO$1)+SUBS('08-09 Teamsheets'!$S$2:$Z$92,$A179,'08-09 Teamsheets'!$C$2:$C$92,BO$1)+SUBS('09-10 Teamsheets'!$S$2:$Z$98,$A179,'09-10 Teamsheets'!$C$2:$C$98,BO$1)+SUBS('10-11 Teamsheets'!$S$2:$Z$106,$A179,'10-11 Teamsheets'!$C$2:$C$106,BO$1)+SUBS('11-12 Teamsheets'!$S$2:$Z$119,$A179,'11-12 Teamsheets'!$C$2:$C$119,BO$1)+SUBS('12-13 Teamsheets'!$S$2:$Z$126,$A179,'12-13 Teamsheets'!$C$2:$C$126,BO$1)+SUBS('13-14 Teamsheets'!$S$2:$Z$132,$A179,'13-14 Teamsheets'!$C$2:$C$132,BO$1)+SUBS('14-15 Teamsheets'!$S$2:$Z$136,$A179,'14-15 Teamsheets'!$C$2:$C$136,BO$1)) &amp; ")"</f>
        <v>2(0)</v>
      </c>
      <c r="BP179" s="27" t="str">
        <f>(GOALS('07-08 Teamsheets'!$H$2:$R$88,$A179,'07-08 Teamsheets'!$C$2:$C$88,BO$1)+GOALS('08-09 Teamsheets'!$H$2:$R$92,$A179,'08-09 Teamsheets'!$C$2:$C$92,BO$1)+GOALS('09-10 Teamsheets'!$H$2:$R$98,$A179,'09-10 Teamsheets'!$C$2:$C$98,BO$1)+GOALS('10-11 Teamsheets'!$H$2:$R$106,$A179,'10-11 Teamsheets'!$C$2:$C$106,BO$1)+GOALS('11-12 Teamsheets'!$H$2:$R$119,$A179,'11-12 Teamsheets'!$C$2:$C$119,BO$1)+GOALS('12-13 Teamsheets'!$H$2:$R$126,$A179,'12-13 Teamsheets'!$C$2:$C$126,BO$1)+GOALS('13-14 Teamsheets'!$H$2:$R$132,$A179,'13-14 Teamsheets'!$C$2:$C$132,BO$1)+GOALS('14-15 Teamsheets'!$H$2:$R$136,$A179,'14-15 Teamsheets'!$C$2:$C$136,BO$1)) &amp; "(" &amp; (GOALS('07-08 Teamsheets'!$S$2:$Z$88,$A179,'07-08 Teamsheets'!$C$2:$C$88,BO$1)+GOALS('08-09 Teamsheets'!$S$2:$Z$92,$A179,'08-09 Teamsheets'!$C$2:$C$92,BO$1)+GOALS('09-10 Teamsheets'!$S$2:$Z$98,$A179,'09-10 Teamsheets'!$C$2:$C$98,BO$1)+GOALS('10-11 Teamsheets'!$S$2:$Z$106,$A179,'10-11 Teamsheets'!$C$2:$C$106,BO$1)+GOALS('11-12 Teamsheets'!$S$2:$Z$119,$A179,'11-12 Teamsheets'!$C$2:$C$119,BO$1)+GOALS('12-13 Teamsheets'!$S$2:$Z$126,$A179,'12-13 Teamsheets'!$C$2:$C$126,BO$1)+GOALS('13-14 Teamsheets'!$S$2:$Z$132,$A179,'13-14 Teamsheets'!$C$2:$C$132,BO$1)+GOALS('14-15 Teamsheets'!$S$2:$Z$136,$A179,'14-15 Teamsheets'!$C$2:$C$136,BO$1)) &amp; ")"</f>
        <v>0(0)</v>
      </c>
      <c r="BQ179" s="27">
        <f>Clean_sheet('07-08 Teamsheets'!$C$2:$H$92,$A179,BO$1)+Clean_sheet('08-09 Teamsheets'!$C$2:$H$92,$A179,BO$1)+Clean_sheet('09-10 Teamsheets'!$C$2:$H$98,$A179,BO$1)+Clean_sheet('10-11 Teamsheets'!$C$2:$H$106,$A179,BO$1)+Clean_sheet('11-12 Teamsheets'!$C$2:$H$119,$A179,BO$1)+Clean_sheet('12-13 Teamsheets'!$C$2:$H$126,$A179,BO$1)+Clean_sheet('13-14 Teamsheets'!$C$2:$H$132,$A179,BO$1)+Clean_sheet('14-15 Teamsheets'!$C$2:$H$136,$A179,BO$1)</f>
        <v>0</v>
      </c>
      <c r="BR179" s="27" t="str">
        <f>(CARDS('07-08 Teamsheets'!$H$2:$Z$88,$A179,$CX$2,'07-08 Teamsheets'!$C$2:$C$88,BO$1)+CARDS('08-09 Teamsheets'!$H$2:$Z$92,$A179,$CX$2,'08-09 Teamsheets'!$C$2:$C$92,BO$1)+CARDS('09-10 Teamsheets'!$H$2:$Z$98,$A179,$CX$2,'09-10 Teamsheets'!$C$2:$C$98,BO$1)+CARDS('10-11 Teamsheets'!$H$2:$Z$106,$A179,$CX$2,'10-11 Teamsheets'!$C$2:$C$106,BO$1)+CARDS('11-12 Teamsheets'!$H$2:$Z$119,$A179,$CX$2,'11-12 Teamsheets'!$C$2:$C$119,BO$1)+CARDS('12-13 Teamsheets'!$H$2:$Z$126,$A179,$CX$2,'12-13 Teamsheets'!$C$2:$C$126,BO$1)+CARDS('13-14 Teamsheets'!$H$2:$Z$132,$A179,$CX$2,'13-14 Teamsheets'!$C$2:$C$132,BO$1)+CARDS('14-15 Teamsheets'!$H$2:$Z$136,$A179,$CX$2,'14-15 Teamsheets'!$C$2:$C$136,BO$1)) &amp; "(" &amp; (CARDS('07-08 Teamsheets'!$H$2:$Z$88,$A179,$CX$3,'07-08 Teamsheets'!$C$2:$C$88,BO$1)+CARDS('08-09 Teamsheets'!$H$2:$Z$92,$A179,$CX$3,'08-09 Teamsheets'!$C$2:$C$92,BO$1)+CARDS('09-10 Teamsheets'!$H$2:$Z$98,$A179,$CX$3,'09-10 Teamsheets'!$C$2:$C$98,BO$1)+CARDS('10-11 Teamsheets'!$H$2:$Z$106,$A179,$CX$3,'10-11 Teamsheets'!$C$2:$C$106,BO$1)+CARDS('11-12 Teamsheets'!$H$2:$Z$119,$A179,$CX$3,'11-12 Teamsheets'!$C$2:$C$119,BO$1)+CARDS('12-13 Teamsheets'!$H$2:$Z$126,$A179,$CX$3,'12-13 Teamsheets'!$C$2:$C$126,BO$1)+CARDS('13-14 Teamsheets'!$H$2:$Z$132,$A179,$CX$3,'13-14 Teamsheets'!$C$2:$C$132,BO$1)+CARDS('14-15 Teamsheets'!$H$2:$Z$136,$A179,$CX$3,'14-15 Teamsheets'!$C$2:$C$136,BO$1)) &amp; ")"</f>
        <v>1(0)</v>
      </c>
      <c r="BS179" s="82">
        <f>MINS_PLAYED('07-08 Teamsheets'!$H$2:$R$88,$A179,'07-08 Teamsheets'!$C$2:$C$88,BO$1)+MINS_PLAYED('08-09 Teamsheets'!$H$2:$R$92,$A179,'08-09 Teamsheets'!$C$2:$C$92,BO$1)+MINS_PLAYED('09-10 Teamsheets'!$H$2:$R$98,$A179,'09-10 Teamsheets'!$C$2:$C$98,BO$1)+MINS_PLAYED('10-11 Teamsheets'!$H$2:$R$106,$A179,'10-11 Teamsheets'!$C$2:$C$106,BO$1)+MINS_PLAYED('11-12 Teamsheets'!$H$2:$R$119,$A179,'11-12 Teamsheets'!$C$2:$C$119,BO$1)+MINS_PLAYED('12-13 Teamsheets'!$H$2:$R$126,$A179,'12-13 Teamsheets'!$C$2:$C$126,BO$1)+MINS_PLAYED('13-14 Teamsheets'!$H$2:$R$132,$A179,'13-14 Teamsheets'!$C$2:$C$132,BO$1)+MINS_PLAYED('14-15 Teamsheets'!$H$2:$R$136,$A179,'14-15 Teamsheets'!$C$2:$C$136,BO$1)+MINS_AS_SUB('07-08 Teamsheets'!$S$2:$Z$88,$A179,'07-08 Teamsheets'!$C$2:$C$88,BO$1)+MINS_AS_SUB('08-09 Teamsheets'!$S$2:$Z$92,$A179,'08-09 Teamsheets'!$C$2:$C$92,BO$1)+MINS_AS_SUB('09-10 Teamsheets'!$S$2:$Z$98,$A179,'09-10 Teamsheets'!$C$2:$C$98,BO$1)+MINS_AS_SUB('10-11 Teamsheets'!$S$2:$Z$106,$A179,'10-11 Teamsheets'!$C$2:$C$106,BO$1)+MINS_AS_SUB('11-12 Teamsheets'!$S$2:$Z$119,$A179,'11-12 Teamsheets'!$C$2:$C$119,BO$1)+MINS_AS_SUB('12-13 Teamsheets'!$S$2:$Z$126,$A179,'12-13 Teamsheets'!$C$2:$C$126,BO$1)+MINS_AS_SUB('13-14 Teamsheets'!$S$2:$Z$132,$A179,'13-14 Teamsheets'!$C$2:$C$132,BO$1)+MINS_AS_SUB('14-15 Teamsheets'!$S$2:$Z$136,$A179,'14-15 Teamsheets'!$C$2:$C$136,BO$1)</f>
        <v>180</v>
      </c>
      <c r="BT179" s="71">
        <f>APPS('05-06 Teamsheets'!$H$2:$R$71,$A179,'05-06 Teamsheets'!$C$2:$C$71,B$1)+SUBS('05-06 Teamsheets'!$S$2:$W$71,$A179,'05-06 Teamsheets'!$C$2:$C$71,B$1)+APPS('06-07 Teamsheets'!$H$2:$R$83,$A179,'06-07 Teamsheets'!$C$2:$C$83,G$1)+SUBS('06-07 Teamsheets'!$S$2:$Z$83,$A179,'06-07 Teamsheets'!$C$2:$C$83,G$1)+APPS('07-08 Teamsheets'!$H$2:$R$88,$A179,'07-08 Teamsheets'!$C$2:$C$88,L$1)+SUBS('07-08 Teamsheets'!$S$2:$Z$88,$A179,'07-08 Teamsheets'!$C$2:$C$88,L$1)+APPS('08-09 Teamsheets'!$H$2:$R$92,$A179,'08-09 Teamsheets'!$C$2:$C$92,Q$1)+SUBS('08-09 Teamsheets'!$S$2:$Z$92,$A179,'08-09 Teamsheets'!$C$2:$C$92,Q$1)+APPS('09-10 Teamsheets'!$H$2:$R$98,$A179,'09-10 Teamsheets'!$C$2:$C$98,Q$1)+SUBS('09-10 Teamsheets'!$S$2:$Z$98,$A179,'09-10 Teamsheets'!$C$2:$C$98,Q$1)+APPS('10-11 Teamsheets'!$H$2:$R$107,$A179,'10-11 Teamsheets'!$C$2:$C$107,Q$1)+SUBS('10-11 Teamsheets'!$S$2:$Z$107,$A179,'10-11 Teamsheets'!$C$2:$C$107,Q$1)+APPS('11-12 Teamsheets'!$H$2:$R$119,$A179,'11-12 Teamsheets'!$C$2:$C$119,Q$1)+SUBS('11-12 Teamsheets'!$S$2:$Z$119,$A179,'11-12 Teamsheets'!$C$2:$C$119,Q$1)+APPS('12-13 Teamsheets'!$H$2:$R$126,$A179,'12-13 Teamsheets'!$C$2:$C$126,Q$1)+SUBS('12-13 Teamsheets'!$S$2:$Z$126,$A179,'12-13 Teamsheets'!$C$2:$C$126,Q$1)+APPS('13-14 Teamsheets'!$H$2:$R$132,$A179,'13-14 Teamsheets'!$C$2:$C$132,Q$1)+SUBS('13-14 Teamsheets'!$S$2:$Z$132,$A179,'13-14 Teamsheets'!$C$2:$C$132,Q$1)+APPS('14-15 Teamsheets'!$H$2:$R$136,$A179,'14-15 Teamsheets'!$C$2:$C$136,Q$1)+SUBS('14-15 Teamsheets'!$S$2:$Z$136,$A179,'14-15 Teamsheets'!$C$2:$C$136,Q$1)</f>
        <v>45</v>
      </c>
      <c r="BU179" s="132">
        <v>9</v>
      </c>
      <c r="BV179" s="27">
        <f>APPS('07-08 Teamsheets'!$H$2:$R$88,$A179,'07-08 Teamsheets'!$C$2:$C$88,AZ$1)+SUBS('07-08 Teamsheets'!$S$2:$Z$88,$A179,'07-08 Teamsheets'!$C$2:$C$88,AZ$1)+APPS('11-12 Teamsheets'!$H$2:$R$119,$A179,'11-12 Teamsheets'!$C$2:$C$119,AZ$1)+SUBS('11-12 Teamsheets'!$S$2:$Z$119,$A179,'11-12 Teamsheets'!$C$2:$C$119,AZ$1)+APPS('12-13 Teamsheets'!$H$2:$R$126,$A179,'12-13 Teamsheets'!$C$2:$C$126,AZ$1)+SUBS('12-13 Teamsheets'!$S$2:$Z$126,$A179,'12-13 Teamsheets'!$C$2:$C$126,AZ$1)+APPS('13-14 Teamsheets'!$H$2:$R$132,$A179,'13-14 Teamsheets'!$C$2:$C$132,AZ$1)+SUBS('13-14 Teamsheets'!$S$2:$Z$132,$A179,'13-14 Teamsheets'!$C$2:$C$132,AZ$1)+APPS('14-15 Teamsheets'!$H$2:$R$136,$A179,'14-15 Teamsheets'!$C$2:$C$136,AZ$1)+SUBS('14-15 Teamsheets'!$S$2:$Z$136,$A179,'14-15 Teamsheets'!$C$2:$C$136,AZ$1)+APPS('08-09 Teamsheets'!$H$2:$R$92,$A179,'08-09 Teamsheets'!$C$2:$C$92,BE$1)+APPS('09-10 Teamsheets'!$H$2:$R$98,$A179,'09-10 Teamsheets'!$C$2:$C$98,BE$1)+SUBS('08-09 Teamsheets'!$S$2:$Z$92,$A179,'08-09 Teamsheets'!$C$2:$C$92,BE$1)+SUBS('09-10 Teamsheets'!$S$2:$Z$98,$A179,'09-10 Teamsheets'!$C$2:$C$98,BE$1)+APPS('10-11 Teamsheets'!$H$2:$R$107,$A179,'10-11 Teamsheets'!$C$2:$C$107,BE$1)+SUBS('10-11 Teamsheets'!$S$2:$Z$107,$A179,'10-11 Teamsheets'!$C$2:$C$107,BE$1)+APPS('11-12 Teamsheets'!$H$2:$R$119,$A179,'11-12 Teamsheets'!$C$2:$C$119,BE$1)+SUBS('11-12 Teamsheets'!$S$2:$Z$119,$A179,'11-12 Teamsheets'!$C$2:$C$119,BE$1)+APPS('12-13 Teamsheets'!$H$2:$R$126,$A179,'12-13 Teamsheets'!$C$2:$C$126,BE$1)+SUBS('12-13 Teamsheets'!$S$2:$Z$126,$A179,'12-13 Teamsheets'!$C$2:$C$126,BE$1)+APPS('13-14 Teamsheets'!$H$2:$R$132,$A179,'13-14 Teamsheets'!$C$2:$C$132,BE$1)+SUBS('13-14 Teamsheets'!$S$2:$Z$132,$A179,'13-14 Teamsheets'!$C$2:$C$132,BE$1)+APPS('14-15 Teamsheets'!$H$2:$R$136,$A179,'14-15 Teamsheets'!$C$2:$C$136,BE$1)+SUBS('14-15 Teamsheets'!$S$2:$Z$136,$A179,'14-15 Teamsheets'!$C$2:$C$136,BE$1)</f>
        <v>0</v>
      </c>
      <c r="BW179" s="27">
        <f>APPS('07-08 Teamsheets'!$H$2:$R$88,$A179,'07-08 Teamsheets'!$C$2:$C$88,BJ$1)+APPS('08-09 Teamsheets'!$H$2:$R$92,$A179,'08-09 Teamsheets'!$C$2:$C$92,BJ$1)+APPS('09-10 Teamsheets'!$H$2:$R$98,$A179,'09-10 Teamsheets'!$C$2:$C$98,BJ$1)+SUBS('07-08 Teamsheets'!$S$2:$Z$88,$A179,'07-08 Teamsheets'!$C$2:$C$88,BJ$1)+SUBS('08-09 Teamsheets'!$S$2:$Z$92,$A179,'08-09 Teamsheets'!$C$2:$C$92,BJ$1)+SUBS('09-10 Teamsheets'!$S$2:$Z$98,$A179,'09-10 Teamsheets'!$C$2:$C$98,BJ$1)+APPS('10-11 Teamsheets'!$H$2:$R$107,$A179,'10-11 Teamsheets'!$C$2:$C$107,BJ$1)+SUBS('10-11 Teamsheets'!$S$2:$Z$107,$A179,'10-11 Teamsheets'!$C$2:$C$107,BJ$1)+APPS('11-12 Teamsheets'!$H$2:$R$119,$A179,'11-12 Teamsheets'!$C$2:$C$119,BJ$1)+SUBS('11-12 Teamsheets'!$S$2:$Z$111,$A179,'11-12 Teamsheets'!$C$2:$C$119,BJ$1)+APPS('12-13 Teamsheets'!$H$2:$R$126,$A179,'12-13 Teamsheets'!$C$2:$C$126,BJ$1)+SUBS('12-13 Teamsheets'!$S$2:$Z$118,$A179,'12-13 Teamsheets'!$C$2:$C$126,BJ$1)+APPS('13-14 Teamsheets'!$H$2:$R$132,$A179,'13-14 Teamsheets'!$C$2:$C$132,BJ$1)+SUBS('13-14 Teamsheets'!$S$2:$Z$124,$A179,'13-14 Teamsheets'!$C$2:$C$132,BJ$1)+APPS('14-15 Teamsheets'!$H$2:$R$136,$A179,'14-15 Teamsheets'!$C$2:$C$136,BJ$1)+SUBS('14-15 Teamsheets'!$S$2:$Z$128,$A179,'14-15 Teamsheets'!$C$2:$C$136,BJ$1)</f>
        <v>0</v>
      </c>
      <c r="BX179" s="27">
        <f>APPS('07-08 Teamsheets'!$H$2:$R$88,$A179,'07-08 Teamsheets'!$C$2:$C$88,BO$1)+APPS('08-09 Teamsheets'!$H$2:$R$92,$A179,'08-09 Teamsheets'!$C$2:$C$92,BO$1)+APPS('09-10 Teamsheets'!$H$2:$R$98,$A179,'09-10 Teamsheets'!$C$2:$C$98,BO$1)+SUBS('07-08 Teamsheets'!$S$2:$Z$88,$A179,'07-08 Teamsheets'!$C$2:$C$88,BO$1)+SUBS('08-09 Teamsheets'!$S$2:$Z$92,$A179,'08-09 Teamsheets'!$C$2:$C$92,BO$1)+SUBS('09-10 Teamsheets'!$S$2:$Z$98,$A179,'09-10 Teamsheets'!$C$2:$C$98,BO$1)+APPS('10-11 Teamsheets'!$H$2:$R$107,$A179,'10-11 Teamsheets'!$C$2:$C$107,BO$1)+SUBS('10-11 Teamsheets'!$S$2:$Z$107,$A179,'10-11 Teamsheets'!$C$2:$C$107,BO$1)+APPS('11-12 Teamsheets'!$H$2:$R$119,$A179,'11-12 Teamsheets'!$C$2:$C$119,BO$1)+SUBS('11-12 Teamsheets'!$S$2:$Z$119,$A179,'11-12 Teamsheets'!$C$2:$C$119,BO$1)+APPS('12-13 Teamsheets'!$H$2:$R$126,$A179,'12-13 Teamsheets'!$C$2:$C$126,BO$1)+SUBS('12-13 Teamsheets'!$S$2:$Z$126,$A179,'12-13 Teamsheets'!$C$2:$C$126,BO$1)+APPS('13-14 Teamsheets'!$H$2:$R$132,$A179,'13-14 Teamsheets'!$C$2:$C$132,BO$1)+SUBS('13-14 Teamsheets'!$S$2:$Z$132,$A179,'13-14 Teamsheets'!$C$2:$C$132,BO$1)+APPS('14-15 Teamsheets'!$H$2:$R$136,$A179,'14-15 Teamsheets'!$C$2:$C$136,BO$1)+SUBS('14-15 Teamsheets'!$S$2:$Z$136,$A179,'14-15 Teamsheets'!$C$2:$C$136,BO$1)</f>
        <v>2</v>
      </c>
      <c r="BY179" s="28">
        <f t="shared" si="55"/>
        <v>11</v>
      </c>
      <c r="BZ179" s="27" t="str">
        <f>(APPS('05-06 Teamsheets'!$H$2:$R$71,$A179) + APPS('06-07 Teamsheets'!$H$2:$R$83,$A179) +APPS('07-08 Teamsheets'!$H$2:$R$88,$A179) + APPS('08-09 Teamsheets'!$H$2:$R$92,$A179)+APPS('09-10 Teamsheets'!$H$2:$R$98,$A179)+APPS('10-11 Teamsheets'!$H$2:$R$107,$A179)+APPS('11-12 Teamsheets'!$H$2:$R$119,$A179)+APPS('12-13 Teamsheets'!$H$2:$R$126,$A179)+APPS('13-14 Teamsheets'!$H$2:$R$132,$A179)+APPS('14-15 Teamsheets'!$H$2:$R$136,$A179)) &amp; "(" &amp; (SUBS('05-06 Teamsheets'!$S$2:$W$71,$A179)+SUBS('06-07 Teamsheets'!$S$2:$Z$83,$A179)+SUBS('07-08 Teamsheets'!$S$2:$Z$88,$A179) +SUBS('08-09 Teamsheets'!$S$2:$Z$92,$A179)+SUBS('09-10 Teamsheets'!$S$2:$Z$98,$A179)+SUBS('10-11 Teamsheets'!$S$2:$Z$107,$A179)+SUBS('11-12 Teamsheets'!$S$2:$Z$119,$A179)+SUBS('12-13 Teamsheets'!$S$2:$Z$126,$A179)+SUBS('13-14 Teamsheets'!$S$2:$Z$132,$A179)+SUBS('14-15 Teamsheets'!$S$2:$Z$136,$A179)) &amp; ")"</f>
        <v>55(1)</v>
      </c>
      <c r="CA179" s="28">
        <f t="shared" si="56"/>
        <v>56</v>
      </c>
      <c r="CB179" s="71">
        <f>GOALS('05-06 Teamsheets'!$H$2:$W$71,$A179,'05-06 Teamsheets'!$C$2:$C$71,B$1)+GOALS('06-07 Teamsheets'!$H$2:$Z$83,$A179,'06-07 Teamsheets'!$C$2:$C$83,G$1)+GOALS('07-08 Teamsheets'!$H$2:$Z$88,$A179,'07-08 Teamsheets'!$C$2:$C$88,L$1)+GOALS('08-09 Teamsheets'!$H$2:$Z$92,$A179,'08-09 Teamsheets'!$C$2:$C$92,Q$1)+GOALS('09-10 Teamsheets'!$H$2:$Z$98,$A179,'09-10 Teamsheets'!$C$2:$C$98,Q$1)+GOALS('10-11 Teamsheets'!$H$2:$Z$107,$A179,'10-11 Teamsheets'!$C$2:$C$107,Q$1)+GOALS('11-12 Teamsheets'!$H$2:$Z$119,$A179,'11-12 Teamsheets'!$C$2:$C$119,Q$1)+GOALS('12-13 Teamsheets'!$H$2:$Z$126,$A179,'12-13 Teamsheets'!$C$2:$C$126,Q$1)+GOALS('13-14 Teamsheets'!$H$2:$Z$132,$A179,'13-14 Teamsheets'!$C$2:$C$132,Q$1)+GOALS('14-15 Teamsheets'!$H$2:$Z$136,$A179,'14-15 Teamsheets'!$C$2:$C$136,Q$1)</f>
        <v>1</v>
      </c>
      <c r="CC179" s="27">
        <f>GOALS('05-06 Teamsheets'!$H$2:$W$71,$A179,'05-06 Teamsheets'!$C$2:$C$71,V$1)+GOALS('05-06 Teamsheets'!$H$2:$W$71,$A179,'05-06 Teamsheets'!$C$2:$C$71,AA$1)+GOALS('06-07 Teamsheets'!$H$2:$Z$83,$A179,'06-07 Teamsheets'!$C$2:$C$83,AF$1)+GOALS('06-07 Teamsheets'!$H$2:$Z$83,$A179,'06-07 Teamsheets'!$C$2:$C$83,AK$1)+GOALS('07-08 Teamsheets'!$H$2:$Z$88,$A179,'07-08 Teamsheets'!$C$2:$C$88,AP$1)+GOALS('07-08 Teamsheets'!$H$2:$Z$88,$A179,'07-08 Teamsheets'!$C$2:$C$88,AU$1)+GOALS('07-08 Teamsheets'!$H$2:$Z$88,$A179,'07-08 Teamsheets'!$C$2:$C$88,AZ$1)+GOALS('11-12 Teamsheets'!$H$2:$Z$119,$A179,'11-12 Teamsheets'!$C$2:$C$119,AZ$1)+GOALS('12-13 Teamsheets'!$H$2:$Z$120,$A179,'12-13 Teamsheets'!$C$2:$C$120,AZ$1)+GOALS('13-14 Teamsheets'!$H$2:$Z$126,$A179,'13-14 Teamsheets'!$C$2:$C$126,AZ$1)+GOALS('14-15 Teamsheets'!$H$2:$Z$130,$A179,'14-15 Teamsheets'!$C$2:$C$130,AZ$1)+GOALS('08-09 Teamsheets'!$H$2:$Z$92,$A179,'08-09 Teamsheets'!$C$2:$C$92,BE$1)+GOALS('09-10 Teamsheets'!$H$2:$Z$98,$A179,'09-10 Teamsheets'!$C$2:$C$98,BE$1)+GOALS('10-11 Teamsheets'!$H$2:$Z$107,$A179,'10-11 Teamsheets'!$C$2:$C$107,BE$1)+GOALS('11-12 Teamsheets'!$H$2:$Z$119,$A179,'11-12 Teamsheets'!$C$2:$C$119,BE$1)+GOALS('12-13 Teamsheets'!$H$2:$Z$126,$A179,'12-13 Teamsheets'!$C$2:$C$126,BE$1)+GOALS('13-14 Teamsheets'!$H$2:$Z$132,$A179,'13-14 Teamsheets'!$C$2:$C$132,BE$1)+GOALS('14-15 Teamsheets'!$H$2:$Z$136,$A179,'14-15 Teamsheets'!$C$2:$C$136,BE$1)</f>
        <v>0</v>
      </c>
      <c r="CD179" s="27">
        <f>GOALS('07-08 Teamsheets'!$H$2:$Z$88,$A179,'07-08 Teamsheets'!$C$2:$C$88,BJ$1)
+GOALS('08-09 Teamsheets'!$H$2:$Z$92,$A179,'08-09 Teamsheets'!$C$2:$C$92,BJ$1)
+GOALS('09-10 Teamsheets'!$H$2:$Z$98,$A179,'09-10 Teamsheets'!$C$2:$C$98,BJ$1)
+GOALS('10-11 Teamsheets'!$H$2:$Z$107,$A179,'10-11 Teamsheets'!$C$2:$C$107,BJ$1)
+GOALS('11-12 Teamsheets'!$H$2:$Z$119,$A179,'11-12 Teamsheets'!$C$2:$C$119,BJ$1)
+GOALS('12-13 Teamsheets'!$H$2:$Z$124,$A179,'12-13 Teamsheets'!$C$2:$C$124,BJ$1)+GOALS('13-14 Teamsheets'!$H$2:$Z$130,$A179,'13-14 Teamsheets'!$C$2:$C$130,BJ$1)+GOALS('14-15 Teamsheets'!$H$2:$Z$134,$A179,'14-15 Teamsheets'!$C$2:$C$134,BJ$1)
+GOALS('07-08 Teamsheets'!$H$2:$Z$88,$A179,'07-08 Teamsheets'!$C$2:$C$88,BO$1)
+GOALS('08-09 Teamsheets'!$H$2:$Z$92,$A179,'08-09 Teamsheets'!$C$2:$C$92,BO$1)
+GOALS('09-10 Teamsheets'!$H$2:$Z$98,$A179,'09-10 Teamsheets'!$C$2:$C$98,BO$1)
+GOALS('10-11 Teamsheets'!$H$2:$Z$107,$A179,'10-11 Teamsheets'!$C$2:$C$107,BO$1)
+GOALS('11-12 Teamsheets'!$H$2:$Z$119,$A179,'11-12 Teamsheets'!$C$2:$C$119,BO$1)
+GOALS('12-13 Teamsheets'!$H$2:$Z$126,$A179,'12-13 Teamsheets'!$C$2:$C$126,BO$1)+GOALS('13-14 Teamsheets'!$H$2:$Z$132,$A179,'13-14 Teamsheets'!$C$2:$C$132,BO$1)+GOALS('14-15 Teamsheets'!$H$2:$Z$136,$A179,'14-15 Teamsheets'!$C$2:$C$136,BO$1)</f>
        <v>0</v>
      </c>
      <c r="CE179" s="28">
        <f t="shared" si="57"/>
        <v>0</v>
      </c>
      <c r="CF179" s="27" t="str">
        <f>(GOALS('05-06 Teamsheets'!$H$2:$R$71,$A179) +GOALS('06-07 Teamsheets'!$H$2:$R$83,$A179) +  GOALS('07-08 Teamsheets'!$H$2:$R$88,$A179) + GOALS('08-09 Teamsheets'!$H$2:$R$92,$A179)+GOALS('09-10 Teamsheets'!$H$2:$R$98,$A179)+GOALS('10-11 Teamsheets'!$H$2:$R$107,$A179)+GOALS('11-12 Teamsheets'!$H$2:$R$119,$A179)+GOALS('12-13 Teamsheets'!$H$2:$R$126,$A179)+GOALS('13-14 Teamsheets'!$H$2:$R$132,$A179)+GOALS('14-15 Teamsheets'!$H$2:$R$136,$A179)) &amp; "(" &amp; (GOALS('05-06 Teamsheets'!$S$2:$W$71,$A179)+GOALS('06-07 Teamsheets'!$S$2:$Z$83,$A179)+GOALS('07-08 Teamsheets'!$S$2:$Z$88,$A179)+GOALS('08-09 Teamsheets'!$S$2:$Z$92,$A179)+GOALS('09-10 Teamsheets'!$S$2:$Z$98,$A179)+GOALS('10-11 Teamsheets'!$S$2:$Z$107,$A179)+GOALS('11-12 Teamsheets'!$S$2:$Z$119,$A179)+GOALS('12-13 Teamsheets'!$S$2:$Z$126,$A179)+GOALS('13-14 Teamsheets'!$S$2:$Z$132,$A179)+GOALS('14-15 Teamsheets'!$S$2:$Z$136,$A179)) &amp; ")"</f>
        <v>1(0)</v>
      </c>
      <c r="CG179" s="28">
        <f t="shared" si="58"/>
        <v>1</v>
      </c>
      <c r="CH179" s="71">
        <f t="shared" si="60"/>
        <v>0</v>
      </c>
      <c r="CI179" s="83">
        <f t="shared" si="61"/>
        <v>0</v>
      </c>
      <c r="CJ179" s="77">
        <f t="shared" si="62"/>
        <v>0</v>
      </c>
      <c r="CK179" s="74" t="str">
        <f>(CARDS('05-06 Teamsheets'!$H$2:$W$71,$A179,$CX$2)+CARDS('06-07 Teamsheets'!$H$2:$Z$83,$A179,$CX$2)+CARDS('07-08 Teamsheets'!$H$2:$Z$88,$A179,$CX$2)+CARDS('08-09 Teamsheets'!$H$2:$Z$92,$A179,$CX$2)+CARDS('09-10 Teamsheets'!$H$2:$Z$98,$A179,$CX$2)+CARDS('10-11 Teamsheets'!$H$2:$Z$107,$A179,$CX$2)+CARDS('11-12 Teamsheets'!$H$2:$Z$119,$A179,$CX$2)+CARDS('12-13 Teamsheets'!$H$2:$Z$126,$A179,$CX$2)+CARDS('13-14 Teamsheets'!$H$2:$Z$130,$A179,$CX$2)) &amp; "(" &amp; (CARDS('05-06 Teamsheets'!$H$2:$W$71,$A179,$CX$3)+CARDS('06-07 Teamsheets'!$H$2:$Z$83,$A179,$CX$3)+CARDS('07-08 Teamsheets'!$H$2:$Z$88,$A179,$CX$3)+CARDS('08-09 Teamsheets'!$H$2:$Z$92,$A179,$CX$3)+CARDS('09-10 Teamsheets'!$H$2:$Z$98,$A179,$CX$3)+CARDS('10-11 Teamsheets'!$H$2:$Z$107,$A179,$CX$3)+CARDS('11-12 Teamsheets'!$H$2:$Z$119,$A179,$CX$3)+CARDS('13-14 Teamsheets'!$H$2:$Z$130,$A179,$CX$3)) &amp; ")"</f>
        <v>4(0)</v>
      </c>
      <c r="CL179" s="28">
        <f t="shared" si="53"/>
        <v>3834</v>
      </c>
      <c r="CM179" s="28">
        <f t="shared" si="59"/>
        <v>976</v>
      </c>
      <c r="CN179" s="77">
        <f t="shared" si="54"/>
        <v>4810</v>
      </c>
      <c r="CO179" s="28">
        <f t="shared" si="51"/>
        <v>85.892857142857139</v>
      </c>
      <c r="CP179" s="28">
        <f t="shared" si="52"/>
        <v>1.7857142857142856E-2</v>
      </c>
      <c r="CQ179" s="77">
        <f t="shared" si="63"/>
        <v>4810</v>
      </c>
      <c r="CS179" s="71">
        <f t="shared" si="48"/>
        <v>36</v>
      </c>
      <c r="CT179" s="83">
        <f t="shared" si="49"/>
        <v>29</v>
      </c>
      <c r="CU179" s="77">
        <f t="shared" si="50"/>
        <v>74</v>
      </c>
    </row>
    <row r="180" spans="1:102" x14ac:dyDescent="0.2">
      <c r="A180" s="112" t="s">
        <v>3263</v>
      </c>
      <c r="B180" s="27" t="s">
        <v>1635</v>
      </c>
      <c r="C180" s="27" t="s">
        <v>1635</v>
      </c>
      <c r="D180" s="27">
        <v>0</v>
      </c>
      <c r="E180" s="27" t="s">
        <v>1635</v>
      </c>
      <c r="F180" s="82">
        <v>0</v>
      </c>
      <c r="G180" s="27" t="s">
        <v>1635</v>
      </c>
      <c r="H180" s="27" t="s">
        <v>1635</v>
      </c>
      <c r="I180" s="27">
        <v>0</v>
      </c>
      <c r="J180" s="27" t="s">
        <v>1635</v>
      </c>
      <c r="K180" s="82">
        <v>0</v>
      </c>
      <c r="L180" s="27" t="s">
        <v>1635</v>
      </c>
      <c r="M180" s="27" t="s">
        <v>1635</v>
      </c>
      <c r="N180" s="27">
        <v>0</v>
      </c>
      <c r="O180" s="27" t="s">
        <v>1635</v>
      </c>
      <c r="P180" s="82">
        <v>0</v>
      </c>
      <c r="Q180" s="27" t="str">
        <f>(APPS('08-09 Teamsheets'!$H$2:$R$92,$A180,'08-09 Teamsheets'!$C$2:$C$92,Q$1)+APPS('09-10 Teamsheets'!$H$2:$R$98,$A180,'09-10 Teamsheets'!$C$2:$C$98,Q$1)+APPS('10-11 Teamsheets'!$H$2:$R$107,$A180,'10-11 Teamsheets'!$C$2:$C$107,Q$1)+APPS('11-12 Teamsheets'!$H$2:$R$119,$A180,'11-12 Teamsheets'!$C$2:$C$119,Q$1)+APPS('12-13 Teamsheets'!$H$2:$R$126,$A180,'12-13 Teamsheets'!$C$2:$C$126,Q$1)+APPS('13-14 Teamsheets'!$H$2:$R$132,$A180,'13-14 Teamsheets'!$C$2:$C$132,Q$1)+APPS('14-15 Teamsheets'!$H$2:$R$136,$A180,'14-15 Teamsheets'!$C$2:$C$136,Q$1)) &amp; "(" &amp; (SUBS('08-09 Teamsheets'!$S$2:$Z$92,$A180,'08-09 Teamsheets'!$C$2:$C$92,Q$1)+SUBS('09-10 Teamsheets'!$S$2:$Z$98,$A180,'09-10 Teamsheets'!$C$2:$C$98,Q$1)+SUBS('10-11 Teamsheets'!$S$2:$Z$107,$A180,'10-11 Teamsheets'!$C$2:$C$107,Q$1)+SUBS('11-12 Teamsheets'!$S$2:$Z$119,$A180,'11-12 Teamsheets'!$C$2:$C$119,Q$1)+SUBS('12-13 Teamsheets'!$S$2:$Z$126,$A180,'12-13 Teamsheets'!$C$2:$C$126,Q$1)+SUBS('13-14 Teamsheets'!$S$2:$Z$132,$A180,'13-14 Teamsheets'!$C$2:$C$132,Q$1)+SUBS('14-15 Teamsheets'!$S$2:$Z$136,$A180,'14-15 Teamsheets'!$C$2:$C$136,Q$1)) &amp; ")"</f>
        <v>0(0)</v>
      </c>
      <c r="R180" s="27" t="str">
        <f>(GOALS('08-09 Teamsheets'!$H$2:$R$92,$A180,'08-09 Teamsheets'!$C$2:$C$92,Q$1)+GOALS('09-10 Teamsheets'!$H$2:$R$98,$A180,'09-10 Teamsheets'!$C$2:$C$98,Q$1)+GOALS('10-11 Teamsheets'!$H$2:$R$107,$A180,'10-11 Teamsheets'!$C$2:$C$107,Q$1)+GOALS('11-12 Teamsheets'!$H$2:$R$119,$A180,'11-12 Teamsheets'!$C$2:$C$119,Q$1)+GOALS('12-13 Teamsheets'!$H$2:$R$126,$A180,'12-13 Teamsheets'!$C$2:$C$126,Q$1)+GOALS('13-14 Teamsheets'!$H$2:$R$132,$A180,'13-14 Teamsheets'!$C$2:$C$132,Q$1)+GOALS('14-15 Teamsheets'!$H$2:$R$136,$A180,'14-15 Teamsheets'!$C$2:$C$136,Q$1)) &amp; "(" &amp; (GOALS('08-09 Teamsheets'!$S$2:$Z$92,$A180,'08-09 Teamsheets'!$C$2:$C$92,Q$1)+GOALS('09-10 Teamsheets'!$S$2:$Z$98,$A180,'09-10 Teamsheets'!$C$2:$C$98,Q$1)+GOALS('10-11 Teamsheets'!$S$2:$Z$107,$A180,'10-11 Teamsheets'!$C$2:$C$107,Q$1)+GOALS('11-12 Teamsheets'!$S$2:$Z$119,$A180,'11-12 Teamsheets'!$C$2:$C$119,Q$1)+GOALS('12-13 Teamsheets'!$S$2:$Z$126,$A180,'12-13 Teamsheets'!$C$2:$C$126,Q$1)+GOALS('13-14 Teamsheets'!$S$2:$Z$132,$A180,'13-14 Teamsheets'!$C$2:$C$132,Q$1)+GOALS('14-15 Teamsheets'!$S$2:$Z$136,$A180,'14-15 Teamsheets'!$C$2:$C$136,Q$1)) &amp; ")"</f>
        <v>0(0)</v>
      </c>
      <c r="S180" s="27">
        <f>Clean_sheet('08-09 Teamsheets'!$C$2:$H$92,$A180,Q$1)+Clean_sheet('09-10 Teamsheets'!$C$2:$H$98,$A180,Q$1)+Clean_sheet('10-11 Teamsheets'!$C$2:$H$107,$A180,Q$1)+Clean_sheet('11-12 Teamsheets'!$C$2:$H$119,$A180,Q$1)+Clean_sheet('12-13 Teamsheets'!$C$2:$H$126,$A180,Q$1)+Clean_sheet('13-14 Teamsheets'!$C$2:$H$132,$A180,Q$1)+Clean_sheet('14-15 Teamsheets'!$C$2:$H$136,$A180,Q$1)</f>
        <v>0</v>
      </c>
      <c r="T180" s="27" t="str">
        <f>(CARDS('08-09 Teamsheets'!$H$2:$Z$92,$A180,$CX$2,'08-09 Teamsheets'!$C$2:$C$92,Q$1)+CARDS('09-10 Teamsheets'!$H$2:$Z$98,$A180,$CX$2,'09-10 Teamsheets'!$C$2:$C$98,Q$1)+CARDS('10-11 Teamsheets'!$H$2:$Z$107,$A180,$CX$2,'10-11 Teamsheets'!$C$2:$C$107,Q$1)+CARDS('11-12 Teamsheets'!$H$2:$Z$119,$A180,$CX$2,'11-12 Teamsheets'!$C$2:$C$119,Q$1)+CARDS('12-13 Teamsheets'!$H$2:$Z$126,$A180,$CX$2,'12-13 Teamsheets'!$C$2:$C$126,Q$1)+CARDS('13-14 Teamsheets'!$H$2:$Z$132,$A180,$CX$2,'13-14 Teamsheets'!$C$2:$C$132,Q$1)+CARDS('14-15 Teamsheets'!$H$2:$Z$136,$A180,$CX$2,'14-15 Teamsheets'!$C$2:$C$136,Q$1)) &amp; "(" &amp; (CARDS('08-09 Teamsheets'!$H$2:$Z$92,$A180,$CX$3,'08-09 Teamsheets'!$C$2:$C$92,Q$1)+CARDS('09-10 Teamsheets'!$H$2:$Z$98,$A180,$CX$3,'09-10 Teamsheets'!$C$2:$C$98,Q$1)+CARDS('10-11 Teamsheets'!$H$2:$Z$107,$A180,$CX$3,'10-11 Teamsheets'!$C$2:$C$107,Q$1)+CARDS('11-12 Teamsheets'!$H$2:$Z$119,$A180,$CX$3,'11-12 Teamsheets'!$C$2:$C$119,Q$1)+CARDS('12-13 Teamsheets'!$H$2:$Z$126,$A180,$CX$3,'12-13 Teamsheets'!$C$2:$C$126,Q$1)+CARDS('13-14 Teamsheets'!$H$2:$Z$132,$A180,$CX$3,'13-14 Teamsheets'!$C$2:$C$132,Q$1)+CARDS('14-15 Teamsheets'!$H$2:$Z$136,$A180,$CX$3,'14-15 Teamsheets'!$C$2:$C$136,Q$1)) &amp; ")"</f>
        <v>0(0)</v>
      </c>
      <c r="U180" s="82">
        <f>MINS_PLAYED('08-09 Teamsheets'!$H$2:$R$92,$A180,'08-09 Teamsheets'!$C$2:$C$92,Q$1)+MINS_PLAYED('09-10 Teamsheets'!$H$2:$R$98,$A180,'09-10 Teamsheets'!$C$2:$C$98,Q$1)+ MINS_AS_SUB('08-09 Teamsheets'!$S$2:$Z$92,$A180,'08-09 Teamsheets'!$C$2:$C$92,Q$1)+ MINS_AS_SUB('09-10 Teamsheets'!$S$2:$Z$98,$A180,'09-10 Teamsheets'!$C$2:$C$98,Q$1)+MINS_PLAYED('10-11 Teamsheets'!$H$2:$R$107,$A180,'10-11 Teamsheets'!$C$2:$C$107,Q$1)+MINS_AS_SUB('10-11 Teamsheets'!$S$2:$Z$107,$A180,'10-11 Teamsheets'!$C$2:$C$107,Q$1)+MINS_PLAYED('11-12 Teamsheets'!$H$2:$R$119,$A180,'11-12 Teamsheets'!$C$2:$C$119,Q$1)+MINS_AS_SUB('11-12 Teamsheets'!$S$2:$Z$119,$A180,'11-12 Teamsheets'!$C$2:$C$119,Q$1)+MINS_PLAYED('12-13 Teamsheets'!$H$2:$R$126,$A180,'12-13 Teamsheets'!$C$2:$C$126,Q$1)+MINS_AS_SUB('12-13 Teamsheets'!$S$2:$Z$126,$A180,'12-13 Teamsheets'!$C$2:$C$126,Q$1)+MINS_PLAYED('13-14 Teamsheets'!$H$2:$R$132,$A180,'13-14 Teamsheets'!$C$2:$C$132,Q$1)+MINS_AS_SUB('13-14 Teamsheets'!$S$2:$Z$132,$A180,'13-14 Teamsheets'!$C$2:$C$132,Q$1)+MINS_PLAYED('14-15 Teamsheets'!$H$2:$R$136,$A180,'14-15 Teamsheets'!$C$2:$C$136,Q$1)+MINS_AS_SUB('14-15 Teamsheets'!$S$2:$Z$136,$A180,'14-15 Teamsheets'!$C$2:$C$136,Q$1)</f>
        <v>0</v>
      </c>
      <c r="V180" s="27" t="s">
        <v>1635</v>
      </c>
      <c r="W180" s="27" t="s">
        <v>1635</v>
      </c>
      <c r="X180" s="27">
        <v>0</v>
      </c>
      <c r="Y180" s="27" t="s">
        <v>1635</v>
      </c>
      <c r="Z180" s="82">
        <v>0</v>
      </c>
      <c r="AA180" s="27" t="s">
        <v>1635</v>
      </c>
      <c r="AB180" s="27" t="s">
        <v>1635</v>
      </c>
      <c r="AC180" s="27">
        <v>0</v>
      </c>
      <c r="AD180" s="27" t="s">
        <v>1635</v>
      </c>
      <c r="AE180" s="82">
        <v>0</v>
      </c>
      <c r="AF180" s="27" t="s">
        <v>1635</v>
      </c>
      <c r="AG180" s="27" t="s">
        <v>1635</v>
      </c>
      <c r="AH180" s="27">
        <v>0</v>
      </c>
      <c r="AI180" s="27" t="s">
        <v>1635</v>
      </c>
      <c r="AJ180" s="82">
        <v>0</v>
      </c>
      <c r="AK180" s="27" t="s">
        <v>1635</v>
      </c>
      <c r="AL180" s="27" t="s">
        <v>1635</v>
      </c>
      <c r="AM180" s="27">
        <v>0</v>
      </c>
      <c r="AN180" s="27" t="s">
        <v>1635</v>
      </c>
      <c r="AO180" s="82">
        <v>0</v>
      </c>
      <c r="AP180" s="27" t="s">
        <v>1635</v>
      </c>
      <c r="AQ180" s="27" t="s">
        <v>1635</v>
      </c>
      <c r="AR180" s="27">
        <v>0</v>
      </c>
      <c r="AS180" s="27" t="s">
        <v>1635</v>
      </c>
      <c r="AT180" s="82">
        <v>0</v>
      </c>
      <c r="AU180" s="27" t="s">
        <v>1635</v>
      </c>
      <c r="AV180" s="27" t="s">
        <v>1635</v>
      </c>
      <c r="AW180" s="27">
        <v>0</v>
      </c>
      <c r="AX180" s="27" t="s">
        <v>1635</v>
      </c>
      <c r="AY180" s="82">
        <v>0</v>
      </c>
      <c r="AZ180" s="27" t="str">
        <f>(APPS('07-08 Teamsheets'!$H$2:$R$88,$A180,'07-08 Teamsheets'!$C$2:$C$88,AZ$1)+APPS('11-12 Teamsheets'!$H$2:$R$119,$A180,'11-12 Teamsheets'!$C$2:$C$119,AZ$1)+APPS('12-13 Teamsheets'!$H$2:$R$126,$A180,'12-13 Teamsheets'!$C$2:$C$126,AZ$1)+APPS('13-14 Teamsheets'!$H$2:$R$132,$A180,'13-14 Teamsheets'!$C$2:$C$132,AZ$1)+APPS('14-15 Teamsheets'!$H$2:$R$136,$A180,'14-15 Teamsheets'!$C$2:$C$136,AZ$1)) &amp; "(" &amp; (SUBS('07-08 Teamsheets'!$S$2:$Z$88,$A180,'07-08 Teamsheets'!$C$2:$C$88,AZ$1)+SUBS('11-12 Teamsheets'!$S$2:$Z$119,$A180,'11-12 Teamsheets'!$C$2:$C$119,AZ$1)+SUBS('12-13 Teamsheets'!$S$2:$Z$126,$A180,'12-13 Teamsheets'!$C$2:$C$126,AZ$1)+SUBS('13-14 Teamsheets'!$S$2:$Z$132,$A180,'13-14 Teamsheets'!$C$2:$C$132,AZ$1)+SUBS('14-15 Teamsheets'!$S$2:$Z$136,$A180,'14-15 Teamsheets'!$C$2:$C$136,AZ$1)) &amp; ")"</f>
        <v>0(1)</v>
      </c>
      <c r="BA180" s="27" t="str">
        <f>(GOALS('07-08 Teamsheets'!$H$2:$R$88,$A180,'07-08 Teamsheets'!$C$2:$C$88,AZ$1)+GOALS('11-12 Teamsheets'!$H$2:$R$119,$A180,'11-12 Teamsheets'!$C$2:$C$119,AZ$1)+GOALS('12-13 Teamsheets'!$H$2:$R$126,$A180,'12-13 Teamsheets'!$C$2:$C$126,AZ$1)+GOALS('13-14 Teamsheets'!$H$2:$R$132,$A180,'13-14 Teamsheets'!$C$2:$C$132,AZ$1)+GOALS('14-15 Teamsheets'!$H$2:$R$136,$A180,'14-15 Teamsheets'!$C$2:$C$136,AZ$1)) &amp; "(" &amp; (GOALS('07-08 Teamsheets'!$S$2:$Z$88,$A180,'07-08 Teamsheets'!$C$2:$C$88,AZ$1)+GOALS('11-12 Teamsheets'!$S$2:$Z$119,$A180,'11-12 Teamsheets'!$C$2:$C$119,AZ$1)+GOALS('12-13 Teamsheets'!$S$2:$Z$126,$A180,'12-13 Teamsheets'!$C$2:$C$126,AZ$1)+GOALS('13-14 Teamsheets'!$S$2:$Z$132,$A180,'13-14 Teamsheets'!$C$2:$C$132,AZ$1)+GOALS('14-15 Teamsheets'!$S$2:$Z$136,$A180,'14-15 Teamsheets'!$C$2:$C$136,AZ$1)) &amp; ")"</f>
        <v>0(0)</v>
      </c>
      <c r="BB180" s="27">
        <f>Clean_sheet('07-08 Teamsheets'!$C$2:$H$92,$A180,AZ$1)+Clean_sheet('11-12 Teamsheets'!$C$2:$H$119,$A180,AZ$1)+Clean_sheet('12-13 Teamsheets'!$C$2:$H$126,$A180,AZ$1)+Clean_sheet('13-14 Teamsheets'!$C$2:$H$132,$A180,AZ$1)+Clean_sheet('14-15 Teamsheets'!$C$2:$H$136,$A180,AZ$1)</f>
        <v>0</v>
      </c>
      <c r="BC180" s="27" t="str">
        <f>(CARDS('07-08 Teamsheets'!$H$2:$Z$88,$A180,$CX$2,'07-08 Teamsheets'!$C$2:$C$88,AZ$1)+CARDS('11-12 Teamsheets'!$H$2:$Z$119,$A180,$CX$2,'11-12 Teamsheets'!$C$2:$C$119,AZ$1)+CARDS('12-13 Teamsheets'!$H$2:$Z$126,$A180,$CX$2,'12-13 Teamsheets'!$C$2:$C$126,AZ$1)+CARDS('13-14 Teamsheets'!$H$2:$Z$132,$A180,$CX$2,'13-14 Teamsheets'!$C$2:$C$132,AZ$1)+CARDS('14-15 Teamsheets'!$H$2:$Z$136,$A180,$CX$2,'14-15 Teamsheets'!$C$2:$C$136,AZ$1)) &amp; "(" &amp; (CARDS('07-08 Teamsheets'!$H$2:$Z$88,$A180,$CX$3,'07-08 Teamsheets'!$C$2:$C$88,AZ$1)+CARDS('11-12 Teamsheets'!$H$2:$Z$119,$A180,$CX$3,'11-12 Teamsheets'!$C$2:$C$119,AZ$1)+CARDS('12-13 Teamsheets'!$H$2:$Z$126,$A180,$CX$3,'12-13 Teamsheets'!$C$2:$C$126,AZ$1)+CARDS('13-14 Teamsheets'!$H$2:$Z$132,$A180,$CX$3,'13-14 Teamsheets'!$C$2:$C$132,AZ$1)+CARDS('14-15 Teamsheets'!$H$2:$Z$136,$A180,$CX$3,'14-15 Teamsheets'!$C$2:$C$136,AZ$1)) &amp; ")"</f>
        <v>0(0)</v>
      </c>
      <c r="BD180" s="82">
        <f>MINS_PLAYED('07-08 Teamsheets'!$H$2:$R$88,$A180,'07-08 Teamsheets'!$C$2:$C$88,AZ$1)+MINS_PLAYED('11-12 Teamsheets'!$H$2:$R$119,$A180,'11-12 Teamsheets'!$C$2:$C$119,AZ$1)+MINS_PLAYED('12-13 Teamsheets'!$H$2:$R$126,$A180,'12-13 Teamsheets'!$C$2:$C$126,AZ$1)+MINS_PLAYED('13-14 Teamsheets'!$H$2:$R$132,$A180,'13-14 Teamsheets'!$C$2:$C$132,AZ$1)+MINS_PLAYED('14-15 Teamsheets'!$H$2:$R$136,$A180,'14-15 Teamsheets'!$C$2:$C$136,AZ$1)+MINS_AS_SUB('07-08 Teamsheets'!$S$2:$Z$88,$A180,'07-08 Teamsheets'!$C$2:$C$88,AZ$1)+MINS_AS_SUB('11-12 Teamsheets'!$S$2:$Z$119,$A180,'11-12 Teamsheets'!$C$2:$C$119,AZ$1)+MINS_AS_SUB('12-13 Teamsheets'!$S$2:$Z$126,$A180,'12-13 Teamsheets'!$C$2:$C$126,AZ$1)+MINS_AS_SUB('13-14 Teamsheets'!$S$2:$Z$132,$A180,'13-14 Teamsheets'!$C$2:$C$132,AZ$1)+MINS_AS_SUB('14-15 Teamsheets'!$S$2:$Z$136,$A180,'14-15 Teamsheets'!$C$2:$C$136,AZ$1)</f>
        <v>31</v>
      </c>
      <c r="BE180" s="27" t="str">
        <f>(APPS('08-09 Teamsheets'!$H$2:$R$92,$A180,'08-09 Teamsheets'!$C$2:$C$92,BE$1)+APPS('09-10 Teamsheets'!$H$2:$R$98,$A180,'09-10 Teamsheets'!$C$2:$C$98,BE$1)+APPS('10-11 Teamsheets'!$H$2:$R$107,$A180,'10-11 Teamsheets'!$C$2:$C$107,BE$1)+APPS('11-12 Teamsheets'!$H$2:$R$119,$A180,'11-12 Teamsheets'!$C$2:$C$119,BE$1)+APPS('12-13 Teamsheets'!$H$2:$R$126,$A180,'12-13 Teamsheets'!$C$2:$C$126,BE$1)+APPS('13-14 Teamsheets'!$H$2:$R$132,$A180,'13-14 Teamsheets'!$C$2:$C$132,BE$1)+APPS('14-15 Teamsheets'!$H$2:$R$136,$A180,'14-15 Teamsheets'!$C$2:$C$136,BE$1)) &amp; "(" &amp; (SUBS('08-09 Teamsheets'!$S$2:$Z$92,$A180,'08-09 Teamsheets'!$C$2:$C$92,BE$1)+SUBS('09-10 Teamsheets'!$S$2:$Z$98,$A180,'09-10 Teamsheets'!$C$2:$C$98,BE$1)+SUBS('10-11 Teamsheets'!$S$2:$Z$107,$A180,'10-11 Teamsheets'!$C$2:$C$107,BE$1)+SUBS('11-12 Teamsheets'!$S$2:$Z$119,$A180,'11-12 Teamsheets'!$C$2:$C$119,BE$1)+SUBS('12-13 Teamsheets'!$S$2:$Z$126,$A180,'12-13 Teamsheets'!$C$2:$C$126,BE$1)+SUBS('13-14 Teamsheets'!$S$2:$Z$132,$A180,'13-14 Teamsheets'!$C$2:$C$132,BE$1)+SUBS('14-15 Teamsheets'!$S$2:$Z$136,$A180,'14-15 Teamsheets'!$C$2:$C$136,BE$1)) &amp; ")"</f>
        <v>0(0)</v>
      </c>
      <c r="BF180" s="27" t="str">
        <f>(GOALS('08-09 Teamsheets'!$H$2:$R$92,$A180,'08-09 Teamsheets'!$C$2:$C$92,BE$1)+GOALS('09-10 Teamsheets'!$H$2:$R$98,$A180,'09-10 Teamsheets'!$C$2:$C$98,BE$1)+GOALS('10-11 Teamsheets'!$H$2:$R$107,$A180,'10-11 Teamsheets'!$C$2:$C$107,BE$1)+GOALS('11-12 Teamsheets'!$H$2:$R$119,$A180,'11-12 Teamsheets'!$C$2:$C$119,BE$1)+GOALS('12-13 Teamsheets'!$H$2:$R$126,$A180,'12-13 Teamsheets'!$C$2:$C$126,BE$1)+GOALS('13-14 Teamsheets'!$H$2:$R$132,$A180,'13-14 Teamsheets'!$C$2:$C$132,BE$1)+GOALS('14-15 Teamsheets'!$H$2:$R$136,$A180,'14-15 Teamsheets'!$C$2:$C$136,BE$1)) &amp; "(" &amp; (GOALS('08-09 Teamsheets'!$S$2:$Z$92,$A180,'08-09 Teamsheets'!$C$2:$C$92,BE$1)+GOALS('09-10 Teamsheets'!$S$2:$Z$98,$A180,'09-10 Teamsheets'!$C$2:$C$98,BE$1)+GOALS('10-11 Teamsheets'!$S$2:$Z$107,$A180,'10-11 Teamsheets'!$C$2:$C$107,BE$1)+GOALS('11-12 Teamsheets'!$S$2:$Z$119,$A180,'11-12 Teamsheets'!$C$2:$C$119,BE$1)+GOALS('12-13 Teamsheets'!$S$2:$Z$126,$A180,'12-13 Teamsheets'!$C$2:$C$126,BE$1)+GOALS('13-14 Teamsheets'!$S$2:$Z$132,$A180,'13-14 Teamsheets'!$C$2:$C$132,BE$1)+GOALS('14-15 Teamsheets'!$S$2:$Z$136,$A180,'14-15 Teamsheets'!$C$2:$C$136,BE$1)) &amp; ")"</f>
        <v>0(0)</v>
      </c>
      <c r="BG180" s="27">
        <f>Clean_sheet('08-09 Teamsheets'!$C$2:$H$92,$A180,BE$1)+Clean_sheet('09-10 Teamsheets'!$C$2:$H$98,$A180,BE$1)+Clean_sheet('10-11 Teamsheets'!$C$2:$H$107,$A180,BE$1)+Clean_sheet('11-12 Teamsheets'!$C$2:$H$119,$A180,BE$1)+Clean_sheet('12-13 Teamsheets'!$C$2:$H$126,$A180,BE$1)+Clean_sheet('13-14 Teamsheets'!$C$2:$H$132,$A180,BE$1)+Clean_sheet('14-15 Teamsheets'!$C$2:$H$136,$A180,BE$1)</f>
        <v>0</v>
      </c>
      <c r="BH180" s="27" t="str">
        <f>(CARDS('08-09 Teamsheets'!$H$2:$Z$92,$A180,$CX$2,'08-09 Teamsheets'!$C$2:$C$92,BE$1)+CARDS('09-10 Teamsheets'!$H$2:$Z$98,$A180,$CX$2,'09-10 Teamsheets'!$C$2:$C$98,BE$1)+CARDS('10-11 Teamsheets'!$H$2:$Z$107,$A180,$CX$2,'10-11 Teamsheets'!$C$2:$C$107,BE$1)+CARDS('11-12 Teamsheets'!$H$2:$Z$119,$A180,$CX$2,'11-12 Teamsheets'!$C$2:$C$119,BE$1)+CARDS('12-13 Teamsheets'!$H$2:$Z$126,$A180,$CX$2,'12-13 Teamsheets'!$C$2:$C$126,BE$1)+CARDS('13-14 Teamsheets'!$H$2:$Z$132,$A180,$CX$2,'13-14 Teamsheets'!$C$2:$C$132,BE$1)+CARDS('14-15 Teamsheets'!$H$2:$Z$136,$A180,$CX$2,'14-15 Teamsheets'!$C$2:$C$136,BE$1)) &amp; "(" &amp; (CARDS('08-09 Teamsheets'!$H$2:$Z$92,$A180,$CX$3,'08-09 Teamsheets'!$C$2:$C$92,BE$1)+CARDS('09-10 Teamsheets'!$H$2:$Z$98,$A180,$CX$3,'09-10 Teamsheets'!$C$2:$C$98,BE$1)+CARDS('10-11 Teamsheets'!$H$2:$Z$107,$A180,$CX$3,'10-11 Teamsheets'!$C$2:$C$107,BE$1)+CARDS('11-12 Teamsheets'!$H$2:$Z$119,$A180,$CX$3,'11-12 Teamsheets'!$C$2:$C$119,BE$1)+CARDS('12-13 Teamsheets'!$H$2:$Z$126,$A180,$CX$3,'12-13 Teamsheets'!$C$2:$C$126,BE$1)+CARDS('13-14 Teamsheets'!$H$2:$Z$132,$A180,$CX$3,'13-14 Teamsheets'!$C$2:$C$132,BE$1)+CARDS('14-15 Teamsheets'!$H$2:$Z$136,$A180,$CX$3,'14-15 Teamsheets'!$C$2:$C$136,BE$1)) &amp; ")"</f>
        <v>0(0)</v>
      </c>
      <c r="BI180" s="82">
        <f>MINS_PLAYED('08-09 Teamsheets'!$H$2:$R$92,$A180,'08-09 Teamsheets'!$C$2:$C$92,BE$1)+MINS_PLAYED('09-10 Teamsheets'!$H$2:$R$98,$A180,'09-10 Teamsheets'!$C$2:$C$98,BE$1)+ MINS_AS_SUB('08-09 Teamsheets'!$S$2:$Z$92,$A180,'08-09 Teamsheets'!$C$2:$C$92,BE$1)+ MINS_AS_SUB('09-10 Teamsheets'!$S$2:$Z$98,$A180,'09-10 Teamsheets'!$C$2:$C$98,BE$1)+MINS_PLAYED('10-11 Teamsheets'!$H$2:$R$107,$A180,'10-11 Teamsheets'!$C$2:$C$107,BE$1)+MINS_AS_SUB('10-11 Teamsheets'!$S$2:$Z$107,$A180,'10-11 Teamsheets'!$C$2:$C$107,BE$1)+MINS_PLAYED('11-12 Teamsheets'!$H$2:$R$119,$A180,'11-12 Teamsheets'!$C$2:$C$119,BE$1)+MINS_AS_SUB('11-12 Teamsheets'!$S$2:$Z$119,$A180,'11-12 Teamsheets'!$C$2:$C$119,BE$1)+MINS_PLAYED('12-13 Teamsheets'!$H$2:$R$126,$A180,'12-13 Teamsheets'!$C$2:$C$126,BE$1)+MINS_AS_SUB('12-13 Teamsheets'!$S$2:$Z$126,$A180,'12-13 Teamsheets'!$C$2:$C$126,BE$1)+MINS_PLAYED('13-14 Teamsheets'!$H$2:$R$132,$A180,'13-14 Teamsheets'!$C$2:$C$132,BE$1)+MINS_AS_SUB('13-14 Teamsheets'!$S$2:$Z$132,$A180,'13-14 Teamsheets'!$C$2:$C$132,BE$1)+MINS_PLAYED('14-15 Teamsheets'!$H$2:$R$136,$A180,'14-15 Teamsheets'!$C$2:$C$136,BE$1)+MINS_AS_SUB('14-15 Teamsheets'!$S$2:$Z$136,$A180,'14-15 Teamsheets'!$C$2:$C$136,BE$1)</f>
        <v>0</v>
      </c>
      <c r="BJ180" s="27" t="str">
        <f>(APPS('07-08 Teamsheets'!$H$2:$R$88,$A180,'07-08 Teamsheets'!$C$2:$C$88,BJ$1)+APPS('08-09 Teamsheets'!$H$2:$R$92,$A180,'08-09 Teamsheets'!$C$2:$C$92,BJ$1)+APPS('09-10 Teamsheets'!$H$2:$R$98,$A180,'09-10 Teamsheets'!$C$2:$C$98,BJ$1)+APPS('10-11 Teamsheets'!$H$2:$R$106,$A180,'10-11 Teamsheets'!$C$2:$C$106,BJ$1)+APPS('11-12 Teamsheets'!$H$2:$R$119,$A180,'11-12 Teamsheets'!$C$2:$C$119,BJ$1)+APPS('12-13 Teamsheets'!$H$2:$R$126,$A180,'12-13 Teamsheets'!$C$2:$C$126,BJ$1)+APPS('13-14 Teamsheets'!$H$2:$R$132,$A180,'13-14 Teamsheets'!$C$2:$C$132,BJ$1)+APPS('14-15 Teamsheets'!$H$2:$R$136,$A180,'14-15 Teamsheets'!$C$2:$C$136,BJ$1)) &amp; "(" &amp; (SUBS('07-08 Teamsheets'!$S$2:$Z$88,$A180,'07-08 Teamsheets'!$C$2:$C$88,BJ$1)+SUBS('08-09 Teamsheets'!$S$2:$Z$92,$A180,'08-09 Teamsheets'!$C$2:$C$92,BJ$1)+SUBS('09-10 Teamsheets'!$S$2:$Z$98,$A180,'09-10 Teamsheets'!$C$2:$C$98,BJ$1)+SUBS('10-11 Teamsheets'!$S$2:$Z$106,$A180,'10-11 Teamsheets'!$C$2:$C$106,BJ$1)+SUBS('11-12 Teamsheets'!$S$2:$Z$119,$A180,'11-12 Teamsheets'!$C$2:$C$119,BJ$1)+SUBS('12-13 Teamsheets'!$S$2:$Z$126,$A180,'12-13 Teamsheets'!$C$2:$C$126,BJ$1)+SUBS('13-14 Teamsheets'!$S$2:$Z$132,$A180,'13-14 Teamsheets'!$C$2:$C$132,BJ$1)+SUBS('14-15 Teamsheets'!$S$2:$Z$136,$A180,'14-15 Teamsheets'!$C$2:$C$136,BJ$1)) &amp; ")"</f>
        <v>0(0)</v>
      </c>
      <c r="BK180" s="27" t="str">
        <f>(GOALS('07-08 Teamsheets'!$H$2:$R$88,$A180,'07-08 Teamsheets'!$C$2:$C$88,BJ$1)+GOALS('08-09 Teamsheets'!$H$2:$R$92,$A180,'08-09 Teamsheets'!$C$2:$C$92,BJ$1)+GOALS('09-10 Teamsheets'!$H$2:$R$98,$A180,'09-10 Teamsheets'!$C$2:$C$98,BJ$1)+GOALS('10-11 Teamsheets'!$H$2:$R$106,$A180,'10-11 Teamsheets'!$C$2:$C$106,BJ$1)+GOALS('11-12 Teamsheets'!$H$2:$R$119,$A180,'11-12 Teamsheets'!$C$2:$C$119,BJ$1)+GOALS('12-13 Teamsheets'!$H$2:$R$126,$A180,'12-13 Teamsheets'!$C$2:$C$126,BJ$1)+GOALS('13-14 Teamsheets'!$H$2:$R$132,$A180,'13-14 Teamsheets'!$C$2:$C$132,BJ$1)+GOALS('14-15 Teamsheets'!$H$2:$R$136,$A180,'14-15 Teamsheets'!$C$2:$C$136,BJ$1)) &amp; "(" &amp; (GOALS('07-08 Teamsheets'!$S$2:$Z$88,$A180,'07-08 Teamsheets'!$C$2:$C$88,BJ$1)+GOALS('08-09 Teamsheets'!$S$2:$Z$92,$A180,'08-09 Teamsheets'!$C$2:$C$92,BJ$1)+GOALS('09-10 Teamsheets'!$S$2:$Z$98,$A180,'09-10 Teamsheets'!$C$2:$C$98,BJ$1)+GOALS('10-11 Teamsheets'!$S$2:$Z$106,$A180,'10-11 Teamsheets'!$C$2:$C$106,BJ$1)+GOALS('11-12 Teamsheets'!$S$2:$Z$119,$A180,'11-12 Teamsheets'!$C$2:$C$119,BJ$1)+GOALS('12-13 Teamsheets'!$S$2:$Z$126,$A180,'12-13 Teamsheets'!$C$2:$C$126,BJ$1)+GOALS('13-14 Teamsheets'!$S$2:$Z$132,$A180,'13-14 Teamsheets'!$C$2:$C$132,BJ$1)+GOALS('14-15 Teamsheets'!$S$2:$Z$136,$A180,'14-15 Teamsheets'!$C$2:$C$136,BJ$1)) &amp; ")"</f>
        <v>0(0)</v>
      </c>
      <c r="BL180" s="27">
        <f>Clean_sheet('07-08 Teamsheets'!$C$2:$H$92,$A180,BJ$1)+Clean_sheet('08-09 Teamsheets'!$C$2:$H$92,$A180,BJ$1)+Clean_sheet('09-10 Teamsheets'!$C$2:$H$98,$A180,BJ$1)+Clean_sheet('10-11 Teamsheets'!$C$2:$H$106,$A180,BJ$1)+Clean_sheet('11-12 Teamsheets'!$C$2:$H$119,$A180,BJ$1)+Clean_sheet('12-13 Teamsheets'!$C$2:$H$126,$A180,BJ$1)+Clean_sheet('13-14 Teamsheets'!$C$2:$H$132,$A180,BJ$1)+Clean_sheet('14-15 Teamsheets'!$C$2:$H$136,$A180,BJ$1)</f>
        <v>0</v>
      </c>
      <c r="BM180" s="27" t="str">
        <f>(CARDS('07-08 Teamsheets'!$H$2:$Z$88,$A180,$CX$2,'07-08 Teamsheets'!$C$2:$C$88,BJ$1)+CARDS('08-09 Teamsheets'!$H$2:$Z$92,$A180,$CX$2,'08-09 Teamsheets'!$C$2:$C$92,BJ$1)+CARDS('09-10 Teamsheets'!$H$2:$Z$98,$A180,$CX$2,'09-10 Teamsheets'!$C$2:$C$98,BJ$1)+CARDS('10-11 Teamsheets'!$H$2:$Z$106,$A180,$CX$2,'10-11 Teamsheets'!$C$2:$C$106,BJ$1)+CARDS('11-12 Teamsheets'!$H$2:$Z$119,$A180,$CX$2,'11-12 Teamsheets'!$C$2:$C$119,BJ$1)+CARDS('12-13 Teamsheets'!$H$2:$Z$126,$A180,$CX$2,'12-13 Teamsheets'!$C$2:$C$126,BJ$1)+CARDS('13-14 Teamsheets'!$H$2:$Z$132,$A180,$CX$2,'13-14 Teamsheets'!$C$2:$C$132,BJ$1)+CARDS('14-15 Teamsheets'!$H$2:$Z$136,$A180,$CX$2,'14-15 Teamsheets'!$C$2:$C$136,BJ$1)) &amp; "(" &amp; (CARDS('07-08 Teamsheets'!$H$2:$Z$88,$A180,$CX$3,'07-08 Teamsheets'!$C$2:$C$88,BJ$1)+CARDS('08-09 Teamsheets'!$H$2:$Z$92,$A180,$CX$3,'08-09 Teamsheets'!$C$2:$C$92,BJ$1)+CARDS('09-10 Teamsheets'!$H$2:$Z$98,$A180,$CX$3,'09-10 Teamsheets'!$C$2:$C$98,BJ$1)+CARDS('10-11 Teamsheets'!$H$2:$Z$106,$A180,$CX$3,'10-11 Teamsheets'!$C$2:$C$106,BJ$1)+CARDS('11-12 Teamsheets'!$H$2:$Z$119,$A180,$CX$3,'11-12 Teamsheets'!$C$2:$C$119,BJ$1)+CARDS('12-13 Teamsheets'!$H$2:$Z$126,$A180,$CX$3,'12-13 Teamsheets'!$C$2:$C$126,BJ$1)+CARDS('13-14 Teamsheets'!$H$2:$Z$132,$A180,$CX$3,'13-14 Teamsheets'!$C$2:$C$132,BJ$1)+CARDS('14-15 Teamsheets'!$H$2:$Z$136,$A180,$CX$3,'14-15 Teamsheets'!$C$2:$C$136,BJ$1)) &amp; ")"</f>
        <v>0(0)</v>
      </c>
      <c r="BN180" s="82">
        <f>MINS_PLAYED('07-08 Teamsheets'!$H$2:$R$88,$A180,'07-08 Teamsheets'!$C$2:$C$88,BJ$1)+MINS_PLAYED('08-09 Teamsheets'!$H$2:$R$92,$A180,'08-09 Teamsheets'!$C$2:$C$92,BJ$1)+MINS_PLAYED('09-10 Teamsheets'!$H$2:$R$98,$A180,'09-10 Teamsheets'!$C$2:$C$98,BJ$1)+MINS_PLAYED('10-11 Teamsheets'!$H$2:$R$106,$A180,'10-11 Teamsheets'!$C$2:$C$106,BJ$1)+MINS_PLAYED('11-12 Teamsheets'!$H$2:$R$119,$A180,'11-12 Teamsheets'!$C$2:$C$119,BJ$1)+MINS_PLAYED('12-13 Teamsheets'!$H$2:$R$126,$A180,'12-13 Teamsheets'!$C$2:$C$126,BJ$1)+MINS_PLAYED('13-14 Teamsheets'!$H$2:$R$132,$A180,'13-14 Teamsheets'!$C$2:$C$132,BJ$1)+MINS_PLAYED('14-15 Teamsheets'!$H$2:$R$136,$A180,'14-15 Teamsheets'!$C$2:$C$136,BJ$1)+MINS_AS_SUB('07-08 Teamsheets'!$S$2:$Z$88,$A180,'07-08 Teamsheets'!$C$2:$C$88,BJ$1)+MINS_AS_SUB('08-09 Teamsheets'!$S$2:$Z$92,$A180,'08-09 Teamsheets'!$C$2:$C$92,BJ$1)+MINS_AS_SUB('09-10 Teamsheets'!$S$2:$Z$98,$A180,'09-10 Teamsheets'!$C$2:$C$98,BJ$1)+MINS_AS_SUB('10-11 Teamsheets'!$S$2:$Z$106,$A180,'10-11 Teamsheets'!$C$2:$C$106,BJ$1)+MINS_AS_SUB('11-12 Teamsheets'!$S$2:$Z$119,$A180,'11-12 Teamsheets'!$C$2:$C$119,BJ$1)+MINS_AS_SUB('12-13 Teamsheets'!$S$2:$Z$126,$A180,'12-13 Teamsheets'!$C$2:$C$126,BJ$1)+MINS_AS_SUB('13-14 Teamsheets'!$S$2:$Z$132,$A180,'13-14 Teamsheets'!$C$2:$C$132,BJ$1)+MINS_AS_SUB('14-15 Teamsheets'!$S$2:$Z$136,$A180,'14-15 Teamsheets'!$C$2:$C$136,BJ$1)</f>
        <v>0</v>
      </c>
      <c r="BO180" s="27" t="str">
        <f>(APPS('07-08 Teamsheets'!$H$2:$R$88,$A180,'07-08 Teamsheets'!$C$2:$C$88,BO$1)+APPS('08-09 Teamsheets'!$H$2:$R$92,$A180,'08-09 Teamsheets'!$C$2:$C$92,BO$1)+APPS('09-10 Teamsheets'!$H$2:$R$98,$A180,'09-10 Teamsheets'!$C$2:$C$98,BO$1)+APPS('10-11 Teamsheets'!$H$2:$R$106,$A180,'10-11 Teamsheets'!$C$2:$C$106,BO$1)+APPS('11-12 Teamsheets'!$H$2:$R$119,$A180,'11-12 Teamsheets'!$C$2:$C$119,BO$1)+APPS('12-13 Teamsheets'!$H$2:$R$126,$A180,'12-13 Teamsheets'!$C$2:$C$126,BO$1)+APPS('13-14 Teamsheets'!$H$2:$R$132,$A180,'13-14 Teamsheets'!$C$2:$C$132,BO$1)+APPS('14-15 Teamsheets'!$H$2:$R$136,$A180,'14-15 Teamsheets'!$C$2:$C$136,BO$1)) &amp; "(" &amp; (SUBS('07-08 Teamsheets'!$S$2:$Z$88,$A180,'07-08 Teamsheets'!$C$2:$C$88,BO$1)+SUBS('08-09 Teamsheets'!$S$2:$Z$92,$A180,'08-09 Teamsheets'!$C$2:$C$92,BO$1)+SUBS('09-10 Teamsheets'!$S$2:$Z$98,$A180,'09-10 Teamsheets'!$C$2:$C$98,BO$1)+SUBS('10-11 Teamsheets'!$S$2:$Z$106,$A180,'10-11 Teamsheets'!$C$2:$C$106,BO$1)+SUBS('11-12 Teamsheets'!$S$2:$Z$119,$A180,'11-12 Teamsheets'!$C$2:$C$119,BO$1)+SUBS('12-13 Teamsheets'!$S$2:$Z$126,$A180,'12-13 Teamsheets'!$C$2:$C$126,BO$1)+SUBS('13-14 Teamsheets'!$S$2:$Z$132,$A180,'13-14 Teamsheets'!$C$2:$C$132,BO$1)+SUBS('14-15 Teamsheets'!$S$2:$Z$136,$A180,'14-15 Teamsheets'!$C$2:$C$136,BO$1)) &amp; ")"</f>
        <v>0(0)</v>
      </c>
      <c r="BP180" s="27" t="str">
        <f>(GOALS('07-08 Teamsheets'!$H$2:$R$88,$A180,'07-08 Teamsheets'!$C$2:$C$88,BO$1)+GOALS('08-09 Teamsheets'!$H$2:$R$92,$A180,'08-09 Teamsheets'!$C$2:$C$92,BO$1)+GOALS('09-10 Teamsheets'!$H$2:$R$98,$A180,'09-10 Teamsheets'!$C$2:$C$98,BO$1)+GOALS('10-11 Teamsheets'!$H$2:$R$106,$A180,'10-11 Teamsheets'!$C$2:$C$106,BO$1)+GOALS('11-12 Teamsheets'!$H$2:$R$119,$A180,'11-12 Teamsheets'!$C$2:$C$119,BO$1)+GOALS('12-13 Teamsheets'!$H$2:$R$126,$A180,'12-13 Teamsheets'!$C$2:$C$126,BO$1)+GOALS('13-14 Teamsheets'!$H$2:$R$132,$A180,'13-14 Teamsheets'!$C$2:$C$132,BO$1)+GOALS('14-15 Teamsheets'!$H$2:$R$136,$A180,'14-15 Teamsheets'!$C$2:$C$136,BO$1)) &amp; "(" &amp; (GOALS('07-08 Teamsheets'!$S$2:$Z$88,$A180,'07-08 Teamsheets'!$C$2:$C$88,BO$1)+GOALS('08-09 Teamsheets'!$S$2:$Z$92,$A180,'08-09 Teamsheets'!$C$2:$C$92,BO$1)+GOALS('09-10 Teamsheets'!$S$2:$Z$98,$A180,'09-10 Teamsheets'!$C$2:$C$98,BO$1)+GOALS('10-11 Teamsheets'!$S$2:$Z$106,$A180,'10-11 Teamsheets'!$C$2:$C$106,BO$1)+GOALS('11-12 Teamsheets'!$S$2:$Z$119,$A180,'11-12 Teamsheets'!$C$2:$C$119,BO$1)+GOALS('12-13 Teamsheets'!$S$2:$Z$126,$A180,'12-13 Teamsheets'!$C$2:$C$126,BO$1)+GOALS('13-14 Teamsheets'!$S$2:$Z$132,$A180,'13-14 Teamsheets'!$C$2:$C$132,BO$1)+GOALS('14-15 Teamsheets'!$S$2:$Z$136,$A180,'14-15 Teamsheets'!$C$2:$C$136,BO$1)) &amp; ")"</f>
        <v>0(0)</v>
      </c>
      <c r="BQ180" s="27">
        <f>Clean_sheet('07-08 Teamsheets'!$C$2:$H$92,$A180,BO$1)+Clean_sheet('08-09 Teamsheets'!$C$2:$H$92,$A180,BO$1)+Clean_sheet('09-10 Teamsheets'!$C$2:$H$98,$A180,BO$1)+Clean_sheet('10-11 Teamsheets'!$C$2:$H$106,$A180,BO$1)+Clean_sheet('11-12 Teamsheets'!$C$2:$H$119,$A180,BO$1)+Clean_sheet('12-13 Teamsheets'!$C$2:$H$126,$A180,BO$1)+Clean_sheet('13-14 Teamsheets'!$C$2:$H$132,$A180,BO$1)+Clean_sheet('14-15 Teamsheets'!$C$2:$H$136,$A180,BO$1)</f>
        <v>0</v>
      </c>
      <c r="BR180" s="27" t="str">
        <f>(CARDS('07-08 Teamsheets'!$H$2:$Z$88,$A180,$CX$2,'07-08 Teamsheets'!$C$2:$C$88,BO$1)+CARDS('08-09 Teamsheets'!$H$2:$Z$92,$A180,$CX$2,'08-09 Teamsheets'!$C$2:$C$92,BO$1)+CARDS('09-10 Teamsheets'!$H$2:$Z$98,$A180,$CX$2,'09-10 Teamsheets'!$C$2:$C$98,BO$1)+CARDS('10-11 Teamsheets'!$H$2:$Z$106,$A180,$CX$2,'10-11 Teamsheets'!$C$2:$C$106,BO$1)+CARDS('11-12 Teamsheets'!$H$2:$Z$119,$A180,$CX$2,'11-12 Teamsheets'!$C$2:$C$119,BO$1)+CARDS('12-13 Teamsheets'!$H$2:$Z$126,$A180,$CX$2,'12-13 Teamsheets'!$C$2:$C$126,BO$1)+CARDS('13-14 Teamsheets'!$H$2:$Z$132,$A180,$CX$2,'13-14 Teamsheets'!$C$2:$C$132,BO$1)+CARDS('14-15 Teamsheets'!$H$2:$Z$136,$A180,$CX$2,'14-15 Teamsheets'!$C$2:$C$136,BO$1)) &amp; "(" &amp; (CARDS('07-08 Teamsheets'!$H$2:$Z$88,$A180,$CX$3,'07-08 Teamsheets'!$C$2:$C$88,BO$1)+CARDS('08-09 Teamsheets'!$H$2:$Z$92,$A180,$CX$3,'08-09 Teamsheets'!$C$2:$C$92,BO$1)+CARDS('09-10 Teamsheets'!$H$2:$Z$98,$A180,$CX$3,'09-10 Teamsheets'!$C$2:$C$98,BO$1)+CARDS('10-11 Teamsheets'!$H$2:$Z$106,$A180,$CX$3,'10-11 Teamsheets'!$C$2:$C$106,BO$1)+CARDS('11-12 Teamsheets'!$H$2:$Z$119,$A180,$CX$3,'11-12 Teamsheets'!$C$2:$C$119,BO$1)+CARDS('12-13 Teamsheets'!$H$2:$Z$126,$A180,$CX$3,'12-13 Teamsheets'!$C$2:$C$126,BO$1)+CARDS('13-14 Teamsheets'!$H$2:$Z$132,$A180,$CX$3,'13-14 Teamsheets'!$C$2:$C$132,BO$1)+CARDS('14-15 Teamsheets'!$H$2:$Z$136,$A180,$CX$3,'14-15 Teamsheets'!$C$2:$C$136,BO$1)) &amp; ")"</f>
        <v>0(0)</v>
      </c>
      <c r="BS180" s="82">
        <f>MINS_PLAYED('07-08 Teamsheets'!$H$2:$R$88,$A180,'07-08 Teamsheets'!$C$2:$C$88,BO$1)+MINS_PLAYED('08-09 Teamsheets'!$H$2:$R$92,$A180,'08-09 Teamsheets'!$C$2:$C$92,BO$1)+MINS_PLAYED('09-10 Teamsheets'!$H$2:$R$98,$A180,'09-10 Teamsheets'!$C$2:$C$98,BO$1)+MINS_PLAYED('10-11 Teamsheets'!$H$2:$R$106,$A180,'10-11 Teamsheets'!$C$2:$C$106,BO$1)+MINS_PLAYED('11-12 Teamsheets'!$H$2:$R$119,$A180,'11-12 Teamsheets'!$C$2:$C$119,BO$1)+MINS_PLAYED('12-13 Teamsheets'!$H$2:$R$126,$A180,'12-13 Teamsheets'!$C$2:$C$126,BO$1)+MINS_PLAYED('13-14 Teamsheets'!$H$2:$R$132,$A180,'13-14 Teamsheets'!$C$2:$C$132,BO$1)+MINS_PLAYED('14-15 Teamsheets'!$H$2:$R$136,$A180,'14-15 Teamsheets'!$C$2:$C$136,BO$1)+MINS_AS_SUB('07-08 Teamsheets'!$S$2:$Z$88,$A180,'07-08 Teamsheets'!$C$2:$C$88,BO$1)+MINS_AS_SUB('08-09 Teamsheets'!$S$2:$Z$92,$A180,'08-09 Teamsheets'!$C$2:$C$92,BO$1)+MINS_AS_SUB('09-10 Teamsheets'!$S$2:$Z$98,$A180,'09-10 Teamsheets'!$C$2:$C$98,BO$1)+MINS_AS_SUB('10-11 Teamsheets'!$S$2:$Z$106,$A180,'10-11 Teamsheets'!$C$2:$C$106,BO$1)+MINS_AS_SUB('11-12 Teamsheets'!$S$2:$Z$119,$A180,'11-12 Teamsheets'!$C$2:$C$119,BO$1)+MINS_AS_SUB('12-13 Teamsheets'!$S$2:$Z$126,$A180,'12-13 Teamsheets'!$C$2:$C$126,BO$1)+MINS_AS_SUB('13-14 Teamsheets'!$S$2:$Z$132,$A180,'13-14 Teamsheets'!$C$2:$C$132,BO$1)+MINS_AS_SUB('14-15 Teamsheets'!$S$2:$Z$136,$A180,'14-15 Teamsheets'!$C$2:$C$136,BO$1)</f>
        <v>0</v>
      </c>
      <c r="BT180" s="71">
        <f>APPS('05-06 Teamsheets'!$H$2:$R$71,$A180,'05-06 Teamsheets'!$C$2:$C$71,B$1)+SUBS('05-06 Teamsheets'!$S$2:$W$71,$A180,'05-06 Teamsheets'!$C$2:$C$71,B$1)+APPS('06-07 Teamsheets'!$H$2:$R$83,$A180,'06-07 Teamsheets'!$C$2:$C$83,G$1)+SUBS('06-07 Teamsheets'!$S$2:$Z$83,$A180,'06-07 Teamsheets'!$C$2:$C$83,G$1)+APPS('07-08 Teamsheets'!$H$2:$R$88,$A180,'07-08 Teamsheets'!$C$2:$C$88,L$1)+SUBS('07-08 Teamsheets'!$S$2:$Z$88,$A180,'07-08 Teamsheets'!$C$2:$C$88,L$1)+APPS('08-09 Teamsheets'!$H$2:$R$92,$A180,'08-09 Teamsheets'!$C$2:$C$92,Q$1)+SUBS('08-09 Teamsheets'!$S$2:$Z$92,$A180,'08-09 Teamsheets'!$C$2:$C$92,Q$1)+APPS('09-10 Teamsheets'!$H$2:$R$98,$A180,'09-10 Teamsheets'!$C$2:$C$98,Q$1)+SUBS('09-10 Teamsheets'!$S$2:$Z$98,$A180,'09-10 Teamsheets'!$C$2:$C$98,Q$1)+APPS('10-11 Teamsheets'!$H$2:$R$107,$A180,'10-11 Teamsheets'!$C$2:$C$107,Q$1)+SUBS('10-11 Teamsheets'!$S$2:$Z$107,$A180,'10-11 Teamsheets'!$C$2:$C$107,Q$1)+APPS('11-12 Teamsheets'!$H$2:$R$119,$A180,'11-12 Teamsheets'!$C$2:$C$119,Q$1)+SUBS('11-12 Teamsheets'!$S$2:$Z$119,$A180,'11-12 Teamsheets'!$C$2:$C$119,Q$1)+APPS('12-13 Teamsheets'!$H$2:$R$126,$A180,'12-13 Teamsheets'!$C$2:$C$126,Q$1)+SUBS('12-13 Teamsheets'!$S$2:$Z$126,$A180,'12-13 Teamsheets'!$C$2:$C$126,Q$1)+APPS('13-14 Teamsheets'!$H$2:$R$132,$A180,'13-14 Teamsheets'!$C$2:$C$132,Q$1)+SUBS('13-14 Teamsheets'!$S$2:$Z$132,$A180,'13-14 Teamsheets'!$C$2:$C$132,Q$1)+APPS('14-15 Teamsheets'!$H$2:$R$136,$A180,'14-15 Teamsheets'!$C$2:$C$136,Q$1)+SUBS('14-15 Teamsheets'!$S$2:$Z$136,$A180,'14-15 Teamsheets'!$C$2:$C$136,Q$1)</f>
        <v>0</v>
      </c>
      <c r="BU180" s="132">
        <v>0</v>
      </c>
      <c r="BV180" s="27">
        <f>APPS('07-08 Teamsheets'!$H$2:$R$88,$A180,'07-08 Teamsheets'!$C$2:$C$88,AZ$1)+SUBS('07-08 Teamsheets'!$S$2:$Z$88,$A180,'07-08 Teamsheets'!$C$2:$C$88,AZ$1)+APPS('11-12 Teamsheets'!$H$2:$R$119,$A180,'11-12 Teamsheets'!$C$2:$C$119,AZ$1)+SUBS('11-12 Teamsheets'!$S$2:$Z$119,$A180,'11-12 Teamsheets'!$C$2:$C$119,AZ$1)+APPS('12-13 Teamsheets'!$H$2:$R$126,$A180,'12-13 Teamsheets'!$C$2:$C$126,AZ$1)+SUBS('12-13 Teamsheets'!$S$2:$Z$126,$A180,'12-13 Teamsheets'!$C$2:$C$126,AZ$1)+APPS('13-14 Teamsheets'!$H$2:$R$132,$A180,'13-14 Teamsheets'!$C$2:$C$132,AZ$1)+SUBS('13-14 Teamsheets'!$S$2:$Z$132,$A180,'13-14 Teamsheets'!$C$2:$C$132,AZ$1)+APPS('14-15 Teamsheets'!$H$2:$R$136,$A180,'14-15 Teamsheets'!$C$2:$C$136,AZ$1)+SUBS('14-15 Teamsheets'!$S$2:$Z$136,$A180,'14-15 Teamsheets'!$C$2:$C$136,AZ$1)+APPS('08-09 Teamsheets'!$H$2:$R$92,$A180,'08-09 Teamsheets'!$C$2:$C$92,BE$1)+APPS('09-10 Teamsheets'!$H$2:$R$98,$A180,'09-10 Teamsheets'!$C$2:$C$98,BE$1)+SUBS('08-09 Teamsheets'!$S$2:$Z$92,$A180,'08-09 Teamsheets'!$C$2:$C$92,BE$1)+SUBS('09-10 Teamsheets'!$S$2:$Z$98,$A180,'09-10 Teamsheets'!$C$2:$C$98,BE$1)+APPS('10-11 Teamsheets'!$H$2:$R$107,$A180,'10-11 Teamsheets'!$C$2:$C$107,BE$1)+SUBS('10-11 Teamsheets'!$S$2:$Z$107,$A180,'10-11 Teamsheets'!$C$2:$C$107,BE$1)+APPS('11-12 Teamsheets'!$H$2:$R$119,$A180,'11-12 Teamsheets'!$C$2:$C$119,BE$1)+SUBS('11-12 Teamsheets'!$S$2:$Z$119,$A180,'11-12 Teamsheets'!$C$2:$C$119,BE$1)+APPS('12-13 Teamsheets'!$H$2:$R$126,$A180,'12-13 Teamsheets'!$C$2:$C$126,BE$1)+SUBS('12-13 Teamsheets'!$S$2:$Z$126,$A180,'12-13 Teamsheets'!$C$2:$C$126,BE$1)+APPS('13-14 Teamsheets'!$H$2:$R$132,$A180,'13-14 Teamsheets'!$C$2:$C$132,BE$1)+SUBS('13-14 Teamsheets'!$S$2:$Z$132,$A180,'13-14 Teamsheets'!$C$2:$C$132,BE$1)+APPS('14-15 Teamsheets'!$H$2:$R$136,$A180,'14-15 Teamsheets'!$C$2:$C$136,BE$1)+SUBS('14-15 Teamsheets'!$S$2:$Z$136,$A180,'14-15 Teamsheets'!$C$2:$C$136,BE$1)</f>
        <v>1</v>
      </c>
      <c r="BW180" s="27">
        <f>APPS('07-08 Teamsheets'!$H$2:$R$88,$A180,'07-08 Teamsheets'!$C$2:$C$88,BJ$1)+APPS('08-09 Teamsheets'!$H$2:$R$92,$A180,'08-09 Teamsheets'!$C$2:$C$92,BJ$1)+APPS('09-10 Teamsheets'!$H$2:$R$98,$A180,'09-10 Teamsheets'!$C$2:$C$98,BJ$1)+SUBS('07-08 Teamsheets'!$S$2:$Z$88,$A180,'07-08 Teamsheets'!$C$2:$C$88,BJ$1)+SUBS('08-09 Teamsheets'!$S$2:$Z$92,$A180,'08-09 Teamsheets'!$C$2:$C$92,BJ$1)+SUBS('09-10 Teamsheets'!$S$2:$Z$98,$A180,'09-10 Teamsheets'!$C$2:$C$98,BJ$1)+APPS('10-11 Teamsheets'!$H$2:$R$107,$A180,'10-11 Teamsheets'!$C$2:$C$107,BJ$1)+SUBS('10-11 Teamsheets'!$S$2:$Z$107,$A180,'10-11 Teamsheets'!$C$2:$C$107,BJ$1)+APPS('11-12 Teamsheets'!$H$2:$R$119,$A180,'11-12 Teamsheets'!$C$2:$C$119,BJ$1)+SUBS('11-12 Teamsheets'!$S$2:$Z$111,$A180,'11-12 Teamsheets'!$C$2:$C$119,BJ$1)+APPS('12-13 Teamsheets'!$H$2:$R$126,$A180,'12-13 Teamsheets'!$C$2:$C$126,BJ$1)+SUBS('12-13 Teamsheets'!$S$2:$Z$118,$A180,'12-13 Teamsheets'!$C$2:$C$126,BJ$1)+APPS('13-14 Teamsheets'!$H$2:$R$132,$A180,'13-14 Teamsheets'!$C$2:$C$132,BJ$1)+SUBS('13-14 Teamsheets'!$S$2:$Z$124,$A180,'13-14 Teamsheets'!$C$2:$C$132,BJ$1)+APPS('14-15 Teamsheets'!$H$2:$R$136,$A180,'14-15 Teamsheets'!$C$2:$C$136,BJ$1)+SUBS('14-15 Teamsheets'!$S$2:$Z$128,$A180,'14-15 Teamsheets'!$C$2:$C$136,BJ$1)</f>
        <v>0</v>
      </c>
      <c r="BX180" s="27">
        <f>APPS('07-08 Teamsheets'!$H$2:$R$88,$A180,'07-08 Teamsheets'!$C$2:$C$88,BO$1)+APPS('08-09 Teamsheets'!$H$2:$R$92,$A180,'08-09 Teamsheets'!$C$2:$C$92,BO$1)+APPS('09-10 Teamsheets'!$H$2:$R$98,$A180,'09-10 Teamsheets'!$C$2:$C$98,BO$1)+SUBS('07-08 Teamsheets'!$S$2:$Z$88,$A180,'07-08 Teamsheets'!$C$2:$C$88,BO$1)+SUBS('08-09 Teamsheets'!$S$2:$Z$92,$A180,'08-09 Teamsheets'!$C$2:$C$92,BO$1)+SUBS('09-10 Teamsheets'!$S$2:$Z$98,$A180,'09-10 Teamsheets'!$C$2:$C$98,BO$1)+APPS('10-11 Teamsheets'!$H$2:$R$107,$A180,'10-11 Teamsheets'!$C$2:$C$107,BO$1)+SUBS('10-11 Teamsheets'!$S$2:$Z$107,$A180,'10-11 Teamsheets'!$C$2:$C$107,BO$1)+APPS('11-12 Teamsheets'!$H$2:$R$119,$A180,'11-12 Teamsheets'!$C$2:$C$119,BO$1)+SUBS('11-12 Teamsheets'!$S$2:$Z$119,$A180,'11-12 Teamsheets'!$C$2:$C$119,BO$1)+APPS('12-13 Teamsheets'!$H$2:$R$126,$A180,'12-13 Teamsheets'!$C$2:$C$126,BO$1)+SUBS('12-13 Teamsheets'!$S$2:$Z$126,$A180,'12-13 Teamsheets'!$C$2:$C$126,BO$1)+APPS('13-14 Teamsheets'!$H$2:$R$132,$A180,'13-14 Teamsheets'!$C$2:$C$132,BO$1)+SUBS('13-14 Teamsheets'!$S$2:$Z$132,$A180,'13-14 Teamsheets'!$C$2:$C$132,BO$1)+APPS('14-15 Teamsheets'!$H$2:$R$136,$A180,'14-15 Teamsheets'!$C$2:$C$136,BO$1)+SUBS('14-15 Teamsheets'!$S$2:$Z$136,$A180,'14-15 Teamsheets'!$C$2:$C$136,BO$1)</f>
        <v>0</v>
      </c>
      <c r="BY180" s="28">
        <f t="shared" si="55"/>
        <v>1</v>
      </c>
      <c r="BZ180" s="27" t="str">
        <f>(APPS('05-06 Teamsheets'!$H$2:$R$71,$A180) + APPS('06-07 Teamsheets'!$H$2:$R$83,$A180) +APPS('07-08 Teamsheets'!$H$2:$R$88,$A180) + APPS('08-09 Teamsheets'!$H$2:$R$92,$A180)+APPS('09-10 Teamsheets'!$H$2:$R$98,$A180)+APPS('10-11 Teamsheets'!$H$2:$R$107,$A180)+APPS('11-12 Teamsheets'!$H$2:$R$119,$A180)+APPS('12-13 Teamsheets'!$H$2:$R$126,$A180)+APPS('13-14 Teamsheets'!$H$2:$R$132,$A180)+APPS('14-15 Teamsheets'!$H$2:$R$136,$A180)) &amp; "(" &amp; (SUBS('05-06 Teamsheets'!$S$2:$W$71,$A180)+SUBS('06-07 Teamsheets'!$S$2:$Z$83,$A180)+SUBS('07-08 Teamsheets'!$S$2:$Z$88,$A180) +SUBS('08-09 Teamsheets'!$S$2:$Z$92,$A180)+SUBS('09-10 Teamsheets'!$S$2:$Z$98,$A180)+SUBS('10-11 Teamsheets'!$S$2:$Z$107,$A180)+SUBS('11-12 Teamsheets'!$S$2:$Z$119,$A180)+SUBS('12-13 Teamsheets'!$S$2:$Z$126,$A180)+SUBS('13-14 Teamsheets'!$S$2:$Z$132,$A180)+SUBS('14-15 Teamsheets'!$S$2:$Z$136,$A180)) &amp; ")"</f>
        <v>0(1)</v>
      </c>
      <c r="CA180" s="28">
        <f t="shared" si="56"/>
        <v>1</v>
      </c>
      <c r="CB180" s="71">
        <f>GOALS('05-06 Teamsheets'!$H$2:$W$71,$A180,'05-06 Teamsheets'!$C$2:$C$71,B$1)+GOALS('06-07 Teamsheets'!$H$2:$Z$83,$A180,'06-07 Teamsheets'!$C$2:$C$83,G$1)+GOALS('07-08 Teamsheets'!$H$2:$Z$88,$A180,'07-08 Teamsheets'!$C$2:$C$88,L$1)+GOALS('08-09 Teamsheets'!$H$2:$Z$92,$A180,'08-09 Teamsheets'!$C$2:$C$92,Q$1)+GOALS('09-10 Teamsheets'!$H$2:$Z$98,$A180,'09-10 Teamsheets'!$C$2:$C$98,Q$1)+GOALS('10-11 Teamsheets'!$H$2:$Z$107,$A180,'10-11 Teamsheets'!$C$2:$C$107,Q$1)+GOALS('11-12 Teamsheets'!$H$2:$Z$119,$A180,'11-12 Teamsheets'!$C$2:$C$119,Q$1)+GOALS('12-13 Teamsheets'!$H$2:$Z$126,$A180,'12-13 Teamsheets'!$C$2:$C$126,Q$1)+GOALS('13-14 Teamsheets'!$H$2:$Z$132,$A180,'13-14 Teamsheets'!$C$2:$C$132,Q$1)+GOALS('14-15 Teamsheets'!$H$2:$Z$136,$A180,'14-15 Teamsheets'!$C$2:$C$136,Q$1)</f>
        <v>0</v>
      </c>
      <c r="CC180" s="27">
        <f>GOALS('05-06 Teamsheets'!$H$2:$W$71,$A180,'05-06 Teamsheets'!$C$2:$C$71,V$1)+GOALS('05-06 Teamsheets'!$H$2:$W$71,$A180,'05-06 Teamsheets'!$C$2:$C$71,AA$1)+GOALS('06-07 Teamsheets'!$H$2:$Z$83,$A180,'06-07 Teamsheets'!$C$2:$C$83,AF$1)+GOALS('06-07 Teamsheets'!$H$2:$Z$83,$A180,'06-07 Teamsheets'!$C$2:$C$83,AK$1)+GOALS('07-08 Teamsheets'!$H$2:$Z$88,$A180,'07-08 Teamsheets'!$C$2:$C$88,AP$1)+GOALS('07-08 Teamsheets'!$H$2:$Z$88,$A180,'07-08 Teamsheets'!$C$2:$C$88,AU$1)+GOALS('07-08 Teamsheets'!$H$2:$Z$88,$A180,'07-08 Teamsheets'!$C$2:$C$88,AZ$1)+GOALS('11-12 Teamsheets'!$H$2:$Z$119,$A180,'11-12 Teamsheets'!$C$2:$C$119,AZ$1)+GOALS('12-13 Teamsheets'!$H$2:$Z$120,$A180,'12-13 Teamsheets'!$C$2:$C$120,AZ$1)+GOALS('13-14 Teamsheets'!$H$2:$Z$126,$A180,'13-14 Teamsheets'!$C$2:$C$126,AZ$1)+GOALS('14-15 Teamsheets'!$H$2:$Z$130,$A180,'14-15 Teamsheets'!$C$2:$C$130,AZ$1)+GOALS('08-09 Teamsheets'!$H$2:$Z$92,$A180,'08-09 Teamsheets'!$C$2:$C$92,BE$1)+GOALS('09-10 Teamsheets'!$H$2:$Z$98,$A180,'09-10 Teamsheets'!$C$2:$C$98,BE$1)+GOALS('10-11 Teamsheets'!$H$2:$Z$107,$A180,'10-11 Teamsheets'!$C$2:$C$107,BE$1)+GOALS('11-12 Teamsheets'!$H$2:$Z$119,$A180,'11-12 Teamsheets'!$C$2:$C$119,BE$1)+GOALS('12-13 Teamsheets'!$H$2:$Z$126,$A180,'12-13 Teamsheets'!$C$2:$C$126,BE$1)+GOALS('13-14 Teamsheets'!$H$2:$Z$132,$A180,'13-14 Teamsheets'!$C$2:$C$132,BE$1)+GOALS('14-15 Teamsheets'!$H$2:$Z$136,$A180,'14-15 Teamsheets'!$C$2:$C$136,BE$1)</f>
        <v>0</v>
      </c>
      <c r="CD180" s="27">
        <f>GOALS('07-08 Teamsheets'!$H$2:$Z$88,$A180,'07-08 Teamsheets'!$C$2:$C$88,BJ$1)
+GOALS('08-09 Teamsheets'!$H$2:$Z$92,$A180,'08-09 Teamsheets'!$C$2:$C$92,BJ$1)
+GOALS('09-10 Teamsheets'!$H$2:$Z$98,$A180,'09-10 Teamsheets'!$C$2:$C$98,BJ$1)
+GOALS('10-11 Teamsheets'!$H$2:$Z$107,$A180,'10-11 Teamsheets'!$C$2:$C$107,BJ$1)
+GOALS('11-12 Teamsheets'!$H$2:$Z$119,$A180,'11-12 Teamsheets'!$C$2:$C$119,BJ$1)
+GOALS('12-13 Teamsheets'!$H$2:$Z$124,$A180,'12-13 Teamsheets'!$C$2:$C$124,BJ$1)+GOALS('13-14 Teamsheets'!$H$2:$Z$130,$A180,'13-14 Teamsheets'!$C$2:$C$130,BJ$1)+GOALS('14-15 Teamsheets'!$H$2:$Z$134,$A180,'14-15 Teamsheets'!$C$2:$C$134,BJ$1)
+GOALS('07-08 Teamsheets'!$H$2:$Z$88,$A180,'07-08 Teamsheets'!$C$2:$C$88,BO$1)
+GOALS('08-09 Teamsheets'!$H$2:$Z$92,$A180,'08-09 Teamsheets'!$C$2:$C$92,BO$1)
+GOALS('09-10 Teamsheets'!$H$2:$Z$98,$A180,'09-10 Teamsheets'!$C$2:$C$98,BO$1)
+GOALS('10-11 Teamsheets'!$H$2:$Z$107,$A180,'10-11 Teamsheets'!$C$2:$C$107,BO$1)
+GOALS('11-12 Teamsheets'!$H$2:$Z$119,$A180,'11-12 Teamsheets'!$C$2:$C$119,BO$1)
+GOALS('12-13 Teamsheets'!$H$2:$Z$126,$A180,'12-13 Teamsheets'!$C$2:$C$126,BO$1)+GOALS('13-14 Teamsheets'!$H$2:$Z$132,$A180,'13-14 Teamsheets'!$C$2:$C$132,BO$1)+GOALS('14-15 Teamsheets'!$H$2:$Z$136,$A180,'14-15 Teamsheets'!$C$2:$C$136,BO$1)</f>
        <v>0</v>
      </c>
      <c r="CE180" s="28">
        <f t="shared" si="57"/>
        <v>0</v>
      </c>
      <c r="CF180" s="27" t="str">
        <f>(GOALS('05-06 Teamsheets'!$H$2:$R$71,$A180) +GOALS('06-07 Teamsheets'!$H$2:$R$83,$A180) +  GOALS('07-08 Teamsheets'!$H$2:$R$88,$A180) + GOALS('08-09 Teamsheets'!$H$2:$R$92,$A180)+GOALS('09-10 Teamsheets'!$H$2:$R$98,$A180)+GOALS('10-11 Teamsheets'!$H$2:$R$107,$A180)+GOALS('11-12 Teamsheets'!$H$2:$R$119,$A180)+GOALS('12-13 Teamsheets'!$H$2:$R$126,$A180)+GOALS('13-14 Teamsheets'!$H$2:$R$132,$A180)+GOALS('14-15 Teamsheets'!$H$2:$R$136,$A180)) &amp; "(" &amp; (GOALS('05-06 Teamsheets'!$S$2:$W$71,$A180)+GOALS('06-07 Teamsheets'!$S$2:$Z$83,$A180)+GOALS('07-08 Teamsheets'!$S$2:$Z$88,$A180)+GOALS('08-09 Teamsheets'!$S$2:$Z$92,$A180)+GOALS('09-10 Teamsheets'!$S$2:$Z$98,$A180)+GOALS('10-11 Teamsheets'!$S$2:$Z$107,$A180)+GOALS('11-12 Teamsheets'!$S$2:$Z$119,$A180)+GOALS('12-13 Teamsheets'!$S$2:$Z$126,$A180)+GOALS('13-14 Teamsheets'!$S$2:$Z$132,$A180)+GOALS('14-15 Teamsheets'!$S$2:$Z$136,$A180)) &amp; ")"</f>
        <v>0(0)</v>
      </c>
      <c r="CG180" s="28">
        <f t="shared" si="58"/>
        <v>0</v>
      </c>
      <c r="CH180" s="71">
        <f>SUM(D180,I180,N180,S180)</f>
        <v>0</v>
      </c>
      <c r="CI180" s="83">
        <f>SUM(X180,AC180,AH180,AM180,AR180,BG180,AW180,BL180,BQ180,BB180)</f>
        <v>0</v>
      </c>
      <c r="CJ180" s="77">
        <f>SUM(CH180:CI180)</f>
        <v>0</v>
      </c>
      <c r="CK180" s="74" t="str">
        <f>(CARDS('05-06 Teamsheets'!$H$2:$W$71,$A180,$CX$2)+CARDS('06-07 Teamsheets'!$H$2:$Z$83,$A180,$CX$2)+CARDS('07-08 Teamsheets'!$H$2:$Z$88,$A180,$CX$2)+CARDS('08-09 Teamsheets'!$H$2:$Z$92,$A180,$CX$2)+CARDS('09-10 Teamsheets'!$H$2:$Z$98,$A180,$CX$2)+CARDS('10-11 Teamsheets'!$H$2:$Z$107,$A180,$CX$2)+CARDS('11-12 Teamsheets'!$H$2:$Z$119,$A180,$CX$2)+CARDS('12-13 Teamsheets'!$H$2:$Z$126,$A180,$CX$2)+CARDS('13-14 Teamsheets'!$H$2:$Z$130,$A180,$CX$2)) &amp; "(" &amp; (CARDS('05-06 Teamsheets'!$H$2:$W$71,$A180,$CX$3)+CARDS('06-07 Teamsheets'!$H$2:$Z$83,$A180,$CX$3)+CARDS('07-08 Teamsheets'!$H$2:$Z$88,$A180,$CX$3)+CARDS('08-09 Teamsheets'!$H$2:$Z$92,$A180,$CX$3)+CARDS('09-10 Teamsheets'!$H$2:$Z$98,$A180,$CX$3)+CARDS('10-11 Teamsheets'!$H$2:$Z$107,$A180,$CX$3)+CARDS('11-12 Teamsheets'!$H$2:$Z$119,$A180,$CX$3)+CARDS('13-14 Teamsheets'!$H$2:$Z$130,$A180,$CX$3)) &amp; ")"</f>
        <v>0(0)</v>
      </c>
      <c r="CL180" s="28">
        <f>SUM(F180,K180,P180,U180)</f>
        <v>0</v>
      </c>
      <c r="CM180" s="28">
        <f>SUM(Z180,AE180,AJ180,AO180,AT180,BI180,AY180,BN180,BS180,BD180)</f>
        <v>31</v>
      </c>
      <c r="CN180" s="77">
        <f>SUM(CL180:CM180)</f>
        <v>31</v>
      </c>
      <c r="CO180" s="28">
        <f>IF(AND(CN180&lt;&gt;0, CA180&lt;&gt;0),CN180/CA180,0)</f>
        <v>31</v>
      </c>
      <c r="CP180" s="28">
        <f>IF(CG180&lt;&gt;0,CG180/CA180,0)</f>
        <v>0</v>
      </c>
      <c r="CQ180" s="77">
        <f>IF(CG180&lt;&gt;0,CN180/CG180,0)</f>
        <v>0</v>
      </c>
      <c r="CS180" s="71">
        <f t="shared" si="48"/>
        <v>174</v>
      </c>
      <c r="CT180" s="83">
        <f t="shared" si="49"/>
        <v>188</v>
      </c>
      <c r="CU180" s="77">
        <f t="shared" si="50"/>
        <v>101</v>
      </c>
      <c r="CW180"/>
      <c r="CX180" s="30"/>
    </row>
    <row r="181" spans="1:102" x14ac:dyDescent="0.2">
      <c r="A181" s="25" t="s">
        <v>956</v>
      </c>
      <c r="B181" s="27" t="s">
        <v>1635</v>
      </c>
      <c r="C181" s="27" t="s">
        <v>1635</v>
      </c>
      <c r="D181" s="27">
        <v>0</v>
      </c>
      <c r="E181" s="27" t="s">
        <v>1635</v>
      </c>
      <c r="F181" s="82">
        <v>0</v>
      </c>
      <c r="G181" s="27" t="s">
        <v>1635</v>
      </c>
      <c r="H181" s="27" t="s">
        <v>1635</v>
      </c>
      <c r="I181" s="27">
        <v>0</v>
      </c>
      <c r="J181" s="27" t="s">
        <v>1635</v>
      </c>
      <c r="K181" s="82">
        <v>0</v>
      </c>
      <c r="L181" s="27" t="s">
        <v>1758</v>
      </c>
      <c r="M181" s="27" t="s">
        <v>1691</v>
      </c>
      <c r="N181" s="27">
        <v>0</v>
      </c>
      <c r="O181" s="27" t="s">
        <v>1635</v>
      </c>
      <c r="P181" s="82">
        <v>103</v>
      </c>
      <c r="Q181" s="27" t="str">
        <f>(APPS('08-09 Teamsheets'!$H$2:$R$92,$A181,'08-09 Teamsheets'!$C$2:$C$92,Q$1)+APPS('09-10 Teamsheets'!$H$2:$R$98,$A181,'09-10 Teamsheets'!$C$2:$C$98,Q$1)+APPS('10-11 Teamsheets'!$H$2:$R$107,$A181,'10-11 Teamsheets'!$C$2:$C$107,Q$1)+APPS('11-12 Teamsheets'!$H$2:$R$119,$A181,'11-12 Teamsheets'!$C$2:$C$119,Q$1)+APPS('12-13 Teamsheets'!$H$2:$R$126,$A181,'12-13 Teamsheets'!$C$2:$C$126,Q$1)+APPS('13-14 Teamsheets'!$H$2:$R$132,$A181,'13-14 Teamsheets'!$C$2:$C$132,Q$1)+APPS('14-15 Teamsheets'!$H$2:$R$136,$A181,'14-15 Teamsheets'!$C$2:$C$136,Q$1)) &amp; "(" &amp; (SUBS('08-09 Teamsheets'!$S$2:$Z$92,$A181,'08-09 Teamsheets'!$C$2:$C$92,Q$1)+SUBS('09-10 Teamsheets'!$S$2:$Z$98,$A181,'09-10 Teamsheets'!$C$2:$C$98,Q$1)+SUBS('10-11 Teamsheets'!$S$2:$Z$107,$A181,'10-11 Teamsheets'!$C$2:$C$107,Q$1)+SUBS('11-12 Teamsheets'!$S$2:$Z$119,$A181,'11-12 Teamsheets'!$C$2:$C$119,Q$1)+SUBS('12-13 Teamsheets'!$S$2:$Z$126,$A181,'12-13 Teamsheets'!$C$2:$C$126,Q$1)+SUBS('13-14 Teamsheets'!$S$2:$Z$132,$A181,'13-14 Teamsheets'!$C$2:$C$132,Q$1)+SUBS('14-15 Teamsheets'!$S$2:$Z$136,$A181,'14-15 Teamsheets'!$C$2:$C$136,Q$1)) &amp; ")"</f>
        <v>0(0)</v>
      </c>
      <c r="R181" s="27" t="str">
        <f>(GOALS('08-09 Teamsheets'!$H$2:$R$92,$A181,'08-09 Teamsheets'!$C$2:$C$92,Q$1)+GOALS('09-10 Teamsheets'!$H$2:$R$98,$A181,'09-10 Teamsheets'!$C$2:$C$98,Q$1)+GOALS('10-11 Teamsheets'!$H$2:$R$107,$A181,'10-11 Teamsheets'!$C$2:$C$107,Q$1)+GOALS('11-12 Teamsheets'!$H$2:$R$119,$A181,'11-12 Teamsheets'!$C$2:$C$119,Q$1)+GOALS('12-13 Teamsheets'!$H$2:$R$126,$A181,'12-13 Teamsheets'!$C$2:$C$126,Q$1)+GOALS('13-14 Teamsheets'!$H$2:$R$132,$A181,'13-14 Teamsheets'!$C$2:$C$132,Q$1)+GOALS('14-15 Teamsheets'!$H$2:$R$136,$A181,'14-15 Teamsheets'!$C$2:$C$136,Q$1)) &amp; "(" &amp; (GOALS('08-09 Teamsheets'!$S$2:$Z$92,$A181,'08-09 Teamsheets'!$C$2:$C$92,Q$1)+GOALS('09-10 Teamsheets'!$S$2:$Z$98,$A181,'09-10 Teamsheets'!$C$2:$C$98,Q$1)+GOALS('10-11 Teamsheets'!$S$2:$Z$107,$A181,'10-11 Teamsheets'!$C$2:$C$107,Q$1)+GOALS('11-12 Teamsheets'!$S$2:$Z$119,$A181,'11-12 Teamsheets'!$C$2:$C$119,Q$1)+GOALS('12-13 Teamsheets'!$S$2:$Z$126,$A181,'12-13 Teamsheets'!$C$2:$C$126,Q$1)+GOALS('13-14 Teamsheets'!$S$2:$Z$132,$A181,'13-14 Teamsheets'!$C$2:$C$132,Q$1)+GOALS('14-15 Teamsheets'!$S$2:$Z$136,$A181,'14-15 Teamsheets'!$C$2:$C$136,Q$1)) &amp; ")"</f>
        <v>0(0)</v>
      </c>
      <c r="S181" s="27">
        <f>Clean_sheet('08-09 Teamsheets'!$C$2:$H$92,$A181,Q$1)+Clean_sheet('09-10 Teamsheets'!$C$2:$H$98,$A181,Q$1)+Clean_sheet('10-11 Teamsheets'!$C$2:$H$107,$A181,Q$1)+Clean_sheet('11-12 Teamsheets'!$C$2:$H$119,$A181,Q$1)+Clean_sheet('12-13 Teamsheets'!$C$2:$H$126,$A181,Q$1)+Clean_sheet('13-14 Teamsheets'!$C$2:$H$132,$A181,Q$1)+Clean_sheet('14-15 Teamsheets'!$C$2:$H$136,$A181,Q$1)</f>
        <v>0</v>
      </c>
      <c r="T181" s="27" t="str">
        <f>(CARDS('08-09 Teamsheets'!$H$2:$Z$92,$A181,$CX$2,'08-09 Teamsheets'!$C$2:$C$92,Q$1)+CARDS('09-10 Teamsheets'!$H$2:$Z$98,$A181,$CX$2,'09-10 Teamsheets'!$C$2:$C$98,Q$1)+CARDS('10-11 Teamsheets'!$H$2:$Z$107,$A181,$CX$2,'10-11 Teamsheets'!$C$2:$C$107,Q$1)+CARDS('11-12 Teamsheets'!$H$2:$Z$119,$A181,$CX$2,'11-12 Teamsheets'!$C$2:$C$119,Q$1)+CARDS('12-13 Teamsheets'!$H$2:$Z$126,$A181,$CX$2,'12-13 Teamsheets'!$C$2:$C$126,Q$1)+CARDS('13-14 Teamsheets'!$H$2:$Z$132,$A181,$CX$2,'13-14 Teamsheets'!$C$2:$C$132,Q$1)+CARDS('14-15 Teamsheets'!$H$2:$Z$136,$A181,$CX$2,'14-15 Teamsheets'!$C$2:$C$136,Q$1)) &amp; "(" &amp; (CARDS('08-09 Teamsheets'!$H$2:$Z$92,$A181,$CX$3,'08-09 Teamsheets'!$C$2:$C$92,Q$1)+CARDS('09-10 Teamsheets'!$H$2:$Z$98,$A181,$CX$3,'09-10 Teamsheets'!$C$2:$C$98,Q$1)+CARDS('10-11 Teamsheets'!$H$2:$Z$107,$A181,$CX$3,'10-11 Teamsheets'!$C$2:$C$107,Q$1)+CARDS('11-12 Teamsheets'!$H$2:$Z$119,$A181,$CX$3,'11-12 Teamsheets'!$C$2:$C$119,Q$1)+CARDS('12-13 Teamsheets'!$H$2:$Z$126,$A181,$CX$3,'12-13 Teamsheets'!$C$2:$C$126,Q$1)+CARDS('13-14 Teamsheets'!$H$2:$Z$132,$A181,$CX$3,'13-14 Teamsheets'!$C$2:$C$132,Q$1)+CARDS('14-15 Teamsheets'!$H$2:$Z$136,$A181,$CX$3,'14-15 Teamsheets'!$C$2:$C$136,Q$1)) &amp; ")"</f>
        <v>0(0)</v>
      </c>
      <c r="U181" s="82">
        <f>MINS_PLAYED('08-09 Teamsheets'!$H$2:$R$92,$A181,'08-09 Teamsheets'!$C$2:$C$92,Q$1)+MINS_PLAYED('09-10 Teamsheets'!$H$2:$R$98,$A181,'09-10 Teamsheets'!$C$2:$C$98,Q$1)+ MINS_AS_SUB('08-09 Teamsheets'!$S$2:$Z$92,$A181,'08-09 Teamsheets'!$C$2:$C$92,Q$1)+ MINS_AS_SUB('09-10 Teamsheets'!$S$2:$Z$98,$A181,'09-10 Teamsheets'!$C$2:$C$98,Q$1)+MINS_PLAYED('10-11 Teamsheets'!$H$2:$R$107,$A181,'10-11 Teamsheets'!$C$2:$C$107,Q$1)+MINS_AS_SUB('10-11 Teamsheets'!$S$2:$Z$107,$A181,'10-11 Teamsheets'!$C$2:$C$107,Q$1)+MINS_PLAYED('11-12 Teamsheets'!$H$2:$R$119,$A181,'11-12 Teamsheets'!$C$2:$C$119,Q$1)+MINS_AS_SUB('11-12 Teamsheets'!$S$2:$Z$119,$A181,'11-12 Teamsheets'!$C$2:$C$119,Q$1)+MINS_PLAYED('12-13 Teamsheets'!$H$2:$R$126,$A181,'12-13 Teamsheets'!$C$2:$C$126,Q$1)+MINS_AS_SUB('12-13 Teamsheets'!$S$2:$Z$126,$A181,'12-13 Teamsheets'!$C$2:$C$126,Q$1)+MINS_PLAYED('13-14 Teamsheets'!$H$2:$R$132,$A181,'13-14 Teamsheets'!$C$2:$C$132,Q$1)+MINS_AS_SUB('13-14 Teamsheets'!$S$2:$Z$132,$A181,'13-14 Teamsheets'!$C$2:$C$132,Q$1)+MINS_PLAYED('14-15 Teamsheets'!$H$2:$R$136,$A181,'14-15 Teamsheets'!$C$2:$C$136,Q$1)+MINS_AS_SUB('14-15 Teamsheets'!$S$2:$Z$136,$A181,'14-15 Teamsheets'!$C$2:$C$136,Q$1)</f>
        <v>0</v>
      </c>
      <c r="V181" s="27" t="s">
        <v>1635</v>
      </c>
      <c r="W181" s="27" t="s">
        <v>1635</v>
      </c>
      <c r="X181" s="27">
        <v>0</v>
      </c>
      <c r="Y181" s="27" t="s">
        <v>1635</v>
      </c>
      <c r="Z181" s="82">
        <v>0</v>
      </c>
      <c r="AA181" s="27" t="s">
        <v>1635</v>
      </c>
      <c r="AB181" s="27" t="s">
        <v>1635</v>
      </c>
      <c r="AC181" s="27">
        <v>0</v>
      </c>
      <c r="AD181" s="27" t="s">
        <v>1635</v>
      </c>
      <c r="AE181" s="82">
        <v>0</v>
      </c>
      <c r="AF181" s="27" t="s">
        <v>1635</v>
      </c>
      <c r="AG181" s="27" t="s">
        <v>1635</v>
      </c>
      <c r="AH181" s="27">
        <v>0</v>
      </c>
      <c r="AI181" s="27" t="s">
        <v>1635</v>
      </c>
      <c r="AJ181" s="82">
        <v>0</v>
      </c>
      <c r="AK181" s="27" t="s">
        <v>1635</v>
      </c>
      <c r="AL181" s="27" t="s">
        <v>1635</v>
      </c>
      <c r="AM181" s="27">
        <v>0</v>
      </c>
      <c r="AN181" s="27" t="s">
        <v>1635</v>
      </c>
      <c r="AO181" s="82">
        <v>0</v>
      </c>
      <c r="AP181" s="27" t="s">
        <v>1635</v>
      </c>
      <c r="AQ181" s="27" t="s">
        <v>1635</v>
      </c>
      <c r="AR181" s="27">
        <v>0</v>
      </c>
      <c r="AS181" s="27" t="s">
        <v>1635</v>
      </c>
      <c r="AT181" s="82">
        <v>0</v>
      </c>
      <c r="AU181" s="27" t="s">
        <v>1636</v>
      </c>
      <c r="AV181" s="27" t="s">
        <v>1635</v>
      </c>
      <c r="AW181" s="27">
        <v>0</v>
      </c>
      <c r="AX181" s="27" t="s">
        <v>1635</v>
      </c>
      <c r="AY181" s="82">
        <v>90</v>
      </c>
      <c r="AZ181" s="27" t="str">
        <f>(APPS('07-08 Teamsheets'!$H$2:$R$88,$A181,'07-08 Teamsheets'!$C$2:$C$88,AZ$1)+APPS('11-12 Teamsheets'!$H$2:$R$119,$A181,'11-12 Teamsheets'!$C$2:$C$119,AZ$1)+APPS('12-13 Teamsheets'!$H$2:$R$126,$A181,'12-13 Teamsheets'!$C$2:$C$126,AZ$1)+APPS('13-14 Teamsheets'!$H$2:$R$132,$A181,'13-14 Teamsheets'!$C$2:$C$132,AZ$1)+APPS('14-15 Teamsheets'!$H$2:$R$136,$A181,'14-15 Teamsheets'!$C$2:$C$136,AZ$1)) &amp; "(" &amp; (SUBS('07-08 Teamsheets'!$S$2:$Z$88,$A181,'07-08 Teamsheets'!$C$2:$C$88,AZ$1)+SUBS('11-12 Teamsheets'!$S$2:$Z$119,$A181,'11-12 Teamsheets'!$C$2:$C$119,AZ$1)+SUBS('12-13 Teamsheets'!$S$2:$Z$126,$A181,'12-13 Teamsheets'!$C$2:$C$126,AZ$1)+SUBS('13-14 Teamsheets'!$S$2:$Z$132,$A181,'13-14 Teamsheets'!$C$2:$C$132,AZ$1)+SUBS('14-15 Teamsheets'!$S$2:$Z$136,$A181,'14-15 Teamsheets'!$C$2:$C$136,AZ$1)) &amp; ")"</f>
        <v>0(0)</v>
      </c>
      <c r="BA181" s="27" t="str">
        <f>(GOALS('07-08 Teamsheets'!$H$2:$R$88,$A181,'07-08 Teamsheets'!$C$2:$C$88,AZ$1)+GOALS('11-12 Teamsheets'!$H$2:$R$119,$A181,'11-12 Teamsheets'!$C$2:$C$119,AZ$1)+GOALS('12-13 Teamsheets'!$H$2:$R$126,$A181,'12-13 Teamsheets'!$C$2:$C$126,AZ$1)+GOALS('13-14 Teamsheets'!$H$2:$R$132,$A181,'13-14 Teamsheets'!$C$2:$C$132,AZ$1)+GOALS('14-15 Teamsheets'!$H$2:$R$136,$A181,'14-15 Teamsheets'!$C$2:$C$136,AZ$1)) &amp; "(" &amp; (GOALS('07-08 Teamsheets'!$S$2:$Z$88,$A181,'07-08 Teamsheets'!$C$2:$C$88,AZ$1)+GOALS('11-12 Teamsheets'!$S$2:$Z$119,$A181,'11-12 Teamsheets'!$C$2:$C$119,AZ$1)+GOALS('12-13 Teamsheets'!$S$2:$Z$126,$A181,'12-13 Teamsheets'!$C$2:$C$126,AZ$1)+GOALS('13-14 Teamsheets'!$S$2:$Z$132,$A181,'13-14 Teamsheets'!$C$2:$C$132,AZ$1)+GOALS('14-15 Teamsheets'!$S$2:$Z$136,$A181,'14-15 Teamsheets'!$C$2:$C$136,AZ$1)) &amp; ")"</f>
        <v>0(0)</v>
      </c>
      <c r="BB181" s="27">
        <f>Clean_sheet('07-08 Teamsheets'!$C$2:$H$92,$A181,AZ$1)+Clean_sheet('11-12 Teamsheets'!$C$2:$H$119,$A181,AZ$1)+Clean_sheet('12-13 Teamsheets'!$C$2:$H$126,$A181,AZ$1)+Clean_sheet('13-14 Teamsheets'!$C$2:$H$132,$A181,AZ$1)+Clean_sheet('14-15 Teamsheets'!$C$2:$H$136,$A181,AZ$1)</f>
        <v>0</v>
      </c>
      <c r="BC181" s="27" t="str">
        <f>(CARDS('07-08 Teamsheets'!$H$2:$Z$88,$A181,$CX$2,'07-08 Teamsheets'!$C$2:$C$88,AZ$1)+CARDS('11-12 Teamsheets'!$H$2:$Z$119,$A181,$CX$2,'11-12 Teamsheets'!$C$2:$C$119,AZ$1)+CARDS('12-13 Teamsheets'!$H$2:$Z$126,$A181,$CX$2,'12-13 Teamsheets'!$C$2:$C$126,AZ$1)+CARDS('13-14 Teamsheets'!$H$2:$Z$132,$A181,$CX$2,'13-14 Teamsheets'!$C$2:$C$132,AZ$1)+CARDS('14-15 Teamsheets'!$H$2:$Z$136,$A181,$CX$2,'14-15 Teamsheets'!$C$2:$C$136,AZ$1)) &amp; "(" &amp; (CARDS('07-08 Teamsheets'!$H$2:$Z$88,$A181,$CX$3,'07-08 Teamsheets'!$C$2:$C$88,AZ$1)+CARDS('11-12 Teamsheets'!$H$2:$Z$119,$A181,$CX$3,'11-12 Teamsheets'!$C$2:$C$119,AZ$1)+CARDS('12-13 Teamsheets'!$H$2:$Z$126,$A181,$CX$3,'12-13 Teamsheets'!$C$2:$C$126,AZ$1)+CARDS('13-14 Teamsheets'!$H$2:$Z$132,$A181,$CX$3,'13-14 Teamsheets'!$C$2:$C$132,AZ$1)+CARDS('14-15 Teamsheets'!$H$2:$Z$136,$A181,$CX$3,'14-15 Teamsheets'!$C$2:$C$136,AZ$1)) &amp; ")"</f>
        <v>0(0)</v>
      </c>
      <c r="BD181" s="82">
        <f>MINS_PLAYED('07-08 Teamsheets'!$H$2:$R$88,$A181,'07-08 Teamsheets'!$C$2:$C$88,AZ$1)+MINS_PLAYED('11-12 Teamsheets'!$H$2:$R$119,$A181,'11-12 Teamsheets'!$C$2:$C$119,AZ$1)+MINS_PLAYED('12-13 Teamsheets'!$H$2:$R$126,$A181,'12-13 Teamsheets'!$C$2:$C$126,AZ$1)+MINS_PLAYED('13-14 Teamsheets'!$H$2:$R$132,$A181,'13-14 Teamsheets'!$C$2:$C$132,AZ$1)+MINS_PLAYED('14-15 Teamsheets'!$H$2:$R$136,$A181,'14-15 Teamsheets'!$C$2:$C$136,AZ$1)+MINS_AS_SUB('07-08 Teamsheets'!$S$2:$Z$88,$A181,'07-08 Teamsheets'!$C$2:$C$88,AZ$1)+MINS_AS_SUB('11-12 Teamsheets'!$S$2:$Z$119,$A181,'11-12 Teamsheets'!$C$2:$C$119,AZ$1)+MINS_AS_SUB('12-13 Teamsheets'!$S$2:$Z$126,$A181,'12-13 Teamsheets'!$C$2:$C$126,AZ$1)+MINS_AS_SUB('13-14 Teamsheets'!$S$2:$Z$132,$A181,'13-14 Teamsheets'!$C$2:$C$132,AZ$1)+MINS_AS_SUB('14-15 Teamsheets'!$S$2:$Z$136,$A181,'14-15 Teamsheets'!$C$2:$C$136,AZ$1)</f>
        <v>0</v>
      </c>
      <c r="BE181" s="27" t="str">
        <f>(APPS('08-09 Teamsheets'!$H$2:$R$92,$A181,'08-09 Teamsheets'!$C$2:$C$92,BE$1)+APPS('09-10 Teamsheets'!$H$2:$R$98,$A181,'09-10 Teamsheets'!$C$2:$C$98,BE$1)+APPS('10-11 Teamsheets'!$H$2:$R$107,$A181,'10-11 Teamsheets'!$C$2:$C$107,BE$1)+APPS('11-12 Teamsheets'!$H$2:$R$119,$A181,'11-12 Teamsheets'!$C$2:$C$119,BE$1)+APPS('12-13 Teamsheets'!$H$2:$R$126,$A181,'12-13 Teamsheets'!$C$2:$C$126,BE$1)+APPS('13-14 Teamsheets'!$H$2:$R$132,$A181,'13-14 Teamsheets'!$C$2:$C$132,BE$1)+APPS('14-15 Teamsheets'!$H$2:$R$136,$A181,'14-15 Teamsheets'!$C$2:$C$136,BE$1)) &amp; "(" &amp; (SUBS('08-09 Teamsheets'!$S$2:$Z$92,$A181,'08-09 Teamsheets'!$C$2:$C$92,BE$1)+SUBS('09-10 Teamsheets'!$S$2:$Z$98,$A181,'09-10 Teamsheets'!$C$2:$C$98,BE$1)+SUBS('10-11 Teamsheets'!$S$2:$Z$107,$A181,'10-11 Teamsheets'!$C$2:$C$107,BE$1)+SUBS('11-12 Teamsheets'!$S$2:$Z$119,$A181,'11-12 Teamsheets'!$C$2:$C$119,BE$1)+SUBS('12-13 Teamsheets'!$S$2:$Z$126,$A181,'12-13 Teamsheets'!$C$2:$C$126,BE$1)+SUBS('13-14 Teamsheets'!$S$2:$Z$132,$A181,'13-14 Teamsheets'!$C$2:$C$132,BE$1)+SUBS('14-15 Teamsheets'!$S$2:$Z$136,$A181,'14-15 Teamsheets'!$C$2:$C$136,BE$1)) &amp; ")"</f>
        <v>0(0)</v>
      </c>
      <c r="BF181" s="27" t="str">
        <f>(GOALS('08-09 Teamsheets'!$H$2:$R$92,$A181,'08-09 Teamsheets'!$C$2:$C$92,BE$1)+GOALS('09-10 Teamsheets'!$H$2:$R$98,$A181,'09-10 Teamsheets'!$C$2:$C$98,BE$1)+GOALS('10-11 Teamsheets'!$H$2:$R$107,$A181,'10-11 Teamsheets'!$C$2:$C$107,BE$1)+GOALS('11-12 Teamsheets'!$H$2:$R$119,$A181,'11-12 Teamsheets'!$C$2:$C$119,BE$1)+GOALS('12-13 Teamsheets'!$H$2:$R$126,$A181,'12-13 Teamsheets'!$C$2:$C$126,BE$1)+GOALS('13-14 Teamsheets'!$H$2:$R$132,$A181,'13-14 Teamsheets'!$C$2:$C$132,BE$1)+GOALS('14-15 Teamsheets'!$H$2:$R$136,$A181,'14-15 Teamsheets'!$C$2:$C$136,BE$1)) &amp; "(" &amp; (GOALS('08-09 Teamsheets'!$S$2:$Z$92,$A181,'08-09 Teamsheets'!$C$2:$C$92,BE$1)+GOALS('09-10 Teamsheets'!$S$2:$Z$98,$A181,'09-10 Teamsheets'!$C$2:$C$98,BE$1)+GOALS('10-11 Teamsheets'!$S$2:$Z$107,$A181,'10-11 Teamsheets'!$C$2:$C$107,BE$1)+GOALS('11-12 Teamsheets'!$S$2:$Z$119,$A181,'11-12 Teamsheets'!$C$2:$C$119,BE$1)+GOALS('12-13 Teamsheets'!$S$2:$Z$126,$A181,'12-13 Teamsheets'!$C$2:$C$126,BE$1)+GOALS('13-14 Teamsheets'!$S$2:$Z$132,$A181,'13-14 Teamsheets'!$C$2:$C$132,BE$1)+GOALS('14-15 Teamsheets'!$S$2:$Z$136,$A181,'14-15 Teamsheets'!$C$2:$C$136,BE$1)) &amp; ")"</f>
        <v>0(0)</v>
      </c>
      <c r="BG181" s="27">
        <f>Clean_sheet('08-09 Teamsheets'!$C$2:$H$92,$A181,BE$1)+Clean_sheet('09-10 Teamsheets'!$C$2:$H$98,$A181,BE$1)+Clean_sheet('10-11 Teamsheets'!$C$2:$H$107,$A181,BE$1)+Clean_sheet('11-12 Teamsheets'!$C$2:$H$119,$A181,BE$1)+Clean_sheet('12-13 Teamsheets'!$C$2:$H$126,$A181,BE$1)+Clean_sheet('13-14 Teamsheets'!$C$2:$H$132,$A181,BE$1)+Clean_sheet('14-15 Teamsheets'!$C$2:$H$136,$A181,BE$1)</f>
        <v>0</v>
      </c>
      <c r="BH181" s="27" t="str">
        <f>(CARDS('08-09 Teamsheets'!$H$2:$Z$92,$A181,$CX$2,'08-09 Teamsheets'!$C$2:$C$92,BE$1)+CARDS('09-10 Teamsheets'!$H$2:$Z$98,$A181,$CX$2,'09-10 Teamsheets'!$C$2:$C$98,BE$1)+CARDS('10-11 Teamsheets'!$H$2:$Z$107,$A181,$CX$2,'10-11 Teamsheets'!$C$2:$C$107,BE$1)+CARDS('11-12 Teamsheets'!$H$2:$Z$119,$A181,$CX$2,'11-12 Teamsheets'!$C$2:$C$119,BE$1)+CARDS('12-13 Teamsheets'!$H$2:$Z$126,$A181,$CX$2,'12-13 Teamsheets'!$C$2:$C$126,BE$1)+CARDS('13-14 Teamsheets'!$H$2:$Z$132,$A181,$CX$2,'13-14 Teamsheets'!$C$2:$C$132,BE$1)+CARDS('14-15 Teamsheets'!$H$2:$Z$136,$A181,$CX$2,'14-15 Teamsheets'!$C$2:$C$136,BE$1)) &amp; "(" &amp; (CARDS('08-09 Teamsheets'!$H$2:$Z$92,$A181,$CX$3,'08-09 Teamsheets'!$C$2:$C$92,BE$1)+CARDS('09-10 Teamsheets'!$H$2:$Z$98,$A181,$CX$3,'09-10 Teamsheets'!$C$2:$C$98,BE$1)+CARDS('10-11 Teamsheets'!$H$2:$Z$107,$A181,$CX$3,'10-11 Teamsheets'!$C$2:$C$107,BE$1)+CARDS('11-12 Teamsheets'!$H$2:$Z$119,$A181,$CX$3,'11-12 Teamsheets'!$C$2:$C$119,BE$1)+CARDS('12-13 Teamsheets'!$H$2:$Z$126,$A181,$CX$3,'12-13 Teamsheets'!$C$2:$C$126,BE$1)+CARDS('13-14 Teamsheets'!$H$2:$Z$132,$A181,$CX$3,'13-14 Teamsheets'!$C$2:$C$132,BE$1)+CARDS('14-15 Teamsheets'!$H$2:$Z$136,$A181,$CX$3,'14-15 Teamsheets'!$C$2:$C$136,BE$1)) &amp; ")"</f>
        <v>0(0)</v>
      </c>
      <c r="BI181" s="82">
        <f>MINS_PLAYED('08-09 Teamsheets'!$H$2:$R$92,$A181,'08-09 Teamsheets'!$C$2:$C$92,BE$1)+MINS_PLAYED('09-10 Teamsheets'!$H$2:$R$98,$A181,'09-10 Teamsheets'!$C$2:$C$98,BE$1)+ MINS_AS_SUB('08-09 Teamsheets'!$S$2:$Z$92,$A181,'08-09 Teamsheets'!$C$2:$C$92,BE$1)+ MINS_AS_SUB('09-10 Teamsheets'!$S$2:$Z$98,$A181,'09-10 Teamsheets'!$C$2:$C$98,BE$1)+MINS_PLAYED('10-11 Teamsheets'!$H$2:$R$107,$A181,'10-11 Teamsheets'!$C$2:$C$107,BE$1)+MINS_AS_SUB('10-11 Teamsheets'!$S$2:$Z$107,$A181,'10-11 Teamsheets'!$C$2:$C$107,BE$1)+MINS_PLAYED('11-12 Teamsheets'!$H$2:$R$119,$A181,'11-12 Teamsheets'!$C$2:$C$119,BE$1)+MINS_AS_SUB('11-12 Teamsheets'!$S$2:$Z$119,$A181,'11-12 Teamsheets'!$C$2:$C$119,BE$1)+MINS_PLAYED('12-13 Teamsheets'!$H$2:$R$126,$A181,'12-13 Teamsheets'!$C$2:$C$126,BE$1)+MINS_AS_SUB('12-13 Teamsheets'!$S$2:$Z$126,$A181,'12-13 Teamsheets'!$C$2:$C$126,BE$1)+MINS_PLAYED('13-14 Teamsheets'!$H$2:$R$132,$A181,'13-14 Teamsheets'!$C$2:$C$132,BE$1)+MINS_AS_SUB('13-14 Teamsheets'!$S$2:$Z$132,$A181,'13-14 Teamsheets'!$C$2:$C$132,BE$1)+MINS_PLAYED('14-15 Teamsheets'!$H$2:$R$136,$A181,'14-15 Teamsheets'!$C$2:$C$136,BE$1)+MINS_AS_SUB('14-15 Teamsheets'!$S$2:$Z$136,$A181,'14-15 Teamsheets'!$C$2:$C$136,BE$1)</f>
        <v>0</v>
      </c>
      <c r="BJ181" s="27" t="str">
        <f>(APPS('07-08 Teamsheets'!$H$2:$R$88,$A181,'07-08 Teamsheets'!$C$2:$C$88,BJ$1)+APPS('08-09 Teamsheets'!$H$2:$R$92,$A181,'08-09 Teamsheets'!$C$2:$C$92,BJ$1)+APPS('09-10 Teamsheets'!$H$2:$R$98,$A181,'09-10 Teamsheets'!$C$2:$C$98,BJ$1)+APPS('10-11 Teamsheets'!$H$2:$R$106,$A181,'10-11 Teamsheets'!$C$2:$C$106,BJ$1)+APPS('11-12 Teamsheets'!$H$2:$R$119,$A181,'11-12 Teamsheets'!$C$2:$C$119,BJ$1)+APPS('12-13 Teamsheets'!$H$2:$R$126,$A181,'12-13 Teamsheets'!$C$2:$C$126,BJ$1)+APPS('13-14 Teamsheets'!$H$2:$R$132,$A181,'13-14 Teamsheets'!$C$2:$C$132,BJ$1)+APPS('14-15 Teamsheets'!$H$2:$R$136,$A181,'14-15 Teamsheets'!$C$2:$C$136,BJ$1)) &amp; "(" &amp; (SUBS('07-08 Teamsheets'!$S$2:$Z$88,$A181,'07-08 Teamsheets'!$C$2:$C$88,BJ$1)+SUBS('08-09 Teamsheets'!$S$2:$Z$92,$A181,'08-09 Teamsheets'!$C$2:$C$92,BJ$1)+SUBS('09-10 Teamsheets'!$S$2:$Z$98,$A181,'09-10 Teamsheets'!$C$2:$C$98,BJ$1)+SUBS('10-11 Teamsheets'!$S$2:$Z$106,$A181,'10-11 Teamsheets'!$C$2:$C$106,BJ$1)+SUBS('11-12 Teamsheets'!$S$2:$Z$119,$A181,'11-12 Teamsheets'!$C$2:$C$119,BJ$1)+SUBS('12-13 Teamsheets'!$S$2:$Z$126,$A181,'12-13 Teamsheets'!$C$2:$C$126,BJ$1)+SUBS('13-14 Teamsheets'!$S$2:$Z$132,$A181,'13-14 Teamsheets'!$C$2:$C$132,BJ$1)+SUBS('14-15 Teamsheets'!$S$2:$Z$136,$A181,'14-15 Teamsheets'!$C$2:$C$136,BJ$1)) &amp; ")"</f>
        <v>0(0)</v>
      </c>
      <c r="BK181" s="27" t="str">
        <f>(GOALS('07-08 Teamsheets'!$H$2:$R$88,$A181,'07-08 Teamsheets'!$C$2:$C$88,BJ$1)+GOALS('08-09 Teamsheets'!$H$2:$R$92,$A181,'08-09 Teamsheets'!$C$2:$C$92,BJ$1)+GOALS('09-10 Teamsheets'!$H$2:$R$98,$A181,'09-10 Teamsheets'!$C$2:$C$98,BJ$1)+GOALS('10-11 Teamsheets'!$H$2:$R$106,$A181,'10-11 Teamsheets'!$C$2:$C$106,BJ$1)+GOALS('11-12 Teamsheets'!$H$2:$R$119,$A181,'11-12 Teamsheets'!$C$2:$C$119,BJ$1)+GOALS('12-13 Teamsheets'!$H$2:$R$126,$A181,'12-13 Teamsheets'!$C$2:$C$126,BJ$1)+GOALS('13-14 Teamsheets'!$H$2:$R$132,$A181,'13-14 Teamsheets'!$C$2:$C$132,BJ$1)+GOALS('14-15 Teamsheets'!$H$2:$R$136,$A181,'14-15 Teamsheets'!$C$2:$C$136,BJ$1)) &amp; "(" &amp; (GOALS('07-08 Teamsheets'!$S$2:$Z$88,$A181,'07-08 Teamsheets'!$C$2:$C$88,BJ$1)+GOALS('08-09 Teamsheets'!$S$2:$Z$92,$A181,'08-09 Teamsheets'!$C$2:$C$92,BJ$1)+GOALS('09-10 Teamsheets'!$S$2:$Z$98,$A181,'09-10 Teamsheets'!$C$2:$C$98,BJ$1)+GOALS('10-11 Teamsheets'!$S$2:$Z$106,$A181,'10-11 Teamsheets'!$C$2:$C$106,BJ$1)+GOALS('11-12 Teamsheets'!$S$2:$Z$119,$A181,'11-12 Teamsheets'!$C$2:$C$119,BJ$1)+GOALS('12-13 Teamsheets'!$S$2:$Z$126,$A181,'12-13 Teamsheets'!$C$2:$C$126,BJ$1)+GOALS('13-14 Teamsheets'!$S$2:$Z$132,$A181,'13-14 Teamsheets'!$C$2:$C$132,BJ$1)+GOALS('14-15 Teamsheets'!$S$2:$Z$136,$A181,'14-15 Teamsheets'!$C$2:$C$136,BJ$1)) &amp; ")"</f>
        <v>0(0)</v>
      </c>
      <c r="BL181" s="27">
        <f>Clean_sheet('07-08 Teamsheets'!$C$2:$H$92,$A181,BJ$1)+Clean_sheet('08-09 Teamsheets'!$C$2:$H$92,$A181,BJ$1)+Clean_sheet('09-10 Teamsheets'!$C$2:$H$98,$A181,BJ$1)+Clean_sheet('10-11 Teamsheets'!$C$2:$H$106,$A181,BJ$1)+Clean_sheet('11-12 Teamsheets'!$C$2:$H$119,$A181,BJ$1)+Clean_sheet('12-13 Teamsheets'!$C$2:$H$126,$A181,BJ$1)+Clean_sheet('13-14 Teamsheets'!$C$2:$H$132,$A181,BJ$1)+Clean_sheet('14-15 Teamsheets'!$C$2:$H$136,$A181,BJ$1)</f>
        <v>0</v>
      </c>
      <c r="BM181" s="27" t="str">
        <f>(CARDS('07-08 Teamsheets'!$H$2:$Z$88,$A181,$CX$2,'07-08 Teamsheets'!$C$2:$C$88,BJ$1)+CARDS('08-09 Teamsheets'!$H$2:$Z$92,$A181,$CX$2,'08-09 Teamsheets'!$C$2:$C$92,BJ$1)+CARDS('09-10 Teamsheets'!$H$2:$Z$98,$A181,$CX$2,'09-10 Teamsheets'!$C$2:$C$98,BJ$1)+CARDS('10-11 Teamsheets'!$H$2:$Z$106,$A181,$CX$2,'10-11 Teamsheets'!$C$2:$C$106,BJ$1)+CARDS('11-12 Teamsheets'!$H$2:$Z$119,$A181,$CX$2,'11-12 Teamsheets'!$C$2:$C$119,BJ$1)+CARDS('12-13 Teamsheets'!$H$2:$Z$126,$A181,$CX$2,'12-13 Teamsheets'!$C$2:$C$126,BJ$1)+CARDS('13-14 Teamsheets'!$H$2:$Z$132,$A181,$CX$2,'13-14 Teamsheets'!$C$2:$C$132,BJ$1)+CARDS('14-15 Teamsheets'!$H$2:$Z$136,$A181,$CX$2,'14-15 Teamsheets'!$C$2:$C$136,BJ$1)) &amp; "(" &amp; (CARDS('07-08 Teamsheets'!$H$2:$Z$88,$A181,$CX$3,'07-08 Teamsheets'!$C$2:$C$88,BJ$1)+CARDS('08-09 Teamsheets'!$H$2:$Z$92,$A181,$CX$3,'08-09 Teamsheets'!$C$2:$C$92,BJ$1)+CARDS('09-10 Teamsheets'!$H$2:$Z$98,$A181,$CX$3,'09-10 Teamsheets'!$C$2:$C$98,BJ$1)+CARDS('10-11 Teamsheets'!$H$2:$Z$106,$A181,$CX$3,'10-11 Teamsheets'!$C$2:$C$106,BJ$1)+CARDS('11-12 Teamsheets'!$H$2:$Z$119,$A181,$CX$3,'11-12 Teamsheets'!$C$2:$C$119,BJ$1)+CARDS('12-13 Teamsheets'!$H$2:$Z$126,$A181,$CX$3,'12-13 Teamsheets'!$C$2:$C$126,BJ$1)+CARDS('13-14 Teamsheets'!$H$2:$Z$132,$A181,$CX$3,'13-14 Teamsheets'!$C$2:$C$132,BJ$1)+CARDS('14-15 Teamsheets'!$H$2:$Z$136,$A181,$CX$3,'14-15 Teamsheets'!$C$2:$C$136,BJ$1)) &amp; ")"</f>
        <v>0(0)</v>
      </c>
      <c r="BN181" s="82">
        <f>MINS_PLAYED('07-08 Teamsheets'!$H$2:$R$88,$A181,'07-08 Teamsheets'!$C$2:$C$88,BJ$1)+MINS_PLAYED('08-09 Teamsheets'!$H$2:$R$92,$A181,'08-09 Teamsheets'!$C$2:$C$92,BJ$1)+MINS_PLAYED('09-10 Teamsheets'!$H$2:$R$98,$A181,'09-10 Teamsheets'!$C$2:$C$98,BJ$1)+MINS_PLAYED('10-11 Teamsheets'!$H$2:$R$106,$A181,'10-11 Teamsheets'!$C$2:$C$106,BJ$1)+MINS_PLAYED('11-12 Teamsheets'!$H$2:$R$119,$A181,'11-12 Teamsheets'!$C$2:$C$119,BJ$1)+MINS_PLAYED('12-13 Teamsheets'!$H$2:$R$126,$A181,'12-13 Teamsheets'!$C$2:$C$126,BJ$1)+MINS_PLAYED('13-14 Teamsheets'!$H$2:$R$132,$A181,'13-14 Teamsheets'!$C$2:$C$132,BJ$1)+MINS_PLAYED('14-15 Teamsheets'!$H$2:$R$136,$A181,'14-15 Teamsheets'!$C$2:$C$136,BJ$1)+MINS_AS_SUB('07-08 Teamsheets'!$S$2:$Z$88,$A181,'07-08 Teamsheets'!$C$2:$C$88,BJ$1)+MINS_AS_SUB('08-09 Teamsheets'!$S$2:$Z$92,$A181,'08-09 Teamsheets'!$C$2:$C$92,BJ$1)+MINS_AS_SUB('09-10 Teamsheets'!$S$2:$Z$98,$A181,'09-10 Teamsheets'!$C$2:$C$98,BJ$1)+MINS_AS_SUB('10-11 Teamsheets'!$S$2:$Z$106,$A181,'10-11 Teamsheets'!$C$2:$C$106,BJ$1)+MINS_AS_SUB('11-12 Teamsheets'!$S$2:$Z$119,$A181,'11-12 Teamsheets'!$C$2:$C$119,BJ$1)+MINS_AS_SUB('12-13 Teamsheets'!$S$2:$Z$126,$A181,'12-13 Teamsheets'!$C$2:$C$126,BJ$1)+MINS_AS_SUB('13-14 Teamsheets'!$S$2:$Z$132,$A181,'13-14 Teamsheets'!$C$2:$C$132,BJ$1)+MINS_AS_SUB('14-15 Teamsheets'!$S$2:$Z$136,$A181,'14-15 Teamsheets'!$C$2:$C$136,BJ$1)</f>
        <v>0</v>
      </c>
      <c r="BO181" s="27" t="str">
        <f>(APPS('07-08 Teamsheets'!$H$2:$R$88,$A181,'07-08 Teamsheets'!$C$2:$C$88,BO$1)+APPS('08-09 Teamsheets'!$H$2:$R$92,$A181,'08-09 Teamsheets'!$C$2:$C$92,BO$1)+APPS('09-10 Teamsheets'!$H$2:$R$98,$A181,'09-10 Teamsheets'!$C$2:$C$98,BO$1)+APPS('10-11 Teamsheets'!$H$2:$R$106,$A181,'10-11 Teamsheets'!$C$2:$C$106,BO$1)+APPS('11-12 Teamsheets'!$H$2:$R$119,$A181,'11-12 Teamsheets'!$C$2:$C$119,BO$1)+APPS('12-13 Teamsheets'!$H$2:$R$126,$A181,'12-13 Teamsheets'!$C$2:$C$126,BO$1)+APPS('13-14 Teamsheets'!$H$2:$R$132,$A181,'13-14 Teamsheets'!$C$2:$C$132,BO$1)+APPS('14-15 Teamsheets'!$H$2:$R$136,$A181,'14-15 Teamsheets'!$C$2:$C$136,BO$1)) &amp; "(" &amp; (SUBS('07-08 Teamsheets'!$S$2:$Z$88,$A181,'07-08 Teamsheets'!$C$2:$C$88,BO$1)+SUBS('08-09 Teamsheets'!$S$2:$Z$92,$A181,'08-09 Teamsheets'!$C$2:$C$92,BO$1)+SUBS('09-10 Teamsheets'!$S$2:$Z$98,$A181,'09-10 Teamsheets'!$C$2:$C$98,BO$1)+SUBS('10-11 Teamsheets'!$S$2:$Z$106,$A181,'10-11 Teamsheets'!$C$2:$C$106,BO$1)+SUBS('11-12 Teamsheets'!$S$2:$Z$119,$A181,'11-12 Teamsheets'!$C$2:$C$119,BO$1)+SUBS('12-13 Teamsheets'!$S$2:$Z$126,$A181,'12-13 Teamsheets'!$C$2:$C$126,BO$1)+SUBS('13-14 Teamsheets'!$S$2:$Z$132,$A181,'13-14 Teamsheets'!$C$2:$C$132,BO$1)+SUBS('14-15 Teamsheets'!$S$2:$Z$136,$A181,'14-15 Teamsheets'!$C$2:$C$136,BO$1)) &amp; ")"</f>
        <v>0(0)</v>
      </c>
      <c r="BP181" s="27" t="str">
        <f>(GOALS('07-08 Teamsheets'!$H$2:$R$88,$A181,'07-08 Teamsheets'!$C$2:$C$88,BO$1)+GOALS('08-09 Teamsheets'!$H$2:$R$92,$A181,'08-09 Teamsheets'!$C$2:$C$92,BO$1)+GOALS('09-10 Teamsheets'!$H$2:$R$98,$A181,'09-10 Teamsheets'!$C$2:$C$98,BO$1)+GOALS('10-11 Teamsheets'!$H$2:$R$106,$A181,'10-11 Teamsheets'!$C$2:$C$106,BO$1)+GOALS('11-12 Teamsheets'!$H$2:$R$119,$A181,'11-12 Teamsheets'!$C$2:$C$119,BO$1)+GOALS('12-13 Teamsheets'!$H$2:$R$126,$A181,'12-13 Teamsheets'!$C$2:$C$126,BO$1)+GOALS('13-14 Teamsheets'!$H$2:$R$132,$A181,'13-14 Teamsheets'!$C$2:$C$132,BO$1)+GOALS('14-15 Teamsheets'!$H$2:$R$136,$A181,'14-15 Teamsheets'!$C$2:$C$136,BO$1)) &amp; "(" &amp; (GOALS('07-08 Teamsheets'!$S$2:$Z$88,$A181,'07-08 Teamsheets'!$C$2:$C$88,BO$1)+GOALS('08-09 Teamsheets'!$S$2:$Z$92,$A181,'08-09 Teamsheets'!$C$2:$C$92,BO$1)+GOALS('09-10 Teamsheets'!$S$2:$Z$98,$A181,'09-10 Teamsheets'!$C$2:$C$98,BO$1)+GOALS('10-11 Teamsheets'!$S$2:$Z$106,$A181,'10-11 Teamsheets'!$C$2:$C$106,BO$1)+GOALS('11-12 Teamsheets'!$S$2:$Z$119,$A181,'11-12 Teamsheets'!$C$2:$C$119,BO$1)+GOALS('12-13 Teamsheets'!$S$2:$Z$126,$A181,'12-13 Teamsheets'!$C$2:$C$126,BO$1)+GOALS('13-14 Teamsheets'!$S$2:$Z$132,$A181,'13-14 Teamsheets'!$C$2:$C$132,BO$1)+GOALS('14-15 Teamsheets'!$S$2:$Z$136,$A181,'14-15 Teamsheets'!$C$2:$C$136,BO$1)) &amp; ")"</f>
        <v>0(0)</v>
      </c>
      <c r="BQ181" s="27">
        <f>Clean_sheet('07-08 Teamsheets'!$C$2:$H$92,$A181,BO$1)+Clean_sheet('08-09 Teamsheets'!$C$2:$H$92,$A181,BO$1)+Clean_sheet('09-10 Teamsheets'!$C$2:$H$98,$A181,BO$1)+Clean_sheet('10-11 Teamsheets'!$C$2:$H$106,$A181,BO$1)+Clean_sheet('11-12 Teamsheets'!$C$2:$H$119,$A181,BO$1)+Clean_sheet('12-13 Teamsheets'!$C$2:$H$126,$A181,BO$1)+Clean_sheet('13-14 Teamsheets'!$C$2:$H$132,$A181,BO$1)+Clean_sheet('14-15 Teamsheets'!$C$2:$H$136,$A181,BO$1)</f>
        <v>0</v>
      </c>
      <c r="BR181" s="27" t="str">
        <f>(CARDS('07-08 Teamsheets'!$H$2:$Z$88,$A181,$CX$2,'07-08 Teamsheets'!$C$2:$C$88,BO$1)+CARDS('08-09 Teamsheets'!$H$2:$Z$92,$A181,$CX$2,'08-09 Teamsheets'!$C$2:$C$92,BO$1)+CARDS('09-10 Teamsheets'!$H$2:$Z$98,$A181,$CX$2,'09-10 Teamsheets'!$C$2:$C$98,BO$1)+CARDS('10-11 Teamsheets'!$H$2:$Z$106,$A181,$CX$2,'10-11 Teamsheets'!$C$2:$C$106,BO$1)+CARDS('11-12 Teamsheets'!$H$2:$Z$119,$A181,$CX$2,'11-12 Teamsheets'!$C$2:$C$119,BO$1)+CARDS('12-13 Teamsheets'!$H$2:$Z$126,$A181,$CX$2,'12-13 Teamsheets'!$C$2:$C$126,BO$1)+CARDS('13-14 Teamsheets'!$H$2:$Z$132,$A181,$CX$2,'13-14 Teamsheets'!$C$2:$C$132,BO$1)+CARDS('14-15 Teamsheets'!$H$2:$Z$136,$A181,$CX$2,'14-15 Teamsheets'!$C$2:$C$136,BO$1)) &amp; "(" &amp; (CARDS('07-08 Teamsheets'!$H$2:$Z$88,$A181,$CX$3,'07-08 Teamsheets'!$C$2:$C$88,BO$1)+CARDS('08-09 Teamsheets'!$H$2:$Z$92,$A181,$CX$3,'08-09 Teamsheets'!$C$2:$C$92,BO$1)+CARDS('09-10 Teamsheets'!$H$2:$Z$98,$A181,$CX$3,'09-10 Teamsheets'!$C$2:$C$98,BO$1)+CARDS('10-11 Teamsheets'!$H$2:$Z$106,$A181,$CX$3,'10-11 Teamsheets'!$C$2:$C$106,BO$1)+CARDS('11-12 Teamsheets'!$H$2:$Z$119,$A181,$CX$3,'11-12 Teamsheets'!$C$2:$C$119,BO$1)+CARDS('12-13 Teamsheets'!$H$2:$Z$126,$A181,$CX$3,'12-13 Teamsheets'!$C$2:$C$126,BO$1)+CARDS('13-14 Teamsheets'!$H$2:$Z$132,$A181,$CX$3,'13-14 Teamsheets'!$C$2:$C$132,BO$1)+CARDS('14-15 Teamsheets'!$H$2:$Z$136,$A181,$CX$3,'14-15 Teamsheets'!$C$2:$C$136,BO$1)) &amp; ")"</f>
        <v>0(0)</v>
      </c>
      <c r="BS181" s="82">
        <f>MINS_PLAYED('07-08 Teamsheets'!$H$2:$R$88,$A181,'07-08 Teamsheets'!$C$2:$C$88,BO$1)+MINS_PLAYED('08-09 Teamsheets'!$H$2:$R$92,$A181,'08-09 Teamsheets'!$C$2:$C$92,BO$1)+MINS_PLAYED('09-10 Teamsheets'!$H$2:$R$98,$A181,'09-10 Teamsheets'!$C$2:$C$98,BO$1)+MINS_PLAYED('10-11 Teamsheets'!$H$2:$R$106,$A181,'10-11 Teamsheets'!$C$2:$C$106,BO$1)+MINS_PLAYED('11-12 Teamsheets'!$H$2:$R$119,$A181,'11-12 Teamsheets'!$C$2:$C$119,BO$1)+MINS_PLAYED('12-13 Teamsheets'!$H$2:$R$126,$A181,'12-13 Teamsheets'!$C$2:$C$126,BO$1)+MINS_PLAYED('13-14 Teamsheets'!$H$2:$R$132,$A181,'13-14 Teamsheets'!$C$2:$C$132,BO$1)+MINS_PLAYED('14-15 Teamsheets'!$H$2:$R$136,$A181,'14-15 Teamsheets'!$C$2:$C$136,BO$1)+MINS_AS_SUB('07-08 Teamsheets'!$S$2:$Z$88,$A181,'07-08 Teamsheets'!$C$2:$C$88,BO$1)+MINS_AS_SUB('08-09 Teamsheets'!$S$2:$Z$92,$A181,'08-09 Teamsheets'!$C$2:$C$92,BO$1)+MINS_AS_SUB('09-10 Teamsheets'!$S$2:$Z$98,$A181,'09-10 Teamsheets'!$C$2:$C$98,BO$1)+MINS_AS_SUB('10-11 Teamsheets'!$S$2:$Z$106,$A181,'10-11 Teamsheets'!$C$2:$C$106,BO$1)+MINS_AS_SUB('11-12 Teamsheets'!$S$2:$Z$119,$A181,'11-12 Teamsheets'!$C$2:$C$119,BO$1)+MINS_AS_SUB('12-13 Teamsheets'!$S$2:$Z$126,$A181,'12-13 Teamsheets'!$C$2:$C$126,BO$1)+MINS_AS_SUB('13-14 Teamsheets'!$S$2:$Z$132,$A181,'13-14 Teamsheets'!$C$2:$C$132,BO$1)+MINS_AS_SUB('14-15 Teamsheets'!$S$2:$Z$136,$A181,'14-15 Teamsheets'!$C$2:$C$136,BO$1)</f>
        <v>0</v>
      </c>
      <c r="BT181" s="71">
        <f>APPS('05-06 Teamsheets'!$H$2:$R$71,$A181,'05-06 Teamsheets'!$C$2:$C$71,B$1)+SUBS('05-06 Teamsheets'!$S$2:$W$71,$A181,'05-06 Teamsheets'!$C$2:$C$71,B$1)+APPS('06-07 Teamsheets'!$H$2:$R$83,$A181,'06-07 Teamsheets'!$C$2:$C$83,G$1)+SUBS('06-07 Teamsheets'!$S$2:$Z$83,$A181,'06-07 Teamsheets'!$C$2:$C$83,G$1)+APPS('07-08 Teamsheets'!$H$2:$R$88,$A181,'07-08 Teamsheets'!$C$2:$C$88,L$1)+SUBS('07-08 Teamsheets'!$S$2:$Z$88,$A181,'07-08 Teamsheets'!$C$2:$C$88,L$1)+APPS('08-09 Teamsheets'!$H$2:$R$92,$A181,'08-09 Teamsheets'!$C$2:$C$92,Q$1)+SUBS('08-09 Teamsheets'!$S$2:$Z$92,$A181,'08-09 Teamsheets'!$C$2:$C$92,Q$1)+APPS('09-10 Teamsheets'!$H$2:$R$98,$A181,'09-10 Teamsheets'!$C$2:$C$98,Q$1)+SUBS('09-10 Teamsheets'!$S$2:$Z$98,$A181,'09-10 Teamsheets'!$C$2:$C$98,Q$1)+APPS('10-11 Teamsheets'!$H$2:$R$107,$A181,'10-11 Teamsheets'!$C$2:$C$107,Q$1)+SUBS('10-11 Teamsheets'!$S$2:$Z$107,$A181,'10-11 Teamsheets'!$C$2:$C$107,Q$1)+APPS('11-12 Teamsheets'!$H$2:$R$119,$A181,'11-12 Teamsheets'!$C$2:$C$119,Q$1)+SUBS('11-12 Teamsheets'!$S$2:$Z$119,$A181,'11-12 Teamsheets'!$C$2:$C$119,Q$1)+APPS('12-13 Teamsheets'!$H$2:$R$126,$A181,'12-13 Teamsheets'!$C$2:$C$126,Q$1)+SUBS('12-13 Teamsheets'!$S$2:$Z$126,$A181,'12-13 Teamsheets'!$C$2:$C$126,Q$1)+APPS('13-14 Teamsheets'!$H$2:$R$132,$A181,'13-14 Teamsheets'!$C$2:$C$132,Q$1)+SUBS('13-14 Teamsheets'!$S$2:$Z$132,$A181,'13-14 Teamsheets'!$C$2:$C$132,Q$1)+APPS('14-15 Teamsheets'!$H$2:$R$136,$A181,'14-15 Teamsheets'!$C$2:$C$136,Q$1)+SUBS('14-15 Teamsheets'!$S$2:$Z$136,$A181,'14-15 Teamsheets'!$C$2:$C$136,Q$1)</f>
        <v>5</v>
      </c>
      <c r="BU181" s="132">
        <v>1</v>
      </c>
      <c r="BV181" s="27">
        <f>APPS('07-08 Teamsheets'!$H$2:$R$88,$A181,'07-08 Teamsheets'!$C$2:$C$88,AZ$1)+SUBS('07-08 Teamsheets'!$S$2:$Z$88,$A181,'07-08 Teamsheets'!$C$2:$C$88,AZ$1)+APPS('11-12 Teamsheets'!$H$2:$R$119,$A181,'11-12 Teamsheets'!$C$2:$C$119,AZ$1)+SUBS('11-12 Teamsheets'!$S$2:$Z$119,$A181,'11-12 Teamsheets'!$C$2:$C$119,AZ$1)+APPS('12-13 Teamsheets'!$H$2:$R$126,$A181,'12-13 Teamsheets'!$C$2:$C$126,AZ$1)+SUBS('12-13 Teamsheets'!$S$2:$Z$126,$A181,'12-13 Teamsheets'!$C$2:$C$126,AZ$1)+APPS('13-14 Teamsheets'!$H$2:$R$132,$A181,'13-14 Teamsheets'!$C$2:$C$132,AZ$1)+SUBS('13-14 Teamsheets'!$S$2:$Z$132,$A181,'13-14 Teamsheets'!$C$2:$C$132,AZ$1)+APPS('14-15 Teamsheets'!$H$2:$R$136,$A181,'14-15 Teamsheets'!$C$2:$C$136,AZ$1)+SUBS('14-15 Teamsheets'!$S$2:$Z$136,$A181,'14-15 Teamsheets'!$C$2:$C$136,AZ$1)+APPS('08-09 Teamsheets'!$H$2:$R$92,$A181,'08-09 Teamsheets'!$C$2:$C$92,BE$1)+APPS('09-10 Teamsheets'!$H$2:$R$98,$A181,'09-10 Teamsheets'!$C$2:$C$98,BE$1)+SUBS('08-09 Teamsheets'!$S$2:$Z$92,$A181,'08-09 Teamsheets'!$C$2:$C$92,BE$1)+SUBS('09-10 Teamsheets'!$S$2:$Z$98,$A181,'09-10 Teamsheets'!$C$2:$C$98,BE$1)+APPS('10-11 Teamsheets'!$H$2:$R$107,$A181,'10-11 Teamsheets'!$C$2:$C$107,BE$1)+SUBS('10-11 Teamsheets'!$S$2:$Z$107,$A181,'10-11 Teamsheets'!$C$2:$C$107,BE$1)+APPS('11-12 Teamsheets'!$H$2:$R$119,$A181,'11-12 Teamsheets'!$C$2:$C$119,BE$1)+SUBS('11-12 Teamsheets'!$S$2:$Z$119,$A181,'11-12 Teamsheets'!$C$2:$C$119,BE$1)+APPS('12-13 Teamsheets'!$H$2:$R$126,$A181,'12-13 Teamsheets'!$C$2:$C$126,BE$1)+SUBS('12-13 Teamsheets'!$S$2:$Z$126,$A181,'12-13 Teamsheets'!$C$2:$C$126,BE$1)+APPS('13-14 Teamsheets'!$H$2:$R$132,$A181,'13-14 Teamsheets'!$C$2:$C$132,BE$1)+SUBS('13-14 Teamsheets'!$S$2:$Z$132,$A181,'13-14 Teamsheets'!$C$2:$C$132,BE$1)+APPS('14-15 Teamsheets'!$H$2:$R$136,$A181,'14-15 Teamsheets'!$C$2:$C$136,BE$1)+SUBS('14-15 Teamsheets'!$S$2:$Z$136,$A181,'14-15 Teamsheets'!$C$2:$C$136,BE$1)</f>
        <v>0</v>
      </c>
      <c r="BW181" s="27">
        <f>APPS('07-08 Teamsheets'!$H$2:$R$88,$A181,'07-08 Teamsheets'!$C$2:$C$88,BJ$1)+APPS('08-09 Teamsheets'!$H$2:$R$92,$A181,'08-09 Teamsheets'!$C$2:$C$92,BJ$1)+APPS('09-10 Teamsheets'!$H$2:$R$98,$A181,'09-10 Teamsheets'!$C$2:$C$98,BJ$1)+SUBS('07-08 Teamsheets'!$S$2:$Z$88,$A181,'07-08 Teamsheets'!$C$2:$C$88,BJ$1)+SUBS('08-09 Teamsheets'!$S$2:$Z$92,$A181,'08-09 Teamsheets'!$C$2:$C$92,BJ$1)+SUBS('09-10 Teamsheets'!$S$2:$Z$98,$A181,'09-10 Teamsheets'!$C$2:$C$98,BJ$1)+APPS('10-11 Teamsheets'!$H$2:$R$107,$A181,'10-11 Teamsheets'!$C$2:$C$107,BJ$1)+SUBS('10-11 Teamsheets'!$S$2:$Z$107,$A181,'10-11 Teamsheets'!$C$2:$C$107,BJ$1)+APPS('11-12 Teamsheets'!$H$2:$R$119,$A181,'11-12 Teamsheets'!$C$2:$C$119,BJ$1)+SUBS('11-12 Teamsheets'!$S$2:$Z$111,$A181,'11-12 Teamsheets'!$C$2:$C$119,BJ$1)+APPS('12-13 Teamsheets'!$H$2:$R$126,$A181,'12-13 Teamsheets'!$C$2:$C$126,BJ$1)+SUBS('12-13 Teamsheets'!$S$2:$Z$118,$A181,'12-13 Teamsheets'!$C$2:$C$126,BJ$1)+APPS('13-14 Teamsheets'!$H$2:$R$132,$A181,'13-14 Teamsheets'!$C$2:$C$132,BJ$1)+SUBS('13-14 Teamsheets'!$S$2:$Z$124,$A181,'13-14 Teamsheets'!$C$2:$C$132,BJ$1)+APPS('14-15 Teamsheets'!$H$2:$R$136,$A181,'14-15 Teamsheets'!$C$2:$C$136,BJ$1)+SUBS('14-15 Teamsheets'!$S$2:$Z$128,$A181,'14-15 Teamsheets'!$C$2:$C$136,BJ$1)</f>
        <v>0</v>
      </c>
      <c r="BX181" s="27">
        <f>APPS('07-08 Teamsheets'!$H$2:$R$88,$A181,'07-08 Teamsheets'!$C$2:$C$88,BO$1)+APPS('08-09 Teamsheets'!$H$2:$R$92,$A181,'08-09 Teamsheets'!$C$2:$C$92,BO$1)+APPS('09-10 Teamsheets'!$H$2:$R$98,$A181,'09-10 Teamsheets'!$C$2:$C$98,BO$1)+SUBS('07-08 Teamsheets'!$S$2:$Z$88,$A181,'07-08 Teamsheets'!$C$2:$C$88,BO$1)+SUBS('08-09 Teamsheets'!$S$2:$Z$92,$A181,'08-09 Teamsheets'!$C$2:$C$92,BO$1)+SUBS('09-10 Teamsheets'!$S$2:$Z$98,$A181,'09-10 Teamsheets'!$C$2:$C$98,BO$1)+APPS('10-11 Teamsheets'!$H$2:$R$107,$A181,'10-11 Teamsheets'!$C$2:$C$107,BO$1)+SUBS('10-11 Teamsheets'!$S$2:$Z$107,$A181,'10-11 Teamsheets'!$C$2:$C$107,BO$1)+APPS('11-12 Teamsheets'!$H$2:$R$119,$A181,'11-12 Teamsheets'!$C$2:$C$119,BO$1)+SUBS('11-12 Teamsheets'!$S$2:$Z$119,$A181,'11-12 Teamsheets'!$C$2:$C$119,BO$1)+APPS('12-13 Teamsheets'!$H$2:$R$126,$A181,'12-13 Teamsheets'!$C$2:$C$126,BO$1)+SUBS('12-13 Teamsheets'!$S$2:$Z$126,$A181,'12-13 Teamsheets'!$C$2:$C$126,BO$1)+APPS('13-14 Teamsheets'!$H$2:$R$132,$A181,'13-14 Teamsheets'!$C$2:$C$132,BO$1)+SUBS('13-14 Teamsheets'!$S$2:$Z$132,$A181,'13-14 Teamsheets'!$C$2:$C$132,BO$1)+APPS('14-15 Teamsheets'!$H$2:$R$136,$A181,'14-15 Teamsheets'!$C$2:$C$136,BO$1)+SUBS('14-15 Teamsheets'!$S$2:$Z$136,$A181,'14-15 Teamsheets'!$C$2:$C$136,BO$1)</f>
        <v>0</v>
      </c>
      <c r="BY181" s="28">
        <f t="shared" si="55"/>
        <v>1</v>
      </c>
      <c r="BZ181" s="27" t="str">
        <f>(APPS('05-06 Teamsheets'!$H$2:$R$71,$A181) + APPS('06-07 Teamsheets'!$H$2:$R$83,$A181) +APPS('07-08 Teamsheets'!$H$2:$R$88,$A181) + APPS('08-09 Teamsheets'!$H$2:$R$92,$A181)+APPS('09-10 Teamsheets'!$H$2:$R$98,$A181)+APPS('10-11 Teamsheets'!$H$2:$R$107,$A181)+APPS('11-12 Teamsheets'!$H$2:$R$119,$A181)+APPS('12-13 Teamsheets'!$H$2:$R$126,$A181)+APPS('13-14 Teamsheets'!$H$2:$R$132,$A181)+APPS('14-15 Teamsheets'!$H$2:$R$136,$A181)) &amp; "(" &amp; (SUBS('05-06 Teamsheets'!$S$2:$W$71,$A181)+SUBS('06-07 Teamsheets'!$S$2:$Z$83,$A181)+SUBS('07-08 Teamsheets'!$S$2:$Z$88,$A181) +SUBS('08-09 Teamsheets'!$S$2:$Z$92,$A181)+SUBS('09-10 Teamsheets'!$S$2:$Z$98,$A181)+SUBS('10-11 Teamsheets'!$S$2:$Z$107,$A181)+SUBS('11-12 Teamsheets'!$S$2:$Z$119,$A181)+SUBS('12-13 Teamsheets'!$S$2:$Z$126,$A181)+SUBS('13-14 Teamsheets'!$S$2:$Z$132,$A181)+SUBS('14-15 Teamsheets'!$S$2:$Z$136,$A181)) &amp; ")"</f>
        <v>1(5)</v>
      </c>
      <c r="CA181" s="28">
        <f t="shared" si="56"/>
        <v>6</v>
      </c>
      <c r="CB181" s="71">
        <f>GOALS('05-06 Teamsheets'!$H$2:$W$71,$A181,'05-06 Teamsheets'!$C$2:$C$71,B$1)+GOALS('06-07 Teamsheets'!$H$2:$Z$83,$A181,'06-07 Teamsheets'!$C$2:$C$83,G$1)+GOALS('07-08 Teamsheets'!$H$2:$Z$88,$A181,'07-08 Teamsheets'!$C$2:$C$88,L$1)+GOALS('08-09 Teamsheets'!$H$2:$Z$92,$A181,'08-09 Teamsheets'!$C$2:$C$92,Q$1)+GOALS('09-10 Teamsheets'!$H$2:$Z$98,$A181,'09-10 Teamsheets'!$C$2:$C$98,Q$1)+GOALS('10-11 Teamsheets'!$H$2:$Z$107,$A181,'10-11 Teamsheets'!$C$2:$C$107,Q$1)+GOALS('11-12 Teamsheets'!$H$2:$Z$119,$A181,'11-12 Teamsheets'!$C$2:$C$119,Q$1)+GOALS('12-13 Teamsheets'!$H$2:$Z$126,$A181,'12-13 Teamsheets'!$C$2:$C$126,Q$1)+GOALS('13-14 Teamsheets'!$H$2:$Z$132,$A181,'13-14 Teamsheets'!$C$2:$C$132,Q$1)+GOALS('14-15 Teamsheets'!$H$2:$Z$136,$A181,'14-15 Teamsheets'!$C$2:$C$136,Q$1)</f>
        <v>1</v>
      </c>
      <c r="CC181" s="27">
        <f>GOALS('05-06 Teamsheets'!$H$2:$W$71,$A181,'05-06 Teamsheets'!$C$2:$C$71,V$1)+GOALS('05-06 Teamsheets'!$H$2:$W$71,$A181,'05-06 Teamsheets'!$C$2:$C$71,AA$1)+GOALS('06-07 Teamsheets'!$H$2:$Z$83,$A181,'06-07 Teamsheets'!$C$2:$C$83,AF$1)+GOALS('06-07 Teamsheets'!$H$2:$Z$83,$A181,'06-07 Teamsheets'!$C$2:$C$83,AK$1)+GOALS('07-08 Teamsheets'!$H$2:$Z$88,$A181,'07-08 Teamsheets'!$C$2:$C$88,AP$1)+GOALS('07-08 Teamsheets'!$H$2:$Z$88,$A181,'07-08 Teamsheets'!$C$2:$C$88,AU$1)+GOALS('07-08 Teamsheets'!$H$2:$Z$88,$A181,'07-08 Teamsheets'!$C$2:$C$88,AZ$1)+GOALS('11-12 Teamsheets'!$H$2:$Z$119,$A181,'11-12 Teamsheets'!$C$2:$C$119,AZ$1)+GOALS('12-13 Teamsheets'!$H$2:$Z$120,$A181,'12-13 Teamsheets'!$C$2:$C$120,AZ$1)+GOALS('13-14 Teamsheets'!$H$2:$Z$126,$A181,'13-14 Teamsheets'!$C$2:$C$126,AZ$1)+GOALS('14-15 Teamsheets'!$H$2:$Z$130,$A181,'14-15 Teamsheets'!$C$2:$C$130,AZ$1)+GOALS('08-09 Teamsheets'!$H$2:$Z$92,$A181,'08-09 Teamsheets'!$C$2:$C$92,BE$1)+GOALS('09-10 Teamsheets'!$H$2:$Z$98,$A181,'09-10 Teamsheets'!$C$2:$C$98,BE$1)+GOALS('10-11 Teamsheets'!$H$2:$Z$107,$A181,'10-11 Teamsheets'!$C$2:$C$107,BE$1)+GOALS('11-12 Teamsheets'!$H$2:$Z$119,$A181,'11-12 Teamsheets'!$C$2:$C$119,BE$1)+GOALS('12-13 Teamsheets'!$H$2:$Z$126,$A181,'12-13 Teamsheets'!$C$2:$C$126,BE$1)+GOALS('13-14 Teamsheets'!$H$2:$Z$132,$A181,'13-14 Teamsheets'!$C$2:$C$132,BE$1)+GOALS('14-15 Teamsheets'!$H$2:$Z$136,$A181,'14-15 Teamsheets'!$C$2:$C$136,BE$1)</f>
        <v>0</v>
      </c>
      <c r="CD181" s="27">
        <f>GOALS('07-08 Teamsheets'!$H$2:$Z$88,$A181,'07-08 Teamsheets'!$C$2:$C$88,BJ$1)
+GOALS('08-09 Teamsheets'!$H$2:$Z$92,$A181,'08-09 Teamsheets'!$C$2:$C$92,BJ$1)
+GOALS('09-10 Teamsheets'!$H$2:$Z$98,$A181,'09-10 Teamsheets'!$C$2:$C$98,BJ$1)
+GOALS('10-11 Teamsheets'!$H$2:$Z$107,$A181,'10-11 Teamsheets'!$C$2:$C$107,BJ$1)
+GOALS('11-12 Teamsheets'!$H$2:$Z$119,$A181,'11-12 Teamsheets'!$C$2:$C$119,BJ$1)
+GOALS('12-13 Teamsheets'!$H$2:$Z$124,$A181,'12-13 Teamsheets'!$C$2:$C$124,BJ$1)+GOALS('13-14 Teamsheets'!$H$2:$Z$130,$A181,'13-14 Teamsheets'!$C$2:$C$130,BJ$1)+GOALS('14-15 Teamsheets'!$H$2:$Z$134,$A181,'14-15 Teamsheets'!$C$2:$C$134,BJ$1)
+GOALS('07-08 Teamsheets'!$H$2:$Z$88,$A181,'07-08 Teamsheets'!$C$2:$C$88,BO$1)
+GOALS('08-09 Teamsheets'!$H$2:$Z$92,$A181,'08-09 Teamsheets'!$C$2:$C$92,BO$1)
+GOALS('09-10 Teamsheets'!$H$2:$Z$98,$A181,'09-10 Teamsheets'!$C$2:$C$98,BO$1)
+GOALS('10-11 Teamsheets'!$H$2:$Z$107,$A181,'10-11 Teamsheets'!$C$2:$C$107,BO$1)
+GOALS('11-12 Teamsheets'!$H$2:$Z$119,$A181,'11-12 Teamsheets'!$C$2:$C$119,BO$1)
+GOALS('12-13 Teamsheets'!$H$2:$Z$126,$A181,'12-13 Teamsheets'!$C$2:$C$126,BO$1)+GOALS('13-14 Teamsheets'!$H$2:$Z$132,$A181,'13-14 Teamsheets'!$C$2:$C$132,BO$1)+GOALS('14-15 Teamsheets'!$H$2:$Z$136,$A181,'14-15 Teamsheets'!$C$2:$C$136,BO$1)</f>
        <v>0</v>
      </c>
      <c r="CE181" s="28">
        <f t="shared" si="57"/>
        <v>0</v>
      </c>
      <c r="CF181" s="27" t="str">
        <f>(GOALS('05-06 Teamsheets'!$H$2:$R$71,$A181) +GOALS('06-07 Teamsheets'!$H$2:$R$83,$A181) +  GOALS('07-08 Teamsheets'!$H$2:$R$88,$A181) + GOALS('08-09 Teamsheets'!$H$2:$R$92,$A181)+GOALS('09-10 Teamsheets'!$H$2:$R$98,$A181)+GOALS('10-11 Teamsheets'!$H$2:$R$107,$A181)+GOALS('11-12 Teamsheets'!$H$2:$R$119,$A181)+GOALS('12-13 Teamsheets'!$H$2:$R$126,$A181)+GOALS('13-14 Teamsheets'!$H$2:$R$132,$A181)+GOALS('14-15 Teamsheets'!$H$2:$R$136,$A181)) &amp; "(" &amp; (GOALS('05-06 Teamsheets'!$S$2:$W$71,$A181)+GOALS('06-07 Teamsheets'!$S$2:$Z$83,$A181)+GOALS('07-08 Teamsheets'!$S$2:$Z$88,$A181)+GOALS('08-09 Teamsheets'!$S$2:$Z$92,$A181)+GOALS('09-10 Teamsheets'!$S$2:$Z$98,$A181)+GOALS('10-11 Teamsheets'!$S$2:$Z$107,$A181)+GOALS('11-12 Teamsheets'!$S$2:$Z$119,$A181)+GOALS('12-13 Teamsheets'!$S$2:$Z$126,$A181)+GOALS('13-14 Teamsheets'!$S$2:$Z$132,$A181)+GOALS('14-15 Teamsheets'!$S$2:$Z$136,$A181)) &amp; ")"</f>
        <v>0(1)</v>
      </c>
      <c r="CG181" s="28">
        <f t="shared" si="58"/>
        <v>1</v>
      </c>
      <c r="CH181" s="71">
        <f t="shared" si="60"/>
        <v>0</v>
      </c>
      <c r="CI181" s="83">
        <f t="shared" si="61"/>
        <v>0</v>
      </c>
      <c r="CJ181" s="77">
        <f t="shared" si="62"/>
        <v>0</v>
      </c>
      <c r="CK181" s="74" t="str">
        <f>(CARDS('05-06 Teamsheets'!$H$2:$W$71,$A181,$CX$2)+CARDS('06-07 Teamsheets'!$H$2:$Z$83,$A181,$CX$2)+CARDS('07-08 Teamsheets'!$H$2:$Z$88,$A181,$CX$2)+CARDS('08-09 Teamsheets'!$H$2:$Z$92,$A181,$CX$2)+CARDS('09-10 Teamsheets'!$H$2:$Z$98,$A181,$CX$2)+CARDS('10-11 Teamsheets'!$H$2:$Z$107,$A181,$CX$2)+CARDS('11-12 Teamsheets'!$H$2:$Z$119,$A181,$CX$2)+CARDS('12-13 Teamsheets'!$H$2:$Z$126,$A181,$CX$2)+CARDS('13-14 Teamsheets'!$H$2:$Z$130,$A181,$CX$2)) &amp; "(" &amp; (CARDS('05-06 Teamsheets'!$H$2:$W$71,$A181,$CX$3)+CARDS('06-07 Teamsheets'!$H$2:$Z$83,$A181,$CX$3)+CARDS('07-08 Teamsheets'!$H$2:$Z$88,$A181,$CX$3)+CARDS('08-09 Teamsheets'!$H$2:$Z$92,$A181,$CX$3)+CARDS('09-10 Teamsheets'!$H$2:$Z$98,$A181,$CX$3)+CARDS('10-11 Teamsheets'!$H$2:$Z$107,$A181,$CX$3)+CARDS('11-12 Teamsheets'!$H$2:$Z$119,$A181,$CX$3)+CARDS('13-14 Teamsheets'!$H$2:$Z$130,$A181,$CX$3)) &amp; ")"</f>
        <v>0(0)</v>
      </c>
      <c r="CL181" s="28">
        <f t="shared" si="53"/>
        <v>103</v>
      </c>
      <c r="CM181" s="28">
        <f t="shared" si="59"/>
        <v>90</v>
      </c>
      <c r="CN181" s="77">
        <f t="shared" si="54"/>
        <v>193</v>
      </c>
      <c r="CO181" s="28">
        <f t="shared" si="51"/>
        <v>32.166666666666664</v>
      </c>
      <c r="CP181" s="28">
        <f t="shared" si="52"/>
        <v>0.16666666666666666</v>
      </c>
      <c r="CQ181" s="77">
        <f t="shared" si="63"/>
        <v>193</v>
      </c>
      <c r="CS181" s="71">
        <f t="shared" si="48"/>
        <v>127</v>
      </c>
      <c r="CT181" s="83">
        <f t="shared" si="49"/>
        <v>139</v>
      </c>
      <c r="CU181" s="77">
        <f t="shared" si="50"/>
        <v>74</v>
      </c>
    </row>
    <row r="182" spans="1:102" x14ac:dyDescent="0.2">
      <c r="A182" s="25" t="s">
        <v>255</v>
      </c>
      <c r="B182" s="27" t="s">
        <v>1635</v>
      </c>
      <c r="C182" s="27" t="s">
        <v>1635</v>
      </c>
      <c r="D182" s="27">
        <v>0</v>
      </c>
      <c r="E182" s="27" t="s">
        <v>1635</v>
      </c>
      <c r="F182" s="82">
        <v>0</v>
      </c>
      <c r="G182" s="27" t="s">
        <v>1635</v>
      </c>
      <c r="H182" s="27" t="s">
        <v>1635</v>
      </c>
      <c r="I182" s="27">
        <v>0</v>
      </c>
      <c r="J182" s="27" t="s">
        <v>1635</v>
      </c>
      <c r="K182" s="82">
        <v>0</v>
      </c>
      <c r="L182" s="27" t="s">
        <v>1635</v>
      </c>
      <c r="M182" s="27" t="s">
        <v>1635</v>
      </c>
      <c r="N182" s="27">
        <v>0</v>
      </c>
      <c r="O182" s="27" t="s">
        <v>1635</v>
      </c>
      <c r="P182" s="82">
        <v>0</v>
      </c>
      <c r="Q182" s="27" t="str">
        <f>(APPS('08-09 Teamsheets'!$H$2:$R$92,$A182,'08-09 Teamsheets'!$C$2:$C$92,Q$1)+APPS('09-10 Teamsheets'!$H$2:$R$98,$A182,'09-10 Teamsheets'!$C$2:$C$98,Q$1)+APPS('10-11 Teamsheets'!$H$2:$R$107,$A182,'10-11 Teamsheets'!$C$2:$C$107,Q$1)+APPS('11-12 Teamsheets'!$H$2:$R$119,$A182,'11-12 Teamsheets'!$C$2:$C$119,Q$1)+APPS('12-13 Teamsheets'!$H$2:$R$126,$A182,'12-13 Teamsheets'!$C$2:$C$126,Q$1)+APPS('13-14 Teamsheets'!$H$2:$R$132,$A182,'13-14 Teamsheets'!$C$2:$C$132,Q$1)+APPS('14-15 Teamsheets'!$H$2:$R$136,$A182,'14-15 Teamsheets'!$C$2:$C$136,Q$1)) &amp; "(" &amp; (SUBS('08-09 Teamsheets'!$S$2:$Z$92,$A182,'08-09 Teamsheets'!$C$2:$C$92,Q$1)+SUBS('09-10 Teamsheets'!$S$2:$Z$98,$A182,'09-10 Teamsheets'!$C$2:$C$98,Q$1)+SUBS('10-11 Teamsheets'!$S$2:$Z$107,$A182,'10-11 Teamsheets'!$C$2:$C$107,Q$1)+SUBS('11-12 Teamsheets'!$S$2:$Z$119,$A182,'11-12 Teamsheets'!$C$2:$C$119,Q$1)+SUBS('12-13 Teamsheets'!$S$2:$Z$126,$A182,'12-13 Teamsheets'!$C$2:$C$126,Q$1)+SUBS('13-14 Teamsheets'!$S$2:$Z$132,$A182,'13-14 Teamsheets'!$C$2:$C$132,Q$1)+SUBS('14-15 Teamsheets'!$S$2:$Z$136,$A182,'14-15 Teamsheets'!$C$2:$C$136,Q$1)) &amp; ")"</f>
        <v>21(12)</v>
      </c>
      <c r="R182" s="27" t="str">
        <f>(GOALS('08-09 Teamsheets'!$H$2:$R$92,$A182,'08-09 Teamsheets'!$C$2:$C$92,Q$1)+GOALS('09-10 Teamsheets'!$H$2:$R$98,$A182,'09-10 Teamsheets'!$C$2:$C$98,Q$1)+GOALS('10-11 Teamsheets'!$H$2:$R$107,$A182,'10-11 Teamsheets'!$C$2:$C$107,Q$1)+GOALS('11-12 Teamsheets'!$H$2:$R$119,$A182,'11-12 Teamsheets'!$C$2:$C$119,Q$1)+GOALS('12-13 Teamsheets'!$H$2:$R$126,$A182,'12-13 Teamsheets'!$C$2:$C$126,Q$1)+GOALS('13-14 Teamsheets'!$H$2:$R$132,$A182,'13-14 Teamsheets'!$C$2:$C$132,Q$1)+GOALS('14-15 Teamsheets'!$H$2:$R$136,$A182,'14-15 Teamsheets'!$C$2:$C$136,Q$1)) &amp; "(" &amp; (GOALS('08-09 Teamsheets'!$S$2:$Z$92,$A182,'08-09 Teamsheets'!$C$2:$C$92,Q$1)+GOALS('09-10 Teamsheets'!$S$2:$Z$98,$A182,'09-10 Teamsheets'!$C$2:$C$98,Q$1)+GOALS('10-11 Teamsheets'!$S$2:$Z$107,$A182,'10-11 Teamsheets'!$C$2:$C$107,Q$1)+GOALS('11-12 Teamsheets'!$S$2:$Z$119,$A182,'11-12 Teamsheets'!$C$2:$C$119,Q$1)+GOALS('12-13 Teamsheets'!$S$2:$Z$126,$A182,'12-13 Teamsheets'!$C$2:$C$126,Q$1)+GOALS('13-14 Teamsheets'!$S$2:$Z$132,$A182,'13-14 Teamsheets'!$C$2:$C$132,Q$1)+GOALS('14-15 Teamsheets'!$S$2:$Z$136,$A182,'14-15 Teamsheets'!$C$2:$C$136,Q$1)) &amp; ")"</f>
        <v>1(0)</v>
      </c>
      <c r="S182" s="27">
        <f>Clean_sheet('08-09 Teamsheets'!$C$2:$H$92,$A182,Q$1)+Clean_sheet('09-10 Teamsheets'!$C$2:$H$98,$A182,Q$1)+Clean_sheet('10-11 Teamsheets'!$C$2:$H$107,$A182,Q$1)+Clean_sheet('11-12 Teamsheets'!$C$2:$H$119,$A182,Q$1)+Clean_sheet('12-13 Teamsheets'!$C$2:$H$126,$A182,Q$1)+Clean_sheet('13-14 Teamsheets'!$C$2:$H$132,$A182,Q$1)+Clean_sheet('14-15 Teamsheets'!$C$2:$H$136,$A182,Q$1)</f>
        <v>0</v>
      </c>
      <c r="T182" s="27" t="str">
        <f>(CARDS('08-09 Teamsheets'!$H$2:$Z$92,$A182,$CX$2,'08-09 Teamsheets'!$C$2:$C$92,Q$1)+CARDS('09-10 Teamsheets'!$H$2:$Z$98,$A182,$CX$2,'09-10 Teamsheets'!$C$2:$C$98,Q$1)+CARDS('10-11 Teamsheets'!$H$2:$Z$107,$A182,$CX$2,'10-11 Teamsheets'!$C$2:$C$107,Q$1)+CARDS('11-12 Teamsheets'!$H$2:$Z$119,$A182,$CX$2,'11-12 Teamsheets'!$C$2:$C$119,Q$1)+CARDS('12-13 Teamsheets'!$H$2:$Z$126,$A182,$CX$2,'12-13 Teamsheets'!$C$2:$C$126,Q$1)+CARDS('13-14 Teamsheets'!$H$2:$Z$132,$A182,$CX$2,'13-14 Teamsheets'!$C$2:$C$132,Q$1)+CARDS('14-15 Teamsheets'!$H$2:$Z$136,$A182,$CX$2,'14-15 Teamsheets'!$C$2:$C$136,Q$1)) &amp; "(" &amp; (CARDS('08-09 Teamsheets'!$H$2:$Z$92,$A182,$CX$3,'08-09 Teamsheets'!$C$2:$C$92,Q$1)+CARDS('09-10 Teamsheets'!$H$2:$Z$98,$A182,$CX$3,'09-10 Teamsheets'!$C$2:$C$98,Q$1)+CARDS('10-11 Teamsheets'!$H$2:$Z$107,$A182,$CX$3,'10-11 Teamsheets'!$C$2:$C$107,Q$1)+CARDS('11-12 Teamsheets'!$H$2:$Z$119,$A182,$CX$3,'11-12 Teamsheets'!$C$2:$C$119,Q$1)+CARDS('12-13 Teamsheets'!$H$2:$Z$126,$A182,$CX$3,'12-13 Teamsheets'!$C$2:$C$126,Q$1)+CARDS('13-14 Teamsheets'!$H$2:$Z$132,$A182,$CX$3,'13-14 Teamsheets'!$C$2:$C$132,Q$1)+CARDS('14-15 Teamsheets'!$H$2:$Z$136,$A182,$CX$3,'14-15 Teamsheets'!$C$2:$C$136,Q$1)) &amp; ")"</f>
        <v>3(2)</v>
      </c>
      <c r="U182" s="82">
        <f>MINS_PLAYED('08-09 Teamsheets'!$H$2:$R$92,$A182,'08-09 Teamsheets'!$C$2:$C$92,Q$1)+MINS_PLAYED('09-10 Teamsheets'!$H$2:$R$98,$A182,'09-10 Teamsheets'!$C$2:$C$98,Q$1)+ MINS_AS_SUB('08-09 Teamsheets'!$S$2:$Z$92,$A182,'08-09 Teamsheets'!$C$2:$C$92,Q$1)+ MINS_AS_SUB('09-10 Teamsheets'!$S$2:$Z$98,$A182,'09-10 Teamsheets'!$C$2:$C$98,Q$1)+MINS_PLAYED('10-11 Teamsheets'!$H$2:$R$107,$A182,'10-11 Teamsheets'!$C$2:$C$107,Q$1)+MINS_AS_SUB('10-11 Teamsheets'!$S$2:$Z$107,$A182,'10-11 Teamsheets'!$C$2:$C$107,Q$1)+MINS_PLAYED('11-12 Teamsheets'!$H$2:$R$119,$A182,'11-12 Teamsheets'!$C$2:$C$119,Q$1)+MINS_AS_SUB('11-12 Teamsheets'!$S$2:$Z$119,$A182,'11-12 Teamsheets'!$C$2:$C$119,Q$1)+MINS_PLAYED('12-13 Teamsheets'!$H$2:$R$126,$A182,'12-13 Teamsheets'!$C$2:$C$126,Q$1)+MINS_AS_SUB('12-13 Teamsheets'!$S$2:$Z$126,$A182,'12-13 Teamsheets'!$C$2:$C$126,Q$1)+MINS_PLAYED('13-14 Teamsheets'!$H$2:$R$132,$A182,'13-14 Teamsheets'!$C$2:$C$132,Q$1)+MINS_AS_SUB('13-14 Teamsheets'!$S$2:$Z$132,$A182,'13-14 Teamsheets'!$C$2:$C$132,Q$1)+MINS_PLAYED('14-15 Teamsheets'!$H$2:$R$136,$A182,'14-15 Teamsheets'!$C$2:$C$136,Q$1)+MINS_AS_SUB('14-15 Teamsheets'!$S$2:$Z$136,$A182,'14-15 Teamsheets'!$C$2:$C$136,Q$1)</f>
        <v>1927</v>
      </c>
      <c r="V182" s="27" t="s">
        <v>1635</v>
      </c>
      <c r="W182" s="27" t="s">
        <v>1635</v>
      </c>
      <c r="X182" s="27">
        <v>0</v>
      </c>
      <c r="Y182" s="27" t="s">
        <v>1635</v>
      </c>
      <c r="Z182" s="82">
        <v>0</v>
      </c>
      <c r="AA182" s="27" t="s">
        <v>1635</v>
      </c>
      <c r="AB182" s="27" t="s">
        <v>1635</v>
      </c>
      <c r="AC182" s="27">
        <v>0</v>
      </c>
      <c r="AD182" s="27" t="s">
        <v>1635</v>
      </c>
      <c r="AE182" s="82">
        <v>0</v>
      </c>
      <c r="AF182" s="27" t="s">
        <v>1635</v>
      </c>
      <c r="AG182" s="27" t="s">
        <v>1635</v>
      </c>
      <c r="AH182" s="27">
        <v>0</v>
      </c>
      <c r="AI182" s="27" t="s">
        <v>1635</v>
      </c>
      <c r="AJ182" s="82">
        <v>0</v>
      </c>
      <c r="AK182" s="27" t="s">
        <v>1635</v>
      </c>
      <c r="AL182" s="27" t="s">
        <v>1635</v>
      </c>
      <c r="AM182" s="27">
        <v>0</v>
      </c>
      <c r="AN182" s="27" t="s">
        <v>1635</v>
      </c>
      <c r="AO182" s="82">
        <v>0</v>
      </c>
      <c r="AP182" s="27" t="s">
        <v>1635</v>
      </c>
      <c r="AQ182" s="27" t="s">
        <v>1635</v>
      </c>
      <c r="AR182" s="27">
        <v>0</v>
      </c>
      <c r="AS182" s="27" t="s">
        <v>1635</v>
      </c>
      <c r="AT182" s="82">
        <v>0</v>
      </c>
      <c r="AU182" s="27" t="s">
        <v>1635</v>
      </c>
      <c r="AV182" s="27" t="s">
        <v>1635</v>
      </c>
      <c r="AW182" s="27">
        <v>0</v>
      </c>
      <c r="AX182" s="27" t="s">
        <v>1635</v>
      </c>
      <c r="AY182" s="82">
        <v>0</v>
      </c>
      <c r="AZ182" s="27" t="str">
        <f>(APPS('07-08 Teamsheets'!$H$2:$R$88,$A182,'07-08 Teamsheets'!$C$2:$C$88,AZ$1)+APPS('11-12 Teamsheets'!$H$2:$R$119,$A182,'11-12 Teamsheets'!$C$2:$C$119,AZ$1)+APPS('12-13 Teamsheets'!$H$2:$R$126,$A182,'12-13 Teamsheets'!$C$2:$C$126,AZ$1)+APPS('13-14 Teamsheets'!$H$2:$R$132,$A182,'13-14 Teamsheets'!$C$2:$C$132,AZ$1)+APPS('14-15 Teamsheets'!$H$2:$R$136,$A182,'14-15 Teamsheets'!$C$2:$C$136,AZ$1)) &amp; "(" &amp; (SUBS('07-08 Teamsheets'!$S$2:$Z$88,$A182,'07-08 Teamsheets'!$C$2:$C$88,AZ$1)+SUBS('11-12 Teamsheets'!$S$2:$Z$119,$A182,'11-12 Teamsheets'!$C$2:$C$119,AZ$1)+SUBS('12-13 Teamsheets'!$S$2:$Z$126,$A182,'12-13 Teamsheets'!$C$2:$C$126,AZ$1)+SUBS('13-14 Teamsheets'!$S$2:$Z$132,$A182,'13-14 Teamsheets'!$C$2:$C$132,AZ$1)+SUBS('14-15 Teamsheets'!$S$2:$Z$136,$A182,'14-15 Teamsheets'!$C$2:$C$136,AZ$1)) &amp; ")"</f>
        <v>0(0)</v>
      </c>
      <c r="BA182" s="27" t="str">
        <f>(GOALS('07-08 Teamsheets'!$H$2:$R$88,$A182,'07-08 Teamsheets'!$C$2:$C$88,AZ$1)+GOALS('11-12 Teamsheets'!$H$2:$R$119,$A182,'11-12 Teamsheets'!$C$2:$C$119,AZ$1)+GOALS('12-13 Teamsheets'!$H$2:$R$126,$A182,'12-13 Teamsheets'!$C$2:$C$126,AZ$1)+GOALS('13-14 Teamsheets'!$H$2:$R$132,$A182,'13-14 Teamsheets'!$C$2:$C$132,AZ$1)+GOALS('14-15 Teamsheets'!$H$2:$R$136,$A182,'14-15 Teamsheets'!$C$2:$C$136,AZ$1)) &amp; "(" &amp; (GOALS('07-08 Teamsheets'!$S$2:$Z$88,$A182,'07-08 Teamsheets'!$C$2:$C$88,AZ$1)+GOALS('11-12 Teamsheets'!$S$2:$Z$119,$A182,'11-12 Teamsheets'!$C$2:$C$119,AZ$1)+GOALS('12-13 Teamsheets'!$S$2:$Z$126,$A182,'12-13 Teamsheets'!$C$2:$C$126,AZ$1)+GOALS('13-14 Teamsheets'!$S$2:$Z$132,$A182,'13-14 Teamsheets'!$C$2:$C$132,AZ$1)+GOALS('14-15 Teamsheets'!$S$2:$Z$136,$A182,'14-15 Teamsheets'!$C$2:$C$136,AZ$1)) &amp; ")"</f>
        <v>0(0)</v>
      </c>
      <c r="BB182" s="27">
        <f>Clean_sheet('07-08 Teamsheets'!$C$2:$H$92,$A182,AZ$1)+Clean_sheet('11-12 Teamsheets'!$C$2:$H$119,$A182,AZ$1)+Clean_sheet('12-13 Teamsheets'!$C$2:$H$126,$A182,AZ$1)+Clean_sheet('13-14 Teamsheets'!$C$2:$H$132,$A182,AZ$1)+Clean_sheet('14-15 Teamsheets'!$C$2:$H$136,$A182,AZ$1)</f>
        <v>0</v>
      </c>
      <c r="BC182" s="27" t="str">
        <f>(CARDS('07-08 Teamsheets'!$H$2:$Z$88,$A182,$CX$2,'07-08 Teamsheets'!$C$2:$C$88,AZ$1)+CARDS('11-12 Teamsheets'!$H$2:$Z$119,$A182,$CX$2,'11-12 Teamsheets'!$C$2:$C$119,AZ$1)+CARDS('12-13 Teamsheets'!$H$2:$Z$126,$A182,$CX$2,'12-13 Teamsheets'!$C$2:$C$126,AZ$1)+CARDS('13-14 Teamsheets'!$H$2:$Z$132,$A182,$CX$2,'13-14 Teamsheets'!$C$2:$C$132,AZ$1)+CARDS('14-15 Teamsheets'!$H$2:$Z$136,$A182,$CX$2,'14-15 Teamsheets'!$C$2:$C$136,AZ$1)) &amp; "(" &amp; (CARDS('07-08 Teamsheets'!$H$2:$Z$88,$A182,$CX$3,'07-08 Teamsheets'!$C$2:$C$88,AZ$1)+CARDS('11-12 Teamsheets'!$H$2:$Z$119,$A182,$CX$3,'11-12 Teamsheets'!$C$2:$C$119,AZ$1)+CARDS('12-13 Teamsheets'!$H$2:$Z$126,$A182,$CX$3,'12-13 Teamsheets'!$C$2:$C$126,AZ$1)+CARDS('13-14 Teamsheets'!$H$2:$Z$132,$A182,$CX$3,'13-14 Teamsheets'!$C$2:$C$132,AZ$1)+CARDS('14-15 Teamsheets'!$H$2:$Z$136,$A182,$CX$3,'14-15 Teamsheets'!$C$2:$C$136,AZ$1)) &amp; ")"</f>
        <v>0(0)</v>
      </c>
      <c r="BD182" s="82">
        <f>MINS_PLAYED('07-08 Teamsheets'!$H$2:$R$88,$A182,'07-08 Teamsheets'!$C$2:$C$88,AZ$1)+MINS_PLAYED('11-12 Teamsheets'!$H$2:$R$119,$A182,'11-12 Teamsheets'!$C$2:$C$119,AZ$1)+MINS_PLAYED('12-13 Teamsheets'!$H$2:$R$126,$A182,'12-13 Teamsheets'!$C$2:$C$126,AZ$1)+MINS_PLAYED('13-14 Teamsheets'!$H$2:$R$132,$A182,'13-14 Teamsheets'!$C$2:$C$132,AZ$1)+MINS_PLAYED('14-15 Teamsheets'!$H$2:$R$136,$A182,'14-15 Teamsheets'!$C$2:$C$136,AZ$1)+MINS_AS_SUB('07-08 Teamsheets'!$S$2:$Z$88,$A182,'07-08 Teamsheets'!$C$2:$C$88,AZ$1)+MINS_AS_SUB('11-12 Teamsheets'!$S$2:$Z$119,$A182,'11-12 Teamsheets'!$C$2:$C$119,AZ$1)+MINS_AS_SUB('12-13 Teamsheets'!$S$2:$Z$126,$A182,'12-13 Teamsheets'!$C$2:$C$126,AZ$1)+MINS_AS_SUB('13-14 Teamsheets'!$S$2:$Z$132,$A182,'13-14 Teamsheets'!$C$2:$C$132,AZ$1)+MINS_AS_SUB('14-15 Teamsheets'!$S$2:$Z$136,$A182,'14-15 Teamsheets'!$C$2:$C$136,AZ$1)</f>
        <v>0</v>
      </c>
      <c r="BE182" s="27" t="str">
        <f>(APPS('08-09 Teamsheets'!$H$2:$R$92,$A182,'08-09 Teamsheets'!$C$2:$C$92,BE$1)+APPS('09-10 Teamsheets'!$H$2:$R$98,$A182,'09-10 Teamsheets'!$C$2:$C$98,BE$1)+APPS('10-11 Teamsheets'!$H$2:$R$107,$A182,'10-11 Teamsheets'!$C$2:$C$107,BE$1)+APPS('11-12 Teamsheets'!$H$2:$R$119,$A182,'11-12 Teamsheets'!$C$2:$C$119,BE$1)+APPS('12-13 Teamsheets'!$H$2:$R$126,$A182,'12-13 Teamsheets'!$C$2:$C$126,BE$1)+APPS('13-14 Teamsheets'!$H$2:$R$132,$A182,'13-14 Teamsheets'!$C$2:$C$132,BE$1)+APPS('14-15 Teamsheets'!$H$2:$R$136,$A182,'14-15 Teamsheets'!$C$2:$C$136,BE$1)) &amp; "(" &amp; (SUBS('08-09 Teamsheets'!$S$2:$Z$92,$A182,'08-09 Teamsheets'!$C$2:$C$92,BE$1)+SUBS('09-10 Teamsheets'!$S$2:$Z$98,$A182,'09-10 Teamsheets'!$C$2:$C$98,BE$1)+SUBS('10-11 Teamsheets'!$S$2:$Z$107,$A182,'10-11 Teamsheets'!$C$2:$C$107,BE$1)+SUBS('11-12 Teamsheets'!$S$2:$Z$119,$A182,'11-12 Teamsheets'!$C$2:$C$119,BE$1)+SUBS('12-13 Teamsheets'!$S$2:$Z$126,$A182,'12-13 Teamsheets'!$C$2:$C$126,BE$1)+SUBS('13-14 Teamsheets'!$S$2:$Z$132,$A182,'13-14 Teamsheets'!$C$2:$C$132,BE$1)+SUBS('14-15 Teamsheets'!$S$2:$Z$136,$A182,'14-15 Teamsheets'!$C$2:$C$136,BE$1)) &amp; ")"</f>
        <v>2(1)</v>
      </c>
      <c r="BF182" s="27" t="str">
        <f>(GOALS('08-09 Teamsheets'!$H$2:$R$92,$A182,'08-09 Teamsheets'!$C$2:$C$92,BE$1)+GOALS('09-10 Teamsheets'!$H$2:$R$98,$A182,'09-10 Teamsheets'!$C$2:$C$98,BE$1)+GOALS('10-11 Teamsheets'!$H$2:$R$107,$A182,'10-11 Teamsheets'!$C$2:$C$107,BE$1)+GOALS('11-12 Teamsheets'!$H$2:$R$119,$A182,'11-12 Teamsheets'!$C$2:$C$119,BE$1)+GOALS('12-13 Teamsheets'!$H$2:$R$126,$A182,'12-13 Teamsheets'!$C$2:$C$126,BE$1)+GOALS('13-14 Teamsheets'!$H$2:$R$132,$A182,'13-14 Teamsheets'!$C$2:$C$132,BE$1)+GOALS('14-15 Teamsheets'!$H$2:$R$136,$A182,'14-15 Teamsheets'!$C$2:$C$136,BE$1)) &amp; "(" &amp; (GOALS('08-09 Teamsheets'!$S$2:$Z$92,$A182,'08-09 Teamsheets'!$C$2:$C$92,BE$1)+GOALS('09-10 Teamsheets'!$S$2:$Z$98,$A182,'09-10 Teamsheets'!$C$2:$C$98,BE$1)+GOALS('10-11 Teamsheets'!$S$2:$Z$107,$A182,'10-11 Teamsheets'!$C$2:$C$107,BE$1)+GOALS('11-12 Teamsheets'!$S$2:$Z$119,$A182,'11-12 Teamsheets'!$C$2:$C$119,BE$1)+GOALS('12-13 Teamsheets'!$S$2:$Z$126,$A182,'12-13 Teamsheets'!$C$2:$C$126,BE$1)+GOALS('13-14 Teamsheets'!$S$2:$Z$132,$A182,'13-14 Teamsheets'!$C$2:$C$132,BE$1)+GOALS('14-15 Teamsheets'!$S$2:$Z$136,$A182,'14-15 Teamsheets'!$C$2:$C$136,BE$1)) &amp; ")"</f>
        <v>1(0)</v>
      </c>
      <c r="BG182" s="27">
        <f>Clean_sheet('08-09 Teamsheets'!$C$2:$H$92,$A182,BE$1)+Clean_sheet('09-10 Teamsheets'!$C$2:$H$98,$A182,BE$1)+Clean_sheet('10-11 Teamsheets'!$C$2:$H$107,$A182,BE$1)+Clean_sheet('11-12 Teamsheets'!$C$2:$H$119,$A182,BE$1)+Clean_sheet('12-13 Teamsheets'!$C$2:$H$126,$A182,BE$1)+Clean_sheet('13-14 Teamsheets'!$C$2:$H$132,$A182,BE$1)+Clean_sheet('14-15 Teamsheets'!$C$2:$H$136,$A182,BE$1)</f>
        <v>0</v>
      </c>
      <c r="BH182" s="27" t="str">
        <f>(CARDS('08-09 Teamsheets'!$H$2:$Z$92,$A182,$CX$2,'08-09 Teamsheets'!$C$2:$C$92,BE$1)+CARDS('09-10 Teamsheets'!$H$2:$Z$98,$A182,$CX$2,'09-10 Teamsheets'!$C$2:$C$98,BE$1)+CARDS('10-11 Teamsheets'!$H$2:$Z$107,$A182,$CX$2,'10-11 Teamsheets'!$C$2:$C$107,BE$1)+CARDS('11-12 Teamsheets'!$H$2:$Z$119,$A182,$CX$2,'11-12 Teamsheets'!$C$2:$C$119,BE$1)+CARDS('12-13 Teamsheets'!$H$2:$Z$126,$A182,$CX$2,'12-13 Teamsheets'!$C$2:$C$126,BE$1)+CARDS('13-14 Teamsheets'!$H$2:$Z$132,$A182,$CX$2,'13-14 Teamsheets'!$C$2:$C$132,BE$1)+CARDS('14-15 Teamsheets'!$H$2:$Z$136,$A182,$CX$2,'14-15 Teamsheets'!$C$2:$C$136,BE$1)) &amp; "(" &amp; (CARDS('08-09 Teamsheets'!$H$2:$Z$92,$A182,$CX$3,'08-09 Teamsheets'!$C$2:$C$92,BE$1)+CARDS('09-10 Teamsheets'!$H$2:$Z$98,$A182,$CX$3,'09-10 Teamsheets'!$C$2:$C$98,BE$1)+CARDS('10-11 Teamsheets'!$H$2:$Z$107,$A182,$CX$3,'10-11 Teamsheets'!$C$2:$C$107,BE$1)+CARDS('11-12 Teamsheets'!$H$2:$Z$119,$A182,$CX$3,'11-12 Teamsheets'!$C$2:$C$119,BE$1)+CARDS('12-13 Teamsheets'!$H$2:$Z$126,$A182,$CX$3,'12-13 Teamsheets'!$C$2:$C$126,BE$1)+CARDS('13-14 Teamsheets'!$H$2:$Z$132,$A182,$CX$3,'13-14 Teamsheets'!$C$2:$C$132,BE$1)+CARDS('14-15 Teamsheets'!$H$2:$Z$136,$A182,$CX$3,'14-15 Teamsheets'!$C$2:$C$136,BE$1)) &amp; ")"</f>
        <v>0(0)</v>
      </c>
      <c r="BI182" s="82">
        <f>MINS_PLAYED('08-09 Teamsheets'!$H$2:$R$92,$A182,'08-09 Teamsheets'!$C$2:$C$92,BE$1)+MINS_PLAYED('09-10 Teamsheets'!$H$2:$R$98,$A182,'09-10 Teamsheets'!$C$2:$C$98,BE$1)+ MINS_AS_SUB('08-09 Teamsheets'!$S$2:$Z$92,$A182,'08-09 Teamsheets'!$C$2:$C$92,BE$1)+ MINS_AS_SUB('09-10 Teamsheets'!$S$2:$Z$98,$A182,'09-10 Teamsheets'!$C$2:$C$98,BE$1)+MINS_PLAYED('10-11 Teamsheets'!$H$2:$R$107,$A182,'10-11 Teamsheets'!$C$2:$C$107,BE$1)+MINS_AS_SUB('10-11 Teamsheets'!$S$2:$Z$107,$A182,'10-11 Teamsheets'!$C$2:$C$107,BE$1)+MINS_PLAYED('11-12 Teamsheets'!$H$2:$R$119,$A182,'11-12 Teamsheets'!$C$2:$C$119,BE$1)+MINS_AS_SUB('11-12 Teamsheets'!$S$2:$Z$119,$A182,'11-12 Teamsheets'!$C$2:$C$119,BE$1)+MINS_PLAYED('12-13 Teamsheets'!$H$2:$R$126,$A182,'12-13 Teamsheets'!$C$2:$C$126,BE$1)+MINS_AS_SUB('12-13 Teamsheets'!$S$2:$Z$126,$A182,'12-13 Teamsheets'!$C$2:$C$126,BE$1)+MINS_PLAYED('13-14 Teamsheets'!$H$2:$R$132,$A182,'13-14 Teamsheets'!$C$2:$C$132,BE$1)+MINS_AS_SUB('13-14 Teamsheets'!$S$2:$Z$132,$A182,'13-14 Teamsheets'!$C$2:$C$132,BE$1)+MINS_PLAYED('14-15 Teamsheets'!$H$2:$R$136,$A182,'14-15 Teamsheets'!$C$2:$C$136,BE$1)+MINS_AS_SUB('14-15 Teamsheets'!$S$2:$Z$136,$A182,'14-15 Teamsheets'!$C$2:$C$136,BE$1)</f>
        <v>190</v>
      </c>
      <c r="BJ182" s="27" t="str">
        <f>(APPS('07-08 Teamsheets'!$H$2:$R$88,$A182,'07-08 Teamsheets'!$C$2:$C$88,BJ$1)+APPS('08-09 Teamsheets'!$H$2:$R$92,$A182,'08-09 Teamsheets'!$C$2:$C$92,BJ$1)+APPS('09-10 Teamsheets'!$H$2:$R$98,$A182,'09-10 Teamsheets'!$C$2:$C$98,BJ$1)+APPS('10-11 Teamsheets'!$H$2:$R$106,$A182,'10-11 Teamsheets'!$C$2:$C$106,BJ$1)+APPS('11-12 Teamsheets'!$H$2:$R$119,$A182,'11-12 Teamsheets'!$C$2:$C$119,BJ$1)+APPS('12-13 Teamsheets'!$H$2:$R$126,$A182,'12-13 Teamsheets'!$C$2:$C$126,BJ$1)+APPS('13-14 Teamsheets'!$H$2:$R$132,$A182,'13-14 Teamsheets'!$C$2:$C$132,BJ$1)+APPS('14-15 Teamsheets'!$H$2:$R$136,$A182,'14-15 Teamsheets'!$C$2:$C$136,BJ$1)) &amp; "(" &amp; (SUBS('07-08 Teamsheets'!$S$2:$Z$88,$A182,'07-08 Teamsheets'!$C$2:$C$88,BJ$1)+SUBS('08-09 Teamsheets'!$S$2:$Z$92,$A182,'08-09 Teamsheets'!$C$2:$C$92,BJ$1)+SUBS('09-10 Teamsheets'!$S$2:$Z$98,$A182,'09-10 Teamsheets'!$C$2:$C$98,BJ$1)+SUBS('10-11 Teamsheets'!$S$2:$Z$106,$A182,'10-11 Teamsheets'!$C$2:$C$106,BJ$1)+SUBS('11-12 Teamsheets'!$S$2:$Z$119,$A182,'11-12 Teamsheets'!$C$2:$C$119,BJ$1)+SUBS('12-13 Teamsheets'!$S$2:$Z$126,$A182,'12-13 Teamsheets'!$C$2:$C$126,BJ$1)+SUBS('13-14 Teamsheets'!$S$2:$Z$132,$A182,'13-14 Teamsheets'!$C$2:$C$132,BJ$1)+SUBS('14-15 Teamsheets'!$S$2:$Z$136,$A182,'14-15 Teamsheets'!$C$2:$C$136,BJ$1)) &amp; ")"</f>
        <v>0(2)</v>
      </c>
      <c r="BK182" s="27" t="str">
        <f>(GOALS('07-08 Teamsheets'!$H$2:$R$88,$A182,'07-08 Teamsheets'!$C$2:$C$88,BJ$1)+GOALS('08-09 Teamsheets'!$H$2:$R$92,$A182,'08-09 Teamsheets'!$C$2:$C$92,BJ$1)+GOALS('09-10 Teamsheets'!$H$2:$R$98,$A182,'09-10 Teamsheets'!$C$2:$C$98,BJ$1)+GOALS('10-11 Teamsheets'!$H$2:$R$106,$A182,'10-11 Teamsheets'!$C$2:$C$106,BJ$1)+GOALS('11-12 Teamsheets'!$H$2:$R$119,$A182,'11-12 Teamsheets'!$C$2:$C$119,BJ$1)+GOALS('12-13 Teamsheets'!$H$2:$R$126,$A182,'12-13 Teamsheets'!$C$2:$C$126,BJ$1)+GOALS('13-14 Teamsheets'!$H$2:$R$132,$A182,'13-14 Teamsheets'!$C$2:$C$132,BJ$1)+GOALS('14-15 Teamsheets'!$H$2:$R$136,$A182,'14-15 Teamsheets'!$C$2:$C$136,BJ$1)) &amp; "(" &amp; (GOALS('07-08 Teamsheets'!$S$2:$Z$88,$A182,'07-08 Teamsheets'!$C$2:$C$88,BJ$1)+GOALS('08-09 Teamsheets'!$S$2:$Z$92,$A182,'08-09 Teamsheets'!$C$2:$C$92,BJ$1)+GOALS('09-10 Teamsheets'!$S$2:$Z$98,$A182,'09-10 Teamsheets'!$C$2:$C$98,BJ$1)+GOALS('10-11 Teamsheets'!$S$2:$Z$106,$A182,'10-11 Teamsheets'!$C$2:$C$106,BJ$1)+GOALS('11-12 Teamsheets'!$S$2:$Z$119,$A182,'11-12 Teamsheets'!$C$2:$C$119,BJ$1)+GOALS('12-13 Teamsheets'!$S$2:$Z$126,$A182,'12-13 Teamsheets'!$C$2:$C$126,BJ$1)+GOALS('13-14 Teamsheets'!$S$2:$Z$132,$A182,'13-14 Teamsheets'!$C$2:$C$132,BJ$1)+GOALS('14-15 Teamsheets'!$S$2:$Z$136,$A182,'14-15 Teamsheets'!$C$2:$C$136,BJ$1)) &amp; ")"</f>
        <v>0(0)</v>
      </c>
      <c r="BL182" s="27">
        <f>Clean_sheet('07-08 Teamsheets'!$C$2:$H$92,$A182,BJ$1)+Clean_sheet('08-09 Teamsheets'!$C$2:$H$92,$A182,BJ$1)+Clean_sheet('09-10 Teamsheets'!$C$2:$H$98,$A182,BJ$1)+Clean_sheet('10-11 Teamsheets'!$C$2:$H$106,$A182,BJ$1)+Clean_sheet('11-12 Teamsheets'!$C$2:$H$119,$A182,BJ$1)+Clean_sheet('12-13 Teamsheets'!$C$2:$H$126,$A182,BJ$1)+Clean_sheet('13-14 Teamsheets'!$C$2:$H$132,$A182,BJ$1)+Clean_sheet('14-15 Teamsheets'!$C$2:$H$136,$A182,BJ$1)</f>
        <v>0</v>
      </c>
      <c r="BM182" s="27" t="str">
        <f>(CARDS('07-08 Teamsheets'!$H$2:$Z$88,$A182,$CX$2,'07-08 Teamsheets'!$C$2:$C$88,BJ$1)+CARDS('08-09 Teamsheets'!$H$2:$Z$92,$A182,$CX$2,'08-09 Teamsheets'!$C$2:$C$92,BJ$1)+CARDS('09-10 Teamsheets'!$H$2:$Z$98,$A182,$CX$2,'09-10 Teamsheets'!$C$2:$C$98,BJ$1)+CARDS('10-11 Teamsheets'!$H$2:$Z$106,$A182,$CX$2,'10-11 Teamsheets'!$C$2:$C$106,BJ$1)+CARDS('11-12 Teamsheets'!$H$2:$Z$119,$A182,$CX$2,'11-12 Teamsheets'!$C$2:$C$119,BJ$1)+CARDS('12-13 Teamsheets'!$H$2:$Z$126,$A182,$CX$2,'12-13 Teamsheets'!$C$2:$C$126,BJ$1)+CARDS('13-14 Teamsheets'!$H$2:$Z$132,$A182,$CX$2,'13-14 Teamsheets'!$C$2:$C$132,BJ$1)+CARDS('14-15 Teamsheets'!$H$2:$Z$136,$A182,$CX$2,'14-15 Teamsheets'!$C$2:$C$136,BJ$1)) &amp; "(" &amp; (CARDS('07-08 Teamsheets'!$H$2:$Z$88,$A182,$CX$3,'07-08 Teamsheets'!$C$2:$C$88,BJ$1)+CARDS('08-09 Teamsheets'!$H$2:$Z$92,$A182,$CX$3,'08-09 Teamsheets'!$C$2:$C$92,BJ$1)+CARDS('09-10 Teamsheets'!$H$2:$Z$98,$A182,$CX$3,'09-10 Teamsheets'!$C$2:$C$98,BJ$1)+CARDS('10-11 Teamsheets'!$H$2:$Z$106,$A182,$CX$3,'10-11 Teamsheets'!$C$2:$C$106,BJ$1)+CARDS('11-12 Teamsheets'!$H$2:$Z$119,$A182,$CX$3,'11-12 Teamsheets'!$C$2:$C$119,BJ$1)+CARDS('12-13 Teamsheets'!$H$2:$Z$126,$A182,$CX$3,'12-13 Teamsheets'!$C$2:$C$126,BJ$1)+CARDS('13-14 Teamsheets'!$H$2:$Z$132,$A182,$CX$3,'13-14 Teamsheets'!$C$2:$C$132,BJ$1)+CARDS('14-15 Teamsheets'!$H$2:$Z$136,$A182,$CX$3,'14-15 Teamsheets'!$C$2:$C$136,BJ$1)) &amp; ")"</f>
        <v>0(0)</v>
      </c>
      <c r="BN182" s="82">
        <f>MINS_PLAYED('07-08 Teamsheets'!$H$2:$R$88,$A182,'07-08 Teamsheets'!$C$2:$C$88,BJ$1)+MINS_PLAYED('08-09 Teamsheets'!$H$2:$R$92,$A182,'08-09 Teamsheets'!$C$2:$C$92,BJ$1)+MINS_PLAYED('09-10 Teamsheets'!$H$2:$R$98,$A182,'09-10 Teamsheets'!$C$2:$C$98,BJ$1)+MINS_PLAYED('10-11 Teamsheets'!$H$2:$R$106,$A182,'10-11 Teamsheets'!$C$2:$C$106,BJ$1)+MINS_PLAYED('11-12 Teamsheets'!$H$2:$R$119,$A182,'11-12 Teamsheets'!$C$2:$C$119,BJ$1)+MINS_PLAYED('12-13 Teamsheets'!$H$2:$R$126,$A182,'12-13 Teamsheets'!$C$2:$C$126,BJ$1)+MINS_PLAYED('13-14 Teamsheets'!$H$2:$R$132,$A182,'13-14 Teamsheets'!$C$2:$C$132,BJ$1)+MINS_PLAYED('14-15 Teamsheets'!$H$2:$R$136,$A182,'14-15 Teamsheets'!$C$2:$C$136,BJ$1)+MINS_AS_SUB('07-08 Teamsheets'!$S$2:$Z$88,$A182,'07-08 Teamsheets'!$C$2:$C$88,BJ$1)+MINS_AS_SUB('08-09 Teamsheets'!$S$2:$Z$92,$A182,'08-09 Teamsheets'!$C$2:$C$92,BJ$1)+MINS_AS_SUB('09-10 Teamsheets'!$S$2:$Z$98,$A182,'09-10 Teamsheets'!$C$2:$C$98,BJ$1)+MINS_AS_SUB('10-11 Teamsheets'!$S$2:$Z$106,$A182,'10-11 Teamsheets'!$C$2:$C$106,BJ$1)+MINS_AS_SUB('11-12 Teamsheets'!$S$2:$Z$119,$A182,'11-12 Teamsheets'!$C$2:$C$119,BJ$1)+MINS_AS_SUB('12-13 Teamsheets'!$S$2:$Z$126,$A182,'12-13 Teamsheets'!$C$2:$C$126,BJ$1)+MINS_AS_SUB('13-14 Teamsheets'!$S$2:$Z$132,$A182,'13-14 Teamsheets'!$C$2:$C$132,BJ$1)+MINS_AS_SUB('14-15 Teamsheets'!$S$2:$Z$136,$A182,'14-15 Teamsheets'!$C$2:$C$136,BJ$1)</f>
        <v>25</v>
      </c>
      <c r="BO182" s="27" t="str">
        <f>(APPS('07-08 Teamsheets'!$H$2:$R$88,$A182,'07-08 Teamsheets'!$C$2:$C$88,BO$1)+APPS('08-09 Teamsheets'!$H$2:$R$92,$A182,'08-09 Teamsheets'!$C$2:$C$92,BO$1)+APPS('09-10 Teamsheets'!$H$2:$R$98,$A182,'09-10 Teamsheets'!$C$2:$C$98,BO$1)+APPS('10-11 Teamsheets'!$H$2:$R$106,$A182,'10-11 Teamsheets'!$C$2:$C$106,BO$1)+APPS('11-12 Teamsheets'!$H$2:$R$119,$A182,'11-12 Teamsheets'!$C$2:$C$119,BO$1)+APPS('12-13 Teamsheets'!$H$2:$R$126,$A182,'12-13 Teamsheets'!$C$2:$C$126,BO$1)+APPS('13-14 Teamsheets'!$H$2:$R$132,$A182,'13-14 Teamsheets'!$C$2:$C$132,BO$1)+APPS('14-15 Teamsheets'!$H$2:$R$136,$A182,'14-15 Teamsheets'!$C$2:$C$136,BO$1)) &amp; "(" &amp; (SUBS('07-08 Teamsheets'!$S$2:$Z$88,$A182,'07-08 Teamsheets'!$C$2:$C$88,BO$1)+SUBS('08-09 Teamsheets'!$S$2:$Z$92,$A182,'08-09 Teamsheets'!$C$2:$C$92,BO$1)+SUBS('09-10 Teamsheets'!$S$2:$Z$98,$A182,'09-10 Teamsheets'!$C$2:$C$98,BO$1)+SUBS('10-11 Teamsheets'!$S$2:$Z$106,$A182,'10-11 Teamsheets'!$C$2:$C$106,BO$1)+SUBS('11-12 Teamsheets'!$S$2:$Z$119,$A182,'11-12 Teamsheets'!$C$2:$C$119,BO$1)+SUBS('12-13 Teamsheets'!$S$2:$Z$126,$A182,'12-13 Teamsheets'!$C$2:$C$126,BO$1)+SUBS('13-14 Teamsheets'!$S$2:$Z$132,$A182,'13-14 Teamsheets'!$C$2:$C$132,BO$1)+SUBS('14-15 Teamsheets'!$S$2:$Z$136,$A182,'14-15 Teamsheets'!$C$2:$C$136,BO$1)) &amp; ")"</f>
        <v>0(0)</v>
      </c>
      <c r="BP182" s="27" t="str">
        <f>(GOALS('07-08 Teamsheets'!$H$2:$R$88,$A182,'07-08 Teamsheets'!$C$2:$C$88,BO$1)+GOALS('08-09 Teamsheets'!$H$2:$R$92,$A182,'08-09 Teamsheets'!$C$2:$C$92,BO$1)+GOALS('09-10 Teamsheets'!$H$2:$R$98,$A182,'09-10 Teamsheets'!$C$2:$C$98,BO$1)+GOALS('10-11 Teamsheets'!$H$2:$R$106,$A182,'10-11 Teamsheets'!$C$2:$C$106,BO$1)+GOALS('11-12 Teamsheets'!$H$2:$R$119,$A182,'11-12 Teamsheets'!$C$2:$C$119,BO$1)+GOALS('12-13 Teamsheets'!$H$2:$R$126,$A182,'12-13 Teamsheets'!$C$2:$C$126,BO$1)+GOALS('13-14 Teamsheets'!$H$2:$R$132,$A182,'13-14 Teamsheets'!$C$2:$C$132,BO$1)+GOALS('14-15 Teamsheets'!$H$2:$R$136,$A182,'14-15 Teamsheets'!$C$2:$C$136,BO$1)) &amp; "(" &amp; (GOALS('07-08 Teamsheets'!$S$2:$Z$88,$A182,'07-08 Teamsheets'!$C$2:$C$88,BO$1)+GOALS('08-09 Teamsheets'!$S$2:$Z$92,$A182,'08-09 Teamsheets'!$C$2:$C$92,BO$1)+GOALS('09-10 Teamsheets'!$S$2:$Z$98,$A182,'09-10 Teamsheets'!$C$2:$C$98,BO$1)+GOALS('10-11 Teamsheets'!$S$2:$Z$106,$A182,'10-11 Teamsheets'!$C$2:$C$106,BO$1)+GOALS('11-12 Teamsheets'!$S$2:$Z$119,$A182,'11-12 Teamsheets'!$C$2:$C$119,BO$1)+GOALS('12-13 Teamsheets'!$S$2:$Z$126,$A182,'12-13 Teamsheets'!$C$2:$C$126,BO$1)+GOALS('13-14 Teamsheets'!$S$2:$Z$132,$A182,'13-14 Teamsheets'!$C$2:$C$132,BO$1)+GOALS('14-15 Teamsheets'!$S$2:$Z$136,$A182,'14-15 Teamsheets'!$C$2:$C$136,BO$1)) &amp; ")"</f>
        <v>0(0)</v>
      </c>
      <c r="BQ182" s="27">
        <f>Clean_sheet('07-08 Teamsheets'!$C$2:$H$92,$A182,BO$1)+Clean_sheet('08-09 Teamsheets'!$C$2:$H$92,$A182,BO$1)+Clean_sheet('09-10 Teamsheets'!$C$2:$H$98,$A182,BO$1)+Clean_sheet('10-11 Teamsheets'!$C$2:$H$106,$A182,BO$1)+Clean_sheet('11-12 Teamsheets'!$C$2:$H$119,$A182,BO$1)+Clean_sheet('12-13 Teamsheets'!$C$2:$H$126,$A182,BO$1)+Clean_sheet('13-14 Teamsheets'!$C$2:$H$132,$A182,BO$1)+Clean_sheet('14-15 Teamsheets'!$C$2:$H$136,$A182,BO$1)</f>
        <v>0</v>
      </c>
      <c r="BR182" s="27" t="str">
        <f>(CARDS('07-08 Teamsheets'!$H$2:$Z$88,$A182,$CX$2,'07-08 Teamsheets'!$C$2:$C$88,BO$1)+CARDS('08-09 Teamsheets'!$H$2:$Z$92,$A182,$CX$2,'08-09 Teamsheets'!$C$2:$C$92,BO$1)+CARDS('09-10 Teamsheets'!$H$2:$Z$98,$A182,$CX$2,'09-10 Teamsheets'!$C$2:$C$98,BO$1)+CARDS('10-11 Teamsheets'!$H$2:$Z$106,$A182,$CX$2,'10-11 Teamsheets'!$C$2:$C$106,BO$1)+CARDS('11-12 Teamsheets'!$H$2:$Z$119,$A182,$CX$2,'11-12 Teamsheets'!$C$2:$C$119,BO$1)+CARDS('12-13 Teamsheets'!$H$2:$Z$126,$A182,$CX$2,'12-13 Teamsheets'!$C$2:$C$126,BO$1)+CARDS('13-14 Teamsheets'!$H$2:$Z$132,$A182,$CX$2,'13-14 Teamsheets'!$C$2:$C$132,BO$1)+CARDS('14-15 Teamsheets'!$H$2:$Z$136,$A182,$CX$2,'14-15 Teamsheets'!$C$2:$C$136,BO$1)) &amp; "(" &amp; (CARDS('07-08 Teamsheets'!$H$2:$Z$88,$A182,$CX$3,'07-08 Teamsheets'!$C$2:$C$88,BO$1)+CARDS('08-09 Teamsheets'!$H$2:$Z$92,$A182,$CX$3,'08-09 Teamsheets'!$C$2:$C$92,BO$1)+CARDS('09-10 Teamsheets'!$H$2:$Z$98,$A182,$CX$3,'09-10 Teamsheets'!$C$2:$C$98,BO$1)+CARDS('10-11 Teamsheets'!$H$2:$Z$106,$A182,$CX$3,'10-11 Teamsheets'!$C$2:$C$106,BO$1)+CARDS('11-12 Teamsheets'!$H$2:$Z$119,$A182,$CX$3,'11-12 Teamsheets'!$C$2:$C$119,BO$1)+CARDS('12-13 Teamsheets'!$H$2:$Z$126,$A182,$CX$3,'12-13 Teamsheets'!$C$2:$C$126,BO$1)+CARDS('13-14 Teamsheets'!$H$2:$Z$132,$A182,$CX$3,'13-14 Teamsheets'!$C$2:$C$132,BO$1)+CARDS('14-15 Teamsheets'!$H$2:$Z$136,$A182,$CX$3,'14-15 Teamsheets'!$C$2:$C$136,BO$1)) &amp; ")"</f>
        <v>0(0)</v>
      </c>
      <c r="BS182" s="82">
        <f>MINS_PLAYED('07-08 Teamsheets'!$H$2:$R$88,$A182,'07-08 Teamsheets'!$C$2:$C$88,BO$1)+MINS_PLAYED('08-09 Teamsheets'!$H$2:$R$92,$A182,'08-09 Teamsheets'!$C$2:$C$92,BO$1)+MINS_PLAYED('09-10 Teamsheets'!$H$2:$R$98,$A182,'09-10 Teamsheets'!$C$2:$C$98,BO$1)+MINS_PLAYED('10-11 Teamsheets'!$H$2:$R$106,$A182,'10-11 Teamsheets'!$C$2:$C$106,BO$1)+MINS_PLAYED('11-12 Teamsheets'!$H$2:$R$119,$A182,'11-12 Teamsheets'!$C$2:$C$119,BO$1)+MINS_PLAYED('12-13 Teamsheets'!$H$2:$R$126,$A182,'12-13 Teamsheets'!$C$2:$C$126,BO$1)+MINS_PLAYED('13-14 Teamsheets'!$H$2:$R$132,$A182,'13-14 Teamsheets'!$C$2:$C$132,BO$1)+MINS_PLAYED('14-15 Teamsheets'!$H$2:$R$136,$A182,'14-15 Teamsheets'!$C$2:$C$136,BO$1)+MINS_AS_SUB('07-08 Teamsheets'!$S$2:$Z$88,$A182,'07-08 Teamsheets'!$C$2:$C$88,BO$1)+MINS_AS_SUB('08-09 Teamsheets'!$S$2:$Z$92,$A182,'08-09 Teamsheets'!$C$2:$C$92,BO$1)+MINS_AS_SUB('09-10 Teamsheets'!$S$2:$Z$98,$A182,'09-10 Teamsheets'!$C$2:$C$98,BO$1)+MINS_AS_SUB('10-11 Teamsheets'!$S$2:$Z$106,$A182,'10-11 Teamsheets'!$C$2:$C$106,BO$1)+MINS_AS_SUB('11-12 Teamsheets'!$S$2:$Z$119,$A182,'11-12 Teamsheets'!$C$2:$C$119,BO$1)+MINS_AS_SUB('12-13 Teamsheets'!$S$2:$Z$126,$A182,'12-13 Teamsheets'!$C$2:$C$126,BO$1)+MINS_AS_SUB('13-14 Teamsheets'!$S$2:$Z$132,$A182,'13-14 Teamsheets'!$C$2:$C$132,BO$1)+MINS_AS_SUB('14-15 Teamsheets'!$S$2:$Z$136,$A182,'14-15 Teamsheets'!$C$2:$C$136,BO$1)</f>
        <v>0</v>
      </c>
      <c r="BT182" s="71">
        <f>APPS('05-06 Teamsheets'!$H$2:$R$71,$A182,'05-06 Teamsheets'!$C$2:$C$71,B$1)+SUBS('05-06 Teamsheets'!$S$2:$W$71,$A182,'05-06 Teamsheets'!$C$2:$C$71,B$1)+APPS('06-07 Teamsheets'!$H$2:$R$83,$A182,'06-07 Teamsheets'!$C$2:$C$83,G$1)+SUBS('06-07 Teamsheets'!$S$2:$Z$83,$A182,'06-07 Teamsheets'!$C$2:$C$83,G$1)+APPS('07-08 Teamsheets'!$H$2:$R$88,$A182,'07-08 Teamsheets'!$C$2:$C$88,L$1)+SUBS('07-08 Teamsheets'!$S$2:$Z$88,$A182,'07-08 Teamsheets'!$C$2:$C$88,L$1)+APPS('08-09 Teamsheets'!$H$2:$R$92,$A182,'08-09 Teamsheets'!$C$2:$C$92,Q$1)+SUBS('08-09 Teamsheets'!$S$2:$Z$92,$A182,'08-09 Teamsheets'!$C$2:$C$92,Q$1)+APPS('09-10 Teamsheets'!$H$2:$R$98,$A182,'09-10 Teamsheets'!$C$2:$C$98,Q$1)+SUBS('09-10 Teamsheets'!$S$2:$Z$98,$A182,'09-10 Teamsheets'!$C$2:$C$98,Q$1)+APPS('10-11 Teamsheets'!$H$2:$R$107,$A182,'10-11 Teamsheets'!$C$2:$C$107,Q$1)+SUBS('10-11 Teamsheets'!$S$2:$Z$107,$A182,'10-11 Teamsheets'!$C$2:$C$107,Q$1)+APPS('11-12 Teamsheets'!$H$2:$R$119,$A182,'11-12 Teamsheets'!$C$2:$C$119,Q$1)+SUBS('11-12 Teamsheets'!$S$2:$Z$119,$A182,'11-12 Teamsheets'!$C$2:$C$119,Q$1)+APPS('12-13 Teamsheets'!$H$2:$R$126,$A182,'12-13 Teamsheets'!$C$2:$C$126,Q$1)+SUBS('12-13 Teamsheets'!$S$2:$Z$126,$A182,'12-13 Teamsheets'!$C$2:$C$126,Q$1)+APPS('13-14 Teamsheets'!$H$2:$R$132,$A182,'13-14 Teamsheets'!$C$2:$C$132,Q$1)+SUBS('13-14 Teamsheets'!$S$2:$Z$132,$A182,'13-14 Teamsheets'!$C$2:$C$132,Q$1)+APPS('14-15 Teamsheets'!$H$2:$R$136,$A182,'14-15 Teamsheets'!$C$2:$C$136,Q$1)+SUBS('14-15 Teamsheets'!$S$2:$Z$136,$A182,'14-15 Teamsheets'!$C$2:$C$136,Q$1)</f>
        <v>33</v>
      </c>
      <c r="BU182" s="132">
        <v>0</v>
      </c>
      <c r="BV182" s="27">
        <f>APPS('07-08 Teamsheets'!$H$2:$R$88,$A182,'07-08 Teamsheets'!$C$2:$C$88,AZ$1)+SUBS('07-08 Teamsheets'!$S$2:$Z$88,$A182,'07-08 Teamsheets'!$C$2:$C$88,AZ$1)+APPS('11-12 Teamsheets'!$H$2:$R$119,$A182,'11-12 Teamsheets'!$C$2:$C$119,AZ$1)+SUBS('11-12 Teamsheets'!$S$2:$Z$119,$A182,'11-12 Teamsheets'!$C$2:$C$119,AZ$1)+APPS('12-13 Teamsheets'!$H$2:$R$126,$A182,'12-13 Teamsheets'!$C$2:$C$126,AZ$1)+SUBS('12-13 Teamsheets'!$S$2:$Z$126,$A182,'12-13 Teamsheets'!$C$2:$C$126,AZ$1)+APPS('13-14 Teamsheets'!$H$2:$R$132,$A182,'13-14 Teamsheets'!$C$2:$C$132,AZ$1)+SUBS('13-14 Teamsheets'!$S$2:$Z$132,$A182,'13-14 Teamsheets'!$C$2:$C$132,AZ$1)+APPS('14-15 Teamsheets'!$H$2:$R$136,$A182,'14-15 Teamsheets'!$C$2:$C$136,AZ$1)+SUBS('14-15 Teamsheets'!$S$2:$Z$136,$A182,'14-15 Teamsheets'!$C$2:$C$136,AZ$1)+APPS('08-09 Teamsheets'!$H$2:$R$92,$A182,'08-09 Teamsheets'!$C$2:$C$92,BE$1)+APPS('09-10 Teamsheets'!$H$2:$R$98,$A182,'09-10 Teamsheets'!$C$2:$C$98,BE$1)+SUBS('08-09 Teamsheets'!$S$2:$Z$92,$A182,'08-09 Teamsheets'!$C$2:$C$92,BE$1)+SUBS('09-10 Teamsheets'!$S$2:$Z$98,$A182,'09-10 Teamsheets'!$C$2:$C$98,BE$1)+APPS('10-11 Teamsheets'!$H$2:$R$107,$A182,'10-11 Teamsheets'!$C$2:$C$107,BE$1)+SUBS('10-11 Teamsheets'!$S$2:$Z$107,$A182,'10-11 Teamsheets'!$C$2:$C$107,BE$1)+APPS('11-12 Teamsheets'!$H$2:$R$119,$A182,'11-12 Teamsheets'!$C$2:$C$119,BE$1)+SUBS('11-12 Teamsheets'!$S$2:$Z$119,$A182,'11-12 Teamsheets'!$C$2:$C$119,BE$1)+APPS('12-13 Teamsheets'!$H$2:$R$126,$A182,'12-13 Teamsheets'!$C$2:$C$126,BE$1)+SUBS('12-13 Teamsheets'!$S$2:$Z$126,$A182,'12-13 Teamsheets'!$C$2:$C$126,BE$1)+APPS('13-14 Teamsheets'!$H$2:$R$132,$A182,'13-14 Teamsheets'!$C$2:$C$132,BE$1)+SUBS('13-14 Teamsheets'!$S$2:$Z$132,$A182,'13-14 Teamsheets'!$C$2:$C$132,BE$1)+APPS('14-15 Teamsheets'!$H$2:$R$136,$A182,'14-15 Teamsheets'!$C$2:$C$136,BE$1)+SUBS('14-15 Teamsheets'!$S$2:$Z$136,$A182,'14-15 Teamsheets'!$C$2:$C$136,BE$1)</f>
        <v>3</v>
      </c>
      <c r="BW182" s="27">
        <f>APPS('07-08 Teamsheets'!$H$2:$R$88,$A182,'07-08 Teamsheets'!$C$2:$C$88,BJ$1)+APPS('08-09 Teamsheets'!$H$2:$R$92,$A182,'08-09 Teamsheets'!$C$2:$C$92,BJ$1)+APPS('09-10 Teamsheets'!$H$2:$R$98,$A182,'09-10 Teamsheets'!$C$2:$C$98,BJ$1)+SUBS('07-08 Teamsheets'!$S$2:$Z$88,$A182,'07-08 Teamsheets'!$C$2:$C$88,BJ$1)+SUBS('08-09 Teamsheets'!$S$2:$Z$92,$A182,'08-09 Teamsheets'!$C$2:$C$92,BJ$1)+SUBS('09-10 Teamsheets'!$S$2:$Z$98,$A182,'09-10 Teamsheets'!$C$2:$C$98,BJ$1)+APPS('10-11 Teamsheets'!$H$2:$R$107,$A182,'10-11 Teamsheets'!$C$2:$C$107,BJ$1)+SUBS('10-11 Teamsheets'!$S$2:$Z$107,$A182,'10-11 Teamsheets'!$C$2:$C$107,BJ$1)+APPS('11-12 Teamsheets'!$H$2:$R$119,$A182,'11-12 Teamsheets'!$C$2:$C$119,BJ$1)+SUBS('11-12 Teamsheets'!$S$2:$Z$111,$A182,'11-12 Teamsheets'!$C$2:$C$119,BJ$1)+APPS('12-13 Teamsheets'!$H$2:$R$126,$A182,'12-13 Teamsheets'!$C$2:$C$126,BJ$1)+SUBS('12-13 Teamsheets'!$S$2:$Z$118,$A182,'12-13 Teamsheets'!$C$2:$C$126,BJ$1)+APPS('13-14 Teamsheets'!$H$2:$R$132,$A182,'13-14 Teamsheets'!$C$2:$C$132,BJ$1)+SUBS('13-14 Teamsheets'!$S$2:$Z$124,$A182,'13-14 Teamsheets'!$C$2:$C$132,BJ$1)+APPS('14-15 Teamsheets'!$H$2:$R$136,$A182,'14-15 Teamsheets'!$C$2:$C$136,BJ$1)+SUBS('14-15 Teamsheets'!$S$2:$Z$128,$A182,'14-15 Teamsheets'!$C$2:$C$136,BJ$1)</f>
        <v>2</v>
      </c>
      <c r="BX182" s="27">
        <f>APPS('07-08 Teamsheets'!$H$2:$R$88,$A182,'07-08 Teamsheets'!$C$2:$C$88,BO$1)+APPS('08-09 Teamsheets'!$H$2:$R$92,$A182,'08-09 Teamsheets'!$C$2:$C$92,BO$1)+APPS('09-10 Teamsheets'!$H$2:$R$98,$A182,'09-10 Teamsheets'!$C$2:$C$98,BO$1)+SUBS('07-08 Teamsheets'!$S$2:$Z$88,$A182,'07-08 Teamsheets'!$C$2:$C$88,BO$1)+SUBS('08-09 Teamsheets'!$S$2:$Z$92,$A182,'08-09 Teamsheets'!$C$2:$C$92,BO$1)+SUBS('09-10 Teamsheets'!$S$2:$Z$98,$A182,'09-10 Teamsheets'!$C$2:$C$98,BO$1)+APPS('10-11 Teamsheets'!$H$2:$R$107,$A182,'10-11 Teamsheets'!$C$2:$C$107,BO$1)+SUBS('10-11 Teamsheets'!$S$2:$Z$107,$A182,'10-11 Teamsheets'!$C$2:$C$107,BO$1)+APPS('11-12 Teamsheets'!$H$2:$R$119,$A182,'11-12 Teamsheets'!$C$2:$C$119,BO$1)+SUBS('11-12 Teamsheets'!$S$2:$Z$119,$A182,'11-12 Teamsheets'!$C$2:$C$119,BO$1)+APPS('12-13 Teamsheets'!$H$2:$R$126,$A182,'12-13 Teamsheets'!$C$2:$C$126,BO$1)+SUBS('12-13 Teamsheets'!$S$2:$Z$126,$A182,'12-13 Teamsheets'!$C$2:$C$126,BO$1)+APPS('13-14 Teamsheets'!$H$2:$R$132,$A182,'13-14 Teamsheets'!$C$2:$C$132,BO$1)+SUBS('13-14 Teamsheets'!$S$2:$Z$132,$A182,'13-14 Teamsheets'!$C$2:$C$132,BO$1)+APPS('14-15 Teamsheets'!$H$2:$R$136,$A182,'14-15 Teamsheets'!$C$2:$C$136,BO$1)+SUBS('14-15 Teamsheets'!$S$2:$Z$136,$A182,'14-15 Teamsheets'!$C$2:$C$136,BO$1)</f>
        <v>0</v>
      </c>
      <c r="BY182" s="28">
        <f t="shared" si="55"/>
        <v>5</v>
      </c>
      <c r="BZ182" s="27" t="str">
        <f>(APPS('05-06 Teamsheets'!$H$2:$R$71,$A182) + APPS('06-07 Teamsheets'!$H$2:$R$83,$A182) +APPS('07-08 Teamsheets'!$H$2:$R$88,$A182) + APPS('08-09 Teamsheets'!$H$2:$R$92,$A182)+APPS('09-10 Teamsheets'!$H$2:$R$98,$A182)+APPS('10-11 Teamsheets'!$H$2:$R$107,$A182)+APPS('11-12 Teamsheets'!$H$2:$R$119,$A182)+APPS('12-13 Teamsheets'!$H$2:$R$126,$A182)+APPS('13-14 Teamsheets'!$H$2:$R$132,$A182)+APPS('14-15 Teamsheets'!$H$2:$R$136,$A182)) &amp; "(" &amp; (SUBS('05-06 Teamsheets'!$S$2:$W$71,$A182)+SUBS('06-07 Teamsheets'!$S$2:$Z$83,$A182)+SUBS('07-08 Teamsheets'!$S$2:$Z$88,$A182) +SUBS('08-09 Teamsheets'!$S$2:$Z$92,$A182)+SUBS('09-10 Teamsheets'!$S$2:$Z$98,$A182)+SUBS('10-11 Teamsheets'!$S$2:$Z$107,$A182)+SUBS('11-12 Teamsheets'!$S$2:$Z$119,$A182)+SUBS('12-13 Teamsheets'!$S$2:$Z$126,$A182)+SUBS('13-14 Teamsheets'!$S$2:$Z$132,$A182)+SUBS('14-15 Teamsheets'!$S$2:$Z$136,$A182)) &amp; ")"</f>
        <v>23(15)</v>
      </c>
      <c r="CA182" s="28">
        <f t="shared" si="56"/>
        <v>38</v>
      </c>
      <c r="CB182" s="71">
        <f>GOALS('05-06 Teamsheets'!$H$2:$W$71,$A182,'05-06 Teamsheets'!$C$2:$C$71,B$1)+GOALS('06-07 Teamsheets'!$H$2:$Z$83,$A182,'06-07 Teamsheets'!$C$2:$C$83,G$1)+GOALS('07-08 Teamsheets'!$H$2:$Z$88,$A182,'07-08 Teamsheets'!$C$2:$C$88,L$1)+GOALS('08-09 Teamsheets'!$H$2:$Z$92,$A182,'08-09 Teamsheets'!$C$2:$C$92,Q$1)+GOALS('09-10 Teamsheets'!$H$2:$Z$98,$A182,'09-10 Teamsheets'!$C$2:$C$98,Q$1)+GOALS('10-11 Teamsheets'!$H$2:$Z$107,$A182,'10-11 Teamsheets'!$C$2:$C$107,Q$1)+GOALS('11-12 Teamsheets'!$H$2:$Z$119,$A182,'11-12 Teamsheets'!$C$2:$C$119,Q$1)+GOALS('12-13 Teamsheets'!$H$2:$Z$126,$A182,'12-13 Teamsheets'!$C$2:$C$126,Q$1)+GOALS('13-14 Teamsheets'!$H$2:$Z$132,$A182,'13-14 Teamsheets'!$C$2:$C$132,Q$1)+GOALS('14-15 Teamsheets'!$H$2:$Z$136,$A182,'14-15 Teamsheets'!$C$2:$C$136,Q$1)</f>
        <v>1</v>
      </c>
      <c r="CC182" s="27">
        <f>GOALS('05-06 Teamsheets'!$H$2:$W$71,$A182,'05-06 Teamsheets'!$C$2:$C$71,V$1)+GOALS('05-06 Teamsheets'!$H$2:$W$71,$A182,'05-06 Teamsheets'!$C$2:$C$71,AA$1)+GOALS('06-07 Teamsheets'!$H$2:$Z$83,$A182,'06-07 Teamsheets'!$C$2:$C$83,AF$1)+GOALS('06-07 Teamsheets'!$H$2:$Z$83,$A182,'06-07 Teamsheets'!$C$2:$C$83,AK$1)+GOALS('07-08 Teamsheets'!$H$2:$Z$88,$A182,'07-08 Teamsheets'!$C$2:$C$88,AP$1)+GOALS('07-08 Teamsheets'!$H$2:$Z$88,$A182,'07-08 Teamsheets'!$C$2:$C$88,AU$1)+GOALS('07-08 Teamsheets'!$H$2:$Z$88,$A182,'07-08 Teamsheets'!$C$2:$C$88,AZ$1)+GOALS('11-12 Teamsheets'!$H$2:$Z$119,$A182,'11-12 Teamsheets'!$C$2:$C$119,AZ$1)+GOALS('12-13 Teamsheets'!$H$2:$Z$120,$A182,'12-13 Teamsheets'!$C$2:$C$120,AZ$1)+GOALS('13-14 Teamsheets'!$H$2:$Z$126,$A182,'13-14 Teamsheets'!$C$2:$C$126,AZ$1)+GOALS('14-15 Teamsheets'!$H$2:$Z$130,$A182,'14-15 Teamsheets'!$C$2:$C$130,AZ$1)+GOALS('08-09 Teamsheets'!$H$2:$Z$92,$A182,'08-09 Teamsheets'!$C$2:$C$92,BE$1)+GOALS('09-10 Teamsheets'!$H$2:$Z$98,$A182,'09-10 Teamsheets'!$C$2:$C$98,BE$1)+GOALS('10-11 Teamsheets'!$H$2:$Z$107,$A182,'10-11 Teamsheets'!$C$2:$C$107,BE$1)+GOALS('11-12 Teamsheets'!$H$2:$Z$119,$A182,'11-12 Teamsheets'!$C$2:$C$119,BE$1)+GOALS('12-13 Teamsheets'!$H$2:$Z$126,$A182,'12-13 Teamsheets'!$C$2:$C$126,BE$1)+GOALS('13-14 Teamsheets'!$H$2:$Z$132,$A182,'13-14 Teamsheets'!$C$2:$C$132,BE$1)+GOALS('14-15 Teamsheets'!$H$2:$Z$136,$A182,'14-15 Teamsheets'!$C$2:$C$136,BE$1)</f>
        <v>1</v>
      </c>
      <c r="CD182" s="27">
        <f>GOALS('07-08 Teamsheets'!$H$2:$Z$88,$A182,'07-08 Teamsheets'!$C$2:$C$88,BJ$1)
+GOALS('08-09 Teamsheets'!$H$2:$Z$92,$A182,'08-09 Teamsheets'!$C$2:$C$92,BJ$1)
+GOALS('09-10 Teamsheets'!$H$2:$Z$98,$A182,'09-10 Teamsheets'!$C$2:$C$98,BJ$1)
+GOALS('10-11 Teamsheets'!$H$2:$Z$107,$A182,'10-11 Teamsheets'!$C$2:$C$107,BJ$1)
+GOALS('11-12 Teamsheets'!$H$2:$Z$119,$A182,'11-12 Teamsheets'!$C$2:$C$119,BJ$1)
+GOALS('12-13 Teamsheets'!$H$2:$Z$124,$A182,'12-13 Teamsheets'!$C$2:$C$124,BJ$1)+GOALS('13-14 Teamsheets'!$H$2:$Z$130,$A182,'13-14 Teamsheets'!$C$2:$C$130,BJ$1)+GOALS('14-15 Teamsheets'!$H$2:$Z$134,$A182,'14-15 Teamsheets'!$C$2:$C$134,BJ$1)
+GOALS('07-08 Teamsheets'!$H$2:$Z$88,$A182,'07-08 Teamsheets'!$C$2:$C$88,BO$1)
+GOALS('08-09 Teamsheets'!$H$2:$Z$92,$A182,'08-09 Teamsheets'!$C$2:$C$92,BO$1)
+GOALS('09-10 Teamsheets'!$H$2:$Z$98,$A182,'09-10 Teamsheets'!$C$2:$C$98,BO$1)
+GOALS('10-11 Teamsheets'!$H$2:$Z$107,$A182,'10-11 Teamsheets'!$C$2:$C$107,BO$1)
+GOALS('11-12 Teamsheets'!$H$2:$Z$119,$A182,'11-12 Teamsheets'!$C$2:$C$119,BO$1)
+GOALS('12-13 Teamsheets'!$H$2:$Z$126,$A182,'12-13 Teamsheets'!$C$2:$C$126,BO$1)+GOALS('13-14 Teamsheets'!$H$2:$Z$132,$A182,'13-14 Teamsheets'!$C$2:$C$132,BO$1)+GOALS('14-15 Teamsheets'!$H$2:$Z$136,$A182,'14-15 Teamsheets'!$C$2:$C$136,BO$1)</f>
        <v>0</v>
      </c>
      <c r="CE182" s="28">
        <f t="shared" si="57"/>
        <v>1</v>
      </c>
      <c r="CF182" s="27" t="str">
        <f>(GOALS('05-06 Teamsheets'!$H$2:$R$71,$A182) +GOALS('06-07 Teamsheets'!$H$2:$R$83,$A182) +  GOALS('07-08 Teamsheets'!$H$2:$R$88,$A182) + GOALS('08-09 Teamsheets'!$H$2:$R$92,$A182)+GOALS('09-10 Teamsheets'!$H$2:$R$98,$A182)+GOALS('10-11 Teamsheets'!$H$2:$R$107,$A182)+GOALS('11-12 Teamsheets'!$H$2:$R$119,$A182)+GOALS('12-13 Teamsheets'!$H$2:$R$126,$A182)+GOALS('13-14 Teamsheets'!$H$2:$R$132,$A182)+GOALS('14-15 Teamsheets'!$H$2:$R$136,$A182)) &amp; "(" &amp; (GOALS('05-06 Teamsheets'!$S$2:$W$71,$A182)+GOALS('06-07 Teamsheets'!$S$2:$Z$83,$A182)+GOALS('07-08 Teamsheets'!$S$2:$Z$88,$A182)+GOALS('08-09 Teamsheets'!$S$2:$Z$92,$A182)+GOALS('09-10 Teamsheets'!$S$2:$Z$98,$A182)+GOALS('10-11 Teamsheets'!$S$2:$Z$107,$A182)+GOALS('11-12 Teamsheets'!$S$2:$Z$119,$A182)+GOALS('12-13 Teamsheets'!$S$2:$Z$126,$A182)+GOALS('13-14 Teamsheets'!$S$2:$Z$132,$A182)+GOALS('14-15 Teamsheets'!$S$2:$Z$136,$A182)) &amp; ")"</f>
        <v>2(0)</v>
      </c>
      <c r="CG182" s="28">
        <f t="shared" si="58"/>
        <v>2</v>
      </c>
      <c r="CH182" s="71">
        <f t="shared" si="60"/>
        <v>0</v>
      </c>
      <c r="CI182" s="83">
        <f t="shared" si="61"/>
        <v>0</v>
      </c>
      <c r="CJ182" s="77">
        <f t="shared" si="62"/>
        <v>0</v>
      </c>
      <c r="CK182" s="74" t="str">
        <f>(CARDS('05-06 Teamsheets'!$H$2:$W$71,$A182,$CX$2)+CARDS('06-07 Teamsheets'!$H$2:$Z$83,$A182,$CX$2)+CARDS('07-08 Teamsheets'!$H$2:$Z$88,$A182,$CX$2)+CARDS('08-09 Teamsheets'!$H$2:$Z$92,$A182,$CX$2)+CARDS('09-10 Teamsheets'!$H$2:$Z$98,$A182,$CX$2)+CARDS('10-11 Teamsheets'!$H$2:$Z$107,$A182,$CX$2)+CARDS('11-12 Teamsheets'!$H$2:$Z$119,$A182,$CX$2)+CARDS('12-13 Teamsheets'!$H$2:$Z$126,$A182,$CX$2)+CARDS('13-14 Teamsheets'!$H$2:$Z$130,$A182,$CX$2)) &amp; "(" &amp; (CARDS('05-06 Teamsheets'!$H$2:$W$71,$A182,$CX$3)+CARDS('06-07 Teamsheets'!$H$2:$Z$83,$A182,$CX$3)+CARDS('07-08 Teamsheets'!$H$2:$Z$88,$A182,$CX$3)+CARDS('08-09 Teamsheets'!$H$2:$Z$92,$A182,$CX$3)+CARDS('09-10 Teamsheets'!$H$2:$Z$98,$A182,$CX$3)+CARDS('10-11 Teamsheets'!$H$2:$Z$107,$A182,$CX$3)+CARDS('11-12 Teamsheets'!$H$2:$Z$119,$A182,$CX$3)+CARDS('13-14 Teamsheets'!$H$2:$Z$130,$A182,$CX$3)) &amp; ")"</f>
        <v>3(1)</v>
      </c>
      <c r="CL182" s="28">
        <f>SUM(F182,K182,P182,U182)</f>
        <v>1927</v>
      </c>
      <c r="CM182" s="28">
        <f t="shared" si="59"/>
        <v>215</v>
      </c>
      <c r="CN182" s="77">
        <f>SUM(CL182:CM182)</f>
        <v>2142</v>
      </c>
      <c r="CO182" s="28">
        <f>IF(AND(CN182&lt;&gt;0, CA182&lt;&gt;0),CN182/CA182,0)</f>
        <v>56.368421052631582</v>
      </c>
      <c r="CP182" s="28">
        <f>IF(CG182&lt;&gt;0,CG182/CA182,0)</f>
        <v>5.2631578947368418E-2</v>
      </c>
      <c r="CQ182" s="77">
        <f>IF(CG182&lt;&gt;0,CN182/CG182,0)</f>
        <v>1071</v>
      </c>
      <c r="CS182" s="71">
        <f t="shared" si="48"/>
        <v>53</v>
      </c>
      <c r="CT182" s="83">
        <f t="shared" si="49"/>
        <v>60</v>
      </c>
      <c r="CU182" s="77">
        <f t="shared" si="50"/>
        <v>55</v>
      </c>
    </row>
    <row r="183" spans="1:102" x14ac:dyDescent="0.2">
      <c r="A183" s="25" t="s">
        <v>1965</v>
      </c>
      <c r="B183" s="27" t="s">
        <v>1635</v>
      </c>
      <c r="C183" s="27" t="s">
        <v>1635</v>
      </c>
      <c r="D183" s="27">
        <v>0</v>
      </c>
      <c r="E183" s="27" t="s">
        <v>1635</v>
      </c>
      <c r="F183" s="82">
        <v>0</v>
      </c>
      <c r="G183" s="27" t="s">
        <v>1635</v>
      </c>
      <c r="H183" s="27" t="s">
        <v>1635</v>
      </c>
      <c r="I183" s="27">
        <v>0</v>
      </c>
      <c r="J183" s="27" t="s">
        <v>1635</v>
      </c>
      <c r="K183" s="82">
        <v>0</v>
      </c>
      <c r="L183" s="27" t="s">
        <v>1635</v>
      </c>
      <c r="M183" s="27" t="s">
        <v>1635</v>
      </c>
      <c r="N183" s="27">
        <v>0</v>
      </c>
      <c r="O183" s="27" t="s">
        <v>1635</v>
      </c>
      <c r="P183" s="82">
        <v>0</v>
      </c>
      <c r="Q183" s="27" t="str">
        <f>(APPS('08-09 Teamsheets'!$H$2:$R$92,$A183,'08-09 Teamsheets'!$C$2:$C$92,Q$1)+APPS('09-10 Teamsheets'!$H$2:$R$98,$A183,'09-10 Teamsheets'!$C$2:$C$98,Q$1)+APPS('10-11 Teamsheets'!$H$2:$R$107,$A183,'10-11 Teamsheets'!$C$2:$C$107,Q$1)+APPS('11-12 Teamsheets'!$H$2:$R$119,$A183,'11-12 Teamsheets'!$C$2:$C$119,Q$1)+APPS('12-13 Teamsheets'!$H$2:$R$126,$A183,'12-13 Teamsheets'!$C$2:$C$126,Q$1)+APPS('13-14 Teamsheets'!$H$2:$R$132,$A183,'13-14 Teamsheets'!$C$2:$C$132,Q$1)+APPS('14-15 Teamsheets'!$H$2:$R$136,$A183,'14-15 Teamsheets'!$C$2:$C$136,Q$1)) &amp; "(" &amp; (SUBS('08-09 Teamsheets'!$S$2:$Z$92,$A183,'08-09 Teamsheets'!$C$2:$C$92,Q$1)+SUBS('09-10 Teamsheets'!$S$2:$Z$98,$A183,'09-10 Teamsheets'!$C$2:$C$98,Q$1)+SUBS('10-11 Teamsheets'!$S$2:$Z$107,$A183,'10-11 Teamsheets'!$C$2:$C$107,Q$1)+SUBS('11-12 Teamsheets'!$S$2:$Z$119,$A183,'11-12 Teamsheets'!$C$2:$C$119,Q$1)+SUBS('12-13 Teamsheets'!$S$2:$Z$126,$A183,'12-13 Teamsheets'!$C$2:$C$126,Q$1)+SUBS('13-14 Teamsheets'!$S$2:$Z$132,$A183,'13-14 Teamsheets'!$C$2:$C$132,Q$1)+SUBS('14-15 Teamsheets'!$S$2:$Z$136,$A183,'14-15 Teamsheets'!$C$2:$C$136,Q$1)) &amp; ")"</f>
        <v>35(1)</v>
      </c>
      <c r="R183" s="27" t="str">
        <f>(GOALS('08-09 Teamsheets'!$H$2:$R$92,$A183,'08-09 Teamsheets'!$C$2:$C$92,Q$1)+GOALS('09-10 Teamsheets'!$H$2:$R$98,$A183,'09-10 Teamsheets'!$C$2:$C$98,Q$1)+GOALS('10-11 Teamsheets'!$H$2:$R$107,$A183,'10-11 Teamsheets'!$C$2:$C$107,Q$1)+GOALS('11-12 Teamsheets'!$H$2:$R$119,$A183,'11-12 Teamsheets'!$C$2:$C$119,Q$1)+GOALS('12-13 Teamsheets'!$H$2:$R$126,$A183,'12-13 Teamsheets'!$C$2:$C$126,Q$1)+GOALS('13-14 Teamsheets'!$H$2:$R$132,$A183,'13-14 Teamsheets'!$C$2:$C$132,Q$1)+GOALS('14-15 Teamsheets'!$H$2:$R$136,$A183,'14-15 Teamsheets'!$C$2:$C$136,Q$1)) &amp; "(" &amp; (GOALS('08-09 Teamsheets'!$S$2:$Z$92,$A183,'08-09 Teamsheets'!$C$2:$C$92,Q$1)+GOALS('09-10 Teamsheets'!$S$2:$Z$98,$A183,'09-10 Teamsheets'!$C$2:$C$98,Q$1)+GOALS('10-11 Teamsheets'!$S$2:$Z$107,$A183,'10-11 Teamsheets'!$C$2:$C$107,Q$1)+GOALS('11-12 Teamsheets'!$S$2:$Z$119,$A183,'11-12 Teamsheets'!$C$2:$C$119,Q$1)+GOALS('12-13 Teamsheets'!$S$2:$Z$126,$A183,'12-13 Teamsheets'!$C$2:$C$126,Q$1)+GOALS('13-14 Teamsheets'!$S$2:$Z$132,$A183,'13-14 Teamsheets'!$C$2:$C$132,Q$1)+GOALS('14-15 Teamsheets'!$S$2:$Z$136,$A183,'14-15 Teamsheets'!$C$2:$C$136,Q$1)) &amp; ")"</f>
        <v>5(1)</v>
      </c>
      <c r="S183" s="27">
        <f>Clean_sheet('08-09 Teamsheets'!$C$2:$H$92,$A183,Q$1)+Clean_sheet('09-10 Teamsheets'!$C$2:$H$98,$A183,Q$1)+Clean_sheet('10-11 Teamsheets'!$C$2:$H$107,$A183,Q$1)+Clean_sheet('11-12 Teamsheets'!$C$2:$H$119,$A183,Q$1)+Clean_sheet('12-13 Teamsheets'!$C$2:$H$126,$A183,Q$1)+Clean_sheet('13-14 Teamsheets'!$C$2:$H$132,$A183,Q$1)+Clean_sheet('14-15 Teamsheets'!$C$2:$H$136,$A183,Q$1)</f>
        <v>0</v>
      </c>
      <c r="T183" s="27" t="str">
        <f>(CARDS('08-09 Teamsheets'!$H$2:$Z$92,$A183,$CX$2,'08-09 Teamsheets'!$C$2:$C$92,Q$1)+CARDS('09-10 Teamsheets'!$H$2:$Z$98,$A183,$CX$2,'09-10 Teamsheets'!$C$2:$C$98,Q$1)+CARDS('10-11 Teamsheets'!$H$2:$Z$107,$A183,$CX$2,'10-11 Teamsheets'!$C$2:$C$107,Q$1)+CARDS('11-12 Teamsheets'!$H$2:$Z$119,$A183,$CX$2,'11-12 Teamsheets'!$C$2:$C$119,Q$1)+CARDS('12-13 Teamsheets'!$H$2:$Z$126,$A183,$CX$2,'12-13 Teamsheets'!$C$2:$C$126,Q$1)+CARDS('13-14 Teamsheets'!$H$2:$Z$132,$A183,$CX$2,'13-14 Teamsheets'!$C$2:$C$132,Q$1)+CARDS('14-15 Teamsheets'!$H$2:$Z$136,$A183,$CX$2,'14-15 Teamsheets'!$C$2:$C$136,Q$1)) &amp; "(" &amp; (CARDS('08-09 Teamsheets'!$H$2:$Z$92,$A183,$CX$3,'08-09 Teamsheets'!$C$2:$C$92,Q$1)+CARDS('09-10 Teamsheets'!$H$2:$Z$98,$A183,$CX$3,'09-10 Teamsheets'!$C$2:$C$98,Q$1)+CARDS('10-11 Teamsheets'!$H$2:$Z$107,$A183,$CX$3,'10-11 Teamsheets'!$C$2:$C$107,Q$1)+CARDS('11-12 Teamsheets'!$H$2:$Z$119,$A183,$CX$3,'11-12 Teamsheets'!$C$2:$C$119,Q$1)+CARDS('12-13 Teamsheets'!$H$2:$Z$126,$A183,$CX$3,'12-13 Teamsheets'!$C$2:$C$126,Q$1)+CARDS('13-14 Teamsheets'!$H$2:$Z$132,$A183,$CX$3,'13-14 Teamsheets'!$C$2:$C$132,Q$1)+CARDS('14-15 Teamsheets'!$H$2:$Z$136,$A183,$CX$3,'14-15 Teamsheets'!$C$2:$C$136,Q$1)) &amp; ")"</f>
        <v>5(0)</v>
      </c>
      <c r="U183" s="82">
        <f>MINS_PLAYED('08-09 Teamsheets'!$H$2:$R$92,$A183,'08-09 Teamsheets'!$C$2:$C$92,Q$1)+MINS_PLAYED('09-10 Teamsheets'!$H$2:$R$98,$A183,'09-10 Teamsheets'!$C$2:$C$98,Q$1)+ MINS_AS_SUB('08-09 Teamsheets'!$S$2:$Z$92,$A183,'08-09 Teamsheets'!$C$2:$C$92,Q$1)+ MINS_AS_SUB('09-10 Teamsheets'!$S$2:$Z$98,$A183,'09-10 Teamsheets'!$C$2:$C$98,Q$1)+MINS_PLAYED('10-11 Teamsheets'!$H$2:$R$107,$A183,'10-11 Teamsheets'!$C$2:$C$107,Q$1)+MINS_AS_SUB('10-11 Teamsheets'!$S$2:$Z$107,$A183,'10-11 Teamsheets'!$C$2:$C$107,Q$1)+MINS_PLAYED('11-12 Teamsheets'!$H$2:$R$119,$A183,'11-12 Teamsheets'!$C$2:$C$119,Q$1)+MINS_AS_SUB('11-12 Teamsheets'!$S$2:$Z$119,$A183,'11-12 Teamsheets'!$C$2:$C$119,Q$1)+MINS_PLAYED('12-13 Teamsheets'!$H$2:$R$126,$A183,'12-13 Teamsheets'!$C$2:$C$126,Q$1)+MINS_AS_SUB('12-13 Teamsheets'!$S$2:$Z$126,$A183,'12-13 Teamsheets'!$C$2:$C$126,Q$1)+MINS_PLAYED('13-14 Teamsheets'!$H$2:$R$132,$A183,'13-14 Teamsheets'!$C$2:$C$132,Q$1)+MINS_AS_SUB('13-14 Teamsheets'!$S$2:$Z$132,$A183,'13-14 Teamsheets'!$C$2:$C$132,Q$1)+MINS_PLAYED('14-15 Teamsheets'!$H$2:$R$136,$A183,'14-15 Teamsheets'!$C$2:$C$136,Q$1)+MINS_AS_SUB('14-15 Teamsheets'!$S$2:$Z$136,$A183,'14-15 Teamsheets'!$C$2:$C$136,Q$1)</f>
        <v>3200</v>
      </c>
      <c r="V183" s="27" t="s">
        <v>1635</v>
      </c>
      <c r="W183" s="27" t="s">
        <v>1635</v>
      </c>
      <c r="X183" s="27">
        <v>0</v>
      </c>
      <c r="Y183" s="27" t="s">
        <v>1635</v>
      </c>
      <c r="Z183" s="82">
        <v>0</v>
      </c>
      <c r="AA183" s="27" t="s">
        <v>1635</v>
      </c>
      <c r="AB183" s="27" t="s">
        <v>1635</v>
      </c>
      <c r="AC183" s="27">
        <v>0</v>
      </c>
      <c r="AD183" s="27" t="s">
        <v>1635</v>
      </c>
      <c r="AE183" s="82">
        <v>0</v>
      </c>
      <c r="AF183" s="27" t="s">
        <v>1635</v>
      </c>
      <c r="AG183" s="27" t="s">
        <v>1635</v>
      </c>
      <c r="AH183" s="27">
        <v>0</v>
      </c>
      <c r="AI183" s="27" t="s">
        <v>1635</v>
      </c>
      <c r="AJ183" s="82">
        <v>0</v>
      </c>
      <c r="AK183" s="27" t="s">
        <v>1635</v>
      </c>
      <c r="AL183" s="27" t="s">
        <v>1635</v>
      </c>
      <c r="AM183" s="27">
        <v>0</v>
      </c>
      <c r="AN183" s="27" t="s">
        <v>1635</v>
      </c>
      <c r="AO183" s="82">
        <v>0</v>
      </c>
      <c r="AP183" s="27" t="s">
        <v>1635</v>
      </c>
      <c r="AQ183" s="27" t="s">
        <v>1635</v>
      </c>
      <c r="AR183" s="27">
        <v>0</v>
      </c>
      <c r="AS183" s="27" t="s">
        <v>1635</v>
      </c>
      <c r="AT183" s="82">
        <v>0</v>
      </c>
      <c r="AU183" s="27" t="s">
        <v>1635</v>
      </c>
      <c r="AV183" s="27" t="s">
        <v>1635</v>
      </c>
      <c r="AW183" s="27">
        <v>0</v>
      </c>
      <c r="AX183" s="27" t="s">
        <v>1635</v>
      </c>
      <c r="AY183" s="82">
        <v>0</v>
      </c>
      <c r="AZ183" s="27" t="str">
        <f>(APPS('07-08 Teamsheets'!$H$2:$R$88,$A183,'07-08 Teamsheets'!$C$2:$C$88,AZ$1)+APPS('11-12 Teamsheets'!$H$2:$R$119,$A183,'11-12 Teamsheets'!$C$2:$C$119,AZ$1)+APPS('12-13 Teamsheets'!$H$2:$R$126,$A183,'12-13 Teamsheets'!$C$2:$C$126,AZ$1)+APPS('13-14 Teamsheets'!$H$2:$R$132,$A183,'13-14 Teamsheets'!$C$2:$C$132,AZ$1)+APPS('14-15 Teamsheets'!$H$2:$R$136,$A183,'14-15 Teamsheets'!$C$2:$C$136,AZ$1)) &amp; "(" &amp; (SUBS('07-08 Teamsheets'!$S$2:$Z$88,$A183,'07-08 Teamsheets'!$C$2:$C$88,AZ$1)+SUBS('11-12 Teamsheets'!$S$2:$Z$119,$A183,'11-12 Teamsheets'!$C$2:$C$119,AZ$1)+SUBS('12-13 Teamsheets'!$S$2:$Z$126,$A183,'12-13 Teamsheets'!$C$2:$C$126,AZ$1)+SUBS('13-14 Teamsheets'!$S$2:$Z$132,$A183,'13-14 Teamsheets'!$C$2:$C$132,AZ$1)+SUBS('14-15 Teamsheets'!$S$2:$Z$136,$A183,'14-15 Teamsheets'!$C$2:$C$136,AZ$1)) &amp; ")"</f>
        <v>0(0)</v>
      </c>
      <c r="BA183" s="27" t="str">
        <f>(GOALS('07-08 Teamsheets'!$H$2:$R$88,$A183,'07-08 Teamsheets'!$C$2:$C$88,AZ$1)+GOALS('11-12 Teamsheets'!$H$2:$R$119,$A183,'11-12 Teamsheets'!$C$2:$C$119,AZ$1)+GOALS('12-13 Teamsheets'!$H$2:$R$126,$A183,'12-13 Teamsheets'!$C$2:$C$126,AZ$1)+GOALS('13-14 Teamsheets'!$H$2:$R$132,$A183,'13-14 Teamsheets'!$C$2:$C$132,AZ$1)+GOALS('14-15 Teamsheets'!$H$2:$R$136,$A183,'14-15 Teamsheets'!$C$2:$C$136,AZ$1)) &amp; "(" &amp; (GOALS('07-08 Teamsheets'!$S$2:$Z$88,$A183,'07-08 Teamsheets'!$C$2:$C$88,AZ$1)+GOALS('11-12 Teamsheets'!$S$2:$Z$119,$A183,'11-12 Teamsheets'!$C$2:$C$119,AZ$1)+GOALS('12-13 Teamsheets'!$S$2:$Z$126,$A183,'12-13 Teamsheets'!$C$2:$C$126,AZ$1)+GOALS('13-14 Teamsheets'!$S$2:$Z$132,$A183,'13-14 Teamsheets'!$C$2:$C$132,AZ$1)+GOALS('14-15 Teamsheets'!$S$2:$Z$136,$A183,'14-15 Teamsheets'!$C$2:$C$136,AZ$1)) &amp; ")"</f>
        <v>0(0)</v>
      </c>
      <c r="BB183" s="27">
        <f>Clean_sheet('07-08 Teamsheets'!$C$2:$H$92,$A183,AZ$1)+Clean_sheet('11-12 Teamsheets'!$C$2:$H$119,$A183,AZ$1)+Clean_sheet('12-13 Teamsheets'!$C$2:$H$126,$A183,AZ$1)+Clean_sheet('13-14 Teamsheets'!$C$2:$H$132,$A183,AZ$1)+Clean_sheet('14-15 Teamsheets'!$C$2:$H$136,$A183,AZ$1)</f>
        <v>0</v>
      </c>
      <c r="BC183" s="27" t="str">
        <f>(CARDS('07-08 Teamsheets'!$H$2:$Z$88,$A183,$CX$2,'07-08 Teamsheets'!$C$2:$C$88,AZ$1)+CARDS('11-12 Teamsheets'!$H$2:$Z$119,$A183,$CX$2,'11-12 Teamsheets'!$C$2:$C$119,AZ$1)+CARDS('12-13 Teamsheets'!$H$2:$Z$126,$A183,$CX$2,'12-13 Teamsheets'!$C$2:$C$126,AZ$1)+CARDS('13-14 Teamsheets'!$H$2:$Z$132,$A183,$CX$2,'13-14 Teamsheets'!$C$2:$C$132,AZ$1)+CARDS('14-15 Teamsheets'!$H$2:$Z$136,$A183,$CX$2,'14-15 Teamsheets'!$C$2:$C$136,AZ$1)) &amp; "(" &amp; (CARDS('07-08 Teamsheets'!$H$2:$Z$88,$A183,$CX$3,'07-08 Teamsheets'!$C$2:$C$88,AZ$1)+CARDS('11-12 Teamsheets'!$H$2:$Z$119,$A183,$CX$3,'11-12 Teamsheets'!$C$2:$C$119,AZ$1)+CARDS('12-13 Teamsheets'!$H$2:$Z$126,$A183,$CX$3,'12-13 Teamsheets'!$C$2:$C$126,AZ$1)+CARDS('13-14 Teamsheets'!$H$2:$Z$132,$A183,$CX$3,'13-14 Teamsheets'!$C$2:$C$132,AZ$1)+CARDS('14-15 Teamsheets'!$H$2:$Z$136,$A183,$CX$3,'14-15 Teamsheets'!$C$2:$C$136,AZ$1)) &amp; ")"</f>
        <v>0(0)</v>
      </c>
      <c r="BD183" s="82">
        <f>MINS_PLAYED('07-08 Teamsheets'!$H$2:$R$88,$A183,'07-08 Teamsheets'!$C$2:$C$88,AZ$1)+MINS_PLAYED('11-12 Teamsheets'!$H$2:$R$119,$A183,'11-12 Teamsheets'!$C$2:$C$119,AZ$1)+MINS_PLAYED('12-13 Teamsheets'!$H$2:$R$126,$A183,'12-13 Teamsheets'!$C$2:$C$126,AZ$1)+MINS_PLAYED('13-14 Teamsheets'!$H$2:$R$132,$A183,'13-14 Teamsheets'!$C$2:$C$132,AZ$1)+MINS_PLAYED('14-15 Teamsheets'!$H$2:$R$136,$A183,'14-15 Teamsheets'!$C$2:$C$136,AZ$1)+MINS_AS_SUB('07-08 Teamsheets'!$S$2:$Z$88,$A183,'07-08 Teamsheets'!$C$2:$C$88,AZ$1)+MINS_AS_SUB('11-12 Teamsheets'!$S$2:$Z$119,$A183,'11-12 Teamsheets'!$C$2:$C$119,AZ$1)+MINS_AS_SUB('12-13 Teamsheets'!$S$2:$Z$126,$A183,'12-13 Teamsheets'!$C$2:$C$126,AZ$1)+MINS_AS_SUB('13-14 Teamsheets'!$S$2:$Z$132,$A183,'13-14 Teamsheets'!$C$2:$C$132,AZ$1)+MINS_AS_SUB('14-15 Teamsheets'!$S$2:$Z$136,$A183,'14-15 Teamsheets'!$C$2:$C$136,AZ$1)</f>
        <v>0</v>
      </c>
      <c r="BE183" s="27" t="str">
        <f>(APPS('08-09 Teamsheets'!$H$2:$R$92,$A183,'08-09 Teamsheets'!$C$2:$C$92,BE$1)+APPS('09-10 Teamsheets'!$H$2:$R$98,$A183,'09-10 Teamsheets'!$C$2:$C$98,BE$1)+APPS('10-11 Teamsheets'!$H$2:$R$107,$A183,'10-11 Teamsheets'!$C$2:$C$107,BE$1)+APPS('11-12 Teamsheets'!$H$2:$R$119,$A183,'11-12 Teamsheets'!$C$2:$C$119,BE$1)+APPS('12-13 Teamsheets'!$H$2:$R$126,$A183,'12-13 Teamsheets'!$C$2:$C$126,BE$1)+APPS('13-14 Teamsheets'!$H$2:$R$132,$A183,'13-14 Teamsheets'!$C$2:$C$132,BE$1)+APPS('14-15 Teamsheets'!$H$2:$R$136,$A183,'14-15 Teamsheets'!$C$2:$C$136,BE$1)) &amp; "(" &amp; (SUBS('08-09 Teamsheets'!$S$2:$Z$92,$A183,'08-09 Teamsheets'!$C$2:$C$92,BE$1)+SUBS('09-10 Teamsheets'!$S$2:$Z$98,$A183,'09-10 Teamsheets'!$C$2:$C$98,BE$1)+SUBS('10-11 Teamsheets'!$S$2:$Z$107,$A183,'10-11 Teamsheets'!$C$2:$C$107,BE$1)+SUBS('11-12 Teamsheets'!$S$2:$Z$119,$A183,'11-12 Teamsheets'!$C$2:$C$119,BE$1)+SUBS('12-13 Teamsheets'!$S$2:$Z$126,$A183,'12-13 Teamsheets'!$C$2:$C$126,BE$1)+SUBS('13-14 Teamsheets'!$S$2:$Z$132,$A183,'13-14 Teamsheets'!$C$2:$C$132,BE$1)+SUBS('14-15 Teamsheets'!$S$2:$Z$136,$A183,'14-15 Teamsheets'!$C$2:$C$136,BE$1)) &amp; ")"</f>
        <v>1(0)</v>
      </c>
      <c r="BF183" s="27" t="str">
        <f>(GOALS('08-09 Teamsheets'!$H$2:$R$92,$A183,'08-09 Teamsheets'!$C$2:$C$92,BE$1)+GOALS('09-10 Teamsheets'!$H$2:$R$98,$A183,'09-10 Teamsheets'!$C$2:$C$98,BE$1)+GOALS('10-11 Teamsheets'!$H$2:$R$107,$A183,'10-11 Teamsheets'!$C$2:$C$107,BE$1)+GOALS('11-12 Teamsheets'!$H$2:$R$119,$A183,'11-12 Teamsheets'!$C$2:$C$119,BE$1)+GOALS('12-13 Teamsheets'!$H$2:$R$126,$A183,'12-13 Teamsheets'!$C$2:$C$126,BE$1)+GOALS('13-14 Teamsheets'!$H$2:$R$132,$A183,'13-14 Teamsheets'!$C$2:$C$132,BE$1)+GOALS('14-15 Teamsheets'!$H$2:$R$136,$A183,'14-15 Teamsheets'!$C$2:$C$136,BE$1)) &amp; "(" &amp; (GOALS('08-09 Teamsheets'!$S$2:$Z$92,$A183,'08-09 Teamsheets'!$C$2:$C$92,BE$1)+GOALS('09-10 Teamsheets'!$S$2:$Z$98,$A183,'09-10 Teamsheets'!$C$2:$C$98,BE$1)+GOALS('10-11 Teamsheets'!$S$2:$Z$107,$A183,'10-11 Teamsheets'!$C$2:$C$107,BE$1)+GOALS('11-12 Teamsheets'!$S$2:$Z$119,$A183,'11-12 Teamsheets'!$C$2:$C$119,BE$1)+GOALS('12-13 Teamsheets'!$S$2:$Z$126,$A183,'12-13 Teamsheets'!$C$2:$C$126,BE$1)+GOALS('13-14 Teamsheets'!$S$2:$Z$132,$A183,'13-14 Teamsheets'!$C$2:$C$132,BE$1)+GOALS('14-15 Teamsheets'!$S$2:$Z$136,$A183,'14-15 Teamsheets'!$C$2:$C$136,BE$1)) &amp; ")"</f>
        <v>1(0)</v>
      </c>
      <c r="BG183" s="27">
        <f>Clean_sheet('08-09 Teamsheets'!$C$2:$H$92,$A183,BE$1)+Clean_sheet('09-10 Teamsheets'!$C$2:$H$98,$A183,BE$1)+Clean_sheet('10-11 Teamsheets'!$C$2:$H$107,$A183,BE$1)+Clean_sheet('11-12 Teamsheets'!$C$2:$H$119,$A183,BE$1)+Clean_sheet('12-13 Teamsheets'!$C$2:$H$126,$A183,BE$1)+Clean_sheet('13-14 Teamsheets'!$C$2:$H$132,$A183,BE$1)+Clean_sheet('14-15 Teamsheets'!$C$2:$H$136,$A183,BE$1)</f>
        <v>0</v>
      </c>
      <c r="BH183" s="27" t="str">
        <f>(CARDS('08-09 Teamsheets'!$H$2:$Z$92,$A183,$CX$2,'08-09 Teamsheets'!$C$2:$C$92,BE$1)+CARDS('09-10 Teamsheets'!$H$2:$Z$98,$A183,$CX$2,'09-10 Teamsheets'!$C$2:$C$98,BE$1)+CARDS('10-11 Teamsheets'!$H$2:$Z$107,$A183,$CX$2,'10-11 Teamsheets'!$C$2:$C$107,BE$1)+CARDS('11-12 Teamsheets'!$H$2:$Z$119,$A183,$CX$2,'11-12 Teamsheets'!$C$2:$C$119,BE$1)+CARDS('12-13 Teamsheets'!$H$2:$Z$126,$A183,$CX$2,'12-13 Teamsheets'!$C$2:$C$126,BE$1)+CARDS('13-14 Teamsheets'!$H$2:$Z$132,$A183,$CX$2,'13-14 Teamsheets'!$C$2:$C$132,BE$1)+CARDS('14-15 Teamsheets'!$H$2:$Z$136,$A183,$CX$2,'14-15 Teamsheets'!$C$2:$C$136,BE$1)) &amp; "(" &amp; (CARDS('08-09 Teamsheets'!$H$2:$Z$92,$A183,$CX$3,'08-09 Teamsheets'!$C$2:$C$92,BE$1)+CARDS('09-10 Teamsheets'!$H$2:$Z$98,$A183,$CX$3,'09-10 Teamsheets'!$C$2:$C$98,BE$1)+CARDS('10-11 Teamsheets'!$H$2:$Z$107,$A183,$CX$3,'10-11 Teamsheets'!$C$2:$C$107,BE$1)+CARDS('11-12 Teamsheets'!$H$2:$Z$119,$A183,$CX$3,'11-12 Teamsheets'!$C$2:$C$119,BE$1)+CARDS('12-13 Teamsheets'!$H$2:$Z$126,$A183,$CX$3,'12-13 Teamsheets'!$C$2:$C$126,BE$1)+CARDS('13-14 Teamsheets'!$H$2:$Z$132,$A183,$CX$3,'13-14 Teamsheets'!$C$2:$C$132,BE$1)+CARDS('14-15 Teamsheets'!$H$2:$Z$136,$A183,$CX$3,'14-15 Teamsheets'!$C$2:$C$136,BE$1)) &amp; ")"</f>
        <v>0(0)</v>
      </c>
      <c r="BI183" s="82">
        <f>MINS_PLAYED('08-09 Teamsheets'!$H$2:$R$92,$A183,'08-09 Teamsheets'!$C$2:$C$92,BE$1)+MINS_PLAYED('09-10 Teamsheets'!$H$2:$R$98,$A183,'09-10 Teamsheets'!$C$2:$C$98,BE$1)+ MINS_AS_SUB('08-09 Teamsheets'!$S$2:$Z$92,$A183,'08-09 Teamsheets'!$C$2:$C$92,BE$1)+ MINS_AS_SUB('09-10 Teamsheets'!$S$2:$Z$98,$A183,'09-10 Teamsheets'!$C$2:$C$98,BE$1)+MINS_PLAYED('10-11 Teamsheets'!$H$2:$R$107,$A183,'10-11 Teamsheets'!$C$2:$C$107,BE$1)+MINS_AS_SUB('10-11 Teamsheets'!$S$2:$Z$107,$A183,'10-11 Teamsheets'!$C$2:$C$107,BE$1)+MINS_PLAYED('11-12 Teamsheets'!$H$2:$R$119,$A183,'11-12 Teamsheets'!$C$2:$C$119,BE$1)+MINS_AS_SUB('11-12 Teamsheets'!$S$2:$Z$119,$A183,'11-12 Teamsheets'!$C$2:$C$119,BE$1)+MINS_PLAYED('12-13 Teamsheets'!$H$2:$R$126,$A183,'12-13 Teamsheets'!$C$2:$C$126,BE$1)+MINS_AS_SUB('12-13 Teamsheets'!$S$2:$Z$126,$A183,'12-13 Teamsheets'!$C$2:$C$126,BE$1)+MINS_PLAYED('13-14 Teamsheets'!$H$2:$R$132,$A183,'13-14 Teamsheets'!$C$2:$C$132,BE$1)+MINS_AS_SUB('13-14 Teamsheets'!$S$2:$Z$132,$A183,'13-14 Teamsheets'!$C$2:$C$132,BE$1)+MINS_PLAYED('14-15 Teamsheets'!$H$2:$R$136,$A183,'14-15 Teamsheets'!$C$2:$C$136,BE$1)+MINS_AS_SUB('14-15 Teamsheets'!$S$2:$Z$136,$A183,'14-15 Teamsheets'!$C$2:$C$136,BE$1)</f>
        <v>90</v>
      </c>
      <c r="BJ183" s="27" t="str">
        <f>(APPS('07-08 Teamsheets'!$H$2:$R$88,$A183,'07-08 Teamsheets'!$C$2:$C$88,BJ$1)+APPS('08-09 Teamsheets'!$H$2:$R$92,$A183,'08-09 Teamsheets'!$C$2:$C$92,BJ$1)+APPS('09-10 Teamsheets'!$H$2:$R$98,$A183,'09-10 Teamsheets'!$C$2:$C$98,BJ$1)+APPS('10-11 Teamsheets'!$H$2:$R$106,$A183,'10-11 Teamsheets'!$C$2:$C$106,BJ$1)+APPS('11-12 Teamsheets'!$H$2:$R$119,$A183,'11-12 Teamsheets'!$C$2:$C$119,BJ$1)+APPS('12-13 Teamsheets'!$H$2:$R$126,$A183,'12-13 Teamsheets'!$C$2:$C$126,BJ$1)+APPS('13-14 Teamsheets'!$H$2:$R$132,$A183,'13-14 Teamsheets'!$C$2:$C$132,BJ$1)+APPS('14-15 Teamsheets'!$H$2:$R$136,$A183,'14-15 Teamsheets'!$C$2:$C$136,BJ$1)) &amp; "(" &amp; (SUBS('07-08 Teamsheets'!$S$2:$Z$88,$A183,'07-08 Teamsheets'!$C$2:$C$88,BJ$1)+SUBS('08-09 Teamsheets'!$S$2:$Z$92,$A183,'08-09 Teamsheets'!$C$2:$C$92,BJ$1)+SUBS('09-10 Teamsheets'!$S$2:$Z$98,$A183,'09-10 Teamsheets'!$C$2:$C$98,BJ$1)+SUBS('10-11 Teamsheets'!$S$2:$Z$106,$A183,'10-11 Teamsheets'!$C$2:$C$106,BJ$1)+SUBS('11-12 Teamsheets'!$S$2:$Z$119,$A183,'11-12 Teamsheets'!$C$2:$C$119,BJ$1)+SUBS('12-13 Teamsheets'!$S$2:$Z$126,$A183,'12-13 Teamsheets'!$C$2:$C$126,BJ$1)+SUBS('13-14 Teamsheets'!$S$2:$Z$132,$A183,'13-14 Teamsheets'!$C$2:$C$132,BJ$1)+SUBS('14-15 Teamsheets'!$S$2:$Z$136,$A183,'14-15 Teamsheets'!$C$2:$C$136,BJ$1)) &amp; ")"</f>
        <v>4(0)</v>
      </c>
      <c r="BK183" s="27" t="str">
        <f>(GOALS('07-08 Teamsheets'!$H$2:$R$88,$A183,'07-08 Teamsheets'!$C$2:$C$88,BJ$1)+GOALS('08-09 Teamsheets'!$H$2:$R$92,$A183,'08-09 Teamsheets'!$C$2:$C$92,BJ$1)+GOALS('09-10 Teamsheets'!$H$2:$R$98,$A183,'09-10 Teamsheets'!$C$2:$C$98,BJ$1)+GOALS('10-11 Teamsheets'!$H$2:$R$106,$A183,'10-11 Teamsheets'!$C$2:$C$106,BJ$1)+GOALS('11-12 Teamsheets'!$H$2:$R$119,$A183,'11-12 Teamsheets'!$C$2:$C$119,BJ$1)+GOALS('12-13 Teamsheets'!$H$2:$R$126,$A183,'12-13 Teamsheets'!$C$2:$C$126,BJ$1)+GOALS('13-14 Teamsheets'!$H$2:$R$132,$A183,'13-14 Teamsheets'!$C$2:$C$132,BJ$1)+GOALS('14-15 Teamsheets'!$H$2:$R$136,$A183,'14-15 Teamsheets'!$C$2:$C$136,BJ$1)) &amp; "(" &amp; (GOALS('07-08 Teamsheets'!$S$2:$Z$88,$A183,'07-08 Teamsheets'!$C$2:$C$88,BJ$1)+GOALS('08-09 Teamsheets'!$S$2:$Z$92,$A183,'08-09 Teamsheets'!$C$2:$C$92,BJ$1)+GOALS('09-10 Teamsheets'!$S$2:$Z$98,$A183,'09-10 Teamsheets'!$C$2:$C$98,BJ$1)+GOALS('10-11 Teamsheets'!$S$2:$Z$106,$A183,'10-11 Teamsheets'!$C$2:$C$106,BJ$1)+GOALS('11-12 Teamsheets'!$S$2:$Z$119,$A183,'11-12 Teamsheets'!$C$2:$C$119,BJ$1)+GOALS('12-13 Teamsheets'!$S$2:$Z$126,$A183,'12-13 Teamsheets'!$C$2:$C$126,BJ$1)+GOALS('13-14 Teamsheets'!$S$2:$Z$132,$A183,'13-14 Teamsheets'!$C$2:$C$132,BJ$1)+GOALS('14-15 Teamsheets'!$S$2:$Z$136,$A183,'14-15 Teamsheets'!$C$2:$C$136,BJ$1)) &amp; ")"</f>
        <v>1(0)</v>
      </c>
      <c r="BL183" s="27">
        <f>Clean_sheet('07-08 Teamsheets'!$C$2:$H$92,$A183,BJ$1)+Clean_sheet('08-09 Teamsheets'!$C$2:$H$92,$A183,BJ$1)+Clean_sheet('09-10 Teamsheets'!$C$2:$H$98,$A183,BJ$1)+Clean_sheet('10-11 Teamsheets'!$C$2:$H$106,$A183,BJ$1)+Clean_sheet('11-12 Teamsheets'!$C$2:$H$119,$A183,BJ$1)+Clean_sheet('12-13 Teamsheets'!$C$2:$H$126,$A183,BJ$1)+Clean_sheet('13-14 Teamsheets'!$C$2:$H$132,$A183,BJ$1)+Clean_sheet('14-15 Teamsheets'!$C$2:$H$136,$A183,BJ$1)</f>
        <v>0</v>
      </c>
      <c r="BM183" s="27" t="str">
        <f>(CARDS('07-08 Teamsheets'!$H$2:$Z$88,$A183,$CX$2,'07-08 Teamsheets'!$C$2:$C$88,BJ$1)+CARDS('08-09 Teamsheets'!$H$2:$Z$92,$A183,$CX$2,'08-09 Teamsheets'!$C$2:$C$92,BJ$1)+CARDS('09-10 Teamsheets'!$H$2:$Z$98,$A183,$CX$2,'09-10 Teamsheets'!$C$2:$C$98,BJ$1)+CARDS('10-11 Teamsheets'!$H$2:$Z$106,$A183,$CX$2,'10-11 Teamsheets'!$C$2:$C$106,BJ$1)+CARDS('11-12 Teamsheets'!$H$2:$Z$119,$A183,$CX$2,'11-12 Teamsheets'!$C$2:$C$119,BJ$1)+CARDS('12-13 Teamsheets'!$H$2:$Z$126,$A183,$CX$2,'12-13 Teamsheets'!$C$2:$C$126,BJ$1)+CARDS('13-14 Teamsheets'!$H$2:$Z$132,$A183,$CX$2,'13-14 Teamsheets'!$C$2:$C$132,BJ$1)+CARDS('14-15 Teamsheets'!$H$2:$Z$136,$A183,$CX$2,'14-15 Teamsheets'!$C$2:$C$136,BJ$1)) &amp; "(" &amp; (CARDS('07-08 Teamsheets'!$H$2:$Z$88,$A183,$CX$3,'07-08 Teamsheets'!$C$2:$C$88,BJ$1)+CARDS('08-09 Teamsheets'!$H$2:$Z$92,$A183,$CX$3,'08-09 Teamsheets'!$C$2:$C$92,BJ$1)+CARDS('09-10 Teamsheets'!$H$2:$Z$98,$A183,$CX$3,'09-10 Teamsheets'!$C$2:$C$98,BJ$1)+CARDS('10-11 Teamsheets'!$H$2:$Z$106,$A183,$CX$3,'10-11 Teamsheets'!$C$2:$C$106,BJ$1)+CARDS('11-12 Teamsheets'!$H$2:$Z$119,$A183,$CX$3,'11-12 Teamsheets'!$C$2:$C$119,BJ$1)+CARDS('12-13 Teamsheets'!$H$2:$Z$126,$A183,$CX$3,'12-13 Teamsheets'!$C$2:$C$126,BJ$1)+CARDS('13-14 Teamsheets'!$H$2:$Z$132,$A183,$CX$3,'13-14 Teamsheets'!$C$2:$C$132,BJ$1)+CARDS('14-15 Teamsheets'!$H$2:$Z$136,$A183,$CX$3,'14-15 Teamsheets'!$C$2:$C$136,BJ$1)) &amp; ")"</f>
        <v>0(0)</v>
      </c>
      <c r="BN183" s="82">
        <f>MINS_PLAYED('07-08 Teamsheets'!$H$2:$R$88,$A183,'07-08 Teamsheets'!$C$2:$C$88,BJ$1)+MINS_PLAYED('08-09 Teamsheets'!$H$2:$R$92,$A183,'08-09 Teamsheets'!$C$2:$C$92,BJ$1)+MINS_PLAYED('09-10 Teamsheets'!$H$2:$R$98,$A183,'09-10 Teamsheets'!$C$2:$C$98,BJ$1)+MINS_PLAYED('10-11 Teamsheets'!$H$2:$R$106,$A183,'10-11 Teamsheets'!$C$2:$C$106,BJ$1)+MINS_PLAYED('11-12 Teamsheets'!$H$2:$R$119,$A183,'11-12 Teamsheets'!$C$2:$C$119,BJ$1)+MINS_PLAYED('12-13 Teamsheets'!$H$2:$R$126,$A183,'12-13 Teamsheets'!$C$2:$C$126,BJ$1)+MINS_PLAYED('13-14 Teamsheets'!$H$2:$R$132,$A183,'13-14 Teamsheets'!$C$2:$C$132,BJ$1)+MINS_PLAYED('14-15 Teamsheets'!$H$2:$R$136,$A183,'14-15 Teamsheets'!$C$2:$C$136,BJ$1)+MINS_AS_SUB('07-08 Teamsheets'!$S$2:$Z$88,$A183,'07-08 Teamsheets'!$C$2:$C$88,BJ$1)+MINS_AS_SUB('08-09 Teamsheets'!$S$2:$Z$92,$A183,'08-09 Teamsheets'!$C$2:$C$92,BJ$1)+MINS_AS_SUB('09-10 Teamsheets'!$S$2:$Z$98,$A183,'09-10 Teamsheets'!$C$2:$C$98,BJ$1)+MINS_AS_SUB('10-11 Teamsheets'!$S$2:$Z$106,$A183,'10-11 Teamsheets'!$C$2:$C$106,BJ$1)+MINS_AS_SUB('11-12 Teamsheets'!$S$2:$Z$119,$A183,'11-12 Teamsheets'!$C$2:$C$119,BJ$1)+MINS_AS_SUB('12-13 Teamsheets'!$S$2:$Z$126,$A183,'12-13 Teamsheets'!$C$2:$C$126,BJ$1)+MINS_AS_SUB('13-14 Teamsheets'!$S$2:$Z$132,$A183,'13-14 Teamsheets'!$C$2:$C$132,BJ$1)+MINS_AS_SUB('14-15 Teamsheets'!$S$2:$Z$136,$A183,'14-15 Teamsheets'!$C$2:$C$136,BJ$1)</f>
        <v>390</v>
      </c>
      <c r="BO183" s="27" t="str">
        <f>(APPS('07-08 Teamsheets'!$H$2:$R$88,$A183,'07-08 Teamsheets'!$C$2:$C$88,BO$1)+APPS('08-09 Teamsheets'!$H$2:$R$92,$A183,'08-09 Teamsheets'!$C$2:$C$92,BO$1)+APPS('09-10 Teamsheets'!$H$2:$R$98,$A183,'09-10 Teamsheets'!$C$2:$C$98,BO$1)+APPS('10-11 Teamsheets'!$H$2:$R$106,$A183,'10-11 Teamsheets'!$C$2:$C$106,BO$1)+APPS('11-12 Teamsheets'!$H$2:$R$119,$A183,'11-12 Teamsheets'!$C$2:$C$119,BO$1)+APPS('12-13 Teamsheets'!$H$2:$R$126,$A183,'12-13 Teamsheets'!$C$2:$C$126,BO$1)+APPS('13-14 Teamsheets'!$H$2:$R$132,$A183,'13-14 Teamsheets'!$C$2:$C$132,BO$1)+APPS('14-15 Teamsheets'!$H$2:$R$136,$A183,'14-15 Teamsheets'!$C$2:$C$136,BO$1)) &amp; "(" &amp; (SUBS('07-08 Teamsheets'!$S$2:$Z$88,$A183,'07-08 Teamsheets'!$C$2:$C$88,BO$1)+SUBS('08-09 Teamsheets'!$S$2:$Z$92,$A183,'08-09 Teamsheets'!$C$2:$C$92,BO$1)+SUBS('09-10 Teamsheets'!$S$2:$Z$98,$A183,'09-10 Teamsheets'!$C$2:$C$98,BO$1)+SUBS('10-11 Teamsheets'!$S$2:$Z$106,$A183,'10-11 Teamsheets'!$C$2:$C$106,BO$1)+SUBS('11-12 Teamsheets'!$S$2:$Z$119,$A183,'11-12 Teamsheets'!$C$2:$C$119,BO$1)+SUBS('12-13 Teamsheets'!$S$2:$Z$126,$A183,'12-13 Teamsheets'!$C$2:$C$126,BO$1)+SUBS('13-14 Teamsheets'!$S$2:$Z$132,$A183,'13-14 Teamsheets'!$C$2:$C$132,BO$1)+SUBS('14-15 Teamsheets'!$S$2:$Z$136,$A183,'14-15 Teamsheets'!$C$2:$C$136,BO$1)) &amp; ")"</f>
        <v>5(0)</v>
      </c>
      <c r="BP183" s="27" t="str">
        <f>(GOALS('07-08 Teamsheets'!$H$2:$R$88,$A183,'07-08 Teamsheets'!$C$2:$C$88,BO$1)+GOALS('08-09 Teamsheets'!$H$2:$R$92,$A183,'08-09 Teamsheets'!$C$2:$C$92,BO$1)+GOALS('09-10 Teamsheets'!$H$2:$R$98,$A183,'09-10 Teamsheets'!$C$2:$C$98,BO$1)+GOALS('10-11 Teamsheets'!$H$2:$R$106,$A183,'10-11 Teamsheets'!$C$2:$C$106,BO$1)+GOALS('11-12 Teamsheets'!$H$2:$R$119,$A183,'11-12 Teamsheets'!$C$2:$C$119,BO$1)+GOALS('12-13 Teamsheets'!$H$2:$R$126,$A183,'12-13 Teamsheets'!$C$2:$C$126,BO$1)+GOALS('13-14 Teamsheets'!$H$2:$R$132,$A183,'13-14 Teamsheets'!$C$2:$C$132,BO$1)+GOALS('14-15 Teamsheets'!$H$2:$R$136,$A183,'14-15 Teamsheets'!$C$2:$C$136,BO$1)) &amp; "(" &amp; (GOALS('07-08 Teamsheets'!$S$2:$Z$88,$A183,'07-08 Teamsheets'!$C$2:$C$88,BO$1)+GOALS('08-09 Teamsheets'!$S$2:$Z$92,$A183,'08-09 Teamsheets'!$C$2:$C$92,BO$1)+GOALS('09-10 Teamsheets'!$S$2:$Z$98,$A183,'09-10 Teamsheets'!$C$2:$C$98,BO$1)+GOALS('10-11 Teamsheets'!$S$2:$Z$106,$A183,'10-11 Teamsheets'!$C$2:$C$106,BO$1)+GOALS('11-12 Teamsheets'!$S$2:$Z$119,$A183,'11-12 Teamsheets'!$C$2:$C$119,BO$1)+GOALS('12-13 Teamsheets'!$S$2:$Z$126,$A183,'12-13 Teamsheets'!$C$2:$C$126,BO$1)+GOALS('13-14 Teamsheets'!$S$2:$Z$132,$A183,'13-14 Teamsheets'!$C$2:$C$132,BO$1)+GOALS('14-15 Teamsheets'!$S$2:$Z$136,$A183,'14-15 Teamsheets'!$C$2:$C$136,BO$1)) &amp; ")"</f>
        <v>0(0)</v>
      </c>
      <c r="BQ183" s="27">
        <f>Clean_sheet('07-08 Teamsheets'!$C$2:$H$92,$A183,BO$1)+Clean_sheet('08-09 Teamsheets'!$C$2:$H$92,$A183,BO$1)+Clean_sheet('09-10 Teamsheets'!$C$2:$H$98,$A183,BO$1)+Clean_sheet('10-11 Teamsheets'!$C$2:$H$106,$A183,BO$1)+Clean_sheet('11-12 Teamsheets'!$C$2:$H$119,$A183,BO$1)+Clean_sheet('12-13 Teamsheets'!$C$2:$H$126,$A183,BO$1)+Clean_sheet('13-14 Teamsheets'!$C$2:$H$132,$A183,BO$1)+Clean_sheet('14-15 Teamsheets'!$C$2:$H$136,$A183,BO$1)</f>
        <v>0</v>
      </c>
      <c r="BR183" s="27" t="str">
        <f>(CARDS('07-08 Teamsheets'!$H$2:$Z$88,$A183,$CX$2,'07-08 Teamsheets'!$C$2:$C$88,BO$1)+CARDS('08-09 Teamsheets'!$H$2:$Z$92,$A183,$CX$2,'08-09 Teamsheets'!$C$2:$C$92,BO$1)+CARDS('09-10 Teamsheets'!$H$2:$Z$98,$A183,$CX$2,'09-10 Teamsheets'!$C$2:$C$98,BO$1)+CARDS('10-11 Teamsheets'!$H$2:$Z$106,$A183,$CX$2,'10-11 Teamsheets'!$C$2:$C$106,BO$1)+CARDS('11-12 Teamsheets'!$H$2:$Z$119,$A183,$CX$2,'11-12 Teamsheets'!$C$2:$C$119,BO$1)+CARDS('12-13 Teamsheets'!$H$2:$Z$126,$A183,$CX$2,'12-13 Teamsheets'!$C$2:$C$126,BO$1)+CARDS('13-14 Teamsheets'!$H$2:$Z$132,$A183,$CX$2,'13-14 Teamsheets'!$C$2:$C$132,BO$1)+CARDS('14-15 Teamsheets'!$H$2:$Z$136,$A183,$CX$2,'14-15 Teamsheets'!$C$2:$C$136,BO$1)) &amp; "(" &amp; (CARDS('07-08 Teamsheets'!$H$2:$Z$88,$A183,$CX$3,'07-08 Teamsheets'!$C$2:$C$88,BO$1)+CARDS('08-09 Teamsheets'!$H$2:$Z$92,$A183,$CX$3,'08-09 Teamsheets'!$C$2:$C$92,BO$1)+CARDS('09-10 Teamsheets'!$H$2:$Z$98,$A183,$CX$3,'09-10 Teamsheets'!$C$2:$C$98,BO$1)+CARDS('10-11 Teamsheets'!$H$2:$Z$106,$A183,$CX$3,'10-11 Teamsheets'!$C$2:$C$106,BO$1)+CARDS('11-12 Teamsheets'!$H$2:$Z$119,$A183,$CX$3,'11-12 Teamsheets'!$C$2:$C$119,BO$1)+CARDS('12-13 Teamsheets'!$H$2:$Z$126,$A183,$CX$3,'12-13 Teamsheets'!$C$2:$C$126,BO$1)+CARDS('13-14 Teamsheets'!$H$2:$Z$132,$A183,$CX$3,'13-14 Teamsheets'!$C$2:$C$132,BO$1)+CARDS('14-15 Teamsheets'!$H$2:$Z$136,$A183,$CX$3,'14-15 Teamsheets'!$C$2:$C$136,BO$1)) &amp; ")"</f>
        <v>1(0)</v>
      </c>
      <c r="BS183" s="82">
        <f>MINS_PLAYED('07-08 Teamsheets'!$H$2:$R$88,$A183,'07-08 Teamsheets'!$C$2:$C$88,BO$1)+MINS_PLAYED('08-09 Teamsheets'!$H$2:$R$92,$A183,'08-09 Teamsheets'!$C$2:$C$92,BO$1)+MINS_PLAYED('09-10 Teamsheets'!$H$2:$R$98,$A183,'09-10 Teamsheets'!$C$2:$C$98,BO$1)+MINS_PLAYED('10-11 Teamsheets'!$H$2:$R$106,$A183,'10-11 Teamsheets'!$C$2:$C$106,BO$1)+MINS_PLAYED('11-12 Teamsheets'!$H$2:$R$119,$A183,'11-12 Teamsheets'!$C$2:$C$119,BO$1)+MINS_PLAYED('12-13 Teamsheets'!$H$2:$R$126,$A183,'12-13 Teamsheets'!$C$2:$C$126,BO$1)+MINS_PLAYED('13-14 Teamsheets'!$H$2:$R$132,$A183,'13-14 Teamsheets'!$C$2:$C$132,BO$1)+MINS_PLAYED('14-15 Teamsheets'!$H$2:$R$136,$A183,'14-15 Teamsheets'!$C$2:$C$136,BO$1)+MINS_AS_SUB('07-08 Teamsheets'!$S$2:$Z$88,$A183,'07-08 Teamsheets'!$C$2:$C$88,BO$1)+MINS_AS_SUB('08-09 Teamsheets'!$S$2:$Z$92,$A183,'08-09 Teamsheets'!$C$2:$C$92,BO$1)+MINS_AS_SUB('09-10 Teamsheets'!$S$2:$Z$98,$A183,'09-10 Teamsheets'!$C$2:$C$98,BO$1)+MINS_AS_SUB('10-11 Teamsheets'!$S$2:$Z$106,$A183,'10-11 Teamsheets'!$C$2:$C$106,BO$1)+MINS_AS_SUB('11-12 Teamsheets'!$S$2:$Z$119,$A183,'11-12 Teamsheets'!$C$2:$C$119,BO$1)+MINS_AS_SUB('12-13 Teamsheets'!$S$2:$Z$126,$A183,'12-13 Teamsheets'!$C$2:$C$126,BO$1)+MINS_AS_SUB('13-14 Teamsheets'!$S$2:$Z$132,$A183,'13-14 Teamsheets'!$C$2:$C$132,BO$1)+MINS_AS_SUB('14-15 Teamsheets'!$S$2:$Z$136,$A183,'14-15 Teamsheets'!$C$2:$C$136,BO$1)</f>
        <v>415</v>
      </c>
      <c r="BT183" s="71">
        <f>APPS('05-06 Teamsheets'!$H$2:$R$71,$A183,'05-06 Teamsheets'!$C$2:$C$71,B$1)+SUBS('05-06 Teamsheets'!$S$2:$W$71,$A183,'05-06 Teamsheets'!$C$2:$C$71,B$1)+APPS('06-07 Teamsheets'!$H$2:$R$83,$A183,'06-07 Teamsheets'!$C$2:$C$83,G$1)+SUBS('06-07 Teamsheets'!$S$2:$Z$83,$A183,'06-07 Teamsheets'!$C$2:$C$83,G$1)+APPS('07-08 Teamsheets'!$H$2:$R$88,$A183,'07-08 Teamsheets'!$C$2:$C$88,L$1)+SUBS('07-08 Teamsheets'!$S$2:$Z$88,$A183,'07-08 Teamsheets'!$C$2:$C$88,L$1)+APPS('08-09 Teamsheets'!$H$2:$R$92,$A183,'08-09 Teamsheets'!$C$2:$C$92,Q$1)+SUBS('08-09 Teamsheets'!$S$2:$Z$92,$A183,'08-09 Teamsheets'!$C$2:$C$92,Q$1)+APPS('09-10 Teamsheets'!$H$2:$R$98,$A183,'09-10 Teamsheets'!$C$2:$C$98,Q$1)+SUBS('09-10 Teamsheets'!$S$2:$Z$98,$A183,'09-10 Teamsheets'!$C$2:$C$98,Q$1)+APPS('10-11 Teamsheets'!$H$2:$R$107,$A183,'10-11 Teamsheets'!$C$2:$C$107,Q$1)+SUBS('10-11 Teamsheets'!$S$2:$Z$107,$A183,'10-11 Teamsheets'!$C$2:$C$107,Q$1)+APPS('11-12 Teamsheets'!$H$2:$R$119,$A183,'11-12 Teamsheets'!$C$2:$C$119,Q$1)+SUBS('11-12 Teamsheets'!$S$2:$Z$119,$A183,'11-12 Teamsheets'!$C$2:$C$119,Q$1)+APPS('12-13 Teamsheets'!$H$2:$R$126,$A183,'12-13 Teamsheets'!$C$2:$C$126,Q$1)+SUBS('12-13 Teamsheets'!$S$2:$Z$126,$A183,'12-13 Teamsheets'!$C$2:$C$126,Q$1)+APPS('13-14 Teamsheets'!$H$2:$R$132,$A183,'13-14 Teamsheets'!$C$2:$C$132,Q$1)+SUBS('13-14 Teamsheets'!$S$2:$Z$132,$A183,'13-14 Teamsheets'!$C$2:$C$132,Q$1)+APPS('14-15 Teamsheets'!$H$2:$R$136,$A183,'14-15 Teamsheets'!$C$2:$C$136,Q$1)+SUBS('14-15 Teamsheets'!$S$2:$Z$136,$A183,'14-15 Teamsheets'!$C$2:$C$136,Q$1)</f>
        <v>36</v>
      </c>
      <c r="BU183" s="132">
        <v>0</v>
      </c>
      <c r="BV183" s="27">
        <f>APPS('07-08 Teamsheets'!$H$2:$R$88,$A183,'07-08 Teamsheets'!$C$2:$C$88,AZ$1)+SUBS('07-08 Teamsheets'!$S$2:$Z$88,$A183,'07-08 Teamsheets'!$C$2:$C$88,AZ$1)+APPS('11-12 Teamsheets'!$H$2:$R$119,$A183,'11-12 Teamsheets'!$C$2:$C$119,AZ$1)+SUBS('11-12 Teamsheets'!$S$2:$Z$119,$A183,'11-12 Teamsheets'!$C$2:$C$119,AZ$1)+APPS('12-13 Teamsheets'!$H$2:$R$126,$A183,'12-13 Teamsheets'!$C$2:$C$126,AZ$1)+SUBS('12-13 Teamsheets'!$S$2:$Z$126,$A183,'12-13 Teamsheets'!$C$2:$C$126,AZ$1)+APPS('13-14 Teamsheets'!$H$2:$R$132,$A183,'13-14 Teamsheets'!$C$2:$C$132,AZ$1)+SUBS('13-14 Teamsheets'!$S$2:$Z$132,$A183,'13-14 Teamsheets'!$C$2:$C$132,AZ$1)+APPS('14-15 Teamsheets'!$H$2:$R$136,$A183,'14-15 Teamsheets'!$C$2:$C$136,AZ$1)+SUBS('14-15 Teamsheets'!$S$2:$Z$136,$A183,'14-15 Teamsheets'!$C$2:$C$136,AZ$1)+APPS('08-09 Teamsheets'!$H$2:$R$92,$A183,'08-09 Teamsheets'!$C$2:$C$92,BE$1)+APPS('09-10 Teamsheets'!$H$2:$R$98,$A183,'09-10 Teamsheets'!$C$2:$C$98,BE$1)+SUBS('08-09 Teamsheets'!$S$2:$Z$92,$A183,'08-09 Teamsheets'!$C$2:$C$92,BE$1)+SUBS('09-10 Teamsheets'!$S$2:$Z$98,$A183,'09-10 Teamsheets'!$C$2:$C$98,BE$1)+APPS('10-11 Teamsheets'!$H$2:$R$107,$A183,'10-11 Teamsheets'!$C$2:$C$107,BE$1)+SUBS('10-11 Teamsheets'!$S$2:$Z$107,$A183,'10-11 Teamsheets'!$C$2:$C$107,BE$1)+APPS('11-12 Teamsheets'!$H$2:$R$119,$A183,'11-12 Teamsheets'!$C$2:$C$119,BE$1)+SUBS('11-12 Teamsheets'!$S$2:$Z$119,$A183,'11-12 Teamsheets'!$C$2:$C$119,BE$1)+APPS('12-13 Teamsheets'!$H$2:$R$126,$A183,'12-13 Teamsheets'!$C$2:$C$126,BE$1)+SUBS('12-13 Teamsheets'!$S$2:$Z$126,$A183,'12-13 Teamsheets'!$C$2:$C$126,BE$1)+APPS('13-14 Teamsheets'!$H$2:$R$132,$A183,'13-14 Teamsheets'!$C$2:$C$132,BE$1)+SUBS('13-14 Teamsheets'!$S$2:$Z$132,$A183,'13-14 Teamsheets'!$C$2:$C$132,BE$1)+APPS('14-15 Teamsheets'!$H$2:$R$136,$A183,'14-15 Teamsheets'!$C$2:$C$136,BE$1)+SUBS('14-15 Teamsheets'!$S$2:$Z$136,$A183,'14-15 Teamsheets'!$C$2:$C$136,BE$1)</f>
        <v>1</v>
      </c>
      <c r="BW183" s="27">
        <f>APPS('07-08 Teamsheets'!$H$2:$R$88,$A183,'07-08 Teamsheets'!$C$2:$C$88,BJ$1)+APPS('08-09 Teamsheets'!$H$2:$R$92,$A183,'08-09 Teamsheets'!$C$2:$C$92,BJ$1)+APPS('09-10 Teamsheets'!$H$2:$R$98,$A183,'09-10 Teamsheets'!$C$2:$C$98,BJ$1)+SUBS('07-08 Teamsheets'!$S$2:$Z$88,$A183,'07-08 Teamsheets'!$C$2:$C$88,BJ$1)+SUBS('08-09 Teamsheets'!$S$2:$Z$92,$A183,'08-09 Teamsheets'!$C$2:$C$92,BJ$1)+SUBS('09-10 Teamsheets'!$S$2:$Z$98,$A183,'09-10 Teamsheets'!$C$2:$C$98,BJ$1)+APPS('10-11 Teamsheets'!$H$2:$R$107,$A183,'10-11 Teamsheets'!$C$2:$C$107,BJ$1)+SUBS('10-11 Teamsheets'!$S$2:$Z$107,$A183,'10-11 Teamsheets'!$C$2:$C$107,BJ$1)+APPS('11-12 Teamsheets'!$H$2:$R$119,$A183,'11-12 Teamsheets'!$C$2:$C$119,BJ$1)+SUBS('11-12 Teamsheets'!$S$2:$Z$111,$A183,'11-12 Teamsheets'!$C$2:$C$119,BJ$1)+APPS('12-13 Teamsheets'!$H$2:$R$126,$A183,'12-13 Teamsheets'!$C$2:$C$126,BJ$1)+SUBS('12-13 Teamsheets'!$S$2:$Z$118,$A183,'12-13 Teamsheets'!$C$2:$C$126,BJ$1)+APPS('13-14 Teamsheets'!$H$2:$R$132,$A183,'13-14 Teamsheets'!$C$2:$C$132,BJ$1)+SUBS('13-14 Teamsheets'!$S$2:$Z$124,$A183,'13-14 Teamsheets'!$C$2:$C$132,BJ$1)+APPS('14-15 Teamsheets'!$H$2:$R$136,$A183,'14-15 Teamsheets'!$C$2:$C$136,BJ$1)+SUBS('14-15 Teamsheets'!$S$2:$Z$128,$A183,'14-15 Teamsheets'!$C$2:$C$136,BJ$1)</f>
        <v>4</v>
      </c>
      <c r="BX183" s="27">
        <f>APPS('07-08 Teamsheets'!$H$2:$R$88,$A183,'07-08 Teamsheets'!$C$2:$C$88,BO$1)+APPS('08-09 Teamsheets'!$H$2:$R$92,$A183,'08-09 Teamsheets'!$C$2:$C$92,BO$1)+APPS('09-10 Teamsheets'!$H$2:$R$98,$A183,'09-10 Teamsheets'!$C$2:$C$98,BO$1)+SUBS('07-08 Teamsheets'!$S$2:$Z$88,$A183,'07-08 Teamsheets'!$C$2:$C$88,BO$1)+SUBS('08-09 Teamsheets'!$S$2:$Z$92,$A183,'08-09 Teamsheets'!$C$2:$C$92,BO$1)+SUBS('09-10 Teamsheets'!$S$2:$Z$98,$A183,'09-10 Teamsheets'!$C$2:$C$98,BO$1)+APPS('10-11 Teamsheets'!$H$2:$R$107,$A183,'10-11 Teamsheets'!$C$2:$C$107,BO$1)+SUBS('10-11 Teamsheets'!$S$2:$Z$107,$A183,'10-11 Teamsheets'!$C$2:$C$107,BO$1)+APPS('11-12 Teamsheets'!$H$2:$R$119,$A183,'11-12 Teamsheets'!$C$2:$C$119,BO$1)+SUBS('11-12 Teamsheets'!$S$2:$Z$119,$A183,'11-12 Teamsheets'!$C$2:$C$119,BO$1)+APPS('12-13 Teamsheets'!$H$2:$R$126,$A183,'12-13 Teamsheets'!$C$2:$C$126,BO$1)+SUBS('12-13 Teamsheets'!$S$2:$Z$126,$A183,'12-13 Teamsheets'!$C$2:$C$126,BO$1)+APPS('13-14 Teamsheets'!$H$2:$R$132,$A183,'13-14 Teamsheets'!$C$2:$C$132,BO$1)+SUBS('13-14 Teamsheets'!$S$2:$Z$132,$A183,'13-14 Teamsheets'!$C$2:$C$132,BO$1)+APPS('14-15 Teamsheets'!$H$2:$R$136,$A183,'14-15 Teamsheets'!$C$2:$C$136,BO$1)+SUBS('14-15 Teamsheets'!$S$2:$Z$136,$A183,'14-15 Teamsheets'!$C$2:$C$136,BO$1)</f>
        <v>5</v>
      </c>
      <c r="BY183" s="28">
        <f t="shared" si="55"/>
        <v>10</v>
      </c>
      <c r="BZ183" s="27" t="str">
        <f>(APPS('05-06 Teamsheets'!$H$2:$R$71,$A183) + APPS('06-07 Teamsheets'!$H$2:$R$83,$A183) +APPS('07-08 Teamsheets'!$H$2:$R$88,$A183) + APPS('08-09 Teamsheets'!$H$2:$R$92,$A183)+APPS('09-10 Teamsheets'!$H$2:$R$98,$A183)+APPS('10-11 Teamsheets'!$H$2:$R$107,$A183)+APPS('11-12 Teamsheets'!$H$2:$R$119,$A183)+APPS('12-13 Teamsheets'!$H$2:$R$126,$A183)+APPS('13-14 Teamsheets'!$H$2:$R$132,$A183)+APPS('14-15 Teamsheets'!$H$2:$R$136,$A183)) &amp; "(" &amp; (SUBS('05-06 Teamsheets'!$S$2:$W$71,$A183)+SUBS('06-07 Teamsheets'!$S$2:$Z$83,$A183)+SUBS('07-08 Teamsheets'!$S$2:$Z$88,$A183) +SUBS('08-09 Teamsheets'!$S$2:$Z$92,$A183)+SUBS('09-10 Teamsheets'!$S$2:$Z$98,$A183)+SUBS('10-11 Teamsheets'!$S$2:$Z$107,$A183)+SUBS('11-12 Teamsheets'!$S$2:$Z$119,$A183)+SUBS('12-13 Teamsheets'!$S$2:$Z$126,$A183)+SUBS('13-14 Teamsheets'!$S$2:$Z$132,$A183)+SUBS('14-15 Teamsheets'!$S$2:$Z$136,$A183)) &amp; ")"</f>
        <v>45(1)</v>
      </c>
      <c r="CA183" s="28">
        <f t="shared" si="56"/>
        <v>46</v>
      </c>
      <c r="CB183" s="71">
        <f>GOALS('05-06 Teamsheets'!$H$2:$W$71,$A183,'05-06 Teamsheets'!$C$2:$C$71,B$1)+GOALS('06-07 Teamsheets'!$H$2:$Z$83,$A183,'06-07 Teamsheets'!$C$2:$C$83,G$1)+GOALS('07-08 Teamsheets'!$H$2:$Z$88,$A183,'07-08 Teamsheets'!$C$2:$C$88,L$1)+GOALS('08-09 Teamsheets'!$H$2:$Z$92,$A183,'08-09 Teamsheets'!$C$2:$C$92,Q$1)+GOALS('09-10 Teamsheets'!$H$2:$Z$98,$A183,'09-10 Teamsheets'!$C$2:$C$98,Q$1)+GOALS('10-11 Teamsheets'!$H$2:$Z$107,$A183,'10-11 Teamsheets'!$C$2:$C$107,Q$1)+GOALS('11-12 Teamsheets'!$H$2:$Z$119,$A183,'11-12 Teamsheets'!$C$2:$C$119,Q$1)+GOALS('12-13 Teamsheets'!$H$2:$Z$126,$A183,'12-13 Teamsheets'!$C$2:$C$126,Q$1)+GOALS('13-14 Teamsheets'!$H$2:$Z$132,$A183,'13-14 Teamsheets'!$C$2:$C$132,Q$1)+GOALS('14-15 Teamsheets'!$H$2:$Z$136,$A183,'14-15 Teamsheets'!$C$2:$C$136,Q$1)</f>
        <v>6</v>
      </c>
      <c r="CC183" s="27">
        <f>GOALS('05-06 Teamsheets'!$H$2:$W$71,$A183,'05-06 Teamsheets'!$C$2:$C$71,V$1)+GOALS('05-06 Teamsheets'!$H$2:$W$71,$A183,'05-06 Teamsheets'!$C$2:$C$71,AA$1)+GOALS('06-07 Teamsheets'!$H$2:$Z$83,$A183,'06-07 Teamsheets'!$C$2:$C$83,AF$1)+GOALS('06-07 Teamsheets'!$H$2:$Z$83,$A183,'06-07 Teamsheets'!$C$2:$C$83,AK$1)+GOALS('07-08 Teamsheets'!$H$2:$Z$88,$A183,'07-08 Teamsheets'!$C$2:$C$88,AP$1)+GOALS('07-08 Teamsheets'!$H$2:$Z$88,$A183,'07-08 Teamsheets'!$C$2:$C$88,AU$1)+GOALS('07-08 Teamsheets'!$H$2:$Z$88,$A183,'07-08 Teamsheets'!$C$2:$C$88,AZ$1)+GOALS('11-12 Teamsheets'!$H$2:$Z$119,$A183,'11-12 Teamsheets'!$C$2:$C$119,AZ$1)+GOALS('12-13 Teamsheets'!$H$2:$Z$120,$A183,'12-13 Teamsheets'!$C$2:$C$120,AZ$1)+GOALS('13-14 Teamsheets'!$H$2:$Z$126,$A183,'13-14 Teamsheets'!$C$2:$C$126,AZ$1)+GOALS('14-15 Teamsheets'!$H$2:$Z$130,$A183,'14-15 Teamsheets'!$C$2:$C$130,AZ$1)+GOALS('08-09 Teamsheets'!$H$2:$Z$92,$A183,'08-09 Teamsheets'!$C$2:$C$92,BE$1)+GOALS('09-10 Teamsheets'!$H$2:$Z$98,$A183,'09-10 Teamsheets'!$C$2:$C$98,BE$1)+GOALS('10-11 Teamsheets'!$H$2:$Z$107,$A183,'10-11 Teamsheets'!$C$2:$C$107,BE$1)+GOALS('11-12 Teamsheets'!$H$2:$Z$119,$A183,'11-12 Teamsheets'!$C$2:$C$119,BE$1)+GOALS('12-13 Teamsheets'!$H$2:$Z$126,$A183,'12-13 Teamsheets'!$C$2:$C$126,BE$1)+GOALS('13-14 Teamsheets'!$H$2:$Z$132,$A183,'13-14 Teamsheets'!$C$2:$C$132,BE$1)+GOALS('14-15 Teamsheets'!$H$2:$Z$136,$A183,'14-15 Teamsheets'!$C$2:$C$136,BE$1)</f>
        <v>1</v>
      </c>
      <c r="CD183" s="27">
        <f>GOALS('07-08 Teamsheets'!$H$2:$Z$88,$A183,'07-08 Teamsheets'!$C$2:$C$88,BJ$1)
+GOALS('08-09 Teamsheets'!$H$2:$Z$92,$A183,'08-09 Teamsheets'!$C$2:$C$92,BJ$1)
+GOALS('09-10 Teamsheets'!$H$2:$Z$98,$A183,'09-10 Teamsheets'!$C$2:$C$98,BJ$1)
+GOALS('10-11 Teamsheets'!$H$2:$Z$107,$A183,'10-11 Teamsheets'!$C$2:$C$107,BJ$1)
+GOALS('11-12 Teamsheets'!$H$2:$Z$119,$A183,'11-12 Teamsheets'!$C$2:$C$119,BJ$1)
+GOALS('12-13 Teamsheets'!$H$2:$Z$124,$A183,'12-13 Teamsheets'!$C$2:$C$124,BJ$1)+GOALS('13-14 Teamsheets'!$H$2:$Z$130,$A183,'13-14 Teamsheets'!$C$2:$C$130,BJ$1)+GOALS('14-15 Teamsheets'!$H$2:$Z$134,$A183,'14-15 Teamsheets'!$C$2:$C$134,BJ$1)
+GOALS('07-08 Teamsheets'!$H$2:$Z$88,$A183,'07-08 Teamsheets'!$C$2:$C$88,BO$1)
+GOALS('08-09 Teamsheets'!$H$2:$Z$92,$A183,'08-09 Teamsheets'!$C$2:$C$92,BO$1)
+GOALS('09-10 Teamsheets'!$H$2:$Z$98,$A183,'09-10 Teamsheets'!$C$2:$C$98,BO$1)
+GOALS('10-11 Teamsheets'!$H$2:$Z$107,$A183,'10-11 Teamsheets'!$C$2:$C$107,BO$1)
+GOALS('11-12 Teamsheets'!$H$2:$Z$119,$A183,'11-12 Teamsheets'!$C$2:$C$119,BO$1)
+GOALS('12-13 Teamsheets'!$H$2:$Z$126,$A183,'12-13 Teamsheets'!$C$2:$C$126,BO$1)+GOALS('13-14 Teamsheets'!$H$2:$Z$132,$A183,'13-14 Teamsheets'!$C$2:$C$132,BO$1)+GOALS('14-15 Teamsheets'!$H$2:$Z$136,$A183,'14-15 Teamsheets'!$C$2:$C$136,BO$1)</f>
        <v>1</v>
      </c>
      <c r="CE183" s="28">
        <f t="shared" si="57"/>
        <v>2</v>
      </c>
      <c r="CF183" s="27" t="str">
        <f>(GOALS('05-06 Teamsheets'!$H$2:$R$71,$A183) +GOALS('06-07 Teamsheets'!$H$2:$R$83,$A183) +  GOALS('07-08 Teamsheets'!$H$2:$R$88,$A183) + GOALS('08-09 Teamsheets'!$H$2:$R$92,$A183)+GOALS('09-10 Teamsheets'!$H$2:$R$98,$A183)+GOALS('10-11 Teamsheets'!$H$2:$R$107,$A183)+GOALS('11-12 Teamsheets'!$H$2:$R$119,$A183)+GOALS('12-13 Teamsheets'!$H$2:$R$126,$A183)+GOALS('13-14 Teamsheets'!$H$2:$R$132,$A183)+GOALS('14-15 Teamsheets'!$H$2:$R$136,$A183)) &amp; "(" &amp; (GOALS('05-06 Teamsheets'!$S$2:$W$71,$A183)+GOALS('06-07 Teamsheets'!$S$2:$Z$83,$A183)+GOALS('07-08 Teamsheets'!$S$2:$Z$88,$A183)+GOALS('08-09 Teamsheets'!$S$2:$Z$92,$A183)+GOALS('09-10 Teamsheets'!$S$2:$Z$98,$A183)+GOALS('10-11 Teamsheets'!$S$2:$Z$107,$A183)+GOALS('11-12 Teamsheets'!$S$2:$Z$119,$A183)+GOALS('12-13 Teamsheets'!$S$2:$Z$126,$A183)+GOALS('13-14 Teamsheets'!$S$2:$Z$132,$A183)+GOALS('14-15 Teamsheets'!$S$2:$Z$136,$A183)) &amp; ")"</f>
        <v>7(1)</v>
      </c>
      <c r="CG183" s="28">
        <f t="shared" si="58"/>
        <v>8</v>
      </c>
      <c r="CH183" s="71">
        <f t="shared" si="60"/>
        <v>0</v>
      </c>
      <c r="CI183" s="83">
        <f t="shared" si="61"/>
        <v>0</v>
      </c>
      <c r="CJ183" s="77">
        <f t="shared" si="62"/>
        <v>0</v>
      </c>
      <c r="CK183" s="74" t="str">
        <f>(CARDS('05-06 Teamsheets'!$H$2:$W$71,$A183,$CX$2)+CARDS('06-07 Teamsheets'!$H$2:$Z$83,$A183,$CX$2)+CARDS('07-08 Teamsheets'!$H$2:$Z$88,$A183,$CX$2)+CARDS('08-09 Teamsheets'!$H$2:$Z$92,$A183,$CX$2)+CARDS('09-10 Teamsheets'!$H$2:$Z$98,$A183,$CX$2)+CARDS('10-11 Teamsheets'!$H$2:$Z$107,$A183,$CX$2)+CARDS('11-12 Teamsheets'!$H$2:$Z$119,$A183,$CX$2)+CARDS('12-13 Teamsheets'!$H$2:$Z$126,$A183,$CX$2)+CARDS('13-14 Teamsheets'!$H$2:$Z$130,$A183,$CX$2)) &amp; "(" &amp; (CARDS('05-06 Teamsheets'!$H$2:$W$71,$A183,$CX$3)+CARDS('06-07 Teamsheets'!$H$2:$Z$83,$A183,$CX$3)+CARDS('07-08 Teamsheets'!$H$2:$Z$88,$A183,$CX$3)+CARDS('08-09 Teamsheets'!$H$2:$Z$92,$A183,$CX$3)+CARDS('09-10 Teamsheets'!$H$2:$Z$98,$A183,$CX$3)+CARDS('10-11 Teamsheets'!$H$2:$Z$107,$A183,$CX$3)+CARDS('11-12 Teamsheets'!$H$2:$Z$119,$A183,$CX$3)+CARDS('13-14 Teamsheets'!$H$2:$Z$130,$A183,$CX$3)) &amp; ")"</f>
        <v>6(0)</v>
      </c>
      <c r="CL183" s="28">
        <f t="shared" si="53"/>
        <v>3200</v>
      </c>
      <c r="CM183" s="28">
        <f t="shared" si="59"/>
        <v>895</v>
      </c>
      <c r="CN183" s="77">
        <f t="shared" si="54"/>
        <v>4095</v>
      </c>
      <c r="CO183" s="28">
        <f t="shared" si="51"/>
        <v>89.021739130434781</v>
      </c>
      <c r="CP183" s="28">
        <f t="shared" si="52"/>
        <v>0.17391304347826086</v>
      </c>
      <c r="CQ183" s="77">
        <f t="shared" si="63"/>
        <v>511.875</v>
      </c>
      <c r="CS183" s="71">
        <f t="shared" si="48"/>
        <v>43</v>
      </c>
      <c r="CT183" s="83">
        <f t="shared" si="49"/>
        <v>36</v>
      </c>
      <c r="CU183" s="77">
        <f t="shared" si="50"/>
        <v>27</v>
      </c>
    </row>
    <row r="184" spans="1:102" x14ac:dyDescent="0.2">
      <c r="A184" s="26" t="s">
        <v>2313</v>
      </c>
      <c r="B184" s="27" t="s">
        <v>1712</v>
      </c>
      <c r="C184" s="27" t="s">
        <v>1713</v>
      </c>
      <c r="D184" s="27">
        <v>0</v>
      </c>
      <c r="E184" s="27" t="s">
        <v>1638</v>
      </c>
      <c r="F184" s="82">
        <v>2316</v>
      </c>
      <c r="G184" s="27" t="s">
        <v>1635</v>
      </c>
      <c r="H184" s="27" t="s">
        <v>1635</v>
      </c>
      <c r="I184" s="27">
        <v>0</v>
      </c>
      <c r="J184" s="27" t="s">
        <v>1635</v>
      </c>
      <c r="K184" s="82">
        <v>0</v>
      </c>
      <c r="L184" s="27" t="s">
        <v>1635</v>
      </c>
      <c r="M184" s="27" t="s">
        <v>1635</v>
      </c>
      <c r="N184" s="27">
        <v>0</v>
      </c>
      <c r="O184" s="27" t="s">
        <v>1635</v>
      </c>
      <c r="P184" s="82">
        <v>0</v>
      </c>
      <c r="Q184" s="27" t="str">
        <f>(APPS('08-09 Teamsheets'!$H$2:$R$92,$A184,'08-09 Teamsheets'!$C$2:$C$92,Q$1)+APPS('09-10 Teamsheets'!$H$2:$R$98,$A184,'09-10 Teamsheets'!$C$2:$C$98,Q$1)+APPS('10-11 Teamsheets'!$H$2:$R$107,$A184,'10-11 Teamsheets'!$C$2:$C$107,Q$1)+APPS('11-12 Teamsheets'!$H$2:$R$119,$A184,'11-12 Teamsheets'!$C$2:$C$119,Q$1)+APPS('12-13 Teamsheets'!$H$2:$R$126,$A184,'12-13 Teamsheets'!$C$2:$C$126,Q$1)+APPS('13-14 Teamsheets'!$H$2:$R$132,$A184,'13-14 Teamsheets'!$C$2:$C$132,Q$1)+APPS('14-15 Teamsheets'!$H$2:$R$136,$A184,'14-15 Teamsheets'!$C$2:$C$136,Q$1)) &amp; "(" &amp; (SUBS('08-09 Teamsheets'!$S$2:$Z$92,$A184,'08-09 Teamsheets'!$C$2:$C$92,Q$1)+SUBS('09-10 Teamsheets'!$S$2:$Z$98,$A184,'09-10 Teamsheets'!$C$2:$C$98,Q$1)+SUBS('10-11 Teamsheets'!$S$2:$Z$107,$A184,'10-11 Teamsheets'!$C$2:$C$107,Q$1)+SUBS('11-12 Teamsheets'!$S$2:$Z$119,$A184,'11-12 Teamsheets'!$C$2:$C$119,Q$1)+SUBS('12-13 Teamsheets'!$S$2:$Z$126,$A184,'12-13 Teamsheets'!$C$2:$C$126,Q$1)+SUBS('13-14 Teamsheets'!$S$2:$Z$132,$A184,'13-14 Teamsheets'!$C$2:$C$132,Q$1)+SUBS('14-15 Teamsheets'!$S$2:$Z$136,$A184,'14-15 Teamsheets'!$C$2:$C$136,Q$1)) &amp; ")"</f>
        <v>2(16)</v>
      </c>
      <c r="R184" s="27" t="str">
        <f>(GOALS('08-09 Teamsheets'!$H$2:$R$92,$A184,'08-09 Teamsheets'!$C$2:$C$92,Q$1)+GOALS('09-10 Teamsheets'!$H$2:$R$98,$A184,'09-10 Teamsheets'!$C$2:$C$98,Q$1)+GOALS('10-11 Teamsheets'!$H$2:$R$107,$A184,'10-11 Teamsheets'!$C$2:$C$107,Q$1)+GOALS('11-12 Teamsheets'!$H$2:$R$119,$A184,'11-12 Teamsheets'!$C$2:$C$119,Q$1)+GOALS('12-13 Teamsheets'!$H$2:$R$126,$A184,'12-13 Teamsheets'!$C$2:$C$126,Q$1)+GOALS('13-14 Teamsheets'!$H$2:$R$132,$A184,'13-14 Teamsheets'!$C$2:$C$132,Q$1)+GOALS('14-15 Teamsheets'!$H$2:$R$136,$A184,'14-15 Teamsheets'!$C$2:$C$136,Q$1)) &amp; "(" &amp; (GOALS('08-09 Teamsheets'!$S$2:$Z$92,$A184,'08-09 Teamsheets'!$C$2:$C$92,Q$1)+GOALS('09-10 Teamsheets'!$S$2:$Z$98,$A184,'09-10 Teamsheets'!$C$2:$C$98,Q$1)+GOALS('10-11 Teamsheets'!$S$2:$Z$107,$A184,'10-11 Teamsheets'!$C$2:$C$107,Q$1)+GOALS('11-12 Teamsheets'!$S$2:$Z$119,$A184,'11-12 Teamsheets'!$C$2:$C$119,Q$1)+GOALS('12-13 Teamsheets'!$S$2:$Z$126,$A184,'12-13 Teamsheets'!$C$2:$C$126,Q$1)+GOALS('13-14 Teamsheets'!$S$2:$Z$132,$A184,'13-14 Teamsheets'!$C$2:$C$132,Q$1)+GOALS('14-15 Teamsheets'!$S$2:$Z$136,$A184,'14-15 Teamsheets'!$C$2:$C$136,Q$1)) &amp; ")"</f>
        <v>0(3)</v>
      </c>
      <c r="S184" s="27">
        <f>Clean_sheet('08-09 Teamsheets'!$C$2:$H$92,$A184,Q$1)+Clean_sheet('09-10 Teamsheets'!$C$2:$H$98,$A184,Q$1)+Clean_sheet('10-11 Teamsheets'!$C$2:$H$107,$A184,Q$1)+Clean_sheet('11-12 Teamsheets'!$C$2:$H$119,$A184,Q$1)+Clean_sheet('12-13 Teamsheets'!$C$2:$H$126,$A184,Q$1)+Clean_sheet('13-14 Teamsheets'!$C$2:$H$132,$A184,Q$1)+Clean_sheet('14-15 Teamsheets'!$C$2:$H$136,$A184,Q$1)</f>
        <v>0</v>
      </c>
      <c r="T184" s="27" t="str">
        <f>(CARDS('08-09 Teamsheets'!$H$2:$Z$92,$A184,$CX$2,'08-09 Teamsheets'!$C$2:$C$92,Q$1)+CARDS('09-10 Teamsheets'!$H$2:$Z$98,$A184,$CX$2,'09-10 Teamsheets'!$C$2:$C$98,Q$1)+CARDS('10-11 Teamsheets'!$H$2:$Z$107,$A184,$CX$2,'10-11 Teamsheets'!$C$2:$C$107,Q$1)+CARDS('11-12 Teamsheets'!$H$2:$Z$119,$A184,$CX$2,'11-12 Teamsheets'!$C$2:$C$119,Q$1)+CARDS('12-13 Teamsheets'!$H$2:$Z$126,$A184,$CX$2,'12-13 Teamsheets'!$C$2:$C$126,Q$1)+CARDS('13-14 Teamsheets'!$H$2:$Z$132,$A184,$CX$2,'13-14 Teamsheets'!$C$2:$C$132,Q$1)+CARDS('14-15 Teamsheets'!$H$2:$Z$136,$A184,$CX$2,'14-15 Teamsheets'!$C$2:$C$136,Q$1)) &amp; "(" &amp; (CARDS('08-09 Teamsheets'!$H$2:$Z$92,$A184,$CX$3,'08-09 Teamsheets'!$C$2:$C$92,Q$1)+CARDS('09-10 Teamsheets'!$H$2:$Z$98,$A184,$CX$3,'09-10 Teamsheets'!$C$2:$C$98,Q$1)+CARDS('10-11 Teamsheets'!$H$2:$Z$107,$A184,$CX$3,'10-11 Teamsheets'!$C$2:$C$107,Q$1)+CARDS('11-12 Teamsheets'!$H$2:$Z$119,$A184,$CX$3,'11-12 Teamsheets'!$C$2:$C$119,Q$1)+CARDS('12-13 Teamsheets'!$H$2:$Z$126,$A184,$CX$3,'12-13 Teamsheets'!$C$2:$C$126,Q$1)+CARDS('13-14 Teamsheets'!$H$2:$Z$132,$A184,$CX$3,'13-14 Teamsheets'!$C$2:$C$132,Q$1)+CARDS('14-15 Teamsheets'!$H$2:$Z$136,$A184,$CX$3,'14-15 Teamsheets'!$C$2:$C$136,Q$1)) &amp; ")"</f>
        <v>0(0)</v>
      </c>
      <c r="U184" s="82">
        <f>MINS_PLAYED('08-09 Teamsheets'!$H$2:$R$92,$A184,'08-09 Teamsheets'!$C$2:$C$92,Q$1)+MINS_PLAYED('09-10 Teamsheets'!$H$2:$R$98,$A184,'09-10 Teamsheets'!$C$2:$C$98,Q$1)+ MINS_AS_SUB('08-09 Teamsheets'!$S$2:$Z$92,$A184,'08-09 Teamsheets'!$C$2:$C$92,Q$1)+ MINS_AS_SUB('09-10 Teamsheets'!$S$2:$Z$98,$A184,'09-10 Teamsheets'!$C$2:$C$98,Q$1)+MINS_PLAYED('10-11 Teamsheets'!$H$2:$R$107,$A184,'10-11 Teamsheets'!$C$2:$C$107,Q$1)+MINS_AS_SUB('10-11 Teamsheets'!$S$2:$Z$107,$A184,'10-11 Teamsheets'!$C$2:$C$107,Q$1)+MINS_PLAYED('11-12 Teamsheets'!$H$2:$R$119,$A184,'11-12 Teamsheets'!$C$2:$C$119,Q$1)+MINS_AS_SUB('11-12 Teamsheets'!$S$2:$Z$119,$A184,'11-12 Teamsheets'!$C$2:$C$119,Q$1)+MINS_PLAYED('12-13 Teamsheets'!$H$2:$R$126,$A184,'12-13 Teamsheets'!$C$2:$C$126,Q$1)+MINS_AS_SUB('12-13 Teamsheets'!$S$2:$Z$126,$A184,'12-13 Teamsheets'!$C$2:$C$126,Q$1)+MINS_PLAYED('13-14 Teamsheets'!$H$2:$R$132,$A184,'13-14 Teamsheets'!$C$2:$C$132,Q$1)+MINS_AS_SUB('13-14 Teamsheets'!$S$2:$Z$132,$A184,'13-14 Teamsheets'!$C$2:$C$132,Q$1)+MINS_PLAYED('14-15 Teamsheets'!$H$2:$R$136,$A184,'14-15 Teamsheets'!$C$2:$C$136,Q$1)+MINS_AS_SUB('14-15 Teamsheets'!$S$2:$Z$136,$A184,'14-15 Teamsheets'!$C$2:$C$136,Q$1)</f>
        <v>452</v>
      </c>
      <c r="V184" s="27" t="s">
        <v>1638</v>
      </c>
      <c r="W184" s="27" t="s">
        <v>1647</v>
      </c>
      <c r="X184" s="27">
        <v>0</v>
      </c>
      <c r="Y184" s="27" t="s">
        <v>1635</v>
      </c>
      <c r="Z184" s="82">
        <v>190</v>
      </c>
      <c r="AA184" s="27" t="s">
        <v>1636</v>
      </c>
      <c r="AB184" s="27" t="s">
        <v>1636</v>
      </c>
      <c r="AC184" s="27">
        <v>0</v>
      </c>
      <c r="AD184" s="27" t="s">
        <v>1635</v>
      </c>
      <c r="AE184" s="82">
        <v>90</v>
      </c>
      <c r="AF184" s="27" t="s">
        <v>1635</v>
      </c>
      <c r="AG184" s="27" t="s">
        <v>1635</v>
      </c>
      <c r="AH184" s="27">
        <v>0</v>
      </c>
      <c r="AI184" s="27" t="s">
        <v>1635</v>
      </c>
      <c r="AJ184" s="82">
        <v>0</v>
      </c>
      <c r="AK184" s="27" t="s">
        <v>1635</v>
      </c>
      <c r="AL184" s="27" t="s">
        <v>1635</v>
      </c>
      <c r="AM184" s="27">
        <v>0</v>
      </c>
      <c r="AN184" s="27" t="s">
        <v>1635</v>
      </c>
      <c r="AO184" s="82">
        <v>0</v>
      </c>
      <c r="AP184" s="27" t="s">
        <v>1635</v>
      </c>
      <c r="AQ184" s="27" t="s">
        <v>1635</v>
      </c>
      <c r="AR184" s="27">
        <v>0</v>
      </c>
      <c r="AS184" s="27" t="s">
        <v>1635</v>
      </c>
      <c r="AT184" s="82">
        <v>0</v>
      </c>
      <c r="AU184" s="27" t="s">
        <v>1635</v>
      </c>
      <c r="AV184" s="27" t="s">
        <v>1635</v>
      </c>
      <c r="AW184" s="27">
        <v>0</v>
      </c>
      <c r="AX184" s="27" t="s">
        <v>1635</v>
      </c>
      <c r="AY184" s="82">
        <v>0</v>
      </c>
      <c r="AZ184" s="27" t="str">
        <f>(APPS('07-08 Teamsheets'!$H$2:$R$88,$A184,'07-08 Teamsheets'!$C$2:$C$88,AZ$1)+APPS('11-12 Teamsheets'!$H$2:$R$119,$A184,'11-12 Teamsheets'!$C$2:$C$119,AZ$1)+APPS('12-13 Teamsheets'!$H$2:$R$126,$A184,'12-13 Teamsheets'!$C$2:$C$126,AZ$1)+APPS('13-14 Teamsheets'!$H$2:$R$132,$A184,'13-14 Teamsheets'!$C$2:$C$132,AZ$1)+APPS('14-15 Teamsheets'!$H$2:$R$136,$A184,'14-15 Teamsheets'!$C$2:$C$136,AZ$1)) &amp; "(" &amp; (SUBS('07-08 Teamsheets'!$S$2:$Z$88,$A184,'07-08 Teamsheets'!$C$2:$C$88,AZ$1)+SUBS('11-12 Teamsheets'!$S$2:$Z$119,$A184,'11-12 Teamsheets'!$C$2:$C$119,AZ$1)+SUBS('12-13 Teamsheets'!$S$2:$Z$126,$A184,'12-13 Teamsheets'!$C$2:$C$126,AZ$1)+SUBS('13-14 Teamsheets'!$S$2:$Z$132,$A184,'13-14 Teamsheets'!$C$2:$C$132,AZ$1)+SUBS('14-15 Teamsheets'!$S$2:$Z$136,$A184,'14-15 Teamsheets'!$C$2:$C$136,AZ$1)) &amp; ")"</f>
        <v>1(0)</v>
      </c>
      <c r="BA184" s="27" t="str">
        <f>(GOALS('07-08 Teamsheets'!$H$2:$R$88,$A184,'07-08 Teamsheets'!$C$2:$C$88,AZ$1)+GOALS('11-12 Teamsheets'!$H$2:$R$119,$A184,'11-12 Teamsheets'!$C$2:$C$119,AZ$1)+GOALS('12-13 Teamsheets'!$H$2:$R$126,$A184,'12-13 Teamsheets'!$C$2:$C$126,AZ$1)+GOALS('13-14 Teamsheets'!$H$2:$R$132,$A184,'13-14 Teamsheets'!$C$2:$C$132,AZ$1)+GOALS('14-15 Teamsheets'!$H$2:$R$136,$A184,'14-15 Teamsheets'!$C$2:$C$136,AZ$1)) &amp; "(" &amp; (GOALS('07-08 Teamsheets'!$S$2:$Z$88,$A184,'07-08 Teamsheets'!$C$2:$C$88,AZ$1)+GOALS('11-12 Teamsheets'!$S$2:$Z$119,$A184,'11-12 Teamsheets'!$C$2:$C$119,AZ$1)+GOALS('12-13 Teamsheets'!$S$2:$Z$126,$A184,'12-13 Teamsheets'!$C$2:$C$126,AZ$1)+GOALS('13-14 Teamsheets'!$S$2:$Z$132,$A184,'13-14 Teamsheets'!$C$2:$C$132,AZ$1)+GOALS('14-15 Teamsheets'!$S$2:$Z$136,$A184,'14-15 Teamsheets'!$C$2:$C$136,AZ$1)) &amp; ")"</f>
        <v>1(0)</v>
      </c>
      <c r="BB184" s="27">
        <f>Clean_sheet('07-08 Teamsheets'!$C$2:$H$92,$A184,AZ$1)+Clean_sheet('11-12 Teamsheets'!$C$2:$H$119,$A184,AZ$1)+Clean_sheet('12-13 Teamsheets'!$C$2:$H$126,$A184,AZ$1)+Clean_sheet('13-14 Teamsheets'!$C$2:$H$132,$A184,AZ$1)+Clean_sheet('14-15 Teamsheets'!$C$2:$H$136,$A184,AZ$1)</f>
        <v>0</v>
      </c>
      <c r="BC184" s="27" t="str">
        <f>(CARDS('07-08 Teamsheets'!$H$2:$Z$88,$A184,$CX$2,'07-08 Teamsheets'!$C$2:$C$88,AZ$1)+CARDS('11-12 Teamsheets'!$H$2:$Z$119,$A184,$CX$2,'11-12 Teamsheets'!$C$2:$C$119,AZ$1)+CARDS('12-13 Teamsheets'!$H$2:$Z$126,$A184,$CX$2,'12-13 Teamsheets'!$C$2:$C$126,AZ$1)+CARDS('13-14 Teamsheets'!$H$2:$Z$132,$A184,$CX$2,'13-14 Teamsheets'!$C$2:$C$132,AZ$1)+CARDS('14-15 Teamsheets'!$H$2:$Z$136,$A184,$CX$2,'14-15 Teamsheets'!$C$2:$C$136,AZ$1)) &amp; "(" &amp; (CARDS('07-08 Teamsheets'!$H$2:$Z$88,$A184,$CX$3,'07-08 Teamsheets'!$C$2:$C$88,AZ$1)+CARDS('11-12 Teamsheets'!$H$2:$Z$119,$A184,$CX$3,'11-12 Teamsheets'!$C$2:$C$119,AZ$1)+CARDS('12-13 Teamsheets'!$H$2:$Z$126,$A184,$CX$3,'12-13 Teamsheets'!$C$2:$C$126,AZ$1)+CARDS('13-14 Teamsheets'!$H$2:$Z$132,$A184,$CX$3,'13-14 Teamsheets'!$C$2:$C$132,AZ$1)+CARDS('14-15 Teamsheets'!$H$2:$Z$136,$A184,$CX$3,'14-15 Teamsheets'!$C$2:$C$136,AZ$1)) &amp; ")"</f>
        <v>0(0)</v>
      </c>
      <c r="BD184" s="82">
        <f>MINS_PLAYED('07-08 Teamsheets'!$H$2:$R$88,$A184,'07-08 Teamsheets'!$C$2:$C$88,AZ$1)+MINS_PLAYED('11-12 Teamsheets'!$H$2:$R$119,$A184,'11-12 Teamsheets'!$C$2:$C$119,AZ$1)+MINS_PLAYED('12-13 Teamsheets'!$H$2:$R$126,$A184,'12-13 Teamsheets'!$C$2:$C$126,AZ$1)+MINS_PLAYED('13-14 Teamsheets'!$H$2:$R$132,$A184,'13-14 Teamsheets'!$C$2:$C$132,AZ$1)+MINS_PLAYED('14-15 Teamsheets'!$H$2:$R$136,$A184,'14-15 Teamsheets'!$C$2:$C$136,AZ$1)+MINS_AS_SUB('07-08 Teamsheets'!$S$2:$Z$88,$A184,'07-08 Teamsheets'!$C$2:$C$88,AZ$1)+MINS_AS_SUB('11-12 Teamsheets'!$S$2:$Z$119,$A184,'11-12 Teamsheets'!$C$2:$C$119,AZ$1)+MINS_AS_SUB('12-13 Teamsheets'!$S$2:$Z$126,$A184,'12-13 Teamsheets'!$C$2:$C$126,AZ$1)+MINS_AS_SUB('13-14 Teamsheets'!$S$2:$Z$132,$A184,'13-14 Teamsheets'!$C$2:$C$132,AZ$1)+MINS_AS_SUB('14-15 Teamsheets'!$S$2:$Z$136,$A184,'14-15 Teamsheets'!$C$2:$C$136,AZ$1)</f>
        <v>90</v>
      </c>
      <c r="BE184" s="27" t="str">
        <f>(APPS('08-09 Teamsheets'!$H$2:$R$92,$A184,'08-09 Teamsheets'!$C$2:$C$92,BE$1)+APPS('09-10 Teamsheets'!$H$2:$R$98,$A184,'09-10 Teamsheets'!$C$2:$C$98,BE$1)+APPS('10-11 Teamsheets'!$H$2:$R$107,$A184,'10-11 Teamsheets'!$C$2:$C$107,BE$1)+APPS('11-12 Teamsheets'!$H$2:$R$119,$A184,'11-12 Teamsheets'!$C$2:$C$119,BE$1)+APPS('12-13 Teamsheets'!$H$2:$R$126,$A184,'12-13 Teamsheets'!$C$2:$C$126,BE$1)+APPS('13-14 Teamsheets'!$H$2:$R$132,$A184,'13-14 Teamsheets'!$C$2:$C$132,BE$1)+APPS('14-15 Teamsheets'!$H$2:$R$136,$A184,'14-15 Teamsheets'!$C$2:$C$136,BE$1)) &amp; "(" &amp; (SUBS('08-09 Teamsheets'!$S$2:$Z$92,$A184,'08-09 Teamsheets'!$C$2:$C$92,BE$1)+SUBS('09-10 Teamsheets'!$S$2:$Z$98,$A184,'09-10 Teamsheets'!$C$2:$C$98,BE$1)+SUBS('10-11 Teamsheets'!$S$2:$Z$107,$A184,'10-11 Teamsheets'!$C$2:$C$107,BE$1)+SUBS('11-12 Teamsheets'!$S$2:$Z$119,$A184,'11-12 Teamsheets'!$C$2:$C$119,BE$1)+SUBS('12-13 Teamsheets'!$S$2:$Z$126,$A184,'12-13 Teamsheets'!$C$2:$C$126,BE$1)+SUBS('13-14 Teamsheets'!$S$2:$Z$132,$A184,'13-14 Teamsheets'!$C$2:$C$132,BE$1)+SUBS('14-15 Teamsheets'!$S$2:$Z$136,$A184,'14-15 Teamsheets'!$C$2:$C$136,BE$1)) &amp; ")"</f>
        <v>0(0)</v>
      </c>
      <c r="BF184" s="27" t="str">
        <f>(GOALS('08-09 Teamsheets'!$H$2:$R$92,$A184,'08-09 Teamsheets'!$C$2:$C$92,BE$1)+GOALS('09-10 Teamsheets'!$H$2:$R$98,$A184,'09-10 Teamsheets'!$C$2:$C$98,BE$1)+GOALS('10-11 Teamsheets'!$H$2:$R$107,$A184,'10-11 Teamsheets'!$C$2:$C$107,BE$1)+GOALS('11-12 Teamsheets'!$H$2:$R$119,$A184,'11-12 Teamsheets'!$C$2:$C$119,BE$1)+GOALS('12-13 Teamsheets'!$H$2:$R$126,$A184,'12-13 Teamsheets'!$C$2:$C$126,BE$1)+GOALS('13-14 Teamsheets'!$H$2:$R$132,$A184,'13-14 Teamsheets'!$C$2:$C$132,BE$1)+GOALS('14-15 Teamsheets'!$H$2:$R$136,$A184,'14-15 Teamsheets'!$C$2:$C$136,BE$1)) &amp; "(" &amp; (GOALS('08-09 Teamsheets'!$S$2:$Z$92,$A184,'08-09 Teamsheets'!$C$2:$C$92,BE$1)+GOALS('09-10 Teamsheets'!$S$2:$Z$98,$A184,'09-10 Teamsheets'!$C$2:$C$98,BE$1)+GOALS('10-11 Teamsheets'!$S$2:$Z$107,$A184,'10-11 Teamsheets'!$C$2:$C$107,BE$1)+GOALS('11-12 Teamsheets'!$S$2:$Z$119,$A184,'11-12 Teamsheets'!$C$2:$C$119,BE$1)+GOALS('12-13 Teamsheets'!$S$2:$Z$126,$A184,'12-13 Teamsheets'!$C$2:$C$126,BE$1)+GOALS('13-14 Teamsheets'!$S$2:$Z$132,$A184,'13-14 Teamsheets'!$C$2:$C$132,BE$1)+GOALS('14-15 Teamsheets'!$S$2:$Z$136,$A184,'14-15 Teamsheets'!$C$2:$C$136,BE$1)) &amp; ")"</f>
        <v>0(0)</v>
      </c>
      <c r="BG184" s="27">
        <f>Clean_sheet('08-09 Teamsheets'!$C$2:$H$92,$A184,BE$1)+Clean_sheet('09-10 Teamsheets'!$C$2:$H$98,$A184,BE$1)+Clean_sheet('10-11 Teamsheets'!$C$2:$H$107,$A184,BE$1)+Clean_sheet('11-12 Teamsheets'!$C$2:$H$119,$A184,BE$1)+Clean_sheet('12-13 Teamsheets'!$C$2:$H$126,$A184,BE$1)+Clean_sheet('13-14 Teamsheets'!$C$2:$H$132,$A184,BE$1)+Clean_sheet('14-15 Teamsheets'!$C$2:$H$136,$A184,BE$1)</f>
        <v>0</v>
      </c>
      <c r="BH184" s="27" t="str">
        <f>(CARDS('08-09 Teamsheets'!$H$2:$Z$92,$A184,$CX$2,'08-09 Teamsheets'!$C$2:$C$92,BE$1)+CARDS('09-10 Teamsheets'!$H$2:$Z$98,$A184,$CX$2,'09-10 Teamsheets'!$C$2:$C$98,BE$1)+CARDS('10-11 Teamsheets'!$H$2:$Z$107,$A184,$CX$2,'10-11 Teamsheets'!$C$2:$C$107,BE$1)+CARDS('11-12 Teamsheets'!$H$2:$Z$119,$A184,$CX$2,'11-12 Teamsheets'!$C$2:$C$119,BE$1)+CARDS('12-13 Teamsheets'!$H$2:$Z$126,$A184,$CX$2,'12-13 Teamsheets'!$C$2:$C$126,BE$1)+CARDS('13-14 Teamsheets'!$H$2:$Z$132,$A184,$CX$2,'13-14 Teamsheets'!$C$2:$C$132,BE$1)+CARDS('14-15 Teamsheets'!$H$2:$Z$136,$A184,$CX$2,'14-15 Teamsheets'!$C$2:$C$136,BE$1)) &amp; "(" &amp; (CARDS('08-09 Teamsheets'!$H$2:$Z$92,$A184,$CX$3,'08-09 Teamsheets'!$C$2:$C$92,BE$1)+CARDS('09-10 Teamsheets'!$H$2:$Z$98,$A184,$CX$3,'09-10 Teamsheets'!$C$2:$C$98,BE$1)+CARDS('10-11 Teamsheets'!$H$2:$Z$107,$A184,$CX$3,'10-11 Teamsheets'!$C$2:$C$107,BE$1)+CARDS('11-12 Teamsheets'!$H$2:$Z$119,$A184,$CX$3,'11-12 Teamsheets'!$C$2:$C$119,BE$1)+CARDS('12-13 Teamsheets'!$H$2:$Z$126,$A184,$CX$3,'12-13 Teamsheets'!$C$2:$C$126,BE$1)+CARDS('13-14 Teamsheets'!$H$2:$Z$132,$A184,$CX$3,'13-14 Teamsheets'!$C$2:$C$132,BE$1)+CARDS('14-15 Teamsheets'!$H$2:$Z$136,$A184,$CX$3,'14-15 Teamsheets'!$C$2:$C$136,BE$1)) &amp; ")"</f>
        <v>0(0)</v>
      </c>
      <c r="BI184" s="82">
        <f>MINS_PLAYED('08-09 Teamsheets'!$H$2:$R$92,$A184,'08-09 Teamsheets'!$C$2:$C$92,BE$1)+MINS_PLAYED('09-10 Teamsheets'!$H$2:$R$98,$A184,'09-10 Teamsheets'!$C$2:$C$98,BE$1)+ MINS_AS_SUB('08-09 Teamsheets'!$S$2:$Z$92,$A184,'08-09 Teamsheets'!$C$2:$C$92,BE$1)+ MINS_AS_SUB('09-10 Teamsheets'!$S$2:$Z$98,$A184,'09-10 Teamsheets'!$C$2:$C$98,BE$1)+MINS_PLAYED('10-11 Teamsheets'!$H$2:$R$107,$A184,'10-11 Teamsheets'!$C$2:$C$107,BE$1)+MINS_AS_SUB('10-11 Teamsheets'!$S$2:$Z$107,$A184,'10-11 Teamsheets'!$C$2:$C$107,BE$1)+MINS_PLAYED('11-12 Teamsheets'!$H$2:$R$119,$A184,'11-12 Teamsheets'!$C$2:$C$119,BE$1)+MINS_AS_SUB('11-12 Teamsheets'!$S$2:$Z$119,$A184,'11-12 Teamsheets'!$C$2:$C$119,BE$1)+MINS_PLAYED('12-13 Teamsheets'!$H$2:$R$126,$A184,'12-13 Teamsheets'!$C$2:$C$126,BE$1)+MINS_AS_SUB('12-13 Teamsheets'!$S$2:$Z$126,$A184,'12-13 Teamsheets'!$C$2:$C$126,BE$1)+MINS_PLAYED('13-14 Teamsheets'!$H$2:$R$132,$A184,'13-14 Teamsheets'!$C$2:$C$132,BE$1)+MINS_AS_SUB('13-14 Teamsheets'!$S$2:$Z$132,$A184,'13-14 Teamsheets'!$C$2:$C$132,BE$1)+MINS_PLAYED('14-15 Teamsheets'!$H$2:$R$136,$A184,'14-15 Teamsheets'!$C$2:$C$136,BE$1)+MINS_AS_SUB('14-15 Teamsheets'!$S$2:$Z$136,$A184,'14-15 Teamsheets'!$C$2:$C$136,BE$1)</f>
        <v>0</v>
      </c>
      <c r="BJ184" s="27" t="str">
        <f>(APPS('07-08 Teamsheets'!$H$2:$R$88,$A184,'07-08 Teamsheets'!$C$2:$C$88,BJ$1)+APPS('08-09 Teamsheets'!$H$2:$R$92,$A184,'08-09 Teamsheets'!$C$2:$C$92,BJ$1)+APPS('09-10 Teamsheets'!$H$2:$R$98,$A184,'09-10 Teamsheets'!$C$2:$C$98,BJ$1)+APPS('10-11 Teamsheets'!$H$2:$R$106,$A184,'10-11 Teamsheets'!$C$2:$C$106,BJ$1)+APPS('11-12 Teamsheets'!$H$2:$R$119,$A184,'11-12 Teamsheets'!$C$2:$C$119,BJ$1)+APPS('12-13 Teamsheets'!$H$2:$R$126,$A184,'12-13 Teamsheets'!$C$2:$C$126,BJ$1)+APPS('13-14 Teamsheets'!$H$2:$R$132,$A184,'13-14 Teamsheets'!$C$2:$C$132,BJ$1)+APPS('14-15 Teamsheets'!$H$2:$R$136,$A184,'14-15 Teamsheets'!$C$2:$C$136,BJ$1)) &amp; "(" &amp; (SUBS('07-08 Teamsheets'!$S$2:$Z$88,$A184,'07-08 Teamsheets'!$C$2:$C$88,BJ$1)+SUBS('08-09 Teamsheets'!$S$2:$Z$92,$A184,'08-09 Teamsheets'!$C$2:$C$92,BJ$1)+SUBS('09-10 Teamsheets'!$S$2:$Z$98,$A184,'09-10 Teamsheets'!$C$2:$C$98,BJ$1)+SUBS('10-11 Teamsheets'!$S$2:$Z$106,$A184,'10-11 Teamsheets'!$C$2:$C$106,BJ$1)+SUBS('11-12 Teamsheets'!$S$2:$Z$119,$A184,'11-12 Teamsheets'!$C$2:$C$119,BJ$1)+SUBS('12-13 Teamsheets'!$S$2:$Z$126,$A184,'12-13 Teamsheets'!$C$2:$C$126,BJ$1)+SUBS('13-14 Teamsheets'!$S$2:$Z$132,$A184,'13-14 Teamsheets'!$C$2:$C$132,BJ$1)+SUBS('14-15 Teamsheets'!$S$2:$Z$136,$A184,'14-15 Teamsheets'!$C$2:$C$136,BJ$1)) &amp; ")"</f>
        <v>0(0)</v>
      </c>
      <c r="BK184" s="27" t="str">
        <f>(GOALS('07-08 Teamsheets'!$H$2:$R$88,$A184,'07-08 Teamsheets'!$C$2:$C$88,BJ$1)+GOALS('08-09 Teamsheets'!$H$2:$R$92,$A184,'08-09 Teamsheets'!$C$2:$C$92,BJ$1)+GOALS('09-10 Teamsheets'!$H$2:$R$98,$A184,'09-10 Teamsheets'!$C$2:$C$98,BJ$1)+GOALS('10-11 Teamsheets'!$H$2:$R$106,$A184,'10-11 Teamsheets'!$C$2:$C$106,BJ$1)+GOALS('11-12 Teamsheets'!$H$2:$R$119,$A184,'11-12 Teamsheets'!$C$2:$C$119,BJ$1)+GOALS('12-13 Teamsheets'!$H$2:$R$126,$A184,'12-13 Teamsheets'!$C$2:$C$126,BJ$1)+GOALS('13-14 Teamsheets'!$H$2:$R$132,$A184,'13-14 Teamsheets'!$C$2:$C$132,BJ$1)+GOALS('14-15 Teamsheets'!$H$2:$R$136,$A184,'14-15 Teamsheets'!$C$2:$C$136,BJ$1)) &amp; "(" &amp; (GOALS('07-08 Teamsheets'!$S$2:$Z$88,$A184,'07-08 Teamsheets'!$C$2:$C$88,BJ$1)+GOALS('08-09 Teamsheets'!$S$2:$Z$92,$A184,'08-09 Teamsheets'!$C$2:$C$92,BJ$1)+GOALS('09-10 Teamsheets'!$S$2:$Z$98,$A184,'09-10 Teamsheets'!$C$2:$C$98,BJ$1)+GOALS('10-11 Teamsheets'!$S$2:$Z$106,$A184,'10-11 Teamsheets'!$C$2:$C$106,BJ$1)+GOALS('11-12 Teamsheets'!$S$2:$Z$119,$A184,'11-12 Teamsheets'!$C$2:$C$119,BJ$1)+GOALS('12-13 Teamsheets'!$S$2:$Z$126,$A184,'12-13 Teamsheets'!$C$2:$C$126,BJ$1)+GOALS('13-14 Teamsheets'!$S$2:$Z$132,$A184,'13-14 Teamsheets'!$C$2:$C$132,BJ$1)+GOALS('14-15 Teamsheets'!$S$2:$Z$136,$A184,'14-15 Teamsheets'!$C$2:$C$136,BJ$1)) &amp; ")"</f>
        <v>0(0)</v>
      </c>
      <c r="BL184" s="27">
        <f>Clean_sheet('07-08 Teamsheets'!$C$2:$H$92,$A184,BJ$1)+Clean_sheet('08-09 Teamsheets'!$C$2:$H$92,$A184,BJ$1)+Clean_sheet('09-10 Teamsheets'!$C$2:$H$98,$A184,BJ$1)+Clean_sheet('10-11 Teamsheets'!$C$2:$H$106,$A184,BJ$1)+Clean_sheet('11-12 Teamsheets'!$C$2:$H$119,$A184,BJ$1)+Clean_sheet('12-13 Teamsheets'!$C$2:$H$126,$A184,BJ$1)+Clean_sheet('13-14 Teamsheets'!$C$2:$H$132,$A184,BJ$1)+Clean_sheet('14-15 Teamsheets'!$C$2:$H$136,$A184,BJ$1)</f>
        <v>0</v>
      </c>
      <c r="BM184" s="27" t="str">
        <f>(CARDS('07-08 Teamsheets'!$H$2:$Z$88,$A184,$CX$2,'07-08 Teamsheets'!$C$2:$C$88,BJ$1)+CARDS('08-09 Teamsheets'!$H$2:$Z$92,$A184,$CX$2,'08-09 Teamsheets'!$C$2:$C$92,BJ$1)+CARDS('09-10 Teamsheets'!$H$2:$Z$98,$A184,$CX$2,'09-10 Teamsheets'!$C$2:$C$98,BJ$1)+CARDS('10-11 Teamsheets'!$H$2:$Z$106,$A184,$CX$2,'10-11 Teamsheets'!$C$2:$C$106,BJ$1)+CARDS('11-12 Teamsheets'!$H$2:$Z$119,$A184,$CX$2,'11-12 Teamsheets'!$C$2:$C$119,BJ$1)+CARDS('12-13 Teamsheets'!$H$2:$Z$126,$A184,$CX$2,'12-13 Teamsheets'!$C$2:$C$126,BJ$1)+CARDS('13-14 Teamsheets'!$H$2:$Z$132,$A184,$CX$2,'13-14 Teamsheets'!$C$2:$C$132,BJ$1)+CARDS('14-15 Teamsheets'!$H$2:$Z$136,$A184,$CX$2,'14-15 Teamsheets'!$C$2:$C$136,BJ$1)) &amp; "(" &amp; (CARDS('07-08 Teamsheets'!$H$2:$Z$88,$A184,$CX$3,'07-08 Teamsheets'!$C$2:$C$88,BJ$1)+CARDS('08-09 Teamsheets'!$H$2:$Z$92,$A184,$CX$3,'08-09 Teamsheets'!$C$2:$C$92,BJ$1)+CARDS('09-10 Teamsheets'!$H$2:$Z$98,$A184,$CX$3,'09-10 Teamsheets'!$C$2:$C$98,BJ$1)+CARDS('10-11 Teamsheets'!$H$2:$Z$106,$A184,$CX$3,'10-11 Teamsheets'!$C$2:$C$106,BJ$1)+CARDS('11-12 Teamsheets'!$H$2:$Z$119,$A184,$CX$3,'11-12 Teamsheets'!$C$2:$C$119,BJ$1)+CARDS('12-13 Teamsheets'!$H$2:$Z$126,$A184,$CX$3,'12-13 Teamsheets'!$C$2:$C$126,BJ$1)+CARDS('13-14 Teamsheets'!$H$2:$Z$132,$A184,$CX$3,'13-14 Teamsheets'!$C$2:$C$132,BJ$1)+CARDS('14-15 Teamsheets'!$H$2:$Z$136,$A184,$CX$3,'14-15 Teamsheets'!$C$2:$C$136,BJ$1)) &amp; ")"</f>
        <v>0(0)</v>
      </c>
      <c r="BN184" s="82">
        <f>MINS_PLAYED('07-08 Teamsheets'!$H$2:$R$88,$A184,'07-08 Teamsheets'!$C$2:$C$88,BJ$1)+MINS_PLAYED('08-09 Teamsheets'!$H$2:$R$92,$A184,'08-09 Teamsheets'!$C$2:$C$92,BJ$1)+MINS_PLAYED('09-10 Teamsheets'!$H$2:$R$98,$A184,'09-10 Teamsheets'!$C$2:$C$98,BJ$1)+MINS_PLAYED('10-11 Teamsheets'!$H$2:$R$106,$A184,'10-11 Teamsheets'!$C$2:$C$106,BJ$1)+MINS_PLAYED('11-12 Teamsheets'!$H$2:$R$119,$A184,'11-12 Teamsheets'!$C$2:$C$119,BJ$1)+MINS_PLAYED('12-13 Teamsheets'!$H$2:$R$126,$A184,'12-13 Teamsheets'!$C$2:$C$126,BJ$1)+MINS_PLAYED('13-14 Teamsheets'!$H$2:$R$132,$A184,'13-14 Teamsheets'!$C$2:$C$132,BJ$1)+MINS_PLAYED('14-15 Teamsheets'!$H$2:$R$136,$A184,'14-15 Teamsheets'!$C$2:$C$136,BJ$1)+MINS_AS_SUB('07-08 Teamsheets'!$S$2:$Z$88,$A184,'07-08 Teamsheets'!$C$2:$C$88,BJ$1)+MINS_AS_SUB('08-09 Teamsheets'!$S$2:$Z$92,$A184,'08-09 Teamsheets'!$C$2:$C$92,BJ$1)+MINS_AS_SUB('09-10 Teamsheets'!$S$2:$Z$98,$A184,'09-10 Teamsheets'!$C$2:$C$98,BJ$1)+MINS_AS_SUB('10-11 Teamsheets'!$S$2:$Z$106,$A184,'10-11 Teamsheets'!$C$2:$C$106,BJ$1)+MINS_AS_SUB('11-12 Teamsheets'!$S$2:$Z$119,$A184,'11-12 Teamsheets'!$C$2:$C$119,BJ$1)+MINS_AS_SUB('12-13 Teamsheets'!$S$2:$Z$126,$A184,'12-13 Teamsheets'!$C$2:$C$126,BJ$1)+MINS_AS_SUB('13-14 Teamsheets'!$S$2:$Z$132,$A184,'13-14 Teamsheets'!$C$2:$C$132,BJ$1)+MINS_AS_SUB('14-15 Teamsheets'!$S$2:$Z$136,$A184,'14-15 Teamsheets'!$C$2:$C$136,BJ$1)</f>
        <v>0</v>
      </c>
      <c r="BO184" s="27" t="str">
        <f>(APPS('07-08 Teamsheets'!$H$2:$R$88,$A184,'07-08 Teamsheets'!$C$2:$C$88,BO$1)+APPS('08-09 Teamsheets'!$H$2:$R$92,$A184,'08-09 Teamsheets'!$C$2:$C$92,BO$1)+APPS('09-10 Teamsheets'!$H$2:$R$98,$A184,'09-10 Teamsheets'!$C$2:$C$98,BO$1)+APPS('10-11 Teamsheets'!$H$2:$R$106,$A184,'10-11 Teamsheets'!$C$2:$C$106,BO$1)+APPS('11-12 Teamsheets'!$H$2:$R$119,$A184,'11-12 Teamsheets'!$C$2:$C$119,BO$1)+APPS('12-13 Teamsheets'!$H$2:$R$126,$A184,'12-13 Teamsheets'!$C$2:$C$126,BO$1)+APPS('13-14 Teamsheets'!$H$2:$R$132,$A184,'13-14 Teamsheets'!$C$2:$C$132,BO$1)+APPS('14-15 Teamsheets'!$H$2:$R$136,$A184,'14-15 Teamsheets'!$C$2:$C$136,BO$1)) &amp; "(" &amp; (SUBS('07-08 Teamsheets'!$S$2:$Z$88,$A184,'07-08 Teamsheets'!$C$2:$C$88,BO$1)+SUBS('08-09 Teamsheets'!$S$2:$Z$92,$A184,'08-09 Teamsheets'!$C$2:$C$92,BO$1)+SUBS('09-10 Teamsheets'!$S$2:$Z$98,$A184,'09-10 Teamsheets'!$C$2:$C$98,BO$1)+SUBS('10-11 Teamsheets'!$S$2:$Z$106,$A184,'10-11 Teamsheets'!$C$2:$C$106,BO$1)+SUBS('11-12 Teamsheets'!$S$2:$Z$119,$A184,'11-12 Teamsheets'!$C$2:$C$119,BO$1)+SUBS('12-13 Teamsheets'!$S$2:$Z$126,$A184,'12-13 Teamsheets'!$C$2:$C$126,BO$1)+SUBS('13-14 Teamsheets'!$S$2:$Z$132,$A184,'13-14 Teamsheets'!$C$2:$C$132,BO$1)+SUBS('14-15 Teamsheets'!$S$2:$Z$136,$A184,'14-15 Teamsheets'!$C$2:$C$136,BO$1)) &amp; ")"</f>
        <v>0(1)</v>
      </c>
      <c r="BP184" s="27" t="str">
        <f>(GOALS('07-08 Teamsheets'!$H$2:$R$88,$A184,'07-08 Teamsheets'!$C$2:$C$88,BO$1)+GOALS('08-09 Teamsheets'!$H$2:$R$92,$A184,'08-09 Teamsheets'!$C$2:$C$92,BO$1)+GOALS('09-10 Teamsheets'!$H$2:$R$98,$A184,'09-10 Teamsheets'!$C$2:$C$98,BO$1)+GOALS('10-11 Teamsheets'!$H$2:$R$106,$A184,'10-11 Teamsheets'!$C$2:$C$106,BO$1)+GOALS('11-12 Teamsheets'!$H$2:$R$119,$A184,'11-12 Teamsheets'!$C$2:$C$119,BO$1)+GOALS('12-13 Teamsheets'!$H$2:$R$126,$A184,'12-13 Teamsheets'!$C$2:$C$126,BO$1)+GOALS('13-14 Teamsheets'!$H$2:$R$132,$A184,'13-14 Teamsheets'!$C$2:$C$132,BO$1)+GOALS('14-15 Teamsheets'!$H$2:$R$136,$A184,'14-15 Teamsheets'!$C$2:$C$136,BO$1)) &amp; "(" &amp; (GOALS('07-08 Teamsheets'!$S$2:$Z$88,$A184,'07-08 Teamsheets'!$C$2:$C$88,BO$1)+GOALS('08-09 Teamsheets'!$S$2:$Z$92,$A184,'08-09 Teamsheets'!$C$2:$C$92,BO$1)+GOALS('09-10 Teamsheets'!$S$2:$Z$98,$A184,'09-10 Teamsheets'!$C$2:$C$98,BO$1)+GOALS('10-11 Teamsheets'!$S$2:$Z$106,$A184,'10-11 Teamsheets'!$C$2:$C$106,BO$1)+GOALS('11-12 Teamsheets'!$S$2:$Z$119,$A184,'11-12 Teamsheets'!$C$2:$C$119,BO$1)+GOALS('12-13 Teamsheets'!$S$2:$Z$126,$A184,'12-13 Teamsheets'!$C$2:$C$126,BO$1)+GOALS('13-14 Teamsheets'!$S$2:$Z$132,$A184,'13-14 Teamsheets'!$C$2:$C$132,BO$1)+GOALS('14-15 Teamsheets'!$S$2:$Z$136,$A184,'14-15 Teamsheets'!$C$2:$C$136,BO$1)) &amp; ")"</f>
        <v>0(0)</v>
      </c>
      <c r="BQ184" s="27">
        <f>Clean_sheet('07-08 Teamsheets'!$C$2:$H$92,$A184,BO$1)+Clean_sheet('08-09 Teamsheets'!$C$2:$H$92,$A184,BO$1)+Clean_sheet('09-10 Teamsheets'!$C$2:$H$98,$A184,BO$1)+Clean_sheet('10-11 Teamsheets'!$C$2:$H$106,$A184,BO$1)+Clean_sheet('11-12 Teamsheets'!$C$2:$H$119,$A184,BO$1)+Clean_sheet('12-13 Teamsheets'!$C$2:$H$126,$A184,BO$1)+Clean_sheet('13-14 Teamsheets'!$C$2:$H$132,$A184,BO$1)+Clean_sheet('14-15 Teamsheets'!$C$2:$H$136,$A184,BO$1)</f>
        <v>0</v>
      </c>
      <c r="BR184" s="27" t="str">
        <f>(CARDS('07-08 Teamsheets'!$H$2:$Z$88,$A184,$CX$2,'07-08 Teamsheets'!$C$2:$C$88,BO$1)+CARDS('08-09 Teamsheets'!$H$2:$Z$92,$A184,$CX$2,'08-09 Teamsheets'!$C$2:$C$92,BO$1)+CARDS('09-10 Teamsheets'!$H$2:$Z$98,$A184,$CX$2,'09-10 Teamsheets'!$C$2:$C$98,BO$1)+CARDS('10-11 Teamsheets'!$H$2:$Z$106,$A184,$CX$2,'10-11 Teamsheets'!$C$2:$C$106,BO$1)+CARDS('11-12 Teamsheets'!$H$2:$Z$119,$A184,$CX$2,'11-12 Teamsheets'!$C$2:$C$119,BO$1)+CARDS('12-13 Teamsheets'!$H$2:$Z$126,$A184,$CX$2,'12-13 Teamsheets'!$C$2:$C$126,BO$1)+CARDS('13-14 Teamsheets'!$H$2:$Z$132,$A184,$CX$2,'13-14 Teamsheets'!$C$2:$C$132,BO$1)+CARDS('14-15 Teamsheets'!$H$2:$Z$136,$A184,$CX$2,'14-15 Teamsheets'!$C$2:$C$136,BO$1)) &amp; "(" &amp; (CARDS('07-08 Teamsheets'!$H$2:$Z$88,$A184,$CX$3,'07-08 Teamsheets'!$C$2:$C$88,BO$1)+CARDS('08-09 Teamsheets'!$H$2:$Z$92,$A184,$CX$3,'08-09 Teamsheets'!$C$2:$C$92,BO$1)+CARDS('09-10 Teamsheets'!$H$2:$Z$98,$A184,$CX$3,'09-10 Teamsheets'!$C$2:$C$98,BO$1)+CARDS('10-11 Teamsheets'!$H$2:$Z$106,$A184,$CX$3,'10-11 Teamsheets'!$C$2:$C$106,BO$1)+CARDS('11-12 Teamsheets'!$H$2:$Z$119,$A184,$CX$3,'11-12 Teamsheets'!$C$2:$C$119,BO$1)+CARDS('12-13 Teamsheets'!$H$2:$Z$126,$A184,$CX$3,'12-13 Teamsheets'!$C$2:$C$126,BO$1)+CARDS('13-14 Teamsheets'!$H$2:$Z$132,$A184,$CX$3,'13-14 Teamsheets'!$C$2:$C$132,BO$1)+CARDS('14-15 Teamsheets'!$H$2:$Z$136,$A184,$CX$3,'14-15 Teamsheets'!$C$2:$C$136,BO$1)) &amp; ")"</f>
        <v>0(0)</v>
      </c>
      <c r="BS184" s="82">
        <f>MINS_PLAYED('07-08 Teamsheets'!$H$2:$R$88,$A184,'07-08 Teamsheets'!$C$2:$C$88,BO$1)+MINS_PLAYED('08-09 Teamsheets'!$H$2:$R$92,$A184,'08-09 Teamsheets'!$C$2:$C$92,BO$1)+MINS_PLAYED('09-10 Teamsheets'!$H$2:$R$98,$A184,'09-10 Teamsheets'!$C$2:$C$98,BO$1)+MINS_PLAYED('10-11 Teamsheets'!$H$2:$R$106,$A184,'10-11 Teamsheets'!$C$2:$C$106,BO$1)+MINS_PLAYED('11-12 Teamsheets'!$H$2:$R$119,$A184,'11-12 Teamsheets'!$C$2:$C$119,BO$1)+MINS_PLAYED('12-13 Teamsheets'!$H$2:$R$126,$A184,'12-13 Teamsheets'!$C$2:$C$126,BO$1)+MINS_PLAYED('13-14 Teamsheets'!$H$2:$R$132,$A184,'13-14 Teamsheets'!$C$2:$C$132,BO$1)+MINS_PLAYED('14-15 Teamsheets'!$H$2:$R$136,$A184,'14-15 Teamsheets'!$C$2:$C$136,BO$1)+MINS_AS_SUB('07-08 Teamsheets'!$S$2:$Z$88,$A184,'07-08 Teamsheets'!$C$2:$C$88,BO$1)+MINS_AS_SUB('08-09 Teamsheets'!$S$2:$Z$92,$A184,'08-09 Teamsheets'!$C$2:$C$92,BO$1)+MINS_AS_SUB('09-10 Teamsheets'!$S$2:$Z$98,$A184,'09-10 Teamsheets'!$C$2:$C$98,BO$1)+MINS_AS_SUB('10-11 Teamsheets'!$S$2:$Z$106,$A184,'10-11 Teamsheets'!$C$2:$C$106,BO$1)+MINS_AS_SUB('11-12 Teamsheets'!$S$2:$Z$119,$A184,'11-12 Teamsheets'!$C$2:$C$119,BO$1)+MINS_AS_SUB('12-13 Teamsheets'!$S$2:$Z$126,$A184,'12-13 Teamsheets'!$C$2:$C$126,BO$1)+MINS_AS_SUB('13-14 Teamsheets'!$S$2:$Z$132,$A184,'13-14 Teamsheets'!$C$2:$C$132,BO$1)+MINS_AS_SUB('14-15 Teamsheets'!$S$2:$Z$136,$A184,'14-15 Teamsheets'!$C$2:$C$136,BO$1)</f>
        <v>30</v>
      </c>
      <c r="BT184" s="71">
        <f>APPS('05-06 Teamsheets'!$H$2:$R$71,$A184,'05-06 Teamsheets'!$C$2:$C$71,B$1)+SUBS('05-06 Teamsheets'!$S$2:$W$71,$A184,'05-06 Teamsheets'!$C$2:$C$71,B$1)+APPS('06-07 Teamsheets'!$H$2:$R$83,$A184,'06-07 Teamsheets'!$C$2:$C$83,G$1)+SUBS('06-07 Teamsheets'!$S$2:$Z$83,$A184,'06-07 Teamsheets'!$C$2:$C$83,G$1)+APPS('07-08 Teamsheets'!$H$2:$R$88,$A184,'07-08 Teamsheets'!$C$2:$C$88,L$1)+SUBS('07-08 Teamsheets'!$S$2:$Z$88,$A184,'07-08 Teamsheets'!$C$2:$C$88,L$1)+APPS('08-09 Teamsheets'!$H$2:$R$92,$A184,'08-09 Teamsheets'!$C$2:$C$92,Q$1)+SUBS('08-09 Teamsheets'!$S$2:$Z$92,$A184,'08-09 Teamsheets'!$C$2:$C$92,Q$1)+APPS('09-10 Teamsheets'!$H$2:$R$98,$A184,'09-10 Teamsheets'!$C$2:$C$98,Q$1)+SUBS('09-10 Teamsheets'!$S$2:$Z$98,$A184,'09-10 Teamsheets'!$C$2:$C$98,Q$1)+APPS('10-11 Teamsheets'!$H$2:$R$107,$A184,'10-11 Teamsheets'!$C$2:$C$107,Q$1)+SUBS('10-11 Teamsheets'!$S$2:$Z$107,$A184,'10-11 Teamsheets'!$C$2:$C$107,Q$1)+APPS('11-12 Teamsheets'!$H$2:$R$119,$A184,'11-12 Teamsheets'!$C$2:$C$119,Q$1)+SUBS('11-12 Teamsheets'!$S$2:$Z$119,$A184,'11-12 Teamsheets'!$C$2:$C$119,Q$1)+APPS('12-13 Teamsheets'!$H$2:$R$126,$A184,'12-13 Teamsheets'!$C$2:$C$126,Q$1)+SUBS('12-13 Teamsheets'!$S$2:$Z$126,$A184,'12-13 Teamsheets'!$C$2:$C$126,Q$1)+APPS('13-14 Teamsheets'!$H$2:$R$132,$A184,'13-14 Teamsheets'!$C$2:$C$132,Q$1)+SUBS('13-14 Teamsheets'!$S$2:$Z$132,$A184,'13-14 Teamsheets'!$C$2:$C$132,Q$1)+APPS('14-15 Teamsheets'!$H$2:$R$136,$A184,'14-15 Teamsheets'!$C$2:$C$136,Q$1)+SUBS('14-15 Teamsheets'!$S$2:$Z$136,$A184,'14-15 Teamsheets'!$C$2:$C$136,Q$1)</f>
        <v>47</v>
      </c>
      <c r="BU184" s="132">
        <v>3</v>
      </c>
      <c r="BV184" s="27">
        <f>APPS('07-08 Teamsheets'!$H$2:$R$88,$A184,'07-08 Teamsheets'!$C$2:$C$88,AZ$1)+SUBS('07-08 Teamsheets'!$S$2:$Z$88,$A184,'07-08 Teamsheets'!$C$2:$C$88,AZ$1)+APPS('11-12 Teamsheets'!$H$2:$R$119,$A184,'11-12 Teamsheets'!$C$2:$C$119,AZ$1)+SUBS('11-12 Teamsheets'!$S$2:$Z$119,$A184,'11-12 Teamsheets'!$C$2:$C$119,AZ$1)+APPS('12-13 Teamsheets'!$H$2:$R$126,$A184,'12-13 Teamsheets'!$C$2:$C$126,AZ$1)+SUBS('12-13 Teamsheets'!$S$2:$Z$126,$A184,'12-13 Teamsheets'!$C$2:$C$126,AZ$1)+APPS('13-14 Teamsheets'!$H$2:$R$132,$A184,'13-14 Teamsheets'!$C$2:$C$132,AZ$1)+SUBS('13-14 Teamsheets'!$S$2:$Z$132,$A184,'13-14 Teamsheets'!$C$2:$C$132,AZ$1)+APPS('14-15 Teamsheets'!$H$2:$R$136,$A184,'14-15 Teamsheets'!$C$2:$C$136,AZ$1)+SUBS('14-15 Teamsheets'!$S$2:$Z$136,$A184,'14-15 Teamsheets'!$C$2:$C$136,AZ$1)+APPS('08-09 Teamsheets'!$H$2:$R$92,$A184,'08-09 Teamsheets'!$C$2:$C$92,BE$1)+APPS('09-10 Teamsheets'!$H$2:$R$98,$A184,'09-10 Teamsheets'!$C$2:$C$98,BE$1)+SUBS('08-09 Teamsheets'!$S$2:$Z$92,$A184,'08-09 Teamsheets'!$C$2:$C$92,BE$1)+SUBS('09-10 Teamsheets'!$S$2:$Z$98,$A184,'09-10 Teamsheets'!$C$2:$C$98,BE$1)+APPS('10-11 Teamsheets'!$H$2:$R$107,$A184,'10-11 Teamsheets'!$C$2:$C$107,BE$1)+SUBS('10-11 Teamsheets'!$S$2:$Z$107,$A184,'10-11 Teamsheets'!$C$2:$C$107,BE$1)+APPS('11-12 Teamsheets'!$H$2:$R$119,$A184,'11-12 Teamsheets'!$C$2:$C$119,BE$1)+SUBS('11-12 Teamsheets'!$S$2:$Z$119,$A184,'11-12 Teamsheets'!$C$2:$C$119,BE$1)+APPS('12-13 Teamsheets'!$H$2:$R$126,$A184,'12-13 Teamsheets'!$C$2:$C$126,BE$1)+SUBS('12-13 Teamsheets'!$S$2:$Z$126,$A184,'12-13 Teamsheets'!$C$2:$C$126,BE$1)+APPS('13-14 Teamsheets'!$H$2:$R$132,$A184,'13-14 Teamsheets'!$C$2:$C$132,BE$1)+SUBS('13-14 Teamsheets'!$S$2:$Z$132,$A184,'13-14 Teamsheets'!$C$2:$C$132,BE$1)+APPS('14-15 Teamsheets'!$H$2:$R$136,$A184,'14-15 Teamsheets'!$C$2:$C$136,BE$1)+SUBS('14-15 Teamsheets'!$S$2:$Z$136,$A184,'14-15 Teamsheets'!$C$2:$C$136,BE$1)</f>
        <v>1</v>
      </c>
      <c r="BW184" s="27">
        <f>APPS('07-08 Teamsheets'!$H$2:$R$88,$A184,'07-08 Teamsheets'!$C$2:$C$88,BJ$1)+APPS('08-09 Teamsheets'!$H$2:$R$92,$A184,'08-09 Teamsheets'!$C$2:$C$92,BJ$1)+APPS('09-10 Teamsheets'!$H$2:$R$98,$A184,'09-10 Teamsheets'!$C$2:$C$98,BJ$1)+SUBS('07-08 Teamsheets'!$S$2:$Z$88,$A184,'07-08 Teamsheets'!$C$2:$C$88,BJ$1)+SUBS('08-09 Teamsheets'!$S$2:$Z$92,$A184,'08-09 Teamsheets'!$C$2:$C$92,BJ$1)+SUBS('09-10 Teamsheets'!$S$2:$Z$98,$A184,'09-10 Teamsheets'!$C$2:$C$98,BJ$1)+APPS('10-11 Teamsheets'!$H$2:$R$107,$A184,'10-11 Teamsheets'!$C$2:$C$107,BJ$1)+SUBS('10-11 Teamsheets'!$S$2:$Z$107,$A184,'10-11 Teamsheets'!$C$2:$C$107,BJ$1)+APPS('11-12 Teamsheets'!$H$2:$R$119,$A184,'11-12 Teamsheets'!$C$2:$C$119,BJ$1)+SUBS('11-12 Teamsheets'!$S$2:$Z$111,$A184,'11-12 Teamsheets'!$C$2:$C$119,BJ$1)+APPS('12-13 Teamsheets'!$H$2:$R$126,$A184,'12-13 Teamsheets'!$C$2:$C$126,BJ$1)+SUBS('12-13 Teamsheets'!$S$2:$Z$118,$A184,'12-13 Teamsheets'!$C$2:$C$126,BJ$1)+APPS('13-14 Teamsheets'!$H$2:$R$132,$A184,'13-14 Teamsheets'!$C$2:$C$132,BJ$1)+SUBS('13-14 Teamsheets'!$S$2:$Z$124,$A184,'13-14 Teamsheets'!$C$2:$C$132,BJ$1)+APPS('14-15 Teamsheets'!$H$2:$R$136,$A184,'14-15 Teamsheets'!$C$2:$C$136,BJ$1)+SUBS('14-15 Teamsheets'!$S$2:$Z$128,$A184,'14-15 Teamsheets'!$C$2:$C$136,BJ$1)</f>
        <v>0</v>
      </c>
      <c r="BX184" s="27">
        <f>APPS('07-08 Teamsheets'!$H$2:$R$88,$A184,'07-08 Teamsheets'!$C$2:$C$88,BO$1)+APPS('08-09 Teamsheets'!$H$2:$R$92,$A184,'08-09 Teamsheets'!$C$2:$C$92,BO$1)+APPS('09-10 Teamsheets'!$H$2:$R$98,$A184,'09-10 Teamsheets'!$C$2:$C$98,BO$1)+SUBS('07-08 Teamsheets'!$S$2:$Z$88,$A184,'07-08 Teamsheets'!$C$2:$C$88,BO$1)+SUBS('08-09 Teamsheets'!$S$2:$Z$92,$A184,'08-09 Teamsheets'!$C$2:$C$92,BO$1)+SUBS('09-10 Teamsheets'!$S$2:$Z$98,$A184,'09-10 Teamsheets'!$C$2:$C$98,BO$1)+APPS('10-11 Teamsheets'!$H$2:$R$107,$A184,'10-11 Teamsheets'!$C$2:$C$107,BO$1)+SUBS('10-11 Teamsheets'!$S$2:$Z$107,$A184,'10-11 Teamsheets'!$C$2:$C$107,BO$1)+APPS('11-12 Teamsheets'!$H$2:$R$119,$A184,'11-12 Teamsheets'!$C$2:$C$119,BO$1)+SUBS('11-12 Teamsheets'!$S$2:$Z$119,$A184,'11-12 Teamsheets'!$C$2:$C$119,BO$1)+APPS('12-13 Teamsheets'!$H$2:$R$126,$A184,'12-13 Teamsheets'!$C$2:$C$126,BO$1)+SUBS('12-13 Teamsheets'!$S$2:$Z$126,$A184,'12-13 Teamsheets'!$C$2:$C$126,BO$1)+APPS('13-14 Teamsheets'!$H$2:$R$132,$A184,'13-14 Teamsheets'!$C$2:$C$132,BO$1)+SUBS('13-14 Teamsheets'!$S$2:$Z$132,$A184,'13-14 Teamsheets'!$C$2:$C$132,BO$1)+APPS('14-15 Teamsheets'!$H$2:$R$136,$A184,'14-15 Teamsheets'!$C$2:$C$136,BO$1)+SUBS('14-15 Teamsheets'!$S$2:$Z$136,$A184,'14-15 Teamsheets'!$C$2:$C$136,BO$1)</f>
        <v>1</v>
      </c>
      <c r="BY184" s="28">
        <f t="shared" si="55"/>
        <v>5</v>
      </c>
      <c r="BZ184" s="27" t="str">
        <f>(APPS('05-06 Teamsheets'!$H$2:$R$71,$A184) + APPS('06-07 Teamsheets'!$H$2:$R$83,$A184) +APPS('07-08 Teamsheets'!$H$2:$R$88,$A184) + APPS('08-09 Teamsheets'!$H$2:$R$92,$A184)+APPS('09-10 Teamsheets'!$H$2:$R$98,$A184)+APPS('10-11 Teamsheets'!$H$2:$R$107,$A184)+APPS('11-12 Teamsheets'!$H$2:$R$119,$A184)+APPS('12-13 Teamsheets'!$H$2:$R$126,$A184)+APPS('13-14 Teamsheets'!$H$2:$R$132,$A184)+APPS('14-15 Teamsheets'!$H$2:$R$136,$A184)) &amp; "(" &amp; (SUBS('05-06 Teamsheets'!$S$2:$W$71,$A184)+SUBS('06-07 Teamsheets'!$S$2:$Z$83,$A184)+SUBS('07-08 Teamsheets'!$S$2:$Z$88,$A184) +SUBS('08-09 Teamsheets'!$S$2:$Z$92,$A184)+SUBS('09-10 Teamsheets'!$S$2:$Z$98,$A184)+SUBS('10-11 Teamsheets'!$S$2:$Z$107,$A184)+SUBS('11-12 Teamsheets'!$S$2:$Z$119,$A184)+SUBS('12-13 Teamsheets'!$S$2:$Z$126,$A184)+SUBS('13-14 Teamsheets'!$S$2:$Z$132,$A184)+SUBS('14-15 Teamsheets'!$S$2:$Z$136,$A184)) &amp; ")"</f>
        <v>35(17)</v>
      </c>
      <c r="CA184" s="28">
        <f t="shared" si="56"/>
        <v>52</v>
      </c>
      <c r="CB184" s="71">
        <f>GOALS('05-06 Teamsheets'!$H$2:$W$71,$A184,'05-06 Teamsheets'!$C$2:$C$71,B$1)+GOALS('06-07 Teamsheets'!$H$2:$Z$83,$A184,'06-07 Teamsheets'!$C$2:$C$83,G$1)+GOALS('07-08 Teamsheets'!$H$2:$Z$88,$A184,'07-08 Teamsheets'!$C$2:$C$88,L$1)+GOALS('08-09 Teamsheets'!$H$2:$Z$92,$A184,'08-09 Teamsheets'!$C$2:$C$92,Q$1)+GOALS('09-10 Teamsheets'!$H$2:$Z$98,$A184,'09-10 Teamsheets'!$C$2:$C$98,Q$1)+GOALS('10-11 Teamsheets'!$H$2:$Z$107,$A184,'10-11 Teamsheets'!$C$2:$C$107,Q$1)+GOALS('11-12 Teamsheets'!$H$2:$Z$119,$A184,'11-12 Teamsheets'!$C$2:$C$119,Q$1)+GOALS('12-13 Teamsheets'!$H$2:$Z$126,$A184,'12-13 Teamsheets'!$C$2:$C$126,Q$1)+GOALS('13-14 Teamsheets'!$H$2:$Z$132,$A184,'13-14 Teamsheets'!$C$2:$C$132,Q$1)+GOALS('14-15 Teamsheets'!$H$2:$Z$136,$A184,'14-15 Teamsheets'!$C$2:$C$136,Q$1)</f>
        <v>16</v>
      </c>
      <c r="CC184" s="27">
        <f>GOALS('05-06 Teamsheets'!$H$2:$W$71,$A184,'05-06 Teamsheets'!$C$2:$C$71,V$1)+GOALS('05-06 Teamsheets'!$H$2:$W$71,$A184,'05-06 Teamsheets'!$C$2:$C$71,AA$1)+GOALS('06-07 Teamsheets'!$H$2:$Z$83,$A184,'06-07 Teamsheets'!$C$2:$C$83,AF$1)+GOALS('06-07 Teamsheets'!$H$2:$Z$83,$A184,'06-07 Teamsheets'!$C$2:$C$83,AK$1)+GOALS('07-08 Teamsheets'!$H$2:$Z$88,$A184,'07-08 Teamsheets'!$C$2:$C$88,AP$1)+GOALS('07-08 Teamsheets'!$H$2:$Z$88,$A184,'07-08 Teamsheets'!$C$2:$C$88,AU$1)+GOALS('07-08 Teamsheets'!$H$2:$Z$88,$A184,'07-08 Teamsheets'!$C$2:$C$88,AZ$1)+GOALS('11-12 Teamsheets'!$H$2:$Z$119,$A184,'11-12 Teamsheets'!$C$2:$C$119,AZ$1)+GOALS('12-13 Teamsheets'!$H$2:$Z$120,$A184,'12-13 Teamsheets'!$C$2:$C$120,AZ$1)+GOALS('13-14 Teamsheets'!$H$2:$Z$126,$A184,'13-14 Teamsheets'!$C$2:$C$126,AZ$1)+GOALS('14-15 Teamsheets'!$H$2:$Z$130,$A184,'14-15 Teamsheets'!$C$2:$C$130,AZ$1)+GOALS('08-09 Teamsheets'!$H$2:$Z$92,$A184,'08-09 Teamsheets'!$C$2:$C$92,BE$1)+GOALS('09-10 Teamsheets'!$H$2:$Z$98,$A184,'09-10 Teamsheets'!$C$2:$C$98,BE$1)+GOALS('10-11 Teamsheets'!$H$2:$Z$107,$A184,'10-11 Teamsheets'!$C$2:$C$107,BE$1)+GOALS('11-12 Teamsheets'!$H$2:$Z$119,$A184,'11-12 Teamsheets'!$C$2:$C$119,BE$1)+GOALS('12-13 Teamsheets'!$H$2:$Z$126,$A184,'12-13 Teamsheets'!$C$2:$C$126,BE$1)+GOALS('13-14 Teamsheets'!$H$2:$Z$132,$A184,'13-14 Teamsheets'!$C$2:$C$132,BE$1)+GOALS('14-15 Teamsheets'!$H$2:$Z$136,$A184,'14-15 Teamsheets'!$C$2:$C$136,BE$1)</f>
        <v>5</v>
      </c>
      <c r="CD184" s="27">
        <f>GOALS('07-08 Teamsheets'!$H$2:$Z$88,$A184,'07-08 Teamsheets'!$C$2:$C$88,BJ$1)
+GOALS('08-09 Teamsheets'!$H$2:$Z$92,$A184,'08-09 Teamsheets'!$C$2:$C$92,BJ$1)
+GOALS('09-10 Teamsheets'!$H$2:$Z$98,$A184,'09-10 Teamsheets'!$C$2:$C$98,BJ$1)
+GOALS('10-11 Teamsheets'!$H$2:$Z$107,$A184,'10-11 Teamsheets'!$C$2:$C$107,BJ$1)
+GOALS('11-12 Teamsheets'!$H$2:$Z$119,$A184,'11-12 Teamsheets'!$C$2:$C$119,BJ$1)
+GOALS('12-13 Teamsheets'!$H$2:$Z$124,$A184,'12-13 Teamsheets'!$C$2:$C$124,BJ$1)+GOALS('13-14 Teamsheets'!$H$2:$Z$130,$A184,'13-14 Teamsheets'!$C$2:$C$130,BJ$1)+GOALS('14-15 Teamsheets'!$H$2:$Z$134,$A184,'14-15 Teamsheets'!$C$2:$C$134,BJ$1)
+GOALS('07-08 Teamsheets'!$H$2:$Z$88,$A184,'07-08 Teamsheets'!$C$2:$C$88,BO$1)
+GOALS('08-09 Teamsheets'!$H$2:$Z$92,$A184,'08-09 Teamsheets'!$C$2:$C$92,BO$1)
+GOALS('09-10 Teamsheets'!$H$2:$Z$98,$A184,'09-10 Teamsheets'!$C$2:$C$98,BO$1)
+GOALS('10-11 Teamsheets'!$H$2:$Z$107,$A184,'10-11 Teamsheets'!$C$2:$C$107,BO$1)
+GOALS('11-12 Teamsheets'!$H$2:$Z$119,$A184,'11-12 Teamsheets'!$C$2:$C$119,BO$1)
+GOALS('12-13 Teamsheets'!$H$2:$Z$126,$A184,'12-13 Teamsheets'!$C$2:$C$126,BO$1)+GOALS('13-14 Teamsheets'!$H$2:$Z$132,$A184,'13-14 Teamsheets'!$C$2:$C$132,BO$1)+GOALS('14-15 Teamsheets'!$H$2:$Z$136,$A184,'14-15 Teamsheets'!$C$2:$C$136,BO$1)</f>
        <v>0</v>
      </c>
      <c r="CE184" s="28">
        <f t="shared" si="57"/>
        <v>5</v>
      </c>
      <c r="CF184" s="27" t="str">
        <f>(GOALS('05-06 Teamsheets'!$H$2:$R$71,$A184) +GOALS('06-07 Teamsheets'!$H$2:$R$83,$A184) +  GOALS('07-08 Teamsheets'!$H$2:$R$88,$A184) + GOALS('08-09 Teamsheets'!$H$2:$R$92,$A184)+GOALS('09-10 Teamsheets'!$H$2:$R$98,$A184)+GOALS('10-11 Teamsheets'!$H$2:$R$107,$A184)+GOALS('11-12 Teamsheets'!$H$2:$R$119,$A184)+GOALS('12-13 Teamsheets'!$H$2:$R$126,$A184)+GOALS('13-14 Teamsheets'!$H$2:$R$132,$A184)+GOALS('14-15 Teamsheets'!$H$2:$R$136,$A184)) &amp; "(" &amp; (GOALS('05-06 Teamsheets'!$S$2:$W$71,$A184)+GOALS('06-07 Teamsheets'!$S$2:$Z$83,$A184)+GOALS('07-08 Teamsheets'!$S$2:$Z$88,$A184)+GOALS('08-09 Teamsheets'!$S$2:$Z$92,$A184)+GOALS('09-10 Teamsheets'!$S$2:$Z$98,$A184)+GOALS('10-11 Teamsheets'!$S$2:$Z$107,$A184)+GOALS('11-12 Teamsheets'!$S$2:$Z$119,$A184)+GOALS('12-13 Teamsheets'!$S$2:$Z$126,$A184)+GOALS('13-14 Teamsheets'!$S$2:$Z$132,$A184)+GOALS('14-15 Teamsheets'!$S$2:$Z$136,$A184)) &amp; ")"</f>
        <v>18(3)</v>
      </c>
      <c r="CG184" s="28">
        <f t="shared" si="58"/>
        <v>21</v>
      </c>
      <c r="CH184" s="71">
        <f t="shared" si="60"/>
        <v>0</v>
      </c>
      <c r="CI184" s="83">
        <f t="shared" si="61"/>
        <v>0</v>
      </c>
      <c r="CJ184" s="77">
        <f t="shared" si="62"/>
        <v>0</v>
      </c>
      <c r="CK184" s="74" t="str">
        <f>(CARDS('05-06 Teamsheets'!$H$2:$W$71,$A184,$CX$2)+CARDS('06-07 Teamsheets'!$H$2:$Z$83,$A184,$CX$2)+CARDS('07-08 Teamsheets'!$H$2:$Z$88,$A184,$CX$2)+CARDS('08-09 Teamsheets'!$H$2:$Z$92,$A184,$CX$2)+CARDS('09-10 Teamsheets'!$H$2:$Z$98,$A184,$CX$2)+CARDS('10-11 Teamsheets'!$H$2:$Z$107,$A184,$CX$2)+CARDS('11-12 Teamsheets'!$H$2:$Z$119,$A184,$CX$2)+CARDS('12-13 Teamsheets'!$H$2:$Z$126,$A184,$CX$2)+CARDS('13-14 Teamsheets'!$H$2:$Z$130,$A184,$CX$2)) &amp; "(" &amp; (CARDS('05-06 Teamsheets'!$H$2:$W$71,$A184,$CX$3)+CARDS('06-07 Teamsheets'!$H$2:$Z$83,$A184,$CX$3)+CARDS('07-08 Teamsheets'!$H$2:$Z$88,$A184,$CX$3)+CARDS('08-09 Teamsheets'!$H$2:$Z$92,$A184,$CX$3)+CARDS('09-10 Teamsheets'!$H$2:$Z$98,$A184,$CX$3)+CARDS('10-11 Teamsheets'!$H$2:$Z$107,$A184,$CX$3)+CARDS('11-12 Teamsheets'!$H$2:$Z$119,$A184,$CX$3)+CARDS('13-14 Teamsheets'!$H$2:$Z$130,$A184,$CX$3)) &amp; ")"</f>
        <v>2(0)</v>
      </c>
      <c r="CL184" s="28">
        <f t="shared" si="53"/>
        <v>2768</v>
      </c>
      <c r="CM184" s="28">
        <f t="shared" si="59"/>
        <v>400</v>
      </c>
      <c r="CN184" s="77">
        <f t="shared" si="54"/>
        <v>3168</v>
      </c>
      <c r="CO184" s="28">
        <f t="shared" si="51"/>
        <v>60.92307692307692</v>
      </c>
      <c r="CP184" s="28">
        <f t="shared" si="52"/>
        <v>0.40384615384615385</v>
      </c>
      <c r="CQ184" s="77">
        <f t="shared" si="63"/>
        <v>150.85714285714286</v>
      </c>
      <c r="CS184" s="71">
        <f t="shared" si="48"/>
        <v>38</v>
      </c>
      <c r="CT184" s="83">
        <f t="shared" si="49"/>
        <v>49</v>
      </c>
      <c r="CU184" s="77">
        <f t="shared" si="50"/>
        <v>14</v>
      </c>
    </row>
    <row r="185" spans="1:102" x14ac:dyDescent="0.2">
      <c r="A185" s="26" t="s">
        <v>567</v>
      </c>
      <c r="B185" s="27" t="s">
        <v>1635</v>
      </c>
      <c r="C185" s="27" t="s">
        <v>1635</v>
      </c>
      <c r="D185" s="27">
        <v>0</v>
      </c>
      <c r="E185" s="27" t="s">
        <v>1635</v>
      </c>
      <c r="F185" s="82">
        <v>0</v>
      </c>
      <c r="G185" s="27" t="s">
        <v>1635</v>
      </c>
      <c r="H185" s="27" t="s">
        <v>1635</v>
      </c>
      <c r="I185" s="27">
        <v>0</v>
      </c>
      <c r="J185" s="27" t="s">
        <v>1635</v>
      </c>
      <c r="K185" s="82">
        <v>0</v>
      </c>
      <c r="L185" s="27" t="s">
        <v>1635</v>
      </c>
      <c r="M185" s="27" t="s">
        <v>1635</v>
      </c>
      <c r="N185" s="27">
        <v>0</v>
      </c>
      <c r="O185" s="27" t="s">
        <v>1635</v>
      </c>
      <c r="P185" s="82">
        <v>0</v>
      </c>
      <c r="Q185" s="27" t="str">
        <f>(APPS('08-09 Teamsheets'!$H$2:$R$92,$A185,'08-09 Teamsheets'!$C$2:$C$92,Q$1)+APPS('09-10 Teamsheets'!$H$2:$R$98,$A185,'09-10 Teamsheets'!$C$2:$C$98,Q$1)+APPS('10-11 Teamsheets'!$H$2:$R$107,$A185,'10-11 Teamsheets'!$C$2:$C$107,Q$1)+APPS('11-12 Teamsheets'!$H$2:$R$119,$A185,'11-12 Teamsheets'!$C$2:$C$119,Q$1)+APPS('12-13 Teamsheets'!$H$2:$R$126,$A185,'12-13 Teamsheets'!$C$2:$C$126,Q$1)+APPS('13-14 Teamsheets'!$H$2:$R$132,$A185,'13-14 Teamsheets'!$C$2:$C$132,Q$1)+APPS('14-15 Teamsheets'!$H$2:$R$136,$A185,'14-15 Teamsheets'!$C$2:$C$136,Q$1)) &amp; "(" &amp; (SUBS('08-09 Teamsheets'!$S$2:$Z$92,$A185,'08-09 Teamsheets'!$C$2:$C$92,Q$1)+SUBS('09-10 Teamsheets'!$S$2:$Z$98,$A185,'09-10 Teamsheets'!$C$2:$C$98,Q$1)+SUBS('10-11 Teamsheets'!$S$2:$Z$107,$A185,'10-11 Teamsheets'!$C$2:$C$107,Q$1)+SUBS('11-12 Teamsheets'!$S$2:$Z$119,$A185,'11-12 Teamsheets'!$C$2:$C$119,Q$1)+SUBS('12-13 Teamsheets'!$S$2:$Z$126,$A185,'12-13 Teamsheets'!$C$2:$C$126,Q$1)+SUBS('13-14 Teamsheets'!$S$2:$Z$132,$A185,'13-14 Teamsheets'!$C$2:$C$132,Q$1)+SUBS('14-15 Teamsheets'!$S$2:$Z$136,$A185,'14-15 Teamsheets'!$C$2:$C$136,Q$1)) &amp; ")"</f>
        <v>4(4)</v>
      </c>
      <c r="R185" s="27" t="str">
        <f>(GOALS('08-09 Teamsheets'!$H$2:$R$92,$A185,'08-09 Teamsheets'!$C$2:$C$92,Q$1)+GOALS('09-10 Teamsheets'!$H$2:$R$98,$A185,'09-10 Teamsheets'!$C$2:$C$98,Q$1)+GOALS('10-11 Teamsheets'!$H$2:$R$107,$A185,'10-11 Teamsheets'!$C$2:$C$107,Q$1)+GOALS('11-12 Teamsheets'!$H$2:$R$119,$A185,'11-12 Teamsheets'!$C$2:$C$119,Q$1)+GOALS('12-13 Teamsheets'!$H$2:$R$126,$A185,'12-13 Teamsheets'!$C$2:$C$126,Q$1)+GOALS('13-14 Teamsheets'!$H$2:$R$132,$A185,'13-14 Teamsheets'!$C$2:$C$132,Q$1)+GOALS('14-15 Teamsheets'!$H$2:$R$136,$A185,'14-15 Teamsheets'!$C$2:$C$136,Q$1)) &amp; "(" &amp; (GOALS('08-09 Teamsheets'!$S$2:$Z$92,$A185,'08-09 Teamsheets'!$C$2:$C$92,Q$1)+GOALS('09-10 Teamsheets'!$S$2:$Z$98,$A185,'09-10 Teamsheets'!$C$2:$C$98,Q$1)+GOALS('10-11 Teamsheets'!$S$2:$Z$107,$A185,'10-11 Teamsheets'!$C$2:$C$107,Q$1)+GOALS('11-12 Teamsheets'!$S$2:$Z$119,$A185,'11-12 Teamsheets'!$C$2:$C$119,Q$1)+GOALS('12-13 Teamsheets'!$S$2:$Z$126,$A185,'12-13 Teamsheets'!$C$2:$C$126,Q$1)+GOALS('13-14 Teamsheets'!$S$2:$Z$132,$A185,'13-14 Teamsheets'!$C$2:$C$132,Q$1)+GOALS('14-15 Teamsheets'!$S$2:$Z$136,$A185,'14-15 Teamsheets'!$C$2:$C$136,Q$1)) &amp; ")"</f>
        <v>0(0)</v>
      </c>
      <c r="S185" s="27">
        <f>Clean_sheet('08-09 Teamsheets'!$C$2:$H$92,$A185,Q$1)+Clean_sheet('09-10 Teamsheets'!$C$2:$H$98,$A185,Q$1)+Clean_sheet('10-11 Teamsheets'!$C$2:$H$107,$A185,Q$1)+Clean_sheet('11-12 Teamsheets'!$C$2:$H$119,$A185,Q$1)+Clean_sheet('12-13 Teamsheets'!$C$2:$H$126,$A185,Q$1)+Clean_sheet('13-14 Teamsheets'!$C$2:$H$132,$A185,Q$1)+Clean_sheet('14-15 Teamsheets'!$C$2:$H$136,$A185,Q$1)</f>
        <v>0</v>
      </c>
      <c r="T185" s="27" t="str">
        <f>(CARDS('08-09 Teamsheets'!$H$2:$Z$92,$A185,$CX$2,'08-09 Teamsheets'!$C$2:$C$92,Q$1)+CARDS('09-10 Teamsheets'!$H$2:$Z$98,$A185,$CX$2,'09-10 Teamsheets'!$C$2:$C$98,Q$1)+CARDS('10-11 Teamsheets'!$H$2:$Z$107,$A185,$CX$2,'10-11 Teamsheets'!$C$2:$C$107,Q$1)+CARDS('11-12 Teamsheets'!$H$2:$Z$119,$A185,$CX$2,'11-12 Teamsheets'!$C$2:$C$119,Q$1)+CARDS('12-13 Teamsheets'!$H$2:$Z$126,$A185,$CX$2,'12-13 Teamsheets'!$C$2:$C$126,Q$1)+CARDS('13-14 Teamsheets'!$H$2:$Z$132,$A185,$CX$2,'13-14 Teamsheets'!$C$2:$C$132,Q$1)+CARDS('14-15 Teamsheets'!$H$2:$Z$136,$A185,$CX$2,'14-15 Teamsheets'!$C$2:$C$136,Q$1)) &amp; "(" &amp; (CARDS('08-09 Teamsheets'!$H$2:$Z$92,$A185,$CX$3,'08-09 Teamsheets'!$C$2:$C$92,Q$1)+CARDS('09-10 Teamsheets'!$H$2:$Z$98,$A185,$CX$3,'09-10 Teamsheets'!$C$2:$C$98,Q$1)+CARDS('10-11 Teamsheets'!$H$2:$Z$107,$A185,$CX$3,'10-11 Teamsheets'!$C$2:$C$107,Q$1)+CARDS('11-12 Teamsheets'!$H$2:$Z$119,$A185,$CX$3,'11-12 Teamsheets'!$C$2:$C$119,Q$1)+CARDS('12-13 Teamsheets'!$H$2:$Z$126,$A185,$CX$3,'12-13 Teamsheets'!$C$2:$C$126,Q$1)+CARDS('13-14 Teamsheets'!$H$2:$Z$132,$A185,$CX$3,'13-14 Teamsheets'!$C$2:$C$132,Q$1)+CARDS('14-15 Teamsheets'!$H$2:$Z$136,$A185,$CX$3,'14-15 Teamsheets'!$C$2:$C$136,Q$1)) &amp; ")"</f>
        <v>0(0)</v>
      </c>
      <c r="U185" s="82">
        <f>MINS_PLAYED('08-09 Teamsheets'!$H$2:$R$92,$A185,'08-09 Teamsheets'!$C$2:$C$92,Q$1)+MINS_PLAYED('09-10 Teamsheets'!$H$2:$R$98,$A185,'09-10 Teamsheets'!$C$2:$C$98,Q$1)+ MINS_AS_SUB('08-09 Teamsheets'!$S$2:$Z$92,$A185,'08-09 Teamsheets'!$C$2:$C$92,Q$1)+ MINS_AS_SUB('09-10 Teamsheets'!$S$2:$Z$98,$A185,'09-10 Teamsheets'!$C$2:$C$98,Q$1)+MINS_PLAYED('10-11 Teamsheets'!$H$2:$R$107,$A185,'10-11 Teamsheets'!$C$2:$C$107,Q$1)+MINS_AS_SUB('10-11 Teamsheets'!$S$2:$Z$107,$A185,'10-11 Teamsheets'!$C$2:$C$107,Q$1)+MINS_PLAYED('11-12 Teamsheets'!$H$2:$R$119,$A185,'11-12 Teamsheets'!$C$2:$C$119,Q$1)+MINS_AS_SUB('11-12 Teamsheets'!$S$2:$Z$119,$A185,'11-12 Teamsheets'!$C$2:$C$119,Q$1)+MINS_PLAYED('12-13 Teamsheets'!$H$2:$R$126,$A185,'12-13 Teamsheets'!$C$2:$C$126,Q$1)+MINS_AS_SUB('12-13 Teamsheets'!$S$2:$Z$126,$A185,'12-13 Teamsheets'!$C$2:$C$126,Q$1)+MINS_PLAYED('13-14 Teamsheets'!$H$2:$R$132,$A185,'13-14 Teamsheets'!$C$2:$C$132,Q$1)+MINS_AS_SUB('13-14 Teamsheets'!$S$2:$Z$132,$A185,'13-14 Teamsheets'!$C$2:$C$132,Q$1)+MINS_PLAYED('14-15 Teamsheets'!$H$2:$R$136,$A185,'14-15 Teamsheets'!$C$2:$C$136,Q$1)+MINS_AS_SUB('14-15 Teamsheets'!$S$2:$Z$136,$A185,'14-15 Teamsheets'!$C$2:$C$136,Q$1)</f>
        <v>414</v>
      </c>
      <c r="V185" s="27" t="s">
        <v>1635</v>
      </c>
      <c r="W185" s="27" t="s">
        <v>1635</v>
      </c>
      <c r="X185" s="27">
        <v>0</v>
      </c>
      <c r="Y185" s="27" t="s">
        <v>1635</v>
      </c>
      <c r="Z185" s="82">
        <v>0</v>
      </c>
      <c r="AA185" s="27" t="s">
        <v>1635</v>
      </c>
      <c r="AB185" s="27" t="s">
        <v>1635</v>
      </c>
      <c r="AC185" s="27">
        <v>0</v>
      </c>
      <c r="AD185" s="27" t="s">
        <v>1635</v>
      </c>
      <c r="AE185" s="82">
        <v>0</v>
      </c>
      <c r="AF185" s="27" t="s">
        <v>1635</v>
      </c>
      <c r="AG185" s="27" t="s">
        <v>1635</v>
      </c>
      <c r="AH185" s="27">
        <v>0</v>
      </c>
      <c r="AI185" s="27" t="s">
        <v>1635</v>
      </c>
      <c r="AJ185" s="82">
        <v>0</v>
      </c>
      <c r="AK185" s="27" t="s">
        <v>1635</v>
      </c>
      <c r="AL185" s="27" t="s">
        <v>1635</v>
      </c>
      <c r="AM185" s="27">
        <v>0</v>
      </c>
      <c r="AN185" s="27" t="s">
        <v>1635</v>
      </c>
      <c r="AO185" s="82">
        <v>0</v>
      </c>
      <c r="AP185" s="27" t="s">
        <v>1635</v>
      </c>
      <c r="AQ185" s="27" t="s">
        <v>1635</v>
      </c>
      <c r="AR185" s="27">
        <v>0</v>
      </c>
      <c r="AS185" s="27" t="s">
        <v>1635</v>
      </c>
      <c r="AT185" s="82">
        <v>0</v>
      </c>
      <c r="AU185" s="27" t="s">
        <v>1635</v>
      </c>
      <c r="AV185" s="27" t="s">
        <v>1635</v>
      </c>
      <c r="AW185" s="27">
        <v>0</v>
      </c>
      <c r="AX185" s="27" t="s">
        <v>1635</v>
      </c>
      <c r="AY185" s="82">
        <v>0</v>
      </c>
      <c r="AZ185" s="27" t="str">
        <f>(APPS('07-08 Teamsheets'!$H$2:$R$88,$A185,'07-08 Teamsheets'!$C$2:$C$88,AZ$1)+APPS('11-12 Teamsheets'!$H$2:$R$119,$A185,'11-12 Teamsheets'!$C$2:$C$119,AZ$1)+APPS('12-13 Teamsheets'!$H$2:$R$126,$A185,'12-13 Teamsheets'!$C$2:$C$126,AZ$1)+APPS('13-14 Teamsheets'!$H$2:$R$132,$A185,'13-14 Teamsheets'!$C$2:$C$132,AZ$1)+APPS('14-15 Teamsheets'!$H$2:$R$136,$A185,'14-15 Teamsheets'!$C$2:$C$136,AZ$1)) &amp; "(" &amp; (SUBS('07-08 Teamsheets'!$S$2:$Z$88,$A185,'07-08 Teamsheets'!$C$2:$C$88,AZ$1)+SUBS('11-12 Teamsheets'!$S$2:$Z$119,$A185,'11-12 Teamsheets'!$C$2:$C$119,AZ$1)+SUBS('12-13 Teamsheets'!$S$2:$Z$126,$A185,'12-13 Teamsheets'!$C$2:$C$126,AZ$1)+SUBS('13-14 Teamsheets'!$S$2:$Z$132,$A185,'13-14 Teamsheets'!$C$2:$C$132,AZ$1)+SUBS('14-15 Teamsheets'!$S$2:$Z$136,$A185,'14-15 Teamsheets'!$C$2:$C$136,AZ$1)) &amp; ")"</f>
        <v>0(0)</v>
      </c>
      <c r="BA185" s="27" t="str">
        <f>(GOALS('07-08 Teamsheets'!$H$2:$R$88,$A185,'07-08 Teamsheets'!$C$2:$C$88,AZ$1)+GOALS('11-12 Teamsheets'!$H$2:$R$119,$A185,'11-12 Teamsheets'!$C$2:$C$119,AZ$1)+GOALS('12-13 Teamsheets'!$H$2:$R$126,$A185,'12-13 Teamsheets'!$C$2:$C$126,AZ$1)+GOALS('13-14 Teamsheets'!$H$2:$R$132,$A185,'13-14 Teamsheets'!$C$2:$C$132,AZ$1)+GOALS('14-15 Teamsheets'!$H$2:$R$136,$A185,'14-15 Teamsheets'!$C$2:$C$136,AZ$1)) &amp; "(" &amp; (GOALS('07-08 Teamsheets'!$S$2:$Z$88,$A185,'07-08 Teamsheets'!$C$2:$C$88,AZ$1)+GOALS('11-12 Teamsheets'!$S$2:$Z$119,$A185,'11-12 Teamsheets'!$C$2:$C$119,AZ$1)+GOALS('12-13 Teamsheets'!$S$2:$Z$126,$A185,'12-13 Teamsheets'!$C$2:$C$126,AZ$1)+GOALS('13-14 Teamsheets'!$S$2:$Z$132,$A185,'13-14 Teamsheets'!$C$2:$C$132,AZ$1)+GOALS('14-15 Teamsheets'!$S$2:$Z$136,$A185,'14-15 Teamsheets'!$C$2:$C$136,AZ$1)) &amp; ")"</f>
        <v>0(0)</v>
      </c>
      <c r="BB185" s="27">
        <f>Clean_sheet('07-08 Teamsheets'!$C$2:$H$92,$A185,AZ$1)+Clean_sheet('11-12 Teamsheets'!$C$2:$H$119,$A185,AZ$1)+Clean_sheet('12-13 Teamsheets'!$C$2:$H$126,$A185,AZ$1)+Clean_sheet('13-14 Teamsheets'!$C$2:$H$132,$A185,AZ$1)+Clean_sheet('14-15 Teamsheets'!$C$2:$H$136,$A185,AZ$1)</f>
        <v>0</v>
      </c>
      <c r="BC185" s="27" t="str">
        <f>(CARDS('07-08 Teamsheets'!$H$2:$Z$88,$A185,$CX$2,'07-08 Teamsheets'!$C$2:$C$88,AZ$1)+CARDS('11-12 Teamsheets'!$H$2:$Z$119,$A185,$CX$2,'11-12 Teamsheets'!$C$2:$C$119,AZ$1)+CARDS('12-13 Teamsheets'!$H$2:$Z$126,$A185,$CX$2,'12-13 Teamsheets'!$C$2:$C$126,AZ$1)+CARDS('13-14 Teamsheets'!$H$2:$Z$132,$A185,$CX$2,'13-14 Teamsheets'!$C$2:$C$132,AZ$1)+CARDS('14-15 Teamsheets'!$H$2:$Z$136,$A185,$CX$2,'14-15 Teamsheets'!$C$2:$C$136,AZ$1)) &amp; "(" &amp; (CARDS('07-08 Teamsheets'!$H$2:$Z$88,$A185,$CX$3,'07-08 Teamsheets'!$C$2:$C$88,AZ$1)+CARDS('11-12 Teamsheets'!$H$2:$Z$119,$A185,$CX$3,'11-12 Teamsheets'!$C$2:$C$119,AZ$1)+CARDS('12-13 Teamsheets'!$H$2:$Z$126,$A185,$CX$3,'12-13 Teamsheets'!$C$2:$C$126,AZ$1)+CARDS('13-14 Teamsheets'!$H$2:$Z$132,$A185,$CX$3,'13-14 Teamsheets'!$C$2:$C$132,AZ$1)+CARDS('14-15 Teamsheets'!$H$2:$Z$136,$A185,$CX$3,'14-15 Teamsheets'!$C$2:$C$136,AZ$1)) &amp; ")"</f>
        <v>0(0)</v>
      </c>
      <c r="BD185" s="82">
        <f>MINS_PLAYED('07-08 Teamsheets'!$H$2:$R$88,$A185,'07-08 Teamsheets'!$C$2:$C$88,AZ$1)+MINS_PLAYED('11-12 Teamsheets'!$H$2:$R$119,$A185,'11-12 Teamsheets'!$C$2:$C$119,AZ$1)+MINS_PLAYED('12-13 Teamsheets'!$H$2:$R$126,$A185,'12-13 Teamsheets'!$C$2:$C$126,AZ$1)+MINS_PLAYED('13-14 Teamsheets'!$H$2:$R$132,$A185,'13-14 Teamsheets'!$C$2:$C$132,AZ$1)+MINS_PLAYED('14-15 Teamsheets'!$H$2:$R$136,$A185,'14-15 Teamsheets'!$C$2:$C$136,AZ$1)+MINS_AS_SUB('07-08 Teamsheets'!$S$2:$Z$88,$A185,'07-08 Teamsheets'!$C$2:$C$88,AZ$1)+MINS_AS_SUB('11-12 Teamsheets'!$S$2:$Z$119,$A185,'11-12 Teamsheets'!$C$2:$C$119,AZ$1)+MINS_AS_SUB('12-13 Teamsheets'!$S$2:$Z$126,$A185,'12-13 Teamsheets'!$C$2:$C$126,AZ$1)+MINS_AS_SUB('13-14 Teamsheets'!$S$2:$Z$132,$A185,'13-14 Teamsheets'!$C$2:$C$132,AZ$1)+MINS_AS_SUB('14-15 Teamsheets'!$S$2:$Z$136,$A185,'14-15 Teamsheets'!$C$2:$C$136,AZ$1)</f>
        <v>0</v>
      </c>
      <c r="BE185" s="27" t="str">
        <f>(APPS('08-09 Teamsheets'!$H$2:$R$92,$A185,'08-09 Teamsheets'!$C$2:$C$92,BE$1)+APPS('09-10 Teamsheets'!$H$2:$R$98,$A185,'09-10 Teamsheets'!$C$2:$C$98,BE$1)+APPS('10-11 Teamsheets'!$H$2:$R$107,$A185,'10-11 Teamsheets'!$C$2:$C$107,BE$1)+APPS('11-12 Teamsheets'!$H$2:$R$119,$A185,'11-12 Teamsheets'!$C$2:$C$119,BE$1)+APPS('12-13 Teamsheets'!$H$2:$R$126,$A185,'12-13 Teamsheets'!$C$2:$C$126,BE$1)+APPS('13-14 Teamsheets'!$H$2:$R$132,$A185,'13-14 Teamsheets'!$C$2:$C$132,BE$1)+APPS('14-15 Teamsheets'!$H$2:$R$136,$A185,'14-15 Teamsheets'!$C$2:$C$136,BE$1)) &amp; "(" &amp; (SUBS('08-09 Teamsheets'!$S$2:$Z$92,$A185,'08-09 Teamsheets'!$C$2:$C$92,BE$1)+SUBS('09-10 Teamsheets'!$S$2:$Z$98,$A185,'09-10 Teamsheets'!$C$2:$C$98,BE$1)+SUBS('10-11 Teamsheets'!$S$2:$Z$107,$A185,'10-11 Teamsheets'!$C$2:$C$107,BE$1)+SUBS('11-12 Teamsheets'!$S$2:$Z$119,$A185,'11-12 Teamsheets'!$C$2:$C$119,BE$1)+SUBS('12-13 Teamsheets'!$S$2:$Z$126,$A185,'12-13 Teamsheets'!$C$2:$C$126,BE$1)+SUBS('13-14 Teamsheets'!$S$2:$Z$132,$A185,'13-14 Teamsheets'!$C$2:$C$132,BE$1)+SUBS('14-15 Teamsheets'!$S$2:$Z$136,$A185,'14-15 Teamsheets'!$C$2:$C$136,BE$1)) &amp; ")"</f>
        <v>0(0)</v>
      </c>
      <c r="BF185" s="27" t="str">
        <f>(GOALS('08-09 Teamsheets'!$H$2:$R$92,$A185,'08-09 Teamsheets'!$C$2:$C$92,BE$1)+GOALS('09-10 Teamsheets'!$H$2:$R$98,$A185,'09-10 Teamsheets'!$C$2:$C$98,BE$1)+GOALS('10-11 Teamsheets'!$H$2:$R$107,$A185,'10-11 Teamsheets'!$C$2:$C$107,BE$1)+GOALS('11-12 Teamsheets'!$H$2:$R$119,$A185,'11-12 Teamsheets'!$C$2:$C$119,BE$1)+GOALS('12-13 Teamsheets'!$H$2:$R$126,$A185,'12-13 Teamsheets'!$C$2:$C$126,BE$1)+GOALS('13-14 Teamsheets'!$H$2:$R$132,$A185,'13-14 Teamsheets'!$C$2:$C$132,BE$1)+GOALS('14-15 Teamsheets'!$H$2:$R$136,$A185,'14-15 Teamsheets'!$C$2:$C$136,BE$1)) &amp; "(" &amp; (GOALS('08-09 Teamsheets'!$S$2:$Z$92,$A185,'08-09 Teamsheets'!$C$2:$C$92,BE$1)+GOALS('09-10 Teamsheets'!$S$2:$Z$98,$A185,'09-10 Teamsheets'!$C$2:$C$98,BE$1)+GOALS('10-11 Teamsheets'!$S$2:$Z$107,$A185,'10-11 Teamsheets'!$C$2:$C$107,BE$1)+GOALS('11-12 Teamsheets'!$S$2:$Z$119,$A185,'11-12 Teamsheets'!$C$2:$C$119,BE$1)+GOALS('12-13 Teamsheets'!$S$2:$Z$126,$A185,'12-13 Teamsheets'!$C$2:$C$126,BE$1)+GOALS('13-14 Teamsheets'!$S$2:$Z$132,$A185,'13-14 Teamsheets'!$C$2:$C$132,BE$1)+GOALS('14-15 Teamsheets'!$S$2:$Z$136,$A185,'14-15 Teamsheets'!$C$2:$C$136,BE$1)) &amp; ")"</f>
        <v>0(0)</v>
      </c>
      <c r="BG185" s="27">
        <f>Clean_sheet('08-09 Teamsheets'!$C$2:$H$92,$A185,BE$1)+Clean_sheet('09-10 Teamsheets'!$C$2:$H$98,$A185,BE$1)+Clean_sheet('10-11 Teamsheets'!$C$2:$H$107,$A185,BE$1)+Clean_sheet('11-12 Teamsheets'!$C$2:$H$119,$A185,BE$1)+Clean_sheet('12-13 Teamsheets'!$C$2:$H$126,$A185,BE$1)+Clean_sheet('13-14 Teamsheets'!$C$2:$H$132,$A185,BE$1)+Clean_sheet('14-15 Teamsheets'!$C$2:$H$136,$A185,BE$1)</f>
        <v>0</v>
      </c>
      <c r="BH185" s="27" t="str">
        <f>(CARDS('08-09 Teamsheets'!$H$2:$Z$92,$A185,$CX$2,'08-09 Teamsheets'!$C$2:$C$92,BE$1)+CARDS('09-10 Teamsheets'!$H$2:$Z$98,$A185,$CX$2,'09-10 Teamsheets'!$C$2:$C$98,BE$1)+CARDS('10-11 Teamsheets'!$H$2:$Z$107,$A185,$CX$2,'10-11 Teamsheets'!$C$2:$C$107,BE$1)+CARDS('11-12 Teamsheets'!$H$2:$Z$119,$A185,$CX$2,'11-12 Teamsheets'!$C$2:$C$119,BE$1)+CARDS('12-13 Teamsheets'!$H$2:$Z$126,$A185,$CX$2,'12-13 Teamsheets'!$C$2:$C$126,BE$1)+CARDS('13-14 Teamsheets'!$H$2:$Z$132,$A185,$CX$2,'13-14 Teamsheets'!$C$2:$C$132,BE$1)+CARDS('14-15 Teamsheets'!$H$2:$Z$136,$A185,$CX$2,'14-15 Teamsheets'!$C$2:$C$136,BE$1)) &amp; "(" &amp; (CARDS('08-09 Teamsheets'!$H$2:$Z$92,$A185,$CX$3,'08-09 Teamsheets'!$C$2:$C$92,BE$1)+CARDS('09-10 Teamsheets'!$H$2:$Z$98,$A185,$CX$3,'09-10 Teamsheets'!$C$2:$C$98,BE$1)+CARDS('10-11 Teamsheets'!$H$2:$Z$107,$A185,$CX$3,'10-11 Teamsheets'!$C$2:$C$107,BE$1)+CARDS('11-12 Teamsheets'!$H$2:$Z$119,$A185,$CX$3,'11-12 Teamsheets'!$C$2:$C$119,BE$1)+CARDS('12-13 Teamsheets'!$H$2:$Z$126,$A185,$CX$3,'12-13 Teamsheets'!$C$2:$C$126,BE$1)+CARDS('13-14 Teamsheets'!$H$2:$Z$132,$A185,$CX$3,'13-14 Teamsheets'!$C$2:$C$132,BE$1)+CARDS('14-15 Teamsheets'!$H$2:$Z$136,$A185,$CX$3,'14-15 Teamsheets'!$C$2:$C$136,BE$1)) &amp; ")"</f>
        <v>0(0)</v>
      </c>
      <c r="BI185" s="82">
        <f>MINS_PLAYED('08-09 Teamsheets'!$H$2:$R$92,$A185,'08-09 Teamsheets'!$C$2:$C$92,BE$1)+MINS_PLAYED('09-10 Teamsheets'!$H$2:$R$98,$A185,'09-10 Teamsheets'!$C$2:$C$98,BE$1)+ MINS_AS_SUB('08-09 Teamsheets'!$S$2:$Z$92,$A185,'08-09 Teamsheets'!$C$2:$C$92,BE$1)+ MINS_AS_SUB('09-10 Teamsheets'!$S$2:$Z$98,$A185,'09-10 Teamsheets'!$C$2:$C$98,BE$1)+MINS_PLAYED('10-11 Teamsheets'!$H$2:$R$107,$A185,'10-11 Teamsheets'!$C$2:$C$107,BE$1)+MINS_AS_SUB('10-11 Teamsheets'!$S$2:$Z$107,$A185,'10-11 Teamsheets'!$C$2:$C$107,BE$1)+MINS_PLAYED('11-12 Teamsheets'!$H$2:$R$119,$A185,'11-12 Teamsheets'!$C$2:$C$119,BE$1)+MINS_AS_SUB('11-12 Teamsheets'!$S$2:$Z$119,$A185,'11-12 Teamsheets'!$C$2:$C$119,BE$1)+MINS_PLAYED('12-13 Teamsheets'!$H$2:$R$126,$A185,'12-13 Teamsheets'!$C$2:$C$126,BE$1)+MINS_AS_SUB('12-13 Teamsheets'!$S$2:$Z$126,$A185,'12-13 Teamsheets'!$C$2:$C$126,BE$1)+MINS_PLAYED('13-14 Teamsheets'!$H$2:$R$132,$A185,'13-14 Teamsheets'!$C$2:$C$132,BE$1)+MINS_AS_SUB('13-14 Teamsheets'!$S$2:$Z$132,$A185,'13-14 Teamsheets'!$C$2:$C$132,BE$1)+MINS_PLAYED('14-15 Teamsheets'!$H$2:$R$136,$A185,'14-15 Teamsheets'!$C$2:$C$136,BE$1)+MINS_AS_SUB('14-15 Teamsheets'!$S$2:$Z$136,$A185,'14-15 Teamsheets'!$C$2:$C$136,BE$1)</f>
        <v>0</v>
      </c>
      <c r="BJ185" s="27" t="str">
        <f>(APPS('07-08 Teamsheets'!$H$2:$R$88,$A185,'07-08 Teamsheets'!$C$2:$C$88,BJ$1)+APPS('08-09 Teamsheets'!$H$2:$R$92,$A185,'08-09 Teamsheets'!$C$2:$C$92,BJ$1)+APPS('09-10 Teamsheets'!$H$2:$R$98,$A185,'09-10 Teamsheets'!$C$2:$C$98,BJ$1)+APPS('10-11 Teamsheets'!$H$2:$R$106,$A185,'10-11 Teamsheets'!$C$2:$C$106,BJ$1)+APPS('11-12 Teamsheets'!$H$2:$R$119,$A185,'11-12 Teamsheets'!$C$2:$C$119,BJ$1)+APPS('12-13 Teamsheets'!$H$2:$R$126,$A185,'12-13 Teamsheets'!$C$2:$C$126,BJ$1)+APPS('13-14 Teamsheets'!$H$2:$R$132,$A185,'13-14 Teamsheets'!$C$2:$C$132,BJ$1)+APPS('14-15 Teamsheets'!$H$2:$R$136,$A185,'14-15 Teamsheets'!$C$2:$C$136,BJ$1)) &amp; "(" &amp; (SUBS('07-08 Teamsheets'!$S$2:$Z$88,$A185,'07-08 Teamsheets'!$C$2:$C$88,BJ$1)+SUBS('08-09 Teamsheets'!$S$2:$Z$92,$A185,'08-09 Teamsheets'!$C$2:$C$92,BJ$1)+SUBS('09-10 Teamsheets'!$S$2:$Z$98,$A185,'09-10 Teamsheets'!$C$2:$C$98,BJ$1)+SUBS('10-11 Teamsheets'!$S$2:$Z$106,$A185,'10-11 Teamsheets'!$C$2:$C$106,BJ$1)+SUBS('11-12 Teamsheets'!$S$2:$Z$119,$A185,'11-12 Teamsheets'!$C$2:$C$119,BJ$1)+SUBS('12-13 Teamsheets'!$S$2:$Z$126,$A185,'12-13 Teamsheets'!$C$2:$C$126,BJ$1)+SUBS('13-14 Teamsheets'!$S$2:$Z$132,$A185,'13-14 Teamsheets'!$C$2:$C$132,BJ$1)+SUBS('14-15 Teamsheets'!$S$2:$Z$136,$A185,'14-15 Teamsheets'!$C$2:$C$136,BJ$1)) &amp; ")"</f>
        <v>0(0)</v>
      </c>
      <c r="BK185" s="27" t="str">
        <f>(GOALS('07-08 Teamsheets'!$H$2:$R$88,$A185,'07-08 Teamsheets'!$C$2:$C$88,BJ$1)+GOALS('08-09 Teamsheets'!$H$2:$R$92,$A185,'08-09 Teamsheets'!$C$2:$C$92,BJ$1)+GOALS('09-10 Teamsheets'!$H$2:$R$98,$A185,'09-10 Teamsheets'!$C$2:$C$98,BJ$1)+GOALS('10-11 Teamsheets'!$H$2:$R$106,$A185,'10-11 Teamsheets'!$C$2:$C$106,BJ$1)+GOALS('11-12 Teamsheets'!$H$2:$R$119,$A185,'11-12 Teamsheets'!$C$2:$C$119,BJ$1)+GOALS('12-13 Teamsheets'!$H$2:$R$126,$A185,'12-13 Teamsheets'!$C$2:$C$126,BJ$1)+GOALS('13-14 Teamsheets'!$H$2:$R$132,$A185,'13-14 Teamsheets'!$C$2:$C$132,BJ$1)+GOALS('14-15 Teamsheets'!$H$2:$R$136,$A185,'14-15 Teamsheets'!$C$2:$C$136,BJ$1)) &amp; "(" &amp; (GOALS('07-08 Teamsheets'!$S$2:$Z$88,$A185,'07-08 Teamsheets'!$C$2:$C$88,BJ$1)+GOALS('08-09 Teamsheets'!$S$2:$Z$92,$A185,'08-09 Teamsheets'!$C$2:$C$92,BJ$1)+GOALS('09-10 Teamsheets'!$S$2:$Z$98,$A185,'09-10 Teamsheets'!$C$2:$C$98,BJ$1)+GOALS('10-11 Teamsheets'!$S$2:$Z$106,$A185,'10-11 Teamsheets'!$C$2:$C$106,BJ$1)+GOALS('11-12 Teamsheets'!$S$2:$Z$119,$A185,'11-12 Teamsheets'!$C$2:$C$119,BJ$1)+GOALS('12-13 Teamsheets'!$S$2:$Z$126,$A185,'12-13 Teamsheets'!$C$2:$C$126,BJ$1)+GOALS('13-14 Teamsheets'!$S$2:$Z$132,$A185,'13-14 Teamsheets'!$C$2:$C$132,BJ$1)+GOALS('14-15 Teamsheets'!$S$2:$Z$136,$A185,'14-15 Teamsheets'!$C$2:$C$136,BJ$1)) &amp; ")"</f>
        <v>0(0)</v>
      </c>
      <c r="BL185" s="27">
        <f>Clean_sheet('07-08 Teamsheets'!$C$2:$H$92,$A185,BJ$1)+Clean_sheet('08-09 Teamsheets'!$C$2:$H$92,$A185,BJ$1)+Clean_sheet('09-10 Teamsheets'!$C$2:$H$98,$A185,BJ$1)+Clean_sheet('10-11 Teamsheets'!$C$2:$H$106,$A185,BJ$1)+Clean_sheet('11-12 Teamsheets'!$C$2:$H$119,$A185,BJ$1)+Clean_sheet('12-13 Teamsheets'!$C$2:$H$126,$A185,BJ$1)+Clean_sheet('13-14 Teamsheets'!$C$2:$H$132,$A185,BJ$1)+Clean_sheet('14-15 Teamsheets'!$C$2:$H$136,$A185,BJ$1)</f>
        <v>0</v>
      </c>
      <c r="BM185" s="27" t="str">
        <f>(CARDS('07-08 Teamsheets'!$H$2:$Z$88,$A185,$CX$2,'07-08 Teamsheets'!$C$2:$C$88,BJ$1)+CARDS('08-09 Teamsheets'!$H$2:$Z$92,$A185,$CX$2,'08-09 Teamsheets'!$C$2:$C$92,BJ$1)+CARDS('09-10 Teamsheets'!$H$2:$Z$98,$A185,$CX$2,'09-10 Teamsheets'!$C$2:$C$98,BJ$1)+CARDS('10-11 Teamsheets'!$H$2:$Z$106,$A185,$CX$2,'10-11 Teamsheets'!$C$2:$C$106,BJ$1)+CARDS('11-12 Teamsheets'!$H$2:$Z$119,$A185,$CX$2,'11-12 Teamsheets'!$C$2:$C$119,BJ$1)+CARDS('12-13 Teamsheets'!$H$2:$Z$126,$A185,$CX$2,'12-13 Teamsheets'!$C$2:$C$126,BJ$1)+CARDS('13-14 Teamsheets'!$H$2:$Z$132,$A185,$CX$2,'13-14 Teamsheets'!$C$2:$C$132,BJ$1)+CARDS('14-15 Teamsheets'!$H$2:$Z$136,$A185,$CX$2,'14-15 Teamsheets'!$C$2:$C$136,BJ$1)) &amp; "(" &amp; (CARDS('07-08 Teamsheets'!$H$2:$Z$88,$A185,$CX$3,'07-08 Teamsheets'!$C$2:$C$88,BJ$1)+CARDS('08-09 Teamsheets'!$H$2:$Z$92,$A185,$CX$3,'08-09 Teamsheets'!$C$2:$C$92,BJ$1)+CARDS('09-10 Teamsheets'!$H$2:$Z$98,$A185,$CX$3,'09-10 Teamsheets'!$C$2:$C$98,BJ$1)+CARDS('10-11 Teamsheets'!$H$2:$Z$106,$A185,$CX$3,'10-11 Teamsheets'!$C$2:$C$106,BJ$1)+CARDS('11-12 Teamsheets'!$H$2:$Z$119,$A185,$CX$3,'11-12 Teamsheets'!$C$2:$C$119,BJ$1)+CARDS('12-13 Teamsheets'!$H$2:$Z$126,$A185,$CX$3,'12-13 Teamsheets'!$C$2:$C$126,BJ$1)+CARDS('13-14 Teamsheets'!$H$2:$Z$132,$A185,$CX$3,'13-14 Teamsheets'!$C$2:$C$132,BJ$1)+CARDS('14-15 Teamsheets'!$H$2:$Z$136,$A185,$CX$3,'14-15 Teamsheets'!$C$2:$C$136,BJ$1)) &amp; ")"</f>
        <v>0(0)</v>
      </c>
      <c r="BN185" s="82">
        <f>MINS_PLAYED('07-08 Teamsheets'!$H$2:$R$88,$A185,'07-08 Teamsheets'!$C$2:$C$88,BJ$1)+MINS_PLAYED('08-09 Teamsheets'!$H$2:$R$92,$A185,'08-09 Teamsheets'!$C$2:$C$92,BJ$1)+MINS_PLAYED('09-10 Teamsheets'!$H$2:$R$98,$A185,'09-10 Teamsheets'!$C$2:$C$98,BJ$1)+MINS_PLAYED('10-11 Teamsheets'!$H$2:$R$106,$A185,'10-11 Teamsheets'!$C$2:$C$106,BJ$1)+MINS_PLAYED('11-12 Teamsheets'!$H$2:$R$119,$A185,'11-12 Teamsheets'!$C$2:$C$119,BJ$1)+MINS_PLAYED('12-13 Teamsheets'!$H$2:$R$126,$A185,'12-13 Teamsheets'!$C$2:$C$126,BJ$1)+MINS_PLAYED('13-14 Teamsheets'!$H$2:$R$132,$A185,'13-14 Teamsheets'!$C$2:$C$132,BJ$1)+MINS_PLAYED('14-15 Teamsheets'!$H$2:$R$136,$A185,'14-15 Teamsheets'!$C$2:$C$136,BJ$1)+MINS_AS_SUB('07-08 Teamsheets'!$S$2:$Z$88,$A185,'07-08 Teamsheets'!$C$2:$C$88,BJ$1)+MINS_AS_SUB('08-09 Teamsheets'!$S$2:$Z$92,$A185,'08-09 Teamsheets'!$C$2:$C$92,BJ$1)+MINS_AS_SUB('09-10 Teamsheets'!$S$2:$Z$98,$A185,'09-10 Teamsheets'!$C$2:$C$98,BJ$1)+MINS_AS_SUB('10-11 Teamsheets'!$S$2:$Z$106,$A185,'10-11 Teamsheets'!$C$2:$C$106,BJ$1)+MINS_AS_SUB('11-12 Teamsheets'!$S$2:$Z$119,$A185,'11-12 Teamsheets'!$C$2:$C$119,BJ$1)+MINS_AS_SUB('12-13 Teamsheets'!$S$2:$Z$126,$A185,'12-13 Teamsheets'!$C$2:$C$126,BJ$1)+MINS_AS_SUB('13-14 Teamsheets'!$S$2:$Z$132,$A185,'13-14 Teamsheets'!$C$2:$C$132,BJ$1)+MINS_AS_SUB('14-15 Teamsheets'!$S$2:$Z$136,$A185,'14-15 Teamsheets'!$C$2:$C$136,BJ$1)</f>
        <v>0</v>
      </c>
      <c r="BO185" s="27" t="str">
        <f>(APPS('07-08 Teamsheets'!$H$2:$R$88,$A185,'07-08 Teamsheets'!$C$2:$C$88,BO$1)+APPS('08-09 Teamsheets'!$H$2:$R$92,$A185,'08-09 Teamsheets'!$C$2:$C$92,BO$1)+APPS('09-10 Teamsheets'!$H$2:$R$98,$A185,'09-10 Teamsheets'!$C$2:$C$98,BO$1)+APPS('10-11 Teamsheets'!$H$2:$R$106,$A185,'10-11 Teamsheets'!$C$2:$C$106,BO$1)+APPS('11-12 Teamsheets'!$H$2:$R$119,$A185,'11-12 Teamsheets'!$C$2:$C$119,BO$1)+APPS('12-13 Teamsheets'!$H$2:$R$126,$A185,'12-13 Teamsheets'!$C$2:$C$126,BO$1)+APPS('13-14 Teamsheets'!$H$2:$R$132,$A185,'13-14 Teamsheets'!$C$2:$C$132,BO$1)+APPS('14-15 Teamsheets'!$H$2:$R$136,$A185,'14-15 Teamsheets'!$C$2:$C$136,BO$1)) &amp; "(" &amp; (SUBS('07-08 Teamsheets'!$S$2:$Z$88,$A185,'07-08 Teamsheets'!$C$2:$C$88,BO$1)+SUBS('08-09 Teamsheets'!$S$2:$Z$92,$A185,'08-09 Teamsheets'!$C$2:$C$92,BO$1)+SUBS('09-10 Teamsheets'!$S$2:$Z$98,$A185,'09-10 Teamsheets'!$C$2:$C$98,BO$1)+SUBS('10-11 Teamsheets'!$S$2:$Z$106,$A185,'10-11 Teamsheets'!$C$2:$C$106,BO$1)+SUBS('11-12 Teamsheets'!$S$2:$Z$119,$A185,'11-12 Teamsheets'!$C$2:$C$119,BO$1)+SUBS('12-13 Teamsheets'!$S$2:$Z$126,$A185,'12-13 Teamsheets'!$C$2:$C$126,BO$1)+SUBS('13-14 Teamsheets'!$S$2:$Z$132,$A185,'13-14 Teamsheets'!$C$2:$C$132,BO$1)+SUBS('14-15 Teamsheets'!$S$2:$Z$136,$A185,'14-15 Teamsheets'!$C$2:$C$136,BO$1)) &amp; ")"</f>
        <v>0(0)</v>
      </c>
      <c r="BP185" s="27" t="str">
        <f>(GOALS('07-08 Teamsheets'!$H$2:$R$88,$A185,'07-08 Teamsheets'!$C$2:$C$88,BO$1)+GOALS('08-09 Teamsheets'!$H$2:$R$92,$A185,'08-09 Teamsheets'!$C$2:$C$92,BO$1)+GOALS('09-10 Teamsheets'!$H$2:$R$98,$A185,'09-10 Teamsheets'!$C$2:$C$98,BO$1)+GOALS('10-11 Teamsheets'!$H$2:$R$106,$A185,'10-11 Teamsheets'!$C$2:$C$106,BO$1)+GOALS('11-12 Teamsheets'!$H$2:$R$119,$A185,'11-12 Teamsheets'!$C$2:$C$119,BO$1)+GOALS('12-13 Teamsheets'!$H$2:$R$126,$A185,'12-13 Teamsheets'!$C$2:$C$126,BO$1)+GOALS('13-14 Teamsheets'!$H$2:$R$132,$A185,'13-14 Teamsheets'!$C$2:$C$132,BO$1)+GOALS('14-15 Teamsheets'!$H$2:$R$136,$A185,'14-15 Teamsheets'!$C$2:$C$136,BO$1)) &amp; "(" &amp; (GOALS('07-08 Teamsheets'!$S$2:$Z$88,$A185,'07-08 Teamsheets'!$C$2:$C$88,BO$1)+GOALS('08-09 Teamsheets'!$S$2:$Z$92,$A185,'08-09 Teamsheets'!$C$2:$C$92,BO$1)+GOALS('09-10 Teamsheets'!$S$2:$Z$98,$A185,'09-10 Teamsheets'!$C$2:$C$98,BO$1)+GOALS('10-11 Teamsheets'!$S$2:$Z$106,$A185,'10-11 Teamsheets'!$C$2:$C$106,BO$1)+GOALS('11-12 Teamsheets'!$S$2:$Z$119,$A185,'11-12 Teamsheets'!$C$2:$C$119,BO$1)+GOALS('12-13 Teamsheets'!$S$2:$Z$126,$A185,'12-13 Teamsheets'!$C$2:$C$126,BO$1)+GOALS('13-14 Teamsheets'!$S$2:$Z$132,$A185,'13-14 Teamsheets'!$C$2:$C$132,BO$1)+GOALS('14-15 Teamsheets'!$S$2:$Z$136,$A185,'14-15 Teamsheets'!$C$2:$C$136,BO$1)) &amp; ")"</f>
        <v>0(0)</v>
      </c>
      <c r="BQ185" s="27">
        <f>Clean_sheet('07-08 Teamsheets'!$C$2:$H$92,$A185,BO$1)+Clean_sheet('08-09 Teamsheets'!$C$2:$H$92,$A185,BO$1)+Clean_sheet('09-10 Teamsheets'!$C$2:$H$98,$A185,BO$1)+Clean_sheet('10-11 Teamsheets'!$C$2:$H$106,$A185,BO$1)+Clean_sheet('11-12 Teamsheets'!$C$2:$H$119,$A185,BO$1)+Clean_sheet('12-13 Teamsheets'!$C$2:$H$126,$A185,BO$1)+Clean_sheet('13-14 Teamsheets'!$C$2:$H$132,$A185,BO$1)+Clean_sheet('14-15 Teamsheets'!$C$2:$H$136,$A185,BO$1)</f>
        <v>0</v>
      </c>
      <c r="BR185" s="27" t="str">
        <f>(CARDS('07-08 Teamsheets'!$H$2:$Z$88,$A185,$CX$2,'07-08 Teamsheets'!$C$2:$C$88,BO$1)+CARDS('08-09 Teamsheets'!$H$2:$Z$92,$A185,$CX$2,'08-09 Teamsheets'!$C$2:$C$92,BO$1)+CARDS('09-10 Teamsheets'!$H$2:$Z$98,$A185,$CX$2,'09-10 Teamsheets'!$C$2:$C$98,BO$1)+CARDS('10-11 Teamsheets'!$H$2:$Z$106,$A185,$CX$2,'10-11 Teamsheets'!$C$2:$C$106,BO$1)+CARDS('11-12 Teamsheets'!$H$2:$Z$119,$A185,$CX$2,'11-12 Teamsheets'!$C$2:$C$119,BO$1)+CARDS('12-13 Teamsheets'!$H$2:$Z$126,$A185,$CX$2,'12-13 Teamsheets'!$C$2:$C$126,BO$1)+CARDS('13-14 Teamsheets'!$H$2:$Z$132,$A185,$CX$2,'13-14 Teamsheets'!$C$2:$C$132,BO$1)+CARDS('14-15 Teamsheets'!$H$2:$Z$136,$A185,$CX$2,'14-15 Teamsheets'!$C$2:$C$136,BO$1)) &amp; "(" &amp; (CARDS('07-08 Teamsheets'!$H$2:$Z$88,$A185,$CX$3,'07-08 Teamsheets'!$C$2:$C$88,BO$1)+CARDS('08-09 Teamsheets'!$H$2:$Z$92,$A185,$CX$3,'08-09 Teamsheets'!$C$2:$C$92,BO$1)+CARDS('09-10 Teamsheets'!$H$2:$Z$98,$A185,$CX$3,'09-10 Teamsheets'!$C$2:$C$98,BO$1)+CARDS('10-11 Teamsheets'!$H$2:$Z$106,$A185,$CX$3,'10-11 Teamsheets'!$C$2:$C$106,BO$1)+CARDS('11-12 Teamsheets'!$H$2:$Z$119,$A185,$CX$3,'11-12 Teamsheets'!$C$2:$C$119,BO$1)+CARDS('12-13 Teamsheets'!$H$2:$Z$126,$A185,$CX$3,'12-13 Teamsheets'!$C$2:$C$126,BO$1)+CARDS('13-14 Teamsheets'!$H$2:$Z$132,$A185,$CX$3,'13-14 Teamsheets'!$C$2:$C$132,BO$1)+CARDS('14-15 Teamsheets'!$H$2:$Z$136,$A185,$CX$3,'14-15 Teamsheets'!$C$2:$C$136,BO$1)) &amp; ")"</f>
        <v>0(0)</v>
      </c>
      <c r="BS185" s="82">
        <f>MINS_PLAYED('07-08 Teamsheets'!$H$2:$R$88,$A185,'07-08 Teamsheets'!$C$2:$C$88,BO$1)+MINS_PLAYED('08-09 Teamsheets'!$H$2:$R$92,$A185,'08-09 Teamsheets'!$C$2:$C$92,BO$1)+MINS_PLAYED('09-10 Teamsheets'!$H$2:$R$98,$A185,'09-10 Teamsheets'!$C$2:$C$98,BO$1)+MINS_PLAYED('10-11 Teamsheets'!$H$2:$R$106,$A185,'10-11 Teamsheets'!$C$2:$C$106,BO$1)+MINS_PLAYED('11-12 Teamsheets'!$H$2:$R$119,$A185,'11-12 Teamsheets'!$C$2:$C$119,BO$1)+MINS_PLAYED('12-13 Teamsheets'!$H$2:$R$126,$A185,'12-13 Teamsheets'!$C$2:$C$126,BO$1)+MINS_PLAYED('13-14 Teamsheets'!$H$2:$R$132,$A185,'13-14 Teamsheets'!$C$2:$C$132,BO$1)+MINS_PLAYED('14-15 Teamsheets'!$H$2:$R$136,$A185,'14-15 Teamsheets'!$C$2:$C$136,BO$1)+MINS_AS_SUB('07-08 Teamsheets'!$S$2:$Z$88,$A185,'07-08 Teamsheets'!$C$2:$C$88,BO$1)+MINS_AS_SUB('08-09 Teamsheets'!$S$2:$Z$92,$A185,'08-09 Teamsheets'!$C$2:$C$92,BO$1)+MINS_AS_SUB('09-10 Teamsheets'!$S$2:$Z$98,$A185,'09-10 Teamsheets'!$C$2:$C$98,BO$1)+MINS_AS_SUB('10-11 Teamsheets'!$S$2:$Z$106,$A185,'10-11 Teamsheets'!$C$2:$C$106,BO$1)+MINS_AS_SUB('11-12 Teamsheets'!$S$2:$Z$119,$A185,'11-12 Teamsheets'!$C$2:$C$119,BO$1)+MINS_AS_SUB('12-13 Teamsheets'!$S$2:$Z$126,$A185,'12-13 Teamsheets'!$C$2:$C$126,BO$1)+MINS_AS_SUB('13-14 Teamsheets'!$S$2:$Z$132,$A185,'13-14 Teamsheets'!$C$2:$C$132,BO$1)+MINS_AS_SUB('14-15 Teamsheets'!$S$2:$Z$136,$A185,'14-15 Teamsheets'!$C$2:$C$136,BO$1)</f>
        <v>0</v>
      </c>
      <c r="BT185" s="71">
        <f>APPS('05-06 Teamsheets'!$H$2:$R$71,$A185,'05-06 Teamsheets'!$C$2:$C$71,B$1)+SUBS('05-06 Teamsheets'!$S$2:$W$71,$A185,'05-06 Teamsheets'!$C$2:$C$71,B$1)+APPS('06-07 Teamsheets'!$H$2:$R$83,$A185,'06-07 Teamsheets'!$C$2:$C$83,G$1)+SUBS('06-07 Teamsheets'!$S$2:$Z$83,$A185,'06-07 Teamsheets'!$C$2:$C$83,G$1)+APPS('07-08 Teamsheets'!$H$2:$R$88,$A185,'07-08 Teamsheets'!$C$2:$C$88,L$1)+SUBS('07-08 Teamsheets'!$S$2:$Z$88,$A185,'07-08 Teamsheets'!$C$2:$C$88,L$1)+APPS('08-09 Teamsheets'!$H$2:$R$92,$A185,'08-09 Teamsheets'!$C$2:$C$92,Q$1)+SUBS('08-09 Teamsheets'!$S$2:$Z$92,$A185,'08-09 Teamsheets'!$C$2:$C$92,Q$1)+APPS('09-10 Teamsheets'!$H$2:$R$98,$A185,'09-10 Teamsheets'!$C$2:$C$98,Q$1)+SUBS('09-10 Teamsheets'!$S$2:$Z$98,$A185,'09-10 Teamsheets'!$C$2:$C$98,Q$1)+APPS('10-11 Teamsheets'!$H$2:$R$107,$A185,'10-11 Teamsheets'!$C$2:$C$107,Q$1)+SUBS('10-11 Teamsheets'!$S$2:$Z$107,$A185,'10-11 Teamsheets'!$C$2:$C$107,Q$1)+APPS('11-12 Teamsheets'!$H$2:$R$119,$A185,'11-12 Teamsheets'!$C$2:$C$119,Q$1)+SUBS('11-12 Teamsheets'!$S$2:$Z$119,$A185,'11-12 Teamsheets'!$C$2:$C$119,Q$1)+APPS('12-13 Teamsheets'!$H$2:$R$126,$A185,'12-13 Teamsheets'!$C$2:$C$126,Q$1)+SUBS('12-13 Teamsheets'!$S$2:$Z$126,$A185,'12-13 Teamsheets'!$C$2:$C$126,Q$1)+APPS('13-14 Teamsheets'!$H$2:$R$132,$A185,'13-14 Teamsheets'!$C$2:$C$132,Q$1)+SUBS('13-14 Teamsheets'!$S$2:$Z$132,$A185,'13-14 Teamsheets'!$C$2:$C$132,Q$1)+APPS('14-15 Teamsheets'!$H$2:$R$136,$A185,'14-15 Teamsheets'!$C$2:$C$136,Q$1)+SUBS('14-15 Teamsheets'!$S$2:$Z$136,$A185,'14-15 Teamsheets'!$C$2:$C$136,Q$1)</f>
        <v>8</v>
      </c>
      <c r="BU185" s="132">
        <v>0</v>
      </c>
      <c r="BV185" s="27">
        <f>APPS('07-08 Teamsheets'!$H$2:$R$88,$A185,'07-08 Teamsheets'!$C$2:$C$88,AZ$1)+SUBS('07-08 Teamsheets'!$S$2:$Z$88,$A185,'07-08 Teamsheets'!$C$2:$C$88,AZ$1)+APPS('11-12 Teamsheets'!$H$2:$R$119,$A185,'11-12 Teamsheets'!$C$2:$C$119,AZ$1)+SUBS('11-12 Teamsheets'!$S$2:$Z$119,$A185,'11-12 Teamsheets'!$C$2:$C$119,AZ$1)+APPS('12-13 Teamsheets'!$H$2:$R$126,$A185,'12-13 Teamsheets'!$C$2:$C$126,AZ$1)+SUBS('12-13 Teamsheets'!$S$2:$Z$126,$A185,'12-13 Teamsheets'!$C$2:$C$126,AZ$1)+APPS('13-14 Teamsheets'!$H$2:$R$132,$A185,'13-14 Teamsheets'!$C$2:$C$132,AZ$1)+SUBS('13-14 Teamsheets'!$S$2:$Z$132,$A185,'13-14 Teamsheets'!$C$2:$C$132,AZ$1)+APPS('14-15 Teamsheets'!$H$2:$R$136,$A185,'14-15 Teamsheets'!$C$2:$C$136,AZ$1)+SUBS('14-15 Teamsheets'!$S$2:$Z$136,$A185,'14-15 Teamsheets'!$C$2:$C$136,AZ$1)+APPS('08-09 Teamsheets'!$H$2:$R$92,$A185,'08-09 Teamsheets'!$C$2:$C$92,BE$1)+APPS('09-10 Teamsheets'!$H$2:$R$98,$A185,'09-10 Teamsheets'!$C$2:$C$98,BE$1)+SUBS('08-09 Teamsheets'!$S$2:$Z$92,$A185,'08-09 Teamsheets'!$C$2:$C$92,BE$1)+SUBS('09-10 Teamsheets'!$S$2:$Z$98,$A185,'09-10 Teamsheets'!$C$2:$C$98,BE$1)+APPS('10-11 Teamsheets'!$H$2:$R$107,$A185,'10-11 Teamsheets'!$C$2:$C$107,BE$1)+SUBS('10-11 Teamsheets'!$S$2:$Z$107,$A185,'10-11 Teamsheets'!$C$2:$C$107,BE$1)+APPS('11-12 Teamsheets'!$H$2:$R$119,$A185,'11-12 Teamsheets'!$C$2:$C$119,BE$1)+SUBS('11-12 Teamsheets'!$S$2:$Z$119,$A185,'11-12 Teamsheets'!$C$2:$C$119,BE$1)+APPS('12-13 Teamsheets'!$H$2:$R$126,$A185,'12-13 Teamsheets'!$C$2:$C$126,BE$1)+SUBS('12-13 Teamsheets'!$S$2:$Z$126,$A185,'12-13 Teamsheets'!$C$2:$C$126,BE$1)+APPS('13-14 Teamsheets'!$H$2:$R$132,$A185,'13-14 Teamsheets'!$C$2:$C$132,BE$1)+SUBS('13-14 Teamsheets'!$S$2:$Z$132,$A185,'13-14 Teamsheets'!$C$2:$C$132,BE$1)+APPS('14-15 Teamsheets'!$H$2:$R$136,$A185,'14-15 Teamsheets'!$C$2:$C$136,BE$1)+SUBS('14-15 Teamsheets'!$S$2:$Z$136,$A185,'14-15 Teamsheets'!$C$2:$C$136,BE$1)</f>
        <v>0</v>
      </c>
      <c r="BW185" s="27">
        <f>APPS('07-08 Teamsheets'!$H$2:$R$88,$A185,'07-08 Teamsheets'!$C$2:$C$88,BJ$1)+APPS('08-09 Teamsheets'!$H$2:$R$92,$A185,'08-09 Teamsheets'!$C$2:$C$92,BJ$1)+APPS('09-10 Teamsheets'!$H$2:$R$98,$A185,'09-10 Teamsheets'!$C$2:$C$98,BJ$1)+SUBS('07-08 Teamsheets'!$S$2:$Z$88,$A185,'07-08 Teamsheets'!$C$2:$C$88,BJ$1)+SUBS('08-09 Teamsheets'!$S$2:$Z$92,$A185,'08-09 Teamsheets'!$C$2:$C$92,BJ$1)+SUBS('09-10 Teamsheets'!$S$2:$Z$98,$A185,'09-10 Teamsheets'!$C$2:$C$98,BJ$1)+APPS('10-11 Teamsheets'!$H$2:$R$107,$A185,'10-11 Teamsheets'!$C$2:$C$107,BJ$1)+SUBS('10-11 Teamsheets'!$S$2:$Z$107,$A185,'10-11 Teamsheets'!$C$2:$C$107,BJ$1)+APPS('11-12 Teamsheets'!$H$2:$R$119,$A185,'11-12 Teamsheets'!$C$2:$C$119,BJ$1)+SUBS('11-12 Teamsheets'!$S$2:$Z$111,$A185,'11-12 Teamsheets'!$C$2:$C$119,BJ$1)+APPS('12-13 Teamsheets'!$H$2:$R$126,$A185,'12-13 Teamsheets'!$C$2:$C$126,BJ$1)+SUBS('12-13 Teamsheets'!$S$2:$Z$118,$A185,'12-13 Teamsheets'!$C$2:$C$126,BJ$1)+APPS('13-14 Teamsheets'!$H$2:$R$132,$A185,'13-14 Teamsheets'!$C$2:$C$132,BJ$1)+SUBS('13-14 Teamsheets'!$S$2:$Z$124,$A185,'13-14 Teamsheets'!$C$2:$C$132,BJ$1)+APPS('14-15 Teamsheets'!$H$2:$R$136,$A185,'14-15 Teamsheets'!$C$2:$C$136,BJ$1)+SUBS('14-15 Teamsheets'!$S$2:$Z$128,$A185,'14-15 Teamsheets'!$C$2:$C$136,BJ$1)</f>
        <v>0</v>
      </c>
      <c r="BX185" s="27">
        <f>APPS('07-08 Teamsheets'!$H$2:$R$88,$A185,'07-08 Teamsheets'!$C$2:$C$88,BO$1)+APPS('08-09 Teamsheets'!$H$2:$R$92,$A185,'08-09 Teamsheets'!$C$2:$C$92,BO$1)+APPS('09-10 Teamsheets'!$H$2:$R$98,$A185,'09-10 Teamsheets'!$C$2:$C$98,BO$1)+SUBS('07-08 Teamsheets'!$S$2:$Z$88,$A185,'07-08 Teamsheets'!$C$2:$C$88,BO$1)+SUBS('08-09 Teamsheets'!$S$2:$Z$92,$A185,'08-09 Teamsheets'!$C$2:$C$92,BO$1)+SUBS('09-10 Teamsheets'!$S$2:$Z$98,$A185,'09-10 Teamsheets'!$C$2:$C$98,BO$1)+APPS('10-11 Teamsheets'!$H$2:$R$107,$A185,'10-11 Teamsheets'!$C$2:$C$107,BO$1)+SUBS('10-11 Teamsheets'!$S$2:$Z$107,$A185,'10-11 Teamsheets'!$C$2:$C$107,BO$1)+APPS('11-12 Teamsheets'!$H$2:$R$119,$A185,'11-12 Teamsheets'!$C$2:$C$119,BO$1)+SUBS('11-12 Teamsheets'!$S$2:$Z$119,$A185,'11-12 Teamsheets'!$C$2:$C$119,BO$1)+APPS('12-13 Teamsheets'!$H$2:$R$126,$A185,'12-13 Teamsheets'!$C$2:$C$126,BO$1)+SUBS('12-13 Teamsheets'!$S$2:$Z$126,$A185,'12-13 Teamsheets'!$C$2:$C$126,BO$1)+APPS('13-14 Teamsheets'!$H$2:$R$132,$A185,'13-14 Teamsheets'!$C$2:$C$132,BO$1)+SUBS('13-14 Teamsheets'!$S$2:$Z$132,$A185,'13-14 Teamsheets'!$C$2:$C$132,BO$1)+APPS('14-15 Teamsheets'!$H$2:$R$136,$A185,'14-15 Teamsheets'!$C$2:$C$136,BO$1)+SUBS('14-15 Teamsheets'!$S$2:$Z$136,$A185,'14-15 Teamsheets'!$C$2:$C$136,BO$1)</f>
        <v>0</v>
      </c>
      <c r="BY185" s="28">
        <f t="shared" si="55"/>
        <v>0</v>
      </c>
      <c r="BZ185" s="27" t="str">
        <f>(APPS('05-06 Teamsheets'!$H$2:$R$71,$A185) + APPS('06-07 Teamsheets'!$H$2:$R$83,$A185) +APPS('07-08 Teamsheets'!$H$2:$R$88,$A185) + APPS('08-09 Teamsheets'!$H$2:$R$92,$A185)+APPS('09-10 Teamsheets'!$H$2:$R$98,$A185)+APPS('10-11 Teamsheets'!$H$2:$R$107,$A185)+APPS('11-12 Teamsheets'!$H$2:$R$119,$A185)+APPS('12-13 Teamsheets'!$H$2:$R$126,$A185)+APPS('13-14 Teamsheets'!$H$2:$R$132,$A185)+APPS('14-15 Teamsheets'!$H$2:$R$136,$A185)) &amp; "(" &amp; (SUBS('05-06 Teamsheets'!$S$2:$W$71,$A185)+SUBS('06-07 Teamsheets'!$S$2:$Z$83,$A185)+SUBS('07-08 Teamsheets'!$S$2:$Z$88,$A185) +SUBS('08-09 Teamsheets'!$S$2:$Z$92,$A185)+SUBS('09-10 Teamsheets'!$S$2:$Z$98,$A185)+SUBS('10-11 Teamsheets'!$S$2:$Z$107,$A185)+SUBS('11-12 Teamsheets'!$S$2:$Z$119,$A185)+SUBS('12-13 Teamsheets'!$S$2:$Z$126,$A185)+SUBS('13-14 Teamsheets'!$S$2:$Z$132,$A185)+SUBS('14-15 Teamsheets'!$S$2:$Z$136,$A185)) &amp; ")"</f>
        <v>4(4)</v>
      </c>
      <c r="CA185" s="28">
        <f t="shared" si="56"/>
        <v>8</v>
      </c>
      <c r="CB185" s="71">
        <f>GOALS('05-06 Teamsheets'!$H$2:$W$71,$A185,'05-06 Teamsheets'!$C$2:$C$71,B$1)+GOALS('06-07 Teamsheets'!$H$2:$Z$83,$A185,'06-07 Teamsheets'!$C$2:$C$83,G$1)+GOALS('07-08 Teamsheets'!$H$2:$Z$88,$A185,'07-08 Teamsheets'!$C$2:$C$88,L$1)+GOALS('08-09 Teamsheets'!$H$2:$Z$92,$A185,'08-09 Teamsheets'!$C$2:$C$92,Q$1)+GOALS('09-10 Teamsheets'!$H$2:$Z$98,$A185,'09-10 Teamsheets'!$C$2:$C$98,Q$1)+GOALS('10-11 Teamsheets'!$H$2:$Z$107,$A185,'10-11 Teamsheets'!$C$2:$C$107,Q$1)+GOALS('11-12 Teamsheets'!$H$2:$Z$119,$A185,'11-12 Teamsheets'!$C$2:$C$119,Q$1)+GOALS('12-13 Teamsheets'!$H$2:$Z$126,$A185,'12-13 Teamsheets'!$C$2:$C$126,Q$1)+GOALS('13-14 Teamsheets'!$H$2:$Z$132,$A185,'13-14 Teamsheets'!$C$2:$C$132,Q$1)+GOALS('14-15 Teamsheets'!$H$2:$Z$136,$A185,'14-15 Teamsheets'!$C$2:$C$136,Q$1)</f>
        <v>0</v>
      </c>
      <c r="CC185" s="27">
        <f>GOALS('05-06 Teamsheets'!$H$2:$W$71,$A185,'05-06 Teamsheets'!$C$2:$C$71,V$1)+GOALS('05-06 Teamsheets'!$H$2:$W$71,$A185,'05-06 Teamsheets'!$C$2:$C$71,AA$1)+GOALS('06-07 Teamsheets'!$H$2:$Z$83,$A185,'06-07 Teamsheets'!$C$2:$C$83,AF$1)+GOALS('06-07 Teamsheets'!$H$2:$Z$83,$A185,'06-07 Teamsheets'!$C$2:$C$83,AK$1)+GOALS('07-08 Teamsheets'!$H$2:$Z$88,$A185,'07-08 Teamsheets'!$C$2:$C$88,AP$1)+GOALS('07-08 Teamsheets'!$H$2:$Z$88,$A185,'07-08 Teamsheets'!$C$2:$C$88,AU$1)+GOALS('07-08 Teamsheets'!$H$2:$Z$88,$A185,'07-08 Teamsheets'!$C$2:$C$88,AZ$1)+GOALS('11-12 Teamsheets'!$H$2:$Z$119,$A185,'11-12 Teamsheets'!$C$2:$C$119,AZ$1)+GOALS('12-13 Teamsheets'!$H$2:$Z$120,$A185,'12-13 Teamsheets'!$C$2:$C$120,AZ$1)+GOALS('13-14 Teamsheets'!$H$2:$Z$126,$A185,'13-14 Teamsheets'!$C$2:$C$126,AZ$1)+GOALS('14-15 Teamsheets'!$H$2:$Z$130,$A185,'14-15 Teamsheets'!$C$2:$C$130,AZ$1)+GOALS('08-09 Teamsheets'!$H$2:$Z$92,$A185,'08-09 Teamsheets'!$C$2:$C$92,BE$1)+GOALS('09-10 Teamsheets'!$H$2:$Z$98,$A185,'09-10 Teamsheets'!$C$2:$C$98,BE$1)+GOALS('10-11 Teamsheets'!$H$2:$Z$107,$A185,'10-11 Teamsheets'!$C$2:$C$107,BE$1)+GOALS('11-12 Teamsheets'!$H$2:$Z$119,$A185,'11-12 Teamsheets'!$C$2:$C$119,BE$1)+GOALS('12-13 Teamsheets'!$H$2:$Z$126,$A185,'12-13 Teamsheets'!$C$2:$C$126,BE$1)+GOALS('13-14 Teamsheets'!$H$2:$Z$132,$A185,'13-14 Teamsheets'!$C$2:$C$132,BE$1)+GOALS('14-15 Teamsheets'!$H$2:$Z$136,$A185,'14-15 Teamsheets'!$C$2:$C$136,BE$1)</f>
        <v>0</v>
      </c>
      <c r="CD185" s="27">
        <f>GOALS('07-08 Teamsheets'!$H$2:$Z$88,$A185,'07-08 Teamsheets'!$C$2:$C$88,BJ$1)
+GOALS('08-09 Teamsheets'!$H$2:$Z$92,$A185,'08-09 Teamsheets'!$C$2:$C$92,BJ$1)
+GOALS('09-10 Teamsheets'!$H$2:$Z$98,$A185,'09-10 Teamsheets'!$C$2:$C$98,BJ$1)
+GOALS('10-11 Teamsheets'!$H$2:$Z$107,$A185,'10-11 Teamsheets'!$C$2:$C$107,BJ$1)
+GOALS('11-12 Teamsheets'!$H$2:$Z$119,$A185,'11-12 Teamsheets'!$C$2:$C$119,BJ$1)
+GOALS('12-13 Teamsheets'!$H$2:$Z$124,$A185,'12-13 Teamsheets'!$C$2:$C$124,BJ$1)+GOALS('13-14 Teamsheets'!$H$2:$Z$130,$A185,'13-14 Teamsheets'!$C$2:$C$130,BJ$1)+GOALS('14-15 Teamsheets'!$H$2:$Z$134,$A185,'14-15 Teamsheets'!$C$2:$C$134,BJ$1)
+GOALS('07-08 Teamsheets'!$H$2:$Z$88,$A185,'07-08 Teamsheets'!$C$2:$C$88,BO$1)
+GOALS('08-09 Teamsheets'!$H$2:$Z$92,$A185,'08-09 Teamsheets'!$C$2:$C$92,BO$1)
+GOALS('09-10 Teamsheets'!$H$2:$Z$98,$A185,'09-10 Teamsheets'!$C$2:$C$98,BO$1)
+GOALS('10-11 Teamsheets'!$H$2:$Z$107,$A185,'10-11 Teamsheets'!$C$2:$C$107,BO$1)
+GOALS('11-12 Teamsheets'!$H$2:$Z$119,$A185,'11-12 Teamsheets'!$C$2:$C$119,BO$1)
+GOALS('12-13 Teamsheets'!$H$2:$Z$126,$A185,'12-13 Teamsheets'!$C$2:$C$126,BO$1)+GOALS('13-14 Teamsheets'!$H$2:$Z$132,$A185,'13-14 Teamsheets'!$C$2:$C$132,BO$1)+GOALS('14-15 Teamsheets'!$H$2:$Z$136,$A185,'14-15 Teamsheets'!$C$2:$C$136,BO$1)</f>
        <v>0</v>
      </c>
      <c r="CE185" s="28">
        <f t="shared" si="57"/>
        <v>0</v>
      </c>
      <c r="CF185" s="27" t="str">
        <f>(GOALS('05-06 Teamsheets'!$H$2:$R$71,$A185) +GOALS('06-07 Teamsheets'!$H$2:$R$83,$A185) +  GOALS('07-08 Teamsheets'!$H$2:$R$88,$A185) + GOALS('08-09 Teamsheets'!$H$2:$R$92,$A185)+GOALS('09-10 Teamsheets'!$H$2:$R$98,$A185)+GOALS('10-11 Teamsheets'!$H$2:$R$107,$A185)+GOALS('11-12 Teamsheets'!$H$2:$R$119,$A185)+GOALS('12-13 Teamsheets'!$H$2:$R$126,$A185)+GOALS('13-14 Teamsheets'!$H$2:$R$132,$A185)+GOALS('14-15 Teamsheets'!$H$2:$R$136,$A185)) &amp; "(" &amp; (GOALS('05-06 Teamsheets'!$S$2:$W$71,$A185)+GOALS('06-07 Teamsheets'!$S$2:$Z$83,$A185)+GOALS('07-08 Teamsheets'!$S$2:$Z$88,$A185)+GOALS('08-09 Teamsheets'!$S$2:$Z$92,$A185)+GOALS('09-10 Teamsheets'!$S$2:$Z$98,$A185)+GOALS('10-11 Teamsheets'!$S$2:$Z$107,$A185)+GOALS('11-12 Teamsheets'!$S$2:$Z$119,$A185)+GOALS('12-13 Teamsheets'!$S$2:$Z$126,$A185)+GOALS('13-14 Teamsheets'!$S$2:$Z$132,$A185)+GOALS('14-15 Teamsheets'!$S$2:$Z$136,$A185)) &amp; ")"</f>
        <v>0(0)</v>
      </c>
      <c r="CG185" s="28">
        <f t="shared" si="58"/>
        <v>0</v>
      </c>
      <c r="CH185" s="71">
        <f t="shared" si="60"/>
        <v>0</v>
      </c>
      <c r="CI185" s="83">
        <f t="shared" si="61"/>
        <v>0</v>
      </c>
      <c r="CJ185" s="77">
        <f t="shared" si="62"/>
        <v>0</v>
      </c>
      <c r="CK185" s="74" t="str">
        <f>(CARDS('05-06 Teamsheets'!$H$2:$W$71,$A185,$CX$2)+CARDS('06-07 Teamsheets'!$H$2:$Z$83,$A185,$CX$2)+CARDS('07-08 Teamsheets'!$H$2:$Z$88,$A185,$CX$2)+CARDS('08-09 Teamsheets'!$H$2:$Z$92,$A185,$CX$2)+CARDS('09-10 Teamsheets'!$H$2:$Z$98,$A185,$CX$2)+CARDS('10-11 Teamsheets'!$H$2:$Z$107,$A185,$CX$2)+CARDS('11-12 Teamsheets'!$H$2:$Z$119,$A185,$CX$2)+CARDS('12-13 Teamsheets'!$H$2:$Z$126,$A185,$CX$2)+CARDS('13-14 Teamsheets'!$H$2:$Z$130,$A185,$CX$2)) &amp; "(" &amp; (CARDS('05-06 Teamsheets'!$H$2:$W$71,$A185,$CX$3)+CARDS('06-07 Teamsheets'!$H$2:$Z$83,$A185,$CX$3)+CARDS('07-08 Teamsheets'!$H$2:$Z$88,$A185,$CX$3)+CARDS('08-09 Teamsheets'!$H$2:$Z$92,$A185,$CX$3)+CARDS('09-10 Teamsheets'!$H$2:$Z$98,$A185,$CX$3)+CARDS('10-11 Teamsheets'!$H$2:$Z$107,$A185,$CX$3)+CARDS('11-12 Teamsheets'!$H$2:$Z$119,$A185,$CX$3)+CARDS('13-14 Teamsheets'!$H$2:$Z$130,$A185,$CX$3)) &amp; ")"</f>
        <v>0(0)</v>
      </c>
      <c r="CL185" s="28">
        <f>SUM(F185,K185,P185,U185)</f>
        <v>414</v>
      </c>
      <c r="CM185" s="28">
        <f t="shared" si="59"/>
        <v>0</v>
      </c>
      <c r="CN185" s="77">
        <f>SUM(CL185:CM185)</f>
        <v>414</v>
      </c>
      <c r="CO185" s="28">
        <f>IF(AND(CN185&lt;&gt;0, CA185&lt;&gt;0),CN185/CA185,0)</f>
        <v>51.75</v>
      </c>
      <c r="CP185" s="28">
        <f>IF(CG185&lt;&gt;0,CG185/CA185,0)</f>
        <v>0</v>
      </c>
      <c r="CQ185" s="77">
        <f>IF(CG185&lt;&gt;0,CN185/CG185,0)</f>
        <v>0</v>
      </c>
      <c r="CS185" s="71">
        <f t="shared" si="48"/>
        <v>114</v>
      </c>
      <c r="CT185" s="83">
        <f t="shared" si="49"/>
        <v>112</v>
      </c>
      <c r="CU185" s="77">
        <f t="shared" si="50"/>
        <v>101</v>
      </c>
    </row>
    <row r="186" spans="1:102" x14ac:dyDescent="0.2">
      <c r="A186" s="25" t="s">
        <v>1014</v>
      </c>
      <c r="B186" s="27" t="s">
        <v>1635</v>
      </c>
      <c r="C186" s="27" t="s">
        <v>1635</v>
      </c>
      <c r="D186" s="27">
        <v>0</v>
      </c>
      <c r="E186" s="27" t="s">
        <v>1635</v>
      </c>
      <c r="F186" s="82">
        <v>0</v>
      </c>
      <c r="G186" s="27" t="s">
        <v>1635</v>
      </c>
      <c r="H186" s="27" t="s">
        <v>1635</v>
      </c>
      <c r="I186" s="27">
        <v>0</v>
      </c>
      <c r="J186" s="27" t="s">
        <v>1635</v>
      </c>
      <c r="K186" s="82">
        <v>0</v>
      </c>
      <c r="L186" s="27" t="s">
        <v>1686</v>
      </c>
      <c r="M186" s="27" t="s">
        <v>1636</v>
      </c>
      <c r="N186" s="27">
        <v>0</v>
      </c>
      <c r="O186" s="27" t="s">
        <v>1691</v>
      </c>
      <c r="P186" s="82">
        <v>325</v>
      </c>
      <c r="Q186" s="27" t="str">
        <f>(APPS('08-09 Teamsheets'!$H$2:$R$92,$A186,'08-09 Teamsheets'!$C$2:$C$92,Q$1)+APPS('09-10 Teamsheets'!$H$2:$R$98,$A186,'09-10 Teamsheets'!$C$2:$C$98,Q$1)+APPS('10-11 Teamsheets'!$H$2:$R$107,$A186,'10-11 Teamsheets'!$C$2:$C$107,Q$1)+APPS('11-12 Teamsheets'!$H$2:$R$119,$A186,'11-12 Teamsheets'!$C$2:$C$119,Q$1)+APPS('12-13 Teamsheets'!$H$2:$R$126,$A186,'12-13 Teamsheets'!$C$2:$C$126,Q$1)+APPS('13-14 Teamsheets'!$H$2:$R$132,$A186,'13-14 Teamsheets'!$C$2:$C$132,Q$1)+APPS('14-15 Teamsheets'!$H$2:$R$136,$A186,'14-15 Teamsheets'!$C$2:$C$136,Q$1)) &amp; "(" &amp; (SUBS('08-09 Teamsheets'!$S$2:$Z$92,$A186,'08-09 Teamsheets'!$C$2:$C$92,Q$1)+SUBS('09-10 Teamsheets'!$S$2:$Z$98,$A186,'09-10 Teamsheets'!$C$2:$C$98,Q$1)+SUBS('10-11 Teamsheets'!$S$2:$Z$107,$A186,'10-11 Teamsheets'!$C$2:$C$107,Q$1)+SUBS('11-12 Teamsheets'!$S$2:$Z$119,$A186,'11-12 Teamsheets'!$C$2:$C$119,Q$1)+SUBS('12-13 Teamsheets'!$S$2:$Z$126,$A186,'12-13 Teamsheets'!$C$2:$C$126,Q$1)+SUBS('13-14 Teamsheets'!$S$2:$Z$132,$A186,'13-14 Teamsheets'!$C$2:$C$132,Q$1)+SUBS('14-15 Teamsheets'!$S$2:$Z$136,$A186,'14-15 Teamsheets'!$C$2:$C$136,Q$1)) &amp; ")"</f>
        <v>18(1)</v>
      </c>
      <c r="R186" s="27" t="str">
        <f>(GOALS('08-09 Teamsheets'!$H$2:$R$92,$A186,'08-09 Teamsheets'!$C$2:$C$92,Q$1)+GOALS('09-10 Teamsheets'!$H$2:$R$98,$A186,'09-10 Teamsheets'!$C$2:$C$98,Q$1)+GOALS('10-11 Teamsheets'!$H$2:$R$107,$A186,'10-11 Teamsheets'!$C$2:$C$107,Q$1)+GOALS('11-12 Teamsheets'!$H$2:$R$119,$A186,'11-12 Teamsheets'!$C$2:$C$119,Q$1)+GOALS('12-13 Teamsheets'!$H$2:$R$126,$A186,'12-13 Teamsheets'!$C$2:$C$126,Q$1)+GOALS('13-14 Teamsheets'!$H$2:$R$132,$A186,'13-14 Teamsheets'!$C$2:$C$132,Q$1)+GOALS('14-15 Teamsheets'!$H$2:$R$136,$A186,'14-15 Teamsheets'!$C$2:$C$136,Q$1)) &amp; "(" &amp; (GOALS('08-09 Teamsheets'!$S$2:$Z$92,$A186,'08-09 Teamsheets'!$C$2:$C$92,Q$1)+GOALS('09-10 Teamsheets'!$S$2:$Z$98,$A186,'09-10 Teamsheets'!$C$2:$C$98,Q$1)+GOALS('10-11 Teamsheets'!$S$2:$Z$107,$A186,'10-11 Teamsheets'!$C$2:$C$107,Q$1)+GOALS('11-12 Teamsheets'!$S$2:$Z$119,$A186,'11-12 Teamsheets'!$C$2:$C$119,Q$1)+GOALS('12-13 Teamsheets'!$S$2:$Z$126,$A186,'12-13 Teamsheets'!$C$2:$C$126,Q$1)+GOALS('13-14 Teamsheets'!$S$2:$Z$132,$A186,'13-14 Teamsheets'!$C$2:$C$132,Q$1)+GOALS('14-15 Teamsheets'!$S$2:$Z$136,$A186,'14-15 Teamsheets'!$C$2:$C$136,Q$1)) &amp; ")"</f>
        <v>0(0)</v>
      </c>
      <c r="S186" s="27">
        <f>Clean_sheet('08-09 Teamsheets'!$C$2:$H$92,$A186,Q$1)+Clean_sheet('09-10 Teamsheets'!$C$2:$H$98,$A186,Q$1)+Clean_sheet('10-11 Teamsheets'!$C$2:$H$107,$A186,Q$1)+Clean_sheet('11-12 Teamsheets'!$C$2:$H$119,$A186,Q$1)+Clean_sheet('12-13 Teamsheets'!$C$2:$H$126,$A186,Q$1)+Clean_sheet('13-14 Teamsheets'!$C$2:$H$132,$A186,Q$1)+Clean_sheet('14-15 Teamsheets'!$C$2:$H$136,$A186,Q$1)</f>
        <v>0</v>
      </c>
      <c r="T186" s="27" t="str">
        <f>(CARDS('08-09 Teamsheets'!$H$2:$Z$92,$A186,$CX$2,'08-09 Teamsheets'!$C$2:$C$92,Q$1)+CARDS('09-10 Teamsheets'!$H$2:$Z$98,$A186,$CX$2,'09-10 Teamsheets'!$C$2:$C$98,Q$1)+CARDS('10-11 Teamsheets'!$H$2:$Z$107,$A186,$CX$2,'10-11 Teamsheets'!$C$2:$C$107,Q$1)+CARDS('11-12 Teamsheets'!$H$2:$Z$119,$A186,$CX$2,'11-12 Teamsheets'!$C$2:$C$119,Q$1)+CARDS('12-13 Teamsheets'!$H$2:$Z$126,$A186,$CX$2,'12-13 Teamsheets'!$C$2:$C$126,Q$1)+CARDS('13-14 Teamsheets'!$H$2:$Z$132,$A186,$CX$2,'13-14 Teamsheets'!$C$2:$C$132,Q$1)+CARDS('14-15 Teamsheets'!$H$2:$Z$136,$A186,$CX$2,'14-15 Teamsheets'!$C$2:$C$136,Q$1)) &amp; "(" &amp; (CARDS('08-09 Teamsheets'!$H$2:$Z$92,$A186,$CX$3,'08-09 Teamsheets'!$C$2:$C$92,Q$1)+CARDS('09-10 Teamsheets'!$H$2:$Z$98,$A186,$CX$3,'09-10 Teamsheets'!$C$2:$C$98,Q$1)+CARDS('10-11 Teamsheets'!$H$2:$Z$107,$A186,$CX$3,'10-11 Teamsheets'!$C$2:$C$107,Q$1)+CARDS('11-12 Teamsheets'!$H$2:$Z$119,$A186,$CX$3,'11-12 Teamsheets'!$C$2:$C$119,Q$1)+CARDS('12-13 Teamsheets'!$H$2:$Z$126,$A186,$CX$3,'12-13 Teamsheets'!$C$2:$C$126,Q$1)+CARDS('13-14 Teamsheets'!$H$2:$Z$132,$A186,$CX$3,'13-14 Teamsheets'!$C$2:$C$132,Q$1)+CARDS('14-15 Teamsheets'!$H$2:$Z$136,$A186,$CX$3,'14-15 Teamsheets'!$C$2:$C$136,Q$1)) &amp; ")"</f>
        <v>1(0)</v>
      </c>
      <c r="U186" s="82">
        <f>MINS_PLAYED('08-09 Teamsheets'!$H$2:$R$92,$A186,'08-09 Teamsheets'!$C$2:$C$92,Q$1)+MINS_PLAYED('09-10 Teamsheets'!$H$2:$R$98,$A186,'09-10 Teamsheets'!$C$2:$C$98,Q$1)+ MINS_AS_SUB('08-09 Teamsheets'!$S$2:$Z$92,$A186,'08-09 Teamsheets'!$C$2:$C$92,Q$1)+ MINS_AS_SUB('09-10 Teamsheets'!$S$2:$Z$98,$A186,'09-10 Teamsheets'!$C$2:$C$98,Q$1)+MINS_PLAYED('10-11 Teamsheets'!$H$2:$R$107,$A186,'10-11 Teamsheets'!$C$2:$C$107,Q$1)+MINS_AS_SUB('10-11 Teamsheets'!$S$2:$Z$107,$A186,'10-11 Teamsheets'!$C$2:$C$107,Q$1)+MINS_PLAYED('11-12 Teamsheets'!$H$2:$R$119,$A186,'11-12 Teamsheets'!$C$2:$C$119,Q$1)+MINS_AS_SUB('11-12 Teamsheets'!$S$2:$Z$119,$A186,'11-12 Teamsheets'!$C$2:$C$119,Q$1)+MINS_PLAYED('12-13 Teamsheets'!$H$2:$R$126,$A186,'12-13 Teamsheets'!$C$2:$C$126,Q$1)+MINS_AS_SUB('12-13 Teamsheets'!$S$2:$Z$126,$A186,'12-13 Teamsheets'!$C$2:$C$126,Q$1)+MINS_PLAYED('13-14 Teamsheets'!$H$2:$R$132,$A186,'13-14 Teamsheets'!$C$2:$C$132,Q$1)+MINS_AS_SUB('13-14 Teamsheets'!$S$2:$Z$132,$A186,'13-14 Teamsheets'!$C$2:$C$132,Q$1)+MINS_PLAYED('14-15 Teamsheets'!$H$2:$R$136,$A186,'14-15 Teamsheets'!$C$2:$C$136,Q$1)+MINS_AS_SUB('14-15 Teamsheets'!$S$2:$Z$136,$A186,'14-15 Teamsheets'!$C$2:$C$136,Q$1)</f>
        <v>1565</v>
      </c>
      <c r="V186" s="27" t="s">
        <v>1635</v>
      </c>
      <c r="W186" s="27" t="s">
        <v>1635</v>
      </c>
      <c r="X186" s="27">
        <v>0</v>
      </c>
      <c r="Y186" s="27" t="s">
        <v>1635</v>
      </c>
      <c r="Z186" s="82">
        <v>0</v>
      </c>
      <c r="AA186" s="27" t="s">
        <v>1635</v>
      </c>
      <c r="AB186" s="27" t="s">
        <v>1635</v>
      </c>
      <c r="AC186" s="27">
        <v>0</v>
      </c>
      <c r="AD186" s="27" t="s">
        <v>1635</v>
      </c>
      <c r="AE186" s="82">
        <v>0</v>
      </c>
      <c r="AF186" s="27" t="s">
        <v>1635</v>
      </c>
      <c r="AG186" s="27" t="s">
        <v>1635</v>
      </c>
      <c r="AH186" s="27">
        <v>0</v>
      </c>
      <c r="AI186" s="27" t="s">
        <v>1635</v>
      </c>
      <c r="AJ186" s="82">
        <v>0</v>
      </c>
      <c r="AK186" s="27" t="s">
        <v>1635</v>
      </c>
      <c r="AL186" s="27" t="s">
        <v>1635</v>
      </c>
      <c r="AM186" s="27">
        <v>0</v>
      </c>
      <c r="AN186" s="27" t="s">
        <v>1635</v>
      </c>
      <c r="AO186" s="82">
        <v>0</v>
      </c>
      <c r="AP186" s="27" t="s">
        <v>1635</v>
      </c>
      <c r="AQ186" s="27" t="s">
        <v>1635</v>
      </c>
      <c r="AR186" s="27">
        <v>0</v>
      </c>
      <c r="AS186" s="27" t="s">
        <v>1635</v>
      </c>
      <c r="AT186" s="82">
        <v>0</v>
      </c>
      <c r="AU186" s="27" t="s">
        <v>1638</v>
      </c>
      <c r="AV186" s="27" t="s">
        <v>1635</v>
      </c>
      <c r="AW186" s="27">
        <v>0</v>
      </c>
      <c r="AX186" s="27" t="s">
        <v>1635</v>
      </c>
      <c r="AY186" s="82">
        <v>180</v>
      </c>
      <c r="AZ186" s="27" t="str">
        <f>(APPS('07-08 Teamsheets'!$H$2:$R$88,$A186,'07-08 Teamsheets'!$C$2:$C$88,AZ$1)+APPS('11-12 Teamsheets'!$H$2:$R$119,$A186,'11-12 Teamsheets'!$C$2:$C$119,AZ$1)+APPS('12-13 Teamsheets'!$H$2:$R$126,$A186,'12-13 Teamsheets'!$C$2:$C$126,AZ$1)+APPS('13-14 Teamsheets'!$H$2:$R$132,$A186,'13-14 Teamsheets'!$C$2:$C$132,AZ$1)+APPS('14-15 Teamsheets'!$H$2:$R$136,$A186,'14-15 Teamsheets'!$C$2:$C$136,AZ$1)) &amp; "(" &amp; (SUBS('07-08 Teamsheets'!$S$2:$Z$88,$A186,'07-08 Teamsheets'!$C$2:$C$88,AZ$1)+SUBS('11-12 Teamsheets'!$S$2:$Z$119,$A186,'11-12 Teamsheets'!$C$2:$C$119,AZ$1)+SUBS('12-13 Teamsheets'!$S$2:$Z$126,$A186,'12-13 Teamsheets'!$C$2:$C$126,AZ$1)+SUBS('13-14 Teamsheets'!$S$2:$Z$132,$A186,'13-14 Teamsheets'!$C$2:$C$132,AZ$1)+SUBS('14-15 Teamsheets'!$S$2:$Z$136,$A186,'14-15 Teamsheets'!$C$2:$C$136,AZ$1)) &amp; ")"</f>
        <v>1(0)</v>
      </c>
      <c r="BA186" s="27" t="str">
        <f>(GOALS('07-08 Teamsheets'!$H$2:$R$88,$A186,'07-08 Teamsheets'!$C$2:$C$88,AZ$1)+GOALS('11-12 Teamsheets'!$H$2:$R$119,$A186,'11-12 Teamsheets'!$C$2:$C$119,AZ$1)+GOALS('12-13 Teamsheets'!$H$2:$R$126,$A186,'12-13 Teamsheets'!$C$2:$C$126,AZ$1)+GOALS('13-14 Teamsheets'!$H$2:$R$132,$A186,'13-14 Teamsheets'!$C$2:$C$132,AZ$1)+GOALS('14-15 Teamsheets'!$H$2:$R$136,$A186,'14-15 Teamsheets'!$C$2:$C$136,AZ$1)) &amp; "(" &amp; (GOALS('07-08 Teamsheets'!$S$2:$Z$88,$A186,'07-08 Teamsheets'!$C$2:$C$88,AZ$1)+GOALS('11-12 Teamsheets'!$S$2:$Z$119,$A186,'11-12 Teamsheets'!$C$2:$C$119,AZ$1)+GOALS('12-13 Teamsheets'!$S$2:$Z$126,$A186,'12-13 Teamsheets'!$C$2:$C$126,AZ$1)+GOALS('13-14 Teamsheets'!$S$2:$Z$132,$A186,'13-14 Teamsheets'!$C$2:$C$132,AZ$1)+GOALS('14-15 Teamsheets'!$S$2:$Z$136,$A186,'14-15 Teamsheets'!$C$2:$C$136,AZ$1)) &amp; ")"</f>
        <v>0(0)</v>
      </c>
      <c r="BB186" s="27">
        <f>Clean_sheet('07-08 Teamsheets'!$C$2:$H$92,$A186,AZ$1)+Clean_sheet('11-12 Teamsheets'!$C$2:$H$119,$A186,AZ$1)+Clean_sheet('12-13 Teamsheets'!$C$2:$H$126,$A186,AZ$1)+Clean_sheet('13-14 Teamsheets'!$C$2:$H$132,$A186,AZ$1)+Clean_sheet('14-15 Teamsheets'!$C$2:$H$136,$A186,AZ$1)</f>
        <v>0</v>
      </c>
      <c r="BC186" s="27" t="str">
        <f>(CARDS('07-08 Teamsheets'!$H$2:$Z$88,$A186,$CX$2,'07-08 Teamsheets'!$C$2:$C$88,AZ$1)+CARDS('11-12 Teamsheets'!$H$2:$Z$119,$A186,$CX$2,'11-12 Teamsheets'!$C$2:$C$119,AZ$1)+CARDS('12-13 Teamsheets'!$H$2:$Z$126,$A186,$CX$2,'12-13 Teamsheets'!$C$2:$C$126,AZ$1)+CARDS('13-14 Teamsheets'!$H$2:$Z$132,$A186,$CX$2,'13-14 Teamsheets'!$C$2:$C$132,AZ$1)+CARDS('14-15 Teamsheets'!$H$2:$Z$136,$A186,$CX$2,'14-15 Teamsheets'!$C$2:$C$136,AZ$1)) &amp; "(" &amp; (CARDS('07-08 Teamsheets'!$H$2:$Z$88,$A186,$CX$3,'07-08 Teamsheets'!$C$2:$C$88,AZ$1)+CARDS('11-12 Teamsheets'!$H$2:$Z$119,$A186,$CX$3,'11-12 Teamsheets'!$C$2:$C$119,AZ$1)+CARDS('12-13 Teamsheets'!$H$2:$Z$126,$A186,$CX$3,'12-13 Teamsheets'!$C$2:$C$126,AZ$1)+CARDS('13-14 Teamsheets'!$H$2:$Z$132,$A186,$CX$3,'13-14 Teamsheets'!$C$2:$C$132,AZ$1)+CARDS('14-15 Teamsheets'!$H$2:$Z$136,$A186,$CX$3,'14-15 Teamsheets'!$C$2:$C$136,AZ$1)) &amp; ")"</f>
        <v>0(0)</v>
      </c>
      <c r="BD186" s="82">
        <f>MINS_PLAYED('07-08 Teamsheets'!$H$2:$R$88,$A186,'07-08 Teamsheets'!$C$2:$C$88,AZ$1)+MINS_PLAYED('11-12 Teamsheets'!$H$2:$R$119,$A186,'11-12 Teamsheets'!$C$2:$C$119,AZ$1)+MINS_PLAYED('12-13 Teamsheets'!$H$2:$R$126,$A186,'12-13 Teamsheets'!$C$2:$C$126,AZ$1)+MINS_PLAYED('13-14 Teamsheets'!$H$2:$R$132,$A186,'13-14 Teamsheets'!$C$2:$C$132,AZ$1)+MINS_PLAYED('14-15 Teamsheets'!$H$2:$R$136,$A186,'14-15 Teamsheets'!$C$2:$C$136,AZ$1)+MINS_AS_SUB('07-08 Teamsheets'!$S$2:$Z$88,$A186,'07-08 Teamsheets'!$C$2:$C$88,AZ$1)+MINS_AS_SUB('11-12 Teamsheets'!$S$2:$Z$119,$A186,'11-12 Teamsheets'!$C$2:$C$119,AZ$1)+MINS_AS_SUB('12-13 Teamsheets'!$S$2:$Z$126,$A186,'12-13 Teamsheets'!$C$2:$C$126,AZ$1)+MINS_AS_SUB('13-14 Teamsheets'!$S$2:$Z$132,$A186,'13-14 Teamsheets'!$C$2:$C$132,AZ$1)+MINS_AS_SUB('14-15 Teamsheets'!$S$2:$Z$136,$A186,'14-15 Teamsheets'!$C$2:$C$136,AZ$1)</f>
        <v>90</v>
      </c>
      <c r="BE186" s="27" t="str">
        <f>(APPS('08-09 Teamsheets'!$H$2:$R$92,$A186,'08-09 Teamsheets'!$C$2:$C$92,BE$1)+APPS('09-10 Teamsheets'!$H$2:$R$98,$A186,'09-10 Teamsheets'!$C$2:$C$98,BE$1)+APPS('10-11 Teamsheets'!$H$2:$R$107,$A186,'10-11 Teamsheets'!$C$2:$C$107,BE$1)+APPS('11-12 Teamsheets'!$H$2:$R$119,$A186,'11-12 Teamsheets'!$C$2:$C$119,BE$1)+APPS('12-13 Teamsheets'!$H$2:$R$126,$A186,'12-13 Teamsheets'!$C$2:$C$126,BE$1)+APPS('13-14 Teamsheets'!$H$2:$R$132,$A186,'13-14 Teamsheets'!$C$2:$C$132,BE$1)+APPS('14-15 Teamsheets'!$H$2:$R$136,$A186,'14-15 Teamsheets'!$C$2:$C$136,BE$1)) &amp; "(" &amp; (SUBS('08-09 Teamsheets'!$S$2:$Z$92,$A186,'08-09 Teamsheets'!$C$2:$C$92,BE$1)+SUBS('09-10 Teamsheets'!$S$2:$Z$98,$A186,'09-10 Teamsheets'!$C$2:$C$98,BE$1)+SUBS('10-11 Teamsheets'!$S$2:$Z$107,$A186,'10-11 Teamsheets'!$C$2:$C$107,BE$1)+SUBS('11-12 Teamsheets'!$S$2:$Z$119,$A186,'11-12 Teamsheets'!$C$2:$C$119,BE$1)+SUBS('12-13 Teamsheets'!$S$2:$Z$126,$A186,'12-13 Teamsheets'!$C$2:$C$126,BE$1)+SUBS('13-14 Teamsheets'!$S$2:$Z$132,$A186,'13-14 Teamsheets'!$C$2:$C$132,BE$1)+SUBS('14-15 Teamsheets'!$S$2:$Z$136,$A186,'14-15 Teamsheets'!$C$2:$C$136,BE$1)) &amp; ")"</f>
        <v>1(0)</v>
      </c>
      <c r="BF186" s="27" t="str">
        <f>(GOALS('08-09 Teamsheets'!$H$2:$R$92,$A186,'08-09 Teamsheets'!$C$2:$C$92,BE$1)+GOALS('09-10 Teamsheets'!$H$2:$R$98,$A186,'09-10 Teamsheets'!$C$2:$C$98,BE$1)+GOALS('10-11 Teamsheets'!$H$2:$R$107,$A186,'10-11 Teamsheets'!$C$2:$C$107,BE$1)+GOALS('11-12 Teamsheets'!$H$2:$R$119,$A186,'11-12 Teamsheets'!$C$2:$C$119,BE$1)+GOALS('12-13 Teamsheets'!$H$2:$R$126,$A186,'12-13 Teamsheets'!$C$2:$C$126,BE$1)+GOALS('13-14 Teamsheets'!$H$2:$R$132,$A186,'13-14 Teamsheets'!$C$2:$C$132,BE$1)+GOALS('14-15 Teamsheets'!$H$2:$R$136,$A186,'14-15 Teamsheets'!$C$2:$C$136,BE$1)) &amp; "(" &amp; (GOALS('08-09 Teamsheets'!$S$2:$Z$92,$A186,'08-09 Teamsheets'!$C$2:$C$92,BE$1)+GOALS('09-10 Teamsheets'!$S$2:$Z$98,$A186,'09-10 Teamsheets'!$C$2:$C$98,BE$1)+GOALS('10-11 Teamsheets'!$S$2:$Z$107,$A186,'10-11 Teamsheets'!$C$2:$C$107,BE$1)+GOALS('11-12 Teamsheets'!$S$2:$Z$119,$A186,'11-12 Teamsheets'!$C$2:$C$119,BE$1)+GOALS('12-13 Teamsheets'!$S$2:$Z$126,$A186,'12-13 Teamsheets'!$C$2:$C$126,BE$1)+GOALS('13-14 Teamsheets'!$S$2:$Z$132,$A186,'13-14 Teamsheets'!$C$2:$C$132,BE$1)+GOALS('14-15 Teamsheets'!$S$2:$Z$136,$A186,'14-15 Teamsheets'!$C$2:$C$136,BE$1)) &amp; ")"</f>
        <v>0(0)</v>
      </c>
      <c r="BG186" s="27">
        <f>Clean_sheet('08-09 Teamsheets'!$C$2:$H$92,$A186,BE$1)+Clean_sheet('09-10 Teamsheets'!$C$2:$H$98,$A186,BE$1)+Clean_sheet('10-11 Teamsheets'!$C$2:$H$107,$A186,BE$1)+Clean_sheet('11-12 Teamsheets'!$C$2:$H$119,$A186,BE$1)+Clean_sheet('12-13 Teamsheets'!$C$2:$H$126,$A186,BE$1)+Clean_sheet('13-14 Teamsheets'!$C$2:$H$132,$A186,BE$1)+Clean_sheet('14-15 Teamsheets'!$C$2:$H$136,$A186,BE$1)</f>
        <v>0</v>
      </c>
      <c r="BH186" s="27" t="str">
        <f>(CARDS('08-09 Teamsheets'!$H$2:$Z$92,$A186,$CX$2,'08-09 Teamsheets'!$C$2:$C$92,BE$1)+CARDS('09-10 Teamsheets'!$H$2:$Z$98,$A186,$CX$2,'09-10 Teamsheets'!$C$2:$C$98,BE$1)+CARDS('10-11 Teamsheets'!$H$2:$Z$107,$A186,$CX$2,'10-11 Teamsheets'!$C$2:$C$107,BE$1)+CARDS('11-12 Teamsheets'!$H$2:$Z$119,$A186,$CX$2,'11-12 Teamsheets'!$C$2:$C$119,BE$1)+CARDS('12-13 Teamsheets'!$H$2:$Z$126,$A186,$CX$2,'12-13 Teamsheets'!$C$2:$C$126,BE$1)+CARDS('13-14 Teamsheets'!$H$2:$Z$132,$A186,$CX$2,'13-14 Teamsheets'!$C$2:$C$132,BE$1)+CARDS('14-15 Teamsheets'!$H$2:$Z$136,$A186,$CX$2,'14-15 Teamsheets'!$C$2:$C$136,BE$1)) &amp; "(" &amp; (CARDS('08-09 Teamsheets'!$H$2:$Z$92,$A186,$CX$3,'08-09 Teamsheets'!$C$2:$C$92,BE$1)+CARDS('09-10 Teamsheets'!$H$2:$Z$98,$A186,$CX$3,'09-10 Teamsheets'!$C$2:$C$98,BE$1)+CARDS('10-11 Teamsheets'!$H$2:$Z$107,$A186,$CX$3,'10-11 Teamsheets'!$C$2:$C$107,BE$1)+CARDS('11-12 Teamsheets'!$H$2:$Z$119,$A186,$CX$3,'11-12 Teamsheets'!$C$2:$C$119,BE$1)+CARDS('12-13 Teamsheets'!$H$2:$Z$126,$A186,$CX$3,'12-13 Teamsheets'!$C$2:$C$126,BE$1)+CARDS('13-14 Teamsheets'!$H$2:$Z$132,$A186,$CX$3,'13-14 Teamsheets'!$C$2:$C$132,BE$1)+CARDS('14-15 Teamsheets'!$H$2:$Z$136,$A186,$CX$3,'14-15 Teamsheets'!$C$2:$C$136,BE$1)) &amp; ")"</f>
        <v>0(0)</v>
      </c>
      <c r="BI186" s="82">
        <f>MINS_PLAYED('08-09 Teamsheets'!$H$2:$R$92,$A186,'08-09 Teamsheets'!$C$2:$C$92,BE$1)+MINS_PLAYED('09-10 Teamsheets'!$H$2:$R$98,$A186,'09-10 Teamsheets'!$C$2:$C$98,BE$1)+ MINS_AS_SUB('08-09 Teamsheets'!$S$2:$Z$92,$A186,'08-09 Teamsheets'!$C$2:$C$92,BE$1)+ MINS_AS_SUB('09-10 Teamsheets'!$S$2:$Z$98,$A186,'09-10 Teamsheets'!$C$2:$C$98,BE$1)+MINS_PLAYED('10-11 Teamsheets'!$H$2:$R$107,$A186,'10-11 Teamsheets'!$C$2:$C$107,BE$1)+MINS_AS_SUB('10-11 Teamsheets'!$S$2:$Z$107,$A186,'10-11 Teamsheets'!$C$2:$C$107,BE$1)+MINS_PLAYED('11-12 Teamsheets'!$H$2:$R$119,$A186,'11-12 Teamsheets'!$C$2:$C$119,BE$1)+MINS_AS_SUB('11-12 Teamsheets'!$S$2:$Z$119,$A186,'11-12 Teamsheets'!$C$2:$C$119,BE$1)+MINS_PLAYED('12-13 Teamsheets'!$H$2:$R$126,$A186,'12-13 Teamsheets'!$C$2:$C$126,BE$1)+MINS_AS_SUB('12-13 Teamsheets'!$S$2:$Z$126,$A186,'12-13 Teamsheets'!$C$2:$C$126,BE$1)+MINS_PLAYED('13-14 Teamsheets'!$H$2:$R$132,$A186,'13-14 Teamsheets'!$C$2:$C$132,BE$1)+MINS_AS_SUB('13-14 Teamsheets'!$S$2:$Z$132,$A186,'13-14 Teamsheets'!$C$2:$C$132,BE$1)+MINS_PLAYED('14-15 Teamsheets'!$H$2:$R$136,$A186,'14-15 Teamsheets'!$C$2:$C$136,BE$1)+MINS_AS_SUB('14-15 Teamsheets'!$S$2:$Z$136,$A186,'14-15 Teamsheets'!$C$2:$C$136,BE$1)</f>
        <v>90</v>
      </c>
      <c r="BJ186" s="27" t="str">
        <f>(APPS('07-08 Teamsheets'!$H$2:$R$88,$A186,'07-08 Teamsheets'!$C$2:$C$88,BJ$1)+APPS('08-09 Teamsheets'!$H$2:$R$92,$A186,'08-09 Teamsheets'!$C$2:$C$92,BJ$1)+APPS('09-10 Teamsheets'!$H$2:$R$98,$A186,'09-10 Teamsheets'!$C$2:$C$98,BJ$1)+APPS('10-11 Teamsheets'!$H$2:$R$106,$A186,'10-11 Teamsheets'!$C$2:$C$106,BJ$1)+APPS('11-12 Teamsheets'!$H$2:$R$119,$A186,'11-12 Teamsheets'!$C$2:$C$119,BJ$1)+APPS('12-13 Teamsheets'!$H$2:$R$126,$A186,'12-13 Teamsheets'!$C$2:$C$126,BJ$1)+APPS('13-14 Teamsheets'!$H$2:$R$132,$A186,'13-14 Teamsheets'!$C$2:$C$132,BJ$1)+APPS('14-15 Teamsheets'!$H$2:$R$136,$A186,'14-15 Teamsheets'!$C$2:$C$136,BJ$1)) &amp; "(" &amp; (SUBS('07-08 Teamsheets'!$S$2:$Z$88,$A186,'07-08 Teamsheets'!$C$2:$C$88,BJ$1)+SUBS('08-09 Teamsheets'!$S$2:$Z$92,$A186,'08-09 Teamsheets'!$C$2:$C$92,BJ$1)+SUBS('09-10 Teamsheets'!$S$2:$Z$98,$A186,'09-10 Teamsheets'!$C$2:$C$98,BJ$1)+SUBS('10-11 Teamsheets'!$S$2:$Z$106,$A186,'10-11 Teamsheets'!$C$2:$C$106,BJ$1)+SUBS('11-12 Teamsheets'!$S$2:$Z$119,$A186,'11-12 Teamsheets'!$C$2:$C$119,BJ$1)+SUBS('12-13 Teamsheets'!$S$2:$Z$126,$A186,'12-13 Teamsheets'!$C$2:$C$126,BJ$1)+SUBS('13-14 Teamsheets'!$S$2:$Z$132,$A186,'13-14 Teamsheets'!$C$2:$C$132,BJ$1)+SUBS('14-15 Teamsheets'!$S$2:$Z$136,$A186,'14-15 Teamsheets'!$C$2:$C$136,BJ$1)) &amp; ")"</f>
        <v>3(0)</v>
      </c>
      <c r="BK186" s="27" t="str">
        <f>(GOALS('07-08 Teamsheets'!$H$2:$R$88,$A186,'07-08 Teamsheets'!$C$2:$C$88,BJ$1)+GOALS('08-09 Teamsheets'!$H$2:$R$92,$A186,'08-09 Teamsheets'!$C$2:$C$92,BJ$1)+GOALS('09-10 Teamsheets'!$H$2:$R$98,$A186,'09-10 Teamsheets'!$C$2:$C$98,BJ$1)+GOALS('10-11 Teamsheets'!$H$2:$R$106,$A186,'10-11 Teamsheets'!$C$2:$C$106,BJ$1)+GOALS('11-12 Teamsheets'!$H$2:$R$119,$A186,'11-12 Teamsheets'!$C$2:$C$119,BJ$1)+GOALS('12-13 Teamsheets'!$H$2:$R$126,$A186,'12-13 Teamsheets'!$C$2:$C$126,BJ$1)+GOALS('13-14 Teamsheets'!$H$2:$R$132,$A186,'13-14 Teamsheets'!$C$2:$C$132,BJ$1)+GOALS('14-15 Teamsheets'!$H$2:$R$136,$A186,'14-15 Teamsheets'!$C$2:$C$136,BJ$1)) &amp; "(" &amp; (GOALS('07-08 Teamsheets'!$S$2:$Z$88,$A186,'07-08 Teamsheets'!$C$2:$C$88,BJ$1)+GOALS('08-09 Teamsheets'!$S$2:$Z$92,$A186,'08-09 Teamsheets'!$C$2:$C$92,BJ$1)+GOALS('09-10 Teamsheets'!$S$2:$Z$98,$A186,'09-10 Teamsheets'!$C$2:$C$98,BJ$1)+GOALS('10-11 Teamsheets'!$S$2:$Z$106,$A186,'10-11 Teamsheets'!$C$2:$C$106,BJ$1)+GOALS('11-12 Teamsheets'!$S$2:$Z$119,$A186,'11-12 Teamsheets'!$C$2:$C$119,BJ$1)+GOALS('12-13 Teamsheets'!$S$2:$Z$126,$A186,'12-13 Teamsheets'!$C$2:$C$126,BJ$1)+GOALS('13-14 Teamsheets'!$S$2:$Z$132,$A186,'13-14 Teamsheets'!$C$2:$C$132,BJ$1)+GOALS('14-15 Teamsheets'!$S$2:$Z$136,$A186,'14-15 Teamsheets'!$C$2:$C$136,BJ$1)) &amp; ")"</f>
        <v>1(0)</v>
      </c>
      <c r="BL186" s="27">
        <f>Clean_sheet('07-08 Teamsheets'!$C$2:$H$92,$A186,BJ$1)+Clean_sheet('08-09 Teamsheets'!$C$2:$H$92,$A186,BJ$1)+Clean_sheet('09-10 Teamsheets'!$C$2:$H$98,$A186,BJ$1)+Clean_sheet('10-11 Teamsheets'!$C$2:$H$106,$A186,BJ$1)+Clean_sheet('11-12 Teamsheets'!$C$2:$H$119,$A186,BJ$1)+Clean_sheet('12-13 Teamsheets'!$C$2:$H$126,$A186,BJ$1)+Clean_sheet('13-14 Teamsheets'!$C$2:$H$132,$A186,BJ$1)+Clean_sheet('14-15 Teamsheets'!$C$2:$H$136,$A186,BJ$1)</f>
        <v>0</v>
      </c>
      <c r="BM186" s="27" t="str">
        <f>(CARDS('07-08 Teamsheets'!$H$2:$Z$88,$A186,$CX$2,'07-08 Teamsheets'!$C$2:$C$88,BJ$1)+CARDS('08-09 Teamsheets'!$H$2:$Z$92,$A186,$CX$2,'08-09 Teamsheets'!$C$2:$C$92,BJ$1)+CARDS('09-10 Teamsheets'!$H$2:$Z$98,$A186,$CX$2,'09-10 Teamsheets'!$C$2:$C$98,BJ$1)+CARDS('10-11 Teamsheets'!$H$2:$Z$106,$A186,$CX$2,'10-11 Teamsheets'!$C$2:$C$106,BJ$1)+CARDS('11-12 Teamsheets'!$H$2:$Z$119,$A186,$CX$2,'11-12 Teamsheets'!$C$2:$C$119,BJ$1)+CARDS('12-13 Teamsheets'!$H$2:$Z$126,$A186,$CX$2,'12-13 Teamsheets'!$C$2:$C$126,BJ$1)+CARDS('13-14 Teamsheets'!$H$2:$Z$132,$A186,$CX$2,'13-14 Teamsheets'!$C$2:$C$132,BJ$1)+CARDS('14-15 Teamsheets'!$H$2:$Z$136,$A186,$CX$2,'14-15 Teamsheets'!$C$2:$C$136,BJ$1)) &amp; "(" &amp; (CARDS('07-08 Teamsheets'!$H$2:$Z$88,$A186,$CX$3,'07-08 Teamsheets'!$C$2:$C$88,BJ$1)+CARDS('08-09 Teamsheets'!$H$2:$Z$92,$A186,$CX$3,'08-09 Teamsheets'!$C$2:$C$92,BJ$1)+CARDS('09-10 Teamsheets'!$H$2:$Z$98,$A186,$CX$3,'09-10 Teamsheets'!$C$2:$C$98,BJ$1)+CARDS('10-11 Teamsheets'!$H$2:$Z$106,$A186,$CX$3,'10-11 Teamsheets'!$C$2:$C$106,BJ$1)+CARDS('11-12 Teamsheets'!$H$2:$Z$119,$A186,$CX$3,'11-12 Teamsheets'!$C$2:$C$119,BJ$1)+CARDS('12-13 Teamsheets'!$H$2:$Z$126,$A186,$CX$3,'12-13 Teamsheets'!$C$2:$C$126,BJ$1)+CARDS('13-14 Teamsheets'!$H$2:$Z$132,$A186,$CX$3,'13-14 Teamsheets'!$C$2:$C$132,BJ$1)+CARDS('14-15 Teamsheets'!$H$2:$Z$136,$A186,$CX$3,'14-15 Teamsheets'!$C$2:$C$136,BJ$1)) &amp; ")"</f>
        <v>0(0)</v>
      </c>
      <c r="BN186" s="82">
        <f>MINS_PLAYED('07-08 Teamsheets'!$H$2:$R$88,$A186,'07-08 Teamsheets'!$C$2:$C$88,BJ$1)+MINS_PLAYED('08-09 Teamsheets'!$H$2:$R$92,$A186,'08-09 Teamsheets'!$C$2:$C$92,BJ$1)+MINS_PLAYED('09-10 Teamsheets'!$H$2:$R$98,$A186,'09-10 Teamsheets'!$C$2:$C$98,BJ$1)+MINS_PLAYED('10-11 Teamsheets'!$H$2:$R$106,$A186,'10-11 Teamsheets'!$C$2:$C$106,BJ$1)+MINS_PLAYED('11-12 Teamsheets'!$H$2:$R$119,$A186,'11-12 Teamsheets'!$C$2:$C$119,BJ$1)+MINS_PLAYED('12-13 Teamsheets'!$H$2:$R$126,$A186,'12-13 Teamsheets'!$C$2:$C$126,BJ$1)+MINS_PLAYED('13-14 Teamsheets'!$H$2:$R$132,$A186,'13-14 Teamsheets'!$C$2:$C$132,BJ$1)+MINS_PLAYED('14-15 Teamsheets'!$H$2:$R$136,$A186,'14-15 Teamsheets'!$C$2:$C$136,BJ$1)+MINS_AS_SUB('07-08 Teamsheets'!$S$2:$Z$88,$A186,'07-08 Teamsheets'!$C$2:$C$88,BJ$1)+MINS_AS_SUB('08-09 Teamsheets'!$S$2:$Z$92,$A186,'08-09 Teamsheets'!$C$2:$C$92,BJ$1)+MINS_AS_SUB('09-10 Teamsheets'!$S$2:$Z$98,$A186,'09-10 Teamsheets'!$C$2:$C$98,BJ$1)+MINS_AS_SUB('10-11 Teamsheets'!$S$2:$Z$106,$A186,'10-11 Teamsheets'!$C$2:$C$106,BJ$1)+MINS_AS_SUB('11-12 Teamsheets'!$S$2:$Z$119,$A186,'11-12 Teamsheets'!$C$2:$C$119,BJ$1)+MINS_AS_SUB('12-13 Teamsheets'!$S$2:$Z$126,$A186,'12-13 Teamsheets'!$C$2:$C$126,BJ$1)+MINS_AS_SUB('13-14 Teamsheets'!$S$2:$Z$132,$A186,'13-14 Teamsheets'!$C$2:$C$132,BJ$1)+MINS_AS_SUB('14-15 Teamsheets'!$S$2:$Z$136,$A186,'14-15 Teamsheets'!$C$2:$C$136,BJ$1)</f>
        <v>222</v>
      </c>
      <c r="BO186" s="27" t="str">
        <f>(APPS('07-08 Teamsheets'!$H$2:$R$88,$A186,'07-08 Teamsheets'!$C$2:$C$88,BO$1)+APPS('08-09 Teamsheets'!$H$2:$R$92,$A186,'08-09 Teamsheets'!$C$2:$C$92,BO$1)+APPS('09-10 Teamsheets'!$H$2:$R$98,$A186,'09-10 Teamsheets'!$C$2:$C$98,BO$1)+APPS('10-11 Teamsheets'!$H$2:$R$106,$A186,'10-11 Teamsheets'!$C$2:$C$106,BO$1)+APPS('11-12 Teamsheets'!$H$2:$R$119,$A186,'11-12 Teamsheets'!$C$2:$C$119,BO$1)+APPS('12-13 Teamsheets'!$H$2:$R$126,$A186,'12-13 Teamsheets'!$C$2:$C$126,BO$1)+APPS('13-14 Teamsheets'!$H$2:$R$132,$A186,'13-14 Teamsheets'!$C$2:$C$132,BO$1)+APPS('14-15 Teamsheets'!$H$2:$R$136,$A186,'14-15 Teamsheets'!$C$2:$C$136,BO$1)) &amp; "(" &amp; (SUBS('07-08 Teamsheets'!$S$2:$Z$88,$A186,'07-08 Teamsheets'!$C$2:$C$88,BO$1)+SUBS('08-09 Teamsheets'!$S$2:$Z$92,$A186,'08-09 Teamsheets'!$C$2:$C$92,BO$1)+SUBS('09-10 Teamsheets'!$S$2:$Z$98,$A186,'09-10 Teamsheets'!$C$2:$C$98,BO$1)+SUBS('10-11 Teamsheets'!$S$2:$Z$106,$A186,'10-11 Teamsheets'!$C$2:$C$106,BO$1)+SUBS('11-12 Teamsheets'!$S$2:$Z$119,$A186,'11-12 Teamsheets'!$C$2:$C$119,BO$1)+SUBS('12-13 Teamsheets'!$S$2:$Z$126,$A186,'12-13 Teamsheets'!$C$2:$C$126,BO$1)+SUBS('13-14 Teamsheets'!$S$2:$Z$132,$A186,'13-14 Teamsheets'!$C$2:$C$132,BO$1)+SUBS('14-15 Teamsheets'!$S$2:$Z$136,$A186,'14-15 Teamsheets'!$C$2:$C$136,BO$1)) &amp; ")"</f>
        <v>2(0)</v>
      </c>
      <c r="BP186" s="27" t="str">
        <f>(GOALS('07-08 Teamsheets'!$H$2:$R$88,$A186,'07-08 Teamsheets'!$C$2:$C$88,BO$1)+GOALS('08-09 Teamsheets'!$H$2:$R$92,$A186,'08-09 Teamsheets'!$C$2:$C$92,BO$1)+GOALS('09-10 Teamsheets'!$H$2:$R$98,$A186,'09-10 Teamsheets'!$C$2:$C$98,BO$1)+GOALS('10-11 Teamsheets'!$H$2:$R$106,$A186,'10-11 Teamsheets'!$C$2:$C$106,BO$1)+GOALS('11-12 Teamsheets'!$H$2:$R$119,$A186,'11-12 Teamsheets'!$C$2:$C$119,BO$1)+GOALS('12-13 Teamsheets'!$H$2:$R$126,$A186,'12-13 Teamsheets'!$C$2:$C$126,BO$1)+GOALS('13-14 Teamsheets'!$H$2:$R$132,$A186,'13-14 Teamsheets'!$C$2:$C$132,BO$1)+GOALS('14-15 Teamsheets'!$H$2:$R$136,$A186,'14-15 Teamsheets'!$C$2:$C$136,BO$1)) &amp; "(" &amp; (GOALS('07-08 Teamsheets'!$S$2:$Z$88,$A186,'07-08 Teamsheets'!$C$2:$C$88,BO$1)+GOALS('08-09 Teamsheets'!$S$2:$Z$92,$A186,'08-09 Teamsheets'!$C$2:$C$92,BO$1)+GOALS('09-10 Teamsheets'!$S$2:$Z$98,$A186,'09-10 Teamsheets'!$C$2:$C$98,BO$1)+GOALS('10-11 Teamsheets'!$S$2:$Z$106,$A186,'10-11 Teamsheets'!$C$2:$C$106,BO$1)+GOALS('11-12 Teamsheets'!$S$2:$Z$119,$A186,'11-12 Teamsheets'!$C$2:$C$119,BO$1)+GOALS('12-13 Teamsheets'!$S$2:$Z$126,$A186,'12-13 Teamsheets'!$C$2:$C$126,BO$1)+GOALS('13-14 Teamsheets'!$S$2:$Z$132,$A186,'13-14 Teamsheets'!$C$2:$C$132,BO$1)+GOALS('14-15 Teamsheets'!$S$2:$Z$136,$A186,'14-15 Teamsheets'!$C$2:$C$136,BO$1)) &amp; ")"</f>
        <v>0(0)</v>
      </c>
      <c r="BQ186" s="27">
        <f>Clean_sheet('07-08 Teamsheets'!$C$2:$H$92,$A186,BO$1)+Clean_sheet('08-09 Teamsheets'!$C$2:$H$92,$A186,BO$1)+Clean_sheet('09-10 Teamsheets'!$C$2:$H$98,$A186,BO$1)+Clean_sheet('10-11 Teamsheets'!$C$2:$H$106,$A186,BO$1)+Clean_sheet('11-12 Teamsheets'!$C$2:$H$119,$A186,BO$1)+Clean_sheet('12-13 Teamsheets'!$C$2:$H$126,$A186,BO$1)+Clean_sheet('13-14 Teamsheets'!$C$2:$H$132,$A186,BO$1)+Clean_sheet('14-15 Teamsheets'!$C$2:$H$136,$A186,BO$1)</f>
        <v>0</v>
      </c>
      <c r="BR186" s="27" t="str">
        <f>(CARDS('07-08 Teamsheets'!$H$2:$Z$88,$A186,$CX$2,'07-08 Teamsheets'!$C$2:$C$88,BO$1)+CARDS('08-09 Teamsheets'!$H$2:$Z$92,$A186,$CX$2,'08-09 Teamsheets'!$C$2:$C$92,BO$1)+CARDS('09-10 Teamsheets'!$H$2:$Z$98,$A186,$CX$2,'09-10 Teamsheets'!$C$2:$C$98,BO$1)+CARDS('10-11 Teamsheets'!$H$2:$Z$106,$A186,$CX$2,'10-11 Teamsheets'!$C$2:$C$106,BO$1)+CARDS('11-12 Teamsheets'!$H$2:$Z$119,$A186,$CX$2,'11-12 Teamsheets'!$C$2:$C$119,BO$1)+CARDS('12-13 Teamsheets'!$H$2:$Z$126,$A186,$CX$2,'12-13 Teamsheets'!$C$2:$C$126,BO$1)+CARDS('13-14 Teamsheets'!$H$2:$Z$132,$A186,$CX$2,'13-14 Teamsheets'!$C$2:$C$132,BO$1)+CARDS('14-15 Teamsheets'!$H$2:$Z$136,$A186,$CX$2,'14-15 Teamsheets'!$C$2:$C$136,BO$1)) &amp; "(" &amp; (CARDS('07-08 Teamsheets'!$H$2:$Z$88,$A186,$CX$3,'07-08 Teamsheets'!$C$2:$C$88,BO$1)+CARDS('08-09 Teamsheets'!$H$2:$Z$92,$A186,$CX$3,'08-09 Teamsheets'!$C$2:$C$92,BO$1)+CARDS('09-10 Teamsheets'!$H$2:$Z$98,$A186,$CX$3,'09-10 Teamsheets'!$C$2:$C$98,BO$1)+CARDS('10-11 Teamsheets'!$H$2:$Z$106,$A186,$CX$3,'10-11 Teamsheets'!$C$2:$C$106,BO$1)+CARDS('11-12 Teamsheets'!$H$2:$Z$119,$A186,$CX$3,'11-12 Teamsheets'!$C$2:$C$119,BO$1)+CARDS('12-13 Teamsheets'!$H$2:$Z$126,$A186,$CX$3,'12-13 Teamsheets'!$C$2:$C$126,BO$1)+CARDS('13-14 Teamsheets'!$H$2:$Z$132,$A186,$CX$3,'13-14 Teamsheets'!$C$2:$C$132,BO$1)+CARDS('14-15 Teamsheets'!$H$2:$Z$136,$A186,$CX$3,'14-15 Teamsheets'!$C$2:$C$136,BO$1)) &amp; ")"</f>
        <v>0(0)</v>
      </c>
      <c r="BS186" s="82">
        <f>MINS_PLAYED('07-08 Teamsheets'!$H$2:$R$88,$A186,'07-08 Teamsheets'!$C$2:$C$88,BO$1)+MINS_PLAYED('08-09 Teamsheets'!$H$2:$R$92,$A186,'08-09 Teamsheets'!$C$2:$C$92,BO$1)+MINS_PLAYED('09-10 Teamsheets'!$H$2:$R$98,$A186,'09-10 Teamsheets'!$C$2:$C$98,BO$1)+MINS_PLAYED('10-11 Teamsheets'!$H$2:$R$106,$A186,'10-11 Teamsheets'!$C$2:$C$106,BO$1)+MINS_PLAYED('11-12 Teamsheets'!$H$2:$R$119,$A186,'11-12 Teamsheets'!$C$2:$C$119,BO$1)+MINS_PLAYED('12-13 Teamsheets'!$H$2:$R$126,$A186,'12-13 Teamsheets'!$C$2:$C$126,BO$1)+MINS_PLAYED('13-14 Teamsheets'!$H$2:$R$132,$A186,'13-14 Teamsheets'!$C$2:$C$132,BO$1)+MINS_PLAYED('14-15 Teamsheets'!$H$2:$R$136,$A186,'14-15 Teamsheets'!$C$2:$C$136,BO$1)+MINS_AS_SUB('07-08 Teamsheets'!$S$2:$Z$88,$A186,'07-08 Teamsheets'!$C$2:$C$88,BO$1)+MINS_AS_SUB('08-09 Teamsheets'!$S$2:$Z$92,$A186,'08-09 Teamsheets'!$C$2:$C$92,BO$1)+MINS_AS_SUB('09-10 Teamsheets'!$S$2:$Z$98,$A186,'09-10 Teamsheets'!$C$2:$C$98,BO$1)+MINS_AS_SUB('10-11 Teamsheets'!$S$2:$Z$106,$A186,'10-11 Teamsheets'!$C$2:$C$106,BO$1)+MINS_AS_SUB('11-12 Teamsheets'!$S$2:$Z$119,$A186,'11-12 Teamsheets'!$C$2:$C$119,BO$1)+MINS_AS_SUB('12-13 Teamsheets'!$S$2:$Z$126,$A186,'12-13 Teamsheets'!$C$2:$C$126,BO$1)+MINS_AS_SUB('13-14 Teamsheets'!$S$2:$Z$132,$A186,'13-14 Teamsheets'!$C$2:$C$132,BO$1)+MINS_AS_SUB('14-15 Teamsheets'!$S$2:$Z$136,$A186,'14-15 Teamsheets'!$C$2:$C$136,BO$1)</f>
        <v>180</v>
      </c>
      <c r="BT186" s="71">
        <f>APPS('05-06 Teamsheets'!$H$2:$R$71,$A186,'05-06 Teamsheets'!$C$2:$C$71,B$1)+SUBS('05-06 Teamsheets'!$S$2:$W$71,$A186,'05-06 Teamsheets'!$C$2:$C$71,B$1)+APPS('06-07 Teamsheets'!$H$2:$R$83,$A186,'06-07 Teamsheets'!$C$2:$C$83,G$1)+SUBS('06-07 Teamsheets'!$S$2:$Z$83,$A186,'06-07 Teamsheets'!$C$2:$C$83,G$1)+APPS('07-08 Teamsheets'!$H$2:$R$88,$A186,'07-08 Teamsheets'!$C$2:$C$88,L$1)+SUBS('07-08 Teamsheets'!$S$2:$Z$88,$A186,'07-08 Teamsheets'!$C$2:$C$88,L$1)+APPS('08-09 Teamsheets'!$H$2:$R$92,$A186,'08-09 Teamsheets'!$C$2:$C$92,Q$1)+SUBS('08-09 Teamsheets'!$S$2:$Z$92,$A186,'08-09 Teamsheets'!$C$2:$C$92,Q$1)+APPS('09-10 Teamsheets'!$H$2:$R$98,$A186,'09-10 Teamsheets'!$C$2:$C$98,Q$1)+SUBS('09-10 Teamsheets'!$S$2:$Z$98,$A186,'09-10 Teamsheets'!$C$2:$C$98,Q$1)+APPS('10-11 Teamsheets'!$H$2:$R$107,$A186,'10-11 Teamsheets'!$C$2:$C$107,Q$1)+SUBS('10-11 Teamsheets'!$S$2:$Z$107,$A186,'10-11 Teamsheets'!$C$2:$C$107,Q$1)+APPS('11-12 Teamsheets'!$H$2:$R$119,$A186,'11-12 Teamsheets'!$C$2:$C$119,Q$1)+SUBS('11-12 Teamsheets'!$S$2:$Z$119,$A186,'11-12 Teamsheets'!$C$2:$C$119,Q$1)+APPS('12-13 Teamsheets'!$H$2:$R$126,$A186,'12-13 Teamsheets'!$C$2:$C$126,Q$1)+SUBS('12-13 Teamsheets'!$S$2:$Z$126,$A186,'12-13 Teamsheets'!$C$2:$C$126,Q$1)+APPS('13-14 Teamsheets'!$H$2:$R$132,$A186,'13-14 Teamsheets'!$C$2:$C$132,Q$1)+SUBS('13-14 Teamsheets'!$S$2:$Z$132,$A186,'13-14 Teamsheets'!$C$2:$C$132,Q$1)+APPS('14-15 Teamsheets'!$H$2:$R$136,$A186,'14-15 Teamsheets'!$C$2:$C$136,Q$1)+SUBS('14-15 Teamsheets'!$S$2:$Z$136,$A186,'14-15 Teamsheets'!$C$2:$C$136,Q$1)</f>
        <v>25</v>
      </c>
      <c r="BU186" s="132">
        <v>2</v>
      </c>
      <c r="BV186" s="27">
        <f>APPS('07-08 Teamsheets'!$H$2:$R$88,$A186,'07-08 Teamsheets'!$C$2:$C$88,AZ$1)+SUBS('07-08 Teamsheets'!$S$2:$Z$88,$A186,'07-08 Teamsheets'!$C$2:$C$88,AZ$1)+APPS('11-12 Teamsheets'!$H$2:$R$119,$A186,'11-12 Teamsheets'!$C$2:$C$119,AZ$1)+SUBS('11-12 Teamsheets'!$S$2:$Z$119,$A186,'11-12 Teamsheets'!$C$2:$C$119,AZ$1)+APPS('12-13 Teamsheets'!$H$2:$R$126,$A186,'12-13 Teamsheets'!$C$2:$C$126,AZ$1)+SUBS('12-13 Teamsheets'!$S$2:$Z$126,$A186,'12-13 Teamsheets'!$C$2:$C$126,AZ$1)+APPS('13-14 Teamsheets'!$H$2:$R$132,$A186,'13-14 Teamsheets'!$C$2:$C$132,AZ$1)+SUBS('13-14 Teamsheets'!$S$2:$Z$132,$A186,'13-14 Teamsheets'!$C$2:$C$132,AZ$1)+APPS('14-15 Teamsheets'!$H$2:$R$136,$A186,'14-15 Teamsheets'!$C$2:$C$136,AZ$1)+SUBS('14-15 Teamsheets'!$S$2:$Z$136,$A186,'14-15 Teamsheets'!$C$2:$C$136,AZ$1)+APPS('08-09 Teamsheets'!$H$2:$R$92,$A186,'08-09 Teamsheets'!$C$2:$C$92,BE$1)+APPS('09-10 Teamsheets'!$H$2:$R$98,$A186,'09-10 Teamsheets'!$C$2:$C$98,BE$1)+SUBS('08-09 Teamsheets'!$S$2:$Z$92,$A186,'08-09 Teamsheets'!$C$2:$C$92,BE$1)+SUBS('09-10 Teamsheets'!$S$2:$Z$98,$A186,'09-10 Teamsheets'!$C$2:$C$98,BE$1)+APPS('10-11 Teamsheets'!$H$2:$R$107,$A186,'10-11 Teamsheets'!$C$2:$C$107,BE$1)+SUBS('10-11 Teamsheets'!$S$2:$Z$107,$A186,'10-11 Teamsheets'!$C$2:$C$107,BE$1)+APPS('11-12 Teamsheets'!$H$2:$R$119,$A186,'11-12 Teamsheets'!$C$2:$C$119,BE$1)+SUBS('11-12 Teamsheets'!$S$2:$Z$119,$A186,'11-12 Teamsheets'!$C$2:$C$119,BE$1)+APPS('12-13 Teamsheets'!$H$2:$R$126,$A186,'12-13 Teamsheets'!$C$2:$C$126,BE$1)+SUBS('12-13 Teamsheets'!$S$2:$Z$126,$A186,'12-13 Teamsheets'!$C$2:$C$126,BE$1)+APPS('13-14 Teamsheets'!$H$2:$R$132,$A186,'13-14 Teamsheets'!$C$2:$C$132,BE$1)+SUBS('13-14 Teamsheets'!$S$2:$Z$132,$A186,'13-14 Teamsheets'!$C$2:$C$132,BE$1)+APPS('14-15 Teamsheets'!$H$2:$R$136,$A186,'14-15 Teamsheets'!$C$2:$C$136,BE$1)+SUBS('14-15 Teamsheets'!$S$2:$Z$136,$A186,'14-15 Teamsheets'!$C$2:$C$136,BE$1)</f>
        <v>2</v>
      </c>
      <c r="BW186" s="27">
        <f>APPS('07-08 Teamsheets'!$H$2:$R$88,$A186,'07-08 Teamsheets'!$C$2:$C$88,BJ$1)+APPS('08-09 Teamsheets'!$H$2:$R$92,$A186,'08-09 Teamsheets'!$C$2:$C$92,BJ$1)+APPS('09-10 Teamsheets'!$H$2:$R$98,$A186,'09-10 Teamsheets'!$C$2:$C$98,BJ$1)+SUBS('07-08 Teamsheets'!$S$2:$Z$88,$A186,'07-08 Teamsheets'!$C$2:$C$88,BJ$1)+SUBS('08-09 Teamsheets'!$S$2:$Z$92,$A186,'08-09 Teamsheets'!$C$2:$C$92,BJ$1)+SUBS('09-10 Teamsheets'!$S$2:$Z$98,$A186,'09-10 Teamsheets'!$C$2:$C$98,BJ$1)+APPS('10-11 Teamsheets'!$H$2:$R$107,$A186,'10-11 Teamsheets'!$C$2:$C$107,BJ$1)+SUBS('10-11 Teamsheets'!$S$2:$Z$107,$A186,'10-11 Teamsheets'!$C$2:$C$107,BJ$1)+APPS('11-12 Teamsheets'!$H$2:$R$119,$A186,'11-12 Teamsheets'!$C$2:$C$119,BJ$1)+SUBS('11-12 Teamsheets'!$S$2:$Z$111,$A186,'11-12 Teamsheets'!$C$2:$C$119,BJ$1)+APPS('12-13 Teamsheets'!$H$2:$R$126,$A186,'12-13 Teamsheets'!$C$2:$C$126,BJ$1)+SUBS('12-13 Teamsheets'!$S$2:$Z$118,$A186,'12-13 Teamsheets'!$C$2:$C$126,BJ$1)+APPS('13-14 Teamsheets'!$H$2:$R$132,$A186,'13-14 Teamsheets'!$C$2:$C$132,BJ$1)+SUBS('13-14 Teamsheets'!$S$2:$Z$124,$A186,'13-14 Teamsheets'!$C$2:$C$132,BJ$1)+APPS('14-15 Teamsheets'!$H$2:$R$136,$A186,'14-15 Teamsheets'!$C$2:$C$136,BJ$1)+SUBS('14-15 Teamsheets'!$S$2:$Z$128,$A186,'14-15 Teamsheets'!$C$2:$C$136,BJ$1)</f>
        <v>3</v>
      </c>
      <c r="BX186" s="27">
        <f>APPS('07-08 Teamsheets'!$H$2:$R$88,$A186,'07-08 Teamsheets'!$C$2:$C$88,BO$1)+APPS('08-09 Teamsheets'!$H$2:$R$92,$A186,'08-09 Teamsheets'!$C$2:$C$92,BO$1)+APPS('09-10 Teamsheets'!$H$2:$R$98,$A186,'09-10 Teamsheets'!$C$2:$C$98,BO$1)+SUBS('07-08 Teamsheets'!$S$2:$Z$88,$A186,'07-08 Teamsheets'!$C$2:$C$88,BO$1)+SUBS('08-09 Teamsheets'!$S$2:$Z$92,$A186,'08-09 Teamsheets'!$C$2:$C$92,BO$1)+SUBS('09-10 Teamsheets'!$S$2:$Z$98,$A186,'09-10 Teamsheets'!$C$2:$C$98,BO$1)+APPS('10-11 Teamsheets'!$H$2:$R$107,$A186,'10-11 Teamsheets'!$C$2:$C$107,BO$1)+SUBS('10-11 Teamsheets'!$S$2:$Z$107,$A186,'10-11 Teamsheets'!$C$2:$C$107,BO$1)+APPS('11-12 Teamsheets'!$H$2:$R$119,$A186,'11-12 Teamsheets'!$C$2:$C$119,BO$1)+SUBS('11-12 Teamsheets'!$S$2:$Z$119,$A186,'11-12 Teamsheets'!$C$2:$C$119,BO$1)+APPS('12-13 Teamsheets'!$H$2:$R$126,$A186,'12-13 Teamsheets'!$C$2:$C$126,BO$1)+SUBS('12-13 Teamsheets'!$S$2:$Z$126,$A186,'12-13 Teamsheets'!$C$2:$C$126,BO$1)+APPS('13-14 Teamsheets'!$H$2:$R$132,$A186,'13-14 Teamsheets'!$C$2:$C$132,BO$1)+SUBS('13-14 Teamsheets'!$S$2:$Z$132,$A186,'13-14 Teamsheets'!$C$2:$C$132,BO$1)+APPS('14-15 Teamsheets'!$H$2:$R$136,$A186,'14-15 Teamsheets'!$C$2:$C$136,BO$1)+SUBS('14-15 Teamsheets'!$S$2:$Z$136,$A186,'14-15 Teamsheets'!$C$2:$C$136,BO$1)</f>
        <v>2</v>
      </c>
      <c r="BY186" s="28">
        <f t="shared" si="55"/>
        <v>9</v>
      </c>
      <c r="BZ186" s="27" t="str">
        <f>(APPS('05-06 Teamsheets'!$H$2:$R$71,$A186) + APPS('06-07 Teamsheets'!$H$2:$R$83,$A186) +APPS('07-08 Teamsheets'!$H$2:$R$88,$A186) + APPS('08-09 Teamsheets'!$H$2:$R$92,$A186)+APPS('09-10 Teamsheets'!$H$2:$R$98,$A186)+APPS('10-11 Teamsheets'!$H$2:$R$107,$A186)+APPS('11-12 Teamsheets'!$H$2:$R$119,$A186)+APPS('12-13 Teamsheets'!$H$2:$R$126,$A186)+APPS('13-14 Teamsheets'!$H$2:$R$132,$A186)+APPS('14-15 Teamsheets'!$H$2:$R$136,$A186)) &amp; "(" &amp; (SUBS('05-06 Teamsheets'!$S$2:$W$71,$A186)+SUBS('06-07 Teamsheets'!$S$2:$Z$83,$A186)+SUBS('07-08 Teamsheets'!$S$2:$Z$88,$A186) +SUBS('08-09 Teamsheets'!$S$2:$Z$92,$A186)+SUBS('09-10 Teamsheets'!$S$2:$Z$98,$A186)+SUBS('10-11 Teamsheets'!$S$2:$Z$107,$A186)+SUBS('11-12 Teamsheets'!$S$2:$Z$119,$A186)+SUBS('12-13 Teamsheets'!$S$2:$Z$126,$A186)+SUBS('13-14 Teamsheets'!$S$2:$Z$132,$A186)+SUBS('14-15 Teamsheets'!$S$2:$Z$136,$A186)) &amp; ")"</f>
        <v>31(3)</v>
      </c>
      <c r="CA186" s="28">
        <f t="shared" si="56"/>
        <v>34</v>
      </c>
      <c r="CB186" s="71">
        <f>GOALS('05-06 Teamsheets'!$H$2:$W$71,$A186,'05-06 Teamsheets'!$C$2:$C$71,B$1)+GOALS('06-07 Teamsheets'!$H$2:$Z$83,$A186,'06-07 Teamsheets'!$C$2:$C$83,G$1)+GOALS('07-08 Teamsheets'!$H$2:$Z$88,$A186,'07-08 Teamsheets'!$C$2:$C$88,L$1)+GOALS('08-09 Teamsheets'!$H$2:$Z$92,$A186,'08-09 Teamsheets'!$C$2:$C$92,Q$1)+GOALS('09-10 Teamsheets'!$H$2:$Z$98,$A186,'09-10 Teamsheets'!$C$2:$C$98,Q$1)+GOALS('10-11 Teamsheets'!$H$2:$Z$107,$A186,'10-11 Teamsheets'!$C$2:$C$107,Q$1)+GOALS('11-12 Teamsheets'!$H$2:$Z$119,$A186,'11-12 Teamsheets'!$C$2:$C$119,Q$1)+GOALS('12-13 Teamsheets'!$H$2:$Z$126,$A186,'12-13 Teamsheets'!$C$2:$C$126,Q$1)+GOALS('13-14 Teamsheets'!$H$2:$Z$132,$A186,'13-14 Teamsheets'!$C$2:$C$132,Q$1)+GOALS('14-15 Teamsheets'!$H$2:$Z$136,$A186,'14-15 Teamsheets'!$C$2:$C$136,Q$1)</f>
        <v>1</v>
      </c>
      <c r="CC186" s="27">
        <f>GOALS('05-06 Teamsheets'!$H$2:$W$71,$A186,'05-06 Teamsheets'!$C$2:$C$71,V$1)+GOALS('05-06 Teamsheets'!$H$2:$W$71,$A186,'05-06 Teamsheets'!$C$2:$C$71,AA$1)+GOALS('06-07 Teamsheets'!$H$2:$Z$83,$A186,'06-07 Teamsheets'!$C$2:$C$83,AF$1)+GOALS('06-07 Teamsheets'!$H$2:$Z$83,$A186,'06-07 Teamsheets'!$C$2:$C$83,AK$1)+GOALS('07-08 Teamsheets'!$H$2:$Z$88,$A186,'07-08 Teamsheets'!$C$2:$C$88,AP$1)+GOALS('07-08 Teamsheets'!$H$2:$Z$88,$A186,'07-08 Teamsheets'!$C$2:$C$88,AU$1)+GOALS('07-08 Teamsheets'!$H$2:$Z$88,$A186,'07-08 Teamsheets'!$C$2:$C$88,AZ$1)+GOALS('11-12 Teamsheets'!$H$2:$Z$119,$A186,'11-12 Teamsheets'!$C$2:$C$119,AZ$1)+GOALS('12-13 Teamsheets'!$H$2:$Z$120,$A186,'12-13 Teamsheets'!$C$2:$C$120,AZ$1)+GOALS('13-14 Teamsheets'!$H$2:$Z$126,$A186,'13-14 Teamsheets'!$C$2:$C$126,AZ$1)+GOALS('14-15 Teamsheets'!$H$2:$Z$130,$A186,'14-15 Teamsheets'!$C$2:$C$130,AZ$1)+GOALS('08-09 Teamsheets'!$H$2:$Z$92,$A186,'08-09 Teamsheets'!$C$2:$C$92,BE$1)+GOALS('09-10 Teamsheets'!$H$2:$Z$98,$A186,'09-10 Teamsheets'!$C$2:$C$98,BE$1)+GOALS('10-11 Teamsheets'!$H$2:$Z$107,$A186,'10-11 Teamsheets'!$C$2:$C$107,BE$1)+GOALS('11-12 Teamsheets'!$H$2:$Z$119,$A186,'11-12 Teamsheets'!$C$2:$C$119,BE$1)+GOALS('12-13 Teamsheets'!$H$2:$Z$126,$A186,'12-13 Teamsheets'!$C$2:$C$126,BE$1)+GOALS('13-14 Teamsheets'!$H$2:$Z$132,$A186,'13-14 Teamsheets'!$C$2:$C$132,BE$1)+GOALS('14-15 Teamsheets'!$H$2:$Z$136,$A186,'14-15 Teamsheets'!$C$2:$C$136,BE$1)</f>
        <v>0</v>
      </c>
      <c r="CD186" s="27">
        <f>GOALS('07-08 Teamsheets'!$H$2:$Z$88,$A186,'07-08 Teamsheets'!$C$2:$C$88,BJ$1)
+GOALS('08-09 Teamsheets'!$H$2:$Z$92,$A186,'08-09 Teamsheets'!$C$2:$C$92,BJ$1)
+GOALS('09-10 Teamsheets'!$H$2:$Z$98,$A186,'09-10 Teamsheets'!$C$2:$C$98,BJ$1)
+GOALS('10-11 Teamsheets'!$H$2:$Z$107,$A186,'10-11 Teamsheets'!$C$2:$C$107,BJ$1)
+GOALS('11-12 Teamsheets'!$H$2:$Z$119,$A186,'11-12 Teamsheets'!$C$2:$C$119,BJ$1)
+GOALS('12-13 Teamsheets'!$H$2:$Z$124,$A186,'12-13 Teamsheets'!$C$2:$C$124,BJ$1)+GOALS('13-14 Teamsheets'!$H$2:$Z$130,$A186,'13-14 Teamsheets'!$C$2:$C$130,BJ$1)+GOALS('14-15 Teamsheets'!$H$2:$Z$134,$A186,'14-15 Teamsheets'!$C$2:$C$134,BJ$1)
+GOALS('07-08 Teamsheets'!$H$2:$Z$88,$A186,'07-08 Teamsheets'!$C$2:$C$88,BO$1)
+GOALS('08-09 Teamsheets'!$H$2:$Z$92,$A186,'08-09 Teamsheets'!$C$2:$C$92,BO$1)
+GOALS('09-10 Teamsheets'!$H$2:$Z$98,$A186,'09-10 Teamsheets'!$C$2:$C$98,BO$1)
+GOALS('10-11 Teamsheets'!$H$2:$Z$107,$A186,'10-11 Teamsheets'!$C$2:$C$107,BO$1)
+GOALS('11-12 Teamsheets'!$H$2:$Z$119,$A186,'11-12 Teamsheets'!$C$2:$C$119,BO$1)
+GOALS('12-13 Teamsheets'!$H$2:$Z$126,$A186,'12-13 Teamsheets'!$C$2:$C$126,BO$1)+GOALS('13-14 Teamsheets'!$H$2:$Z$132,$A186,'13-14 Teamsheets'!$C$2:$C$132,BO$1)+GOALS('14-15 Teamsheets'!$H$2:$Z$136,$A186,'14-15 Teamsheets'!$C$2:$C$136,BO$1)</f>
        <v>1</v>
      </c>
      <c r="CE186" s="28">
        <f t="shared" si="57"/>
        <v>1</v>
      </c>
      <c r="CF186" s="27" t="str">
        <f>(GOALS('05-06 Teamsheets'!$H$2:$R$71,$A186) +GOALS('06-07 Teamsheets'!$H$2:$R$83,$A186) +  GOALS('07-08 Teamsheets'!$H$2:$R$88,$A186) + GOALS('08-09 Teamsheets'!$H$2:$R$92,$A186)+GOALS('09-10 Teamsheets'!$H$2:$R$98,$A186)+GOALS('10-11 Teamsheets'!$H$2:$R$107,$A186)+GOALS('11-12 Teamsheets'!$H$2:$R$119,$A186)+GOALS('12-13 Teamsheets'!$H$2:$R$126,$A186)+GOALS('13-14 Teamsheets'!$H$2:$R$132,$A186)+GOALS('14-15 Teamsheets'!$H$2:$R$136,$A186)) &amp; "(" &amp; (GOALS('05-06 Teamsheets'!$S$2:$W$71,$A186)+GOALS('06-07 Teamsheets'!$S$2:$Z$83,$A186)+GOALS('07-08 Teamsheets'!$S$2:$Z$88,$A186)+GOALS('08-09 Teamsheets'!$S$2:$Z$92,$A186)+GOALS('09-10 Teamsheets'!$S$2:$Z$98,$A186)+GOALS('10-11 Teamsheets'!$S$2:$Z$107,$A186)+GOALS('11-12 Teamsheets'!$S$2:$Z$119,$A186)+GOALS('12-13 Teamsheets'!$S$2:$Z$126,$A186)+GOALS('13-14 Teamsheets'!$S$2:$Z$132,$A186)+GOALS('14-15 Teamsheets'!$S$2:$Z$136,$A186)) &amp; ")"</f>
        <v>2(0)</v>
      </c>
      <c r="CG186" s="28">
        <f t="shared" si="58"/>
        <v>2</v>
      </c>
      <c r="CH186" s="71">
        <f t="shared" si="60"/>
        <v>0</v>
      </c>
      <c r="CI186" s="83">
        <f t="shared" si="61"/>
        <v>0</v>
      </c>
      <c r="CJ186" s="77">
        <f t="shared" si="62"/>
        <v>0</v>
      </c>
      <c r="CK186" s="74" t="str">
        <f>(CARDS('05-06 Teamsheets'!$H$2:$W$71,$A186,$CX$2)+CARDS('06-07 Teamsheets'!$H$2:$Z$83,$A186,$CX$2)+CARDS('07-08 Teamsheets'!$H$2:$Z$88,$A186,$CX$2)+CARDS('08-09 Teamsheets'!$H$2:$Z$92,$A186,$CX$2)+CARDS('09-10 Teamsheets'!$H$2:$Z$98,$A186,$CX$2)+CARDS('10-11 Teamsheets'!$H$2:$Z$107,$A186,$CX$2)+CARDS('11-12 Teamsheets'!$H$2:$Z$119,$A186,$CX$2)+CARDS('12-13 Teamsheets'!$H$2:$Z$126,$A186,$CX$2)+CARDS('13-14 Teamsheets'!$H$2:$Z$130,$A186,$CX$2)) &amp; "(" &amp; (CARDS('05-06 Teamsheets'!$H$2:$W$71,$A186,$CX$3)+CARDS('06-07 Teamsheets'!$H$2:$Z$83,$A186,$CX$3)+CARDS('07-08 Teamsheets'!$H$2:$Z$88,$A186,$CX$3)+CARDS('08-09 Teamsheets'!$H$2:$Z$92,$A186,$CX$3)+CARDS('09-10 Teamsheets'!$H$2:$Z$98,$A186,$CX$3)+CARDS('10-11 Teamsheets'!$H$2:$Z$107,$A186,$CX$3)+CARDS('11-12 Teamsheets'!$H$2:$Z$119,$A186,$CX$3)+CARDS('13-14 Teamsheets'!$H$2:$Z$130,$A186,$CX$3)) &amp; ")"</f>
        <v>1(1)</v>
      </c>
      <c r="CL186" s="28">
        <f t="shared" si="53"/>
        <v>1890</v>
      </c>
      <c r="CM186" s="28">
        <f t="shared" si="59"/>
        <v>762</v>
      </c>
      <c r="CN186" s="77">
        <f t="shared" si="54"/>
        <v>2652</v>
      </c>
      <c r="CO186" s="28">
        <f t="shared" si="51"/>
        <v>78</v>
      </c>
      <c r="CP186" s="28">
        <f t="shared" si="52"/>
        <v>5.8823529411764705E-2</v>
      </c>
      <c r="CQ186" s="77">
        <f t="shared" si="63"/>
        <v>1326</v>
      </c>
      <c r="CS186" s="71">
        <f t="shared" si="48"/>
        <v>59</v>
      </c>
      <c r="CT186" s="83">
        <f t="shared" si="49"/>
        <v>54</v>
      </c>
      <c r="CU186" s="77">
        <f t="shared" si="50"/>
        <v>55</v>
      </c>
    </row>
    <row r="187" spans="1:102" x14ac:dyDescent="0.2">
      <c r="A187" s="25" t="s">
        <v>1617</v>
      </c>
      <c r="B187" s="27" t="s">
        <v>1635</v>
      </c>
      <c r="C187" s="27" t="s">
        <v>1635</v>
      </c>
      <c r="D187" s="27">
        <v>0</v>
      </c>
      <c r="E187" s="27" t="s">
        <v>1635</v>
      </c>
      <c r="F187" s="82">
        <v>0</v>
      </c>
      <c r="G187" s="27" t="s">
        <v>1635</v>
      </c>
      <c r="H187" s="27" t="s">
        <v>1635</v>
      </c>
      <c r="I187" s="27">
        <v>0</v>
      </c>
      <c r="J187" s="27" t="s">
        <v>1635</v>
      </c>
      <c r="K187" s="82">
        <v>0</v>
      </c>
      <c r="L187" s="27" t="s">
        <v>1635</v>
      </c>
      <c r="M187" s="27" t="s">
        <v>1635</v>
      </c>
      <c r="N187" s="27">
        <v>0</v>
      </c>
      <c r="O187" s="27" t="s">
        <v>1635</v>
      </c>
      <c r="P187" s="82">
        <v>0</v>
      </c>
      <c r="Q187" s="27" t="str">
        <f>(APPS('08-09 Teamsheets'!$H$2:$R$92,$A187,'08-09 Teamsheets'!$C$2:$C$92,Q$1)+APPS('09-10 Teamsheets'!$H$2:$R$98,$A187,'09-10 Teamsheets'!$C$2:$C$98,Q$1)+APPS('10-11 Teamsheets'!$H$2:$R$107,$A187,'10-11 Teamsheets'!$C$2:$C$107,Q$1)+APPS('11-12 Teamsheets'!$H$2:$R$119,$A187,'11-12 Teamsheets'!$C$2:$C$119,Q$1)+APPS('12-13 Teamsheets'!$H$2:$R$126,$A187,'12-13 Teamsheets'!$C$2:$C$126,Q$1)+APPS('13-14 Teamsheets'!$H$2:$R$132,$A187,'13-14 Teamsheets'!$C$2:$C$132,Q$1)+APPS('14-15 Teamsheets'!$H$2:$R$136,$A187,'14-15 Teamsheets'!$C$2:$C$136,Q$1)) &amp; "(" &amp; (SUBS('08-09 Teamsheets'!$S$2:$Z$92,$A187,'08-09 Teamsheets'!$C$2:$C$92,Q$1)+SUBS('09-10 Teamsheets'!$S$2:$Z$98,$A187,'09-10 Teamsheets'!$C$2:$C$98,Q$1)+SUBS('10-11 Teamsheets'!$S$2:$Z$107,$A187,'10-11 Teamsheets'!$C$2:$C$107,Q$1)+SUBS('11-12 Teamsheets'!$S$2:$Z$119,$A187,'11-12 Teamsheets'!$C$2:$C$119,Q$1)+SUBS('12-13 Teamsheets'!$S$2:$Z$126,$A187,'12-13 Teamsheets'!$C$2:$C$126,Q$1)+SUBS('13-14 Teamsheets'!$S$2:$Z$132,$A187,'13-14 Teamsheets'!$C$2:$C$132,Q$1)+SUBS('14-15 Teamsheets'!$S$2:$Z$136,$A187,'14-15 Teamsheets'!$C$2:$C$136,Q$1)) &amp; ")"</f>
        <v>9(2)</v>
      </c>
      <c r="R187" s="27" t="str">
        <f>(GOALS('08-09 Teamsheets'!$H$2:$R$92,$A187,'08-09 Teamsheets'!$C$2:$C$92,Q$1)+GOALS('09-10 Teamsheets'!$H$2:$R$98,$A187,'09-10 Teamsheets'!$C$2:$C$98,Q$1)+GOALS('10-11 Teamsheets'!$H$2:$R$107,$A187,'10-11 Teamsheets'!$C$2:$C$107,Q$1)+GOALS('11-12 Teamsheets'!$H$2:$R$119,$A187,'11-12 Teamsheets'!$C$2:$C$119,Q$1)+GOALS('12-13 Teamsheets'!$H$2:$R$126,$A187,'12-13 Teamsheets'!$C$2:$C$126,Q$1)+GOALS('13-14 Teamsheets'!$H$2:$R$132,$A187,'13-14 Teamsheets'!$C$2:$C$132,Q$1)+GOALS('14-15 Teamsheets'!$H$2:$R$136,$A187,'14-15 Teamsheets'!$C$2:$C$136,Q$1)) &amp; "(" &amp; (GOALS('08-09 Teamsheets'!$S$2:$Z$92,$A187,'08-09 Teamsheets'!$C$2:$C$92,Q$1)+GOALS('09-10 Teamsheets'!$S$2:$Z$98,$A187,'09-10 Teamsheets'!$C$2:$C$98,Q$1)+GOALS('10-11 Teamsheets'!$S$2:$Z$107,$A187,'10-11 Teamsheets'!$C$2:$C$107,Q$1)+GOALS('11-12 Teamsheets'!$S$2:$Z$119,$A187,'11-12 Teamsheets'!$C$2:$C$119,Q$1)+GOALS('12-13 Teamsheets'!$S$2:$Z$126,$A187,'12-13 Teamsheets'!$C$2:$C$126,Q$1)+GOALS('13-14 Teamsheets'!$S$2:$Z$132,$A187,'13-14 Teamsheets'!$C$2:$C$132,Q$1)+GOALS('14-15 Teamsheets'!$S$2:$Z$136,$A187,'14-15 Teamsheets'!$C$2:$C$136,Q$1)) &amp; ")"</f>
        <v>5(0)</v>
      </c>
      <c r="S187" s="27">
        <f>Clean_sheet('08-09 Teamsheets'!$C$2:$H$92,$A187,Q$1)+Clean_sheet('09-10 Teamsheets'!$C$2:$H$98,$A187,Q$1)+Clean_sheet('10-11 Teamsheets'!$C$2:$H$107,$A187,Q$1)+Clean_sheet('11-12 Teamsheets'!$C$2:$H$119,$A187,Q$1)+Clean_sheet('12-13 Teamsheets'!$C$2:$H$126,$A187,Q$1)+Clean_sheet('13-14 Teamsheets'!$C$2:$H$132,$A187,Q$1)+Clean_sheet('14-15 Teamsheets'!$C$2:$H$136,$A187,Q$1)</f>
        <v>0</v>
      </c>
      <c r="T187" s="27" t="str">
        <f>(CARDS('08-09 Teamsheets'!$H$2:$Z$92,$A187,$CX$2,'08-09 Teamsheets'!$C$2:$C$92,Q$1)+CARDS('09-10 Teamsheets'!$H$2:$Z$98,$A187,$CX$2,'09-10 Teamsheets'!$C$2:$C$98,Q$1)+CARDS('10-11 Teamsheets'!$H$2:$Z$107,$A187,$CX$2,'10-11 Teamsheets'!$C$2:$C$107,Q$1)+CARDS('11-12 Teamsheets'!$H$2:$Z$119,$A187,$CX$2,'11-12 Teamsheets'!$C$2:$C$119,Q$1)+CARDS('12-13 Teamsheets'!$H$2:$Z$126,$A187,$CX$2,'12-13 Teamsheets'!$C$2:$C$126,Q$1)+CARDS('13-14 Teamsheets'!$H$2:$Z$132,$A187,$CX$2,'13-14 Teamsheets'!$C$2:$C$132,Q$1)+CARDS('14-15 Teamsheets'!$H$2:$Z$136,$A187,$CX$2,'14-15 Teamsheets'!$C$2:$C$136,Q$1)) &amp; "(" &amp; (CARDS('08-09 Teamsheets'!$H$2:$Z$92,$A187,$CX$3,'08-09 Teamsheets'!$C$2:$C$92,Q$1)+CARDS('09-10 Teamsheets'!$H$2:$Z$98,$A187,$CX$3,'09-10 Teamsheets'!$C$2:$C$98,Q$1)+CARDS('10-11 Teamsheets'!$H$2:$Z$107,$A187,$CX$3,'10-11 Teamsheets'!$C$2:$C$107,Q$1)+CARDS('11-12 Teamsheets'!$H$2:$Z$119,$A187,$CX$3,'11-12 Teamsheets'!$C$2:$C$119,Q$1)+CARDS('12-13 Teamsheets'!$H$2:$Z$126,$A187,$CX$3,'12-13 Teamsheets'!$C$2:$C$126,Q$1)+CARDS('13-14 Teamsheets'!$H$2:$Z$132,$A187,$CX$3,'13-14 Teamsheets'!$C$2:$C$132,Q$1)+CARDS('14-15 Teamsheets'!$H$2:$Z$136,$A187,$CX$3,'14-15 Teamsheets'!$C$2:$C$136,Q$1)) &amp; ")"</f>
        <v>1(0)</v>
      </c>
      <c r="U187" s="82">
        <f>MINS_PLAYED('08-09 Teamsheets'!$H$2:$R$92,$A187,'08-09 Teamsheets'!$C$2:$C$92,Q$1)+MINS_PLAYED('09-10 Teamsheets'!$H$2:$R$98,$A187,'09-10 Teamsheets'!$C$2:$C$98,Q$1)+ MINS_AS_SUB('08-09 Teamsheets'!$S$2:$Z$92,$A187,'08-09 Teamsheets'!$C$2:$C$92,Q$1)+ MINS_AS_SUB('09-10 Teamsheets'!$S$2:$Z$98,$A187,'09-10 Teamsheets'!$C$2:$C$98,Q$1)+MINS_PLAYED('10-11 Teamsheets'!$H$2:$R$107,$A187,'10-11 Teamsheets'!$C$2:$C$107,Q$1)+MINS_AS_SUB('10-11 Teamsheets'!$S$2:$Z$107,$A187,'10-11 Teamsheets'!$C$2:$C$107,Q$1)+MINS_PLAYED('11-12 Teamsheets'!$H$2:$R$119,$A187,'11-12 Teamsheets'!$C$2:$C$119,Q$1)+MINS_AS_SUB('11-12 Teamsheets'!$S$2:$Z$119,$A187,'11-12 Teamsheets'!$C$2:$C$119,Q$1)+MINS_PLAYED('12-13 Teamsheets'!$H$2:$R$126,$A187,'12-13 Teamsheets'!$C$2:$C$126,Q$1)+MINS_AS_SUB('12-13 Teamsheets'!$S$2:$Z$126,$A187,'12-13 Teamsheets'!$C$2:$C$126,Q$1)+MINS_PLAYED('13-14 Teamsheets'!$H$2:$R$132,$A187,'13-14 Teamsheets'!$C$2:$C$132,Q$1)+MINS_AS_SUB('13-14 Teamsheets'!$S$2:$Z$132,$A187,'13-14 Teamsheets'!$C$2:$C$132,Q$1)+MINS_PLAYED('14-15 Teamsheets'!$H$2:$R$136,$A187,'14-15 Teamsheets'!$C$2:$C$136,Q$1)+MINS_AS_SUB('14-15 Teamsheets'!$S$2:$Z$136,$A187,'14-15 Teamsheets'!$C$2:$C$136,Q$1)</f>
        <v>770</v>
      </c>
      <c r="V187" s="27" t="s">
        <v>1635</v>
      </c>
      <c r="W187" s="27" t="s">
        <v>1635</v>
      </c>
      <c r="X187" s="27">
        <v>0</v>
      </c>
      <c r="Y187" s="27" t="s">
        <v>1635</v>
      </c>
      <c r="Z187" s="82">
        <v>0</v>
      </c>
      <c r="AA187" s="27" t="s">
        <v>1635</v>
      </c>
      <c r="AB187" s="27" t="s">
        <v>1635</v>
      </c>
      <c r="AC187" s="27">
        <v>0</v>
      </c>
      <c r="AD187" s="27" t="s">
        <v>1635</v>
      </c>
      <c r="AE187" s="82">
        <v>0</v>
      </c>
      <c r="AF187" s="27" t="s">
        <v>1635</v>
      </c>
      <c r="AG187" s="27" t="s">
        <v>1635</v>
      </c>
      <c r="AH187" s="27">
        <v>0</v>
      </c>
      <c r="AI187" s="27" t="s">
        <v>1635</v>
      </c>
      <c r="AJ187" s="82">
        <v>0</v>
      </c>
      <c r="AK187" s="27" t="s">
        <v>1635</v>
      </c>
      <c r="AL187" s="27" t="s">
        <v>1635</v>
      </c>
      <c r="AM187" s="27">
        <v>0</v>
      </c>
      <c r="AN187" s="27" t="s">
        <v>1635</v>
      </c>
      <c r="AO187" s="82">
        <v>0</v>
      </c>
      <c r="AP187" s="27" t="s">
        <v>1635</v>
      </c>
      <c r="AQ187" s="27" t="s">
        <v>1635</v>
      </c>
      <c r="AR187" s="27">
        <v>0</v>
      </c>
      <c r="AS187" s="27" t="s">
        <v>1635</v>
      </c>
      <c r="AT187" s="82">
        <v>0</v>
      </c>
      <c r="AU187" s="27" t="s">
        <v>1635</v>
      </c>
      <c r="AV187" s="27" t="s">
        <v>1635</v>
      </c>
      <c r="AW187" s="27">
        <v>0</v>
      </c>
      <c r="AX187" s="27" t="s">
        <v>1635</v>
      </c>
      <c r="AY187" s="82">
        <v>0</v>
      </c>
      <c r="AZ187" s="27" t="str">
        <f>(APPS('07-08 Teamsheets'!$H$2:$R$88,$A187,'07-08 Teamsheets'!$C$2:$C$88,AZ$1)+APPS('11-12 Teamsheets'!$H$2:$R$119,$A187,'11-12 Teamsheets'!$C$2:$C$119,AZ$1)+APPS('12-13 Teamsheets'!$H$2:$R$126,$A187,'12-13 Teamsheets'!$C$2:$C$126,AZ$1)+APPS('13-14 Teamsheets'!$H$2:$R$132,$A187,'13-14 Teamsheets'!$C$2:$C$132,AZ$1)+APPS('14-15 Teamsheets'!$H$2:$R$136,$A187,'14-15 Teamsheets'!$C$2:$C$136,AZ$1)) &amp; "(" &amp; (SUBS('07-08 Teamsheets'!$S$2:$Z$88,$A187,'07-08 Teamsheets'!$C$2:$C$88,AZ$1)+SUBS('11-12 Teamsheets'!$S$2:$Z$119,$A187,'11-12 Teamsheets'!$C$2:$C$119,AZ$1)+SUBS('12-13 Teamsheets'!$S$2:$Z$126,$A187,'12-13 Teamsheets'!$C$2:$C$126,AZ$1)+SUBS('13-14 Teamsheets'!$S$2:$Z$132,$A187,'13-14 Teamsheets'!$C$2:$C$132,AZ$1)+SUBS('14-15 Teamsheets'!$S$2:$Z$136,$A187,'14-15 Teamsheets'!$C$2:$C$136,AZ$1)) &amp; ")"</f>
        <v>0(0)</v>
      </c>
      <c r="BA187" s="27" t="str">
        <f>(GOALS('07-08 Teamsheets'!$H$2:$R$88,$A187,'07-08 Teamsheets'!$C$2:$C$88,AZ$1)+GOALS('11-12 Teamsheets'!$H$2:$R$119,$A187,'11-12 Teamsheets'!$C$2:$C$119,AZ$1)+GOALS('12-13 Teamsheets'!$H$2:$R$126,$A187,'12-13 Teamsheets'!$C$2:$C$126,AZ$1)+GOALS('13-14 Teamsheets'!$H$2:$R$132,$A187,'13-14 Teamsheets'!$C$2:$C$132,AZ$1)+GOALS('14-15 Teamsheets'!$H$2:$R$136,$A187,'14-15 Teamsheets'!$C$2:$C$136,AZ$1)) &amp; "(" &amp; (GOALS('07-08 Teamsheets'!$S$2:$Z$88,$A187,'07-08 Teamsheets'!$C$2:$C$88,AZ$1)+GOALS('11-12 Teamsheets'!$S$2:$Z$119,$A187,'11-12 Teamsheets'!$C$2:$C$119,AZ$1)+GOALS('12-13 Teamsheets'!$S$2:$Z$126,$A187,'12-13 Teamsheets'!$C$2:$C$126,AZ$1)+GOALS('13-14 Teamsheets'!$S$2:$Z$132,$A187,'13-14 Teamsheets'!$C$2:$C$132,AZ$1)+GOALS('14-15 Teamsheets'!$S$2:$Z$136,$A187,'14-15 Teamsheets'!$C$2:$C$136,AZ$1)) &amp; ")"</f>
        <v>0(0)</v>
      </c>
      <c r="BB187" s="27">
        <f>Clean_sheet('07-08 Teamsheets'!$C$2:$H$92,$A187,AZ$1)+Clean_sheet('11-12 Teamsheets'!$C$2:$H$119,$A187,AZ$1)+Clean_sheet('12-13 Teamsheets'!$C$2:$H$126,$A187,AZ$1)+Clean_sheet('13-14 Teamsheets'!$C$2:$H$132,$A187,AZ$1)+Clean_sheet('14-15 Teamsheets'!$C$2:$H$136,$A187,AZ$1)</f>
        <v>0</v>
      </c>
      <c r="BC187" s="27" t="str">
        <f>(CARDS('07-08 Teamsheets'!$H$2:$Z$88,$A187,$CX$2,'07-08 Teamsheets'!$C$2:$C$88,AZ$1)+CARDS('11-12 Teamsheets'!$H$2:$Z$119,$A187,$CX$2,'11-12 Teamsheets'!$C$2:$C$119,AZ$1)+CARDS('12-13 Teamsheets'!$H$2:$Z$126,$A187,$CX$2,'12-13 Teamsheets'!$C$2:$C$126,AZ$1)+CARDS('13-14 Teamsheets'!$H$2:$Z$132,$A187,$CX$2,'13-14 Teamsheets'!$C$2:$C$132,AZ$1)+CARDS('14-15 Teamsheets'!$H$2:$Z$136,$A187,$CX$2,'14-15 Teamsheets'!$C$2:$C$136,AZ$1)) &amp; "(" &amp; (CARDS('07-08 Teamsheets'!$H$2:$Z$88,$A187,$CX$3,'07-08 Teamsheets'!$C$2:$C$88,AZ$1)+CARDS('11-12 Teamsheets'!$H$2:$Z$119,$A187,$CX$3,'11-12 Teamsheets'!$C$2:$C$119,AZ$1)+CARDS('12-13 Teamsheets'!$H$2:$Z$126,$A187,$CX$3,'12-13 Teamsheets'!$C$2:$C$126,AZ$1)+CARDS('13-14 Teamsheets'!$H$2:$Z$132,$A187,$CX$3,'13-14 Teamsheets'!$C$2:$C$132,AZ$1)+CARDS('14-15 Teamsheets'!$H$2:$Z$136,$A187,$CX$3,'14-15 Teamsheets'!$C$2:$C$136,AZ$1)) &amp; ")"</f>
        <v>0(0)</v>
      </c>
      <c r="BD187" s="82">
        <f>MINS_PLAYED('07-08 Teamsheets'!$H$2:$R$88,$A187,'07-08 Teamsheets'!$C$2:$C$88,AZ$1)+MINS_PLAYED('11-12 Teamsheets'!$H$2:$R$119,$A187,'11-12 Teamsheets'!$C$2:$C$119,AZ$1)+MINS_PLAYED('12-13 Teamsheets'!$H$2:$R$126,$A187,'12-13 Teamsheets'!$C$2:$C$126,AZ$1)+MINS_PLAYED('13-14 Teamsheets'!$H$2:$R$132,$A187,'13-14 Teamsheets'!$C$2:$C$132,AZ$1)+MINS_PLAYED('14-15 Teamsheets'!$H$2:$R$136,$A187,'14-15 Teamsheets'!$C$2:$C$136,AZ$1)+MINS_AS_SUB('07-08 Teamsheets'!$S$2:$Z$88,$A187,'07-08 Teamsheets'!$C$2:$C$88,AZ$1)+MINS_AS_SUB('11-12 Teamsheets'!$S$2:$Z$119,$A187,'11-12 Teamsheets'!$C$2:$C$119,AZ$1)+MINS_AS_SUB('12-13 Teamsheets'!$S$2:$Z$126,$A187,'12-13 Teamsheets'!$C$2:$C$126,AZ$1)+MINS_AS_SUB('13-14 Teamsheets'!$S$2:$Z$132,$A187,'13-14 Teamsheets'!$C$2:$C$132,AZ$1)+MINS_AS_SUB('14-15 Teamsheets'!$S$2:$Z$136,$A187,'14-15 Teamsheets'!$C$2:$C$136,AZ$1)</f>
        <v>0</v>
      </c>
      <c r="BE187" s="27" t="str">
        <f>(APPS('08-09 Teamsheets'!$H$2:$R$92,$A187,'08-09 Teamsheets'!$C$2:$C$92,BE$1)+APPS('09-10 Teamsheets'!$H$2:$R$98,$A187,'09-10 Teamsheets'!$C$2:$C$98,BE$1)+APPS('10-11 Teamsheets'!$H$2:$R$107,$A187,'10-11 Teamsheets'!$C$2:$C$107,BE$1)+APPS('11-12 Teamsheets'!$H$2:$R$119,$A187,'11-12 Teamsheets'!$C$2:$C$119,BE$1)+APPS('12-13 Teamsheets'!$H$2:$R$126,$A187,'12-13 Teamsheets'!$C$2:$C$126,BE$1)+APPS('13-14 Teamsheets'!$H$2:$R$132,$A187,'13-14 Teamsheets'!$C$2:$C$132,BE$1)+APPS('14-15 Teamsheets'!$H$2:$R$136,$A187,'14-15 Teamsheets'!$C$2:$C$136,BE$1)) &amp; "(" &amp; (SUBS('08-09 Teamsheets'!$S$2:$Z$92,$A187,'08-09 Teamsheets'!$C$2:$C$92,BE$1)+SUBS('09-10 Teamsheets'!$S$2:$Z$98,$A187,'09-10 Teamsheets'!$C$2:$C$98,BE$1)+SUBS('10-11 Teamsheets'!$S$2:$Z$107,$A187,'10-11 Teamsheets'!$C$2:$C$107,BE$1)+SUBS('11-12 Teamsheets'!$S$2:$Z$119,$A187,'11-12 Teamsheets'!$C$2:$C$119,BE$1)+SUBS('12-13 Teamsheets'!$S$2:$Z$126,$A187,'12-13 Teamsheets'!$C$2:$C$126,BE$1)+SUBS('13-14 Teamsheets'!$S$2:$Z$132,$A187,'13-14 Teamsheets'!$C$2:$C$132,BE$1)+SUBS('14-15 Teamsheets'!$S$2:$Z$136,$A187,'14-15 Teamsheets'!$C$2:$C$136,BE$1)) &amp; ")"</f>
        <v>1(0)</v>
      </c>
      <c r="BF187" s="27" t="str">
        <f>(GOALS('08-09 Teamsheets'!$H$2:$R$92,$A187,'08-09 Teamsheets'!$C$2:$C$92,BE$1)+GOALS('09-10 Teamsheets'!$H$2:$R$98,$A187,'09-10 Teamsheets'!$C$2:$C$98,BE$1)+GOALS('10-11 Teamsheets'!$H$2:$R$107,$A187,'10-11 Teamsheets'!$C$2:$C$107,BE$1)+GOALS('11-12 Teamsheets'!$H$2:$R$119,$A187,'11-12 Teamsheets'!$C$2:$C$119,BE$1)+GOALS('12-13 Teamsheets'!$H$2:$R$126,$A187,'12-13 Teamsheets'!$C$2:$C$126,BE$1)+GOALS('13-14 Teamsheets'!$H$2:$R$132,$A187,'13-14 Teamsheets'!$C$2:$C$132,BE$1)+GOALS('14-15 Teamsheets'!$H$2:$R$136,$A187,'14-15 Teamsheets'!$C$2:$C$136,BE$1)) &amp; "(" &amp; (GOALS('08-09 Teamsheets'!$S$2:$Z$92,$A187,'08-09 Teamsheets'!$C$2:$C$92,BE$1)+GOALS('09-10 Teamsheets'!$S$2:$Z$98,$A187,'09-10 Teamsheets'!$C$2:$C$98,BE$1)+GOALS('10-11 Teamsheets'!$S$2:$Z$107,$A187,'10-11 Teamsheets'!$C$2:$C$107,BE$1)+GOALS('11-12 Teamsheets'!$S$2:$Z$119,$A187,'11-12 Teamsheets'!$C$2:$C$119,BE$1)+GOALS('12-13 Teamsheets'!$S$2:$Z$126,$A187,'12-13 Teamsheets'!$C$2:$C$126,BE$1)+GOALS('13-14 Teamsheets'!$S$2:$Z$132,$A187,'13-14 Teamsheets'!$C$2:$C$132,BE$1)+GOALS('14-15 Teamsheets'!$S$2:$Z$136,$A187,'14-15 Teamsheets'!$C$2:$C$136,BE$1)) &amp; ")"</f>
        <v>0(0)</v>
      </c>
      <c r="BG187" s="27">
        <f>Clean_sheet('08-09 Teamsheets'!$C$2:$H$92,$A187,BE$1)+Clean_sheet('09-10 Teamsheets'!$C$2:$H$98,$A187,BE$1)+Clean_sheet('10-11 Teamsheets'!$C$2:$H$107,$A187,BE$1)+Clean_sheet('11-12 Teamsheets'!$C$2:$H$119,$A187,BE$1)+Clean_sheet('12-13 Teamsheets'!$C$2:$H$126,$A187,BE$1)+Clean_sheet('13-14 Teamsheets'!$C$2:$H$132,$A187,BE$1)+Clean_sheet('14-15 Teamsheets'!$C$2:$H$136,$A187,BE$1)</f>
        <v>0</v>
      </c>
      <c r="BH187" s="27" t="str">
        <f>(CARDS('08-09 Teamsheets'!$H$2:$Z$92,$A187,$CX$2,'08-09 Teamsheets'!$C$2:$C$92,BE$1)+CARDS('09-10 Teamsheets'!$H$2:$Z$98,$A187,$CX$2,'09-10 Teamsheets'!$C$2:$C$98,BE$1)+CARDS('10-11 Teamsheets'!$H$2:$Z$107,$A187,$CX$2,'10-11 Teamsheets'!$C$2:$C$107,BE$1)+CARDS('11-12 Teamsheets'!$H$2:$Z$119,$A187,$CX$2,'11-12 Teamsheets'!$C$2:$C$119,BE$1)+CARDS('12-13 Teamsheets'!$H$2:$Z$126,$A187,$CX$2,'12-13 Teamsheets'!$C$2:$C$126,BE$1)+CARDS('13-14 Teamsheets'!$H$2:$Z$132,$A187,$CX$2,'13-14 Teamsheets'!$C$2:$C$132,BE$1)+CARDS('14-15 Teamsheets'!$H$2:$Z$136,$A187,$CX$2,'14-15 Teamsheets'!$C$2:$C$136,BE$1)) &amp; "(" &amp; (CARDS('08-09 Teamsheets'!$H$2:$Z$92,$A187,$CX$3,'08-09 Teamsheets'!$C$2:$C$92,BE$1)+CARDS('09-10 Teamsheets'!$H$2:$Z$98,$A187,$CX$3,'09-10 Teamsheets'!$C$2:$C$98,BE$1)+CARDS('10-11 Teamsheets'!$H$2:$Z$107,$A187,$CX$3,'10-11 Teamsheets'!$C$2:$C$107,BE$1)+CARDS('11-12 Teamsheets'!$H$2:$Z$119,$A187,$CX$3,'11-12 Teamsheets'!$C$2:$C$119,BE$1)+CARDS('12-13 Teamsheets'!$H$2:$Z$126,$A187,$CX$3,'12-13 Teamsheets'!$C$2:$C$126,BE$1)+CARDS('13-14 Teamsheets'!$H$2:$Z$132,$A187,$CX$3,'13-14 Teamsheets'!$C$2:$C$132,BE$1)+CARDS('14-15 Teamsheets'!$H$2:$Z$136,$A187,$CX$3,'14-15 Teamsheets'!$C$2:$C$136,BE$1)) &amp; ")"</f>
        <v>0(0)</v>
      </c>
      <c r="BI187" s="82">
        <f>MINS_PLAYED('08-09 Teamsheets'!$H$2:$R$92,$A187,'08-09 Teamsheets'!$C$2:$C$92,BE$1)+MINS_PLAYED('09-10 Teamsheets'!$H$2:$R$98,$A187,'09-10 Teamsheets'!$C$2:$C$98,BE$1)+ MINS_AS_SUB('08-09 Teamsheets'!$S$2:$Z$92,$A187,'08-09 Teamsheets'!$C$2:$C$92,BE$1)+ MINS_AS_SUB('09-10 Teamsheets'!$S$2:$Z$98,$A187,'09-10 Teamsheets'!$C$2:$C$98,BE$1)+MINS_PLAYED('10-11 Teamsheets'!$H$2:$R$107,$A187,'10-11 Teamsheets'!$C$2:$C$107,BE$1)+MINS_AS_SUB('10-11 Teamsheets'!$S$2:$Z$107,$A187,'10-11 Teamsheets'!$C$2:$C$107,BE$1)+MINS_PLAYED('11-12 Teamsheets'!$H$2:$R$119,$A187,'11-12 Teamsheets'!$C$2:$C$119,BE$1)+MINS_AS_SUB('11-12 Teamsheets'!$S$2:$Z$119,$A187,'11-12 Teamsheets'!$C$2:$C$119,BE$1)+MINS_PLAYED('12-13 Teamsheets'!$H$2:$R$126,$A187,'12-13 Teamsheets'!$C$2:$C$126,BE$1)+MINS_AS_SUB('12-13 Teamsheets'!$S$2:$Z$126,$A187,'12-13 Teamsheets'!$C$2:$C$126,BE$1)+MINS_PLAYED('13-14 Teamsheets'!$H$2:$R$132,$A187,'13-14 Teamsheets'!$C$2:$C$132,BE$1)+MINS_AS_SUB('13-14 Teamsheets'!$S$2:$Z$132,$A187,'13-14 Teamsheets'!$C$2:$C$132,BE$1)+MINS_PLAYED('14-15 Teamsheets'!$H$2:$R$136,$A187,'14-15 Teamsheets'!$C$2:$C$136,BE$1)+MINS_AS_SUB('14-15 Teamsheets'!$S$2:$Z$136,$A187,'14-15 Teamsheets'!$C$2:$C$136,BE$1)</f>
        <v>90</v>
      </c>
      <c r="BJ187" s="27" t="str">
        <f>(APPS('07-08 Teamsheets'!$H$2:$R$88,$A187,'07-08 Teamsheets'!$C$2:$C$88,BJ$1)+APPS('08-09 Teamsheets'!$H$2:$R$92,$A187,'08-09 Teamsheets'!$C$2:$C$92,BJ$1)+APPS('09-10 Teamsheets'!$H$2:$R$98,$A187,'09-10 Teamsheets'!$C$2:$C$98,BJ$1)+APPS('10-11 Teamsheets'!$H$2:$R$106,$A187,'10-11 Teamsheets'!$C$2:$C$106,BJ$1)+APPS('11-12 Teamsheets'!$H$2:$R$119,$A187,'11-12 Teamsheets'!$C$2:$C$119,BJ$1)+APPS('12-13 Teamsheets'!$H$2:$R$126,$A187,'12-13 Teamsheets'!$C$2:$C$126,BJ$1)+APPS('13-14 Teamsheets'!$H$2:$R$132,$A187,'13-14 Teamsheets'!$C$2:$C$132,BJ$1)+APPS('14-15 Teamsheets'!$H$2:$R$136,$A187,'14-15 Teamsheets'!$C$2:$C$136,BJ$1)) &amp; "(" &amp; (SUBS('07-08 Teamsheets'!$S$2:$Z$88,$A187,'07-08 Teamsheets'!$C$2:$C$88,BJ$1)+SUBS('08-09 Teamsheets'!$S$2:$Z$92,$A187,'08-09 Teamsheets'!$C$2:$C$92,BJ$1)+SUBS('09-10 Teamsheets'!$S$2:$Z$98,$A187,'09-10 Teamsheets'!$C$2:$C$98,BJ$1)+SUBS('10-11 Teamsheets'!$S$2:$Z$106,$A187,'10-11 Teamsheets'!$C$2:$C$106,BJ$1)+SUBS('11-12 Teamsheets'!$S$2:$Z$119,$A187,'11-12 Teamsheets'!$C$2:$C$119,BJ$1)+SUBS('12-13 Teamsheets'!$S$2:$Z$126,$A187,'12-13 Teamsheets'!$C$2:$C$126,BJ$1)+SUBS('13-14 Teamsheets'!$S$2:$Z$132,$A187,'13-14 Teamsheets'!$C$2:$C$132,BJ$1)+SUBS('14-15 Teamsheets'!$S$2:$Z$136,$A187,'14-15 Teamsheets'!$C$2:$C$136,BJ$1)) &amp; ")"</f>
        <v>0(0)</v>
      </c>
      <c r="BK187" s="27" t="str">
        <f>(GOALS('07-08 Teamsheets'!$H$2:$R$88,$A187,'07-08 Teamsheets'!$C$2:$C$88,BJ$1)+GOALS('08-09 Teamsheets'!$H$2:$R$92,$A187,'08-09 Teamsheets'!$C$2:$C$92,BJ$1)+GOALS('09-10 Teamsheets'!$H$2:$R$98,$A187,'09-10 Teamsheets'!$C$2:$C$98,BJ$1)+GOALS('10-11 Teamsheets'!$H$2:$R$106,$A187,'10-11 Teamsheets'!$C$2:$C$106,BJ$1)+GOALS('11-12 Teamsheets'!$H$2:$R$119,$A187,'11-12 Teamsheets'!$C$2:$C$119,BJ$1)+GOALS('12-13 Teamsheets'!$H$2:$R$126,$A187,'12-13 Teamsheets'!$C$2:$C$126,BJ$1)+GOALS('13-14 Teamsheets'!$H$2:$R$132,$A187,'13-14 Teamsheets'!$C$2:$C$132,BJ$1)+GOALS('14-15 Teamsheets'!$H$2:$R$136,$A187,'14-15 Teamsheets'!$C$2:$C$136,BJ$1)) &amp; "(" &amp; (GOALS('07-08 Teamsheets'!$S$2:$Z$88,$A187,'07-08 Teamsheets'!$C$2:$C$88,BJ$1)+GOALS('08-09 Teamsheets'!$S$2:$Z$92,$A187,'08-09 Teamsheets'!$C$2:$C$92,BJ$1)+GOALS('09-10 Teamsheets'!$S$2:$Z$98,$A187,'09-10 Teamsheets'!$C$2:$C$98,BJ$1)+GOALS('10-11 Teamsheets'!$S$2:$Z$106,$A187,'10-11 Teamsheets'!$C$2:$C$106,BJ$1)+GOALS('11-12 Teamsheets'!$S$2:$Z$119,$A187,'11-12 Teamsheets'!$C$2:$C$119,BJ$1)+GOALS('12-13 Teamsheets'!$S$2:$Z$126,$A187,'12-13 Teamsheets'!$C$2:$C$126,BJ$1)+GOALS('13-14 Teamsheets'!$S$2:$Z$132,$A187,'13-14 Teamsheets'!$C$2:$C$132,BJ$1)+GOALS('14-15 Teamsheets'!$S$2:$Z$136,$A187,'14-15 Teamsheets'!$C$2:$C$136,BJ$1)) &amp; ")"</f>
        <v>0(0)</v>
      </c>
      <c r="BL187" s="27">
        <f>Clean_sheet('07-08 Teamsheets'!$C$2:$H$92,$A187,BJ$1)+Clean_sheet('08-09 Teamsheets'!$C$2:$H$92,$A187,BJ$1)+Clean_sheet('09-10 Teamsheets'!$C$2:$H$98,$A187,BJ$1)+Clean_sheet('10-11 Teamsheets'!$C$2:$H$106,$A187,BJ$1)+Clean_sheet('11-12 Teamsheets'!$C$2:$H$119,$A187,BJ$1)+Clean_sheet('12-13 Teamsheets'!$C$2:$H$126,$A187,BJ$1)+Clean_sheet('13-14 Teamsheets'!$C$2:$H$132,$A187,BJ$1)+Clean_sheet('14-15 Teamsheets'!$C$2:$H$136,$A187,BJ$1)</f>
        <v>0</v>
      </c>
      <c r="BM187" s="27" t="str">
        <f>(CARDS('07-08 Teamsheets'!$H$2:$Z$88,$A187,$CX$2,'07-08 Teamsheets'!$C$2:$C$88,BJ$1)+CARDS('08-09 Teamsheets'!$H$2:$Z$92,$A187,$CX$2,'08-09 Teamsheets'!$C$2:$C$92,BJ$1)+CARDS('09-10 Teamsheets'!$H$2:$Z$98,$A187,$CX$2,'09-10 Teamsheets'!$C$2:$C$98,BJ$1)+CARDS('10-11 Teamsheets'!$H$2:$Z$106,$A187,$CX$2,'10-11 Teamsheets'!$C$2:$C$106,BJ$1)+CARDS('11-12 Teamsheets'!$H$2:$Z$119,$A187,$CX$2,'11-12 Teamsheets'!$C$2:$C$119,BJ$1)+CARDS('12-13 Teamsheets'!$H$2:$Z$126,$A187,$CX$2,'12-13 Teamsheets'!$C$2:$C$126,BJ$1)+CARDS('13-14 Teamsheets'!$H$2:$Z$132,$A187,$CX$2,'13-14 Teamsheets'!$C$2:$C$132,BJ$1)+CARDS('14-15 Teamsheets'!$H$2:$Z$136,$A187,$CX$2,'14-15 Teamsheets'!$C$2:$C$136,BJ$1)) &amp; "(" &amp; (CARDS('07-08 Teamsheets'!$H$2:$Z$88,$A187,$CX$3,'07-08 Teamsheets'!$C$2:$C$88,BJ$1)+CARDS('08-09 Teamsheets'!$H$2:$Z$92,$A187,$CX$3,'08-09 Teamsheets'!$C$2:$C$92,BJ$1)+CARDS('09-10 Teamsheets'!$H$2:$Z$98,$A187,$CX$3,'09-10 Teamsheets'!$C$2:$C$98,BJ$1)+CARDS('10-11 Teamsheets'!$H$2:$Z$106,$A187,$CX$3,'10-11 Teamsheets'!$C$2:$C$106,BJ$1)+CARDS('11-12 Teamsheets'!$H$2:$Z$119,$A187,$CX$3,'11-12 Teamsheets'!$C$2:$C$119,BJ$1)+CARDS('12-13 Teamsheets'!$H$2:$Z$126,$A187,$CX$3,'12-13 Teamsheets'!$C$2:$C$126,BJ$1)+CARDS('13-14 Teamsheets'!$H$2:$Z$132,$A187,$CX$3,'13-14 Teamsheets'!$C$2:$C$132,BJ$1)+CARDS('14-15 Teamsheets'!$H$2:$Z$136,$A187,$CX$3,'14-15 Teamsheets'!$C$2:$C$136,BJ$1)) &amp; ")"</f>
        <v>0(0)</v>
      </c>
      <c r="BN187" s="82">
        <f>MINS_PLAYED('07-08 Teamsheets'!$H$2:$R$88,$A187,'07-08 Teamsheets'!$C$2:$C$88,BJ$1)+MINS_PLAYED('08-09 Teamsheets'!$H$2:$R$92,$A187,'08-09 Teamsheets'!$C$2:$C$92,BJ$1)+MINS_PLAYED('09-10 Teamsheets'!$H$2:$R$98,$A187,'09-10 Teamsheets'!$C$2:$C$98,BJ$1)+MINS_PLAYED('10-11 Teamsheets'!$H$2:$R$106,$A187,'10-11 Teamsheets'!$C$2:$C$106,BJ$1)+MINS_PLAYED('11-12 Teamsheets'!$H$2:$R$119,$A187,'11-12 Teamsheets'!$C$2:$C$119,BJ$1)+MINS_PLAYED('12-13 Teamsheets'!$H$2:$R$126,$A187,'12-13 Teamsheets'!$C$2:$C$126,BJ$1)+MINS_PLAYED('13-14 Teamsheets'!$H$2:$R$132,$A187,'13-14 Teamsheets'!$C$2:$C$132,BJ$1)+MINS_PLAYED('14-15 Teamsheets'!$H$2:$R$136,$A187,'14-15 Teamsheets'!$C$2:$C$136,BJ$1)+MINS_AS_SUB('07-08 Teamsheets'!$S$2:$Z$88,$A187,'07-08 Teamsheets'!$C$2:$C$88,BJ$1)+MINS_AS_SUB('08-09 Teamsheets'!$S$2:$Z$92,$A187,'08-09 Teamsheets'!$C$2:$C$92,BJ$1)+MINS_AS_SUB('09-10 Teamsheets'!$S$2:$Z$98,$A187,'09-10 Teamsheets'!$C$2:$C$98,BJ$1)+MINS_AS_SUB('10-11 Teamsheets'!$S$2:$Z$106,$A187,'10-11 Teamsheets'!$C$2:$C$106,BJ$1)+MINS_AS_SUB('11-12 Teamsheets'!$S$2:$Z$119,$A187,'11-12 Teamsheets'!$C$2:$C$119,BJ$1)+MINS_AS_SUB('12-13 Teamsheets'!$S$2:$Z$126,$A187,'12-13 Teamsheets'!$C$2:$C$126,BJ$1)+MINS_AS_SUB('13-14 Teamsheets'!$S$2:$Z$132,$A187,'13-14 Teamsheets'!$C$2:$C$132,BJ$1)+MINS_AS_SUB('14-15 Teamsheets'!$S$2:$Z$136,$A187,'14-15 Teamsheets'!$C$2:$C$136,BJ$1)</f>
        <v>0</v>
      </c>
      <c r="BO187" s="27" t="str">
        <f>(APPS('07-08 Teamsheets'!$H$2:$R$88,$A187,'07-08 Teamsheets'!$C$2:$C$88,BO$1)+APPS('08-09 Teamsheets'!$H$2:$R$92,$A187,'08-09 Teamsheets'!$C$2:$C$92,BO$1)+APPS('09-10 Teamsheets'!$H$2:$R$98,$A187,'09-10 Teamsheets'!$C$2:$C$98,BO$1)+APPS('10-11 Teamsheets'!$H$2:$R$106,$A187,'10-11 Teamsheets'!$C$2:$C$106,BO$1)+APPS('11-12 Teamsheets'!$H$2:$R$119,$A187,'11-12 Teamsheets'!$C$2:$C$119,BO$1)+APPS('12-13 Teamsheets'!$H$2:$R$126,$A187,'12-13 Teamsheets'!$C$2:$C$126,BO$1)+APPS('13-14 Teamsheets'!$H$2:$R$132,$A187,'13-14 Teamsheets'!$C$2:$C$132,BO$1)+APPS('14-15 Teamsheets'!$H$2:$R$136,$A187,'14-15 Teamsheets'!$C$2:$C$136,BO$1)) &amp; "(" &amp; (SUBS('07-08 Teamsheets'!$S$2:$Z$88,$A187,'07-08 Teamsheets'!$C$2:$C$88,BO$1)+SUBS('08-09 Teamsheets'!$S$2:$Z$92,$A187,'08-09 Teamsheets'!$C$2:$C$92,BO$1)+SUBS('09-10 Teamsheets'!$S$2:$Z$98,$A187,'09-10 Teamsheets'!$C$2:$C$98,BO$1)+SUBS('10-11 Teamsheets'!$S$2:$Z$106,$A187,'10-11 Teamsheets'!$C$2:$C$106,BO$1)+SUBS('11-12 Teamsheets'!$S$2:$Z$119,$A187,'11-12 Teamsheets'!$C$2:$C$119,BO$1)+SUBS('12-13 Teamsheets'!$S$2:$Z$126,$A187,'12-13 Teamsheets'!$C$2:$C$126,BO$1)+SUBS('13-14 Teamsheets'!$S$2:$Z$132,$A187,'13-14 Teamsheets'!$C$2:$C$132,BO$1)+SUBS('14-15 Teamsheets'!$S$2:$Z$136,$A187,'14-15 Teamsheets'!$C$2:$C$136,BO$1)) &amp; ")"</f>
        <v>0(0)</v>
      </c>
      <c r="BP187" s="27" t="str">
        <f>(GOALS('07-08 Teamsheets'!$H$2:$R$88,$A187,'07-08 Teamsheets'!$C$2:$C$88,BO$1)+GOALS('08-09 Teamsheets'!$H$2:$R$92,$A187,'08-09 Teamsheets'!$C$2:$C$92,BO$1)+GOALS('09-10 Teamsheets'!$H$2:$R$98,$A187,'09-10 Teamsheets'!$C$2:$C$98,BO$1)+GOALS('10-11 Teamsheets'!$H$2:$R$106,$A187,'10-11 Teamsheets'!$C$2:$C$106,BO$1)+GOALS('11-12 Teamsheets'!$H$2:$R$119,$A187,'11-12 Teamsheets'!$C$2:$C$119,BO$1)+GOALS('12-13 Teamsheets'!$H$2:$R$126,$A187,'12-13 Teamsheets'!$C$2:$C$126,BO$1)+GOALS('13-14 Teamsheets'!$H$2:$R$132,$A187,'13-14 Teamsheets'!$C$2:$C$132,BO$1)+GOALS('14-15 Teamsheets'!$H$2:$R$136,$A187,'14-15 Teamsheets'!$C$2:$C$136,BO$1)) &amp; "(" &amp; (GOALS('07-08 Teamsheets'!$S$2:$Z$88,$A187,'07-08 Teamsheets'!$C$2:$C$88,BO$1)+GOALS('08-09 Teamsheets'!$S$2:$Z$92,$A187,'08-09 Teamsheets'!$C$2:$C$92,BO$1)+GOALS('09-10 Teamsheets'!$S$2:$Z$98,$A187,'09-10 Teamsheets'!$C$2:$C$98,BO$1)+GOALS('10-11 Teamsheets'!$S$2:$Z$106,$A187,'10-11 Teamsheets'!$C$2:$C$106,BO$1)+GOALS('11-12 Teamsheets'!$S$2:$Z$119,$A187,'11-12 Teamsheets'!$C$2:$C$119,BO$1)+GOALS('12-13 Teamsheets'!$S$2:$Z$126,$A187,'12-13 Teamsheets'!$C$2:$C$126,BO$1)+GOALS('13-14 Teamsheets'!$S$2:$Z$132,$A187,'13-14 Teamsheets'!$C$2:$C$132,BO$1)+GOALS('14-15 Teamsheets'!$S$2:$Z$136,$A187,'14-15 Teamsheets'!$C$2:$C$136,BO$1)) &amp; ")"</f>
        <v>0(0)</v>
      </c>
      <c r="BQ187" s="27">
        <f>Clean_sheet('07-08 Teamsheets'!$C$2:$H$92,$A187,BO$1)+Clean_sheet('08-09 Teamsheets'!$C$2:$H$92,$A187,BO$1)+Clean_sheet('09-10 Teamsheets'!$C$2:$H$98,$A187,BO$1)+Clean_sheet('10-11 Teamsheets'!$C$2:$H$106,$A187,BO$1)+Clean_sheet('11-12 Teamsheets'!$C$2:$H$119,$A187,BO$1)+Clean_sheet('12-13 Teamsheets'!$C$2:$H$126,$A187,BO$1)+Clean_sheet('13-14 Teamsheets'!$C$2:$H$132,$A187,BO$1)+Clean_sheet('14-15 Teamsheets'!$C$2:$H$136,$A187,BO$1)</f>
        <v>0</v>
      </c>
      <c r="BR187" s="27" t="str">
        <f>(CARDS('07-08 Teamsheets'!$H$2:$Z$88,$A187,$CX$2,'07-08 Teamsheets'!$C$2:$C$88,BO$1)+CARDS('08-09 Teamsheets'!$H$2:$Z$92,$A187,$CX$2,'08-09 Teamsheets'!$C$2:$C$92,BO$1)+CARDS('09-10 Teamsheets'!$H$2:$Z$98,$A187,$CX$2,'09-10 Teamsheets'!$C$2:$C$98,BO$1)+CARDS('10-11 Teamsheets'!$H$2:$Z$106,$A187,$CX$2,'10-11 Teamsheets'!$C$2:$C$106,BO$1)+CARDS('11-12 Teamsheets'!$H$2:$Z$119,$A187,$CX$2,'11-12 Teamsheets'!$C$2:$C$119,BO$1)+CARDS('12-13 Teamsheets'!$H$2:$Z$126,$A187,$CX$2,'12-13 Teamsheets'!$C$2:$C$126,BO$1)+CARDS('13-14 Teamsheets'!$H$2:$Z$132,$A187,$CX$2,'13-14 Teamsheets'!$C$2:$C$132,BO$1)+CARDS('14-15 Teamsheets'!$H$2:$Z$136,$A187,$CX$2,'14-15 Teamsheets'!$C$2:$C$136,BO$1)) &amp; "(" &amp; (CARDS('07-08 Teamsheets'!$H$2:$Z$88,$A187,$CX$3,'07-08 Teamsheets'!$C$2:$C$88,BO$1)+CARDS('08-09 Teamsheets'!$H$2:$Z$92,$A187,$CX$3,'08-09 Teamsheets'!$C$2:$C$92,BO$1)+CARDS('09-10 Teamsheets'!$H$2:$Z$98,$A187,$CX$3,'09-10 Teamsheets'!$C$2:$C$98,BO$1)+CARDS('10-11 Teamsheets'!$H$2:$Z$106,$A187,$CX$3,'10-11 Teamsheets'!$C$2:$C$106,BO$1)+CARDS('11-12 Teamsheets'!$H$2:$Z$119,$A187,$CX$3,'11-12 Teamsheets'!$C$2:$C$119,BO$1)+CARDS('12-13 Teamsheets'!$H$2:$Z$126,$A187,$CX$3,'12-13 Teamsheets'!$C$2:$C$126,BO$1)+CARDS('13-14 Teamsheets'!$H$2:$Z$132,$A187,$CX$3,'13-14 Teamsheets'!$C$2:$C$132,BO$1)+CARDS('14-15 Teamsheets'!$H$2:$Z$136,$A187,$CX$3,'14-15 Teamsheets'!$C$2:$C$136,BO$1)) &amp; ")"</f>
        <v>0(0)</v>
      </c>
      <c r="BS187" s="82">
        <f>MINS_PLAYED('07-08 Teamsheets'!$H$2:$R$88,$A187,'07-08 Teamsheets'!$C$2:$C$88,BO$1)+MINS_PLAYED('08-09 Teamsheets'!$H$2:$R$92,$A187,'08-09 Teamsheets'!$C$2:$C$92,BO$1)+MINS_PLAYED('09-10 Teamsheets'!$H$2:$R$98,$A187,'09-10 Teamsheets'!$C$2:$C$98,BO$1)+MINS_PLAYED('10-11 Teamsheets'!$H$2:$R$106,$A187,'10-11 Teamsheets'!$C$2:$C$106,BO$1)+MINS_PLAYED('11-12 Teamsheets'!$H$2:$R$119,$A187,'11-12 Teamsheets'!$C$2:$C$119,BO$1)+MINS_PLAYED('12-13 Teamsheets'!$H$2:$R$126,$A187,'12-13 Teamsheets'!$C$2:$C$126,BO$1)+MINS_PLAYED('13-14 Teamsheets'!$H$2:$R$132,$A187,'13-14 Teamsheets'!$C$2:$C$132,BO$1)+MINS_PLAYED('14-15 Teamsheets'!$H$2:$R$136,$A187,'14-15 Teamsheets'!$C$2:$C$136,BO$1)+MINS_AS_SUB('07-08 Teamsheets'!$S$2:$Z$88,$A187,'07-08 Teamsheets'!$C$2:$C$88,BO$1)+MINS_AS_SUB('08-09 Teamsheets'!$S$2:$Z$92,$A187,'08-09 Teamsheets'!$C$2:$C$92,BO$1)+MINS_AS_SUB('09-10 Teamsheets'!$S$2:$Z$98,$A187,'09-10 Teamsheets'!$C$2:$C$98,BO$1)+MINS_AS_SUB('10-11 Teamsheets'!$S$2:$Z$106,$A187,'10-11 Teamsheets'!$C$2:$C$106,BO$1)+MINS_AS_SUB('11-12 Teamsheets'!$S$2:$Z$119,$A187,'11-12 Teamsheets'!$C$2:$C$119,BO$1)+MINS_AS_SUB('12-13 Teamsheets'!$S$2:$Z$126,$A187,'12-13 Teamsheets'!$C$2:$C$126,BO$1)+MINS_AS_SUB('13-14 Teamsheets'!$S$2:$Z$132,$A187,'13-14 Teamsheets'!$C$2:$C$132,BO$1)+MINS_AS_SUB('14-15 Teamsheets'!$S$2:$Z$136,$A187,'14-15 Teamsheets'!$C$2:$C$136,BO$1)</f>
        <v>0</v>
      </c>
      <c r="BT187" s="71">
        <f>APPS('05-06 Teamsheets'!$H$2:$R$71,$A187,'05-06 Teamsheets'!$C$2:$C$71,B$1)+SUBS('05-06 Teamsheets'!$S$2:$W$71,$A187,'05-06 Teamsheets'!$C$2:$C$71,B$1)+APPS('06-07 Teamsheets'!$H$2:$R$83,$A187,'06-07 Teamsheets'!$C$2:$C$83,G$1)+SUBS('06-07 Teamsheets'!$S$2:$Z$83,$A187,'06-07 Teamsheets'!$C$2:$C$83,G$1)+APPS('07-08 Teamsheets'!$H$2:$R$88,$A187,'07-08 Teamsheets'!$C$2:$C$88,L$1)+SUBS('07-08 Teamsheets'!$S$2:$Z$88,$A187,'07-08 Teamsheets'!$C$2:$C$88,L$1)+APPS('08-09 Teamsheets'!$H$2:$R$92,$A187,'08-09 Teamsheets'!$C$2:$C$92,Q$1)+SUBS('08-09 Teamsheets'!$S$2:$Z$92,$A187,'08-09 Teamsheets'!$C$2:$C$92,Q$1)+APPS('09-10 Teamsheets'!$H$2:$R$98,$A187,'09-10 Teamsheets'!$C$2:$C$98,Q$1)+SUBS('09-10 Teamsheets'!$S$2:$Z$98,$A187,'09-10 Teamsheets'!$C$2:$C$98,Q$1)+APPS('10-11 Teamsheets'!$H$2:$R$107,$A187,'10-11 Teamsheets'!$C$2:$C$107,Q$1)+SUBS('10-11 Teamsheets'!$S$2:$Z$107,$A187,'10-11 Teamsheets'!$C$2:$C$107,Q$1)+APPS('11-12 Teamsheets'!$H$2:$R$119,$A187,'11-12 Teamsheets'!$C$2:$C$119,Q$1)+SUBS('11-12 Teamsheets'!$S$2:$Z$119,$A187,'11-12 Teamsheets'!$C$2:$C$119,Q$1)+APPS('12-13 Teamsheets'!$H$2:$R$126,$A187,'12-13 Teamsheets'!$C$2:$C$126,Q$1)+SUBS('12-13 Teamsheets'!$S$2:$Z$126,$A187,'12-13 Teamsheets'!$C$2:$C$126,Q$1)+APPS('13-14 Teamsheets'!$H$2:$R$132,$A187,'13-14 Teamsheets'!$C$2:$C$132,Q$1)+SUBS('13-14 Teamsheets'!$S$2:$Z$132,$A187,'13-14 Teamsheets'!$C$2:$C$132,Q$1)+APPS('14-15 Teamsheets'!$H$2:$R$136,$A187,'14-15 Teamsheets'!$C$2:$C$136,Q$1)+SUBS('14-15 Teamsheets'!$S$2:$Z$136,$A187,'14-15 Teamsheets'!$C$2:$C$136,Q$1)</f>
        <v>11</v>
      </c>
      <c r="BU187" s="132">
        <v>0</v>
      </c>
      <c r="BV187" s="27">
        <f>APPS('07-08 Teamsheets'!$H$2:$R$88,$A187,'07-08 Teamsheets'!$C$2:$C$88,AZ$1)+SUBS('07-08 Teamsheets'!$S$2:$Z$88,$A187,'07-08 Teamsheets'!$C$2:$C$88,AZ$1)+APPS('11-12 Teamsheets'!$H$2:$R$119,$A187,'11-12 Teamsheets'!$C$2:$C$119,AZ$1)+SUBS('11-12 Teamsheets'!$S$2:$Z$119,$A187,'11-12 Teamsheets'!$C$2:$C$119,AZ$1)+APPS('12-13 Teamsheets'!$H$2:$R$126,$A187,'12-13 Teamsheets'!$C$2:$C$126,AZ$1)+SUBS('12-13 Teamsheets'!$S$2:$Z$126,$A187,'12-13 Teamsheets'!$C$2:$C$126,AZ$1)+APPS('13-14 Teamsheets'!$H$2:$R$132,$A187,'13-14 Teamsheets'!$C$2:$C$132,AZ$1)+SUBS('13-14 Teamsheets'!$S$2:$Z$132,$A187,'13-14 Teamsheets'!$C$2:$C$132,AZ$1)+APPS('14-15 Teamsheets'!$H$2:$R$136,$A187,'14-15 Teamsheets'!$C$2:$C$136,AZ$1)+SUBS('14-15 Teamsheets'!$S$2:$Z$136,$A187,'14-15 Teamsheets'!$C$2:$C$136,AZ$1)+APPS('08-09 Teamsheets'!$H$2:$R$92,$A187,'08-09 Teamsheets'!$C$2:$C$92,BE$1)+APPS('09-10 Teamsheets'!$H$2:$R$98,$A187,'09-10 Teamsheets'!$C$2:$C$98,BE$1)+SUBS('08-09 Teamsheets'!$S$2:$Z$92,$A187,'08-09 Teamsheets'!$C$2:$C$92,BE$1)+SUBS('09-10 Teamsheets'!$S$2:$Z$98,$A187,'09-10 Teamsheets'!$C$2:$C$98,BE$1)+APPS('10-11 Teamsheets'!$H$2:$R$107,$A187,'10-11 Teamsheets'!$C$2:$C$107,BE$1)+SUBS('10-11 Teamsheets'!$S$2:$Z$107,$A187,'10-11 Teamsheets'!$C$2:$C$107,BE$1)+APPS('11-12 Teamsheets'!$H$2:$R$119,$A187,'11-12 Teamsheets'!$C$2:$C$119,BE$1)+SUBS('11-12 Teamsheets'!$S$2:$Z$119,$A187,'11-12 Teamsheets'!$C$2:$C$119,BE$1)+APPS('12-13 Teamsheets'!$H$2:$R$126,$A187,'12-13 Teamsheets'!$C$2:$C$126,BE$1)+SUBS('12-13 Teamsheets'!$S$2:$Z$126,$A187,'12-13 Teamsheets'!$C$2:$C$126,BE$1)+APPS('13-14 Teamsheets'!$H$2:$R$132,$A187,'13-14 Teamsheets'!$C$2:$C$132,BE$1)+SUBS('13-14 Teamsheets'!$S$2:$Z$132,$A187,'13-14 Teamsheets'!$C$2:$C$132,BE$1)+APPS('14-15 Teamsheets'!$H$2:$R$136,$A187,'14-15 Teamsheets'!$C$2:$C$136,BE$1)+SUBS('14-15 Teamsheets'!$S$2:$Z$136,$A187,'14-15 Teamsheets'!$C$2:$C$136,BE$1)</f>
        <v>1</v>
      </c>
      <c r="BW187" s="27">
        <f>APPS('07-08 Teamsheets'!$H$2:$R$88,$A187,'07-08 Teamsheets'!$C$2:$C$88,BJ$1)+APPS('08-09 Teamsheets'!$H$2:$R$92,$A187,'08-09 Teamsheets'!$C$2:$C$92,BJ$1)+APPS('09-10 Teamsheets'!$H$2:$R$98,$A187,'09-10 Teamsheets'!$C$2:$C$98,BJ$1)+SUBS('07-08 Teamsheets'!$S$2:$Z$88,$A187,'07-08 Teamsheets'!$C$2:$C$88,BJ$1)+SUBS('08-09 Teamsheets'!$S$2:$Z$92,$A187,'08-09 Teamsheets'!$C$2:$C$92,BJ$1)+SUBS('09-10 Teamsheets'!$S$2:$Z$98,$A187,'09-10 Teamsheets'!$C$2:$C$98,BJ$1)+APPS('10-11 Teamsheets'!$H$2:$R$107,$A187,'10-11 Teamsheets'!$C$2:$C$107,BJ$1)+SUBS('10-11 Teamsheets'!$S$2:$Z$107,$A187,'10-11 Teamsheets'!$C$2:$C$107,BJ$1)+APPS('11-12 Teamsheets'!$H$2:$R$119,$A187,'11-12 Teamsheets'!$C$2:$C$119,BJ$1)+SUBS('11-12 Teamsheets'!$S$2:$Z$111,$A187,'11-12 Teamsheets'!$C$2:$C$119,BJ$1)+APPS('12-13 Teamsheets'!$H$2:$R$126,$A187,'12-13 Teamsheets'!$C$2:$C$126,BJ$1)+SUBS('12-13 Teamsheets'!$S$2:$Z$118,$A187,'12-13 Teamsheets'!$C$2:$C$126,BJ$1)+APPS('13-14 Teamsheets'!$H$2:$R$132,$A187,'13-14 Teamsheets'!$C$2:$C$132,BJ$1)+SUBS('13-14 Teamsheets'!$S$2:$Z$124,$A187,'13-14 Teamsheets'!$C$2:$C$132,BJ$1)+APPS('14-15 Teamsheets'!$H$2:$R$136,$A187,'14-15 Teamsheets'!$C$2:$C$136,BJ$1)+SUBS('14-15 Teamsheets'!$S$2:$Z$128,$A187,'14-15 Teamsheets'!$C$2:$C$136,BJ$1)</f>
        <v>0</v>
      </c>
      <c r="BX187" s="27">
        <f>APPS('07-08 Teamsheets'!$H$2:$R$88,$A187,'07-08 Teamsheets'!$C$2:$C$88,BO$1)+APPS('08-09 Teamsheets'!$H$2:$R$92,$A187,'08-09 Teamsheets'!$C$2:$C$92,BO$1)+APPS('09-10 Teamsheets'!$H$2:$R$98,$A187,'09-10 Teamsheets'!$C$2:$C$98,BO$1)+SUBS('07-08 Teamsheets'!$S$2:$Z$88,$A187,'07-08 Teamsheets'!$C$2:$C$88,BO$1)+SUBS('08-09 Teamsheets'!$S$2:$Z$92,$A187,'08-09 Teamsheets'!$C$2:$C$92,BO$1)+SUBS('09-10 Teamsheets'!$S$2:$Z$98,$A187,'09-10 Teamsheets'!$C$2:$C$98,BO$1)+APPS('10-11 Teamsheets'!$H$2:$R$107,$A187,'10-11 Teamsheets'!$C$2:$C$107,BO$1)+SUBS('10-11 Teamsheets'!$S$2:$Z$107,$A187,'10-11 Teamsheets'!$C$2:$C$107,BO$1)+APPS('11-12 Teamsheets'!$H$2:$R$119,$A187,'11-12 Teamsheets'!$C$2:$C$119,BO$1)+SUBS('11-12 Teamsheets'!$S$2:$Z$119,$A187,'11-12 Teamsheets'!$C$2:$C$119,BO$1)+APPS('12-13 Teamsheets'!$H$2:$R$126,$A187,'12-13 Teamsheets'!$C$2:$C$126,BO$1)+SUBS('12-13 Teamsheets'!$S$2:$Z$126,$A187,'12-13 Teamsheets'!$C$2:$C$126,BO$1)+APPS('13-14 Teamsheets'!$H$2:$R$132,$A187,'13-14 Teamsheets'!$C$2:$C$132,BO$1)+SUBS('13-14 Teamsheets'!$S$2:$Z$132,$A187,'13-14 Teamsheets'!$C$2:$C$132,BO$1)+APPS('14-15 Teamsheets'!$H$2:$R$136,$A187,'14-15 Teamsheets'!$C$2:$C$136,BO$1)+SUBS('14-15 Teamsheets'!$S$2:$Z$136,$A187,'14-15 Teamsheets'!$C$2:$C$136,BO$1)</f>
        <v>0</v>
      </c>
      <c r="BY187" s="28">
        <f t="shared" si="55"/>
        <v>1</v>
      </c>
      <c r="BZ187" s="27" t="str">
        <f>(APPS('05-06 Teamsheets'!$H$2:$R$71,$A187) + APPS('06-07 Teamsheets'!$H$2:$R$83,$A187) +APPS('07-08 Teamsheets'!$H$2:$R$88,$A187) + APPS('08-09 Teamsheets'!$H$2:$R$92,$A187)+APPS('09-10 Teamsheets'!$H$2:$R$98,$A187)+APPS('10-11 Teamsheets'!$H$2:$R$107,$A187)+APPS('11-12 Teamsheets'!$H$2:$R$119,$A187)+APPS('12-13 Teamsheets'!$H$2:$R$126,$A187)+APPS('13-14 Teamsheets'!$H$2:$R$132,$A187)+APPS('14-15 Teamsheets'!$H$2:$R$136,$A187)) &amp; "(" &amp; (SUBS('05-06 Teamsheets'!$S$2:$W$71,$A187)+SUBS('06-07 Teamsheets'!$S$2:$Z$83,$A187)+SUBS('07-08 Teamsheets'!$S$2:$Z$88,$A187) +SUBS('08-09 Teamsheets'!$S$2:$Z$92,$A187)+SUBS('09-10 Teamsheets'!$S$2:$Z$98,$A187)+SUBS('10-11 Teamsheets'!$S$2:$Z$107,$A187)+SUBS('11-12 Teamsheets'!$S$2:$Z$119,$A187)+SUBS('12-13 Teamsheets'!$S$2:$Z$126,$A187)+SUBS('13-14 Teamsheets'!$S$2:$Z$132,$A187)+SUBS('14-15 Teamsheets'!$S$2:$Z$136,$A187)) &amp; ")"</f>
        <v>10(2)</v>
      </c>
      <c r="CA187" s="28">
        <f t="shared" si="56"/>
        <v>12</v>
      </c>
      <c r="CB187" s="71">
        <f>GOALS('05-06 Teamsheets'!$H$2:$W$71,$A187,'05-06 Teamsheets'!$C$2:$C$71,B$1)+GOALS('06-07 Teamsheets'!$H$2:$Z$83,$A187,'06-07 Teamsheets'!$C$2:$C$83,G$1)+GOALS('07-08 Teamsheets'!$H$2:$Z$88,$A187,'07-08 Teamsheets'!$C$2:$C$88,L$1)+GOALS('08-09 Teamsheets'!$H$2:$Z$92,$A187,'08-09 Teamsheets'!$C$2:$C$92,Q$1)+GOALS('09-10 Teamsheets'!$H$2:$Z$98,$A187,'09-10 Teamsheets'!$C$2:$C$98,Q$1)+GOALS('10-11 Teamsheets'!$H$2:$Z$107,$A187,'10-11 Teamsheets'!$C$2:$C$107,Q$1)+GOALS('11-12 Teamsheets'!$H$2:$Z$119,$A187,'11-12 Teamsheets'!$C$2:$C$119,Q$1)+GOALS('12-13 Teamsheets'!$H$2:$Z$126,$A187,'12-13 Teamsheets'!$C$2:$C$126,Q$1)+GOALS('13-14 Teamsheets'!$H$2:$Z$132,$A187,'13-14 Teamsheets'!$C$2:$C$132,Q$1)+GOALS('14-15 Teamsheets'!$H$2:$Z$136,$A187,'14-15 Teamsheets'!$C$2:$C$136,Q$1)</f>
        <v>5</v>
      </c>
      <c r="CC187" s="27">
        <f>GOALS('05-06 Teamsheets'!$H$2:$W$71,$A187,'05-06 Teamsheets'!$C$2:$C$71,V$1)+GOALS('05-06 Teamsheets'!$H$2:$W$71,$A187,'05-06 Teamsheets'!$C$2:$C$71,AA$1)+GOALS('06-07 Teamsheets'!$H$2:$Z$83,$A187,'06-07 Teamsheets'!$C$2:$C$83,AF$1)+GOALS('06-07 Teamsheets'!$H$2:$Z$83,$A187,'06-07 Teamsheets'!$C$2:$C$83,AK$1)+GOALS('07-08 Teamsheets'!$H$2:$Z$88,$A187,'07-08 Teamsheets'!$C$2:$C$88,AP$1)+GOALS('07-08 Teamsheets'!$H$2:$Z$88,$A187,'07-08 Teamsheets'!$C$2:$C$88,AU$1)+GOALS('07-08 Teamsheets'!$H$2:$Z$88,$A187,'07-08 Teamsheets'!$C$2:$C$88,AZ$1)+GOALS('11-12 Teamsheets'!$H$2:$Z$119,$A187,'11-12 Teamsheets'!$C$2:$C$119,AZ$1)+GOALS('12-13 Teamsheets'!$H$2:$Z$120,$A187,'12-13 Teamsheets'!$C$2:$C$120,AZ$1)+GOALS('13-14 Teamsheets'!$H$2:$Z$126,$A187,'13-14 Teamsheets'!$C$2:$C$126,AZ$1)+GOALS('14-15 Teamsheets'!$H$2:$Z$130,$A187,'14-15 Teamsheets'!$C$2:$C$130,AZ$1)+GOALS('08-09 Teamsheets'!$H$2:$Z$92,$A187,'08-09 Teamsheets'!$C$2:$C$92,BE$1)+GOALS('09-10 Teamsheets'!$H$2:$Z$98,$A187,'09-10 Teamsheets'!$C$2:$C$98,BE$1)+GOALS('10-11 Teamsheets'!$H$2:$Z$107,$A187,'10-11 Teamsheets'!$C$2:$C$107,BE$1)+GOALS('11-12 Teamsheets'!$H$2:$Z$119,$A187,'11-12 Teamsheets'!$C$2:$C$119,BE$1)+GOALS('12-13 Teamsheets'!$H$2:$Z$126,$A187,'12-13 Teamsheets'!$C$2:$C$126,BE$1)+GOALS('13-14 Teamsheets'!$H$2:$Z$132,$A187,'13-14 Teamsheets'!$C$2:$C$132,BE$1)+GOALS('14-15 Teamsheets'!$H$2:$Z$136,$A187,'14-15 Teamsheets'!$C$2:$C$136,BE$1)</f>
        <v>0</v>
      </c>
      <c r="CD187" s="27">
        <f>GOALS('07-08 Teamsheets'!$H$2:$Z$88,$A187,'07-08 Teamsheets'!$C$2:$C$88,BJ$1)
+GOALS('08-09 Teamsheets'!$H$2:$Z$92,$A187,'08-09 Teamsheets'!$C$2:$C$92,BJ$1)
+GOALS('09-10 Teamsheets'!$H$2:$Z$98,$A187,'09-10 Teamsheets'!$C$2:$C$98,BJ$1)
+GOALS('10-11 Teamsheets'!$H$2:$Z$107,$A187,'10-11 Teamsheets'!$C$2:$C$107,BJ$1)
+GOALS('11-12 Teamsheets'!$H$2:$Z$119,$A187,'11-12 Teamsheets'!$C$2:$C$119,BJ$1)
+GOALS('12-13 Teamsheets'!$H$2:$Z$124,$A187,'12-13 Teamsheets'!$C$2:$C$124,BJ$1)+GOALS('13-14 Teamsheets'!$H$2:$Z$130,$A187,'13-14 Teamsheets'!$C$2:$C$130,BJ$1)+GOALS('14-15 Teamsheets'!$H$2:$Z$134,$A187,'14-15 Teamsheets'!$C$2:$C$134,BJ$1)
+GOALS('07-08 Teamsheets'!$H$2:$Z$88,$A187,'07-08 Teamsheets'!$C$2:$C$88,BO$1)
+GOALS('08-09 Teamsheets'!$H$2:$Z$92,$A187,'08-09 Teamsheets'!$C$2:$C$92,BO$1)
+GOALS('09-10 Teamsheets'!$H$2:$Z$98,$A187,'09-10 Teamsheets'!$C$2:$C$98,BO$1)
+GOALS('10-11 Teamsheets'!$H$2:$Z$107,$A187,'10-11 Teamsheets'!$C$2:$C$107,BO$1)
+GOALS('11-12 Teamsheets'!$H$2:$Z$119,$A187,'11-12 Teamsheets'!$C$2:$C$119,BO$1)
+GOALS('12-13 Teamsheets'!$H$2:$Z$126,$A187,'12-13 Teamsheets'!$C$2:$C$126,BO$1)+GOALS('13-14 Teamsheets'!$H$2:$Z$132,$A187,'13-14 Teamsheets'!$C$2:$C$132,BO$1)+GOALS('14-15 Teamsheets'!$H$2:$Z$136,$A187,'14-15 Teamsheets'!$C$2:$C$136,BO$1)</f>
        <v>0</v>
      </c>
      <c r="CE187" s="28">
        <f t="shared" si="57"/>
        <v>0</v>
      </c>
      <c r="CF187" s="27" t="str">
        <f>(GOALS('05-06 Teamsheets'!$H$2:$R$71,$A187) +GOALS('06-07 Teamsheets'!$H$2:$R$83,$A187) +  GOALS('07-08 Teamsheets'!$H$2:$R$88,$A187) + GOALS('08-09 Teamsheets'!$H$2:$R$92,$A187)+GOALS('09-10 Teamsheets'!$H$2:$R$98,$A187)+GOALS('10-11 Teamsheets'!$H$2:$R$107,$A187)+GOALS('11-12 Teamsheets'!$H$2:$R$119,$A187)+GOALS('12-13 Teamsheets'!$H$2:$R$126,$A187)+GOALS('13-14 Teamsheets'!$H$2:$R$132,$A187)+GOALS('14-15 Teamsheets'!$H$2:$R$136,$A187)) &amp; "(" &amp; (GOALS('05-06 Teamsheets'!$S$2:$W$71,$A187)+GOALS('06-07 Teamsheets'!$S$2:$Z$83,$A187)+GOALS('07-08 Teamsheets'!$S$2:$Z$88,$A187)+GOALS('08-09 Teamsheets'!$S$2:$Z$92,$A187)+GOALS('09-10 Teamsheets'!$S$2:$Z$98,$A187)+GOALS('10-11 Teamsheets'!$S$2:$Z$107,$A187)+GOALS('11-12 Teamsheets'!$S$2:$Z$119,$A187)+GOALS('12-13 Teamsheets'!$S$2:$Z$126,$A187)+GOALS('13-14 Teamsheets'!$S$2:$Z$132,$A187)+GOALS('14-15 Teamsheets'!$S$2:$Z$136,$A187)) &amp; ")"</f>
        <v>5(0)</v>
      </c>
      <c r="CG187" s="28">
        <f t="shared" si="58"/>
        <v>5</v>
      </c>
      <c r="CH187" s="71">
        <f t="shared" si="60"/>
        <v>0</v>
      </c>
      <c r="CI187" s="83">
        <f t="shared" si="61"/>
        <v>0</v>
      </c>
      <c r="CJ187" s="77">
        <f t="shared" si="62"/>
        <v>0</v>
      </c>
      <c r="CK187" s="74" t="str">
        <f>(CARDS('05-06 Teamsheets'!$H$2:$W$71,$A187,$CX$2)+CARDS('06-07 Teamsheets'!$H$2:$Z$83,$A187,$CX$2)+CARDS('07-08 Teamsheets'!$H$2:$Z$88,$A187,$CX$2)+CARDS('08-09 Teamsheets'!$H$2:$Z$92,$A187,$CX$2)+CARDS('09-10 Teamsheets'!$H$2:$Z$98,$A187,$CX$2)+CARDS('10-11 Teamsheets'!$H$2:$Z$107,$A187,$CX$2)+CARDS('11-12 Teamsheets'!$H$2:$Z$119,$A187,$CX$2)+CARDS('12-13 Teamsheets'!$H$2:$Z$126,$A187,$CX$2)+CARDS('13-14 Teamsheets'!$H$2:$Z$130,$A187,$CX$2)) &amp; "(" &amp; (CARDS('05-06 Teamsheets'!$H$2:$W$71,$A187,$CX$3)+CARDS('06-07 Teamsheets'!$H$2:$Z$83,$A187,$CX$3)+CARDS('07-08 Teamsheets'!$H$2:$Z$88,$A187,$CX$3)+CARDS('08-09 Teamsheets'!$H$2:$Z$92,$A187,$CX$3)+CARDS('09-10 Teamsheets'!$H$2:$Z$98,$A187,$CX$3)+CARDS('10-11 Teamsheets'!$H$2:$Z$107,$A187,$CX$3)+CARDS('11-12 Teamsheets'!$H$2:$Z$119,$A187,$CX$3)+CARDS('13-14 Teamsheets'!$H$2:$Z$130,$A187,$CX$3)) &amp; ")"</f>
        <v>1(0)</v>
      </c>
      <c r="CL187" s="28">
        <f t="shared" si="53"/>
        <v>770</v>
      </c>
      <c r="CM187" s="28">
        <f t="shared" si="59"/>
        <v>90</v>
      </c>
      <c r="CN187" s="77">
        <f t="shared" si="54"/>
        <v>860</v>
      </c>
      <c r="CO187" s="28">
        <f t="shared" ref="CO187:CO204" si="64">IF(AND(CN187&lt;&gt;0, CA187&lt;&gt;0),CN187/CA187,0)</f>
        <v>71.666666666666671</v>
      </c>
      <c r="CP187" s="28">
        <f t="shared" ref="CP187:CP204" si="65">IF(CG187&lt;&gt;0,CG187/CA187,0)</f>
        <v>0.41666666666666669</v>
      </c>
      <c r="CQ187" s="77">
        <f t="shared" si="63"/>
        <v>172</v>
      </c>
      <c r="CS187" s="71">
        <f t="shared" si="48"/>
        <v>97</v>
      </c>
      <c r="CT187" s="83">
        <f t="shared" si="49"/>
        <v>92</v>
      </c>
      <c r="CU187" s="77">
        <f t="shared" si="50"/>
        <v>32</v>
      </c>
    </row>
    <row r="188" spans="1:102" x14ac:dyDescent="0.2">
      <c r="A188" s="112" t="s">
        <v>3477</v>
      </c>
      <c r="B188" s="27" t="s">
        <v>1635</v>
      </c>
      <c r="C188" s="27" t="s">
        <v>1635</v>
      </c>
      <c r="D188" s="27">
        <v>0</v>
      </c>
      <c r="E188" s="27" t="s">
        <v>1635</v>
      </c>
      <c r="F188" s="82">
        <v>0</v>
      </c>
      <c r="G188" s="27" t="s">
        <v>1635</v>
      </c>
      <c r="H188" s="27" t="s">
        <v>1635</v>
      </c>
      <c r="I188" s="27">
        <v>0</v>
      </c>
      <c r="J188" s="27" t="s">
        <v>1635</v>
      </c>
      <c r="K188" s="82">
        <v>0</v>
      </c>
      <c r="L188" s="27" t="s">
        <v>1635</v>
      </c>
      <c r="M188" s="27" t="s">
        <v>1635</v>
      </c>
      <c r="N188" s="27">
        <v>0</v>
      </c>
      <c r="O188" s="27" t="s">
        <v>1635</v>
      </c>
      <c r="P188" s="82">
        <v>0</v>
      </c>
      <c r="Q188" s="27" t="str">
        <f>(APPS('08-09 Teamsheets'!$H$2:$R$92,$A188,'08-09 Teamsheets'!$C$2:$C$92,Q$1)+APPS('09-10 Teamsheets'!$H$2:$R$98,$A188,'09-10 Teamsheets'!$C$2:$C$98,Q$1)+APPS('10-11 Teamsheets'!$H$2:$R$107,$A188,'10-11 Teamsheets'!$C$2:$C$107,Q$1)+APPS('11-12 Teamsheets'!$H$2:$R$119,$A188,'11-12 Teamsheets'!$C$2:$C$119,Q$1)+APPS('12-13 Teamsheets'!$H$2:$R$126,$A188,'12-13 Teamsheets'!$C$2:$C$126,Q$1)+APPS('13-14 Teamsheets'!$H$2:$R$132,$A188,'13-14 Teamsheets'!$C$2:$C$132,Q$1)+APPS('14-15 Teamsheets'!$H$2:$R$136,$A188,'14-15 Teamsheets'!$C$2:$C$136,Q$1)) &amp; "(" &amp; (SUBS('08-09 Teamsheets'!$S$2:$Z$92,$A188,'08-09 Teamsheets'!$C$2:$C$92,Q$1)+SUBS('09-10 Teamsheets'!$S$2:$Z$98,$A188,'09-10 Teamsheets'!$C$2:$C$98,Q$1)+SUBS('10-11 Teamsheets'!$S$2:$Z$107,$A188,'10-11 Teamsheets'!$C$2:$C$107,Q$1)+SUBS('11-12 Teamsheets'!$S$2:$Z$119,$A188,'11-12 Teamsheets'!$C$2:$C$119,Q$1)+SUBS('12-13 Teamsheets'!$S$2:$Z$126,$A188,'12-13 Teamsheets'!$C$2:$C$126,Q$1)+SUBS('13-14 Teamsheets'!$S$2:$Z$132,$A188,'13-14 Teamsheets'!$C$2:$C$132,Q$1)+SUBS('14-15 Teamsheets'!$S$2:$Z$136,$A188,'14-15 Teamsheets'!$C$2:$C$136,Q$1)) &amp; ")"</f>
        <v>2(0)</v>
      </c>
      <c r="R188" s="27" t="str">
        <f>(GOALS('08-09 Teamsheets'!$H$2:$R$92,$A188,'08-09 Teamsheets'!$C$2:$C$92,Q$1)+GOALS('09-10 Teamsheets'!$H$2:$R$98,$A188,'09-10 Teamsheets'!$C$2:$C$98,Q$1)+GOALS('10-11 Teamsheets'!$H$2:$R$107,$A188,'10-11 Teamsheets'!$C$2:$C$107,Q$1)+GOALS('11-12 Teamsheets'!$H$2:$R$119,$A188,'11-12 Teamsheets'!$C$2:$C$119,Q$1)+GOALS('12-13 Teamsheets'!$H$2:$R$126,$A188,'12-13 Teamsheets'!$C$2:$C$126,Q$1)+GOALS('13-14 Teamsheets'!$H$2:$R$132,$A188,'13-14 Teamsheets'!$C$2:$C$132,Q$1)+GOALS('14-15 Teamsheets'!$H$2:$R$136,$A188,'14-15 Teamsheets'!$C$2:$C$136,Q$1)) &amp; "(" &amp; (GOALS('08-09 Teamsheets'!$S$2:$Z$92,$A188,'08-09 Teamsheets'!$C$2:$C$92,Q$1)+GOALS('09-10 Teamsheets'!$S$2:$Z$98,$A188,'09-10 Teamsheets'!$C$2:$C$98,Q$1)+GOALS('10-11 Teamsheets'!$S$2:$Z$107,$A188,'10-11 Teamsheets'!$C$2:$C$107,Q$1)+GOALS('11-12 Teamsheets'!$S$2:$Z$119,$A188,'11-12 Teamsheets'!$C$2:$C$119,Q$1)+GOALS('12-13 Teamsheets'!$S$2:$Z$126,$A188,'12-13 Teamsheets'!$C$2:$C$126,Q$1)+GOALS('13-14 Teamsheets'!$S$2:$Z$132,$A188,'13-14 Teamsheets'!$C$2:$C$132,Q$1)+GOALS('14-15 Teamsheets'!$S$2:$Z$136,$A188,'14-15 Teamsheets'!$C$2:$C$136,Q$1)) &amp; ")"</f>
        <v>0(0)</v>
      </c>
      <c r="S188" s="27">
        <f>Clean_sheet('08-09 Teamsheets'!$C$2:$H$92,$A188,Q$1)+Clean_sheet('09-10 Teamsheets'!$C$2:$H$98,$A188,Q$1)+Clean_sheet('10-11 Teamsheets'!$C$2:$H$107,$A188,Q$1)+Clean_sheet('11-12 Teamsheets'!$C$2:$H$119,$A188,Q$1)+Clean_sheet('12-13 Teamsheets'!$C$2:$H$126,$A188,Q$1)+Clean_sheet('13-14 Teamsheets'!$C$2:$H$132,$A188,Q$1)+Clean_sheet('14-15 Teamsheets'!$C$2:$H$136,$A188,Q$1)</f>
        <v>0</v>
      </c>
      <c r="T188" s="27" t="str">
        <f>(CARDS('08-09 Teamsheets'!$H$2:$Z$92,$A188,$CX$2,'08-09 Teamsheets'!$C$2:$C$92,Q$1)+CARDS('09-10 Teamsheets'!$H$2:$Z$98,$A188,$CX$2,'09-10 Teamsheets'!$C$2:$C$98,Q$1)+CARDS('10-11 Teamsheets'!$H$2:$Z$107,$A188,$CX$2,'10-11 Teamsheets'!$C$2:$C$107,Q$1)+CARDS('11-12 Teamsheets'!$H$2:$Z$119,$A188,$CX$2,'11-12 Teamsheets'!$C$2:$C$119,Q$1)+CARDS('12-13 Teamsheets'!$H$2:$Z$126,$A188,$CX$2,'12-13 Teamsheets'!$C$2:$C$126,Q$1)+CARDS('13-14 Teamsheets'!$H$2:$Z$132,$A188,$CX$2,'13-14 Teamsheets'!$C$2:$C$132,Q$1)+CARDS('14-15 Teamsheets'!$H$2:$Z$136,$A188,$CX$2,'14-15 Teamsheets'!$C$2:$C$136,Q$1)) &amp; "(" &amp; (CARDS('08-09 Teamsheets'!$H$2:$Z$92,$A188,$CX$3,'08-09 Teamsheets'!$C$2:$C$92,Q$1)+CARDS('09-10 Teamsheets'!$H$2:$Z$98,$A188,$CX$3,'09-10 Teamsheets'!$C$2:$C$98,Q$1)+CARDS('10-11 Teamsheets'!$H$2:$Z$107,$A188,$CX$3,'10-11 Teamsheets'!$C$2:$C$107,Q$1)+CARDS('11-12 Teamsheets'!$H$2:$Z$119,$A188,$CX$3,'11-12 Teamsheets'!$C$2:$C$119,Q$1)+CARDS('12-13 Teamsheets'!$H$2:$Z$126,$A188,$CX$3,'12-13 Teamsheets'!$C$2:$C$126,Q$1)+CARDS('13-14 Teamsheets'!$H$2:$Z$132,$A188,$CX$3,'13-14 Teamsheets'!$C$2:$C$132,Q$1)+CARDS('14-15 Teamsheets'!$H$2:$Z$136,$A188,$CX$3,'14-15 Teamsheets'!$C$2:$C$136,Q$1)) &amp; ")"</f>
        <v>1(0)</v>
      </c>
      <c r="U188" s="82">
        <f>MINS_PLAYED('08-09 Teamsheets'!$H$2:$R$92,$A188,'08-09 Teamsheets'!$C$2:$C$92,Q$1)+MINS_PLAYED('09-10 Teamsheets'!$H$2:$R$98,$A188,'09-10 Teamsheets'!$C$2:$C$98,Q$1)+ MINS_AS_SUB('08-09 Teamsheets'!$S$2:$Z$92,$A188,'08-09 Teamsheets'!$C$2:$C$92,Q$1)+ MINS_AS_SUB('09-10 Teamsheets'!$S$2:$Z$98,$A188,'09-10 Teamsheets'!$C$2:$C$98,Q$1)+MINS_PLAYED('10-11 Teamsheets'!$H$2:$R$107,$A188,'10-11 Teamsheets'!$C$2:$C$107,Q$1)+MINS_AS_SUB('10-11 Teamsheets'!$S$2:$Z$107,$A188,'10-11 Teamsheets'!$C$2:$C$107,Q$1)+MINS_PLAYED('11-12 Teamsheets'!$H$2:$R$119,$A188,'11-12 Teamsheets'!$C$2:$C$119,Q$1)+MINS_AS_SUB('11-12 Teamsheets'!$S$2:$Z$119,$A188,'11-12 Teamsheets'!$C$2:$C$119,Q$1)+MINS_PLAYED('12-13 Teamsheets'!$H$2:$R$126,$A188,'12-13 Teamsheets'!$C$2:$C$126,Q$1)+MINS_AS_SUB('12-13 Teamsheets'!$S$2:$Z$126,$A188,'12-13 Teamsheets'!$C$2:$C$126,Q$1)+MINS_PLAYED('13-14 Teamsheets'!$H$2:$R$132,$A188,'13-14 Teamsheets'!$C$2:$C$132,Q$1)+MINS_AS_SUB('13-14 Teamsheets'!$S$2:$Z$132,$A188,'13-14 Teamsheets'!$C$2:$C$132,Q$1)+MINS_PLAYED('14-15 Teamsheets'!$H$2:$R$136,$A188,'14-15 Teamsheets'!$C$2:$C$136,Q$1)+MINS_AS_SUB('14-15 Teamsheets'!$S$2:$Z$136,$A188,'14-15 Teamsheets'!$C$2:$C$136,Q$1)</f>
        <v>158</v>
      </c>
      <c r="V188" s="27" t="s">
        <v>1635</v>
      </c>
      <c r="W188" s="27" t="s">
        <v>1635</v>
      </c>
      <c r="X188" s="27">
        <v>0</v>
      </c>
      <c r="Y188" s="27" t="s">
        <v>1635</v>
      </c>
      <c r="Z188" s="82">
        <v>0</v>
      </c>
      <c r="AA188" s="27" t="s">
        <v>1635</v>
      </c>
      <c r="AB188" s="27" t="s">
        <v>1635</v>
      </c>
      <c r="AC188" s="27">
        <v>0</v>
      </c>
      <c r="AD188" s="27" t="s">
        <v>1635</v>
      </c>
      <c r="AE188" s="82">
        <v>0</v>
      </c>
      <c r="AF188" s="27" t="s">
        <v>1635</v>
      </c>
      <c r="AG188" s="27" t="s">
        <v>1635</v>
      </c>
      <c r="AH188" s="27">
        <v>0</v>
      </c>
      <c r="AI188" s="27" t="s">
        <v>1635</v>
      </c>
      <c r="AJ188" s="82">
        <v>0</v>
      </c>
      <c r="AK188" s="27" t="s">
        <v>1635</v>
      </c>
      <c r="AL188" s="27" t="s">
        <v>1635</v>
      </c>
      <c r="AM188" s="27">
        <v>0</v>
      </c>
      <c r="AN188" s="27" t="s">
        <v>1635</v>
      </c>
      <c r="AO188" s="82">
        <v>0</v>
      </c>
      <c r="AP188" s="27" t="s">
        <v>1635</v>
      </c>
      <c r="AQ188" s="27" t="s">
        <v>1635</v>
      </c>
      <c r="AR188" s="27">
        <v>0</v>
      </c>
      <c r="AS188" s="27" t="s">
        <v>1635</v>
      </c>
      <c r="AT188" s="82">
        <v>0</v>
      </c>
      <c r="AU188" s="27" t="s">
        <v>1635</v>
      </c>
      <c r="AV188" s="27" t="s">
        <v>1635</v>
      </c>
      <c r="AW188" s="27">
        <v>0</v>
      </c>
      <c r="AX188" s="27" t="s">
        <v>1635</v>
      </c>
      <c r="AY188" s="82">
        <v>0</v>
      </c>
      <c r="AZ188" s="27" t="str">
        <f>(APPS('07-08 Teamsheets'!$H$2:$R$88,$A188,'07-08 Teamsheets'!$C$2:$C$88,AZ$1)+APPS('11-12 Teamsheets'!$H$2:$R$119,$A188,'11-12 Teamsheets'!$C$2:$C$119,AZ$1)+APPS('12-13 Teamsheets'!$H$2:$R$126,$A188,'12-13 Teamsheets'!$C$2:$C$126,AZ$1)+APPS('13-14 Teamsheets'!$H$2:$R$132,$A188,'13-14 Teamsheets'!$C$2:$C$132,AZ$1)+APPS('14-15 Teamsheets'!$H$2:$R$136,$A188,'14-15 Teamsheets'!$C$2:$C$136,AZ$1)) &amp; "(" &amp; (SUBS('07-08 Teamsheets'!$S$2:$Z$88,$A188,'07-08 Teamsheets'!$C$2:$C$88,AZ$1)+SUBS('11-12 Teamsheets'!$S$2:$Z$119,$A188,'11-12 Teamsheets'!$C$2:$C$119,AZ$1)+SUBS('12-13 Teamsheets'!$S$2:$Z$126,$A188,'12-13 Teamsheets'!$C$2:$C$126,AZ$1)+SUBS('13-14 Teamsheets'!$S$2:$Z$132,$A188,'13-14 Teamsheets'!$C$2:$C$132,AZ$1)+SUBS('14-15 Teamsheets'!$S$2:$Z$136,$A188,'14-15 Teamsheets'!$C$2:$C$136,AZ$1)) &amp; ")"</f>
        <v>1(0)</v>
      </c>
      <c r="BA188" s="27" t="str">
        <f>(GOALS('07-08 Teamsheets'!$H$2:$R$88,$A188,'07-08 Teamsheets'!$C$2:$C$88,AZ$1)+GOALS('11-12 Teamsheets'!$H$2:$R$119,$A188,'11-12 Teamsheets'!$C$2:$C$119,AZ$1)+GOALS('12-13 Teamsheets'!$H$2:$R$126,$A188,'12-13 Teamsheets'!$C$2:$C$126,AZ$1)+GOALS('13-14 Teamsheets'!$H$2:$R$132,$A188,'13-14 Teamsheets'!$C$2:$C$132,AZ$1)+GOALS('14-15 Teamsheets'!$H$2:$R$136,$A188,'14-15 Teamsheets'!$C$2:$C$136,AZ$1)) &amp; "(" &amp; (GOALS('07-08 Teamsheets'!$S$2:$Z$88,$A188,'07-08 Teamsheets'!$C$2:$C$88,AZ$1)+GOALS('11-12 Teamsheets'!$S$2:$Z$119,$A188,'11-12 Teamsheets'!$C$2:$C$119,AZ$1)+GOALS('12-13 Teamsheets'!$S$2:$Z$126,$A188,'12-13 Teamsheets'!$C$2:$C$126,AZ$1)+GOALS('13-14 Teamsheets'!$S$2:$Z$132,$A188,'13-14 Teamsheets'!$C$2:$C$132,AZ$1)+GOALS('14-15 Teamsheets'!$S$2:$Z$136,$A188,'14-15 Teamsheets'!$C$2:$C$136,AZ$1)) &amp; ")"</f>
        <v>1(0)</v>
      </c>
      <c r="BB188" s="27">
        <f>Clean_sheet('07-08 Teamsheets'!$C$2:$H$92,$A188,AZ$1)+Clean_sheet('11-12 Teamsheets'!$C$2:$H$119,$A188,AZ$1)+Clean_sheet('12-13 Teamsheets'!$C$2:$H$126,$A188,AZ$1)+Clean_sheet('13-14 Teamsheets'!$C$2:$H$132,$A188,AZ$1)+Clean_sheet('14-15 Teamsheets'!$C$2:$H$136,$A188,AZ$1)</f>
        <v>0</v>
      </c>
      <c r="BC188" s="27" t="str">
        <f>(CARDS('07-08 Teamsheets'!$H$2:$Z$88,$A188,$CX$2,'07-08 Teamsheets'!$C$2:$C$88,AZ$1)+CARDS('11-12 Teamsheets'!$H$2:$Z$119,$A188,$CX$2,'11-12 Teamsheets'!$C$2:$C$119,AZ$1)+CARDS('12-13 Teamsheets'!$H$2:$Z$126,$A188,$CX$2,'12-13 Teamsheets'!$C$2:$C$126,AZ$1)+CARDS('13-14 Teamsheets'!$H$2:$Z$132,$A188,$CX$2,'13-14 Teamsheets'!$C$2:$C$132,AZ$1)+CARDS('14-15 Teamsheets'!$H$2:$Z$136,$A188,$CX$2,'14-15 Teamsheets'!$C$2:$C$136,AZ$1)) &amp; "(" &amp; (CARDS('07-08 Teamsheets'!$H$2:$Z$88,$A188,$CX$3,'07-08 Teamsheets'!$C$2:$C$88,AZ$1)+CARDS('11-12 Teamsheets'!$H$2:$Z$119,$A188,$CX$3,'11-12 Teamsheets'!$C$2:$C$119,AZ$1)+CARDS('12-13 Teamsheets'!$H$2:$Z$126,$A188,$CX$3,'12-13 Teamsheets'!$C$2:$C$126,AZ$1)+CARDS('13-14 Teamsheets'!$H$2:$Z$132,$A188,$CX$3,'13-14 Teamsheets'!$C$2:$C$132,AZ$1)+CARDS('14-15 Teamsheets'!$H$2:$Z$136,$A188,$CX$3,'14-15 Teamsheets'!$C$2:$C$136,AZ$1)) &amp; ")"</f>
        <v>0(0)</v>
      </c>
      <c r="BD188" s="82">
        <f>MINS_PLAYED('07-08 Teamsheets'!$H$2:$R$88,$A188,'07-08 Teamsheets'!$C$2:$C$88,AZ$1)+MINS_PLAYED('11-12 Teamsheets'!$H$2:$R$119,$A188,'11-12 Teamsheets'!$C$2:$C$119,AZ$1)+MINS_PLAYED('12-13 Teamsheets'!$H$2:$R$126,$A188,'12-13 Teamsheets'!$C$2:$C$126,AZ$1)+MINS_PLAYED('13-14 Teamsheets'!$H$2:$R$132,$A188,'13-14 Teamsheets'!$C$2:$C$132,AZ$1)+MINS_PLAYED('14-15 Teamsheets'!$H$2:$R$136,$A188,'14-15 Teamsheets'!$C$2:$C$136,AZ$1)+MINS_AS_SUB('07-08 Teamsheets'!$S$2:$Z$88,$A188,'07-08 Teamsheets'!$C$2:$C$88,AZ$1)+MINS_AS_SUB('11-12 Teamsheets'!$S$2:$Z$119,$A188,'11-12 Teamsheets'!$C$2:$C$119,AZ$1)+MINS_AS_SUB('12-13 Teamsheets'!$S$2:$Z$126,$A188,'12-13 Teamsheets'!$C$2:$C$126,AZ$1)+MINS_AS_SUB('13-14 Teamsheets'!$S$2:$Z$132,$A188,'13-14 Teamsheets'!$C$2:$C$132,AZ$1)+MINS_AS_SUB('14-15 Teamsheets'!$S$2:$Z$136,$A188,'14-15 Teamsheets'!$C$2:$C$136,AZ$1)</f>
        <v>90</v>
      </c>
      <c r="BE188" s="27" t="str">
        <f>(APPS('08-09 Teamsheets'!$H$2:$R$92,$A188,'08-09 Teamsheets'!$C$2:$C$92,BE$1)+APPS('09-10 Teamsheets'!$H$2:$R$98,$A188,'09-10 Teamsheets'!$C$2:$C$98,BE$1)+APPS('10-11 Teamsheets'!$H$2:$R$107,$A188,'10-11 Teamsheets'!$C$2:$C$107,BE$1)+APPS('11-12 Teamsheets'!$H$2:$R$119,$A188,'11-12 Teamsheets'!$C$2:$C$119,BE$1)+APPS('12-13 Teamsheets'!$H$2:$R$126,$A188,'12-13 Teamsheets'!$C$2:$C$126,BE$1)+APPS('13-14 Teamsheets'!$H$2:$R$132,$A188,'13-14 Teamsheets'!$C$2:$C$132,BE$1)+APPS('14-15 Teamsheets'!$H$2:$R$136,$A188,'14-15 Teamsheets'!$C$2:$C$136,BE$1)) &amp; "(" &amp; (SUBS('08-09 Teamsheets'!$S$2:$Z$92,$A188,'08-09 Teamsheets'!$C$2:$C$92,BE$1)+SUBS('09-10 Teamsheets'!$S$2:$Z$98,$A188,'09-10 Teamsheets'!$C$2:$C$98,BE$1)+SUBS('10-11 Teamsheets'!$S$2:$Z$107,$A188,'10-11 Teamsheets'!$C$2:$C$107,BE$1)+SUBS('11-12 Teamsheets'!$S$2:$Z$119,$A188,'11-12 Teamsheets'!$C$2:$C$119,BE$1)+SUBS('12-13 Teamsheets'!$S$2:$Z$126,$A188,'12-13 Teamsheets'!$C$2:$C$126,BE$1)+SUBS('13-14 Teamsheets'!$S$2:$Z$132,$A188,'13-14 Teamsheets'!$C$2:$C$132,BE$1)+SUBS('14-15 Teamsheets'!$S$2:$Z$136,$A188,'14-15 Teamsheets'!$C$2:$C$136,BE$1)) &amp; ")"</f>
        <v>0(0)</v>
      </c>
      <c r="BF188" s="27" t="str">
        <f>(GOALS('08-09 Teamsheets'!$H$2:$R$92,$A188,'08-09 Teamsheets'!$C$2:$C$92,BE$1)+GOALS('09-10 Teamsheets'!$H$2:$R$98,$A188,'09-10 Teamsheets'!$C$2:$C$98,BE$1)+GOALS('10-11 Teamsheets'!$H$2:$R$107,$A188,'10-11 Teamsheets'!$C$2:$C$107,BE$1)+GOALS('11-12 Teamsheets'!$H$2:$R$119,$A188,'11-12 Teamsheets'!$C$2:$C$119,BE$1)+GOALS('12-13 Teamsheets'!$H$2:$R$126,$A188,'12-13 Teamsheets'!$C$2:$C$126,BE$1)+GOALS('13-14 Teamsheets'!$H$2:$R$132,$A188,'13-14 Teamsheets'!$C$2:$C$132,BE$1)+GOALS('14-15 Teamsheets'!$H$2:$R$136,$A188,'14-15 Teamsheets'!$C$2:$C$136,BE$1)) &amp; "(" &amp; (GOALS('08-09 Teamsheets'!$S$2:$Z$92,$A188,'08-09 Teamsheets'!$C$2:$C$92,BE$1)+GOALS('09-10 Teamsheets'!$S$2:$Z$98,$A188,'09-10 Teamsheets'!$C$2:$C$98,BE$1)+GOALS('10-11 Teamsheets'!$S$2:$Z$107,$A188,'10-11 Teamsheets'!$C$2:$C$107,BE$1)+GOALS('11-12 Teamsheets'!$S$2:$Z$119,$A188,'11-12 Teamsheets'!$C$2:$C$119,BE$1)+GOALS('12-13 Teamsheets'!$S$2:$Z$126,$A188,'12-13 Teamsheets'!$C$2:$C$126,BE$1)+GOALS('13-14 Teamsheets'!$S$2:$Z$132,$A188,'13-14 Teamsheets'!$C$2:$C$132,BE$1)+GOALS('14-15 Teamsheets'!$S$2:$Z$136,$A188,'14-15 Teamsheets'!$C$2:$C$136,BE$1)) &amp; ")"</f>
        <v>0(0)</v>
      </c>
      <c r="BG188" s="27">
        <f>Clean_sheet('08-09 Teamsheets'!$C$2:$H$92,$A188,BE$1)+Clean_sheet('09-10 Teamsheets'!$C$2:$H$98,$A188,BE$1)+Clean_sheet('10-11 Teamsheets'!$C$2:$H$107,$A188,BE$1)+Clean_sheet('11-12 Teamsheets'!$C$2:$H$119,$A188,BE$1)+Clean_sheet('12-13 Teamsheets'!$C$2:$H$126,$A188,BE$1)+Clean_sheet('13-14 Teamsheets'!$C$2:$H$132,$A188,BE$1)+Clean_sheet('14-15 Teamsheets'!$C$2:$H$136,$A188,BE$1)</f>
        <v>0</v>
      </c>
      <c r="BH188" s="27" t="str">
        <f>(CARDS('08-09 Teamsheets'!$H$2:$Z$92,$A188,$CX$2,'08-09 Teamsheets'!$C$2:$C$92,BE$1)+CARDS('09-10 Teamsheets'!$H$2:$Z$98,$A188,$CX$2,'09-10 Teamsheets'!$C$2:$C$98,BE$1)+CARDS('10-11 Teamsheets'!$H$2:$Z$107,$A188,$CX$2,'10-11 Teamsheets'!$C$2:$C$107,BE$1)+CARDS('11-12 Teamsheets'!$H$2:$Z$119,$A188,$CX$2,'11-12 Teamsheets'!$C$2:$C$119,BE$1)+CARDS('12-13 Teamsheets'!$H$2:$Z$126,$A188,$CX$2,'12-13 Teamsheets'!$C$2:$C$126,BE$1)+CARDS('13-14 Teamsheets'!$H$2:$Z$132,$A188,$CX$2,'13-14 Teamsheets'!$C$2:$C$132,BE$1)+CARDS('14-15 Teamsheets'!$H$2:$Z$136,$A188,$CX$2,'14-15 Teamsheets'!$C$2:$C$136,BE$1)) &amp; "(" &amp; (CARDS('08-09 Teamsheets'!$H$2:$Z$92,$A188,$CX$3,'08-09 Teamsheets'!$C$2:$C$92,BE$1)+CARDS('09-10 Teamsheets'!$H$2:$Z$98,$A188,$CX$3,'09-10 Teamsheets'!$C$2:$C$98,BE$1)+CARDS('10-11 Teamsheets'!$H$2:$Z$107,$A188,$CX$3,'10-11 Teamsheets'!$C$2:$C$107,BE$1)+CARDS('11-12 Teamsheets'!$H$2:$Z$119,$A188,$CX$3,'11-12 Teamsheets'!$C$2:$C$119,BE$1)+CARDS('12-13 Teamsheets'!$H$2:$Z$126,$A188,$CX$3,'12-13 Teamsheets'!$C$2:$C$126,BE$1)+CARDS('13-14 Teamsheets'!$H$2:$Z$132,$A188,$CX$3,'13-14 Teamsheets'!$C$2:$C$132,BE$1)+CARDS('14-15 Teamsheets'!$H$2:$Z$136,$A188,$CX$3,'14-15 Teamsheets'!$C$2:$C$136,BE$1)) &amp; ")"</f>
        <v>0(0)</v>
      </c>
      <c r="BI188" s="82">
        <f>MINS_PLAYED('08-09 Teamsheets'!$H$2:$R$92,$A188,'08-09 Teamsheets'!$C$2:$C$92,BE$1)+MINS_PLAYED('09-10 Teamsheets'!$H$2:$R$98,$A188,'09-10 Teamsheets'!$C$2:$C$98,BE$1)+ MINS_AS_SUB('08-09 Teamsheets'!$S$2:$Z$92,$A188,'08-09 Teamsheets'!$C$2:$C$92,BE$1)+ MINS_AS_SUB('09-10 Teamsheets'!$S$2:$Z$98,$A188,'09-10 Teamsheets'!$C$2:$C$98,BE$1)+MINS_PLAYED('10-11 Teamsheets'!$H$2:$R$107,$A188,'10-11 Teamsheets'!$C$2:$C$107,BE$1)+MINS_AS_SUB('10-11 Teamsheets'!$S$2:$Z$107,$A188,'10-11 Teamsheets'!$C$2:$C$107,BE$1)+MINS_PLAYED('11-12 Teamsheets'!$H$2:$R$119,$A188,'11-12 Teamsheets'!$C$2:$C$119,BE$1)+MINS_AS_SUB('11-12 Teamsheets'!$S$2:$Z$119,$A188,'11-12 Teamsheets'!$C$2:$C$119,BE$1)+MINS_PLAYED('12-13 Teamsheets'!$H$2:$R$126,$A188,'12-13 Teamsheets'!$C$2:$C$126,BE$1)+MINS_AS_SUB('12-13 Teamsheets'!$S$2:$Z$126,$A188,'12-13 Teamsheets'!$C$2:$C$126,BE$1)+MINS_PLAYED('13-14 Teamsheets'!$H$2:$R$132,$A188,'13-14 Teamsheets'!$C$2:$C$132,BE$1)+MINS_AS_SUB('13-14 Teamsheets'!$S$2:$Z$132,$A188,'13-14 Teamsheets'!$C$2:$C$132,BE$1)+MINS_PLAYED('14-15 Teamsheets'!$H$2:$R$136,$A188,'14-15 Teamsheets'!$C$2:$C$136,BE$1)+MINS_AS_SUB('14-15 Teamsheets'!$S$2:$Z$136,$A188,'14-15 Teamsheets'!$C$2:$C$136,BE$1)</f>
        <v>0</v>
      </c>
      <c r="BJ188" s="27" t="str">
        <f>(APPS('07-08 Teamsheets'!$H$2:$R$88,$A188,'07-08 Teamsheets'!$C$2:$C$88,BJ$1)+APPS('08-09 Teamsheets'!$H$2:$R$92,$A188,'08-09 Teamsheets'!$C$2:$C$92,BJ$1)+APPS('09-10 Teamsheets'!$H$2:$R$98,$A188,'09-10 Teamsheets'!$C$2:$C$98,BJ$1)+APPS('10-11 Teamsheets'!$H$2:$R$106,$A188,'10-11 Teamsheets'!$C$2:$C$106,BJ$1)+APPS('11-12 Teamsheets'!$H$2:$R$119,$A188,'11-12 Teamsheets'!$C$2:$C$119,BJ$1)+APPS('12-13 Teamsheets'!$H$2:$R$126,$A188,'12-13 Teamsheets'!$C$2:$C$126,BJ$1)+APPS('13-14 Teamsheets'!$H$2:$R$132,$A188,'13-14 Teamsheets'!$C$2:$C$132,BJ$1)+APPS('14-15 Teamsheets'!$H$2:$R$136,$A188,'14-15 Teamsheets'!$C$2:$C$136,BJ$1)) &amp; "(" &amp; (SUBS('07-08 Teamsheets'!$S$2:$Z$88,$A188,'07-08 Teamsheets'!$C$2:$C$88,BJ$1)+SUBS('08-09 Teamsheets'!$S$2:$Z$92,$A188,'08-09 Teamsheets'!$C$2:$C$92,BJ$1)+SUBS('09-10 Teamsheets'!$S$2:$Z$98,$A188,'09-10 Teamsheets'!$C$2:$C$98,BJ$1)+SUBS('10-11 Teamsheets'!$S$2:$Z$106,$A188,'10-11 Teamsheets'!$C$2:$C$106,BJ$1)+SUBS('11-12 Teamsheets'!$S$2:$Z$119,$A188,'11-12 Teamsheets'!$C$2:$C$119,BJ$1)+SUBS('12-13 Teamsheets'!$S$2:$Z$126,$A188,'12-13 Teamsheets'!$C$2:$C$126,BJ$1)+SUBS('13-14 Teamsheets'!$S$2:$Z$132,$A188,'13-14 Teamsheets'!$C$2:$C$132,BJ$1)+SUBS('14-15 Teamsheets'!$S$2:$Z$136,$A188,'14-15 Teamsheets'!$C$2:$C$136,BJ$1)) &amp; ")"</f>
        <v>1(1)</v>
      </c>
      <c r="BK188" s="27" t="str">
        <f>(GOALS('07-08 Teamsheets'!$H$2:$R$88,$A188,'07-08 Teamsheets'!$C$2:$C$88,BJ$1)+GOALS('08-09 Teamsheets'!$H$2:$R$92,$A188,'08-09 Teamsheets'!$C$2:$C$92,BJ$1)+GOALS('09-10 Teamsheets'!$H$2:$R$98,$A188,'09-10 Teamsheets'!$C$2:$C$98,BJ$1)+GOALS('10-11 Teamsheets'!$H$2:$R$106,$A188,'10-11 Teamsheets'!$C$2:$C$106,BJ$1)+GOALS('11-12 Teamsheets'!$H$2:$R$119,$A188,'11-12 Teamsheets'!$C$2:$C$119,BJ$1)+GOALS('12-13 Teamsheets'!$H$2:$R$126,$A188,'12-13 Teamsheets'!$C$2:$C$126,BJ$1)+GOALS('13-14 Teamsheets'!$H$2:$R$132,$A188,'13-14 Teamsheets'!$C$2:$C$132,BJ$1)+GOALS('14-15 Teamsheets'!$H$2:$R$136,$A188,'14-15 Teamsheets'!$C$2:$C$136,BJ$1)) &amp; "(" &amp; (GOALS('07-08 Teamsheets'!$S$2:$Z$88,$A188,'07-08 Teamsheets'!$C$2:$C$88,BJ$1)+GOALS('08-09 Teamsheets'!$S$2:$Z$92,$A188,'08-09 Teamsheets'!$C$2:$C$92,BJ$1)+GOALS('09-10 Teamsheets'!$S$2:$Z$98,$A188,'09-10 Teamsheets'!$C$2:$C$98,BJ$1)+GOALS('10-11 Teamsheets'!$S$2:$Z$106,$A188,'10-11 Teamsheets'!$C$2:$C$106,BJ$1)+GOALS('11-12 Teamsheets'!$S$2:$Z$119,$A188,'11-12 Teamsheets'!$C$2:$C$119,BJ$1)+GOALS('12-13 Teamsheets'!$S$2:$Z$126,$A188,'12-13 Teamsheets'!$C$2:$C$126,BJ$1)+GOALS('13-14 Teamsheets'!$S$2:$Z$132,$A188,'13-14 Teamsheets'!$C$2:$C$132,BJ$1)+GOALS('14-15 Teamsheets'!$S$2:$Z$136,$A188,'14-15 Teamsheets'!$C$2:$C$136,BJ$1)) &amp; ")"</f>
        <v>0(0)</v>
      </c>
      <c r="BL188" s="27">
        <f>Clean_sheet('07-08 Teamsheets'!$C$2:$H$92,$A188,BJ$1)+Clean_sheet('08-09 Teamsheets'!$C$2:$H$92,$A188,BJ$1)+Clean_sheet('09-10 Teamsheets'!$C$2:$H$98,$A188,BJ$1)+Clean_sheet('10-11 Teamsheets'!$C$2:$H$106,$A188,BJ$1)+Clean_sheet('11-12 Teamsheets'!$C$2:$H$119,$A188,BJ$1)+Clean_sheet('12-13 Teamsheets'!$C$2:$H$126,$A188,BJ$1)+Clean_sheet('13-14 Teamsheets'!$C$2:$H$132,$A188,BJ$1)+Clean_sheet('14-15 Teamsheets'!$C$2:$H$136,$A188,BJ$1)</f>
        <v>0</v>
      </c>
      <c r="BM188" s="27" t="str">
        <f>(CARDS('07-08 Teamsheets'!$H$2:$Z$88,$A188,$CX$2,'07-08 Teamsheets'!$C$2:$C$88,BJ$1)+CARDS('08-09 Teamsheets'!$H$2:$Z$92,$A188,$CX$2,'08-09 Teamsheets'!$C$2:$C$92,BJ$1)+CARDS('09-10 Teamsheets'!$H$2:$Z$98,$A188,$CX$2,'09-10 Teamsheets'!$C$2:$C$98,BJ$1)+CARDS('10-11 Teamsheets'!$H$2:$Z$106,$A188,$CX$2,'10-11 Teamsheets'!$C$2:$C$106,BJ$1)+CARDS('11-12 Teamsheets'!$H$2:$Z$119,$A188,$CX$2,'11-12 Teamsheets'!$C$2:$C$119,BJ$1)+CARDS('12-13 Teamsheets'!$H$2:$Z$126,$A188,$CX$2,'12-13 Teamsheets'!$C$2:$C$126,BJ$1)+CARDS('13-14 Teamsheets'!$H$2:$Z$132,$A188,$CX$2,'13-14 Teamsheets'!$C$2:$C$132,BJ$1)+CARDS('14-15 Teamsheets'!$H$2:$Z$136,$A188,$CX$2,'14-15 Teamsheets'!$C$2:$C$136,BJ$1)) &amp; "(" &amp; (CARDS('07-08 Teamsheets'!$H$2:$Z$88,$A188,$CX$3,'07-08 Teamsheets'!$C$2:$C$88,BJ$1)+CARDS('08-09 Teamsheets'!$H$2:$Z$92,$A188,$CX$3,'08-09 Teamsheets'!$C$2:$C$92,BJ$1)+CARDS('09-10 Teamsheets'!$H$2:$Z$98,$A188,$CX$3,'09-10 Teamsheets'!$C$2:$C$98,BJ$1)+CARDS('10-11 Teamsheets'!$H$2:$Z$106,$A188,$CX$3,'10-11 Teamsheets'!$C$2:$C$106,BJ$1)+CARDS('11-12 Teamsheets'!$H$2:$Z$119,$A188,$CX$3,'11-12 Teamsheets'!$C$2:$C$119,BJ$1)+CARDS('12-13 Teamsheets'!$H$2:$Z$126,$A188,$CX$3,'12-13 Teamsheets'!$C$2:$C$126,BJ$1)+CARDS('13-14 Teamsheets'!$H$2:$Z$132,$A188,$CX$3,'13-14 Teamsheets'!$C$2:$C$132,BJ$1)+CARDS('14-15 Teamsheets'!$H$2:$Z$136,$A188,$CX$3,'14-15 Teamsheets'!$C$2:$C$136,BJ$1)) &amp; ")"</f>
        <v>0(0)</v>
      </c>
      <c r="BN188" s="82">
        <f>MINS_PLAYED('07-08 Teamsheets'!$H$2:$R$88,$A188,'07-08 Teamsheets'!$C$2:$C$88,BJ$1)+MINS_PLAYED('08-09 Teamsheets'!$H$2:$R$92,$A188,'08-09 Teamsheets'!$C$2:$C$92,BJ$1)+MINS_PLAYED('09-10 Teamsheets'!$H$2:$R$98,$A188,'09-10 Teamsheets'!$C$2:$C$98,BJ$1)+MINS_PLAYED('10-11 Teamsheets'!$H$2:$R$106,$A188,'10-11 Teamsheets'!$C$2:$C$106,BJ$1)+MINS_PLAYED('11-12 Teamsheets'!$H$2:$R$119,$A188,'11-12 Teamsheets'!$C$2:$C$119,BJ$1)+MINS_PLAYED('12-13 Teamsheets'!$H$2:$R$126,$A188,'12-13 Teamsheets'!$C$2:$C$126,BJ$1)+MINS_PLAYED('13-14 Teamsheets'!$H$2:$R$132,$A188,'13-14 Teamsheets'!$C$2:$C$132,BJ$1)+MINS_PLAYED('14-15 Teamsheets'!$H$2:$R$136,$A188,'14-15 Teamsheets'!$C$2:$C$136,BJ$1)+MINS_AS_SUB('07-08 Teamsheets'!$S$2:$Z$88,$A188,'07-08 Teamsheets'!$C$2:$C$88,BJ$1)+MINS_AS_SUB('08-09 Teamsheets'!$S$2:$Z$92,$A188,'08-09 Teamsheets'!$C$2:$C$92,BJ$1)+MINS_AS_SUB('09-10 Teamsheets'!$S$2:$Z$98,$A188,'09-10 Teamsheets'!$C$2:$C$98,BJ$1)+MINS_AS_SUB('10-11 Teamsheets'!$S$2:$Z$106,$A188,'10-11 Teamsheets'!$C$2:$C$106,BJ$1)+MINS_AS_SUB('11-12 Teamsheets'!$S$2:$Z$119,$A188,'11-12 Teamsheets'!$C$2:$C$119,BJ$1)+MINS_AS_SUB('12-13 Teamsheets'!$S$2:$Z$126,$A188,'12-13 Teamsheets'!$C$2:$C$126,BJ$1)+MINS_AS_SUB('13-14 Teamsheets'!$S$2:$Z$132,$A188,'13-14 Teamsheets'!$C$2:$C$132,BJ$1)+MINS_AS_SUB('14-15 Teamsheets'!$S$2:$Z$136,$A188,'14-15 Teamsheets'!$C$2:$C$136,BJ$1)</f>
        <v>65</v>
      </c>
      <c r="BO188" s="27" t="str">
        <f>(APPS('07-08 Teamsheets'!$H$2:$R$88,$A188,'07-08 Teamsheets'!$C$2:$C$88,BO$1)+APPS('08-09 Teamsheets'!$H$2:$R$92,$A188,'08-09 Teamsheets'!$C$2:$C$92,BO$1)+APPS('09-10 Teamsheets'!$H$2:$R$98,$A188,'09-10 Teamsheets'!$C$2:$C$98,BO$1)+APPS('10-11 Teamsheets'!$H$2:$R$106,$A188,'10-11 Teamsheets'!$C$2:$C$106,BO$1)+APPS('11-12 Teamsheets'!$H$2:$R$119,$A188,'11-12 Teamsheets'!$C$2:$C$119,BO$1)+APPS('12-13 Teamsheets'!$H$2:$R$126,$A188,'12-13 Teamsheets'!$C$2:$C$126,BO$1)+APPS('13-14 Teamsheets'!$H$2:$R$132,$A188,'13-14 Teamsheets'!$C$2:$C$132,BO$1)+APPS('14-15 Teamsheets'!$H$2:$R$136,$A188,'14-15 Teamsheets'!$C$2:$C$136,BO$1)) &amp; "(" &amp; (SUBS('07-08 Teamsheets'!$S$2:$Z$88,$A188,'07-08 Teamsheets'!$C$2:$C$88,BO$1)+SUBS('08-09 Teamsheets'!$S$2:$Z$92,$A188,'08-09 Teamsheets'!$C$2:$C$92,BO$1)+SUBS('09-10 Teamsheets'!$S$2:$Z$98,$A188,'09-10 Teamsheets'!$C$2:$C$98,BO$1)+SUBS('10-11 Teamsheets'!$S$2:$Z$106,$A188,'10-11 Teamsheets'!$C$2:$C$106,BO$1)+SUBS('11-12 Teamsheets'!$S$2:$Z$119,$A188,'11-12 Teamsheets'!$C$2:$C$119,BO$1)+SUBS('12-13 Teamsheets'!$S$2:$Z$126,$A188,'12-13 Teamsheets'!$C$2:$C$126,BO$1)+SUBS('13-14 Teamsheets'!$S$2:$Z$132,$A188,'13-14 Teamsheets'!$C$2:$C$132,BO$1)+SUBS('14-15 Teamsheets'!$S$2:$Z$136,$A188,'14-15 Teamsheets'!$C$2:$C$136,BO$1)) &amp; ")"</f>
        <v>0(0)</v>
      </c>
      <c r="BP188" s="27" t="str">
        <f>(GOALS('07-08 Teamsheets'!$H$2:$R$88,$A188,'07-08 Teamsheets'!$C$2:$C$88,BO$1)+GOALS('08-09 Teamsheets'!$H$2:$R$92,$A188,'08-09 Teamsheets'!$C$2:$C$92,BO$1)+GOALS('09-10 Teamsheets'!$H$2:$R$98,$A188,'09-10 Teamsheets'!$C$2:$C$98,BO$1)+GOALS('10-11 Teamsheets'!$H$2:$R$106,$A188,'10-11 Teamsheets'!$C$2:$C$106,BO$1)+GOALS('11-12 Teamsheets'!$H$2:$R$119,$A188,'11-12 Teamsheets'!$C$2:$C$119,BO$1)+GOALS('12-13 Teamsheets'!$H$2:$R$126,$A188,'12-13 Teamsheets'!$C$2:$C$126,BO$1)+GOALS('13-14 Teamsheets'!$H$2:$R$132,$A188,'13-14 Teamsheets'!$C$2:$C$132,BO$1)+GOALS('14-15 Teamsheets'!$H$2:$R$136,$A188,'14-15 Teamsheets'!$C$2:$C$136,BO$1)) &amp; "(" &amp; (GOALS('07-08 Teamsheets'!$S$2:$Z$88,$A188,'07-08 Teamsheets'!$C$2:$C$88,BO$1)+GOALS('08-09 Teamsheets'!$S$2:$Z$92,$A188,'08-09 Teamsheets'!$C$2:$C$92,BO$1)+GOALS('09-10 Teamsheets'!$S$2:$Z$98,$A188,'09-10 Teamsheets'!$C$2:$C$98,BO$1)+GOALS('10-11 Teamsheets'!$S$2:$Z$106,$A188,'10-11 Teamsheets'!$C$2:$C$106,BO$1)+GOALS('11-12 Teamsheets'!$S$2:$Z$119,$A188,'11-12 Teamsheets'!$C$2:$C$119,BO$1)+GOALS('12-13 Teamsheets'!$S$2:$Z$126,$A188,'12-13 Teamsheets'!$C$2:$C$126,BO$1)+GOALS('13-14 Teamsheets'!$S$2:$Z$132,$A188,'13-14 Teamsheets'!$C$2:$C$132,BO$1)+GOALS('14-15 Teamsheets'!$S$2:$Z$136,$A188,'14-15 Teamsheets'!$C$2:$C$136,BO$1)) &amp; ")"</f>
        <v>0(0)</v>
      </c>
      <c r="BQ188" s="27">
        <f>Clean_sheet('07-08 Teamsheets'!$C$2:$H$92,$A188,BO$1)+Clean_sheet('08-09 Teamsheets'!$C$2:$H$92,$A188,BO$1)+Clean_sheet('09-10 Teamsheets'!$C$2:$H$98,$A188,BO$1)+Clean_sheet('10-11 Teamsheets'!$C$2:$H$106,$A188,BO$1)+Clean_sheet('11-12 Teamsheets'!$C$2:$H$119,$A188,BO$1)+Clean_sheet('12-13 Teamsheets'!$C$2:$H$126,$A188,BO$1)+Clean_sheet('13-14 Teamsheets'!$C$2:$H$132,$A188,BO$1)+Clean_sheet('14-15 Teamsheets'!$C$2:$H$136,$A188,BO$1)</f>
        <v>0</v>
      </c>
      <c r="BR188" s="27" t="str">
        <f>(CARDS('07-08 Teamsheets'!$H$2:$Z$88,$A188,$CX$2,'07-08 Teamsheets'!$C$2:$C$88,BO$1)+CARDS('08-09 Teamsheets'!$H$2:$Z$92,$A188,$CX$2,'08-09 Teamsheets'!$C$2:$C$92,BO$1)+CARDS('09-10 Teamsheets'!$H$2:$Z$98,$A188,$CX$2,'09-10 Teamsheets'!$C$2:$C$98,BO$1)+CARDS('10-11 Teamsheets'!$H$2:$Z$106,$A188,$CX$2,'10-11 Teamsheets'!$C$2:$C$106,BO$1)+CARDS('11-12 Teamsheets'!$H$2:$Z$119,$A188,$CX$2,'11-12 Teamsheets'!$C$2:$C$119,BO$1)+CARDS('12-13 Teamsheets'!$H$2:$Z$126,$A188,$CX$2,'12-13 Teamsheets'!$C$2:$C$126,BO$1)+CARDS('13-14 Teamsheets'!$H$2:$Z$132,$A188,$CX$2,'13-14 Teamsheets'!$C$2:$C$132,BO$1)+CARDS('14-15 Teamsheets'!$H$2:$Z$136,$A188,$CX$2,'14-15 Teamsheets'!$C$2:$C$136,BO$1)) &amp; "(" &amp; (CARDS('07-08 Teamsheets'!$H$2:$Z$88,$A188,$CX$3,'07-08 Teamsheets'!$C$2:$C$88,BO$1)+CARDS('08-09 Teamsheets'!$H$2:$Z$92,$A188,$CX$3,'08-09 Teamsheets'!$C$2:$C$92,BO$1)+CARDS('09-10 Teamsheets'!$H$2:$Z$98,$A188,$CX$3,'09-10 Teamsheets'!$C$2:$C$98,BO$1)+CARDS('10-11 Teamsheets'!$H$2:$Z$106,$A188,$CX$3,'10-11 Teamsheets'!$C$2:$C$106,BO$1)+CARDS('11-12 Teamsheets'!$H$2:$Z$119,$A188,$CX$3,'11-12 Teamsheets'!$C$2:$C$119,BO$1)+CARDS('12-13 Teamsheets'!$H$2:$Z$126,$A188,$CX$3,'12-13 Teamsheets'!$C$2:$C$126,BO$1)+CARDS('13-14 Teamsheets'!$H$2:$Z$132,$A188,$CX$3,'13-14 Teamsheets'!$C$2:$C$132,BO$1)+CARDS('14-15 Teamsheets'!$H$2:$Z$136,$A188,$CX$3,'14-15 Teamsheets'!$C$2:$C$136,BO$1)) &amp; ")"</f>
        <v>0(0)</v>
      </c>
      <c r="BS188" s="82">
        <f>MINS_PLAYED('07-08 Teamsheets'!$H$2:$R$88,$A188,'07-08 Teamsheets'!$C$2:$C$88,BO$1)+MINS_PLAYED('08-09 Teamsheets'!$H$2:$R$92,$A188,'08-09 Teamsheets'!$C$2:$C$92,BO$1)+MINS_PLAYED('09-10 Teamsheets'!$H$2:$R$98,$A188,'09-10 Teamsheets'!$C$2:$C$98,BO$1)+MINS_PLAYED('10-11 Teamsheets'!$H$2:$R$106,$A188,'10-11 Teamsheets'!$C$2:$C$106,BO$1)+MINS_PLAYED('11-12 Teamsheets'!$H$2:$R$119,$A188,'11-12 Teamsheets'!$C$2:$C$119,BO$1)+MINS_PLAYED('12-13 Teamsheets'!$H$2:$R$126,$A188,'12-13 Teamsheets'!$C$2:$C$126,BO$1)+MINS_PLAYED('13-14 Teamsheets'!$H$2:$R$132,$A188,'13-14 Teamsheets'!$C$2:$C$132,BO$1)+MINS_PLAYED('14-15 Teamsheets'!$H$2:$R$136,$A188,'14-15 Teamsheets'!$C$2:$C$136,BO$1)+MINS_AS_SUB('07-08 Teamsheets'!$S$2:$Z$88,$A188,'07-08 Teamsheets'!$C$2:$C$88,BO$1)+MINS_AS_SUB('08-09 Teamsheets'!$S$2:$Z$92,$A188,'08-09 Teamsheets'!$C$2:$C$92,BO$1)+MINS_AS_SUB('09-10 Teamsheets'!$S$2:$Z$98,$A188,'09-10 Teamsheets'!$C$2:$C$98,BO$1)+MINS_AS_SUB('10-11 Teamsheets'!$S$2:$Z$106,$A188,'10-11 Teamsheets'!$C$2:$C$106,BO$1)+MINS_AS_SUB('11-12 Teamsheets'!$S$2:$Z$119,$A188,'11-12 Teamsheets'!$C$2:$C$119,BO$1)+MINS_AS_SUB('12-13 Teamsheets'!$S$2:$Z$126,$A188,'12-13 Teamsheets'!$C$2:$C$126,BO$1)+MINS_AS_SUB('13-14 Teamsheets'!$S$2:$Z$132,$A188,'13-14 Teamsheets'!$C$2:$C$132,BO$1)+MINS_AS_SUB('14-15 Teamsheets'!$S$2:$Z$136,$A188,'14-15 Teamsheets'!$C$2:$C$136,BO$1)</f>
        <v>0</v>
      </c>
      <c r="BT188" s="71">
        <f>APPS('05-06 Teamsheets'!$H$2:$R$71,$A188,'05-06 Teamsheets'!$C$2:$C$71,B$1)+SUBS('05-06 Teamsheets'!$S$2:$W$71,$A188,'05-06 Teamsheets'!$C$2:$C$71,B$1)+APPS('06-07 Teamsheets'!$H$2:$R$83,$A188,'06-07 Teamsheets'!$C$2:$C$83,G$1)+SUBS('06-07 Teamsheets'!$S$2:$Z$83,$A188,'06-07 Teamsheets'!$C$2:$C$83,G$1)+APPS('07-08 Teamsheets'!$H$2:$R$88,$A188,'07-08 Teamsheets'!$C$2:$C$88,L$1)+SUBS('07-08 Teamsheets'!$S$2:$Z$88,$A188,'07-08 Teamsheets'!$C$2:$C$88,L$1)+APPS('08-09 Teamsheets'!$H$2:$R$92,$A188,'08-09 Teamsheets'!$C$2:$C$92,Q$1)+SUBS('08-09 Teamsheets'!$S$2:$Z$92,$A188,'08-09 Teamsheets'!$C$2:$C$92,Q$1)+APPS('09-10 Teamsheets'!$H$2:$R$98,$A188,'09-10 Teamsheets'!$C$2:$C$98,Q$1)+SUBS('09-10 Teamsheets'!$S$2:$Z$98,$A188,'09-10 Teamsheets'!$C$2:$C$98,Q$1)+APPS('10-11 Teamsheets'!$H$2:$R$107,$A188,'10-11 Teamsheets'!$C$2:$C$107,Q$1)+SUBS('10-11 Teamsheets'!$S$2:$Z$107,$A188,'10-11 Teamsheets'!$C$2:$C$107,Q$1)+APPS('11-12 Teamsheets'!$H$2:$R$119,$A188,'11-12 Teamsheets'!$C$2:$C$119,Q$1)+SUBS('11-12 Teamsheets'!$S$2:$Z$119,$A188,'11-12 Teamsheets'!$C$2:$C$119,Q$1)+APPS('12-13 Teamsheets'!$H$2:$R$126,$A188,'12-13 Teamsheets'!$C$2:$C$126,Q$1)+SUBS('12-13 Teamsheets'!$S$2:$Z$126,$A188,'12-13 Teamsheets'!$C$2:$C$126,Q$1)+APPS('13-14 Teamsheets'!$H$2:$R$132,$A188,'13-14 Teamsheets'!$C$2:$C$132,Q$1)+SUBS('13-14 Teamsheets'!$S$2:$Z$132,$A188,'13-14 Teamsheets'!$C$2:$C$132,Q$1)+APPS('14-15 Teamsheets'!$H$2:$R$136,$A188,'14-15 Teamsheets'!$C$2:$C$136,Q$1)+SUBS('14-15 Teamsheets'!$S$2:$Z$136,$A188,'14-15 Teamsheets'!$C$2:$C$136,Q$1)</f>
        <v>2</v>
      </c>
      <c r="BU188" s="132">
        <v>0</v>
      </c>
      <c r="BV188" s="27">
        <f>APPS('07-08 Teamsheets'!$H$2:$R$88,$A188,'07-08 Teamsheets'!$C$2:$C$88,AZ$1)+SUBS('07-08 Teamsheets'!$S$2:$Z$88,$A188,'07-08 Teamsheets'!$C$2:$C$88,AZ$1)+APPS('11-12 Teamsheets'!$H$2:$R$119,$A188,'11-12 Teamsheets'!$C$2:$C$119,AZ$1)+SUBS('11-12 Teamsheets'!$S$2:$Z$119,$A188,'11-12 Teamsheets'!$C$2:$C$119,AZ$1)+APPS('12-13 Teamsheets'!$H$2:$R$126,$A188,'12-13 Teamsheets'!$C$2:$C$126,AZ$1)+SUBS('12-13 Teamsheets'!$S$2:$Z$126,$A188,'12-13 Teamsheets'!$C$2:$C$126,AZ$1)+APPS('13-14 Teamsheets'!$H$2:$R$132,$A188,'13-14 Teamsheets'!$C$2:$C$132,AZ$1)+SUBS('13-14 Teamsheets'!$S$2:$Z$132,$A188,'13-14 Teamsheets'!$C$2:$C$132,AZ$1)+APPS('14-15 Teamsheets'!$H$2:$R$136,$A188,'14-15 Teamsheets'!$C$2:$C$136,AZ$1)+SUBS('14-15 Teamsheets'!$S$2:$Z$136,$A188,'14-15 Teamsheets'!$C$2:$C$136,AZ$1)+APPS('08-09 Teamsheets'!$H$2:$R$92,$A188,'08-09 Teamsheets'!$C$2:$C$92,BE$1)+APPS('09-10 Teamsheets'!$H$2:$R$98,$A188,'09-10 Teamsheets'!$C$2:$C$98,BE$1)+SUBS('08-09 Teamsheets'!$S$2:$Z$92,$A188,'08-09 Teamsheets'!$C$2:$C$92,BE$1)+SUBS('09-10 Teamsheets'!$S$2:$Z$98,$A188,'09-10 Teamsheets'!$C$2:$C$98,BE$1)+APPS('10-11 Teamsheets'!$H$2:$R$107,$A188,'10-11 Teamsheets'!$C$2:$C$107,BE$1)+SUBS('10-11 Teamsheets'!$S$2:$Z$107,$A188,'10-11 Teamsheets'!$C$2:$C$107,BE$1)+APPS('11-12 Teamsheets'!$H$2:$R$119,$A188,'11-12 Teamsheets'!$C$2:$C$119,BE$1)+SUBS('11-12 Teamsheets'!$S$2:$Z$119,$A188,'11-12 Teamsheets'!$C$2:$C$119,BE$1)+APPS('12-13 Teamsheets'!$H$2:$R$126,$A188,'12-13 Teamsheets'!$C$2:$C$126,BE$1)+SUBS('12-13 Teamsheets'!$S$2:$Z$126,$A188,'12-13 Teamsheets'!$C$2:$C$126,BE$1)+APPS('13-14 Teamsheets'!$H$2:$R$132,$A188,'13-14 Teamsheets'!$C$2:$C$132,BE$1)+SUBS('13-14 Teamsheets'!$S$2:$Z$132,$A188,'13-14 Teamsheets'!$C$2:$C$132,BE$1)+APPS('14-15 Teamsheets'!$H$2:$R$136,$A188,'14-15 Teamsheets'!$C$2:$C$136,BE$1)+SUBS('14-15 Teamsheets'!$S$2:$Z$136,$A188,'14-15 Teamsheets'!$C$2:$C$136,BE$1)</f>
        <v>1</v>
      </c>
      <c r="BW188" s="27">
        <f>APPS('07-08 Teamsheets'!$H$2:$R$88,$A188,'07-08 Teamsheets'!$C$2:$C$88,BJ$1)+APPS('08-09 Teamsheets'!$H$2:$R$92,$A188,'08-09 Teamsheets'!$C$2:$C$92,BJ$1)+APPS('09-10 Teamsheets'!$H$2:$R$98,$A188,'09-10 Teamsheets'!$C$2:$C$98,BJ$1)+SUBS('07-08 Teamsheets'!$S$2:$Z$88,$A188,'07-08 Teamsheets'!$C$2:$C$88,BJ$1)+SUBS('08-09 Teamsheets'!$S$2:$Z$92,$A188,'08-09 Teamsheets'!$C$2:$C$92,BJ$1)+SUBS('09-10 Teamsheets'!$S$2:$Z$98,$A188,'09-10 Teamsheets'!$C$2:$C$98,BJ$1)+APPS('10-11 Teamsheets'!$H$2:$R$107,$A188,'10-11 Teamsheets'!$C$2:$C$107,BJ$1)+SUBS('10-11 Teamsheets'!$S$2:$Z$107,$A188,'10-11 Teamsheets'!$C$2:$C$107,BJ$1)+APPS('11-12 Teamsheets'!$H$2:$R$119,$A188,'11-12 Teamsheets'!$C$2:$C$119,BJ$1)+SUBS('11-12 Teamsheets'!$S$2:$Z$111,$A188,'11-12 Teamsheets'!$C$2:$C$119,BJ$1)+APPS('12-13 Teamsheets'!$H$2:$R$126,$A188,'12-13 Teamsheets'!$C$2:$C$126,BJ$1)+SUBS('12-13 Teamsheets'!$S$2:$Z$118,$A188,'12-13 Teamsheets'!$C$2:$C$126,BJ$1)+APPS('13-14 Teamsheets'!$H$2:$R$132,$A188,'13-14 Teamsheets'!$C$2:$C$132,BJ$1)+SUBS('13-14 Teamsheets'!$S$2:$Z$124,$A188,'13-14 Teamsheets'!$C$2:$C$132,BJ$1)+APPS('14-15 Teamsheets'!$H$2:$R$136,$A188,'14-15 Teamsheets'!$C$2:$C$136,BJ$1)+SUBS('14-15 Teamsheets'!$S$2:$Z$128,$A188,'14-15 Teamsheets'!$C$2:$C$136,BJ$1)</f>
        <v>2</v>
      </c>
      <c r="BX188" s="27">
        <f>APPS('07-08 Teamsheets'!$H$2:$R$88,$A188,'07-08 Teamsheets'!$C$2:$C$88,BO$1)+APPS('08-09 Teamsheets'!$H$2:$R$92,$A188,'08-09 Teamsheets'!$C$2:$C$92,BO$1)+APPS('09-10 Teamsheets'!$H$2:$R$98,$A188,'09-10 Teamsheets'!$C$2:$C$98,BO$1)+SUBS('07-08 Teamsheets'!$S$2:$Z$88,$A188,'07-08 Teamsheets'!$C$2:$C$88,BO$1)+SUBS('08-09 Teamsheets'!$S$2:$Z$92,$A188,'08-09 Teamsheets'!$C$2:$C$92,BO$1)+SUBS('09-10 Teamsheets'!$S$2:$Z$98,$A188,'09-10 Teamsheets'!$C$2:$C$98,BO$1)+APPS('10-11 Teamsheets'!$H$2:$R$107,$A188,'10-11 Teamsheets'!$C$2:$C$107,BO$1)+SUBS('10-11 Teamsheets'!$S$2:$Z$107,$A188,'10-11 Teamsheets'!$C$2:$C$107,BO$1)+APPS('11-12 Teamsheets'!$H$2:$R$119,$A188,'11-12 Teamsheets'!$C$2:$C$119,BO$1)+SUBS('11-12 Teamsheets'!$S$2:$Z$119,$A188,'11-12 Teamsheets'!$C$2:$C$119,BO$1)+APPS('12-13 Teamsheets'!$H$2:$R$126,$A188,'12-13 Teamsheets'!$C$2:$C$126,BO$1)+SUBS('12-13 Teamsheets'!$S$2:$Z$126,$A188,'12-13 Teamsheets'!$C$2:$C$126,BO$1)+APPS('13-14 Teamsheets'!$H$2:$R$132,$A188,'13-14 Teamsheets'!$C$2:$C$132,BO$1)+SUBS('13-14 Teamsheets'!$S$2:$Z$132,$A188,'13-14 Teamsheets'!$C$2:$C$132,BO$1)+APPS('14-15 Teamsheets'!$H$2:$R$136,$A188,'14-15 Teamsheets'!$C$2:$C$136,BO$1)+SUBS('14-15 Teamsheets'!$S$2:$Z$136,$A188,'14-15 Teamsheets'!$C$2:$C$136,BO$1)</f>
        <v>0</v>
      </c>
      <c r="BY188" s="28">
        <f t="shared" si="55"/>
        <v>3</v>
      </c>
      <c r="BZ188" s="27" t="str">
        <f>(APPS('05-06 Teamsheets'!$H$2:$R$71,$A188) + APPS('06-07 Teamsheets'!$H$2:$R$83,$A188) +APPS('07-08 Teamsheets'!$H$2:$R$88,$A188) + APPS('08-09 Teamsheets'!$H$2:$R$92,$A188)+APPS('09-10 Teamsheets'!$H$2:$R$98,$A188)+APPS('10-11 Teamsheets'!$H$2:$R$107,$A188)+APPS('11-12 Teamsheets'!$H$2:$R$119,$A188)+APPS('12-13 Teamsheets'!$H$2:$R$126,$A188)+APPS('13-14 Teamsheets'!$H$2:$R$132,$A188)+APPS('14-15 Teamsheets'!$H$2:$R$136,$A188)) &amp; "(" &amp; (SUBS('05-06 Teamsheets'!$S$2:$W$71,$A188)+SUBS('06-07 Teamsheets'!$S$2:$Z$83,$A188)+SUBS('07-08 Teamsheets'!$S$2:$Z$88,$A188) +SUBS('08-09 Teamsheets'!$S$2:$Z$92,$A188)+SUBS('09-10 Teamsheets'!$S$2:$Z$98,$A188)+SUBS('10-11 Teamsheets'!$S$2:$Z$107,$A188)+SUBS('11-12 Teamsheets'!$S$2:$Z$119,$A188)+SUBS('12-13 Teamsheets'!$S$2:$Z$126,$A188)+SUBS('13-14 Teamsheets'!$S$2:$Z$132,$A188)+SUBS('14-15 Teamsheets'!$S$2:$Z$136,$A188)) &amp; ")"</f>
        <v>4(1)</v>
      </c>
      <c r="CA188" s="28">
        <f t="shared" si="56"/>
        <v>5</v>
      </c>
      <c r="CB188" s="71">
        <f>GOALS('05-06 Teamsheets'!$H$2:$W$71,$A188,'05-06 Teamsheets'!$C$2:$C$71,B$1)+GOALS('06-07 Teamsheets'!$H$2:$Z$83,$A188,'06-07 Teamsheets'!$C$2:$C$83,G$1)+GOALS('07-08 Teamsheets'!$H$2:$Z$88,$A188,'07-08 Teamsheets'!$C$2:$C$88,L$1)+GOALS('08-09 Teamsheets'!$H$2:$Z$92,$A188,'08-09 Teamsheets'!$C$2:$C$92,Q$1)+GOALS('09-10 Teamsheets'!$H$2:$Z$98,$A188,'09-10 Teamsheets'!$C$2:$C$98,Q$1)+GOALS('10-11 Teamsheets'!$H$2:$Z$107,$A188,'10-11 Teamsheets'!$C$2:$C$107,Q$1)+GOALS('11-12 Teamsheets'!$H$2:$Z$119,$A188,'11-12 Teamsheets'!$C$2:$C$119,Q$1)+GOALS('12-13 Teamsheets'!$H$2:$Z$126,$A188,'12-13 Teamsheets'!$C$2:$C$126,Q$1)+GOALS('13-14 Teamsheets'!$H$2:$Z$132,$A188,'13-14 Teamsheets'!$C$2:$C$132,Q$1)+GOALS('14-15 Teamsheets'!$H$2:$Z$136,$A188,'14-15 Teamsheets'!$C$2:$C$136,Q$1)</f>
        <v>0</v>
      </c>
      <c r="CC188" s="27">
        <f>GOALS('05-06 Teamsheets'!$H$2:$W$71,$A188,'05-06 Teamsheets'!$C$2:$C$71,V$1)+GOALS('05-06 Teamsheets'!$H$2:$W$71,$A188,'05-06 Teamsheets'!$C$2:$C$71,AA$1)+GOALS('06-07 Teamsheets'!$H$2:$Z$83,$A188,'06-07 Teamsheets'!$C$2:$C$83,AF$1)+GOALS('06-07 Teamsheets'!$H$2:$Z$83,$A188,'06-07 Teamsheets'!$C$2:$C$83,AK$1)+GOALS('07-08 Teamsheets'!$H$2:$Z$88,$A188,'07-08 Teamsheets'!$C$2:$C$88,AP$1)+GOALS('07-08 Teamsheets'!$H$2:$Z$88,$A188,'07-08 Teamsheets'!$C$2:$C$88,AU$1)+GOALS('07-08 Teamsheets'!$H$2:$Z$88,$A188,'07-08 Teamsheets'!$C$2:$C$88,AZ$1)+GOALS('11-12 Teamsheets'!$H$2:$Z$119,$A188,'11-12 Teamsheets'!$C$2:$C$119,AZ$1)+GOALS('12-13 Teamsheets'!$H$2:$Z$120,$A188,'12-13 Teamsheets'!$C$2:$C$120,AZ$1)+GOALS('13-14 Teamsheets'!$H$2:$Z$126,$A188,'13-14 Teamsheets'!$C$2:$C$126,AZ$1)+GOALS('14-15 Teamsheets'!$H$2:$Z$130,$A188,'14-15 Teamsheets'!$C$2:$C$130,AZ$1)+GOALS('08-09 Teamsheets'!$H$2:$Z$92,$A188,'08-09 Teamsheets'!$C$2:$C$92,BE$1)+GOALS('09-10 Teamsheets'!$H$2:$Z$98,$A188,'09-10 Teamsheets'!$C$2:$C$98,BE$1)+GOALS('10-11 Teamsheets'!$H$2:$Z$107,$A188,'10-11 Teamsheets'!$C$2:$C$107,BE$1)+GOALS('11-12 Teamsheets'!$H$2:$Z$119,$A188,'11-12 Teamsheets'!$C$2:$C$119,BE$1)+GOALS('12-13 Teamsheets'!$H$2:$Z$126,$A188,'12-13 Teamsheets'!$C$2:$C$126,BE$1)+GOALS('13-14 Teamsheets'!$H$2:$Z$132,$A188,'13-14 Teamsheets'!$C$2:$C$132,BE$1)+GOALS('14-15 Teamsheets'!$H$2:$Z$136,$A188,'14-15 Teamsheets'!$C$2:$C$136,BE$1)</f>
        <v>1</v>
      </c>
      <c r="CD188" s="27">
        <f>GOALS('07-08 Teamsheets'!$H$2:$Z$88,$A188,'07-08 Teamsheets'!$C$2:$C$88,BJ$1)
+GOALS('08-09 Teamsheets'!$H$2:$Z$92,$A188,'08-09 Teamsheets'!$C$2:$C$92,BJ$1)
+GOALS('09-10 Teamsheets'!$H$2:$Z$98,$A188,'09-10 Teamsheets'!$C$2:$C$98,BJ$1)
+GOALS('10-11 Teamsheets'!$H$2:$Z$107,$A188,'10-11 Teamsheets'!$C$2:$C$107,BJ$1)
+GOALS('11-12 Teamsheets'!$H$2:$Z$119,$A188,'11-12 Teamsheets'!$C$2:$C$119,BJ$1)
+GOALS('12-13 Teamsheets'!$H$2:$Z$124,$A188,'12-13 Teamsheets'!$C$2:$C$124,BJ$1)+GOALS('13-14 Teamsheets'!$H$2:$Z$130,$A188,'13-14 Teamsheets'!$C$2:$C$130,BJ$1)+GOALS('14-15 Teamsheets'!$H$2:$Z$134,$A188,'14-15 Teamsheets'!$C$2:$C$134,BJ$1)
+GOALS('07-08 Teamsheets'!$H$2:$Z$88,$A188,'07-08 Teamsheets'!$C$2:$C$88,BO$1)
+GOALS('08-09 Teamsheets'!$H$2:$Z$92,$A188,'08-09 Teamsheets'!$C$2:$C$92,BO$1)
+GOALS('09-10 Teamsheets'!$H$2:$Z$98,$A188,'09-10 Teamsheets'!$C$2:$C$98,BO$1)
+GOALS('10-11 Teamsheets'!$H$2:$Z$107,$A188,'10-11 Teamsheets'!$C$2:$C$107,BO$1)
+GOALS('11-12 Teamsheets'!$H$2:$Z$119,$A188,'11-12 Teamsheets'!$C$2:$C$119,BO$1)
+GOALS('12-13 Teamsheets'!$H$2:$Z$126,$A188,'12-13 Teamsheets'!$C$2:$C$126,BO$1)+GOALS('13-14 Teamsheets'!$H$2:$Z$132,$A188,'13-14 Teamsheets'!$C$2:$C$132,BO$1)+GOALS('14-15 Teamsheets'!$H$2:$Z$136,$A188,'14-15 Teamsheets'!$C$2:$C$136,BO$1)</f>
        <v>0</v>
      </c>
      <c r="CE188" s="28">
        <f t="shared" si="57"/>
        <v>1</v>
      </c>
      <c r="CF188" s="27" t="str">
        <f>(GOALS('05-06 Teamsheets'!$H$2:$R$71,$A188) +GOALS('06-07 Teamsheets'!$H$2:$R$83,$A188) +  GOALS('07-08 Teamsheets'!$H$2:$R$88,$A188) + GOALS('08-09 Teamsheets'!$H$2:$R$92,$A188)+GOALS('09-10 Teamsheets'!$H$2:$R$98,$A188)+GOALS('10-11 Teamsheets'!$H$2:$R$107,$A188)+GOALS('11-12 Teamsheets'!$H$2:$R$119,$A188)+GOALS('12-13 Teamsheets'!$H$2:$R$126,$A188)+GOALS('13-14 Teamsheets'!$H$2:$R$132,$A188)+GOALS('14-15 Teamsheets'!$H$2:$R$136,$A188)) &amp; "(" &amp; (GOALS('05-06 Teamsheets'!$S$2:$W$71,$A188)+GOALS('06-07 Teamsheets'!$S$2:$Z$83,$A188)+GOALS('07-08 Teamsheets'!$S$2:$Z$88,$A188)+GOALS('08-09 Teamsheets'!$S$2:$Z$92,$A188)+GOALS('09-10 Teamsheets'!$S$2:$Z$98,$A188)+GOALS('10-11 Teamsheets'!$S$2:$Z$107,$A188)+GOALS('11-12 Teamsheets'!$S$2:$Z$119,$A188)+GOALS('12-13 Teamsheets'!$S$2:$Z$126,$A188)+GOALS('13-14 Teamsheets'!$S$2:$Z$132,$A188)+GOALS('14-15 Teamsheets'!$S$2:$Z$136,$A188)) &amp; ")"</f>
        <v>1(0)</v>
      </c>
      <c r="CG188" s="28">
        <f t="shared" si="58"/>
        <v>1</v>
      </c>
      <c r="CH188" s="71">
        <f>SUM(D188,I188,N188,S188)</f>
        <v>0</v>
      </c>
      <c r="CI188" s="83">
        <f>SUM(X188,AC188,AH188,AM188,AR188,BG188,AW188,BL188,BQ188,BB188)</f>
        <v>0</v>
      </c>
      <c r="CJ188" s="77">
        <f>SUM(CH188:CI188)</f>
        <v>0</v>
      </c>
      <c r="CK188" s="74" t="str">
        <f>(CARDS('05-06 Teamsheets'!$H$2:$W$71,$A188,$CX$2)+CARDS('06-07 Teamsheets'!$H$2:$Z$83,$A188,$CX$2)+CARDS('07-08 Teamsheets'!$H$2:$Z$88,$A188,$CX$2)+CARDS('08-09 Teamsheets'!$H$2:$Z$92,$A188,$CX$2)+CARDS('09-10 Teamsheets'!$H$2:$Z$98,$A188,$CX$2)+CARDS('10-11 Teamsheets'!$H$2:$Z$107,$A188,$CX$2)+CARDS('11-12 Teamsheets'!$H$2:$Z$119,$A188,$CX$2)+CARDS('12-13 Teamsheets'!$H$2:$Z$126,$A188,$CX$2)+CARDS('13-14 Teamsheets'!$H$2:$Z$130,$A188,$CX$2)) &amp; "(" &amp; (CARDS('05-06 Teamsheets'!$H$2:$W$71,$A188,$CX$3)+CARDS('06-07 Teamsheets'!$H$2:$Z$83,$A188,$CX$3)+CARDS('07-08 Teamsheets'!$H$2:$Z$88,$A188,$CX$3)+CARDS('08-09 Teamsheets'!$H$2:$Z$92,$A188,$CX$3)+CARDS('09-10 Teamsheets'!$H$2:$Z$98,$A188,$CX$3)+CARDS('10-11 Teamsheets'!$H$2:$Z$107,$A188,$CX$3)+CARDS('11-12 Teamsheets'!$H$2:$Z$119,$A188,$CX$3)+CARDS('13-14 Teamsheets'!$H$2:$Z$130,$A188,$CX$3)) &amp; ")"</f>
        <v>0(0)</v>
      </c>
      <c r="CL188" s="28">
        <f>SUM(F188,K188,P188,U188)</f>
        <v>158</v>
      </c>
      <c r="CM188" s="28">
        <f>SUM(Z188,AE188,AJ188,AO188,AT188,BI188,AY188,BN188,BS188,BD188)</f>
        <v>155</v>
      </c>
      <c r="CN188" s="77">
        <f>SUM(CL188:CM188)</f>
        <v>313</v>
      </c>
      <c r="CO188" s="28">
        <f>IF(AND(CN188&lt;&gt;0, CA188&lt;&gt;0),CN188/CA188,0)</f>
        <v>62.6</v>
      </c>
      <c r="CP188" s="28">
        <f>IF(CG188&lt;&gt;0,CG188/CA188,0)</f>
        <v>0.2</v>
      </c>
      <c r="CQ188" s="77">
        <f>IF(CG188&lt;&gt;0,CN188/CG188,0)</f>
        <v>313</v>
      </c>
      <c r="CS188" s="71">
        <f t="shared" si="48"/>
        <v>135</v>
      </c>
      <c r="CT188" s="83">
        <f t="shared" si="49"/>
        <v>123</v>
      </c>
      <c r="CU188" s="77">
        <f t="shared" si="50"/>
        <v>74</v>
      </c>
      <c r="CW188"/>
      <c r="CX188" s="30"/>
    </row>
    <row r="189" spans="1:102" x14ac:dyDescent="0.2">
      <c r="A189" s="26" t="s">
        <v>785</v>
      </c>
      <c r="B189" s="27" t="s">
        <v>1635</v>
      </c>
      <c r="C189" s="27" t="s">
        <v>1635</v>
      </c>
      <c r="D189" s="27">
        <v>0</v>
      </c>
      <c r="E189" s="27" t="s">
        <v>1635</v>
      </c>
      <c r="F189" s="82">
        <v>0</v>
      </c>
      <c r="G189" s="27" t="s">
        <v>1691</v>
      </c>
      <c r="H189" s="27" t="s">
        <v>1635</v>
      </c>
      <c r="I189" s="27">
        <v>0</v>
      </c>
      <c r="J189" s="27" t="s">
        <v>1636</v>
      </c>
      <c r="K189" s="82">
        <v>44</v>
      </c>
      <c r="L189" s="27" t="s">
        <v>1635</v>
      </c>
      <c r="M189" s="27" t="s">
        <v>1635</v>
      </c>
      <c r="N189" s="27">
        <v>0</v>
      </c>
      <c r="O189" s="27" t="s">
        <v>1635</v>
      </c>
      <c r="P189" s="82">
        <v>0</v>
      </c>
      <c r="Q189" s="27" t="str">
        <f>(APPS('08-09 Teamsheets'!$H$2:$R$92,$A189,'08-09 Teamsheets'!$C$2:$C$92,Q$1)+APPS('09-10 Teamsheets'!$H$2:$R$98,$A189,'09-10 Teamsheets'!$C$2:$C$98,Q$1)+APPS('10-11 Teamsheets'!$H$2:$R$107,$A189,'10-11 Teamsheets'!$C$2:$C$107,Q$1)+APPS('11-12 Teamsheets'!$H$2:$R$119,$A189,'11-12 Teamsheets'!$C$2:$C$119,Q$1)+APPS('12-13 Teamsheets'!$H$2:$R$126,$A189,'12-13 Teamsheets'!$C$2:$C$126,Q$1)+APPS('13-14 Teamsheets'!$H$2:$R$132,$A189,'13-14 Teamsheets'!$C$2:$C$132,Q$1)+APPS('14-15 Teamsheets'!$H$2:$R$136,$A189,'14-15 Teamsheets'!$C$2:$C$136,Q$1)) &amp; "(" &amp; (SUBS('08-09 Teamsheets'!$S$2:$Z$92,$A189,'08-09 Teamsheets'!$C$2:$C$92,Q$1)+SUBS('09-10 Teamsheets'!$S$2:$Z$98,$A189,'09-10 Teamsheets'!$C$2:$C$98,Q$1)+SUBS('10-11 Teamsheets'!$S$2:$Z$107,$A189,'10-11 Teamsheets'!$C$2:$C$107,Q$1)+SUBS('11-12 Teamsheets'!$S$2:$Z$119,$A189,'11-12 Teamsheets'!$C$2:$C$119,Q$1)+SUBS('12-13 Teamsheets'!$S$2:$Z$126,$A189,'12-13 Teamsheets'!$C$2:$C$126,Q$1)+SUBS('13-14 Teamsheets'!$S$2:$Z$132,$A189,'13-14 Teamsheets'!$C$2:$C$132,Q$1)+SUBS('14-15 Teamsheets'!$S$2:$Z$136,$A189,'14-15 Teamsheets'!$C$2:$C$136,Q$1)) &amp; ")"</f>
        <v>0(0)</v>
      </c>
      <c r="R189" s="27" t="str">
        <f>(GOALS('08-09 Teamsheets'!$H$2:$R$92,$A189,'08-09 Teamsheets'!$C$2:$C$92,Q$1)+GOALS('09-10 Teamsheets'!$H$2:$R$98,$A189,'09-10 Teamsheets'!$C$2:$C$98,Q$1)+GOALS('10-11 Teamsheets'!$H$2:$R$107,$A189,'10-11 Teamsheets'!$C$2:$C$107,Q$1)+GOALS('11-12 Teamsheets'!$H$2:$R$119,$A189,'11-12 Teamsheets'!$C$2:$C$119,Q$1)+GOALS('12-13 Teamsheets'!$H$2:$R$126,$A189,'12-13 Teamsheets'!$C$2:$C$126,Q$1)+GOALS('13-14 Teamsheets'!$H$2:$R$132,$A189,'13-14 Teamsheets'!$C$2:$C$132,Q$1)+GOALS('14-15 Teamsheets'!$H$2:$R$136,$A189,'14-15 Teamsheets'!$C$2:$C$136,Q$1)) &amp; "(" &amp; (GOALS('08-09 Teamsheets'!$S$2:$Z$92,$A189,'08-09 Teamsheets'!$C$2:$C$92,Q$1)+GOALS('09-10 Teamsheets'!$S$2:$Z$98,$A189,'09-10 Teamsheets'!$C$2:$C$98,Q$1)+GOALS('10-11 Teamsheets'!$S$2:$Z$107,$A189,'10-11 Teamsheets'!$C$2:$C$107,Q$1)+GOALS('11-12 Teamsheets'!$S$2:$Z$119,$A189,'11-12 Teamsheets'!$C$2:$C$119,Q$1)+GOALS('12-13 Teamsheets'!$S$2:$Z$126,$A189,'12-13 Teamsheets'!$C$2:$C$126,Q$1)+GOALS('13-14 Teamsheets'!$S$2:$Z$132,$A189,'13-14 Teamsheets'!$C$2:$C$132,Q$1)+GOALS('14-15 Teamsheets'!$S$2:$Z$136,$A189,'14-15 Teamsheets'!$C$2:$C$136,Q$1)) &amp; ")"</f>
        <v>0(0)</v>
      </c>
      <c r="S189" s="27">
        <f>Clean_sheet('08-09 Teamsheets'!$C$2:$H$92,$A189,Q$1)+Clean_sheet('09-10 Teamsheets'!$C$2:$H$98,$A189,Q$1)+Clean_sheet('10-11 Teamsheets'!$C$2:$H$107,$A189,Q$1)+Clean_sheet('11-12 Teamsheets'!$C$2:$H$119,$A189,Q$1)+Clean_sheet('12-13 Teamsheets'!$C$2:$H$126,$A189,Q$1)+Clean_sheet('13-14 Teamsheets'!$C$2:$H$132,$A189,Q$1)+Clean_sheet('14-15 Teamsheets'!$C$2:$H$136,$A189,Q$1)</f>
        <v>0</v>
      </c>
      <c r="T189" s="27" t="str">
        <f>(CARDS('08-09 Teamsheets'!$H$2:$Z$92,$A189,$CX$2,'08-09 Teamsheets'!$C$2:$C$92,Q$1)+CARDS('09-10 Teamsheets'!$H$2:$Z$98,$A189,$CX$2,'09-10 Teamsheets'!$C$2:$C$98,Q$1)+CARDS('10-11 Teamsheets'!$H$2:$Z$107,$A189,$CX$2,'10-11 Teamsheets'!$C$2:$C$107,Q$1)+CARDS('11-12 Teamsheets'!$H$2:$Z$119,$A189,$CX$2,'11-12 Teamsheets'!$C$2:$C$119,Q$1)+CARDS('12-13 Teamsheets'!$H$2:$Z$126,$A189,$CX$2,'12-13 Teamsheets'!$C$2:$C$126,Q$1)+CARDS('13-14 Teamsheets'!$H$2:$Z$132,$A189,$CX$2,'13-14 Teamsheets'!$C$2:$C$132,Q$1)+CARDS('14-15 Teamsheets'!$H$2:$Z$136,$A189,$CX$2,'14-15 Teamsheets'!$C$2:$C$136,Q$1)) &amp; "(" &amp; (CARDS('08-09 Teamsheets'!$H$2:$Z$92,$A189,$CX$3,'08-09 Teamsheets'!$C$2:$C$92,Q$1)+CARDS('09-10 Teamsheets'!$H$2:$Z$98,$A189,$CX$3,'09-10 Teamsheets'!$C$2:$C$98,Q$1)+CARDS('10-11 Teamsheets'!$H$2:$Z$107,$A189,$CX$3,'10-11 Teamsheets'!$C$2:$C$107,Q$1)+CARDS('11-12 Teamsheets'!$H$2:$Z$119,$A189,$CX$3,'11-12 Teamsheets'!$C$2:$C$119,Q$1)+CARDS('12-13 Teamsheets'!$H$2:$Z$126,$A189,$CX$3,'12-13 Teamsheets'!$C$2:$C$126,Q$1)+CARDS('13-14 Teamsheets'!$H$2:$Z$132,$A189,$CX$3,'13-14 Teamsheets'!$C$2:$C$132,Q$1)+CARDS('14-15 Teamsheets'!$H$2:$Z$136,$A189,$CX$3,'14-15 Teamsheets'!$C$2:$C$136,Q$1)) &amp; ")"</f>
        <v>0(0)</v>
      </c>
      <c r="U189" s="82">
        <f>MINS_PLAYED('08-09 Teamsheets'!$H$2:$R$92,$A189,'08-09 Teamsheets'!$C$2:$C$92,Q$1)+MINS_PLAYED('09-10 Teamsheets'!$H$2:$R$98,$A189,'09-10 Teamsheets'!$C$2:$C$98,Q$1)+ MINS_AS_SUB('08-09 Teamsheets'!$S$2:$Z$92,$A189,'08-09 Teamsheets'!$C$2:$C$92,Q$1)+ MINS_AS_SUB('09-10 Teamsheets'!$S$2:$Z$98,$A189,'09-10 Teamsheets'!$C$2:$C$98,Q$1)+MINS_PLAYED('10-11 Teamsheets'!$H$2:$R$107,$A189,'10-11 Teamsheets'!$C$2:$C$107,Q$1)+MINS_AS_SUB('10-11 Teamsheets'!$S$2:$Z$107,$A189,'10-11 Teamsheets'!$C$2:$C$107,Q$1)+MINS_PLAYED('11-12 Teamsheets'!$H$2:$R$119,$A189,'11-12 Teamsheets'!$C$2:$C$119,Q$1)+MINS_AS_SUB('11-12 Teamsheets'!$S$2:$Z$119,$A189,'11-12 Teamsheets'!$C$2:$C$119,Q$1)+MINS_PLAYED('12-13 Teamsheets'!$H$2:$R$126,$A189,'12-13 Teamsheets'!$C$2:$C$126,Q$1)+MINS_AS_SUB('12-13 Teamsheets'!$S$2:$Z$126,$A189,'12-13 Teamsheets'!$C$2:$C$126,Q$1)+MINS_PLAYED('13-14 Teamsheets'!$H$2:$R$132,$A189,'13-14 Teamsheets'!$C$2:$C$132,Q$1)+MINS_AS_SUB('13-14 Teamsheets'!$S$2:$Z$132,$A189,'13-14 Teamsheets'!$C$2:$C$132,Q$1)+MINS_PLAYED('14-15 Teamsheets'!$H$2:$R$136,$A189,'14-15 Teamsheets'!$C$2:$C$136,Q$1)+MINS_AS_SUB('14-15 Teamsheets'!$S$2:$Z$136,$A189,'14-15 Teamsheets'!$C$2:$C$136,Q$1)</f>
        <v>0</v>
      </c>
      <c r="V189" s="27" t="s">
        <v>1635</v>
      </c>
      <c r="W189" s="27" t="s">
        <v>1635</v>
      </c>
      <c r="X189" s="27">
        <v>0</v>
      </c>
      <c r="Y189" s="27" t="s">
        <v>1635</v>
      </c>
      <c r="Z189" s="82">
        <v>0</v>
      </c>
      <c r="AA189" s="27" t="s">
        <v>1635</v>
      </c>
      <c r="AB189" s="27" t="s">
        <v>1635</v>
      </c>
      <c r="AC189" s="27">
        <v>0</v>
      </c>
      <c r="AD189" s="27" t="s">
        <v>1635</v>
      </c>
      <c r="AE189" s="82">
        <v>0</v>
      </c>
      <c r="AF189" s="27" t="s">
        <v>1635</v>
      </c>
      <c r="AG189" s="27" t="s">
        <v>1635</v>
      </c>
      <c r="AH189" s="27">
        <v>0</v>
      </c>
      <c r="AI189" s="27" t="s">
        <v>1635</v>
      </c>
      <c r="AJ189" s="82">
        <v>0</v>
      </c>
      <c r="AK189" s="27" t="s">
        <v>1635</v>
      </c>
      <c r="AL189" s="27" t="s">
        <v>1635</v>
      </c>
      <c r="AM189" s="27">
        <v>0</v>
      </c>
      <c r="AN189" s="27" t="s">
        <v>1635</v>
      </c>
      <c r="AO189" s="82">
        <v>0</v>
      </c>
      <c r="AP189" s="27" t="s">
        <v>1635</v>
      </c>
      <c r="AQ189" s="27" t="s">
        <v>1635</v>
      </c>
      <c r="AR189" s="27">
        <v>0</v>
      </c>
      <c r="AS189" s="27" t="s">
        <v>1635</v>
      </c>
      <c r="AT189" s="82">
        <v>0</v>
      </c>
      <c r="AU189" s="27" t="s">
        <v>1635</v>
      </c>
      <c r="AV189" s="27" t="s">
        <v>1635</v>
      </c>
      <c r="AW189" s="27">
        <v>0</v>
      </c>
      <c r="AX189" s="27" t="s">
        <v>1635</v>
      </c>
      <c r="AY189" s="82">
        <v>0</v>
      </c>
      <c r="AZ189" s="27" t="str">
        <f>(APPS('07-08 Teamsheets'!$H$2:$R$88,$A189,'07-08 Teamsheets'!$C$2:$C$88,AZ$1)+APPS('11-12 Teamsheets'!$H$2:$R$119,$A189,'11-12 Teamsheets'!$C$2:$C$119,AZ$1)+APPS('12-13 Teamsheets'!$H$2:$R$126,$A189,'12-13 Teamsheets'!$C$2:$C$126,AZ$1)+APPS('13-14 Teamsheets'!$H$2:$R$132,$A189,'13-14 Teamsheets'!$C$2:$C$132,AZ$1)+APPS('14-15 Teamsheets'!$H$2:$R$136,$A189,'14-15 Teamsheets'!$C$2:$C$136,AZ$1)) &amp; "(" &amp; (SUBS('07-08 Teamsheets'!$S$2:$Z$88,$A189,'07-08 Teamsheets'!$C$2:$C$88,AZ$1)+SUBS('11-12 Teamsheets'!$S$2:$Z$119,$A189,'11-12 Teamsheets'!$C$2:$C$119,AZ$1)+SUBS('12-13 Teamsheets'!$S$2:$Z$126,$A189,'12-13 Teamsheets'!$C$2:$C$126,AZ$1)+SUBS('13-14 Teamsheets'!$S$2:$Z$132,$A189,'13-14 Teamsheets'!$C$2:$C$132,AZ$1)+SUBS('14-15 Teamsheets'!$S$2:$Z$136,$A189,'14-15 Teamsheets'!$C$2:$C$136,AZ$1)) &amp; ")"</f>
        <v>0(0)</v>
      </c>
      <c r="BA189" s="27" t="str">
        <f>(GOALS('07-08 Teamsheets'!$H$2:$R$88,$A189,'07-08 Teamsheets'!$C$2:$C$88,AZ$1)+GOALS('11-12 Teamsheets'!$H$2:$R$119,$A189,'11-12 Teamsheets'!$C$2:$C$119,AZ$1)+GOALS('12-13 Teamsheets'!$H$2:$R$126,$A189,'12-13 Teamsheets'!$C$2:$C$126,AZ$1)+GOALS('13-14 Teamsheets'!$H$2:$R$132,$A189,'13-14 Teamsheets'!$C$2:$C$132,AZ$1)+GOALS('14-15 Teamsheets'!$H$2:$R$136,$A189,'14-15 Teamsheets'!$C$2:$C$136,AZ$1)) &amp; "(" &amp; (GOALS('07-08 Teamsheets'!$S$2:$Z$88,$A189,'07-08 Teamsheets'!$C$2:$C$88,AZ$1)+GOALS('11-12 Teamsheets'!$S$2:$Z$119,$A189,'11-12 Teamsheets'!$C$2:$C$119,AZ$1)+GOALS('12-13 Teamsheets'!$S$2:$Z$126,$A189,'12-13 Teamsheets'!$C$2:$C$126,AZ$1)+GOALS('13-14 Teamsheets'!$S$2:$Z$132,$A189,'13-14 Teamsheets'!$C$2:$C$132,AZ$1)+GOALS('14-15 Teamsheets'!$S$2:$Z$136,$A189,'14-15 Teamsheets'!$C$2:$C$136,AZ$1)) &amp; ")"</f>
        <v>0(0)</v>
      </c>
      <c r="BB189" s="27">
        <f>Clean_sheet('07-08 Teamsheets'!$C$2:$H$92,$A189,AZ$1)+Clean_sheet('11-12 Teamsheets'!$C$2:$H$119,$A189,AZ$1)+Clean_sheet('12-13 Teamsheets'!$C$2:$H$126,$A189,AZ$1)+Clean_sheet('13-14 Teamsheets'!$C$2:$H$132,$A189,AZ$1)+Clean_sheet('14-15 Teamsheets'!$C$2:$H$136,$A189,AZ$1)</f>
        <v>0</v>
      </c>
      <c r="BC189" s="27" t="str">
        <f>(CARDS('07-08 Teamsheets'!$H$2:$Z$88,$A189,$CX$2,'07-08 Teamsheets'!$C$2:$C$88,AZ$1)+CARDS('11-12 Teamsheets'!$H$2:$Z$119,$A189,$CX$2,'11-12 Teamsheets'!$C$2:$C$119,AZ$1)+CARDS('12-13 Teamsheets'!$H$2:$Z$126,$A189,$CX$2,'12-13 Teamsheets'!$C$2:$C$126,AZ$1)+CARDS('13-14 Teamsheets'!$H$2:$Z$132,$A189,$CX$2,'13-14 Teamsheets'!$C$2:$C$132,AZ$1)+CARDS('14-15 Teamsheets'!$H$2:$Z$136,$A189,$CX$2,'14-15 Teamsheets'!$C$2:$C$136,AZ$1)) &amp; "(" &amp; (CARDS('07-08 Teamsheets'!$H$2:$Z$88,$A189,$CX$3,'07-08 Teamsheets'!$C$2:$C$88,AZ$1)+CARDS('11-12 Teamsheets'!$H$2:$Z$119,$A189,$CX$3,'11-12 Teamsheets'!$C$2:$C$119,AZ$1)+CARDS('12-13 Teamsheets'!$H$2:$Z$126,$A189,$CX$3,'12-13 Teamsheets'!$C$2:$C$126,AZ$1)+CARDS('13-14 Teamsheets'!$H$2:$Z$132,$A189,$CX$3,'13-14 Teamsheets'!$C$2:$C$132,AZ$1)+CARDS('14-15 Teamsheets'!$H$2:$Z$136,$A189,$CX$3,'14-15 Teamsheets'!$C$2:$C$136,AZ$1)) &amp; ")"</f>
        <v>0(0)</v>
      </c>
      <c r="BD189" s="82">
        <f>MINS_PLAYED('07-08 Teamsheets'!$H$2:$R$88,$A189,'07-08 Teamsheets'!$C$2:$C$88,AZ$1)+MINS_PLAYED('11-12 Teamsheets'!$H$2:$R$119,$A189,'11-12 Teamsheets'!$C$2:$C$119,AZ$1)+MINS_PLAYED('12-13 Teamsheets'!$H$2:$R$126,$A189,'12-13 Teamsheets'!$C$2:$C$126,AZ$1)+MINS_PLAYED('13-14 Teamsheets'!$H$2:$R$132,$A189,'13-14 Teamsheets'!$C$2:$C$132,AZ$1)+MINS_PLAYED('14-15 Teamsheets'!$H$2:$R$136,$A189,'14-15 Teamsheets'!$C$2:$C$136,AZ$1)+MINS_AS_SUB('07-08 Teamsheets'!$S$2:$Z$88,$A189,'07-08 Teamsheets'!$C$2:$C$88,AZ$1)+MINS_AS_SUB('11-12 Teamsheets'!$S$2:$Z$119,$A189,'11-12 Teamsheets'!$C$2:$C$119,AZ$1)+MINS_AS_SUB('12-13 Teamsheets'!$S$2:$Z$126,$A189,'12-13 Teamsheets'!$C$2:$C$126,AZ$1)+MINS_AS_SUB('13-14 Teamsheets'!$S$2:$Z$132,$A189,'13-14 Teamsheets'!$C$2:$C$132,AZ$1)+MINS_AS_SUB('14-15 Teamsheets'!$S$2:$Z$136,$A189,'14-15 Teamsheets'!$C$2:$C$136,AZ$1)</f>
        <v>0</v>
      </c>
      <c r="BE189" s="27" t="str">
        <f>(APPS('08-09 Teamsheets'!$H$2:$R$92,$A189,'08-09 Teamsheets'!$C$2:$C$92,BE$1)+APPS('09-10 Teamsheets'!$H$2:$R$98,$A189,'09-10 Teamsheets'!$C$2:$C$98,BE$1)+APPS('10-11 Teamsheets'!$H$2:$R$107,$A189,'10-11 Teamsheets'!$C$2:$C$107,BE$1)+APPS('11-12 Teamsheets'!$H$2:$R$119,$A189,'11-12 Teamsheets'!$C$2:$C$119,BE$1)+APPS('12-13 Teamsheets'!$H$2:$R$126,$A189,'12-13 Teamsheets'!$C$2:$C$126,BE$1)+APPS('13-14 Teamsheets'!$H$2:$R$132,$A189,'13-14 Teamsheets'!$C$2:$C$132,BE$1)+APPS('14-15 Teamsheets'!$H$2:$R$136,$A189,'14-15 Teamsheets'!$C$2:$C$136,BE$1)) &amp; "(" &amp; (SUBS('08-09 Teamsheets'!$S$2:$Z$92,$A189,'08-09 Teamsheets'!$C$2:$C$92,BE$1)+SUBS('09-10 Teamsheets'!$S$2:$Z$98,$A189,'09-10 Teamsheets'!$C$2:$C$98,BE$1)+SUBS('10-11 Teamsheets'!$S$2:$Z$107,$A189,'10-11 Teamsheets'!$C$2:$C$107,BE$1)+SUBS('11-12 Teamsheets'!$S$2:$Z$119,$A189,'11-12 Teamsheets'!$C$2:$C$119,BE$1)+SUBS('12-13 Teamsheets'!$S$2:$Z$126,$A189,'12-13 Teamsheets'!$C$2:$C$126,BE$1)+SUBS('13-14 Teamsheets'!$S$2:$Z$132,$A189,'13-14 Teamsheets'!$C$2:$C$132,BE$1)+SUBS('14-15 Teamsheets'!$S$2:$Z$136,$A189,'14-15 Teamsheets'!$C$2:$C$136,BE$1)) &amp; ")"</f>
        <v>0(0)</v>
      </c>
      <c r="BF189" s="27" t="str">
        <f>(GOALS('08-09 Teamsheets'!$H$2:$R$92,$A189,'08-09 Teamsheets'!$C$2:$C$92,BE$1)+GOALS('09-10 Teamsheets'!$H$2:$R$98,$A189,'09-10 Teamsheets'!$C$2:$C$98,BE$1)+GOALS('10-11 Teamsheets'!$H$2:$R$107,$A189,'10-11 Teamsheets'!$C$2:$C$107,BE$1)+GOALS('11-12 Teamsheets'!$H$2:$R$119,$A189,'11-12 Teamsheets'!$C$2:$C$119,BE$1)+GOALS('12-13 Teamsheets'!$H$2:$R$126,$A189,'12-13 Teamsheets'!$C$2:$C$126,BE$1)+GOALS('13-14 Teamsheets'!$H$2:$R$132,$A189,'13-14 Teamsheets'!$C$2:$C$132,BE$1)+GOALS('14-15 Teamsheets'!$H$2:$R$136,$A189,'14-15 Teamsheets'!$C$2:$C$136,BE$1)) &amp; "(" &amp; (GOALS('08-09 Teamsheets'!$S$2:$Z$92,$A189,'08-09 Teamsheets'!$C$2:$C$92,BE$1)+GOALS('09-10 Teamsheets'!$S$2:$Z$98,$A189,'09-10 Teamsheets'!$C$2:$C$98,BE$1)+GOALS('10-11 Teamsheets'!$S$2:$Z$107,$A189,'10-11 Teamsheets'!$C$2:$C$107,BE$1)+GOALS('11-12 Teamsheets'!$S$2:$Z$119,$A189,'11-12 Teamsheets'!$C$2:$C$119,BE$1)+GOALS('12-13 Teamsheets'!$S$2:$Z$126,$A189,'12-13 Teamsheets'!$C$2:$C$126,BE$1)+GOALS('13-14 Teamsheets'!$S$2:$Z$132,$A189,'13-14 Teamsheets'!$C$2:$C$132,BE$1)+GOALS('14-15 Teamsheets'!$S$2:$Z$136,$A189,'14-15 Teamsheets'!$C$2:$C$136,BE$1)) &amp; ")"</f>
        <v>0(0)</v>
      </c>
      <c r="BG189" s="27">
        <f>Clean_sheet('08-09 Teamsheets'!$C$2:$H$92,$A189,BE$1)+Clean_sheet('09-10 Teamsheets'!$C$2:$H$98,$A189,BE$1)+Clean_sheet('10-11 Teamsheets'!$C$2:$H$107,$A189,BE$1)+Clean_sheet('11-12 Teamsheets'!$C$2:$H$119,$A189,BE$1)+Clean_sheet('12-13 Teamsheets'!$C$2:$H$126,$A189,BE$1)+Clean_sheet('13-14 Teamsheets'!$C$2:$H$132,$A189,BE$1)+Clean_sheet('14-15 Teamsheets'!$C$2:$H$136,$A189,BE$1)</f>
        <v>0</v>
      </c>
      <c r="BH189" s="27" t="str">
        <f>(CARDS('08-09 Teamsheets'!$H$2:$Z$92,$A189,$CX$2,'08-09 Teamsheets'!$C$2:$C$92,BE$1)+CARDS('09-10 Teamsheets'!$H$2:$Z$98,$A189,$CX$2,'09-10 Teamsheets'!$C$2:$C$98,BE$1)+CARDS('10-11 Teamsheets'!$H$2:$Z$107,$A189,$CX$2,'10-11 Teamsheets'!$C$2:$C$107,BE$1)+CARDS('11-12 Teamsheets'!$H$2:$Z$119,$A189,$CX$2,'11-12 Teamsheets'!$C$2:$C$119,BE$1)+CARDS('12-13 Teamsheets'!$H$2:$Z$126,$A189,$CX$2,'12-13 Teamsheets'!$C$2:$C$126,BE$1)+CARDS('13-14 Teamsheets'!$H$2:$Z$132,$A189,$CX$2,'13-14 Teamsheets'!$C$2:$C$132,BE$1)+CARDS('14-15 Teamsheets'!$H$2:$Z$136,$A189,$CX$2,'14-15 Teamsheets'!$C$2:$C$136,BE$1)) &amp; "(" &amp; (CARDS('08-09 Teamsheets'!$H$2:$Z$92,$A189,$CX$3,'08-09 Teamsheets'!$C$2:$C$92,BE$1)+CARDS('09-10 Teamsheets'!$H$2:$Z$98,$A189,$CX$3,'09-10 Teamsheets'!$C$2:$C$98,BE$1)+CARDS('10-11 Teamsheets'!$H$2:$Z$107,$A189,$CX$3,'10-11 Teamsheets'!$C$2:$C$107,BE$1)+CARDS('11-12 Teamsheets'!$H$2:$Z$119,$A189,$CX$3,'11-12 Teamsheets'!$C$2:$C$119,BE$1)+CARDS('12-13 Teamsheets'!$H$2:$Z$126,$A189,$CX$3,'12-13 Teamsheets'!$C$2:$C$126,BE$1)+CARDS('13-14 Teamsheets'!$H$2:$Z$132,$A189,$CX$3,'13-14 Teamsheets'!$C$2:$C$132,BE$1)+CARDS('14-15 Teamsheets'!$H$2:$Z$136,$A189,$CX$3,'14-15 Teamsheets'!$C$2:$C$136,BE$1)) &amp; ")"</f>
        <v>0(0)</v>
      </c>
      <c r="BI189" s="82">
        <f>MINS_PLAYED('08-09 Teamsheets'!$H$2:$R$92,$A189,'08-09 Teamsheets'!$C$2:$C$92,BE$1)+MINS_PLAYED('09-10 Teamsheets'!$H$2:$R$98,$A189,'09-10 Teamsheets'!$C$2:$C$98,BE$1)+ MINS_AS_SUB('08-09 Teamsheets'!$S$2:$Z$92,$A189,'08-09 Teamsheets'!$C$2:$C$92,BE$1)+ MINS_AS_SUB('09-10 Teamsheets'!$S$2:$Z$98,$A189,'09-10 Teamsheets'!$C$2:$C$98,BE$1)+MINS_PLAYED('10-11 Teamsheets'!$H$2:$R$107,$A189,'10-11 Teamsheets'!$C$2:$C$107,BE$1)+MINS_AS_SUB('10-11 Teamsheets'!$S$2:$Z$107,$A189,'10-11 Teamsheets'!$C$2:$C$107,BE$1)+MINS_PLAYED('11-12 Teamsheets'!$H$2:$R$119,$A189,'11-12 Teamsheets'!$C$2:$C$119,BE$1)+MINS_AS_SUB('11-12 Teamsheets'!$S$2:$Z$119,$A189,'11-12 Teamsheets'!$C$2:$C$119,BE$1)+MINS_PLAYED('12-13 Teamsheets'!$H$2:$R$126,$A189,'12-13 Teamsheets'!$C$2:$C$126,BE$1)+MINS_AS_SUB('12-13 Teamsheets'!$S$2:$Z$126,$A189,'12-13 Teamsheets'!$C$2:$C$126,BE$1)+MINS_PLAYED('13-14 Teamsheets'!$H$2:$R$132,$A189,'13-14 Teamsheets'!$C$2:$C$132,BE$1)+MINS_AS_SUB('13-14 Teamsheets'!$S$2:$Z$132,$A189,'13-14 Teamsheets'!$C$2:$C$132,BE$1)+MINS_PLAYED('14-15 Teamsheets'!$H$2:$R$136,$A189,'14-15 Teamsheets'!$C$2:$C$136,BE$1)+MINS_AS_SUB('14-15 Teamsheets'!$S$2:$Z$136,$A189,'14-15 Teamsheets'!$C$2:$C$136,BE$1)</f>
        <v>0</v>
      </c>
      <c r="BJ189" s="27" t="str">
        <f>(APPS('07-08 Teamsheets'!$H$2:$R$88,$A189,'07-08 Teamsheets'!$C$2:$C$88,BJ$1)+APPS('08-09 Teamsheets'!$H$2:$R$92,$A189,'08-09 Teamsheets'!$C$2:$C$92,BJ$1)+APPS('09-10 Teamsheets'!$H$2:$R$98,$A189,'09-10 Teamsheets'!$C$2:$C$98,BJ$1)+APPS('10-11 Teamsheets'!$H$2:$R$106,$A189,'10-11 Teamsheets'!$C$2:$C$106,BJ$1)+APPS('11-12 Teamsheets'!$H$2:$R$119,$A189,'11-12 Teamsheets'!$C$2:$C$119,BJ$1)+APPS('12-13 Teamsheets'!$H$2:$R$126,$A189,'12-13 Teamsheets'!$C$2:$C$126,BJ$1)+APPS('13-14 Teamsheets'!$H$2:$R$132,$A189,'13-14 Teamsheets'!$C$2:$C$132,BJ$1)+APPS('14-15 Teamsheets'!$H$2:$R$136,$A189,'14-15 Teamsheets'!$C$2:$C$136,BJ$1)) &amp; "(" &amp; (SUBS('07-08 Teamsheets'!$S$2:$Z$88,$A189,'07-08 Teamsheets'!$C$2:$C$88,BJ$1)+SUBS('08-09 Teamsheets'!$S$2:$Z$92,$A189,'08-09 Teamsheets'!$C$2:$C$92,BJ$1)+SUBS('09-10 Teamsheets'!$S$2:$Z$98,$A189,'09-10 Teamsheets'!$C$2:$C$98,BJ$1)+SUBS('10-11 Teamsheets'!$S$2:$Z$106,$A189,'10-11 Teamsheets'!$C$2:$C$106,BJ$1)+SUBS('11-12 Teamsheets'!$S$2:$Z$119,$A189,'11-12 Teamsheets'!$C$2:$C$119,BJ$1)+SUBS('12-13 Teamsheets'!$S$2:$Z$126,$A189,'12-13 Teamsheets'!$C$2:$C$126,BJ$1)+SUBS('13-14 Teamsheets'!$S$2:$Z$132,$A189,'13-14 Teamsheets'!$C$2:$C$132,BJ$1)+SUBS('14-15 Teamsheets'!$S$2:$Z$136,$A189,'14-15 Teamsheets'!$C$2:$C$136,BJ$1)) &amp; ")"</f>
        <v>0(0)</v>
      </c>
      <c r="BK189" s="27" t="str">
        <f>(GOALS('07-08 Teamsheets'!$H$2:$R$88,$A189,'07-08 Teamsheets'!$C$2:$C$88,BJ$1)+GOALS('08-09 Teamsheets'!$H$2:$R$92,$A189,'08-09 Teamsheets'!$C$2:$C$92,BJ$1)+GOALS('09-10 Teamsheets'!$H$2:$R$98,$A189,'09-10 Teamsheets'!$C$2:$C$98,BJ$1)+GOALS('10-11 Teamsheets'!$H$2:$R$106,$A189,'10-11 Teamsheets'!$C$2:$C$106,BJ$1)+GOALS('11-12 Teamsheets'!$H$2:$R$119,$A189,'11-12 Teamsheets'!$C$2:$C$119,BJ$1)+GOALS('12-13 Teamsheets'!$H$2:$R$126,$A189,'12-13 Teamsheets'!$C$2:$C$126,BJ$1)+GOALS('13-14 Teamsheets'!$H$2:$R$132,$A189,'13-14 Teamsheets'!$C$2:$C$132,BJ$1)+GOALS('14-15 Teamsheets'!$H$2:$R$136,$A189,'14-15 Teamsheets'!$C$2:$C$136,BJ$1)) &amp; "(" &amp; (GOALS('07-08 Teamsheets'!$S$2:$Z$88,$A189,'07-08 Teamsheets'!$C$2:$C$88,BJ$1)+GOALS('08-09 Teamsheets'!$S$2:$Z$92,$A189,'08-09 Teamsheets'!$C$2:$C$92,BJ$1)+GOALS('09-10 Teamsheets'!$S$2:$Z$98,$A189,'09-10 Teamsheets'!$C$2:$C$98,BJ$1)+GOALS('10-11 Teamsheets'!$S$2:$Z$106,$A189,'10-11 Teamsheets'!$C$2:$C$106,BJ$1)+GOALS('11-12 Teamsheets'!$S$2:$Z$119,$A189,'11-12 Teamsheets'!$C$2:$C$119,BJ$1)+GOALS('12-13 Teamsheets'!$S$2:$Z$126,$A189,'12-13 Teamsheets'!$C$2:$C$126,BJ$1)+GOALS('13-14 Teamsheets'!$S$2:$Z$132,$A189,'13-14 Teamsheets'!$C$2:$C$132,BJ$1)+GOALS('14-15 Teamsheets'!$S$2:$Z$136,$A189,'14-15 Teamsheets'!$C$2:$C$136,BJ$1)) &amp; ")"</f>
        <v>0(0)</v>
      </c>
      <c r="BL189" s="27">
        <f>Clean_sheet('07-08 Teamsheets'!$C$2:$H$92,$A189,BJ$1)+Clean_sheet('08-09 Teamsheets'!$C$2:$H$92,$A189,BJ$1)+Clean_sheet('09-10 Teamsheets'!$C$2:$H$98,$A189,BJ$1)+Clean_sheet('10-11 Teamsheets'!$C$2:$H$106,$A189,BJ$1)+Clean_sheet('11-12 Teamsheets'!$C$2:$H$119,$A189,BJ$1)+Clean_sheet('12-13 Teamsheets'!$C$2:$H$126,$A189,BJ$1)+Clean_sheet('13-14 Teamsheets'!$C$2:$H$132,$A189,BJ$1)+Clean_sheet('14-15 Teamsheets'!$C$2:$H$136,$A189,BJ$1)</f>
        <v>0</v>
      </c>
      <c r="BM189" s="27" t="str">
        <f>(CARDS('07-08 Teamsheets'!$H$2:$Z$88,$A189,$CX$2,'07-08 Teamsheets'!$C$2:$C$88,BJ$1)+CARDS('08-09 Teamsheets'!$H$2:$Z$92,$A189,$CX$2,'08-09 Teamsheets'!$C$2:$C$92,BJ$1)+CARDS('09-10 Teamsheets'!$H$2:$Z$98,$A189,$CX$2,'09-10 Teamsheets'!$C$2:$C$98,BJ$1)+CARDS('10-11 Teamsheets'!$H$2:$Z$106,$A189,$CX$2,'10-11 Teamsheets'!$C$2:$C$106,BJ$1)+CARDS('11-12 Teamsheets'!$H$2:$Z$119,$A189,$CX$2,'11-12 Teamsheets'!$C$2:$C$119,BJ$1)+CARDS('12-13 Teamsheets'!$H$2:$Z$126,$A189,$CX$2,'12-13 Teamsheets'!$C$2:$C$126,BJ$1)+CARDS('13-14 Teamsheets'!$H$2:$Z$132,$A189,$CX$2,'13-14 Teamsheets'!$C$2:$C$132,BJ$1)+CARDS('14-15 Teamsheets'!$H$2:$Z$136,$A189,$CX$2,'14-15 Teamsheets'!$C$2:$C$136,BJ$1)) &amp; "(" &amp; (CARDS('07-08 Teamsheets'!$H$2:$Z$88,$A189,$CX$3,'07-08 Teamsheets'!$C$2:$C$88,BJ$1)+CARDS('08-09 Teamsheets'!$H$2:$Z$92,$A189,$CX$3,'08-09 Teamsheets'!$C$2:$C$92,BJ$1)+CARDS('09-10 Teamsheets'!$H$2:$Z$98,$A189,$CX$3,'09-10 Teamsheets'!$C$2:$C$98,BJ$1)+CARDS('10-11 Teamsheets'!$H$2:$Z$106,$A189,$CX$3,'10-11 Teamsheets'!$C$2:$C$106,BJ$1)+CARDS('11-12 Teamsheets'!$H$2:$Z$119,$A189,$CX$3,'11-12 Teamsheets'!$C$2:$C$119,BJ$1)+CARDS('12-13 Teamsheets'!$H$2:$Z$126,$A189,$CX$3,'12-13 Teamsheets'!$C$2:$C$126,BJ$1)+CARDS('13-14 Teamsheets'!$H$2:$Z$132,$A189,$CX$3,'13-14 Teamsheets'!$C$2:$C$132,BJ$1)+CARDS('14-15 Teamsheets'!$H$2:$Z$136,$A189,$CX$3,'14-15 Teamsheets'!$C$2:$C$136,BJ$1)) &amp; ")"</f>
        <v>0(0)</v>
      </c>
      <c r="BN189" s="82">
        <f>MINS_PLAYED('07-08 Teamsheets'!$H$2:$R$88,$A189,'07-08 Teamsheets'!$C$2:$C$88,BJ$1)+MINS_PLAYED('08-09 Teamsheets'!$H$2:$R$92,$A189,'08-09 Teamsheets'!$C$2:$C$92,BJ$1)+MINS_PLAYED('09-10 Teamsheets'!$H$2:$R$98,$A189,'09-10 Teamsheets'!$C$2:$C$98,BJ$1)+MINS_PLAYED('10-11 Teamsheets'!$H$2:$R$106,$A189,'10-11 Teamsheets'!$C$2:$C$106,BJ$1)+MINS_PLAYED('11-12 Teamsheets'!$H$2:$R$119,$A189,'11-12 Teamsheets'!$C$2:$C$119,BJ$1)+MINS_PLAYED('12-13 Teamsheets'!$H$2:$R$126,$A189,'12-13 Teamsheets'!$C$2:$C$126,BJ$1)+MINS_PLAYED('13-14 Teamsheets'!$H$2:$R$132,$A189,'13-14 Teamsheets'!$C$2:$C$132,BJ$1)+MINS_PLAYED('14-15 Teamsheets'!$H$2:$R$136,$A189,'14-15 Teamsheets'!$C$2:$C$136,BJ$1)+MINS_AS_SUB('07-08 Teamsheets'!$S$2:$Z$88,$A189,'07-08 Teamsheets'!$C$2:$C$88,BJ$1)+MINS_AS_SUB('08-09 Teamsheets'!$S$2:$Z$92,$A189,'08-09 Teamsheets'!$C$2:$C$92,BJ$1)+MINS_AS_SUB('09-10 Teamsheets'!$S$2:$Z$98,$A189,'09-10 Teamsheets'!$C$2:$C$98,BJ$1)+MINS_AS_SUB('10-11 Teamsheets'!$S$2:$Z$106,$A189,'10-11 Teamsheets'!$C$2:$C$106,BJ$1)+MINS_AS_SUB('11-12 Teamsheets'!$S$2:$Z$119,$A189,'11-12 Teamsheets'!$C$2:$C$119,BJ$1)+MINS_AS_SUB('12-13 Teamsheets'!$S$2:$Z$126,$A189,'12-13 Teamsheets'!$C$2:$C$126,BJ$1)+MINS_AS_SUB('13-14 Teamsheets'!$S$2:$Z$132,$A189,'13-14 Teamsheets'!$C$2:$C$132,BJ$1)+MINS_AS_SUB('14-15 Teamsheets'!$S$2:$Z$136,$A189,'14-15 Teamsheets'!$C$2:$C$136,BJ$1)</f>
        <v>0</v>
      </c>
      <c r="BO189" s="27" t="str">
        <f>(APPS('07-08 Teamsheets'!$H$2:$R$88,$A189,'07-08 Teamsheets'!$C$2:$C$88,BO$1)+APPS('08-09 Teamsheets'!$H$2:$R$92,$A189,'08-09 Teamsheets'!$C$2:$C$92,BO$1)+APPS('09-10 Teamsheets'!$H$2:$R$98,$A189,'09-10 Teamsheets'!$C$2:$C$98,BO$1)+APPS('10-11 Teamsheets'!$H$2:$R$106,$A189,'10-11 Teamsheets'!$C$2:$C$106,BO$1)+APPS('11-12 Teamsheets'!$H$2:$R$119,$A189,'11-12 Teamsheets'!$C$2:$C$119,BO$1)+APPS('12-13 Teamsheets'!$H$2:$R$126,$A189,'12-13 Teamsheets'!$C$2:$C$126,BO$1)+APPS('13-14 Teamsheets'!$H$2:$R$132,$A189,'13-14 Teamsheets'!$C$2:$C$132,BO$1)+APPS('14-15 Teamsheets'!$H$2:$R$136,$A189,'14-15 Teamsheets'!$C$2:$C$136,BO$1)) &amp; "(" &amp; (SUBS('07-08 Teamsheets'!$S$2:$Z$88,$A189,'07-08 Teamsheets'!$C$2:$C$88,BO$1)+SUBS('08-09 Teamsheets'!$S$2:$Z$92,$A189,'08-09 Teamsheets'!$C$2:$C$92,BO$1)+SUBS('09-10 Teamsheets'!$S$2:$Z$98,$A189,'09-10 Teamsheets'!$C$2:$C$98,BO$1)+SUBS('10-11 Teamsheets'!$S$2:$Z$106,$A189,'10-11 Teamsheets'!$C$2:$C$106,BO$1)+SUBS('11-12 Teamsheets'!$S$2:$Z$119,$A189,'11-12 Teamsheets'!$C$2:$C$119,BO$1)+SUBS('12-13 Teamsheets'!$S$2:$Z$126,$A189,'12-13 Teamsheets'!$C$2:$C$126,BO$1)+SUBS('13-14 Teamsheets'!$S$2:$Z$132,$A189,'13-14 Teamsheets'!$C$2:$C$132,BO$1)+SUBS('14-15 Teamsheets'!$S$2:$Z$136,$A189,'14-15 Teamsheets'!$C$2:$C$136,BO$1)) &amp; ")"</f>
        <v>0(0)</v>
      </c>
      <c r="BP189" s="27" t="str">
        <f>(GOALS('07-08 Teamsheets'!$H$2:$R$88,$A189,'07-08 Teamsheets'!$C$2:$C$88,BO$1)+GOALS('08-09 Teamsheets'!$H$2:$R$92,$A189,'08-09 Teamsheets'!$C$2:$C$92,BO$1)+GOALS('09-10 Teamsheets'!$H$2:$R$98,$A189,'09-10 Teamsheets'!$C$2:$C$98,BO$1)+GOALS('10-11 Teamsheets'!$H$2:$R$106,$A189,'10-11 Teamsheets'!$C$2:$C$106,BO$1)+GOALS('11-12 Teamsheets'!$H$2:$R$119,$A189,'11-12 Teamsheets'!$C$2:$C$119,BO$1)+GOALS('12-13 Teamsheets'!$H$2:$R$126,$A189,'12-13 Teamsheets'!$C$2:$C$126,BO$1)+GOALS('13-14 Teamsheets'!$H$2:$R$132,$A189,'13-14 Teamsheets'!$C$2:$C$132,BO$1)+GOALS('14-15 Teamsheets'!$H$2:$R$136,$A189,'14-15 Teamsheets'!$C$2:$C$136,BO$1)) &amp; "(" &amp; (GOALS('07-08 Teamsheets'!$S$2:$Z$88,$A189,'07-08 Teamsheets'!$C$2:$C$88,BO$1)+GOALS('08-09 Teamsheets'!$S$2:$Z$92,$A189,'08-09 Teamsheets'!$C$2:$C$92,BO$1)+GOALS('09-10 Teamsheets'!$S$2:$Z$98,$A189,'09-10 Teamsheets'!$C$2:$C$98,BO$1)+GOALS('10-11 Teamsheets'!$S$2:$Z$106,$A189,'10-11 Teamsheets'!$C$2:$C$106,BO$1)+GOALS('11-12 Teamsheets'!$S$2:$Z$119,$A189,'11-12 Teamsheets'!$C$2:$C$119,BO$1)+GOALS('12-13 Teamsheets'!$S$2:$Z$126,$A189,'12-13 Teamsheets'!$C$2:$C$126,BO$1)+GOALS('13-14 Teamsheets'!$S$2:$Z$132,$A189,'13-14 Teamsheets'!$C$2:$C$132,BO$1)+GOALS('14-15 Teamsheets'!$S$2:$Z$136,$A189,'14-15 Teamsheets'!$C$2:$C$136,BO$1)) &amp; ")"</f>
        <v>0(0)</v>
      </c>
      <c r="BQ189" s="27">
        <f>Clean_sheet('07-08 Teamsheets'!$C$2:$H$92,$A189,BO$1)+Clean_sheet('08-09 Teamsheets'!$C$2:$H$92,$A189,BO$1)+Clean_sheet('09-10 Teamsheets'!$C$2:$H$98,$A189,BO$1)+Clean_sheet('10-11 Teamsheets'!$C$2:$H$106,$A189,BO$1)+Clean_sheet('11-12 Teamsheets'!$C$2:$H$119,$A189,BO$1)+Clean_sheet('12-13 Teamsheets'!$C$2:$H$126,$A189,BO$1)+Clean_sheet('13-14 Teamsheets'!$C$2:$H$132,$A189,BO$1)+Clean_sheet('14-15 Teamsheets'!$C$2:$H$136,$A189,BO$1)</f>
        <v>0</v>
      </c>
      <c r="BR189" s="27" t="str">
        <f>(CARDS('07-08 Teamsheets'!$H$2:$Z$88,$A189,$CX$2,'07-08 Teamsheets'!$C$2:$C$88,BO$1)+CARDS('08-09 Teamsheets'!$H$2:$Z$92,$A189,$CX$2,'08-09 Teamsheets'!$C$2:$C$92,BO$1)+CARDS('09-10 Teamsheets'!$H$2:$Z$98,$A189,$CX$2,'09-10 Teamsheets'!$C$2:$C$98,BO$1)+CARDS('10-11 Teamsheets'!$H$2:$Z$106,$A189,$CX$2,'10-11 Teamsheets'!$C$2:$C$106,BO$1)+CARDS('11-12 Teamsheets'!$H$2:$Z$119,$A189,$CX$2,'11-12 Teamsheets'!$C$2:$C$119,BO$1)+CARDS('12-13 Teamsheets'!$H$2:$Z$126,$A189,$CX$2,'12-13 Teamsheets'!$C$2:$C$126,BO$1)+CARDS('13-14 Teamsheets'!$H$2:$Z$132,$A189,$CX$2,'13-14 Teamsheets'!$C$2:$C$132,BO$1)+CARDS('14-15 Teamsheets'!$H$2:$Z$136,$A189,$CX$2,'14-15 Teamsheets'!$C$2:$C$136,BO$1)) &amp; "(" &amp; (CARDS('07-08 Teamsheets'!$H$2:$Z$88,$A189,$CX$3,'07-08 Teamsheets'!$C$2:$C$88,BO$1)+CARDS('08-09 Teamsheets'!$H$2:$Z$92,$A189,$CX$3,'08-09 Teamsheets'!$C$2:$C$92,BO$1)+CARDS('09-10 Teamsheets'!$H$2:$Z$98,$A189,$CX$3,'09-10 Teamsheets'!$C$2:$C$98,BO$1)+CARDS('10-11 Teamsheets'!$H$2:$Z$106,$A189,$CX$3,'10-11 Teamsheets'!$C$2:$C$106,BO$1)+CARDS('11-12 Teamsheets'!$H$2:$Z$119,$A189,$CX$3,'11-12 Teamsheets'!$C$2:$C$119,BO$1)+CARDS('12-13 Teamsheets'!$H$2:$Z$126,$A189,$CX$3,'12-13 Teamsheets'!$C$2:$C$126,BO$1)+CARDS('13-14 Teamsheets'!$H$2:$Z$132,$A189,$CX$3,'13-14 Teamsheets'!$C$2:$C$132,BO$1)+CARDS('14-15 Teamsheets'!$H$2:$Z$136,$A189,$CX$3,'14-15 Teamsheets'!$C$2:$C$136,BO$1)) &amp; ")"</f>
        <v>0(0)</v>
      </c>
      <c r="BS189" s="82">
        <f>MINS_PLAYED('07-08 Teamsheets'!$H$2:$R$88,$A189,'07-08 Teamsheets'!$C$2:$C$88,BO$1)+MINS_PLAYED('08-09 Teamsheets'!$H$2:$R$92,$A189,'08-09 Teamsheets'!$C$2:$C$92,BO$1)+MINS_PLAYED('09-10 Teamsheets'!$H$2:$R$98,$A189,'09-10 Teamsheets'!$C$2:$C$98,BO$1)+MINS_PLAYED('10-11 Teamsheets'!$H$2:$R$106,$A189,'10-11 Teamsheets'!$C$2:$C$106,BO$1)+MINS_PLAYED('11-12 Teamsheets'!$H$2:$R$119,$A189,'11-12 Teamsheets'!$C$2:$C$119,BO$1)+MINS_PLAYED('12-13 Teamsheets'!$H$2:$R$126,$A189,'12-13 Teamsheets'!$C$2:$C$126,BO$1)+MINS_PLAYED('13-14 Teamsheets'!$H$2:$R$132,$A189,'13-14 Teamsheets'!$C$2:$C$132,BO$1)+MINS_PLAYED('14-15 Teamsheets'!$H$2:$R$136,$A189,'14-15 Teamsheets'!$C$2:$C$136,BO$1)+MINS_AS_SUB('07-08 Teamsheets'!$S$2:$Z$88,$A189,'07-08 Teamsheets'!$C$2:$C$88,BO$1)+MINS_AS_SUB('08-09 Teamsheets'!$S$2:$Z$92,$A189,'08-09 Teamsheets'!$C$2:$C$92,BO$1)+MINS_AS_SUB('09-10 Teamsheets'!$S$2:$Z$98,$A189,'09-10 Teamsheets'!$C$2:$C$98,BO$1)+MINS_AS_SUB('10-11 Teamsheets'!$S$2:$Z$106,$A189,'10-11 Teamsheets'!$C$2:$C$106,BO$1)+MINS_AS_SUB('11-12 Teamsheets'!$S$2:$Z$119,$A189,'11-12 Teamsheets'!$C$2:$C$119,BO$1)+MINS_AS_SUB('12-13 Teamsheets'!$S$2:$Z$126,$A189,'12-13 Teamsheets'!$C$2:$C$126,BO$1)+MINS_AS_SUB('13-14 Teamsheets'!$S$2:$Z$132,$A189,'13-14 Teamsheets'!$C$2:$C$132,BO$1)+MINS_AS_SUB('14-15 Teamsheets'!$S$2:$Z$136,$A189,'14-15 Teamsheets'!$C$2:$C$136,BO$1)</f>
        <v>0</v>
      </c>
      <c r="BT189" s="71">
        <f>APPS('05-06 Teamsheets'!$H$2:$R$71,$A189,'05-06 Teamsheets'!$C$2:$C$71,B$1)+SUBS('05-06 Teamsheets'!$S$2:$W$71,$A189,'05-06 Teamsheets'!$C$2:$C$71,B$1)+APPS('06-07 Teamsheets'!$H$2:$R$83,$A189,'06-07 Teamsheets'!$C$2:$C$83,G$1)+SUBS('06-07 Teamsheets'!$S$2:$Z$83,$A189,'06-07 Teamsheets'!$C$2:$C$83,G$1)+APPS('07-08 Teamsheets'!$H$2:$R$88,$A189,'07-08 Teamsheets'!$C$2:$C$88,L$1)+SUBS('07-08 Teamsheets'!$S$2:$Z$88,$A189,'07-08 Teamsheets'!$C$2:$C$88,L$1)+APPS('08-09 Teamsheets'!$H$2:$R$92,$A189,'08-09 Teamsheets'!$C$2:$C$92,Q$1)+SUBS('08-09 Teamsheets'!$S$2:$Z$92,$A189,'08-09 Teamsheets'!$C$2:$C$92,Q$1)+APPS('09-10 Teamsheets'!$H$2:$R$98,$A189,'09-10 Teamsheets'!$C$2:$C$98,Q$1)+SUBS('09-10 Teamsheets'!$S$2:$Z$98,$A189,'09-10 Teamsheets'!$C$2:$C$98,Q$1)+APPS('10-11 Teamsheets'!$H$2:$R$107,$A189,'10-11 Teamsheets'!$C$2:$C$107,Q$1)+SUBS('10-11 Teamsheets'!$S$2:$Z$107,$A189,'10-11 Teamsheets'!$C$2:$C$107,Q$1)+APPS('11-12 Teamsheets'!$H$2:$R$119,$A189,'11-12 Teamsheets'!$C$2:$C$119,Q$1)+SUBS('11-12 Teamsheets'!$S$2:$Z$119,$A189,'11-12 Teamsheets'!$C$2:$C$119,Q$1)+APPS('12-13 Teamsheets'!$H$2:$R$126,$A189,'12-13 Teamsheets'!$C$2:$C$126,Q$1)+SUBS('12-13 Teamsheets'!$S$2:$Z$126,$A189,'12-13 Teamsheets'!$C$2:$C$126,Q$1)+APPS('13-14 Teamsheets'!$H$2:$R$132,$A189,'13-14 Teamsheets'!$C$2:$C$132,Q$1)+SUBS('13-14 Teamsheets'!$S$2:$Z$132,$A189,'13-14 Teamsheets'!$C$2:$C$132,Q$1)+APPS('14-15 Teamsheets'!$H$2:$R$136,$A189,'14-15 Teamsheets'!$C$2:$C$136,Q$1)+SUBS('14-15 Teamsheets'!$S$2:$Z$136,$A189,'14-15 Teamsheets'!$C$2:$C$136,Q$1)</f>
        <v>1</v>
      </c>
      <c r="BU189" s="132">
        <v>0</v>
      </c>
      <c r="BV189" s="27">
        <f>APPS('07-08 Teamsheets'!$H$2:$R$88,$A189,'07-08 Teamsheets'!$C$2:$C$88,AZ$1)+SUBS('07-08 Teamsheets'!$S$2:$Z$88,$A189,'07-08 Teamsheets'!$C$2:$C$88,AZ$1)+APPS('11-12 Teamsheets'!$H$2:$R$119,$A189,'11-12 Teamsheets'!$C$2:$C$119,AZ$1)+SUBS('11-12 Teamsheets'!$S$2:$Z$119,$A189,'11-12 Teamsheets'!$C$2:$C$119,AZ$1)+APPS('12-13 Teamsheets'!$H$2:$R$126,$A189,'12-13 Teamsheets'!$C$2:$C$126,AZ$1)+SUBS('12-13 Teamsheets'!$S$2:$Z$126,$A189,'12-13 Teamsheets'!$C$2:$C$126,AZ$1)+APPS('13-14 Teamsheets'!$H$2:$R$132,$A189,'13-14 Teamsheets'!$C$2:$C$132,AZ$1)+SUBS('13-14 Teamsheets'!$S$2:$Z$132,$A189,'13-14 Teamsheets'!$C$2:$C$132,AZ$1)+APPS('14-15 Teamsheets'!$H$2:$R$136,$A189,'14-15 Teamsheets'!$C$2:$C$136,AZ$1)+SUBS('14-15 Teamsheets'!$S$2:$Z$136,$A189,'14-15 Teamsheets'!$C$2:$C$136,AZ$1)+APPS('08-09 Teamsheets'!$H$2:$R$92,$A189,'08-09 Teamsheets'!$C$2:$C$92,BE$1)+APPS('09-10 Teamsheets'!$H$2:$R$98,$A189,'09-10 Teamsheets'!$C$2:$C$98,BE$1)+SUBS('08-09 Teamsheets'!$S$2:$Z$92,$A189,'08-09 Teamsheets'!$C$2:$C$92,BE$1)+SUBS('09-10 Teamsheets'!$S$2:$Z$98,$A189,'09-10 Teamsheets'!$C$2:$C$98,BE$1)+APPS('10-11 Teamsheets'!$H$2:$R$107,$A189,'10-11 Teamsheets'!$C$2:$C$107,BE$1)+SUBS('10-11 Teamsheets'!$S$2:$Z$107,$A189,'10-11 Teamsheets'!$C$2:$C$107,BE$1)+APPS('11-12 Teamsheets'!$H$2:$R$119,$A189,'11-12 Teamsheets'!$C$2:$C$119,BE$1)+SUBS('11-12 Teamsheets'!$S$2:$Z$119,$A189,'11-12 Teamsheets'!$C$2:$C$119,BE$1)+APPS('12-13 Teamsheets'!$H$2:$R$126,$A189,'12-13 Teamsheets'!$C$2:$C$126,BE$1)+SUBS('12-13 Teamsheets'!$S$2:$Z$126,$A189,'12-13 Teamsheets'!$C$2:$C$126,BE$1)+APPS('13-14 Teamsheets'!$H$2:$R$132,$A189,'13-14 Teamsheets'!$C$2:$C$132,BE$1)+SUBS('13-14 Teamsheets'!$S$2:$Z$132,$A189,'13-14 Teamsheets'!$C$2:$C$132,BE$1)+APPS('14-15 Teamsheets'!$H$2:$R$136,$A189,'14-15 Teamsheets'!$C$2:$C$136,BE$1)+SUBS('14-15 Teamsheets'!$S$2:$Z$136,$A189,'14-15 Teamsheets'!$C$2:$C$136,BE$1)</f>
        <v>0</v>
      </c>
      <c r="BW189" s="27">
        <f>APPS('07-08 Teamsheets'!$H$2:$R$88,$A189,'07-08 Teamsheets'!$C$2:$C$88,BJ$1)+APPS('08-09 Teamsheets'!$H$2:$R$92,$A189,'08-09 Teamsheets'!$C$2:$C$92,BJ$1)+APPS('09-10 Teamsheets'!$H$2:$R$98,$A189,'09-10 Teamsheets'!$C$2:$C$98,BJ$1)+SUBS('07-08 Teamsheets'!$S$2:$Z$88,$A189,'07-08 Teamsheets'!$C$2:$C$88,BJ$1)+SUBS('08-09 Teamsheets'!$S$2:$Z$92,$A189,'08-09 Teamsheets'!$C$2:$C$92,BJ$1)+SUBS('09-10 Teamsheets'!$S$2:$Z$98,$A189,'09-10 Teamsheets'!$C$2:$C$98,BJ$1)+APPS('10-11 Teamsheets'!$H$2:$R$107,$A189,'10-11 Teamsheets'!$C$2:$C$107,BJ$1)+SUBS('10-11 Teamsheets'!$S$2:$Z$107,$A189,'10-11 Teamsheets'!$C$2:$C$107,BJ$1)+APPS('11-12 Teamsheets'!$H$2:$R$119,$A189,'11-12 Teamsheets'!$C$2:$C$119,BJ$1)+SUBS('11-12 Teamsheets'!$S$2:$Z$111,$A189,'11-12 Teamsheets'!$C$2:$C$119,BJ$1)+APPS('12-13 Teamsheets'!$H$2:$R$126,$A189,'12-13 Teamsheets'!$C$2:$C$126,BJ$1)+SUBS('12-13 Teamsheets'!$S$2:$Z$118,$A189,'12-13 Teamsheets'!$C$2:$C$126,BJ$1)+APPS('13-14 Teamsheets'!$H$2:$R$132,$A189,'13-14 Teamsheets'!$C$2:$C$132,BJ$1)+SUBS('13-14 Teamsheets'!$S$2:$Z$124,$A189,'13-14 Teamsheets'!$C$2:$C$132,BJ$1)+APPS('14-15 Teamsheets'!$H$2:$R$136,$A189,'14-15 Teamsheets'!$C$2:$C$136,BJ$1)+SUBS('14-15 Teamsheets'!$S$2:$Z$128,$A189,'14-15 Teamsheets'!$C$2:$C$136,BJ$1)</f>
        <v>0</v>
      </c>
      <c r="BX189" s="27">
        <f>APPS('07-08 Teamsheets'!$H$2:$R$88,$A189,'07-08 Teamsheets'!$C$2:$C$88,BO$1)+APPS('08-09 Teamsheets'!$H$2:$R$92,$A189,'08-09 Teamsheets'!$C$2:$C$92,BO$1)+APPS('09-10 Teamsheets'!$H$2:$R$98,$A189,'09-10 Teamsheets'!$C$2:$C$98,BO$1)+SUBS('07-08 Teamsheets'!$S$2:$Z$88,$A189,'07-08 Teamsheets'!$C$2:$C$88,BO$1)+SUBS('08-09 Teamsheets'!$S$2:$Z$92,$A189,'08-09 Teamsheets'!$C$2:$C$92,BO$1)+SUBS('09-10 Teamsheets'!$S$2:$Z$98,$A189,'09-10 Teamsheets'!$C$2:$C$98,BO$1)+APPS('10-11 Teamsheets'!$H$2:$R$107,$A189,'10-11 Teamsheets'!$C$2:$C$107,BO$1)+SUBS('10-11 Teamsheets'!$S$2:$Z$107,$A189,'10-11 Teamsheets'!$C$2:$C$107,BO$1)+APPS('11-12 Teamsheets'!$H$2:$R$119,$A189,'11-12 Teamsheets'!$C$2:$C$119,BO$1)+SUBS('11-12 Teamsheets'!$S$2:$Z$119,$A189,'11-12 Teamsheets'!$C$2:$C$119,BO$1)+APPS('12-13 Teamsheets'!$H$2:$R$126,$A189,'12-13 Teamsheets'!$C$2:$C$126,BO$1)+SUBS('12-13 Teamsheets'!$S$2:$Z$126,$A189,'12-13 Teamsheets'!$C$2:$C$126,BO$1)+APPS('13-14 Teamsheets'!$H$2:$R$132,$A189,'13-14 Teamsheets'!$C$2:$C$132,BO$1)+SUBS('13-14 Teamsheets'!$S$2:$Z$132,$A189,'13-14 Teamsheets'!$C$2:$C$132,BO$1)+APPS('14-15 Teamsheets'!$H$2:$R$136,$A189,'14-15 Teamsheets'!$C$2:$C$136,BO$1)+SUBS('14-15 Teamsheets'!$S$2:$Z$136,$A189,'14-15 Teamsheets'!$C$2:$C$136,BO$1)</f>
        <v>0</v>
      </c>
      <c r="BY189" s="28">
        <f t="shared" si="55"/>
        <v>0</v>
      </c>
      <c r="BZ189" s="27" t="str">
        <f>(APPS('05-06 Teamsheets'!$H$2:$R$71,$A189) + APPS('06-07 Teamsheets'!$H$2:$R$83,$A189) +APPS('07-08 Teamsheets'!$H$2:$R$88,$A189) + APPS('08-09 Teamsheets'!$H$2:$R$92,$A189)+APPS('09-10 Teamsheets'!$H$2:$R$98,$A189)+APPS('10-11 Teamsheets'!$H$2:$R$107,$A189)+APPS('11-12 Teamsheets'!$H$2:$R$119,$A189)+APPS('12-13 Teamsheets'!$H$2:$R$126,$A189)+APPS('13-14 Teamsheets'!$H$2:$R$132,$A189)+APPS('14-15 Teamsheets'!$H$2:$R$136,$A189)) &amp; "(" &amp; (SUBS('05-06 Teamsheets'!$S$2:$W$71,$A189)+SUBS('06-07 Teamsheets'!$S$2:$Z$83,$A189)+SUBS('07-08 Teamsheets'!$S$2:$Z$88,$A189) +SUBS('08-09 Teamsheets'!$S$2:$Z$92,$A189)+SUBS('09-10 Teamsheets'!$S$2:$Z$98,$A189)+SUBS('10-11 Teamsheets'!$S$2:$Z$107,$A189)+SUBS('11-12 Teamsheets'!$S$2:$Z$119,$A189)+SUBS('12-13 Teamsheets'!$S$2:$Z$126,$A189)+SUBS('13-14 Teamsheets'!$S$2:$Z$132,$A189)+SUBS('14-15 Teamsheets'!$S$2:$Z$136,$A189)) &amp; ")"</f>
        <v>0(1)</v>
      </c>
      <c r="CA189" s="28">
        <f t="shared" si="56"/>
        <v>1</v>
      </c>
      <c r="CB189" s="71">
        <f>GOALS('05-06 Teamsheets'!$H$2:$W$71,$A189,'05-06 Teamsheets'!$C$2:$C$71,B$1)+GOALS('06-07 Teamsheets'!$H$2:$Z$83,$A189,'06-07 Teamsheets'!$C$2:$C$83,G$1)+GOALS('07-08 Teamsheets'!$H$2:$Z$88,$A189,'07-08 Teamsheets'!$C$2:$C$88,L$1)+GOALS('08-09 Teamsheets'!$H$2:$Z$92,$A189,'08-09 Teamsheets'!$C$2:$C$92,Q$1)+GOALS('09-10 Teamsheets'!$H$2:$Z$98,$A189,'09-10 Teamsheets'!$C$2:$C$98,Q$1)+GOALS('10-11 Teamsheets'!$H$2:$Z$107,$A189,'10-11 Teamsheets'!$C$2:$C$107,Q$1)+GOALS('11-12 Teamsheets'!$H$2:$Z$119,$A189,'11-12 Teamsheets'!$C$2:$C$119,Q$1)+GOALS('12-13 Teamsheets'!$H$2:$Z$126,$A189,'12-13 Teamsheets'!$C$2:$C$126,Q$1)+GOALS('13-14 Teamsheets'!$H$2:$Z$132,$A189,'13-14 Teamsheets'!$C$2:$C$132,Q$1)+GOALS('14-15 Teamsheets'!$H$2:$Z$136,$A189,'14-15 Teamsheets'!$C$2:$C$136,Q$1)</f>
        <v>0</v>
      </c>
      <c r="CC189" s="27">
        <f>GOALS('05-06 Teamsheets'!$H$2:$W$71,$A189,'05-06 Teamsheets'!$C$2:$C$71,V$1)+GOALS('05-06 Teamsheets'!$H$2:$W$71,$A189,'05-06 Teamsheets'!$C$2:$C$71,AA$1)+GOALS('06-07 Teamsheets'!$H$2:$Z$83,$A189,'06-07 Teamsheets'!$C$2:$C$83,AF$1)+GOALS('06-07 Teamsheets'!$H$2:$Z$83,$A189,'06-07 Teamsheets'!$C$2:$C$83,AK$1)+GOALS('07-08 Teamsheets'!$H$2:$Z$88,$A189,'07-08 Teamsheets'!$C$2:$C$88,AP$1)+GOALS('07-08 Teamsheets'!$H$2:$Z$88,$A189,'07-08 Teamsheets'!$C$2:$C$88,AU$1)+GOALS('07-08 Teamsheets'!$H$2:$Z$88,$A189,'07-08 Teamsheets'!$C$2:$C$88,AZ$1)+GOALS('11-12 Teamsheets'!$H$2:$Z$119,$A189,'11-12 Teamsheets'!$C$2:$C$119,AZ$1)+GOALS('12-13 Teamsheets'!$H$2:$Z$120,$A189,'12-13 Teamsheets'!$C$2:$C$120,AZ$1)+GOALS('13-14 Teamsheets'!$H$2:$Z$126,$A189,'13-14 Teamsheets'!$C$2:$C$126,AZ$1)+GOALS('14-15 Teamsheets'!$H$2:$Z$130,$A189,'14-15 Teamsheets'!$C$2:$C$130,AZ$1)+GOALS('08-09 Teamsheets'!$H$2:$Z$92,$A189,'08-09 Teamsheets'!$C$2:$C$92,BE$1)+GOALS('09-10 Teamsheets'!$H$2:$Z$98,$A189,'09-10 Teamsheets'!$C$2:$C$98,BE$1)+GOALS('10-11 Teamsheets'!$H$2:$Z$107,$A189,'10-11 Teamsheets'!$C$2:$C$107,BE$1)+GOALS('11-12 Teamsheets'!$H$2:$Z$119,$A189,'11-12 Teamsheets'!$C$2:$C$119,BE$1)+GOALS('12-13 Teamsheets'!$H$2:$Z$126,$A189,'12-13 Teamsheets'!$C$2:$C$126,BE$1)+GOALS('13-14 Teamsheets'!$H$2:$Z$132,$A189,'13-14 Teamsheets'!$C$2:$C$132,BE$1)+GOALS('14-15 Teamsheets'!$H$2:$Z$136,$A189,'14-15 Teamsheets'!$C$2:$C$136,BE$1)</f>
        <v>0</v>
      </c>
      <c r="CD189" s="27">
        <f>GOALS('07-08 Teamsheets'!$H$2:$Z$88,$A189,'07-08 Teamsheets'!$C$2:$C$88,BJ$1)
+GOALS('08-09 Teamsheets'!$H$2:$Z$92,$A189,'08-09 Teamsheets'!$C$2:$C$92,BJ$1)
+GOALS('09-10 Teamsheets'!$H$2:$Z$98,$A189,'09-10 Teamsheets'!$C$2:$C$98,BJ$1)
+GOALS('10-11 Teamsheets'!$H$2:$Z$107,$A189,'10-11 Teamsheets'!$C$2:$C$107,BJ$1)
+GOALS('11-12 Teamsheets'!$H$2:$Z$119,$A189,'11-12 Teamsheets'!$C$2:$C$119,BJ$1)
+GOALS('12-13 Teamsheets'!$H$2:$Z$124,$A189,'12-13 Teamsheets'!$C$2:$C$124,BJ$1)+GOALS('13-14 Teamsheets'!$H$2:$Z$130,$A189,'13-14 Teamsheets'!$C$2:$C$130,BJ$1)+GOALS('14-15 Teamsheets'!$H$2:$Z$134,$A189,'14-15 Teamsheets'!$C$2:$C$134,BJ$1)
+GOALS('07-08 Teamsheets'!$H$2:$Z$88,$A189,'07-08 Teamsheets'!$C$2:$C$88,BO$1)
+GOALS('08-09 Teamsheets'!$H$2:$Z$92,$A189,'08-09 Teamsheets'!$C$2:$C$92,BO$1)
+GOALS('09-10 Teamsheets'!$H$2:$Z$98,$A189,'09-10 Teamsheets'!$C$2:$C$98,BO$1)
+GOALS('10-11 Teamsheets'!$H$2:$Z$107,$A189,'10-11 Teamsheets'!$C$2:$C$107,BO$1)
+GOALS('11-12 Teamsheets'!$H$2:$Z$119,$A189,'11-12 Teamsheets'!$C$2:$C$119,BO$1)
+GOALS('12-13 Teamsheets'!$H$2:$Z$126,$A189,'12-13 Teamsheets'!$C$2:$C$126,BO$1)+GOALS('13-14 Teamsheets'!$H$2:$Z$132,$A189,'13-14 Teamsheets'!$C$2:$C$132,BO$1)+GOALS('14-15 Teamsheets'!$H$2:$Z$136,$A189,'14-15 Teamsheets'!$C$2:$C$136,BO$1)</f>
        <v>0</v>
      </c>
      <c r="CE189" s="28">
        <f t="shared" si="57"/>
        <v>0</v>
      </c>
      <c r="CF189" s="27" t="str">
        <f>(GOALS('05-06 Teamsheets'!$H$2:$R$71,$A189) +GOALS('06-07 Teamsheets'!$H$2:$R$83,$A189) +  GOALS('07-08 Teamsheets'!$H$2:$R$88,$A189) + GOALS('08-09 Teamsheets'!$H$2:$R$92,$A189)+GOALS('09-10 Teamsheets'!$H$2:$R$98,$A189)+GOALS('10-11 Teamsheets'!$H$2:$R$107,$A189)+GOALS('11-12 Teamsheets'!$H$2:$R$119,$A189)+GOALS('12-13 Teamsheets'!$H$2:$R$126,$A189)+GOALS('13-14 Teamsheets'!$H$2:$R$132,$A189)+GOALS('14-15 Teamsheets'!$H$2:$R$136,$A189)) &amp; "(" &amp; (GOALS('05-06 Teamsheets'!$S$2:$W$71,$A189)+GOALS('06-07 Teamsheets'!$S$2:$Z$83,$A189)+GOALS('07-08 Teamsheets'!$S$2:$Z$88,$A189)+GOALS('08-09 Teamsheets'!$S$2:$Z$92,$A189)+GOALS('09-10 Teamsheets'!$S$2:$Z$98,$A189)+GOALS('10-11 Teamsheets'!$S$2:$Z$107,$A189)+GOALS('11-12 Teamsheets'!$S$2:$Z$119,$A189)+GOALS('12-13 Teamsheets'!$S$2:$Z$126,$A189)+GOALS('13-14 Teamsheets'!$S$2:$Z$132,$A189)+GOALS('14-15 Teamsheets'!$S$2:$Z$136,$A189)) &amp; ")"</f>
        <v>0(0)</v>
      </c>
      <c r="CG189" s="28">
        <f t="shared" si="58"/>
        <v>0</v>
      </c>
      <c r="CH189" s="71">
        <f t="shared" si="60"/>
        <v>0</v>
      </c>
      <c r="CI189" s="83">
        <f t="shared" si="61"/>
        <v>0</v>
      </c>
      <c r="CJ189" s="77">
        <f t="shared" si="62"/>
        <v>0</v>
      </c>
      <c r="CK189" s="74" t="str">
        <f>(CARDS('05-06 Teamsheets'!$H$2:$W$71,$A189,$CX$2)+CARDS('06-07 Teamsheets'!$H$2:$Z$83,$A189,$CX$2)+CARDS('07-08 Teamsheets'!$H$2:$Z$88,$A189,$CX$2)+CARDS('08-09 Teamsheets'!$H$2:$Z$92,$A189,$CX$2)+CARDS('09-10 Teamsheets'!$H$2:$Z$98,$A189,$CX$2)+CARDS('10-11 Teamsheets'!$H$2:$Z$107,$A189,$CX$2)+CARDS('11-12 Teamsheets'!$H$2:$Z$119,$A189,$CX$2)+CARDS('12-13 Teamsheets'!$H$2:$Z$126,$A189,$CX$2)+CARDS('13-14 Teamsheets'!$H$2:$Z$130,$A189,$CX$2)) &amp; "(" &amp; (CARDS('05-06 Teamsheets'!$H$2:$W$71,$A189,$CX$3)+CARDS('06-07 Teamsheets'!$H$2:$Z$83,$A189,$CX$3)+CARDS('07-08 Teamsheets'!$H$2:$Z$88,$A189,$CX$3)+CARDS('08-09 Teamsheets'!$H$2:$Z$92,$A189,$CX$3)+CARDS('09-10 Teamsheets'!$H$2:$Z$98,$A189,$CX$3)+CARDS('10-11 Teamsheets'!$H$2:$Z$107,$A189,$CX$3)+CARDS('11-12 Teamsheets'!$H$2:$Z$119,$A189,$CX$3)+CARDS('13-14 Teamsheets'!$H$2:$Z$130,$A189,$CX$3)) &amp; ")"</f>
        <v>1(0)</v>
      </c>
      <c r="CL189" s="28">
        <f t="shared" si="53"/>
        <v>44</v>
      </c>
      <c r="CM189" s="28">
        <f t="shared" si="59"/>
        <v>0</v>
      </c>
      <c r="CN189" s="77">
        <f t="shared" si="54"/>
        <v>44</v>
      </c>
      <c r="CO189" s="28">
        <f t="shared" si="64"/>
        <v>44</v>
      </c>
      <c r="CP189" s="28">
        <f t="shared" si="65"/>
        <v>0</v>
      </c>
      <c r="CQ189" s="77">
        <f t="shared" si="63"/>
        <v>0</v>
      </c>
      <c r="CS189" s="71">
        <f t="shared" si="48"/>
        <v>174</v>
      </c>
      <c r="CT189" s="83">
        <f t="shared" si="49"/>
        <v>178</v>
      </c>
      <c r="CU189" s="77">
        <f t="shared" si="50"/>
        <v>101</v>
      </c>
    </row>
    <row r="190" spans="1:102" x14ac:dyDescent="0.2">
      <c r="A190" s="26" t="s">
        <v>2663</v>
      </c>
      <c r="B190" s="27" t="s">
        <v>1635</v>
      </c>
      <c r="C190" s="27" t="s">
        <v>1635</v>
      </c>
      <c r="D190" s="27">
        <v>0</v>
      </c>
      <c r="E190" s="27" t="s">
        <v>1635</v>
      </c>
      <c r="F190" s="82">
        <v>0</v>
      </c>
      <c r="G190" s="27" t="s">
        <v>1635</v>
      </c>
      <c r="H190" s="27" t="s">
        <v>1635</v>
      </c>
      <c r="I190" s="27">
        <v>0</v>
      </c>
      <c r="J190" s="27" t="s">
        <v>1635</v>
      </c>
      <c r="K190" s="82">
        <v>0</v>
      </c>
      <c r="L190" s="27" t="s">
        <v>1635</v>
      </c>
      <c r="M190" s="27" t="s">
        <v>1635</v>
      </c>
      <c r="N190" s="27">
        <v>0</v>
      </c>
      <c r="O190" s="27" t="s">
        <v>1635</v>
      </c>
      <c r="P190" s="82">
        <v>0</v>
      </c>
      <c r="Q190" s="27" t="str">
        <f>(APPS('08-09 Teamsheets'!$H$2:$R$92,$A190,'08-09 Teamsheets'!$C$2:$C$92,Q$1)+APPS('09-10 Teamsheets'!$H$2:$R$98,$A190,'09-10 Teamsheets'!$C$2:$C$98,Q$1)+APPS('10-11 Teamsheets'!$H$2:$R$107,$A190,'10-11 Teamsheets'!$C$2:$C$107,Q$1)+APPS('11-12 Teamsheets'!$H$2:$R$119,$A190,'11-12 Teamsheets'!$C$2:$C$119,Q$1)+APPS('12-13 Teamsheets'!$H$2:$R$126,$A190,'12-13 Teamsheets'!$C$2:$C$126,Q$1)+APPS('13-14 Teamsheets'!$H$2:$R$132,$A190,'13-14 Teamsheets'!$C$2:$C$132,Q$1)+APPS('14-15 Teamsheets'!$H$2:$R$136,$A190,'14-15 Teamsheets'!$C$2:$C$136,Q$1)) &amp; "(" &amp; (SUBS('08-09 Teamsheets'!$S$2:$Z$92,$A190,'08-09 Teamsheets'!$C$2:$C$92,Q$1)+SUBS('09-10 Teamsheets'!$S$2:$Z$98,$A190,'09-10 Teamsheets'!$C$2:$C$98,Q$1)+SUBS('10-11 Teamsheets'!$S$2:$Z$107,$A190,'10-11 Teamsheets'!$C$2:$C$107,Q$1)+SUBS('11-12 Teamsheets'!$S$2:$Z$119,$A190,'11-12 Teamsheets'!$C$2:$C$119,Q$1)+SUBS('12-13 Teamsheets'!$S$2:$Z$126,$A190,'12-13 Teamsheets'!$C$2:$C$126,Q$1)+SUBS('13-14 Teamsheets'!$S$2:$Z$132,$A190,'13-14 Teamsheets'!$C$2:$C$132,Q$1)+SUBS('14-15 Teamsheets'!$S$2:$Z$136,$A190,'14-15 Teamsheets'!$C$2:$C$136,Q$1)) &amp; ")"</f>
        <v>0(3)</v>
      </c>
      <c r="R190" s="27" t="str">
        <f>(GOALS('08-09 Teamsheets'!$H$2:$R$92,$A190,'08-09 Teamsheets'!$C$2:$C$92,Q$1)+GOALS('09-10 Teamsheets'!$H$2:$R$98,$A190,'09-10 Teamsheets'!$C$2:$C$98,Q$1)+GOALS('10-11 Teamsheets'!$H$2:$R$107,$A190,'10-11 Teamsheets'!$C$2:$C$107,Q$1)+GOALS('11-12 Teamsheets'!$H$2:$R$119,$A190,'11-12 Teamsheets'!$C$2:$C$119,Q$1)+GOALS('12-13 Teamsheets'!$H$2:$R$126,$A190,'12-13 Teamsheets'!$C$2:$C$126,Q$1)+GOALS('13-14 Teamsheets'!$H$2:$R$132,$A190,'13-14 Teamsheets'!$C$2:$C$132,Q$1)+GOALS('14-15 Teamsheets'!$H$2:$R$136,$A190,'14-15 Teamsheets'!$C$2:$C$136,Q$1)) &amp; "(" &amp; (GOALS('08-09 Teamsheets'!$S$2:$Z$92,$A190,'08-09 Teamsheets'!$C$2:$C$92,Q$1)+GOALS('09-10 Teamsheets'!$S$2:$Z$98,$A190,'09-10 Teamsheets'!$C$2:$C$98,Q$1)+GOALS('10-11 Teamsheets'!$S$2:$Z$107,$A190,'10-11 Teamsheets'!$C$2:$C$107,Q$1)+GOALS('11-12 Teamsheets'!$S$2:$Z$119,$A190,'11-12 Teamsheets'!$C$2:$C$119,Q$1)+GOALS('12-13 Teamsheets'!$S$2:$Z$126,$A190,'12-13 Teamsheets'!$C$2:$C$126,Q$1)+GOALS('13-14 Teamsheets'!$S$2:$Z$132,$A190,'13-14 Teamsheets'!$C$2:$C$132,Q$1)+GOALS('14-15 Teamsheets'!$S$2:$Z$136,$A190,'14-15 Teamsheets'!$C$2:$C$136,Q$1)) &amp; ")"</f>
        <v>0(0)</v>
      </c>
      <c r="S190" s="27">
        <f>Clean_sheet('08-09 Teamsheets'!$C$2:$H$92,$A190,Q$1)+Clean_sheet('09-10 Teamsheets'!$C$2:$H$98,$A190,Q$1)+Clean_sheet('10-11 Teamsheets'!$C$2:$H$107,$A190,Q$1)+Clean_sheet('11-12 Teamsheets'!$C$2:$H$119,$A190,Q$1)+Clean_sheet('12-13 Teamsheets'!$C$2:$H$126,$A190,Q$1)+Clean_sheet('13-14 Teamsheets'!$C$2:$H$132,$A190,Q$1)+Clean_sheet('14-15 Teamsheets'!$C$2:$H$136,$A190,Q$1)</f>
        <v>0</v>
      </c>
      <c r="T190" s="27" t="str">
        <f>(CARDS('08-09 Teamsheets'!$H$2:$Z$92,$A190,$CX$2,'08-09 Teamsheets'!$C$2:$C$92,Q$1)+CARDS('09-10 Teamsheets'!$H$2:$Z$98,$A190,$CX$2,'09-10 Teamsheets'!$C$2:$C$98,Q$1)+CARDS('10-11 Teamsheets'!$H$2:$Z$107,$A190,$CX$2,'10-11 Teamsheets'!$C$2:$C$107,Q$1)+CARDS('11-12 Teamsheets'!$H$2:$Z$119,$A190,$CX$2,'11-12 Teamsheets'!$C$2:$C$119,Q$1)+CARDS('12-13 Teamsheets'!$H$2:$Z$126,$A190,$CX$2,'12-13 Teamsheets'!$C$2:$C$126,Q$1)+CARDS('13-14 Teamsheets'!$H$2:$Z$132,$A190,$CX$2,'13-14 Teamsheets'!$C$2:$C$132,Q$1)+CARDS('14-15 Teamsheets'!$H$2:$Z$136,$A190,$CX$2,'14-15 Teamsheets'!$C$2:$C$136,Q$1)) &amp; "(" &amp; (CARDS('08-09 Teamsheets'!$H$2:$Z$92,$A190,$CX$3,'08-09 Teamsheets'!$C$2:$C$92,Q$1)+CARDS('09-10 Teamsheets'!$H$2:$Z$98,$A190,$CX$3,'09-10 Teamsheets'!$C$2:$C$98,Q$1)+CARDS('10-11 Teamsheets'!$H$2:$Z$107,$A190,$CX$3,'10-11 Teamsheets'!$C$2:$C$107,Q$1)+CARDS('11-12 Teamsheets'!$H$2:$Z$119,$A190,$CX$3,'11-12 Teamsheets'!$C$2:$C$119,Q$1)+CARDS('12-13 Teamsheets'!$H$2:$Z$126,$A190,$CX$3,'12-13 Teamsheets'!$C$2:$C$126,Q$1)+CARDS('13-14 Teamsheets'!$H$2:$Z$132,$A190,$CX$3,'13-14 Teamsheets'!$C$2:$C$132,Q$1)+CARDS('14-15 Teamsheets'!$H$2:$Z$136,$A190,$CX$3,'14-15 Teamsheets'!$C$2:$C$136,Q$1)) &amp; ")"</f>
        <v>0(0)</v>
      </c>
      <c r="U190" s="82">
        <f>MINS_PLAYED('08-09 Teamsheets'!$H$2:$R$92,$A190,'08-09 Teamsheets'!$C$2:$C$92,Q$1)+MINS_PLAYED('09-10 Teamsheets'!$H$2:$R$98,$A190,'09-10 Teamsheets'!$C$2:$C$98,Q$1)+ MINS_AS_SUB('08-09 Teamsheets'!$S$2:$Z$92,$A190,'08-09 Teamsheets'!$C$2:$C$92,Q$1)+ MINS_AS_SUB('09-10 Teamsheets'!$S$2:$Z$98,$A190,'09-10 Teamsheets'!$C$2:$C$98,Q$1)+MINS_PLAYED('10-11 Teamsheets'!$H$2:$R$107,$A190,'10-11 Teamsheets'!$C$2:$C$107,Q$1)+MINS_AS_SUB('10-11 Teamsheets'!$S$2:$Z$107,$A190,'10-11 Teamsheets'!$C$2:$C$107,Q$1)+MINS_PLAYED('11-12 Teamsheets'!$H$2:$R$119,$A190,'11-12 Teamsheets'!$C$2:$C$119,Q$1)+MINS_AS_SUB('11-12 Teamsheets'!$S$2:$Z$119,$A190,'11-12 Teamsheets'!$C$2:$C$119,Q$1)+MINS_PLAYED('12-13 Teamsheets'!$H$2:$R$126,$A190,'12-13 Teamsheets'!$C$2:$C$126,Q$1)+MINS_AS_SUB('12-13 Teamsheets'!$S$2:$Z$126,$A190,'12-13 Teamsheets'!$C$2:$C$126,Q$1)+MINS_PLAYED('13-14 Teamsheets'!$H$2:$R$132,$A190,'13-14 Teamsheets'!$C$2:$C$132,Q$1)+MINS_AS_SUB('13-14 Teamsheets'!$S$2:$Z$132,$A190,'13-14 Teamsheets'!$C$2:$C$132,Q$1)+MINS_PLAYED('14-15 Teamsheets'!$H$2:$R$136,$A190,'14-15 Teamsheets'!$C$2:$C$136,Q$1)+MINS_AS_SUB('14-15 Teamsheets'!$S$2:$Z$136,$A190,'14-15 Teamsheets'!$C$2:$C$136,Q$1)</f>
        <v>43</v>
      </c>
      <c r="V190" s="27" t="s">
        <v>1635</v>
      </c>
      <c r="W190" s="27" t="s">
        <v>1635</v>
      </c>
      <c r="X190" s="27">
        <v>0</v>
      </c>
      <c r="Y190" s="27" t="s">
        <v>1635</v>
      </c>
      <c r="Z190" s="82">
        <v>0</v>
      </c>
      <c r="AA190" s="27" t="s">
        <v>1635</v>
      </c>
      <c r="AB190" s="27" t="s">
        <v>1635</v>
      </c>
      <c r="AC190" s="27">
        <v>0</v>
      </c>
      <c r="AD190" s="27" t="s">
        <v>1635</v>
      </c>
      <c r="AE190" s="82">
        <v>0</v>
      </c>
      <c r="AF190" s="27" t="s">
        <v>1635</v>
      </c>
      <c r="AG190" s="27" t="s">
        <v>1635</v>
      </c>
      <c r="AH190" s="27">
        <v>0</v>
      </c>
      <c r="AI190" s="27" t="s">
        <v>1635</v>
      </c>
      <c r="AJ190" s="82">
        <v>0</v>
      </c>
      <c r="AK190" s="27" t="s">
        <v>1635</v>
      </c>
      <c r="AL190" s="27" t="s">
        <v>1635</v>
      </c>
      <c r="AM190" s="27">
        <v>0</v>
      </c>
      <c r="AN190" s="27" t="s">
        <v>1635</v>
      </c>
      <c r="AO190" s="82">
        <v>0</v>
      </c>
      <c r="AP190" s="27" t="s">
        <v>1635</v>
      </c>
      <c r="AQ190" s="27" t="s">
        <v>1635</v>
      </c>
      <c r="AR190" s="27">
        <v>0</v>
      </c>
      <c r="AS190" s="27" t="s">
        <v>1635</v>
      </c>
      <c r="AT190" s="82">
        <v>0</v>
      </c>
      <c r="AU190" s="27" t="s">
        <v>1635</v>
      </c>
      <c r="AV190" s="27" t="s">
        <v>1635</v>
      </c>
      <c r="AW190" s="27">
        <v>0</v>
      </c>
      <c r="AX190" s="27" t="s">
        <v>1635</v>
      </c>
      <c r="AY190" s="82">
        <v>0</v>
      </c>
      <c r="AZ190" s="27" t="str">
        <f>(APPS('07-08 Teamsheets'!$H$2:$R$88,$A190,'07-08 Teamsheets'!$C$2:$C$88,AZ$1)+APPS('11-12 Teamsheets'!$H$2:$R$119,$A190,'11-12 Teamsheets'!$C$2:$C$119,AZ$1)+APPS('12-13 Teamsheets'!$H$2:$R$126,$A190,'12-13 Teamsheets'!$C$2:$C$126,AZ$1)+APPS('13-14 Teamsheets'!$H$2:$R$132,$A190,'13-14 Teamsheets'!$C$2:$C$132,AZ$1)+APPS('14-15 Teamsheets'!$H$2:$R$136,$A190,'14-15 Teamsheets'!$C$2:$C$136,AZ$1)) &amp; "(" &amp; (SUBS('07-08 Teamsheets'!$S$2:$Z$88,$A190,'07-08 Teamsheets'!$C$2:$C$88,AZ$1)+SUBS('11-12 Teamsheets'!$S$2:$Z$119,$A190,'11-12 Teamsheets'!$C$2:$C$119,AZ$1)+SUBS('12-13 Teamsheets'!$S$2:$Z$126,$A190,'12-13 Teamsheets'!$C$2:$C$126,AZ$1)+SUBS('13-14 Teamsheets'!$S$2:$Z$132,$A190,'13-14 Teamsheets'!$C$2:$C$132,AZ$1)+SUBS('14-15 Teamsheets'!$S$2:$Z$136,$A190,'14-15 Teamsheets'!$C$2:$C$136,AZ$1)) &amp; ")"</f>
        <v>0(0)</v>
      </c>
      <c r="BA190" s="27" t="str">
        <f>(GOALS('07-08 Teamsheets'!$H$2:$R$88,$A190,'07-08 Teamsheets'!$C$2:$C$88,AZ$1)+GOALS('11-12 Teamsheets'!$H$2:$R$119,$A190,'11-12 Teamsheets'!$C$2:$C$119,AZ$1)+GOALS('12-13 Teamsheets'!$H$2:$R$126,$A190,'12-13 Teamsheets'!$C$2:$C$126,AZ$1)+GOALS('13-14 Teamsheets'!$H$2:$R$132,$A190,'13-14 Teamsheets'!$C$2:$C$132,AZ$1)+GOALS('14-15 Teamsheets'!$H$2:$R$136,$A190,'14-15 Teamsheets'!$C$2:$C$136,AZ$1)) &amp; "(" &amp; (GOALS('07-08 Teamsheets'!$S$2:$Z$88,$A190,'07-08 Teamsheets'!$C$2:$C$88,AZ$1)+GOALS('11-12 Teamsheets'!$S$2:$Z$119,$A190,'11-12 Teamsheets'!$C$2:$C$119,AZ$1)+GOALS('12-13 Teamsheets'!$S$2:$Z$126,$A190,'12-13 Teamsheets'!$C$2:$C$126,AZ$1)+GOALS('13-14 Teamsheets'!$S$2:$Z$132,$A190,'13-14 Teamsheets'!$C$2:$C$132,AZ$1)+GOALS('14-15 Teamsheets'!$S$2:$Z$136,$A190,'14-15 Teamsheets'!$C$2:$C$136,AZ$1)) &amp; ")"</f>
        <v>0(0)</v>
      </c>
      <c r="BB190" s="27">
        <f>Clean_sheet('07-08 Teamsheets'!$C$2:$H$92,$A190,AZ$1)+Clean_sheet('11-12 Teamsheets'!$C$2:$H$119,$A190,AZ$1)+Clean_sheet('12-13 Teamsheets'!$C$2:$H$126,$A190,AZ$1)+Clean_sheet('13-14 Teamsheets'!$C$2:$H$132,$A190,AZ$1)+Clean_sheet('14-15 Teamsheets'!$C$2:$H$136,$A190,AZ$1)</f>
        <v>0</v>
      </c>
      <c r="BC190" s="27" t="str">
        <f>(CARDS('07-08 Teamsheets'!$H$2:$Z$88,$A190,$CX$2,'07-08 Teamsheets'!$C$2:$C$88,AZ$1)+CARDS('11-12 Teamsheets'!$H$2:$Z$119,$A190,$CX$2,'11-12 Teamsheets'!$C$2:$C$119,AZ$1)+CARDS('12-13 Teamsheets'!$H$2:$Z$126,$A190,$CX$2,'12-13 Teamsheets'!$C$2:$C$126,AZ$1)+CARDS('13-14 Teamsheets'!$H$2:$Z$132,$A190,$CX$2,'13-14 Teamsheets'!$C$2:$C$132,AZ$1)+CARDS('14-15 Teamsheets'!$H$2:$Z$136,$A190,$CX$2,'14-15 Teamsheets'!$C$2:$C$136,AZ$1)) &amp; "(" &amp; (CARDS('07-08 Teamsheets'!$H$2:$Z$88,$A190,$CX$3,'07-08 Teamsheets'!$C$2:$C$88,AZ$1)+CARDS('11-12 Teamsheets'!$H$2:$Z$119,$A190,$CX$3,'11-12 Teamsheets'!$C$2:$C$119,AZ$1)+CARDS('12-13 Teamsheets'!$H$2:$Z$126,$A190,$CX$3,'12-13 Teamsheets'!$C$2:$C$126,AZ$1)+CARDS('13-14 Teamsheets'!$H$2:$Z$132,$A190,$CX$3,'13-14 Teamsheets'!$C$2:$C$132,AZ$1)+CARDS('14-15 Teamsheets'!$H$2:$Z$136,$A190,$CX$3,'14-15 Teamsheets'!$C$2:$C$136,AZ$1)) &amp; ")"</f>
        <v>0(0)</v>
      </c>
      <c r="BD190" s="82">
        <f>MINS_PLAYED('07-08 Teamsheets'!$H$2:$R$88,$A190,'07-08 Teamsheets'!$C$2:$C$88,AZ$1)+MINS_PLAYED('11-12 Teamsheets'!$H$2:$R$119,$A190,'11-12 Teamsheets'!$C$2:$C$119,AZ$1)+MINS_PLAYED('12-13 Teamsheets'!$H$2:$R$126,$A190,'12-13 Teamsheets'!$C$2:$C$126,AZ$1)+MINS_PLAYED('13-14 Teamsheets'!$H$2:$R$132,$A190,'13-14 Teamsheets'!$C$2:$C$132,AZ$1)+MINS_PLAYED('14-15 Teamsheets'!$H$2:$R$136,$A190,'14-15 Teamsheets'!$C$2:$C$136,AZ$1)+MINS_AS_SUB('07-08 Teamsheets'!$S$2:$Z$88,$A190,'07-08 Teamsheets'!$C$2:$C$88,AZ$1)+MINS_AS_SUB('11-12 Teamsheets'!$S$2:$Z$119,$A190,'11-12 Teamsheets'!$C$2:$C$119,AZ$1)+MINS_AS_SUB('12-13 Teamsheets'!$S$2:$Z$126,$A190,'12-13 Teamsheets'!$C$2:$C$126,AZ$1)+MINS_AS_SUB('13-14 Teamsheets'!$S$2:$Z$132,$A190,'13-14 Teamsheets'!$C$2:$C$132,AZ$1)+MINS_AS_SUB('14-15 Teamsheets'!$S$2:$Z$136,$A190,'14-15 Teamsheets'!$C$2:$C$136,AZ$1)</f>
        <v>0</v>
      </c>
      <c r="BE190" s="27" t="str">
        <f>(APPS('08-09 Teamsheets'!$H$2:$R$92,$A190,'08-09 Teamsheets'!$C$2:$C$92,BE$1)+APPS('09-10 Teamsheets'!$H$2:$R$98,$A190,'09-10 Teamsheets'!$C$2:$C$98,BE$1)+APPS('10-11 Teamsheets'!$H$2:$R$107,$A190,'10-11 Teamsheets'!$C$2:$C$107,BE$1)+APPS('11-12 Teamsheets'!$H$2:$R$119,$A190,'11-12 Teamsheets'!$C$2:$C$119,BE$1)+APPS('12-13 Teamsheets'!$H$2:$R$126,$A190,'12-13 Teamsheets'!$C$2:$C$126,BE$1)+APPS('13-14 Teamsheets'!$H$2:$R$132,$A190,'13-14 Teamsheets'!$C$2:$C$132,BE$1)+APPS('14-15 Teamsheets'!$H$2:$R$136,$A190,'14-15 Teamsheets'!$C$2:$C$136,BE$1)) &amp; "(" &amp; (SUBS('08-09 Teamsheets'!$S$2:$Z$92,$A190,'08-09 Teamsheets'!$C$2:$C$92,BE$1)+SUBS('09-10 Teamsheets'!$S$2:$Z$98,$A190,'09-10 Teamsheets'!$C$2:$C$98,BE$1)+SUBS('10-11 Teamsheets'!$S$2:$Z$107,$A190,'10-11 Teamsheets'!$C$2:$C$107,BE$1)+SUBS('11-12 Teamsheets'!$S$2:$Z$119,$A190,'11-12 Teamsheets'!$C$2:$C$119,BE$1)+SUBS('12-13 Teamsheets'!$S$2:$Z$126,$A190,'12-13 Teamsheets'!$C$2:$C$126,BE$1)+SUBS('13-14 Teamsheets'!$S$2:$Z$132,$A190,'13-14 Teamsheets'!$C$2:$C$132,BE$1)+SUBS('14-15 Teamsheets'!$S$2:$Z$136,$A190,'14-15 Teamsheets'!$C$2:$C$136,BE$1)) &amp; ")"</f>
        <v>0(0)</v>
      </c>
      <c r="BF190" s="27" t="str">
        <f>(GOALS('08-09 Teamsheets'!$H$2:$R$92,$A190,'08-09 Teamsheets'!$C$2:$C$92,BE$1)+GOALS('09-10 Teamsheets'!$H$2:$R$98,$A190,'09-10 Teamsheets'!$C$2:$C$98,BE$1)+GOALS('10-11 Teamsheets'!$H$2:$R$107,$A190,'10-11 Teamsheets'!$C$2:$C$107,BE$1)+GOALS('11-12 Teamsheets'!$H$2:$R$119,$A190,'11-12 Teamsheets'!$C$2:$C$119,BE$1)+GOALS('12-13 Teamsheets'!$H$2:$R$126,$A190,'12-13 Teamsheets'!$C$2:$C$126,BE$1)+GOALS('13-14 Teamsheets'!$H$2:$R$132,$A190,'13-14 Teamsheets'!$C$2:$C$132,BE$1)+GOALS('14-15 Teamsheets'!$H$2:$R$136,$A190,'14-15 Teamsheets'!$C$2:$C$136,BE$1)) &amp; "(" &amp; (GOALS('08-09 Teamsheets'!$S$2:$Z$92,$A190,'08-09 Teamsheets'!$C$2:$C$92,BE$1)+GOALS('09-10 Teamsheets'!$S$2:$Z$98,$A190,'09-10 Teamsheets'!$C$2:$C$98,BE$1)+GOALS('10-11 Teamsheets'!$S$2:$Z$107,$A190,'10-11 Teamsheets'!$C$2:$C$107,BE$1)+GOALS('11-12 Teamsheets'!$S$2:$Z$119,$A190,'11-12 Teamsheets'!$C$2:$C$119,BE$1)+GOALS('12-13 Teamsheets'!$S$2:$Z$126,$A190,'12-13 Teamsheets'!$C$2:$C$126,BE$1)+GOALS('13-14 Teamsheets'!$S$2:$Z$132,$A190,'13-14 Teamsheets'!$C$2:$C$132,BE$1)+GOALS('14-15 Teamsheets'!$S$2:$Z$136,$A190,'14-15 Teamsheets'!$C$2:$C$136,BE$1)) &amp; ")"</f>
        <v>0(0)</v>
      </c>
      <c r="BG190" s="27">
        <f>Clean_sheet('08-09 Teamsheets'!$C$2:$H$92,$A190,BE$1)+Clean_sheet('09-10 Teamsheets'!$C$2:$H$98,$A190,BE$1)+Clean_sheet('10-11 Teamsheets'!$C$2:$H$107,$A190,BE$1)+Clean_sheet('11-12 Teamsheets'!$C$2:$H$119,$A190,BE$1)+Clean_sheet('12-13 Teamsheets'!$C$2:$H$126,$A190,BE$1)+Clean_sheet('13-14 Teamsheets'!$C$2:$H$132,$A190,BE$1)+Clean_sheet('14-15 Teamsheets'!$C$2:$H$136,$A190,BE$1)</f>
        <v>0</v>
      </c>
      <c r="BH190" s="27" t="str">
        <f>(CARDS('08-09 Teamsheets'!$H$2:$Z$92,$A190,$CX$2,'08-09 Teamsheets'!$C$2:$C$92,BE$1)+CARDS('09-10 Teamsheets'!$H$2:$Z$98,$A190,$CX$2,'09-10 Teamsheets'!$C$2:$C$98,BE$1)+CARDS('10-11 Teamsheets'!$H$2:$Z$107,$A190,$CX$2,'10-11 Teamsheets'!$C$2:$C$107,BE$1)+CARDS('11-12 Teamsheets'!$H$2:$Z$119,$A190,$CX$2,'11-12 Teamsheets'!$C$2:$C$119,BE$1)+CARDS('12-13 Teamsheets'!$H$2:$Z$126,$A190,$CX$2,'12-13 Teamsheets'!$C$2:$C$126,BE$1)+CARDS('13-14 Teamsheets'!$H$2:$Z$132,$A190,$CX$2,'13-14 Teamsheets'!$C$2:$C$132,BE$1)+CARDS('14-15 Teamsheets'!$H$2:$Z$136,$A190,$CX$2,'14-15 Teamsheets'!$C$2:$C$136,BE$1)) &amp; "(" &amp; (CARDS('08-09 Teamsheets'!$H$2:$Z$92,$A190,$CX$3,'08-09 Teamsheets'!$C$2:$C$92,BE$1)+CARDS('09-10 Teamsheets'!$H$2:$Z$98,$A190,$CX$3,'09-10 Teamsheets'!$C$2:$C$98,BE$1)+CARDS('10-11 Teamsheets'!$H$2:$Z$107,$A190,$CX$3,'10-11 Teamsheets'!$C$2:$C$107,BE$1)+CARDS('11-12 Teamsheets'!$H$2:$Z$119,$A190,$CX$3,'11-12 Teamsheets'!$C$2:$C$119,BE$1)+CARDS('12-13 Teamsheets'!$H$2:$Z$126,$A190,$CX$3,'12-13 Teamsheets'!$C$2:$C$126,BE$1)+CARDS('13-14 Teamsheets'!$H$2:$Z$132,$A190,$CX$3,'13-14 Teamsheets'!$C$2:$C$132,BE$1)+CARDS('14-15 Teamsheets'!$H$2:$Z$136,$A190,$CX$3,'14-15 Teamsheets'!$C$2:$C$136,BE$1)) &amp; ")"</f>
        <v>0(0)</v>
      </c>
      <c r="BI190" s="82">
        <f>MINS_PLAYED('08-09 Teamsheets'!$H$2:$R$92,$A190,'08-09 Teamsheets'!$C$2:$C$92,BE$1)+MINS_PLAYED('09-10 Teamsheets'!$H$2:$R$98,$A190,'09-10 Teamsheets'!$C$2:$C$98,BE$1)+ MINS_AS_SUB('08-09 Teamsheets'!$S$2:$Z$92,$A190,'08-09 Teamsheets'!$C$2:$C$92,BE$1)+ MINS_AS_SUB('09-10 Teamsheets'!$S$2:$Z$98,$A190,'09-10 Teamsheets'!$C$2:$C$98,BE$1)+MINS_PLAYED('10-11 Teamsheets'!$H$2:$R$107,$A190,'10-11 Teamsheets'!$C$2:$C$107,BE$1)+MINS_AS_SUB('10-11 Teamsheets'!$S$2:$Z$107,$A190,'10-11 Teamsheets'!$C$2:$C$107,BE$1)+MINS_PLAYED('11-12 Teamsheets'!$H$2:$R$119,$A190,'11-12 Teamsheets'!$C$2:$C$119,BE$1)+MINS_AS_SUB('11-12 Teamsheets'!$S$2:$Z$119,$A190,'11-12 Teamsheets'!$C$2:$C$119,BE$1)+MINS_PLAYED('12-13 Teamsheets'!$H$2:$R$126,$A190,'12-13 Teamsheets'!$C$2:$C$126,BE$1)+MINS_AS_SUB('12-13 Teamsheets'!$S$2:$Z$126,$A190,'12-13 Teamsheets'!$C$2:$C$126,BE$1)+MINS_PLAYED('13-14 Teamsheets'!$H$2:$R$132,$A190,'13-14 Teamsheets'!$C$2:$C$132,BE$1)+MINS_AS_SUB('13-14 Teamsheets'!$S$2:$Z$132,$A190,'13-14 Teamsheets'!$C$2:$C$132,BE$1)+MINS_PLAYED('14-15 Teamsheets'!$H$2:$R$136,$A190,'14-15 Teamsheets'!$C$2:$C$136,BE$1)+MINS_AS_SUB('14-15 Teamsheets'!$S$2:$Z$136,$A190,'14-15 Teamsheets'!$C$2:$C$136,BE$1)</f>
        <v>0</v>
      </c>
      <c r="BJ190" s="27" t="str">
        <f>(APPS('07-08 Teamsheets'!$H$2:$R$88,$A190,'07-08 Teamsheets'!$C$2:$C$88,BJ$1)+APPS('08-09 Teamsheets'!$H$2:$R$92,$A190,'08-09 Teamsheets'!$C$2:$C$92,BJ$1)+APPS('09-10 Teamsheets'!$H$2:$R$98,$A190,'09-10 Teamsheets'!$C$2:$C$98,BJ$1)+APPS('10-11 Teamsheets'!$H$2:$R$106,$A190,'10-11 Teamsheets'!$C$2:$C$106,BJ$1)+APPS('11-12 Teamsheets'!$H$2:$R$119,$A190,'11-12 Teamsheets'!$C$2:$C$119,BJ$1)+APPS('12-13 Teamsheets'!$H$2:$R$126,$A190,'12-13 Teamsheets'!$C$2:$C$126,BJ$1)+APPS('13-14 Teamsheets'!$H$2:$R$132,$A190,'13-14 Teamsheets'!$C$2:$C$132,BJ$1)+APPS('14-15 Teamsheets'!$H$2:$R$136,$A190,'14-15 Teamsheets'!$C$2:$C$136,BJ$1)) &amp; "(" &amp; (SUBS('07-08 Teamsheets'!$S$2:$Z$88,$A190,'07-08 Teamsheets'!$C$2:$C$88,BJ$1)+SUBS('08-09 Teamsheets'!$S$2:$Z$92,$A190,'08-09 Teamsheets'!$C$2:$C$92,BJ$1)+SUBS('09-10 Teamsheets'!$S$2:$Z$98,$A190,'09-10 Teamsheets'!$C$2:$C$98,BJ$1)+SUBS('10-11 Teamsheets'!$S$2:$Z$106,$A190,'10-11 Teamsheets'!$C$2:$C$106,BJ$1)+SUBS('11-12 Teamsheets'!$S$2:$Z$119,$A190,'11-12 Teamsheets'!$C$2:$C$119,BJ$1)+SUBS('12-13 Teamsheets'!$S$2:$Z$126,$A190,'12-13 Teamsheets'!$C$2:$C$126,BJ$1)+SUBS('13-14 Teamsheets'!$S$2:$Z$132,$A190,'13-14 Teamsheets'!$C$2:$C$132,BJ$1)+SUBS('14-15 Teamsheets'!$S$2:$Z$136,$A190,'14-15 Teamsheets'!$C$2:$C$136,BJ$1)) &amp; ")"</f>
        <v>0(0)</v>
      </c>
      <c r="BK190" s="27" t="str">
        <f>(GOALS('07-08 Teamsheets'!$H$2:$R$88,$A190,'07-08 Teamsheets'!$C$2:$C$88,BJ$1)+GOALS('08-09 Teamsheets'!$H$2:$R$92,$A190,'08-09 Teamsheets'!$C$2:$C$92,BJ$1)+GOALS('09-10 Teamsheets'!$H$2:$R$98,$A190,'09-10 Teamsheets'!$C$2:$C$98,BJ$1)+GOALS('10-11 Teamsheets'!$H$2:$R$106,$A190,'10-11 Teamsheets'!$C$2:$C$106,BJ$1)+GOALS('11-12 Teamsheets'!$H$2:$R$119,$A190,'11-12 Teamsheets'!$C$2:$C$119,BJ$1)+GOALS('12-13 Teamsheets'!$H$2:$R$126,$A190,'12-13 Teamsheets'!$C$2:$C$126,BJ$1)+GOALS('13-14 Teamsheets'!$H$2:$R$132,$A190,'13-14 Teamsheets'!$C$2:$C$132,BJ$1)+GOALS('14-15 Teamsheets'!$H$2:$R$136,$A190,'14-15 Teamsheets'!$C$2:$C$136,BJ$1)) &amp; "(" &amp; (GOALS('07-08 Teamsheets'!$S$2:$Z$88,$A190,'07-08 Teamsheets'!$C$2:$C$88,BJ$1)+GOALS('08-09 Teamsheets'!$S$2:$Z$92,$A190,'08-09 Teamsheets'!$C$2:$C$92,BJ$1)+GOALS('09-10 Teamsheets'!$S$2:$Z$98,$A190,'09-10 Teamsheets'!$C$2:$C$98,BJ$1)+GOALS('10-11 Teamsheets'!$S$2:$Z$106,$A190,'10-11 Teamsheets'!$C$2:$C$106,BJ$1)+GOALS('11-12 Teamsheets'!$S$2:$Z$119,$A190,'11-12 Teamsheets'!$C$2:$C$119,BJ$1)+GOALS('12-13 Teamsheets'!$S$2:$Z$126,$A190,'12-13 Teamsheets'!$C$2:$C$126,BJ$1)+GOALS('13-14 Teamsheets'!$S$2:$Z$132,$A190,'13-14 Teamsheets'!$C$2:$C$132,BJ$1)+GOALS('14-15 Teamsheets'!$S$2:$Z$136,$A190,'14-15 Teamsheets'!$C$2:$C$136,BJ$1)) &amp; ")"</f>
        <v>0(0)</v>
      </c>
      <c r="BL190" s="27">
        <f>Clean_sheet('07-08 Teamsheets'!$C$2:$H$92,$A190,BJ$1)+Clean_sheet('08-09 Teamsheets'!$C$2:$H$92,$A190,BJ$1)+Clean_sheet('09-10 Teamsheets'!$C$2:$H$98,$A190,BJ$1)+Clean_sheet('10-11 Teamsheets'!$C$2:$H$106,$A190,BJ$1)+Clean_sheet('11-12 Teamsheets'!$C$2:$H$119,$A190,BJ$1)+Clean_sheet('12-13 Teamsheets'!$C$2:$H$126,$A190,BJ$1)+Clean_sheet('13-14 Teamsheets'!$C$2:$H$132,$A190,BJ$1)+Clean_sheet('14-15 Teamsheets'!$C$2:$H$136,$A190,BJ$1)</f>
        <v>0</v>
      </c>
      <c r="BM190" s="27" t="str">
        <f>(CARDS('07-08 Teamsheets'!$H$2:$Z$88,$A190,$CX$2,'07-08 Teamsheets'!$C$2:$C$88,BJ$1)+CARDS('08-09 Teamsheets'!$H$2:$Z$92,$A190,$CX$2,'08-09 Teamsheets'!$C$2:$C$92,BJ$1)+CARDS('09-10 Teamsheets'!$H$2:$Z$98,$A190,$CX$2,'09-10 Teamsheets'!$C$2:$C$98,BJ$1)+CARDS('10-11 Teamsheets'!$H$2:$Z$106,$A190,$CX$2,'10-11 Teamsheets'!$C$2:$C$106,BJ$1)+CARDS('11-12 Teamsheets'!$H$2:$Z$119,$A190,$CX$2,'11-12 Teamsheets'!$C$2:$C$119,BJ$1)+CARDS('12-13 Teamsheets'!$H$2:$Z$126,$A190,$CX$2,'12-13 Teamsheets'!$C$2:$C$126,BJ$1)+CARDS('13-14 Teamsheets'!$H$2:$Z$132,$A190,$CX$2,'13-14 Teamsheets'!$C$2:$C$132,BJ$1)+CARDS('14-15 Teamsheets'!$H$2:$Z$136,$A190,$CX$2,'14-15 Teamsheets'!$C$2:$C$136,BJ$1)) &amp; "(" &amp; (CARDS('07-08 Teamsheets'!$H$2:$Z$88,$A190,$CX$3,'07-08 Teamsheets'!$C$2:$C$88,BJ$1)+CARDS('08-09 Teamsheets'!$H$2:$Z$92,$A190,$CX$3,'08-09 Teamsheets'!$C$2:$C$92,BJ$1)+CARDS('09-10 Teamsheets'!$H$2:$Z$98,$A190,$CX$3,'09-10 Teamsheets'!$C$2:$C$98,BJ$1)+CARDS('10-11 Teamsheets'!$H$2:$Z$106,$A190,$CX$3,'10-11 Teamsheets'!$C$2:$C$106,BJ$1)+CARDS('11-12 Teamsheets'!$H$2:$Z$119,$A190,$CX$3,'11-12 Teamsheets'!$C$2:$C$119,BJ$1)+CARDS('12-13 Teamsheets'!$H$2:$Z$126,$A190,$CX$3,'12-13 Teamsheets'!$C$2:$C$126,BJ$1)+CARDS('13-14 Teamsheets'!$H$2:$Z$132,$A190,$CX$3,'13-14 Teamsheets'!$C$2:$C$132,BJ$1)+CARDS('14-15 Teamsheets'!$H$2:$Z$136,$A190,$CX$3,'14-15 Teamsheets'!$C$2:$C$136,BJ$1)) &amp; ")"</f>
        <v>0(0)</v>
      </c>
      <c r="BN190" s="82">
        <f>MINS_PLAYED('07-08 Teamsheets'!$H$2:$R$88,$A190,'07-08 Teamsheets'!$C$2:$C$88,BJ$1)+MINS_PLAYED('08-09 Teamsheets'!$H$2:$R$92,$A190,'08-09 Teamsheets'!$C$2:$C$92,BJ$1)+MINS_PLAYED('09-10 Teamsheets'!$H$2:$R$98,$A190,'09-10 Teamsheets'!$C$2:$C$98,BJ$1)+MINS_PLAYED('10-11 Teamsheets'!$H$2:$R$106,$A190,'10-11 Teamsheets'!$C$2:$C$106,BJ$1)+MINS_PLAYED('11-12 Teamsheets'!$H$2:$R$119,$A190,'11-12 Teamsheets'!$C$2:$C$119,BJ$1)+MINS_PLAYED('12-13 Teamsheets'!$H$2:$R$126,$A190,'12-13 Teamsheets'!$C$2:$C$126,BJ$1)+MINS_PLAYED('13-14 Teamsheets'!$H$2:$R$132,$A190,'13-14 Teamsheets'!$C$2:$C$132,BJ$1)+MINS_PLAYED('14-15 Teamsheets'!$H$2:$R$136,$A190,'14-15 Teamsheets'!$C$2:$C$136,BJ$1)+MINS_AS_SUB('07-08 Teamsheets'!$S$2:$Z$88,$A190,'07-08 Teamsheets'!$C$2:$C$88,BJ$1)+MINS_AS_SUB('08-09 Teamsheets'!$S$2:$Z$92,$A190,'08-09 Teamsheets'!$C$2:$C$92,BJ$1)+MINS_AS_SUB('09-10 Teamsheets'!$S$2:$Z$98,$A190,'09-10 Teamsheets'!$C$2:$C$98,BJ$1)+MINS_AS_SUB('10-11 Teamsheets'!$S$2:$Z$106,$A190,'10-11 Teamsheets'!$C$2:$C$106,BJ$1)+MINS_AS_SUB('11-12 Teamsheets'!$S$2:$Z$119,$A190,'11-12 Teamsheets'!$C$2:$C$119,BJ$1)+MINS_AS_SUB('12-13 Teamsheets'!$S$2:$Z$126,$A190,'12-13 Teamsheets'!$C$2:$C$126,BJ$1)+MINS_AS_SUB('13-14 Teamsheets'!$S$2:$Z$132,$A190,'13-14 Teamsheets'!$C$2:$C$132,BJ$1)+MINS_AS_SUB('14-15 Teamsheets'!$S$2:$Z$136,$A190,'14-15 Teamsheets'!$C$2:$C$136,BJ$1)</f>
        <v>0</v>
      </c>
      <c r="BO190" s="27" t="str">
        <f>(APPS('07-08 Teamsheets'!$H$2:$R$88,$A190,'07-08 Teamsheets'!$C$2:$C$88,BO$1)+APPS('08-09 Teamsheets'!$H$2:$R$92,$A190,'08-09 Teamsheets'!$C$2:$C$92,BO$1)+APPS('09-10 Teamsheets'!$H$2:$R$98,$A190,'09-10 Teamsheets'!$C$2:$C$98,BO$1)+APPS('10-11 Teamsheets'!$H$2:$R$106,$A190,'10-11 Teamsheets'!$C$2:$C$106,BO$1)+APPS('11-12 Teamsheets'!$H$2:$R$119,$A190,'11-12 Teamsheets'!$C$2:$C$119,BO$1)+APPS('12-13 Teamsheets'!$H$2:$R$126,$A190,'12-13 Teamsheets'!$C$2:$C$126,BO$1)+APPS('13-14 Teamsheets'!$H$2:$R$132,$A190,'13-14 Teamsheets'!$C$2:$C$132,BO$1)+APPS('14-15 Teamsheets'!$H$2:$R$136,$A190,'14-15 Teamsheets'!$C$2:$C$136,BO$1)) &amp; "(" &amp; (SUBS('07-08 Teamsheets'!$S$2:$Z$88,$A190,'07-08 Teamsheets'!$C$2:$C$88,BO$1)+SUBS('08-09 Teamsheets'!$S$2:$Z$92,$A190,'08-09 Teamsheets'!$C$2:$C$92,BO$1)+SUBS('09-10 Teamsheets'!$S$2:$Z$98,$A190,'09-10 Teamsheets'!$C$2:$C$98,BO$1)+SUBS('10-11 Teamsheets'!$S$2:$Z$106,$A190,'10-11 Teamsheets'!$C$2:$C$106,BO$1)+SUBS('11-12 Teamsheets'!$S$2:$Z$119,$A190,'11-12 Teamsheets'!$C$2:$C$119,BO$1)+SUBS('12-13 Teamsheets'!$S$2:$Z$126,$A190,'12-13 Teamsheets'!$C$2:$C$126,BO$1)+SUBS('13-14 Teamsheets'!$S$2:$Z$132,$A190,'13-14 Teamsheets'!$C$2:$C$132,BO$1)+SUBS('14-15 Teamsheets'!$S$2:$Z$136,$A190,'14-15 Teamsheets'!$C$2:$C$136,BO$1)) &amp; ")"</f>
        <v>0(0)</v>
      </c>
      <c r="BP190" s="27" t="str">
        <f>(GOALS('07-08 Teamsheets'!$H$2:$R$88,$A190,'07-08 Teamsheets'!$C$2:$C$88,BO$1)+GOALS('08-09 Teamsheets'!$H$2:$R$92,$A190,'08-09 Teamsheets'!$C$2:$C$92,BO$1)+GOALS('09-10 Teamsheets'!$H$2:$R$98,$A190,'09-10 Teamsheets'!$C$2:$C$98,BO$1)+GOALS('10-11 Teamsheets'!$H$2:$R$106,$A190,'10-11 Teamsheets'!$C$2:$C$106,BO$1)+GOALS('11-12 Teamsheets'!$H$2:$R$119,$A190,'11-12 Teamsheets'!$C$2:$C$119,BO$1)+GOALS('12-13 Teamsheets'!$H$2:$R$126,$A190,'12-13 Teamsheets'!$C$2:$C$126,BO$1)+GOALS('13-14 Teamsheets'!$H$2:$R$132,$A190,'13-14 Teamsheets'!$C$2:$C$132,BO$1)+GOALS('14-15 Teamsheets'!$H$2:$R$136,$A190,'14-15 Teamsheets'!$C$2:$C$136,BO$1)) &amp; "(" &amp; (GOALS('07-08 Teamsheets'!$S$2:$Z$88,$A190,'07-08 Teamsheets'!$C$2:$C$88,BO$1)+GOALS('08-09 Teamsheets'!$S$2:$Z$92,$A190,'08-09 Teamsheets'!$C$2:$C$92,BO$1)+GOALS('09-10 Teamsheets'!$S$2:$Z$98,$A190,'09-10 Teamsheets'!$C$2:$C$98,BO$1)+GOALS('10-11 Teamsheets'!$S$2:$Z$106,$A190,'10-11 Teamsheets'!$C$2:$C$106,BO$1)+GOALS('11-12 Teamsheets'!$S$2:$Z$119,$A190,'11-12 Teamsheets'!$C$2:$C$119,BO$1)+GOALS('12-13 Teamsheets'!$S$2:$Z$126,$A190,'12-13 Teamsheets'!$C$2:$C$126,BO$1)+GOALS('13-14 Teamsheets'!$S$2:$Z$132,$A190,'13-14 Teamsheets'!$C$2:$C$132,BO$1)+GOALS('14-15 Teamsheets'!$S$2:$Z$136,$A190,'14-15 Teamsheets'!$C$2:$C$136,BO$1)) &amp; ")"</f>
        <v>0(0)</v>
      </c>
      <c r="BQ190" s="27">
        <f>Clean_sheet('07-08 Teamsheets'!$C$2:$H$92,$A190,BO$1)+Clean_sheet('08-09 Teamsheets'!$C$2:$H$92,$A190,BO$1)+Clean_sheet('09-10 Teamsheets'!$C$2:$H$98,$A190,BO$1)+Clean_sheet('10-11 Teamsheets'!$C$2:$H$106,$A190,BO$1)+Clean_sheet('11-12 Teamsheets'!$C$2:$H$119,$A190,BO$1)+Clean_sheet('12-13 Teamsheets'!$C$2:$H$126,$A190,BO$1)+Clean_sheet('13-14 Teamsheets'!$C$2:$H$132,$A190,BO$1)+Clean_sheet('14-15 Teamsheets'!$C$2:$H$136,$A190,BO$1)</f>
        <v>0</v>
      </c>
      <c r="BR190" s="27" t="str">
        <f>(CARDS('07-08 Teamsheets'!$H$2:$Z$88,$A190,$CX$2,'07-08 Teamsheets'!$C$2:$C$88,BO$1)+CARDS('08-09 Teamsheets'!$H$2:$Z$92,$A190,$CX$2,'08-09 Teamsheets'!$C$2:$C$92,BO$1)+CARDS('09-10 Teamsheets'!$H$2:$Z$98,$A190,$CX$2,'09-10 Teamsheets'!$C$2:$C$98,BO$1)+CARDS('10-11 Teamsheets'!$H$2:$Z$106,$A190,$CX$2,'10-11 Teamsheets'!$C$2:$C$106,BO$1)+CARDS('11-12 Teamsheets'!$H$2:$Z$119,$A190,$CX$2,'11-12 Teamsheets'!$C$2:$C$119,BO$1)+CARDS('12-13 Teamsheets'!$H$2:$Z$126,$A190,$CX$2,'12-13 Teamsheets'!$C$2:$C$126,BO$1)+CARDS('13-14 Teamsheets'!$H$2:$Z$132,$A190,$CX$2,'13-14 Teamsheets'!$C$2:$C$132,BO$1)+CARDS('14-15 Teamsheets'!$H$2:$Z$136,$A190,$CX$2,'14-15 Teamsheets'!$C$2:$C$136,BO$1)) &amp; "(" &amp; (CARDS('07-08 Teamsheets'!$H$2:$Z$88,$A190,$CX$3,'07-08 Teamsheets'!$C$2:$C$88,BO$1)+CARDS('08-09 Teamsheets'!$H$2:$Z$92,$A190,$CX$3,'08-09 Teamsheets'!$C$2:$C$92,BO$1)+CARDS('09-10 Teamsheets'!$H$2:$Z$98,$A190,$CX$3,'09-10 Teamsheets'!$C$2:$C$98,BO$1)+CARDS('10-11 Teamsheets'!$H$2:$Z$106,$A190,$CX$3,'10-11 Teamsheets'!$C$2:$C$106,BO$1)+CARDS('11-12 Teamsheets'!$H$2:$Z$119,$A190,$CX$3,'11-12 Teamsheets'!$C$2:$C$119,BO$1)+CARDS('12-13 Teamsheets'!$H$2:$Z$126,$A190,$CX$3,'12-13 Teamsheets'!$C$2:$C$126,BO$1)+CARDS('13-14 Teamsheets'!$H$2:$Z$132,$A190,$CX$3,'13-14 Teamsheets'!$C$2:$C$132,BO$1)+CARDS('14-15 Teamsheets'!$H$2:$Z$136,$A190,$CX$3,'14-15 Teamsheets'!$C$2:$C$136,BO$1)) &amp; ")"</f>
        <v>0(0)</v>
      </c>
      <c r="BS190" s="82">
        <f>MINS_PLAYED('07-08 Teamsheets'!$H$2:$R$88,$A190,'07-08 Teamsheets'!$C$2:$C$88,BO$1)+MINS_PLAYED('08-09 Teamsheets'!$H$2:$R$92,$A190,'08-09 Teamsheets'!$C$2:$C$92,BO$1)+MINS_PLAYED('09-10 Teamsheets'!$H$2:$R$98,$A190,'09-10 Teamsheets'!$C$2:$C$98,BO$1)+MINS_PLAYED('10-11 Teamsheets'!$H$2:$R$106,$A190,'10-11 Teamsheets'!$C$2:$C$106,BO$1)+MINS_PLAYED('11-12 Teamsheets'!$H$2:$R$119,$A190,'11-12 Teamsheets'!$C$2:$C$119,BO$1)+MINS_PLAYED('12-13 Teamsheets'!$H$2:$R$126,$A190,'12-13 Teamsheets'!$C$2:$C$126,BO$1)+MINS_PLAYED('13-14 Teamsheets'!$H$2:$R$132,$A190,'13-14 Teamsheets'!$C$2:$C$132,BO$1)+MINS_PLAYED('14-15 Teamsheets'!$H$2:$R$136,$A190,'14-15 Teamsheets'!$C$2:$C$136,BO$1)+MINS_AS_SUB('07-08 Teamsheets'!$S$2:$Z$88,$A190,'07-08 Teamsheets'!$C$2:$C$88,BO$1)+MINS_AS_SUB('08-09 Teamsheets'!$S$2:$Z$92,$A190,'08-09 Teamsheets'!$C$2:$C$92,BO$1)+MINS_AS_SUB('09-10 Teamsheets'!$S$2:$Z$98,$A190,'09-10 Teamsheets'!$C$2:$C$98,BO$1)+MINS_AS_SUB('10-11 Teamsheets'!$S$2:$Z$106,$A190,'10-11 Teamsheets'!$C$2:$C$106,BO$1)+MINS_AS_SUB('11-12 Teamsheets'!$S$2:$Z$119,$A190,'11-12 Teamsheets'!$C$2:$C$119,BO$1)+MINS_AS_SUB('12-13 Teamsheets'!$S$2:$Z$126,$A190,'12-13 Teamsheets'!$C$2:$C$126,BO$1)+MINS_AS_SUB('13-14 Teamsheets'!$S$2:$Z$132,$A190,'13-14 Teamsheets'!$C$2:$C$132,BO$1)+MINS_AS_SUB('14-15 Teamsheets'!$S$2:$Z$136,$A190,'14-15 Teamsheets'!$C$2:$C$136,BO$1)</f>
        <v>0</v>
      </c>
      <c r="BT190" s="71">
        <f>APPS('05-06 Teamsheets'!$H$2:$R$71,$A190,'05-06 Teamsheets'!$C$2:$C$71,B$1)+SUBS('05-06 Teamsheets'!$S$2:$W$71,$A190,'05-06 Teamsheets'!$C$2:$C$71,B$1)+APPS('06-07 Teamsheets'!$H$2:$R$83,$A190,'06-07 Teamsheets'!$C$2:$C$83,G$1)+SUBS('06-07 Teamsheets'!$S$2:$Z$83,$A190,'06-07 Teamsheets'!$C$2:$C$83,G$1)+APPS('07-08 Teamsheets'!$H$2:$R$88,$A190,'07-08 Teamsheets'!$C$2:$C$88,L$1)+SUBS('07-08 Teamsheets'!$S$2:$Z$88,$A190,'07-08 Teamsheets'!$C$2:$C$88,L$1)+APPS('08-09 Teamsheets'!$H$2:$R$92,$A190,'08-09 Teamsheets'!$C$2:$C$92,Q$1)+SUBS('08-09 Teamsheets'!$S$2:$Z$92,$A190,'08-09 Teamsheets'!$C$2:$C$92,Q$1)+APPS('09-10 Teamsheets'!$H$2:$R$98,$A190,'09-10 Teamsheets'!$C$2:$C$98,Q$1)+SUBS('09-10 Teamsheets'!$S$2:$Z$98,$A190,'09-10 Teamsheets'!$C$2:$C$98,Q$1)+APPS('10-11 Teamsheets'!$H$2:$R$107,$A190,'10-11 Teamsheets'!$C$2:$C$107,Q$1)+SUBS('10-11 Teamsheets'!$S$2:$Z$107,$A190,'10-11 Teamsheets'!$C$2:$C$107,Q$1)+APPS('11-12 Teamsheets'!$H$2:$R$119,$A190,'11-12 Teamsheets'!$C$2:$C$119,Q$1)+SUBS('11-12 Teamsheets'!$S$2:$Z$119,$A190,'11-12 Teamsheets'!$C$2:$C$119,Q$1)+APPS('12-13 Teamsheets'!$H$2:$R$126,$A190,'12-13 Teamsheets'!$C$2:$C$126,Q$1)+SUBS('12-13 Teamsheets'!$S$2:$Z$126,$A190,'12-13 Teamsheets'!$C$2:$C$126,Q$1)+APPS('13-14 Teamsheets'!$H$2:$R$132,$A190,'13-14 Teamsheets'!$C$2:$C$132,Q$1)+SUBS('13-14 Teamsheets'!$S$2:$Z$132,$A190,'13-14 Teamsheets'!$C$2:$C$132,Q$1)+APPS('14-15 Teamsheets'!$H$2:$R$136,$A190,'14-15 Teamsheets'!$C$2:$C$136,Q$1)+SUBS('14-15 Teamsheets'!$S$2:$Z$136,$A190,'14-15 Teamsheets'!$C$2:$C$136,Q$1)</f>
        <v>3</v>
      </c>
      <c r="BU190" s="132">
        <v>0</v>
      </c>
      <c r="BV190" s="27">
        <f>APPS('07-08 Teamsheets'!$H$2:$R$88,$A190,'07-08 Teamsheets'!$C$2:$C$88,AZ$1)+SUBS('07-08 Teamsheets'!$S$2:$Z$88,$A190,'07-08 Teamsheets'!$C$2:$C$88,AZ$1)+APPS('11-12 Teamsheets'!$H$2:$R$119,$A190,'11-12 Teamsheets'!$C$2:$C$119,AZ$1)+SUBS('11-12 Teamsheets'!$S$2:$Z$119,$A190,'11-12 Teamsheets'!$C$2:$C$119,AZ$1)+APPS('12-13 Teamsheets'!$H$2:$R$126,$A190,'12-13 Teamsheets'!$C$2:$C$126,AZ$1)+SUBS('12-13 Teamsheets'!$S$2:$Z$126,$A190,'12-13 Teamsheets'!$C$2:$C$126,AZ$1)+APPS('13-14 Teamsheets'!$H$2:$R$132,$A190,'13-14 Teamsheets'!$C$2:$C$132,AZ$1)+SUBS('13-14 Teamsheets'!$S$2:$Z$132,$A190,'13-14 Teamsheets'!$C$2:$C$132,AZ$1)+APPS('14-15 Teamsheets'!$H$2:$R$136,$A190,'14-15 Teamsheets'!$C$2:$C$136,AZ$1)+SUBS('14-15 Teamsheets'!$S$2:$Z$136,$A190,'14-15 Teamsheets'!$C$2:$C$136,AZ$1)+APPS('08-09 Teamsheets'!$H$2:$R$92,$A190,'08-09 Teamsheets'!$C$2:$C$92,BE$1)+APPS('09-10 Teamsheets'!$H$2:$R$98,$A190,'09-10 Teamsheets'!$C$2:$C$98,BE$1)+SUBS('08-09 Teamsheets'!$S$2:$Z$92,$A190,'08-09 Teamsheets'!$C$2:$C$92,BE$1)+SUBS('09-10 Teamsheets'!$S$2:$Z$98,$A190,'09-10 Teamsheets'!$C$2:$C$98,BE$1)+APPS('10-11 Teamsheets'!$H$2:$R$107,$A190,'10-11 Teamsheets'!$C$2:$C$107,BE$1)+SUBS('10-11 Teamsheets'!$S$2:$Z$107,$A190,'10-11 Teamsheets'!$C$2:$C$107,BE$1)+APPS('11-12 Teamsheets'!$H$2:$R$119,$A190,'11-12 Teamsheets'!$C$2:$C$119,BE$1)+SUBS('11-12 Teamsheets'!$S$2:$Z$119,$A190,'11-12 Teamsheets'!$C$2:$C$119,BE$1)+APPS('12-13 Teamsheets'!$H$2:$R$126,$A190,'12-13 Teamsheets'!$C$2:$C$126,BE$1)+SUBS('12-13 Teamsheets'!$S$2:$Z$126,$A190,'12-13 Teamsheets'!$C$2:$C$126,BE$1)+APPS('13-14 Teamsheets'!$H$2:$R$132,$A190,'13-14 Teamsheets'!$C$2:$C$132,BE$1)+SUBS('13-14 Teamsheets'!$S$2:$Z$132,$A190,'13-14 Teamsheets'!$C$2:$C$132,BE$1)+APPS('14-15 Teamsheets'!$H$2:$R$136,$A190,'14-15 Teamsheets'!$C$2:$C$136,BE$1)+SUBS('14-15 Teamsheets'!$S$2:$Z$136,$A190,'14-15 Teamsheets'!$C$2:$C$136,BE$1)</f>
        <v>0</v>
      </c>
      <c r="BW190" s="27">
        <f>APPS('07-08 Teamsheets'!$H$2:$R$88,$A190,'07-08 Teamsheets'!$C$2:$C$88,BJ$1)+APPS('08-09 Teamsheets'!$H$2:$R$92,$A190,'08-09 Teamsheets'!$C$2:$C$92,BJ$1)+APPS('09-10 Teamsheets'!$H$2:$R$98,$A190,'09-10 Teamsheets'!$C$2:$C$98,BJ$1)+SUBS('07-08 Teamsheets'!$S$2:$Z$88,$A190,'07-08 Teamsheets'!$C$2:$C$88,BJ$1)+SUBS('08-09 Teamsheets'!$S$2:$Z$92,$A190,'08-09 Teamsheets'!$C$2:$C$92,BJ$1)+SUBS('09-10 Teamsheets'!$S$2:$Z$98,$A190,'09-10 Teamsheets'!$C$2:$C$98,BJ$1)+APPS('10-11 Teamsheets'!$H$2:$R$107,$A190,'10-11 Teamsheets'!$C$2:$C$107,BJ$1)+SUBS('10-11 Teamsheets'!$S$2:$Z$107,$A190,'10-11 Teamsheets'!$C$2:$C$107,BJ$1)+APPS('11-12 Teamsheets'!$H$2:$R$119,$A190,'11-12 Teamsheets'!$C$2:$C$119,BJ$1)+SUBS('11-12 Teamsheets'!$S$2:$Z$111,$A190,'11-12 Teamsheets'!$C$2:$C$119,BJ$1)+APPS('12-13 Teamsheets'!$H$2:$R$126,$A190,'12-13 Teamsheets'!$C$2:$C$126,BJ$1)+SUBS('12-13 Teamsheets'!$S$2:$Z$118,$A190,'12-13 Teamsheets'!$C$2:$C$126,BJ$1)+APPS('13-14 Teamsheets'!$H$2:$R$132,$A190,'13-14 Teamsheets'!$C$2:$C$132,BJ$1)+SUBS('13-14 Teamsheets'!$S$2:$Z$124,$A190,'13-14 Teamsheets'!$C$2:$C$132,BJ$1)+APPS('14-15 Teamsheets'!$H$2:$R$136,$A190,'14-15 Teamsheets'!$C$2:$C$136,BJ$1)+SUBS('14-15 Teamsheets'!$S$2:$Z$128,$A190,'14-15 Teamsheets'!$C$2:$C$136,BJ$1)</f>
        <v>0</v>
      </c>
      <c r="BX190" s="27">
        <f>APPS('07-08 Teamsheets'!$H$2:$R$88,$A190,'07-08 Teamsheets'!$C$2:$C$88,BO$1)+APPS('08-09 Teamsheets'!$H$2:$R$92,$A190,'08-09 Teamsheets'!$C$2:$C$92,BO$1)+APPS('09-10 Teamsheets'!$H$2:$R$98,$A190,'09-10 Teamsheets'!$C$2:$C$98,BO$1)+SUBS('07-08 Teamsheets'!$S$2:$Z$88,$A190,'07-08 Teamsheets'!$C$2:$C$88,BO$1)+SUBS('08-09 Teamsheets'!$S$2:$Z$92,$A190,'08-09 Teamsheets'!$C$2:$C$92,BO$1)+SUBS('09-10 Teamsheets'!$S$2:$Z$98,$A190,'09-10 Teamsheets'!$C$2:$C$98,BO$1)+APPS('10-11 Teamsheets'!$H$2:$R$107,$A190,'10-11 Teamsheets'!$C$2:$C$107,BO$1)+SUBS('10-11 Teamsheets'!$S$2:$Z$107,$A190,'10-11 Teamsheets'!$C$2:$C$107,BO$1)+APPS('11-12 Teamsheets'!$H$2:$R$119,$A190,'11-12 Teamsheets'!$C$2:$C$119,BO$1)+SUBS('11-12 Teamsheets'!$S$2:$Z$119,$A190,'11-12 Teamsheets'!$C$2:$C$119,BO$1)+APPS('12-13 Teamsheets'!$H$2:$R$126,$A190,'12-13 Teamsheets'!$C$2:$C$126,BO$1)+SUBS('12-13 Teamsheets'!$S$2:$Z$126,$A190,'12-13 Teamsheets'!$C$2:$C$126,BO$1)+APPS('13-14 Teamsheets'!$H$2:$R$132,$A190,'13-14 Teamsheets'!$C$2:$C$132,BO$1)+SUBS('13-14 Teamsheets'!$S$2:$Z$132,$A190,'13-14 Teamsheets'!$C$2:$C$132,BO$1)+APPS('14-15 Teamsheets'!$H$2:$R$136,$A190,'14-15 Teamsheets'!$C$2:$C$136,BO$1)+SUBS('14-15 Teamsheets'!$S$2:$Z$136,$A190,'14-15 Teamsheets'!$C$2:$C$136,BO$1)</f>
        <v>0</v>
      </c>
      <c r="BY190" s="28">
        <f t="shared" si="55"/>
        <v>0</v>
      </c>
      <c r="BZ190" s="27" t="str">
        <f>(APPS('05-06 Teamsheets'!$H$2:$R$71,$A190) + APPS('06-07 Teamsheets'!$H$2:$R$83,$A190) +APPS('07-08 Teamsheets'!$H$2:$R$88,$A190) + APPS('08-09 Teamsheets'!$H$2:$R$92,$A190)+APPS('09-10 Teamsheets'!$H$2:$R$98,$A190)+APPS('10-11 Teamsheets'!$H$2:$R$107,$A190)+APPS('11-12 Teamsheets'!$H$2:$R$119,$A190)+APPS('12-13 Teamsheets'!$H$2:$R$126,$A190)+APPS('13-14 Teamsheets'!$H$2:$R$132,$A190)+APPS('14-15 Teamsheets'!$H$2:$R$136,$A190)) &amp; "(" &amp; (SUBS('05-06 Teamsheets'!$S$2:$W$71,$A190)+SUBS('06-07 Teamsheets'!$S$2:$Z$83,$A190)+SUBS('07-08 Teamsheets'!$S$2:$Z$88,$A190) +SUBS('08-09 Teamsheets'!$S$2:$Z$92,$A190)+SUBS('09-10 Teamsheets'!$S$2:$Z$98,$A190)+SUBS('10-11 Teamsheets'!$S$2:$Z$107,$A190)+SUBS('11-12 Teamsheets'!$S$2:$Z$119,$A190)+SUBS('12-13 Teamsheets'!$S$2:$Z$126,$A190)+SUBS('13-14 Teamsheets'!$S$2:$Z$132,$A190)+SUBS('14-15 Teamsheets'!$S$2:$Z$136,$A190)) &amp; ")"</f>
        <v>0(3)</v>
      </c>
      <c r="CA190" s="28">
        <f t="shared" si="56"/>
        <v>3</v>
      </c>
      <c r="CB190" s="71">
        <f>GOALS('05-06 Teamsheets'!$H$2:$W$71,$A190,'05-06 Teamsheets'!$C$2:$C$71,B$1)+GOALS('06-07 Teamsheets'!$H$2:$Z$83,$A190,'06-07 Teamsheets'!$C$2:$C$83,G$1)+GOALS('07-08 Teamsheets'!$H$2:$Z$88,$A190,'07-08 Teamsheets'!$C$2:$C$88,L$1)+GOALS('08-09 Teamsheets'!$H$2:$Z$92,$A190,'08-09 Teamsheets'!$C$2:$C$92,Q$1)+GOALS('09-10 Teamsheets'!$H$2:$Z$98,$A190,'09-10 Teamsheets'!$C$2:$C$98,Q$1)+GOALS('10-11 Teamsheets'!$H$2:$Z$107,$A190,'10-11 Teamsheets'!$C$2:$C$107,Q$1)+GOALS('11-12 Teamsheets'!$H$2:$Z$119,$A190,'11-12 Teamsheets'!$C$2:$C$119,Q$1)+GOALS('12-13 Teamsheets'!$H$2:$Z$126,$A190,'12-13 Teamsheets'!$C$2:$C$126,Q$1)+GOALS('13-14 Teamsheets'!$H$2:$Z$132,$A190,'13-14 Teamsheets'!$C$2:$C$132,Q$1)+GOALS('14-15 Teamsheets'!$H$2:$Z$136,$A190,'14-15 Teamsheets'!$C$2:$C$136,Q$1)</f>
        <v>0</v>
      </c>
      <c r="CC190" s="27">
        <f>GOALS('05-06 Teamsheets'!$H$2:$W$71,$A190,'05-06 Teamsheets'!$C$2:$C$71,V$1)+GOALS('05-06 Teamsheets'!$H$2:$W$71,$A190,'05-06 Teamsheets'!$C$2:$C$71,AA$1)+GOALS('06-07 Teamsheets'!$H$2:$Z$83,$A190,'06-07 Teamsheets'!$C$2:$C$83,AF$1)+GOALS('06-07 Teamsheets'!$H$2:$Z$83,$A190,'06-07 Teamsheets'!$C$2:$C$83,AK$1)+GOALS('07-08 Teamsheets'!$H$2:$Z$88,$A190,'07-08 Teamsheets'!$C$2:$C$88,AP$1)+GOALS('07-08 Teamsheets'!$H$2:$Z$88,$A190,'07-08 Teamsheets'!$C$2:$C$88,AU$1)+GOALS('07-08 Teamsheets'!$H$2:$Z$88,$A190,'07-08 Teamsheets'!$C$2:$C$88,AZ$1)+GOALS('11-12 Teamsheets'!$H$2:$Z$119,$A190,'11-12 Teamsheets'!$C$2:$C$119,AZ$1)+GOALS('12-13 Teamsheets'!$H$2:$Z$120,$A190,'12-13 Teamsheets'!$C$2:$C$120,AZ$1)+GOALS('13-14 Teamsheets'!$H$2:$Z$126,$A190,'13-14 Teamsheets'!$C$2:$C$126,AZ$1)+GOALS('14-15 Teamsheets'!$H$2:$Z$130,$A190,'14-15 Teamsheets'!$C$2:$C$130,AZ$1)+GOALS('08-09 Teamsheets'!$H$2:$Z$92,$A190,'08-09 Teamsheets'!$C$2:$C$92,BE$1)+GOALS('09-10 Teamsheets'!$H$2:$Z$98,$A190,'09-10 Teamsheets'!$C$2:$C$98,BE$1)+GOALS('10-11 Teamsheets'!$H$2:$Z$107,$A190,'10-11 Teamsheets'!$C$2:$C$107,BE$1)+GOALS('11-12 Teamsheets'!$H$2:$Z$119,$A190,'11-12 Teamsheets'!$C$2:$C$119,BE$1)+GOALS('12-13 Teamsheets'!$H$2:$Z$126,$A190,'12-13 Teamsheets'!$C$2:$C$126,BE$1)+GOALS('13-14 Teamsheets'!$H$2:$Z$132,$A190,'13-14 Teamsheets'!$C$2:$C$132,BE$1)+GOALS('14-15 Teamsheets'!$H$2:$Z$136,$A190,'14-15 Teamsheets'!$C$2:$C$136,BE$1)</f>
        <v>0</v>
      </c>
      <c r="CD190" s="27">
        <f>GOALS('07-08 Teamsheets'!$H$2:$Z$88,$A190,'07-08 Teamsheets'!$C$2:$C$88,BJ$1)
+GOALS('08-09 Teamsheets'!$H$2:$Z$92,$A190,'08-09 Teamsheets'!$C$2:$C$92,BJ$1)
+GOALS('09-10 Teamsheets'!$H$2:$Z$98,$A190,'09-10 Teamsheets'!$C$2:$C$98,BJ$1)
+GOALS('10-11 Teamsheets'!$H$2:$Z$107,$A190,'10-11 Teamsheets'!$C$2:$C$107,BJ$1)
+GOALS('11-12 Teamsheets'!$H$2:$Z$119,$A190,'11-12 Teamsheets'!$C$2:$C$119,BJ$1)
+GOALS('12-13 Teamsheets'!$H$2:$Z$124,$A190,'12-13 Teamsheets'!$C$2:$C$124,BJ$1)+GOALS('13-14 Teamsheets'!$H$2:$Z$130,$A190,'13-14 Teamsheets'!$C$2:$C$130,BJ$1)+GOALS('14-15 Teamsheets'!$H$2:$Z$134,$A190,'14-15 Teamsheets'!$C$2:$C$134,BJ$1)
+GOALS('07-08 Teamsheets'!$H$2:$Z$88,$A190,'07-08 Teamsheets'!$C$2:$C$88,BO$1)
+GOALS('08-09 Teamsheets'!$H$2:$Z$92,$A190,'08-09 Teamsheets'!$C$2:$C$92,BO$1)
+GOALS('09-10 Teamsheets'!$H$2:$Z$98,$A190,'09-10 Teamsheets'!$C$2:$C$98,BO$1)
+GOALS('10-11 Teamsheets'!$H$2:$Z$107,$A190,'10-11 Teamsheets'!$C$2:$C$107,BO$1)
+GOALS('11-12 Teamsheets'!$H$2:$Z$119,$A190,'11-12 Teamsheets'!$C$2:$C$119,BO$1)
+GOALS('12-13 Teamsheets'!$H$2:$Z$126,$A190,'12-13 Teamsheets'!$C$2:$C$126,BO$1)+GOALS('13-14 Teamsheets'!$H$2:$Z$132,$A190,'13-14 Teamsheets'!$C$2:$C$132,BO$1)+GOALS('14-15 Teamsheets'!$H$2:$Z$136,$A190,'14-15 Teamsheets'!$C$2:$C$136,BO$1)</f>
        <v>0</v>
      </c>
      <c r="CE190" s="28">
        <f t="shared" si="57"/>
        <v>0</v>
      </c>
      <c r="CF190" s="27" t="str">
        <f>(GOALS('05-06 Teamsheets'!$H$2:$R$71,$A190) +GOALS('06-07 Teamsheets'!$H$2:$R$83,$A190) +  GOALS('07-08 Teamsheets'!$H$2:$R$88,$A190) + GOALS('08-09 Teamsheets'!$H$2:$R$92,$A190)+GOALS('09-10 Teamsheets'!$H$2:$R$98,$A190)+GOALS('10-11 Teamsheets'!$H$2:$R$107,$A190)+GOALS('11-12 Teamsheets'!$H$2:$R$119,$A190)+GOALS('12-13 Teamsheets'!$H$2:$R$126,$A190)+GOALS('13-14 Teamsheets'!$H$2:$R$132,$A190)+GOALS('14-15 Teamsheets'!$H$2:$R$136,$A190)) &amp; "(" &amp; (GOALS('05-06 Teamsheets'!$S$2:$W$71,$A190)+GOALS('06-07 Teamsheets'!$S$2:$Z$83,$A190)+GOALS('07-08 Teamsheets'!$S$2:$Z$88,$A190)+GOALS('08-09 Teamsheets'!$S$2:$Z$92,$A190)+GOALS('09-10 Teamsheets'!$S$2:$Z$98,$A190)+GOALS('10-11 Teamsheets'!$S$2:$Z$107,$A190)+GOALS('11-12 Teamsheets'!$S$2:$Z$119,$A190)+GOALS('12-13 Teamsheets'!$S$2:$Z$126,$A190)+GOALS('13-14 Teamsheets'!$S$2:$Z$132,$A190)+GOALS('14-15 Teamsheets'!$S$2:$Z$136,$A190)) &amp; ")"</f>
        <v>0(0)</v>
      </c>
      <c r="CG190" s="28">
        <f t="shared" si="58"/>
        <v>0</v>
      </c>
      <c r="CH190" s="71">
        <f t="shared" si="60"/>
        <v>0</v>
      </c>
      <c r="CI190" s="83">
        <f t="shared" si="61"/>
        <v>0</v>
      </c>
      <c r="CJ190" s="77">
        <f t="shared" si="62"/>
        <v>0</v>
      </c>
      <c r="CK190" s="74" t="str">
        <f>(CARDS('05-06 Teamsheets'!$H$2:$W$71,$A190,$CX$2)+CARDS('06-07 Teamsheets'!$H$2:$Z$83,$A190,$CX$2)+CARDS('07-08 Teamsheets'!$H$2:$Z$88,$A190,$CX$2)+CARDS('08-09 Teamsheets'!$H$2:$Z$92,$A190,$CX$2)+CARDS('09-10 Teamsheets'!$H$2:$Z$98,$A190,$CX$2)+CARDS('10-11 Teamsheets'!$H$2:$Z$107,$A190,$CX$2)+CARDS('11-12 Teamsheets'!$H$2:$Z$119,$A190,$CX$2)+CARDS('12-13 Teamsheets'!$H$2:$Z$126,$A190,$CX$2)+CARDS('13-14 Teamsheets'!$H$2:$Z$130,$A190,$CX$2)) &amp; "(" &amp; (CARDS('05-06 Teamsheets'!$H$2:$W$71,$A190,$CX$3)+CARDS('06-07 Teamsheets'!$H$2:$Z$83,$A190,$CX$3)+CARDS('07-08 Teamsheets'!$H$2:$Z$88,$A190,$CX$3)+CARDS('08-09 Teamsheets'!$H$2:$Z$92,$A190,$CX$3)+CARDS('09-10 Teamsheets'!$H$2:$Z$98,$A190,$CX$3)+CARDS('10-11 Teamsheets'!$H$2:$Z$107,$A190,$CX$3)+CARDS('11-12 Teamsheets'!$H$2:$Z$119,$A190,$CX$3)+CARDS('13-14 Teamsheets'!$H$2:$Z$130,$A190,$CX$3)) &amp; ")"</f>
        <v>0(0)</v>
      </c>
      <c r="CL190" s="28">
        <f>SUM(F190,K190,P190,U190)</f>
        <v>43</v>
      </c>
      <c r="CM190" s="28">
        <f>SUM(Z190,AE190,AJ190,AO190,AT190,BI190,AY190,BN190,BS190,BD190)</f>
        <v>0</v>
      </c>
      <c r="CN190" s="77">
        <f>SUM(CL190:CM190)</f>
        <v>43</v>
      </c>
      <c r="CO190" s="28">
        <f>IF(AND(CN190&lt;&gt;0, CA190&lt;&gt;0),CN190/CA190,0)</f>
        <v>14.333333333333334</v>
      </c>
      <c r="CP190" s="28">
        <f>IF(CG190&lt;&gt;0,CG190/CA190,0)</f>
        <v>0</v>
      </c>
      <c r="CQ190" s="77">
        <f>IF(CG190&lt;&gt;0,CN190/CG190,0)</f>
        <v>0</v>
      </c>
      <c r="CS190" s="71">
        <f t="shared" si="48"/>
        <v>148</v>
      </c>
      <c r="CT190" s="83">
        <f t="shared" si="49"/>
        <v>182</v>
      </c>
      <c r="CU190" s="77">
        <f t="shared" si="50"/>
        <v>101</v>
      </c>
    </row>
    <row r="191" spans="1:102" x14ac:dyDescent="0.2">
      <c r="A191" s="112" t="s">
        <v>3272</v>
      </c>
      <c r="B191" s="27" t="s">
        <v>1635</v>
      </c>
      <c r="C191" s="27" t="s">
        <v>1635</v>
      </c>
      <c r="D191" s="27">
        <v>0</v>
      </c>
      <c r="E191" s="27" t="s">
        <v>1635</v>
      </c>
      <c r="F191" s="82">
        <v>0</v>
      </c>
      <c r="G191" s="27" t="s">
        <v>1635</v>
      </c>
      <c r="H191" s="27" t="s">
        <v>1635</v>
      </c>
      <c r="I191" s="27">
        <v>0</v>
      </c>
      <c r="J191" s="27" t="s">
        <v>1635</v>
      </c>
      <c r="K191" s="82">
        <v>0</v>
      </c>
      <c r="L191" s="27" t="s">
        <v>1635</v>
      </c>
      <c r="M191" s="27" t="s">
        <v>1635</v>
      </c>
      <c r="N191" s="27">
        <v>0</v>
      </c>
      <c r="O191" s="27" t="s">
        <v>1635</v>
      </c>
      <c r="P191" s="82">
        <v>0</v>
      </c>
      <c r="Q191" s="27" t="str">
        <f>(APPS('08-09 Teamsheets'!$H$2:$R$92,$A191,'08-09 Teamsheets'!$C$2:$C$92,Q$1)+APPS('09-10 Teamsheets'!$H$2:$R$98,$A191,'09-10 Teamsheets'!$C$2:$C$98,Q$1)+APPS('10-11 Teamsheets'!$H$2:$R$107,$A191,'10-11 Teamsheets'!$C$2:$C$107,Q$1)+APPS('11-12 Teamsheets'!$H$2:$R$119,$A191,'11-12 Teamsheets'!$C$2:$C$119,Q$1)+APPS('12-13 Teamsheets'!$H$2:$R$126,$A191,'12-13 Teamsheets'!$C$2:$C$126,Q$1)+APPS('13-14 Teamsheets'!$H$2:$R$132,$A191,'13-14 Teamsheets'!$C$2:$C$132,Q$1)+APPS('14-15 Teamsheets'!$H$2:$R$136,$A191,'14-15 Teamsheets'!$C$2:$C$136,Q$1)) &amp; "(" &amp; (SUBS('08-09 Teamsheets'!$S$2:$Z$92,$A191,'08-09 Teamsheets'!$C$2:$C$92,Q$1)+SUBS('09-10 Teamsheets'!$S$2:$Z$98,$A191,'09-10 Teamsheets'!$C$2:$C$98,Q$1)+SUBS('10-11 Teamsheets'!$S$2:$Z$107,$A191,'10-11 Teamsheets'!$C$2:$C$107,Q$1)+SUBS('11-12 Teamsheets'!$S$2:$Z$119,$A191,'11-12 Teamsheets'!$C$2:$C$119,Q$1)+SUBS('12-13 Teamsheets'!$S$2:$Z$126,$A191,'12-13 Teamsheets'!$C$2:$C$126,Q$1)+SUBS('13-14 Teamsheets'!$S$2:$Z$132,$A191,'13-14 Teamsheets'!$C$2:$C$132,Q$1)+SUBS('14-15 Teamsheets'!$S$2:$Z$136,$A191,'14-15 Teamsheets'!$C$2:$C$136,Q$1)) &amp; ")"</f>
        <v>5(30)</v>
      </c>
      <c r="R191" s="27" t="str">
        <f>(GOALS('08-09 Teamsheets'!$H$2:$R$92,$A191,'08-09 Teamsheets'!$C$2:$C$92,Q$1)+GOALS('09-10 Teamsheets'!$H$2:$R$98,$A191,'09-10 Teamsheets'!$C$2:$C$98,Q$1)+GOALS('10-11 Teamsheets'!$H$2:$R$107,$A191,'10-11 Teamsheets'!$C$2:$C$107,Q$1)+GOALS('11-12 Teamsheets'!$H$2:$R$119,$A191,'11-12 Teamsheets'!$C$2:$C$119,Q$1)+GOALS('12-13 Teamsheets'!$H$2:$R$126,$A191,'12-13 Teamsheets'!$C$2:$C$126,Q$1)+GOALS('13-14 Teamsheets'!$H$2:$R$132,$A191,'13-14 Teamsheets'!$C$2:$C$132,Q$1)+GOALS('14-15 Teamsheets'!$H$2:$R$136,$A191,'14-15 Teamsheets'!$C$2:$C$136,Q$1)) &amp; "(" &amp; (GOALS('08-09 Teamsheets'!$S$2:$Z$92,$A191,'08-09 Teamsheets'!$C$2:$C$92,Q$1)+GOALS('09-10 Teamsheets'!$S$2:$Z$98,$A191,'09-10 Teamsheets'!$C$2:$C$98,Q$1)+GOALS('10-11 Teamsheets'!$S$2:$Z$107,$A191,'10-11 Teamsheets'!$C$2:$C$107,Q$1)+GOALS('11-12 Teamsheets'!$S$2:$Z$119,$A191,'11-12 Teamsheets'!$C$2:$C$119,Q$1)+GOALS('12-13 Teamsheets'!$S$2:$Z$126,$A191,'12-13 Teamsheets'!$C$2:$C$126,Q$1)+GOALS('13-14 Teamsheets'!$S$2:$Z$132,$A191,'13-14 Teamsheets'!$C$2:$C$132,Q$1)+GOALS('14-15 Teamsheets'!$S$2:$Z$136,$A191,'14-15 Teamsheets'!$C$2:$C$136,Q$1)) &amp; ")"</f>
        <v>2(6)</v>
      </c>
      <c r="S191" s="27">
        <f>Clean_sheet('08-09 Teamsheets'!$C$2:$H$92,$A191,Q$1)+Clean_sheet('09-10 Teamsheets'!$C$2:$H$98,$A191,Q$1)+Clean_sheet('10-11 Teamsheets'!$C$2:$H$107,$A191,Q$1)+Clean_sheet('11-12 Teamsheets'!$C$2:$H$119,$A191,Q$1)+Clean_sheet('12-13 Teamsheets'!$C$2:$H$126,$A191,Q$1)+Clean_sheet('13-14 Teamsheets'!$C$2:$H$132,$A191,Q$1)+Clean_sheet('14-15 Teamsheets'!$C$2:$H$136,$A191,Q$1)</f>
        <v>0</v>
      </c>
      <c r="T191" s="27" t="str">
        <f>(CARDS('08-09 Teamsheets'!$H$2:$Z$92,$A191,$CX$2,'08-09 Teamsheets'!$C$2:$C$92,Q$1)+CARDS('09-10 Teamsheets'!$H$2:$Z$98,$A191,$CX$2,'09-10 Teamsheets'!$C$2:$C$98,Q$1)+CARDS('10-11 Teamsheets'!$H$2:$Z$107,$A191,$CX$2,'10-11 Teamsheets'!$C$2:$C$107,Q$1)+CARDS('11-12 Teamsheets'!$H$2:$Z$119,$A191,$CX$2,'11-12 Teamsheets'!$C$2:$C$119,Q$1)+CARDS('12-13 Teamsheets'!$H$2:$Z$126,$A191,$CX$2,'12-13 Teamsheets'!$C$2:$C$126,Q$1)+CARDS('13-14 Teamsheets'!$H$2:$Z$132,$A191,$CX$2,'13-14 Teamsheets'!$C$2:$C$132,Q$1)+CARDS('14-15 Teamsheets'!$H$2:$Z$136,$A191,$CX$2,'14-15 Teamsheets'!$C$2:$C$136,Q$1)) &amp; "(" &amp; (CARDS('08-09 Teamsheets'!$H$2:$Z$92,$A191,$CX$3,'08-09 Teamsheets'!$C$2:$C$92,Q$1)+CARDS('09-10 Teamsheets'!$H$2:$Z$98,$A191,$CX$3,'09-10 Teamsheets'!$C$2:$C$98,Q$1)+CARDS('10-11 Teamsheets'!$H$2:$Z$107,$A191,$CX$3,'10-11 Teamsheets'!$C$2:$C$107,Q$1)+CARDS('11-12 Teamsheets'!$H$2:$Z$119,$A191,$CX$3,'11-12 Teamsheets'!$C$2:$C$119,Q$1)+CARDS('12-13 Teamsheets'!$H$2:$Z$126,$A191,$CX$3,'12-13 Teamsheets'!$C$2:$C$126,Q$1)+CARDS('13-14 Teamsheets'!$H$2:$Z$132,$A191,$CX$3,'13-14 Teamsheets'!$C$2:$C$132,Q$1)+CARDS('14-15 Teamsheets'!$H$2:$Z$136,$A191,$CX$3,'14-15 Teamsheets'!$C$2:$C$136,Q$1)) &amp; ")"</f>
        <v>0(0)</v>
      </c>
      <c r="U191" s="82">
        <f>MINS_PLAYED('08-09 Teamsheets'!$H$2:$R$92,$A191,'08-09 Teamsheets'!$C$2:$C$92,Q$1)+MINS_PLAYED('09-10 Teamsheets'!$H$2:$R$98,$A191,'09-10 Teamsheets'!$C$2:$C$98,Q$1)+ MINS_AS_SUB('08-09 Teamsheets'!$S$2:$Z$92,$A191,'08-09 Teamsheets'!$C$2:$C$92,Q$1)+ MINS_AS_SUB('09-10 Teamsheets'!$S$2:$Z$98,$A191,'09-10 Teamsheets'!$C$2:$C$98,Q$1)+MINS_PLAYED('10-11 Teamsheets'!$H$2:$R$107,$A191,'10-11 Teamsheets'!$C$2:$C$107,Q$1)+MINS_AS_SUB('10-11 Teamsheets'!$S$2:$Z$107,$A191,'10-11 Teamsheets'!$C$2:$C$107,Q$1)+MINS_PLAYED('11-12 Teamsheets'!$H$2:$R$119,$A191,'11-12 Teamsheets'!$C$2:$C$119,Q$1)+MINS_AS_SUB('11-12 Teamsheets'!$S$2:$Z$119,$A191,'11-12 Teamsheets'!$C$2:$C$119,Q$1)+MINS_PLAYED('12-13 Teamsheets'!$H$2:$R$126,$A191,'12-13 Teamsheets'!$C$2:$C$126,Q$1)+MINS_AS_SUB('12-13 Teamsheets'!$S$2:$Z$126,$A191,'12-13 Teamsheets'!$C$2:$C$126,Q$1)+MINS_PLAYED('13-14 Teamsheets'!$H$2:$R$132,$A191,'13-14 Teamsheets'!$C$2:$C$132,Q$1)+MINS_AS_SUB('13-14 Teamsheets'!$S$2:$Z$132,$A191,'13-14 Teamsheets'!$C$2:$C$132,Q$1)+MINS_PLAYED('14-15 Teamsheets'!$H$2:$R$136,$A191,'14-15 Teamsheets'!$C$2:$C$136,Q$1)+MINS_AS_SUB('14-15 Teamsheets'!$S$2:$Z$136,$A191,'14-15 Teamsheets'!$C$2:$C$136,Q$1)</f>
        <v>934</v>
      </c>
      <c r="V191" s="27" t="s">
        <v>1635</v>
      </c>
      <c r="W191" s="27" t="s">
        <v>1635</v>
      </c>
      <c r="X191" s="27">
        <v>0</v>
      </c>
      <c r="Y191" s="27" t="s">
        <v>1635</v>
      </c>
      <c r="Z191" s="82">
        <v>0</v>
      </c>
      <c r="AA191" s="27" t="s">
        <v>1635</v>
      </c>
      <c r="AB191" s="27" t="s">
        <v>1635</v>
      </c>
      <c r="AC191" s="27">
        <v>0</v>
      </c>
      <c r="AD191" s="27" t="s">
        <v>1635</v>
      </c>
      <c r="AE191" s="82">
        <v>0</v>
      </c>
      <c r="AF191" s="27" t="s">
        <v>1635</v>
      </c>
      <c r="AG191" s="27" t="s">
        <v>1635</v>
      </c>
      <c r="AH191" s="27">
        <v>0</v>
      </c>
      <c r="AI191" s="27" t="s">
        <v>1635</v>
      </c>
      <c r="AJ191" s="82">
        <v>0</v>
      </c>
      <c r="AK191" s="27" t="s">
        <v>1635</v>
      </c>
      <c r="AL191" s="27" t="s">
        <v>1635</v>
      </c>
      <c r="AM191" s="27">
        <v>0</v>
      </c>
      <c r="AN191" s="27" t="s">
        <v>1635</v>
      </c>
      <c r="AO191" s="82">
        <v>0</v>
      </c>
      <c r="AP191" s="27" t="s">
        <v>1635</v>
      </c>
      <c r="AQ191" s="27" t="s">
        <v>1635</v>
      </c>
      <c r="AR191" s="27">
        <v>0</v>
      </c>
      <c r="AS191" s="27" t="s">
        <v>1635</v>
      </c>
      <c r="AT191" s="82">
        <v>0</v>
      </c>
      <c r="AU191" s="27" t="s">
        <v>1635</v>
      </c>
      <c r="AV191" s="27" t="s">
        <v>1635</v>
      </c>
      <c r="AW191" s="27">
        <v>0</v>
      </c>
      <c r="AX191" s="27" t="s">
        <v>1635</v>
      </c>
      <c r="AY191" s="82">
        <v>0</v>
      </c>
      <c r="AZ191" s="27" t="str">
        <f>(APPS('07-08 Teamsheets'!$H$2:$R$88,$A191,'07-08 Teamsheets'!$C$2:$C$88,AZ$1)+APPS('11-12 Teamsheets'!$H$2:$R$119,$A191,'11-12 Teamsheets'!$C$2:$C$119,AZ$1)+APPS('12-13 Teamsheets'!$H$2:$R$126,$A191,'12-13 Teamsheets'!$C$2:$C$126,AZ$1)+APPS('13-14 Teamsheets'!$H$2:$R$132,$A191,'13-14 Teamsheets'!$C$2:$C$132,AZ$1)+APPS('14-15 Teamsheets'!$H$2:$R$136,$A191,'14-15 Teamsheets'!$C$2:$C$136,AZ$1)) &amp; "(" &amp; (SUBS('07-08 Teamsheets'!$S$2:$Z$88,$A191,'07-08 Teamsheets'!$C$2:$C$88,AZ$1)+SUBS('11-12 Teamsheets'!$S$2:$Z$119,$A191,'11-12 Teamsheets'!$C$2:$C$119,AZ$1)+SUBS('12-13 Teamsheets'!$S$2:$Z$126,$A191,'12-13 Teamsheets'!$C$2:$C$126,AZ$1)+SUBS('13-14 Teamsheets'!$S$2:$Z$132,$A191,'13-14 Teamsheets'!$C$2:$C$132,AZ$1)+SUBS('14-15 Teamsheets'!$S$2:$Z$136,$A191,'14-15 Teamsheets'!$C$2:$C$136,AZ$1)) &amp; ")"</f>
        <v>1(0)</v>
      </c>
      <c r="BA191" s="27" t="str">
        <f>(GOALS('07-08 Teamsheets'!$H$2:$R$88,$A191,'07-08 Teamsheets'!$C$2:$C$88,AZ$1)+GOALS('11-12 Teamsheets'!$H$2:$R$119,$A191,'11-12 Teamsheets'!$C$2:$C$119,AZ$1)+GOALS('12-13 Teamsheets'!$H$2:$R$126,$A191,'12-13 Teamsheets'!$C$2:$C$126,AZ$1)+GOALS('13-14 Teamsheets'!$H$2:$R$132,$A191,'13-14 Teamsheets'!$C$2:$C$132,AZ$1)+GOALS('14-15 Teamsheets'!$H$2:$R$136,$A191,'14-15 Teamsheets'!$C$2:$C$136,AZ$1)) &amp; "(" &amp; (GOALS('07-08 Teamsheets'!$S$2:$Z$88,$A191,'07-08 Teamsheets'!$C$2:$C$88,AZ$1)+GOALS('11-12 Teamsheets'!$S$2:$Z$119,$A191,'11-12 Teamsheets'!$C$2:$C$119,AZ$1)+GOALS('12-13 Teamsheets'!$S$2:$Z$126,$A191,'12-13 Teamsheets'!$C$2:$C$126,AZ$1)+GOALS('13-14 Teamsheets'!$S$2:$Z$132,$A191,'13-14 Teamsheets'!$C$2:$C$132,AZ$1)+GOALS('14-15 Teamsheets'!$S$2:$Z$136,$A191,'14-15 Teamsheets'!$C$2:$C$136,AZ$1)) &amp; ")"</f>
        <v>0(0)</v>
      </c>
      <c r="BB191" s="27">
        <f>Clean_sheet('07-08 Teamsheets'!$C$2:$H$92,$A191,AZ$1)+Clean_sheet('11-12 Teamsheets'!$C$2:$H$119,$A191,AZ$1)+Clean_sheet('12-13 Teamsheets'!$C$2:$H$126,$A191,AZ$1)+Clean_sheet('13-14 Teamsheets'!$C$2:$H$132,$A191,AZ$1)+Clean_sheet('14-15 Teamsheets'!$C$2:$H$136,$A191,AZ$1)</f>
        <v>0</v>
      </c>
      <c r="BC191" s="27" t="str">
        <f>(CARDS('07-08 Teamsheets'!$H$2:$Z$88,$A191,$CX$2,'07-08 Teamsheets'!$C$2:$C$88,AZ$1)+CARDS('11-12 Teamsheets'!$H$2:$Z$119,$A191,$CX$2,'11-12 Teamsheets'!$C$2:$C$119,AZ$1)+CARDS('12-13 Teamsheets'!$H$2:$Z$126,$A191,$CX$2,'12-13 Teamsheets'!$C$2:$C$126,AZ$1)+CARDS('13-14 Teamsheets'!$H$2:$Z$132,$A191,$CX$2,'13-14 Teamsheets'!$C$2:$C$132,AZ$1)+CARDS('14-15 Teamsheets'!$H$2:$Z$136,$A191,$CX$2,'14-15 Teamsheets'!$C$2:$C$136,AZ$1)) &amp; "(" &amp; (CARDS('07-08 Teamsheets'!$H$2:$Z$88,$A191,$CX$3,'07-08 Teamsheets'!$C$2:$C$88,AZ$1)+CARDS('11-12 Teamsheets'!$H$2:$Z$119,$A191,$CX$3,'11-12 Teamsheets'!$C$2:$C$119,AZ$1)+CARDS('12-13 Teamsheets'!$H$2:$Z$126,$A191,$CX$3,'12-13 Teamsheets'!$C$2:$C$126,AZ$1)+CARDS('13-14 Teamsheets'!$H$2:$Z$132,$A191,$CX$3,'13-14 Teamsheets'!$C$2:$C$132,AZ$1)+CARDS('14-15 Teamsheets'!$H$2:$Z$136,$A191,$CX$3,'14-15 Teamsheets'!$C$2:$C$136,AZ$1)) &amp; ")"</f>
        <v>0(0)</v>
      </c>
      <c r="BD191" s="82">
        <f>MINS_PLAYED('07-08 Teamsheets'!$H$2:$R$88,$A191,'07-08 Teamsheets'!$C$2:$C$88,AZ$1)+MINS_PLAYED('11-12 Teamsheets'!$H$2:$R$119,$A191,'11-12 Teamsheets'!$C$2:$C$119,AZ$1)+MINS_PLAYED('12-13 Teamsheets'!$H$2:$R$126,$A191,'12-13 Teamsheets'!$C$2:$C$126,AZ$1)+MINS_PLAYED('13-14 Teamsheets'!$H$2:$R$132,$A191,'13-14 Teamsheets'!$C$2:$C$132,AZ$1)+MINS_PLAYED('14-15 Teamsheets'!$H$2:$R$136,$A191,'14-15 Teamsheets'!$C$2:$C$136,AZ$1)+MINS_AS_SUB('07-08 Teamsheets'!$S$2:$Z$88,$A191,'07-08 Teamsheets'!$C$2:$C$88,AZ$1)+MINS_AS_SUB('11-12 Teamsheets'!$S$2:$Z$119,$A191,'11-12 Teamsheets'!$C$2:$C$119,AZ$1)+MINS_AS_SUB('12-13 Teamsheets'!$S$2:$Z$126,$A191,'12-13 Teamsheets'!$C$2:$C$126,AZ$1)+MINS_AS_SUB('13-14 Teamsheets'!$S$2:$Z$132,$A191,'13-14 Teamsheets'!$C$2:$C$132,AZ$1)+MINS_AS_SUB('14-15 Teamsheets'!$S$2:$Z$136,$A191,'14-15 Teamsheets'!$C$2:$C$136,AZ$1)</f>
        <v>71</v>
      </c>
      <c r="BE191" s="27" t="str">
        <f>(APPS('08-09 Teamsheets'!$H$2:$R$92,$A191,'08-09 Teamsheets'!$C$2:$C$92,BE$1)+APPS('09-10 Teamsheets'!$H$2:$R$98,$A191,'09-10 Teamsheets'!$C$2:$C$98,BE$1)+APPS('10-11 Teamsheets'!$H$2:$R$107,$A191,'10-11 Teamsheets'!$C$2:$C$107,BE$1)+APPS('11-12 Teamsheets'!$H$2:$R$119,$A191,'11-12 Teamsheets'!$C$2:$C$119,BE$1)+APPS('12-13 Teamsheets'!$H$2:$R$126,$A191,'12-13 Teamsheets'!$C$2:$C$126,BE$1)+APPS('13-14 Teamsheets'!$H$2:$R$132,$A191,'13-14 Teamsheets'!$C$2:$C$132,BE$1)+APPS('14-15 Teamsheets'!$H$2:$R$136,$A191,'14-15 Teamsheets'!$C$2:$C$136,BE$1)) &amp; "(" &amp; (SUBS('08-09 Teamsheets'!$S$2:$Z$92,$A191,'08-09 Teamsheets'!$C$2:$C$92,BE$1)+SUBS('09-10 Teamsheets'!$S$2:$Z$98,$A191,'09-10 Teamsheets'!$C$2:$C$98,BE$1)+SUBS('10-11 Teamsheets'!$S$2:$Z$107,$A191,'10-11 Teamsheets'!$C$2:$C$107,BE$1)+SUBS('11-12 Teamsheets'!$S$2:$Z$119,$A191,'11-12 Teamsheets'!$C$2:$C$119,BE$1)+SUBS('12-13 Teamsheets'!$S$2:$Z$126,$A191,'12-13 Teamsheets'!$C$2:$C$126,BE$1)+SUBS('13-14 Teamsheets'!$S$2:$Z$132,$A191,'13-14 Teamsheets'!$C$2:$C$132,BE$1)+SUBS('14-15 Teamsheets'!$S$2:$Z$136,$A191,'14-15 Teamsheets'!$C$2:$C$136,BE$1)) &amp; ")"</f>
        <v>3(1)</v>
      </c>
      <c r="BF191" s="27" t="str">
        <f>(GOALS('08-09 Teamsheets'!$H$2:$R$92,$A191,'08-09 Teamsheets'!$C$2:$C$92,BE$1)+GOALS('09-10 Teamsheets'!$H$2:$R$98,$A191,'09-10 Teamsheets'!$C$2:$C$98,BE$1)+GOALS('10-11 Teamsheets'!$H$2:$R$107,$A191,'10-11 Teamsheets'!$C$2:$C$107,BE$1)+GOALS('11-12 Teamsheets'!$H$2:$R$119,$A191,'11-12 Teamsheets'!$C$2:$C$119,BE$1)+GOALS('12-13 Teamsheets'!$H$2:$R$126,$A191,'12-13 Teamsheets'!$C$2:$C$126,BE$1)+GOALS('13-14 Teamsheets'!$H$2:$R$132,$A191,'13-14 Teamsheets'!$C$2:$C$132,BE$1)+GOALS('14-15 Teamsheets'!$H$2:$R$136,$A191,'14-15 Teamsheets'!$C$2:$C$136,BE$1)) &amp; "(" &amp; (GOALS('08-09 Teamsheets'!$S$2:$Z$92,$A191,'08-09 Teamsheets'!$C$2:$C$92,BE$1)+GOALS('09-10 Teamsheets'!$S$2:$Z$98,$A191,'09-10 Teamsheets'!$C$2:$C$98,BE$1)+GOALS('10-11 Teamsheets'!$S$2:$Z$107,$A191,'10-11 Teamsheets'!$C$2:$C$107,BE$1)+GOALS('11-12 Teamsheets'!$S$2:$Z$119,$A191,'11-12 Teamsheets'!$C$2:$C$119,BE$1)+GOALS('12-13 Teamsheets'!$S$2:$Z$126,$A191,'12-13 Teamsheets'!$C$2:$C$126,BE$1)+GOALS('13-14 Teamsheets'!$S$2:$Z$132,$A191,'13-14 Teamsheets'!$C$2:$C$132,BE$1)+GOALS('14-15 Teamsheets'!$S$2:$Z$136,$A191,'14-15 Teamsheets'!$C$2:$C$136,BE$1)) &amp; ")"</f>
        <v>0(0)</v>
      </c>
      <c r="BG191" s="27">
        <f>Clean_sheet('08-09 Teamsheets'!$C$2:$H$92,$A191,BE$1)+Clean_sheet('09-10 Teamsheets'!$C$2:$H$98,$A191,BE$1)+Clean_sheet('10-11 Teamsheets'!$C$2:$H$107,$A191,BE$1)+Clean_sheet('11-12 Teamsheets'!$C$2:$H$119,$A191,BE$1)+Clean_sheet('12-13 Teamsheets'!$C$2:$H$126,$A191,BE$1)+Clean_sheet('13-14 Teamsheets'!$C$2:$H$132,$A191,BE$1)+Clean_sheet('14-15 Teamsheets'!$C$2:$H$136,$A191,BE$1)</f>
        <v>0</v>
      </c>
      <c r="BH191" s="27" t="str">
        <f>(CARDS('08-09 Teamsheets'!$H$2:$Z$92,$A191,$CX$2,'08-09 Teamsheets'!$C$2:$C$92,BE$1)+CARDS('09-10 Teamsheets'!$H$2:$Z$98,$A191,$CX$2,'09-10 Teamsheets'!$C$2:$C$98,BE$1)+CARDS('10-11 Teamsheets'!$H$2:$Z$107,$A191,$CX$2,'10-11 Teamsheets'!$C$2:$C$107,BE$1)+CARDS('11-12 Teamsheets'!$H$2:$Z$119,$A191,$CX$2,'11-12 Teamsheets'!$C$2:$C$119,BE$1)+CARDS('12-13 Teamsheets'!$H$2:$Z$126,$A191,$CX$2,'12-13 Teamsheets'!$C$2:$C$126,BE$1)+CARDS('13-14 Teamsheets'!$H$2:$Z$132,$A191,$CX$2,'13-14 Teamsheets'!$C$2:$C$132,BE$1)+CARDS('14-15 Teamsheets'!$H$2:$Z$136,$A191,$CX$2,'14-15 Teamsheets'!$C$2:$C$136,BE$1)) &amp; "(" &amp; (CARDS('08-09 Teamsheets'!$H$2:$Z$92,$A191,$CX$3,'08-09 Teamsheets'!$C$2:$C$92,BE$1)+CARDS('09-10 Teamsheets'!$H$2:$Z$98,$A191,$CX$3,'09-10 Teamsheets'!$C$2:$C$98,BE$1)+CARDS('10-11 Teamsheets'!$H$2:$Z$107,$A191,$CX$3,'10-11 Teamsheets'!$C$2:$C$107,BE$1)+CARDS('11-12 Teamsheets'!$H$2:$Z$119,$A191,$CX$3,'11-12 Teamsheets'!$C$2:$C$119,BE$1)+CARDS('12-13 Teamsheets'!$H$2:$Z$126,$A191,$CX$3,'12-13 Teamsheets'!$C$2:$C$126,BE$1)+CARDS('13-14 Teamsheets'!$H$2:$Z$132,$A191,$CX$3,'13-14 Teamsheets'!$C$2:$C$132,BE$1)+CARDS('14-15 Teamsheets'!$H$2:$Z$136,$A191,$CX$3,'14-15 Teamsheets'!$C$2:$C$136,BE$1)) &amp; ")"</f>
        <v>0(0)</v>
      </c>
      <c r="BI191" s="82">
        <f>MINS_PLAYED('08-09 Teamsheets'!$H$2:$R$92,$A191,'08-09 Teamsheets'!$C$2:$C$92,BE$1)+MINS_PLAYED('09-10 Teamsheets'!$H$2:$R$98,$A191,'09-10 Teamsheets'!$C$2:$C$98,BE$1)+ MINS_AS_SUB('08-09 Teamsheets'!$S$2:$Z$92,$A191,'08-09 Teamsheets'!$C$2:$C$92,BE$1)+ MINS_AS_SUB('09-10 Teamsheets'!$S$2:$Z$98,$A191,'09-10 Teamsheets'!$C$2:$C$98,BE$1)+MINS_PLAYED('10-11 Teamsheets'!$H$2:$R$107,$A191,'10-11 Teamsheets'!$C$2:$C$107,BE$1)+MINS_AS_SUB('10-11 Teamsheets'!$S$2:$Z$107,$A191,'10-11 Teamsheets'!$C$2:$C$107,BE$1)+MINS_PLAYED('11-12 Teamsheets'!$H$2:$R$119,$A191,'11-12 Teamsheets'!$C$2:$C$119,BE$1)+MINS_AS_SUB('11-12 Teamsheets'!$S$2:$Z$119,$A191,'11-12 Teamsheets'!$C$2:$C$119,BE$1)+MINS_PLAYED('12-13 Teamsheets'!$H$2:$R$126,$A191,'12-13 Teamsheets'!$C$2:$C$126,BE$1)+MINS_AS_SUB('12-13 Teamsheets'!$S$2:$Z$126,$A191,'12-13 Teamsheets'!$C$2:$C$126,BE$1)+MINS_PLAYED('13-14 Teamsheets'!$H$2:$R$132,$A191,'13-14 Teamsheets'!$C$2:$C$132,BE$1)+MINS_AS_SUB('13-14 Teamsheets'!$S$2:$Z$132,$A191,'13-14 Teamsheets'!$C$2:$C$132,BE$1)+MINS_PLAYED('14-15 Teamsheets'!$H$2:$R$136,$A191,'14-15 Teamsheets'!$C$2:$C$136,BE$1)+MINS_AS_SUB('14-15 Teamsheets'!$S$2:$Z$136,$A191,'14-15 Teamsheets'!$C$2:$C$136,BE$1)</f>
        <v>206</v>
      </c>
      <c r="BJ191" s="27" t="str">
        <f>(APPS('07-08 Teamsheets'!$H$2:$R$88,$A191,'07-08 Teamsheets'!$C$2:$C$88,BJ$1)+APPS('08-09 Teamsheets'!$H$2:$R$92,$A191,'08-09 Teamsheets'!$C$2:$C$92,BJ$1)+APPS('09-10 Teamsheets'!$H$2:$R$98,$A191,'09-10 Teamsheets'!$C$2:$C$98,BJ$1)+APPS('10-11 Teamsheets'!$H$2:$R$106,$A191,'10-11 Teamsheets'!$C$2:$C$106,BJ$1)+APPS('11-12 Teamsheets'!$H$2:$R$119,$A191,'11-12 Teamsheets'!$C$2:$C$119,BJ$1)+APPS('12-13 Teamsheets'!$H$2:$R$126,$A191,'12-13 Teamsheets'!$C$2:$C$126,BJ$1)+APPS('13-14 Teamsheets'!$H$2:$R$132,$A191,'13-14 Teamsheets'!$C$2:$C$132,BJ$1)+APPS('14-15 Teamsheets'!$H$2:$R$136,$A191,'14-15 Teamsheets'!$C$2:$C$136,BJ$1)) &amp; "(" &amp; (SUBS('07-08 Teamsheets'!$S$2:$Z$88,$A191,'07-08 Teamsheets'!$C$2:$C$88,BJ$1)+SUBS('08-09 Teamsheets'!$S$2:$Z$92,$A191,'08-09 Teamsheets'!$C$2:$C$92,BJ$1)+SUBS('09-10 Teamsheets'!$S$2:$Z$98,$A191,'09-10 Teamsheets'!$C$2:$C$98,BJ$1)+SUBS('10-11 Teamsheets'!$S$2:$Z$106,$A191,'10-11 Teamsheets'!$C$2:$C$106,BJ$1)+SUBS('11-12 Teamsheets'!$S$2:$Z$119,$A191,'11-12 Teamsheets'!$C$2:$C$119,BJ$1)+SUBS('12-13 Teamsheets'!$S$2:$Z$126,$A191,'12-13 Teamsheets'!$C$2:$C$126,BJ$1)+SUBS('13-14 Teamsheets'!$S$2:$Z$132,$A191,'13-14 Teamsheets'!$C$2:$C$132,BJ$1)+SUBS('14-15 Teamsheets'!$S$2:$Z$136,$A191,'14-15 Teamsheets'!$C$2:$C$136,BJ$1)) &amp; ")"</f>
        <v>1(5)</v>
      </c>
      <c r="BK191" s="27" t="str">
        <f>(GOALS('07-08 Teamsheets'!$H$2:$R$88,$A191,'07-08 Teamsheets'!$C$2:$C$88,BJ$1)+GOALS('08-09 Teamsheets'!$H$2:$R$92,$A191,'08-09 Teamsheets'!$C$2:$C$92,BJ$1)+GOALS('09-10 Teamsheets'!$H$2:$R$98,$A191,'09-10 Teamsheets'!$C$2:$C$98,BJ$1)+GOALS('10-11 Teamsheets'!$H$2:$R$106,$A191,'10-11 Teamsheets'!$C$2:$C$106,BJ$1)+GOALS('11-12 Teamsheets'!$H$2:$R$119,$A191,'11-12 Teamsheets'!$C$2:$C$119,BJ$1)+GOALS('12-13 Teamsheets'!$H$2:$R$126,$A191,'12-13 Teamsheets'!$C$2:$C$126,BJ$1)+GOALS('13-14 Teamsheets'!$H$2:$R$132,$A191,'13-14 Teamsheets'!$C$2:$C$132,BJ$1)+GOALS('14-15 Teamsheets'!$H$2:$R$136,$A191,'14-15 Teamsheets'!$C$2:$C$136,BJ$1)) &amp; "(" &amp; (GOALS('07-08 Teamsheets'!$S$2:$Z$88,$A191,'07-08 Teamsheets'!$C$2:$C$88,BJ$1)+GOALS('08-09 Teamsheets'!$S$2:$Z$92,$A191,'08-09 Teamsheets'!$C$2:$C$92,BJ$1)+GOALS('09-10 Teamsheets'!$S$2:$Z$98,$A191,'09-10 Teamsheets'!$C$2:$C$98,BJ$1)+GOALS('10-11 Teamsheets'!$S$2:$Z$106,$A191,'10-11 Teamsheets'!$C$2:$C$106,BJ$1)+GOALS('11-12 Teamsheets'!$S$2:$Z$119,$A191,'11-12 Teamsheets'!$C$2:$C$119,BJ$1)+GOALS('12-13 Teamsheets'!$S$2:$Z$126,$A191,'12-13 Teamsheets'!$C$2:$C$126,BJ$1)+GOALS('13-14 Teamsheets'!$S$2:$Z$132,$A191,'13-14 Teamsheets'!$C$2:$C$132,BJ$1)+GOALS('14-15 Teamsheets'!$S$2:$Z$136,$A191,'14-15 Teamsheets'!$C$2:$C$136,BJ$1)) &amp; ")"</f>
        <v>1(2)</v>
      </c>
      <c r="BL191" s="27">
        <f>Clean_sheet('07-08 Teamsheets'!$C$2:$H$92,$A191,BJ$1)+Clean_sheet('08-09 Teamsheets'!$C$2:$H$92,$A191,BJ$1)+Clean_sheet('09-10 Teamsheets'!$C$2:$H$98,$A191,BJ$1)+Clean_sheet('10-11 Teamsheets'!$C$2:$H$106,$A191,BJ$1)+Clean_sheet('11-12 Teamsheets'!$C$2:$H$119,$A191,BJ$1)+Clean_sheet('12-13 Teamsheets'!$C$2:$H$126,$A191,BJ$1)+Clean_sheet('13-14 Teamsheets'!$C$2:$H$132,$A191,BJ$1)+Clean_sheet('14-15 Teamsheets'!$C$2:$H$136,$A191,BJ$1)</f>
        <v>0</v>
      </c>
      <c r="BM191" s="27" t="str">
        <f>(CARDS('07-08 Teamsheets'!$H$2:$Z$88,$A191,$CX$2,'07-08 Teamsheets'!$C$2:$C$88,BJ$1)+CARDS('08-09 Teamsheets'!$H$2:$Z$92,$A191,$CX$2,'08-09 Teamsheets'!$C$2:$C$92,BJ$1)+CARDS('09-10 Teamsheets'!$H$2:$Z$98,$A191,$CX$2,'09-10 Teamsheets'!$C$2:$C$98,BJ$1)+CARDS('10-11 Teamsheets'!$H$2:$Z$106,$A191,$CX$2,'10-11 Teamsheets'!$C$2:$C$106,BJ$1)+CARDS('11-12 Teamsheets'!$H$2:$Z$119,$A191,$CX$2,'11-12 Teamsheets'!$C$2:$C$119,BJ$1)+CARDS('12-13 Teamsheets'!$H$2:$Z$126,$A191,$CX$2,'12-13 Teamsheets'!$C$2:$C$126,BJ$1)+CARDS('13-14 Teamsheets'!$H$2:$Z$132,$A191,$CX$2,'13-14 Teamsheets'!$C$2:$C$132,BJ$1)+CARDS('14-15 Teamsheets'!$H$2:$Z$136,$A191,$CX$2,'14-15 Teamsheets'!$C$2:$C$136,BJ$1)) &amp; "(" &amp; (CARDS('07-08 Teamsheets'!$H$2:$Z$88,$A191,$CX$3,'07-08 Teamsheets'!$C$2:$C$88,BJ$1)+CARDS('08-09 Teamsheets'!$H$2:$Z$92,$A191,$CX$3,'08-09 Teamsheets'!$C$2:$C$92,BJ$1)+CARDS('09-10 Teamsheets'!$H$2:$Z$98,$A191,$CX$3,'09-10 Teamsheets'!$C$2:$C$98,BJ$1)+CARDS('10-11 Teamsheets'!$H$2:$Z$106,$A191,$CX$3,'10-11 Teamsheets'!$C$2:$C$106,BJ$1)+CARDS('11-12 Teamsheets'!$H$2:$Z$119,$A191,$CX$3,'11-12 Teamsheets'!$C$2:$C$119,BJ$1)+CARDS('12-13 Teamsheets'!$H$2:$Z$126,$A191,$CX$3,'12-13 Teamsheets'!$C$2:$C$126,BJ$1)+CARDS('13-14 Teamsheets'!$H$2:$Z$132,$A191,$CX$3,'13-14 Teamsheets'!$C$2:$C$132,BJ$1)+CARDS('14-15 Teamsheets'!$H$2:$Z$136,$A191,$CX$3,'14-15 Teamsheets'!$C$2:$C$136,BJ$1)) &amp; ")"</f>
        <v>0(0)</v>
      </c>
      <c r="BN191" s="82">
        <f>MINS_PLAYED('07-08 Teamsheets'!$H$2:$R$88,$A191,'07-08 Teamsheets'!$C$2:$C$88,BJ$1)+MINS_PLAYED('08-09 Teamsheets'!$H$2:$R$92,$A191,'08-09 Teamsheets'!$C$2:$C$92,BJ$1)+MINS_PLAYED('09-10 Teamsheets'!$H$2:$R$98,$A191,'09-10 Teamsheets'!$C$2:$C$98,BJ$1)+MINS_PLAYED('10-11 Teamsheets'!$H$2:$R$106,$A191,'10-11 Teamsheets'!$C$2:$C$106,BJ$1)+MINS_PLAYED('11-12 Teamsheets'!$H$2:$R$119,$A191,'11-12 Teamsheets'!$C$2:$C$119,BJ$1)+MINS_PLAYED('12-13 Teamsheets'!$H$2:$R$126,$A191,'12-13 Teamsheets'!$C$2:$C$126,BJ$1)+MINS_PLAYED('13-14 Teamsheets'!$H$2:$R$132,$A191,'13-14 Teamsheets'!$C$2:$C$132,BJ$1)+MINS_PLAYED('14-15 Teamsheets'!$H$2:$R$136,$A191,'14-15 Teamsheets'!$C$2:$C$136,BJ$1)+MINS_AS_SUB('07-08 Teamsheets'!$S$2:$Z$88,$A191,'07-08 Teamsheets'!$C$2:$C$88,BJ$1)+MINS_AS_SUB('08-09 Teamsheets'!$S$2:$Z$92,$A191,'08-09 Teamsheets'!$C$2:$C$92,BJ$1)+MINS_AS_SUB('09-10 Teamsheets'!$S$2:$Z$98,$A191,'09-10 Teamsheets'!$C$2:$C$98,BJ$1)+MINS_AS_SUB('10-11 Teamsheets'!$S$2:$Z$106,$A191,'10-11 Teamsheets'!$C$2:$C$106,BJ$1)+MINS_AS_SUB('11-12 Teamsheets'!$S$2:$Z$119,$A191,'11-12 Teamsheets'!$C$2:$C$119,BJ$1)+MINS_AS_SUB('12-13 Teamsheets'!$S$2:$Z$126,$A191,'12-13 Teamsheets'!$C$2:$C$126,BJ$1)+MINS_AS_SUB('13-14 Teamsheets'!$S$2:$Z$132,$A191,'13-14 Teamsheets'!$C$2:$C$132,BJ$1)+MINS_AS_SUB('14-15 Teamsheets'!$S$2:$Z$136,$A191,'14-15 Teamsheets'!$C$2:$C$136,BJ$1)</f>
        <v>132</v>
      </c>
      <c r="BO191" s="27" t="str">
        <f>(APPS('07-08 Teamsheets'!$H$2:$R$88,$A191,'07-08 Teamsheets'!$C$2:$C$88,BO$1)+APPS('08-09 Teamsheets'!$H$2:$R$92,$A191,'08-09 Teamsheets'!$C$2:$C$92,BO$1)+APPS('09-10 Teamsheets'!$H$2:$R$98,$A191,'09-10 Teamsheets'!$C$2:$C$98,BO$1)+APPS('10-11 Teamsheets'!$H$2:$R$106,$A191,'10-11 Teamsheets'!$C$2:$C$106,BO$1)+APPS('11-12 Teamsheets'!$H$2:$R$119,$A191,'11-12 Teamsheets'!$C$2:$C$119,BO$1)+APPS('12-13 Teamsheets'!$H$2:$R$126,$A191,'12-13 Teamsheets'!$C$2:$C$126,BO$1)+APPS('13-14 Teamsheets'!$H$2:$R$132,$A191,'13-14 Teamsheets'!$C$2:$C$132,BO$1)+APPS('14-15 Teamsheets'!$H$2:$R$136,$A191,'14-15 Teamsheets'!$C$2:$C$136,BO$1)) &amp; "(" &amp; (SUBS('07-08 Teamsheets'!$S$2:$Z$88,$A191,'07-08 Teamsheets'!$C$2:$C$88,BO$1)+SUBS('08-09 Teamsheets'!$S$2:$Z$92,$A191,'08-09 Teamsheets'!$C$2:$C$92,BO$1)+SUBS('09-10 Teamsheets'!$S$2:$Z$98,$A191,'09-10 Teamsheets'!$C$2:$C$98,BO$1)+SUBS('10-11 Teamsheets'!$S$2:$Z$106,$A191,'10-11 Teamsheets'!$C$2:$C$106,BO$1)+SUBS('11-12 Teamsheets'!$S$2:$Z$119,$A191,'11-12 Teamsheets'!$C$2:$C$119,BO$1)+SUBS('12-13 Teamsheets'!$S$2:$Z$126,$A191,'12-13 Teamsheets'!$C$2:$C$126,BO$1)+SUBS('13-14 Teamsheets'!$S$2:$Z$132,$A191,'13-14 Teamsheets'!$C$2:$C$132,BO$1)+SUBS('14-15 Teamsheets'!$S$2:$Z$136,$A191,'14-15 Teamsheets'!$C$2:$C$136,BO$1)) &amp; ")"</f>
        <v>0(3)</v>
      </c>
      <c r="BP191" s="27" t="str">
        <f>(GOALS('07-08 Teamsheets'!$H$2:$R$88,$A191,'07-08 Teamsheets'!$C$2:$C$88,BO$1)+GOALS('08-09 Teamsheets'!$H$2:$R$92,$A191,'08-09 Teamsheets'!$C$2:$C$92,BO$1)+GOALS('09-10 Teamsheets'!$H$2:$R$98,$A191,'09-10 Teamsheets'!$C$2:$C$98,BO$1)+GOALS('10-11 Teamsheets'!$H$2:$R$106,$A191,'10-11 Teamsheets'!$C$2:$C$106,BO$1)+GOALS('11-12 Teamsheets'!$H$2:$R$119,$A191,'11-12 Teamsheets'!$C$2:$C$119,BO$1)+GOALS('12-13 Teamsheets'!$H$2:$R$126,$A191,'12-13 Teamsheets'!$C$2:$C$126,BO$1)+GOALS('13-14 Teamsheets'!$H$2:$R$132,$A191,'13-14 Teamsheets'!$C$2:$C$132,BO$1)+GOALS('14-15 Teamsheets'!$H$2:$R$136,$A191,'14-15 Teamsheets'!$C$2:$C$136,BO$1)) &amp; "(" &amp; (GOALS('07-08 Teamsheets'!$S$2:$Z$88,$A191,'07-08 Teamsheets'!$C$2:$C$88,BO$1)+GOALS('08-09 Teamsheets'!$S$2:$Z$92,$A191,'08-09 Teamsheets'!$C$2:$C$92,BO$1)+GOALS('09-10 Teamsheets'!$S$2:$Z$98,$A191,'09-10 Teamsheets'!$C$2:$C$98,BO$1)+GOALS('10-11 Teamsheets'!$S$2:$Z$106,$A191,'10-11 Teamsheets'!$C$2:$C$106,BO$1)+GOALS('11-12 Teamsheets'!$S$2:$Z$119,$A191,'11-12 Teamsheets'!$C$2:$C$119,BO$1)+GOALS('12-13 Teamsheets'!$S$2:$Z$126,$A191,'12-13 Teamsheets'!$C$2:$C$126,BO$1)+GOALS('13-14 Teamsheets'!$S$2:$Z$132,$A191,'13-14 Teamsheets'!$C$2:$C$132,BO$1)+GOALS('14-15 Teamsheets'!$S$2:$Z$136,$A191,'14-15 Teamsheets'!$C$2:$C$136,BO$1)) &amp; ")"</f>
        <v>0(1)</v>
      </c>
      <c r="BQ191" s="27">
        <f>Clean_sheet('07-08 Teamsheets'!$C$2:$H$92,$A191,BO$1)+Clean_sheet('08-09 Teamsheets'!$C$2:$H$92,$A191,BO$1)+Clean_sheet('09-10 Teamsheets'!$C$2:$H$98,$A191,BO$1)+Clean_sheet('10-11 Teamsheets'!$C$2:$H$106,$A191,BO$1)+Clean_sheet('11-12 Teamsheets'!$C$2:$H$119,$A191,BO$1)+Clean_sheet('12-13 Teamsheets'!$C$2:$H$126,$A191,BO$1)+Clean_sheet('13-14 Teamsheets'!$C$2:$H$132,$A191,BO$1)+Clean_sheet('14-15 Teamsheets'!$C$2:$H$136,$A191,BO$1)</f>
        <v>0</v>
      </c>
      <c r="BR191" s="27" t="str">
        <f>(CARDS('07-08 Teamsheets'!$H$2:$Z$88,$A191,$CX$2,'07-08 Teamsheets'!$C$2:$C$88,BO$1)+CARDS('08-09 Teamsheets'!$H$2:$Z$92,$A191,$CX$2,'08-09 Teamsheets'!$C$2:$C$92,BO$1)+CARDS('09-10 Teamsheets'!$H$2:$Z$98,$A191,$CX$2,'09-10 Teamsheets'!$C$2:$C$98,BO$1)+CARDS('10-11 Teamsheets'!$H$2:$Z$106,$A191,$CX$2,'10-11 Teamsheets'!$C$2:$C$106,BO$1)+CARDS('11-12 Teamsheets'!$H$2:$Z$119,$A191,$CX$2,'11-12 Teamsheets'!$C$2:$C$119,BO$1)+CARDS('12-13 Teamsheets'!$H$2:$Z$126,$A191,$CX$2,'12-13 Teamsheets'!$C$2:$C$126,BO$1)+CARDS('13-14 Teamsheets'!$H$2:$Z$132,$A191,$CX$2,'13-14 Teamsheets'!$C$2:$C$132,BO$1)+CARDS('14-15 Teamsheets'!$H$2:$Z$136,$A191,$CX$2,'14-15 Teamsheets'!$C$2:$C$136,BO$1)) &amp; "(" &amp; (CARDS('07-08 Teamsheets'!$H$2:$Z$88,$A191,$CX$3,'07-08 Teamsheets'!$C$2:$C$88,BO$1)+CARDS('08-09 Teamsheets'!$H$2:$Z$92,$A191,$CX$3,'08-09 Teamsheets'!$C$2:$C$92,BO$1)+CARDS('09-10 Teamsheets'!$H$2:$Z$98,$A191,$CX$3,'09-10 Teamsheets'!$C$2:$C$98,BO$1)+CARDS('10-11 Teamsheets'!$H$2:$Z$106,$A191,$CX$3,'10-11 Teamsheets'!$C$2:$C$106,BO$1)+CARDS('11-12 Teamsheets'!$H$2:$Z$119,$A191,$CX$3,'11-12 Teamsheets'!$C$2:$C$119,BO$1)+CARDS('12-13 Teamsheets'!$H$2:$Z$126,$A191,$CX$3,'12-13 Teamsheets'!$C$2:$C$126,BO$1)+CARDS('13-14 Teamsheets'!$H$2:$Z$132,$A191,$CX$3,'13-14 Teamsheets'!$C$2:$C$132,BO$1)+CARDS('14-15 Teamsheets'!$H$2:$Z$136,$A191,$CX$3,'14-15 Teamsheets'!$C$2:$C$136,BO$1)) &amp; ")"</f>
        <v>0(0)</v>
      </c>
      <c r="BS191" s="82">
        <f>MINS_PLAYED('07-08 Teamsheets'!$H$2:$R$88,$A191,'07-08 Teamsheets'!$C$2:$C$88,BO$1)+MINS_PLAYED('08-09 Teamsheets'!$H$2:$R$92,$A191,'08-09 Teamsheets'!$C$2:$C$92,BO$1)+MINS_PLAYED('09-10 Teamsheets'!$H$2:$R$98,$A191,'09-10 Teamsheets'!$C$2:$C$98,BO$1)+MINS_PLAYED('10-11 Teamsheets'!$H$2:$R$106,$A191,'10-11 Teamsheets'!$C$2:$C$106,BO$1)+MINS_PLAYED('11-12 Teamsheets'!$H$2:$R$119,$A191,'11-12 Teamsheets'!$C$2:$C$119,BO$1)+MINS_PLAYED('12-13 Teamsheets'!$H$2:$R$126,$A191,'12-13 Teamsheets'!$C$2:$C$126,BO$1)+MINS_PLAYED('13-14 Teamsheets'!$H$2:$R$132,$A191,'13-14 Teamsheets'!$C$2:$C$132,BO$1)+MINS_PLAYED('14-15 Teamsheets'!$H$2:$R$136,$A191,'14-15 Teamsheets'!$C$2:$C$136,BO$1)+MINS_AS_SUB('07-08 Teamsheets'!$S$2:$Z$88,$A191,'07-08 Teamsheets'!$C$2:$C$88,BO$1)+MINS_AS_SUB('08-09 Teamsheets'!$S$2:$Z$92,$A191,'08-09 Teamsheets'!$C$2:$C$92,BO$1)+MINS_AS_SUB('09-10 Teamsheets'!$S$2:$Z$98,$A191,'09-10 Teamsheets'!$C$2:$C$98,BO$1)+MINS_AS_SUB('10-11 Teamsheets'!$S$2:$Z$106,$A191,'10-11 Teamsheets'!$C$2:$C$106,BO$1)+MINS_AS_SUB('11-12 Teamsheets'!$S$2:$Z$119,$A191,'11-12 Teamsheets'!$C$2:$C$119,BO$1)+MINS_AS_SUB('12-13 Teamsheets'!$S$2:$Z$126,$A191,'12-13 Teamsheets'!$C$2:$C$126,BO$1)+MINS_AS_SUB('13-14 Teamsheets'!$S$2:$Z$132,$A191,'13-14 Teamsheets'!$C$2:$C$132,BO$1)+MINS_AS_SUB('14-15 Teamsheets'!$S$2:$Z$136,$A191,'14-15 Teamsheets'!$C$2:$C$136,BO$1)</f>
        <v>65</v>
      </c>
      <c r="BT191" s="71">
        <f>APPS('05-06 Teamsheets'!$H$2:$R$71,$A191,'05-06 Teamsheets'!$C$2:$C$71,B$1)+SUBS('05-06 Teamsheets'!$S$2:$W$71,$A191,'05-06 Teamsheets'!$C$2:$C$71,B$1)+APPS('06-07 Teamsheets'!$H$2:$R$83,$A191,'06-07 Teamsheets'!$C$2:$C$83,G$1)+SUBS('06-07 Teamsheets'!$S$2:$Z$83,$A191,'06-07 Teamsheets'!$C$2:$C$83,G$1)+APPS('07-08 Teamsheets'!$H$2:$R$88,$A191,'07-08 Teamsheets'!$C$2:$C$88,L$1)+SUBS('07-08 Teamsheets'!$S$2:$Z$88,$A191,'07-08 Teamsheets'!$C$2:$C$88,L$1)+APPS('08-09 Teamsheets'!$H$2:$R$92,$A191,'08-09 Teamsheets'!$C$2:$C$92,Q$1)+SUBS('08-09 Teamsheets'!$S$2:$Z$92,$A191,'08-09 Teamsheets'!$C$2:$C$92,Q$1)+APPS('09-10 Teamsheets'!$H$2:$R$98,$A191,'09-10 Teamsheets'!$C$2:$C$98,Q$1)+SUBS('09-10 Teamsheets'!$S$2:$Z$98,$A191,'09-10 Teamsheets'!$C$2:$C$98,Q$1)+APPS('10-11 Teamsheets'!$H$2:$R$107,$A191,'10-11 Teamsheets'!$C$2:$C$107,Q$1)+SUBS('10-11 Teamsheets'!$S$2:$Z$107,$A191,'10-11 Teamsheets'!$C$2:$C$107,Q$1)+APPS('11-12 Teamsheets'!$H$2:$R$119,$A191,'11-12 Teamsheets'!$C$2:$C$119,Q$1)+SUBS('11-12 Teamsheets'!$S$2:$Z$119,$A191,'11-12 Teamsheets'!$C$2:$C$119,Q$1)+APPS('12-13 Teamsheets'!$H$2:$R$126,$A191,'12-13 Teamsheets'!$C$2:$C$126,Q$1)+SUBS('12-13 Teamsheets'!$S$2:$Z$126,$A191,'12-13 Teamsheets'!$C$2:$C$126,Q$1)+APPS('13-14 Teamsheets'!$H$2:$R$132,$A191,'13-14 Teamsheets'!$C$2:$C$132,Q$1)+SUBS('13-14 Teamsheets'!$S$2:$Z$132,$A191,'13-14 Teamsheets'!$C$2:$C$132,Q$1)+APPS('14-15 Teamsheets'!$H$2:$R$136,$A191,'14-15 Teamsheets'!$C$2:$C$136,Q$1)+SUBS('14-15 Teamsheets'!$S$2:$Z$136,$A191,'14-15 Teamsheets'!$C$2:$C$136,Q$1)</f>
        <v>35</v>
      </c>
      <c r="BU191" s="132">
        <v>0</v>
      </c>
      <c r="BV191" s="27">
        <f>APPS('07-08 Teamsheets'!$H$2:$R$88,$A191,'07-08 Teamsheets'!$C$2:$C$88,AZ$1)+SUBS('07-08 Teamsheets'!$S$2:$Z$88,$A191,'07-08 Teamsheets'!$C$2:$C$88,AZ$1)+APPS('11-12 Teamsheets'!$H$2:$R$119,$A191,'11-12 Teamsheets'!$C$2:$C$119,AZ$1)+SUBS('11-12 Teamsheets'!$S$2:$Z$119,$A191,'11-12 Teamsheets'!$C$2:$C$119,AZ$1)+APPS('12-13 Teamsheets'!$H$2:$R$126,$A191,'12-13 Teamsheets'!$C$2:$C$126,AZ$1)+SUBS('12-13 Teamsheets'!$S$2:$Z$126,$A191,'12-13 Teamsheets'!$C$2:$C$126,AZ$1)+APPS('13-14 Teamsheets'!$H$2:$R$132,$A191,'13-14 Teamsheets'!$C$2:$C$132,AZ$1)+SUBS('13-14 Teamsheets'!$S$2:$Z$132,$A191,'13-14 Teamsheets'!$C$2:$C$132,AZ$1)+APPS('14-15 Teamsheets'!$H$2:$R$136,$A191,'14-15 Teamsheets'!$C$2:$C$136,AZ$1)+SUBS('14-15 Teamsheets'!$S$2:$Z$136,$A191,'14-15 Teamsheets'!$C$2:$C$136,AZ$1)+APPS('08-09 Teamsheets'!$H$2:$R$92,$A191,'08-09 Teamsheets'!$C$2:$C$92,BE$1)+APPS('09-10 Teamsheets'!$H$2:$R$98,$A191,'09-10 Teamsheets'!$C$2:$C$98,BE$1)+SUBS('08-09 Teamsheets'!$S$2:$Z$92,$A191,'08-09 Teamsheets'!$C$2:$C$92,BE$1)+SUBS('09-10 Teamsheets'!$S$2:$Z$98,$A191,'09-10 Teamsheets'!$C$2:$C$98,BE$1)+APPS('10-11 Teamsheets'!$H$2:$R$107,$A191,'10-11 Teamsheets'!$C$2:$C$107,BE$1)+SUBS('10-11 Teamsheets'!$S$2:$Z$107,$A191,'10-11 Teamsheets'!$C$2:$C$107,BE$1)+APPS('11-12 Teamsheets'!$H$2:$R$119,$A191,'11-12 Teamsheets'!$C$2:$C$119,BE$1)+SUBS('11-12 Teamsheets'!$S$2:$Z$119,$A191,'11-12 Teamsheets'!$C$2:$C$119,BE$1)+APPS('12-13 Teamsheets'!$H$2:$R$126,$A191,'12-13 Teamsheets'!$C$2:$C$126,BE$1)+SUBS('12-13 Teamsheets'!$S$2:$Z$126,$A191,'12-13 Teamsheets'!$C$2:$C$126,BE$1)+APPS('13-14 Teamsheets'!$H$2:$R$132,$A191,'13-14 Teamsheets'!$C$2:$C$132,BE$1)+SUBS('13-14 Teamsheets'!$S$2:$Z$132,$A191,'13-14 Teamsheets'!$C$2:$C$132,BE$1)+APPS('14-15 Teamsheets'!$H$2:$R$136,$A191,'14-15 Teamsheets'!$C$2:$C$136,BE$1)+SUBS('14-15 Teamsheets'!$S$2:$Z$136,$A191,'14-15 Teamsheets'!$C$2:$C$136,BE$1)</f>
        <v>5</v>
      </c>
      <c r="BW191" s="27">
        <f>APPS('07-08 Teamsheets'!$H$2:$R$88,$A191,'07-08 Teamsheets'!$C$2:$C$88,BJ$1)+APPS('08-09 Teamsheets'!$H$2:$R$92,$A191,'08-09 Teamsheets'!$C$2:$C$92,BJ$1)+APPS('09-10 Teamsheets'!$H$2:$R$98,$A191,'09-10 Teamsheets'!$C$2:$C$98,BJ$1)+SUBS('07-08 Teamsheets'!$S$2:$Z$88,$A191,'07-08 Teamsheets'!$C$2:$C$88,BJ$1)+SUBS('08-09 Teamsheets'!$S$2:$Z$92,$A191,'08-09 Teamsheets'!$C$2:$C$92,BJ$1)+SUBS('09-10 Teamsheets'!$S$2:$Z$98,$A191,'09-10 Teamsheets'!$C$2:$C$98,BJ$1)+APPS('10-11 Teamsheets'!$H$2:$R$107,$A191,'10-11 Teamsheets'!$C$2:$C$107,BJ$1)+SUBS('10-11 Teamsheets'!$S$2:$Z$107,$A191,'10-11 Teamsheets'!$C$2:$C$107,BJ$1)+APPS('11-12 Teamsheets'!$H$2:$R$119,$A191,'11-12 Teamsheets'!$C$2:$C$119,BJ$1)+SUBS('11-12 Teamsheets'!$S$2:$Z$111,$A191,'11-12 Teamsheets'!$C$2:$C$119,BJ$1)+APPS('12-13 Teamsheets'!$H$2:$R$126,$A191,'12-13 Teamsheets'!$C$2:$C$126,BJ$1)+SUBS('12-13 Teamsheets'!$S$2:$Z$118,$A191,'12-13 Teamsheets'!$C$2:$C$126,BJ$1)+APPS('13-14 Teamsheets'!$H$2:$R$132,$A191,'13-14 Teamsheets'!$C$2:$C$132,BJ$1)+SUBS('13-14 Teamsheets'!$S$2:$Z$124,$A191,'13-14 Teamsheets'!$C$2:$C$132,BJ$1)+APPS('14-15 Teamsheets'!$H$2:$R$136,$A191,'14-15 Teamsheets'!$C$2:$C$136,BJ$1)+SUBS('14-15 Teamsheets'!$S$2:$Z$128,$A191,'14-15 Teamsheets'!$C$2:$C$136,BJ$1)</f>
        <v>6</v>
      </c>
      <c r="BX191" s="27">
        <f>APPS('07-08 Teamsheets'!$H$2:$R$88,$A191,'07-08 Teamsheets'!$C$2:$C$88,BO$1)+APPS('08-09 Teamsheets'!$H$2:$R$92,$A191,'08-09 Teamsheets'!$C$2:$C$92,BO$1)+APPS('09-10 Teamsheets'!$H$2:$R$98,$A191,'09-10 Teamsheets'!$C$2:$C$98,BO$1)+SUBS('07-08 Teamsheets'!$S$2:$Z$88,$A191,'07-08 Teamsheets'!$C$2:$C$88,BO$1)+SUBS('08-09 Teamsheets'!$S$2:$Z$92,$A191,'08-09 Teamsheets'!$C$2:$C$92,BO$1)+SUBS('09-10 Teamsheets'!$S$2:$Z$98,$A191,'09-10 Teamsheets'!$C$2:$C$98,BO$1)+APPS('10-11 Teamsheets'!$H$2:$R$107,$A191,'10-11 Teamsheets'!$C$2:$C$107,BO$1)+SUBS('10-11 Teamsheets'!$S$2:$Z$107,$A191,'10-11 Teamsheets'!$C$2:$C$107,BO$1)+APPS('11-12 Teamsheets'!$H$2:$R$119,$A191,'11-12 Teamsheets'!$C$2:$C$119,BO$1)+SUBS('11-12 Teamsheets'!$S$2:$Z$119,$A191,'11-12 Teamsheets'!$C$2:$C$119,BO$1)+APPS('12-13 Teamsheets'!$H$2:$R$126,$A191,'12-13 Teamsheets'!$C$2:$C$126,BO$1)+SUBS('12-13 Teamsheets'!$S$2:$Z$126,$A191,'12-13 Teamsheets'!$C$2:$C$126,BO$1)+APPS('13-14 Teamsheets'!$H$2:$R$132,$A191,'13-14 Teamsheets'!$C$2:$C$132,BO$1)+SUBS('13-14 Teamsheets'!$S$2:$Z$132,$A191,'13-14 Teamsheets'!$C$2:$C$132,BO$1)+APPS('14-15 Teamsheets'!$H$2:$R$136,$A191,'14-15 Teamsheets'!$C$2:$C$136,BO$1)+SUBS('14-15 Teamsheets'!$S$2:$Z$136,$A191,'14-15 Teamsheets'!$C$2:$C$136,BO$1)</f>
        <v>3</v>
      </c>
      <c r="BY191" s="28">
        <f t="shared" si="55"/>
        <v>14</v>
      </c>
      <c r="BZ191" s="27" t="str">
        <f>(APPS('05-06 Teamsheets'!$H$2:$R$71,$A191) + APPS('06-07 Teamsheets'!$H$2:$R$83,$A191) +APPS('07-08 Teamsheets'!$H$2:$R$88,$A191) + APPS('08-09 Teamsheets'!$H$2:$R$92,$A191)+APPS('09-10 Teamsheets'!$H$2:$R$98,$A191)+APPS('10-11 Teamsheets'!$H$2:$R$107,$A191)+APPS('11-12 Teamsheets'!$H$2:$R$119,$A191)+APPS('12-13 Teamsheets'!$H$2:$R$126,$A191)+APPS('13-14 Teamsheets'!$H$2:$R$132,$A191)+APPS('14-15 Teamsheets'!$H$2:$R$136,$A191)) &amp; "(" &amp; (SUBS('05-06 Teamsheets'!$S$2:$W$71,$A191)+SUBS('06-07 Teamsheets'!$S$2:$Z$83,$A191)+SUBS('07-08 Teamsheets'!$S$2:$Z$88,$A191) +SUBS('08-09 Teamsheets'!$S$2:$Z$92,$A191)+SUBS('09-10 Teamsheets'!$S$2:$Z$98,$A191)+SUBS('10-11 Teamsheets'!$S$2:$Z$107,$A191)+SUBS('11-12 Teamsheets'!$S$2:$Z$119,$A191)+SUBS('12-13 Teamsheets'!$S$2:$Z$126,$A191)+SUBS('13-14 Teamsheets'!$S$2:$Z$132,$A191)+SUBS('14-15 Teamsheets'!$S$2:$Z$136,$A191)) &amp; ")"</f>
        <v>10(39)</v>
      </c>
      <c r="CA191" s="28">
        <f t="shared" si="56"/>
        <v>49</v>
      </c>
      <c r="CB191" s="71">
        <f>GOALS('05-06 Teamsheets'!$H$2:$W$71,$A191,'05-06 Teamsheets'!$C$2:$C$71,B$1)+GOALS('06-07 Teamsheets'!$H$2:$Z$83,$A191,'06-07 Teamsheets'!$C$2:$C$83,G$1)+GOALS('07-08 Teamsheets'!$H$2:$Z$88,$A191,'07-08 Teamsheets'!$C$2:$C$88,L$1)+GOALS('08-09 Teamsheets'!$H$2:$Z$92,$A191,'08-09 Teamsheets'!$C$2:$C$92,Q$1)+GOALS('09-10 Teamsheets'!$H$2:$Z$98,$A191,'09-10 Teamsheets'!$C$2:$C$98,Q$1)+GOALS('10-11 Teamsheets'!$H$2:$Z$107,$A191,'10-11 Teamsheets'!$C$2:$C$107,Q$1)+GOALS('11-12 Teamsheets'!$H$2:$Z$119,$A191,'11-12 Teamsheets'!$C$2:$C$119,Q$1)+GOALS('12-13 Teamsheets'!$H$2:$Z$126,$A191,'12-13 Teamsheets'!$C$2:$C$126,Q$1)+GOALS('13-14 Teamsheets'!$H$2:$Z$132,$A191,'13-14 Teamsheets'!$C$2:$C$132,Q$1)+GOALS('14-15 Teamsheets'!$H$2:$Z$136,$A191,'14-15 Teamsheets'!$C$2:$C$136,Q$1)</f>
        <v>8</v>
      </c>
      <c r="CC191" s="27">
        <f>GOALS('05-06 Teamsheets'!$H$2:$W$71,$A191,'05-06 Teamsheets'!$C$2:$C$71,V$1)+GOALS('05-06 Teamsheets'!$H$2:$W$71,$A191,'05-06 Teamsheets'!$C$2:$C$71,AA$1)+GOALS('06-07 Teamsheets'!$H$2:$Z$83,$A191,'06-07 Teamsheets'!$C$2:$C$83,AF$1)+GOALS('06-07 Teamsheets'!$H$2:$Z$83,$A191,'06-07 Teamsheets'!$C$2:$C$83,AK$1)+GOALS('07-08 Teamsheets'!$H$2:$Z$88,$A191,'07-08 Teamsheets'!$C$2:$C$88,AP$1)+GOALS('07-08 Teamsheets'!$H$2:$Z$88,$A191,'07-08 Teamsheets'!$C$2:$C$88,AU$1)+GOALS('07-08 Teamsheets'!$H$2:$Z$88,$A191,'07-08 Teamsheets'!$C$2:$C$88,AZ$1)+GOALS('11-12 Teamsheets'!$H$2:$Z$119,$A191,'11-12 Teamsheets'!$C$2:$C$119,AZ$1)+GOALS('12-13 Teamsheets'!$H$2:$Z$120,$A191,'12-13 Teamsheets'!$C$2:$C$120,AZ$1)+GOALS('13-14 Teamsheets'!$H$2:$Z$126,$A191,'13-14 Teamsheets'!$C$2:$C$126,AZ$1)+GOALS('14-15 Teamsheets'!$H$2:$Z$130,$A191,'14-15 Teamsheets'!$C$2:$C$130,AZ$1)+GOALS('08-09 Teamsheets'!$H$2:$Z$92,$A191,'08-09 Teamsheets'!$C$2:$C$92,BE$1)+GOALS('09-10 Teamsheets'!$H$2:$Z$98,$A191,'09-10 Teamsheets'!$C$2:$C$98,BE$1)+GOALS('10-11 Teamsheets'!$H$2:$Z$107,$A191,'10-11 Teamsheets'!$C$2:$C$107,BE$1)+GOALS('11-12 Teamsheets'!$H$2:$Z$119,$A191,'11-12 Teamsheets'!$C$2:$C$119,BE$1)+GOALS('12-13 Teamsheets'!$H$2:$Z$126,$A191,'12-13 Teamsheets'!$C$2:$C$126,BE$1)+GOALS('13-14 Teamsheets'!$H$2:$Z$132,$A191,'13-14 Teamsheets'!$C$2:$C$132,BE$1)+GOALS('14-15 Teamsheets'!$H$2:$Z$136,$A191,'14-15 Teamsheets'!$C$2:$C$136,BE$1)</f>
        <v>0</v>
      </c>
      <c r="CD191" s="27">
        <f>GOALS('07-08 Teamsheets'!$H$2:$Z$88,$A191,'07-08 Teamsheets'!$C$2:$C$88,BJ$1)
+GOALS('08-09 Teamsheets'!$H$2:$Z$92,$A191,'08-09 Teamsheets'!$C$2:$C$92,BJ$1)
+GOALS('09-10 Teamsheets'!$H$2:$Z$98,$A191,'09-10 Teamsheets'!$C$2:$C$98,BJ$1)
+GOALS('10-11 Teamsheets'!$H$2:$Z$107,$A191,'10-11 Teamsheets'!$C$2:$C$107,BJ$1)
+GOALS('11-12 Teamsheets'!$H$2:$Z$119,$A191,'11-12 Teamsheets'!$C$2:$C$119,BJ$1)
+GOALS('12-13 Teamsheets'!$H$2:$Z$124,$A191,'12-13 Teamsheets'!$C$2:$C$124,BJ$1)+GOALS('13-14 Teamsheets'!$H$2:$Z$130,$A191,'13-14 Teamsheets'!$C$2:$C$130,BJ$1)+GOALS('14-15 Teamsheets'!$H$2:$Z$134,$A191,'14-15 Teamsheets'!$C$2:$C$134,BJ$1)
+GOALS('07-08 Teamsheets'!$H$2:$Z$88,$A191,'07-08 Teamsheets'!$C$2:$C$88,BO$1)
+GOALS('08-09 Teamsheets'!$H$2:$Z$92,$A191,'08-09 Teamsheets'!$C$2:$C$92,BO$1)
+GOALS('09-10 Teamsheets'!$H$2:$Z$98,$A191,'09-10 Teamsheets'!$C$2:$C$98,BO$1)
+GOALS('10-11 Teamsheets'!$H$2:$Z$107,$A191,'10-11 Teamsheets'!$C$2:$C$107,BO$1)
+GOALS('11-12 Teamsheets'!$H$2:$Z$119,$A191,'11-12 Teamsheets'!$C$2:$C$119,BO$1)
+GOALS('12-13 Teamsheets'!$H$2:$Z$126,$A191,'12-13 Teamsheets'!$C$2:$C$126,BO$1)+GOALS('13-14 Teamsheets'!$H$2:$Z$132,$A191,'13-14 Teamsheets'!$C$2:$C$132,BO$1)+GOALS('14-15 Teamsheets'!$H$2:$Z$136,$A191,'14-15 Teamsheets'!$C$2:$C$136,BO$1)</f>
        <v>4</v>
      </c>
      <c r="CE191" s="28">
        <f t="shared" si="57"/>
        <v>4</v>
      </c>
      <c r="CF191" s="27" t="str">
        <f>(GOALS('05-06 Teamsheets'!$H$2:$R$71,$A191) +GOALS('06-07 Teamsheets'!$H$2:$R$83,$A191) +  GOALS('07-08 Teamsheets'!$H$2:$R$88,$A191) + GOALS('08-09 Teamsheets'!$H$2:$R$92,$A191)+GOALS('09-10 Teamsheets'!$H$2:$R$98,$A191)+GOALS('10-11 Teamsheets'!$H$2:$R$107,$A191)+GOALS('11-12 Teamsheets'!$H$2:$R$119,$A191)+GOALS('12-13 Teamsheets'!$H$2:$R$126,$A191)+GOALS('13-14 Teamsheets'!$H$2:$R$132,$A191)+GOALS('14-15 Teamsheets'!$H$2:$R$136,$A191)) &amp; "(" &amp; (GOALS('05-06 Teamsheets'!$S$2:$W$71,$A191)+GOALS('06-07 Teamsheets'!$S$2:$Z$83,$A191)+GOALS('07-08 Teamsheets'!$S$2:$Z$88,$A191)+GOALS('08-09 Teamsheets'!$S$2:$Z$92,$A191)+GOALS('09-10 Teamsheets'!$S$2:$Z$98,$A191)+GOALS('10-11 Teamsheets'!$S$2:$Z$107,$A191)+GOALS('11-12 Teamsheets'!$S$2:$Z$119,$A191)+GOALS('12-13 Teamsheets'!$S$2:$Z$126,$A191)+GOALS('13-14 Teamsheets'!$S$2:$Z$132,$A191)+GOALS('14-15 Teamsheets'!$S$2:$Z$136,$A191)) &amp; ")"</f>
        <v>3(9)</v>
      </c>
      <c r="CG191" s="28">
        <f t="shared" si="58"/>
        <v>12</v>
      </c>
      <c r="CH191" s="71">
        <f>SUM(D191,I191,N191,S191)</f>
        <v>0</v>
      </c>
      <c r="CI191" s="83">
        <f>SUM(X191,AC191,AH191,AM191,AR191,BG191,AW191,BL191,BQ191,BB191)</f>
        <v>0</v>
      </c>
      <c r="CJ191" s="77">
        <f>SUM(CH191:CI191)</f>
        <v>0</v>
      </c>
      <c r="CK191" s="74" t="str">
        <f>(CARDS('05-06 Teamsheets'!$H$2:$W$71,$A191,$CX$2)+CARDS('06-07 Teamsheets'!$H$2:$Z$83,$A191,$CX$2)+CARDS('07-08 Teamsheets'!$H$2:$Z$88,$A191,$CX$2)+CARDS('08-09 Teamsheets'!$H$2:$Z$92,$A191,$CX$2)+CARDS('09-10 Teamsheets'!$H$2:$Z$98,$A191,$CX$2)+CARDS('10-11 Teamsheets'!$H$2:$Z$107,$A191,$CX$2)+CARDS('11-12 Teamsheets'!$H$2:$Z$119,$A191,$CX$2)+CARDS('12-13 Teamsheets'!$H$2:$Z$126,$A191,$CX$2)+CARDS('13-14 Teamsheets'!$H$2:$Z$130,$A191,$CX$2)) &amp; "(" &amp; (CARDS('05-06 Teamsheets'!$H$2:$W$71,$A191,$CX$3)+CARDS('06-07 Teamsheets'!$H$2:$Z$83,$A191,$CX$3)+CARDS('07-08 Teamsheets'!$H$2:$Z$88,$A191,$CX$3)+CARDS('08-09 Teamsheets'!$H$2:$Z$92,$A191,$CX$3)+CARDS('09-10 Teamsheets'!$H$2:$Z$98,$A191,$CX$3)+CARDS('10-11 Teamsheets'!$H$2:$Z$107,$A191,$CX$3)+CARDS('11-12 Teamsheets'!$H$2:$Z$119,$A191,$CX$3)+CARDS('13-14 Teamsheets'!$H$2:$Z$130,$A191,$CX$3)) &amp; ")"</f>
        <v>0(0)</v>
      </c>
      <c r="CL191" s="28">
        <f>SUM(F191,K191,P191,U191)</f>
        <v>934</v>
      </c>
      <c r="CM191" s="28">
        <f>SUM(Z191,AE191,AJ191,AO191,AT191,BI191,AY191,BN191,BS191,BD191)</f>
        <v>474</v>
      </c>
      <c r="CN191" s="77">
        <f>SUM(CL191:CM191)</f>
        <v>1408</v>
      </c>
      <c r="CO191" s="28">
        <f>IF(AND(CN191&lt;&gt;0, CA191&lt;&gt;0),CN191/CA191,0)</f>
        <v>28.73469387755102</v>
      </c>
      <c r="CP191" s="28">
        <f>IF(CG191&lt;&gt;0,CG191/CA191,0)</f>
        <v>0.24489795918367346</v>
      </c>
      <c r="CQ191" s="77">
        <f>IF(CG191&lt;&gt;0,CN191/CG191,0)</f>
        <v>117.33333333333333</v>
      </c>
      <c r="CS191" s="71">
        <f t="shared" si="48"/>
        <v>41</v>
      </c>
      <c r="CT191" s="83">
        <f t="shared" si="49"/>
        <v>76</v>
      </c>
      <c r="CU191" s="77">
        <f t="shared" si="50"/>
        <v>23</v>
      </c>
      <c r="CW191"/>
      <c r="CX191" s="30"/>
    </row>
    <row r="192" spans="1:102" x14ac:dyDescent="0.2">
      <c r="A192" s="25" t="s">
        <v>1491</v>
      </c>
      <c r="B192" s="27" t="s">
        <v>1635</v>
      </c>
      <c r="C192" s="27" t="s">
        <v>1635</v>
      </c>
      <c r="D192" s="27">
        <v>0</v>
      </c>
      <c r="E192" s="27" t="s">
        <v>1635</v>
      </c>
      <c r="F192" s="82">
        <v>0</v>
      </c>
      <c r="G192" s="27" t="s">
        <v>1635</v>
      </c>
      <c r="H192" s="27" t="s">
        <v>1635</v>
      </c>
      <c r="I192" s="27">
        <v>0</v>
      </c>
      <c r="J192" s="27" t="s">
        <v>1635</v>
      </c>
      <c r="K192" s="82">
        <v>0</v>
      </c>
      <c r="L192" s="27" t="s">
        <v>1635</v>
      </c>
      <c r="M192" s="27" t="s">
        <v>1635</v>
      </c>
      <c r="N192" s="27">
        <v>0</v>
      </c>
      <c r="O192" s="27" t="s">
        <v>1635</v>
      </c>
      <c r="P192" s="82">
        <v>0</v>
      </c>
      <c r="Q192" s="27" t="str">
        <f>(APPS('08-09 Teamsheets'!$H$2:$R$92,$A192,'08-09 Teamsheets'!$C$2:$C$92,Q$1)+APPS('09-10 Teamsheets'!$H$2:$R$98,$A192,'09-10 Teamsheets'!$C$2:$C$98,Q$1)+APPS('10-11 Teamsheets'!$H$2:$R$107,$A192,'10-11 Teamsheets'!$C$2:$C$107,Q$1)+APPS('11-12 Teamsheets'!$H$2:$R$119,$A192,'11-12 Teamsheets'!$C$2:$C$119,Q$1)+APPS('12-13 Teamsheets'!$H$2:$R$126,$A192,'12-13 Teamsheets'!$C$2:$C$126,Q$1)+APPS('13-14 Teamsheets'!$H$2:$R$132,$A192,'13-14 Teamsheets'!$C$2:$C$132,Q$1)+APPS('14-15 Teamsheets'!$H$2:$R$136,$A192,'14-15 Teamsheets'!$C$2:$C$136,Q$1)) &amp; "(" &amp; (SUBS('08-09 Teamsheets'!$S$2:$Z$92,$A192,'08-09 Teamsheets'!$C$2:$C$92,Q$1)+SUBS('09-10 Teamsheets'!$S$2:$Z$98,$A192,'09-10 Teamsheets'!$C$2:$C$98,Q$1)+SUBS('10-11 Teamsheets'!$S$2:$Z$107,$A192,'10-11 Teamsheets'!$C$2:$C$107,Q$1)+SUBS('11-12 Teamsheets'!$S$2:$Z$119,$A192,'11-12 Teamsheets'!$C$2:$C$119,Q$1)+SUBS('12-13 Teamsheets'!$S$2:$Z$126,$A192,'12-13 Teamsheets'!$C$2:$C$126,Q$1)+SUBS('13-14 Teamsheets'!$S$2:$Z$132,$A192,'13-14 Teamsheets'!$C$2:$C$132,Q$1)+SUBS('14-15 Teamsheets'!$S$2:$Z$136,$A192,'14-15 Teamsheets'!$C$2:$C$136,Q$1)) &amp; ")"</f>
        <v>38(2)</v>
      </c>
      <c r="R192" s="27" t="str">
        <f>(GOALS('08-09 Teamsheets'!$H$2:$R$92,$A192,'08-09 Teamsheets'!$C$2:$C$92,Q$1)+GOALS('09-10 Teamsheets'!$H$2:$R$98,$A192,'09-10 Teamsheets'!$C$2:$C$98,Q$1)+GOALS('10-11 Teamsheets'!$H$2:$R$107,$A192,'10-11 Teamsheets'!$C$2:$C$107,Q$1)+GOALS('11-12 Teamsheets'!$H$2:$R$119,$A192,'11-12 Teamsheets'!$C$2:$C$119,Q$1)+GOALS('12-13 Teamsheets'!$H$2:$R$126,$A192,'12-13 Teamsheets'!$C$2:$C$126,Q$1)+GOALS('13-14 Teamsheets'!$H$2:$R$132,$A192,'13-14 Teamsheets'!$C$2:$C$132,Q$1)+GOALS('14-15 Teamsheets'!$H$2:$R$136,$A192,'14-15 Teamsheets'!$C$2:$C$136,Q$1)) &amp; "(" &amp; (GOALS('08-09 Teamsheets'!$S$2:$Z$92,$A192,'08-09 Teamsheets'!$C$2:$C$92,Q$1)+GOALS('09-10 Teamsheets'!$S$2:$Z$98,$A192,'09-10 Teamsheets'!$C$2:$C$98,Q$1)+GOALS('10-11 Teamsheets'!$S$2:$Z$107,$A192,'10-11 Teamsheets'!$C$2:$C$107,Q$1)+GOALS('11-12 Teamsheets'!$S$2:$Z$119,$A192,'11-12 Teamsheets'!$C$2:$C$119,Q$1)+GOALS('12-13 Teamsheets'!$S$2:$Z$126,$A192,'12-13 Teamsheets'!$C$2:$C$126,Q$1)+GOALS('13-14 Teamsheets'!$S$2:$Z$132,$A192,'13-14 Teamsheets'!$C$2:$C$132,Q$1)+GOALS('14-15 Teamsheets'!$S$2:$Z$136,$A192,'14-15 Teamsheets'!$C$2:$C$136,Q$1)) &amp; ")"</f>
        <v>1(0)</v>
      </c>
      <c r="S192" s="27">
        <f>Clean_sheet('08-09 Teamsheets'!$C$2:$H$92,$A192,Q$1)+Clean_sheet('09-10 Teamsheets'!$C$2:$H$98,$A192,Q$1)+Clean_sheet('10-11 Teamsheets'!$C$2:$H$107,$A192,Q$1)+Clean_sheet('11-12 Teamsheets'!$C$2:$H$119,$A192,Q$1)+Clean_sheet('12-13 Teamsheets'!$C$2:$H$126,$A192,Q$1)+Clean_sheet('13-14 Teamsheets'!$C$2:$H$132,$A192,Q$1)+Clean_sheet('14-15 Teamsheets'!$C$2:$H$136,$A192,Q$1)</f>
        <v>0</v>
      </c>
      <c r="T192" s="27" t="str">
        <f>(CARDS('08-09 Teamsheets'!$H$2:$Z$92,$A192,$CX$2,'08-09 Teamsheets'!$C$2:$C$92,Q$1)+CARDS('09-10 Teamsheets'!$H$2:$Z$98,$A192,$CX$2,'09-10 Teamsheets'!$C$2:$C$98,Q$1)+CARDS('10-11 Teamsheets'!$H$2:$Z$107,$A192,$CX$2,'10-11 Teamsheets'!$C$2:$C$107,Q$1)+CARDS('11-12 Teamsheets'!$H$2:$Z$119,$A192,$CX$2,'11-12 Teamsheets'!$C$2:$C$119,Q$1)+CARDS('12-13 Teamsheets'!$H$2:$Z$126,$A192,$CX$2,'12-13 Teamsheets'!$C$2:$C$126,Q$1)+CARDS('13-14 Teamsheets'!$H$2:$Z$132,$A192,$CX$2,'13-14 Teamsheets'!$C$2:$C$132,Q$1)+CARDS('14-15 Teamsheets'!$H$2:$Z$136,$A192,$CX$2,'14-15 Teamsheets'!$C$2:$C$136,Q$1)) &amp; "(" &amp; (CARDS('08-09 Teamsheets'!$H$2:$Z$92,$A192,$CX$3,'08-09 Teamsheets'!$C$2:$C$92,Q$1)+CARDS('09-10 Teamsheets'!$H$2:$Z$98,$A192,$CX$3,'09-10 Teamsheets'!$C$2:$C$98,Q$1)+CARDS('10-11 Teamsheets'!$H$2:$Z$107,$A192,$CX$3,'10-11 Teamsheets'!$C$2:$C$107,Q$1)+CARDS('11-12 Teamsheets'!$H$2:$Z$119,$A192,$CX$3,'11-12 Teamsheets'!$C$2:$C$119,Q$1)+CARDS('12-13 Teamsheets'!$H$2:$Z$126,$A192,$CX$3,'12-13 Teamsheets'!$C$2:$C$126,Q$1)+CARDS('13-14 Teamsheets'!$H$2:$Z$132,$A192,$CX$3,'13-14 Teamsheets'!$C$2:$C$132,Q$1)+CARDS('14-15 Teamsheets'!$H$2:$Z$136,$A192,$CX$3,'14-15 Teamsheets'!$C$2:$C$136,Q$1)) &amp; ")"</f>
        <v>13(0)</v>
      </c>
      <c r="U192" s="82">
        <f>MINS_PLAYED('08-09 Teamsheets'!$H$2:$R$92,$A192,'08-09 Teamsheets'!$C$2:$C$92,Q$1)+MINS_PLAYED('09-10 Teamsheets'!$H$2:$R$98,$A192,'09-10 Teamsheets'!$C$2:$C$98,Q$1)+ MINS_AS_SUB('08-09 Teamsheets'!$S$2:$Z$92,$A192,'08-09 Teamsheets'!$C$2:$C$92,Q$1)+ MINS_AS_SUB('09-10 Teamsheets'!$S$2:$Z$98,$A192,'09-10 Teamsheets'!$C$2:$C$98,Q$1)+MINS_PLAYED('10-11 Teamsheets'!$H$2:$R$107,$A192,'10-11 Teamsheets'!$C$2:$C$107,Q$1)+MINS_AS_SUB('10-11 Teamsheets'!$S$2:$Z$107,$A192,'10-11 Teamsheets'!$C$2:$C$107,Q$1)+MINS_PLAYED('11-12 Teamsheets'!$H$2:$R$119,$A192,'11-12 Teamsheets'!$C$2:$C$119,Q$1)+MINS_AS_SUB('11-12 Teamsheets'!$S$2:$Z$119,$A192,'11-12 Teamsheets'!$C$2:$C$119,Q$1)+MINS_PLAYED('12-13 Teamsheets'!$H$2:$R$126,$A192,'12-13 Teamsheets'!$C$2:$C$126,Q$1)+MINS_AS_SUB('12-13 Teamsheets'!$S$2:$Z$126,$A192,'12-13 Teamsheets'!$C$2:$C$126,Q$1)+MINS_PLAYED('13-14 Teamsheets'!$H$2:$R$132,$A192,'13-14 Teamsheets'!$C$2:$C$132,Q$1)+MINS_AS_SUB('13-14 Teamsheets'!$S$2:$Z$132,$A192,'13-14 Teamsheets'!$C$2:$C$132,Q$1)+MINS_PLAYED('14-15 Teamsheets'!$H$2:$R$136,$A192,'14-15 Teamsheets'!$C$2:$C$136,Q$1)+MINS_AS_SUB('14-15 Teamsheets'!$S$2:$Z$136,$A192,'14-15 Teamsheets'!$C$2:$C$136,Q$1)</f>
        <v>3326</v>
      </c>
      <c r="V192" s="27" t="s">
        <v>1635</v>
      </c>
      <c r="W192" s="27" t="s">
        <v>1635</v>
      </c>
      <c r="X192" s="27">
        <v>0</v>
      </c>
      <c r="Y192" s="27" t="s">
        <v>1635</v>
      </c>
      <c r="Z192" s="82">
        <v>0</v>
      </c>
      <c r="AA192" s="27" t="s">
        <v>1635</v>
      </c>
      <c r="AB192" s="27" t="s">
        <v>1635</v>
      </c>
      <c r="AC192" s="27">
        <v>0</v>
      </c>
      <c r="AD192" s="27" t="s">
        <v>1635</v>
      </c>
      <c r="AE192" s="82">
        <v>0</v>
      </c>
      <c r="AF192" s="27" t="s">
        <v>1635</v>
      </c>
      <c r="AG192" s="27" t="s">
        <v>1635</v>
      </c>
      <c r="AH192" s="27">
        <v>0</v>
      </c>
      <c r="AI192" s="27" t="s">
        <v>1635</v>
      </c>
      <c r="AJ192" s="82">
        <v>0</v>
      </c>
      <c r="AK192" s="27" t="s">
        <v>1635</v>
      </c>
      <c r="AL192" s="27" t="s">
        <v>1635</v>
      </c>
      <c r="AM192" s="27">
        <v>0</v>
      </c>
      <c r="AN192" s="27" t="s">
        <v>1635</v>
      </c>
      <c r="AO192" s="82">
        <v>0</v>
      </c>
      <c r="AP192" s="27" t="s">
        <v>1635</v>
      </c>
      <c r="AQ192" s="27" t="s">
        <v>1635</v>
      </c>
      <c r="AR192" s="27">
        <v>0</v>
      </c>
      <c r="AS192" s="27" t="s">
        <v>1635</v>
      </c>
      <c r="AT192" s="82">
        <v>0</v>
      </c>
      <c r="AU192" s="27" t="s">
        <v>1635</v>
      </c>
      <c r="AV192" s="27" t="s">
        <v>1635</v>
      </c>
      <c r="AW192" s="27">
        <v>0</v>
      </c>
      <c r="AX192" s="27" t="s">
        <v>1635</v>
      </c>
      <c r="AY192" s="82">
        <v>0</v>
      </c>
      <c r="AZ192" s="27" t="str">
        <f>(APPS('07-08 Teamsheets'!$H$2:$R$88,$A192,'07-08 Teamsheets'!$C$2:$C$88,AZ$1)+APPS('11-12 Teamsheets'!$H$2:$R$119,$A192,'11-12 Teamsheets'!$C$2:$C$119,AZ$1)+APPS('12-13 Teamsheets'!$H$2:$R$126,$A192,'12-13 Teamsheets'!$C$2:$C$126,AZ$1)+APPS('13-14 Teamsheets'!$H$2:$R$132,$A192,'13-14 Teamsheets'!$C$2:$C$132,AZ$1)+APPS('14-15 Teamsheets'!$H$2:$R$136,$A192,'14-15 Teamsheets'!$C$2:$C$136,AZ$1)) &amp; "(" &amp; (SUBS('07-08 Teamsheets'!$S$2:$Z$88,$A192,'07-08 Teamsheets'!$C$2:$C$88,AZ$1)+SUBS('11-12 Teamsheets'!$S$2:$Z$119,$A192,'11-12 Teamsheets'!$C$2:$C$119,AZ$1)+SUBS('12-13 Teamsheets'!$S$2:$Z$126,$A192,'12-13 Teamsheets'!$C$2:$C$126,AZ$1)+SUBS('13-14 Teamsheets'!$S$2:$Z$132,$A192,'13-14 Teamsheets'!$C$2:$C$132,AZ$1)+SUBS('14-15 Teamsheets'!$S$2:$Z$136,$A192,'14-15 Teamsheets'!$C$2:$C$136,AZ$1)) &amp; ")"</f>
        <v>0(0)</v>
      </c>
      <c r="BA192" s="27" t="str">
        <f>(GOALS('07-08 Teamsheets'!$H$2:$R$88,$A192,'07-08 Teamsheets'!$C$2:$C$88,AZ$1)+GOALS('11-12 Teamsheets'!$H$2:$R$119,$A192,'11-12 Teamsheets'!$C$2:$C$119,AZ$1)+GOALS('12-13 Teamsheets'!$H$2:$R$126,$A192,'12-13 Teamsheets'!$C$2:$C$126,AZ$1)+GOALS('13-14 Teamsheets'!$H$2:$R$132,$A192,'13-14 Teamsheets'!$C$2:$C$132,AZ$1)+GOALS('14-15 Teamsheets'!$H$2:$R$136,$A192,'14-15 Teamsheets'!$C$2:$C$136,AZ$1)) &amp; "(" &amp; (GOALS('07-08 Teamsheets'!$S$2:$Z$88,$A192,'07-08 Teamsheets'!$C$2:$C$88,AZ$1)+GOALS('11-12 Teamsheets'!$S$2:$Z$119,$A192,'11-12 Teamsheets'!$C$2:$C$119,AZ$1)+GOALS('12-13 Teamsheets'!$S$2:$Z$126,$A192,'12-13 Teamsheets'!$C$2:$C$126,AZ$1)+GOALS('13-14 Teamsheets'!$S$2:$Z$132,$A192,'13-14 Teamsheets'!$C$2:$C$132,AZ$1)+GOALS('14-15 Teamsheets'!$S$2:$Z$136,$A192,'14-15 Teamsheets'!$C$2:$C$136,AZ$1)) &amp; ")"</f>
        <v>0(0)</v>
      </c>
      <c r="BB192" s="27">
        <f>Clean_sheet('07-08 Teamsheets'!$C$2:$H$92,$A192,AZ$1)+Clean_sheet('11-12 Teamsheets'!$C$2:$H$119,$A192,AZ$1)+Clean_sheet('12-13 Teamsheets'!$C$2:$H$126,$A192,AZ$1)+Clean_sheet('13-14 Teamsheets'!$C$2:$H$132,$A192,AZ$1)+Clean_sheet('14-15 Teamsheets'!$C$2:$H$136,$A192,AZ$1)</f>
        <v>0</v>
      </c>
      <c r="BC192" s="27" t="str">
        <f>(CARDS('07-08 Teamsheets'!$H$2:$Z$88,$A192,$CX$2,'07-08 Teamsheets'!$C$2:$C$88,AZ$1)+CARDS('11-12 Teamsheets'!$H$2:$Z$119,$A192,$CX$2,'11-12 Teamsheets'!$C$2:$C$119,AZ$1)+CARDS('12-13 Teamsheets'!$H$2:$Z$126,$A192,$CX$2,'12-13 Teamsheets'!$C$2:$C$126,AZ$1)+CARDS('13-14 Teamsheets'!$H$2:$Z$132,$A192,$CX$2,'13-14 Teamsheets'!$C$2:$C$132,AZ$1)+CARDS('14-15 Teamsheets'!$H$2:$Z$136,$A192,$CX$2,'14-15 Teamsheets'!$C$2:$C$136,AZ$1)) &amp; "(" &amp; (CARDS('07-08 Teamsheets'!$H$2:$Z$88,$A192,$CX$3,'07-08 Teamsheets'!$C$2:$C$88,AZ$1)+CARDS('11-12 Teamsheets'!$H$2:$Z$119,$A192,$CX$3,'11-12 Teamsheets'!$C$2:$C$119,AZ$1)+CARDS('12-13 Teamsheets'!$H$2:$Z$126,$A192,$CX$3,'12-13 Teamsheets'!$C$2:$C$126,AZ$1)+CARDS('13-14 Teamsheets'!$H$2:$Z$132,$A192,$CX$3,'13-14 Teamsheets'!$C$2:$C$132,AZ$1)+CARDS('14-15 Teamsheets'!$H$2:$Z$136,$A192,$CX$3,'14-15 Teamsheets'!$C$2:$C$136,AZ$1)) &amp; ")"</f>
        <v>0(0)</v>
      </c>
      <c r="BD192" s="82">
        <f>MINS_PLAYED('07-08 Teamsheets'!$H$2:$R$88,$A192,'07-08 Teamsheets'!$C$2:$C$88,AZ$1)+MINS_PLAYED('11-12 Teamsheets'!$H$2:$R$119,$A192,'11-12 Teamsheets'!$C$2:$C$119,AZ$1)+MINS_PLAYED('12-13 Teamsheets'!$H$2:$R$126,$A192,'12-13 Teamsheets'!$C$2:$C$126,AZ$1)+MINS_PLAYED('13-14 Teamsheets'!$H$2:$R$132,$A192,'13-14 Teamsheets'!$C$2:$C$132,AZ$1)+MINS_PLAYED('14-15 Teamsheets'!$H$2:$R$136,$A192,'14-15 Teamsheets'!$C$2:$C$136,AZ$1)+MINS_AS_SUB('07-08 Teamsheets'!$S$2:$Z$88,$A192,'07-08 Teamsheets'!$C$2:$C$88,AZ$1)+MINS_AS_SUB('11-12 Teamsheets'!$S$2:$Z$119,$A192,'11-12 Teamsheets'!$C$2:$C$119,AZ$1)+MINS_AS_SUB('12-13 Teamsheets'!$S$2:$Z$126,$A192,'12-13 Teamsheets'!$C$2:$C$126,AZ$1)+MINS_AS_SUB('13-14 Teamsheets'!$S$2:$Z$132,$A192,'13-14 Teamsheets'!$C$2:$C$132,AZ$1)+MINS_AS_SUB('14-15 Teamsheets'!$S$2:$Z$136,$A192,'14-15 Teamsheets'!$C$2:$C$136,AZ$1)</f>
        <v>0</v>
      </c>
      <c r="BE192" s="27" t="str">
        <f>(APPS('08-09 Teamsheets'!$H$2:$R$92,$A192,'08-09 Teamsheets'!$C$2:$C$92,BE$1)+APPS('09-10 Teamsheets'!$H$2:$R$98,$A192,'09-10 Teamsheets'!$C$2:$C$98,BE$1)+APPS('10-11 Teamsheets'!$H$2:$R$107,$A192,'10-11 Teamsheets'!$C$2:$C$107,BE$1)+APPS('11-12 Teamsheets'!$H$2:$R$119,$A192,'11-12 Teamsheets'!$C$2:$C$119,BE$1)+APPS('12-13 Teamsheets'!$H$2:$R$126,$A192,'12-13 Teamsheets'!$C$2:$C$126,BE$1)+APPS('13-14 Teamsheets'!$H$2:$R$132,$A192,'13-14 Teamsheets'!$C$2:$C$132,BE$1)+APPS('14-15 Teamsheets'!$H$2:$R$136,$A192,'14-15 Teamsheets'!$C$2:$C$136,BE$1)) &amp; "(" &amp; (SUBS('08-09 Teamsheets'!$S$2:$Z$92,$A192,'08-09 Teamsheets'!$C$2:$C$92,BE$1)+SUBS('09-10 Teamsheets'!$S$2:$Z$98,$A192,'09-10 Teamsheets'!$C$2:$C$98,BE$1)+SUBS('10-11 Teamsheets'!$S$2:$Z$107,$A192,'10-11 Teamsheets'!$C$2:$C$107,BE$1)+SUBS('11-12 Teamsheets'!$S$2:$Z$119,$A192,'11-12 Teamsheets'!$C$2:$C$119,BE$1)+SUBS('12-13 Teamsheets'!$S$2:$Z$126,$A192,'12-13 Teamsheets'!$C$2:$C$126,BE$1)+SUBS('13-14 Teamsheets'!$S$2:$Z$132,$A192,'13-14 Teamsheets'!$C$2:$C$132,BE$1)+SUBS('14-15 Teamsheets'!$S$2:$Z$136,$A192,'14-15 Teamsheets'!$C$2:$C$136,BE$1)) &amp; ")"</f>
        <v>1(1)</v>
      </c>
      <c r="BF192" s="27" t="str">
        <f>(GOALS('08-09 Teamsheets'!$H$2:$R$92,$A192,'08-09 Teamsheets'!$C$2:$C$92,BE$1)+GOALS('09-10 Teamsheets'!$H$2:$R$98,$A192,'09-10 Teamsheets'!$C$2:$C$98,BE$1)+GOALS('10-11 Teamsheets'!$H$2:$R$107,$A192,'10-11 Teamsheets'!$C$2:$C$107,BE$1)+GOALS('11-12 Teamsheets'!$H$2:$R$119,$A192,'11-12 Teamsheets'!$C$2:$C$119,BE$1)+GOALS('12-13 Teamsheets'!$H$2:$R$126,$A192,'12-13 Teamsheets'!$C$2:$C$126,BE$1)+GOALS('13-14 Teamsheets'!$H$2:$R$132,$A192,'13-14 Teamsheets'!$C$2:$C$132,BE$1)+GOALS('14-15 Teamsheets'!$H$2:$R$136,$A192,'14-15 Teamsheets'!$C$2:$C$136,BE$1)) &amp; "(" &amp; (GOALS('08-09 Teamsheets'!$S$2:$Z$92,$A192,'08-09 Teamsheets'!$C$2:$C$92,BE$1)+GOALS('09-10 Teamsheets'!$S$2:$Z$98,$A192,'09-10 Teamsheets'!$C$2:$C$98,BE$1)+GOALS('10-11 Teamsheets'!$S$2:$Z$107,$A192,'10-11 Teamsheets'!$C$2:$C$107,BE$1)+GOALS('11-12 Teamsheets'!$S$2:$Z$119,$A192,'11-12 Teamsheets'!$C$2:$C$119,BE$1)+GOALS('12-13 Teamsheets'!$S$2:$Z$126,$A192,'12-13 Teamsheets'!$C$2:$C$126,BE$1)+GOALS('13-14 Teamsheets'!$S$2:$Z$132,$A192,'13-14 Teamsheets'!$C$2:$C$132,BE$1)+GOALS('14-15 Teamsheets'!$S$2:$Z$136,$A192,'14-15 Teamsheets'!$C$2:$C$136,BE$1)) &amp; ")"</f>
        <v>0(0)</v>
      </c>
      <c r="BG192" s="27">
        <f>Clean_sheet('08-09 Teamsheets'!$C$2:$H$92,$A192,BE$1)+Clean_sheet('09-10 Teamsheets'!$C$2:$H$98,$A192,BE$1)+Clean_sheet('10-11 Teamsheets'!$C$2:$H$107,$A192,BE$1)+Clean_sheet('11-12 Teamsheets'!$C$2:$H$119,$A192,BE$1)+Clean_sheet('12-13 Teamsheets'!$C$2:$H$126,$A192,BE$1)+Clean_sheet('13-14 Teamsheets'!$C$2:$H$132,$A192,BE$1)+Clean_sheet('14-15 Teamsheets'!$C$2:$H$136,$A192,BE$1)</f>
        <v>0</v>
      </c>
      <c r="BH192" s="27" t="str">
        <f>(CARDS('08-09 Teamsheets'!$H$2:$Z$92,$A192,$CX$2,'08-09 Teamsheets'!$C$2:$C$92,BE$1)+CARDS('09-10 Teamsheets'!$H$2:$Z$98,$A192,$CX$2,'09-10 Teamsheets'!$C$2:$C$98,BE$1)+CARDS('10-11 Teamsheets'!$H$2:$Z$107,$A192,$CX$2,'10-11 Teamsheets'!$C$2:$C$107,BE$1)+CARDS('11-12 Teamsheets'!$H$2:$Z$119,$A192,$CX$2,'11-12 Teamsheets'!$C$2:$C$119,BE$1)+CARDS('12-13 Teamsheets'!$H$2:$Z$126,$A192,$CX$2,'12-13 Teamsheets'!$C$2:$C$126,BE$1)+CARDS('13-14 Teamsheets'!$H$2:$Z$132,$A192,$CX$2,'13-14 Teamsheets'!$C$2:$C$132,BE$1)+CARDS('14-15 Teamsheets'!$H$2:$Z$136,$A192,$CX$2,'14-15 Teamsheets'!$C$2:$C$136,BE$1)) &amp; "(" &amp; (CARDS('08-09 Teamsheets'!$H$2:$Z$92,$A192,$CX$3,'08-09 Teamsheets'!$C$2:$C$92,BE$1)+CARDS('09-10 Teamsheets'!$H$2:$Z$98,$A192,$CX$3,'09-10 Teamsheets'!$C$2:$C$98,BE$1)+CARDS('10-11 Teamsheets'!$H$2:$Z$107,$A192,$CX$3,'10-11 Teamsheets'!$C$2:$C$107,BE$1)+CARDS('11-12 Teamsheets'!$H$2:$Z$119,$A192,$CX$3,'11-12 Teamsheets'!$C$2:$C$119,BE$1)+CARDS('12-13 Teamsheets'!$H$2:$Z$126,$A192,$CX$3,'12-13 Teamsheets'!$C$2:$C$126,BE$1)+CARDS('13-14 Teamsheets'!$H$2:$Z$132,$A192,$CX$3,'13-14 Teamsheets'!$C$2:$C$132,BE$1)+CARDS('14-15 Teamsheets'!$H$2:$Z$136,$A192,$CX$3,'14-15 Teamsheets'!$C$2:$C$136,BE$1)) &amp; ")"</f>
        <v>0(0)</v>
      </c>
      <c r="BI192" s="82">
        <f>MINS_PLAYED('08-09 Teamsheets'!$H$2:$R$92,$A192,'08-09 Teamsheets'!$C$2:$C$92,BE$1)+MINS_PLAYED('09-10 Teamsheets'!$H$2:$R$98,$A192,'09-10 Teamsheets'!$C$2:$C$98,BE$1)+ MINS_AS_SUB('08-09 Teamsheets'!$S$2:$Z$92,$A192,'08-09 Teamsheets'!$C$2:$C$92,BE$1)+ MINS_AS_SUB('09-10 Teamsheets'!$S$2:$Z$98,$A192,'09-10 Teamsheets'!$C$2:$C$98,BE$1)+MINS_PLAYED('10-11 Teamsheets'!$H$2:$R$107,$A192,'10-11 Teamsheets'!$C$2:$C$107,BE$1)+MINS_AS_SUB('10-11 Teamsheets'!$S$2:$Z$107,$A192,'10-11 Teamsheets'!$C$2:$C$107,BE$1)+MINS_PLAYED('11-12 Teamsheets'!$H$2:$R$119,$A192,'11-12 Teamsheets'!$C$2:$C$119,BE$1)+MINS_AS_SUB('11-12 Teamsheets'!$S$2:$Z$119,$A192,'11-12 Teamsheets'!$C$2:$C$119,BE$1)+MINS_PLAYED('12-13 Teamsheets'!$H$2:$R$126,$A192,'12-13 Teamsheets'!$C$2:$C$126,BE$1)+MINS_AS_SUB('12-13 Teamsheets'!$S$2:$Z$126,$A192,'12-13 Teamsheets'!$C$2:$C$126,BE$1)+MINS_PLAYED('13-14 Teamsheets'!$H$2:$R$132,$A192,'13-14 Teamsheets'!$C$2:$C$132,BE$1)+MINS_AS_SUB('13-14 Teamsheets'!$S$2:$Z$132,$A192,'13-14 Teamsheets'!$C$2:$C$132,BE$1)+MINS_PLAYED('14-15 Teamsheets'!$H$2:$R$136,$A192,'14-15 Teamsheets'!$C$2:$C$136,BE$1)+MINS_AS_SUB('14-15 Teamsheets'!$S$2:$Z$136,$A192,'14-15 Teamsheets'!$C$2:$C$136,BE$1)</f>
        <v>117</v>
      </c>
      <c r="BJ192" s="27" t="str">
        <f>(APPS('07-08 Teamsheets'!$H$2:$R$88,$A192,'07-08 Teamsheets'!$C$2:$C$88,BJ$1)+APPS('08-09 Teamsheets'!$H$2:$R$92,$A192,'08-09 Teamsheets'!$C$2:$C$92,BJ$1)+APPS('09-10 Teamsheets'!$H$2:$R$98,$A192,'09-10 Teamsheets'!$C$2:$C$98,BJ$1)+APPS('10-11 Teamsheets'!$H$2:$R$106,$A192,'10-11 Teamsheets'!$C$2:$C$106,BJ$1)+APPS('11-12 Teamsheets'!$H$2:$R$119,$A192,'11-12 Teamsheets'!$C$2:$C$119,BJ$1)+APPS('12-13 Teamsheets'!$H$2:$R$126,$A192,'12-13 Teamsheets'!$C$2:$C$126,BJ$1)+APPS('13-14 Teamsheets'!$H$2:$R$132,$A192,'13-14 Teamsheets'!$C$2:$C$132,BJ$1)+APPS('14-15 Teamsheets'!$H$2:$R$136,$A192,'14-15 Teamsheets'!$C$2:$C$136,BJ$1)) &amp; "(" &amp; (SUBS('07-08 Teamsheets'!$S$2:$Z$88,$A192,'07-08 Teamsheets'!$C$2:$C$88,BJ$1)+SUBS('08-09 Teamsheets'!$S$2:$Z$92,$A192,'08-09 Teamsheets'!$C$2:$C$92,BJ$1)+SUBS('09-10 Teamsheets'!$S$2:$Z$98,$A192,'09-10 Teamsheets'!$C$2:$C$98,BJ$1)+SUBS('10-11 Teamsheets'!$S$2:$Z$106,$A192,'10-11 Teamsheets'!$C$2:$C$106,BJ$1)+SUBS('11-12 Teamsheets'!$S$2:$Z$119,$A192,'11-12 Teamsheets'!$C$2:$C$119,BJ$1)+SUBS('12-13 Teamsheets'!$S$2:$Z$126,$A192,'12-13 Teamsheets'!$C$2:$C$126,BJ$1)+SUBS('13-14 Teamsheets'!$S$2:$Z$132,$A192,'13-14 Teamsheets'!$C$2:$C$132,BJ$1)+SUBS('14-15 Teamsheets'!$S$2:$Z$136,$A192,'14-15 Teamsheets'!$C$2:$C$136,BJ$1)) &amp; ")"</f>
        <v>3(1)</v>
      </c>
      <c r="BK192" s="27" t="str">
        <f>(GOALS('07-08 Teamsheets'!$H$2:$R$88,$A192,'07-08 Teamsheets'!$C$2:$C$88,BJ$1)+GOALS('08-09 Teamsheets'!$H$2:$R$92,$A192,'08-09 Teamsheets'!$C$2:$C$92,BJ$1)+GOALS('09-10 Teamsheets'!$H$2:$R$98,$A192,'09-10 Teamsheets'!$C$2:$C$98,BJ$1)+GOALS('10-11 Teamsheets'!$H$2:$R$106,$A192,'10-11 Teamsheets'!$C$2:$C$106,BJ$1)+GOALS('11-12 Teamsheets'!$H$2:$R$119,$A192,'11-12 Teamsheets'!$C$2:$C$119,BJ$1)+GOALS('12-13 Teamsheets'!$H$2:$R$126,$A192,'12-13 Teamsheets'!$C$2:$C$126,BJ$1)+GOALS('13-14 Teamsheets'!$H$2:$R$132,$A192,'13-14 Teamsheets'!$C$2:$C$132,BJ$1)+GOALS('14-15 Teamsheets'!$H$2:$R$136,$A192,'14-15 Teamsheets'!$C$2:$C$136,BJ$1)) &amp; "(" &amp; (GOALS('07-08 Teamsheets'!$S$2:$Z$88,$A192,'07-08 Teamsheets'!$C$2:$C$88,BJ$1)+GOALS('08-09 Teamsheets'!$S$2:$Z$92,$A192,'08-09 Teamsheets'!$C$2:$C$92,BJ$1)+GOALS('09-10 Teamsheets'!$S$2:$Z$98,$A192,'09-10 Teamsheets'!$C$2:$C$98,BJ$1)+GOALS('10-11 Teamsheets'!$S$2:$Z$106,$A192,'10-11 Teamsheets'!$C$2:$C$106,BJ$1)+GOALS('11-12 Teamsheets'!$S$2:$Z$119,$A192,'11-12 Teamsheets'!$C$2:$C$119,BJ$1)+GOALS('12-13 Teamsheets'!$S$2:$Z$126,$A192,'12-13 Teamsheets'!$C$2:$C$126,BJ$1)+GOALS('13-14 Teamsheets'!$S$2:$Z$132,$A192,'13-14 Teamsheets'!$C$2:$C$132,BJ$1)+GOALS('14-15 Teamsheets'!$S$2:$Z$136,$A192,'14-15 Teamsheets'!$C$2:$C$136,BJ$1)) &amp; ")"</f>
        <v>0(0)</v>
      </c>
      <c r="BL192" s="27">
        <f>Clean_sheet('07-08 Teamsheets'!$C$2:$H$92,$A192,BJ$1)+Clean_sheet('08-09 Teamsheets'!$C$2:$H$92,$A192,BJ$1)+Clean_sheet('09-10 Teamsheets'!$C$2:$H$98,$A192,BJ$1)+Clean_sheet('10-11 Teamsheets'!$C$2:$H$106,$A192,BJ$1)+Clean_sheet('11-12 Teamsheets'!$C$2:$H$119,$A192,BJ$1)+Clean_sheet('12-13 Teamsheets'!$C$2:$H$126,$A192,BJ$1)+Clean_sheet('13-14 Teamsheets'!$C$2:$H$132,$A192,BJ$1)+Clean_sheet('14-15 Teamsheets'!$C$2:$H$136,$A192,BJ$1)</f>
        <v>0</v>
      </c>
      <c r="BM192" s="27" t="str">
        <f>(CARDS('07-08 Teamsheets'!$H$2:$Z$88,$A192,$CX$2,'07-08 Teamsheets'!$C$2:$C$88,BJ$1)+CARDS('08-09 Teamsheets'!$H$2:$Z$92,$A192,$CX$2,'08-09 Teamsheets'!$C$2:$C$92,BJ$1)+CARDS('09-10 Teamsheets'!$H$2:$Z$98,$A192,$CX$2,'09-10 Teamsheets'!$C$2:$C$98,BJ$1)+CARDS('10-11 Teamsheets'!$H$2:$Z$106,$A192,$CX$2,'10-11 Teamsheets'!$C$2:$C$106,BJ$1)+CARDS('11-12 Teamsheets'!$H$2:$Z$119,$A192,$CX$2,'11-12 Teamsheets'!$C$2:$C$119,BJ$1)+CARDS('12-13 Teamsheets'!$H$2:$Z$126,$A192,$CX$2,'12-13 Teamsheets'!$C$2:$C$126,BJ$1)+CARDS('13-14 Teamsheets'!$H$2:$Z$132,$A192,$CX$2,'13-14 Teamsheets'!$C$2:$C$132,BJ$1)+CARDS('14-15 Teamsheets'!$H$2:$Z$136,$A192,$CX$2,'14-15 Teamsheets'!$C$2:$C$136,BJ$1)) &amp; "(" &amp; (CARDS('07-08 Teamsheets'!$H$2:$Z$88,$A192,$CX$3,'07-08 Teamsheets'!$C$2:$C$88,BJ$1)+CARDS('08-09 Teamsheets'!$H$2:$Z$92,$A192,$CX$3,'08-09 Teamsheets'!$C$2:$C$92,BJ$1)+CARDS('09-10 Teamsheets'!$H$2:$Z$98,$A192,$CX$3,'09-10 Teamsheets'!$C$2:$C$98,BJ$1)+CARDS('10-11 Teamsheets'!$H$2:$Z$106,$A192,$CX$3,'10-11 Teamsheets'!$C$2:$C$106,BJ$1)+CARDS('11-12 Teamsheets'!$H$2:$Z$119,$A192,$CX$3,'11-12 Teamsheets'!$C$2:$C$119,BJ$1)+CARDS('12-13 Teamsheets'!$H$2:$Z$126,$A192,$CX$3,'12-13 Teamsheets'!$C$2:$C$126,BJ$1)+CARDS('13-14 Teamsheets'!$H$2:$Z$132,$A192,$CX$3,'13-14 Teamsheets'!$C$2:$C$132,BJ$1)+CARDS('14-15 Teamsheets'!$H$2:$Z$136,$A192,$CX$3,'14-15 Teamsheets'!$C$2:$C$136,BJ$1)) &amp; ")"</f>
        <v>0(0)</v>
      </c>
      <c r="BN192" s="82">
        <f>MINS_PLAYED('07-08 Teamsheets'!$H$2:$R$88,$A192,'07-08 Teamsheets'!$C$2:$C$88,BJ$1)+MINS_PLAYED('08-09 Teamsheets'!$H$2:$R$92,$A192,'08-09 Teamsheets'!$C$2:$C$92,BJ$1)+MINS_PLAYED('09-10 Teamsheets'!$H$2:$R$98,$A192,'09-10 Teamsheets'!$C$2:$C$98,BJ$1)+MINS_PLAYED('10-11 Teamsheets'!$H$2:$R$106,$A192,'10-11 Teamsheets'!$C$2:$C$106,BJ$1)+MINS_PLAYED('11-12 Teamsheets'!$H$2:$R$119,$A192,'11-12 Teamsheets'!$C$2:$C$119,BJ$1)+MINS_PLAYED('12-13 Teamsheets'!$H$2:$R$126,$A192,'12-13 Teamsheets'!$C$2:$C$126,BJ$1)+MINS_PLAYED('13-14 Teamsheets'!$H$2:$R$132,$A192,'13-14 Teamsheets'!$C$2:$C$132,BJ$1)+MINS_PLAYED('14-15 Teamsheets'!$H$2:$R$136,$A192,'14-15 Teamsheets'!$C$2:$C$136,BJ$1)+MINS_AS_SUB('07-08 Teamsheets'!$S$2:$Z$88,$A192,'07-08 Teamsheets'!$C$2:$C$88,BJ$1)+MINS_AS_SUB('08-09 Teamsheets'!$S$2:$Z$92,$A192,'08-09 Teamsheets'!$C$2:$C$92,BJ$1)+MINS_AS_SUB('09-10 Teamsheets'!$S$2:$Z$98,$A192,'09-10 Teamsheets'!$C$2:$C$98,BJ$1)+MINS_AS_SUB('10-11 Teamsheets'!$S$2:$Z$106,$A192,'10-11 Teamsheets'!$C$2:$C$106,BJ$1)+MINS_AS_SUB('11-12 Teamsheets'!$S$2:$Z$119,$A192,'11-12 Teamsheets'!$C$2:$C$119,BJ$1)+MINS_AS_SUB('12-13 Teamsheets'!$S$2:$Z$126,$A192,'12-13 Teamsheets'!$C$2:$C$126,BJ$1)+MINS_AS_SUB('13-14 Teamsheets'!$S$2:$Z$132,$A192,'13-14 Teamsheets'!$C$2:$C$132,BJ$1)+MINS_AS_SUB('14-15 Teamsheets'!$S$2:$Z$136,$A192,'14-15 Teamsheets'!$C$2:$C$136,BJ$1)</f>
        <v>284</v>
      </c>
      <c r="BO192" s="27" t="str">
        <f>(APPS('07-08 Teamsheets'!$H$2:$R$88,$A192,'07-08 Teamsheets'!$C$2:$C$88,BO$1)+APPS('08-09 Teamsheets'!$H$2:$R$92,$A192,'08-09 Teamsheets'!$C$2:$C$92,BO$1)+APPS('09-10 Teamsheets'!$H$2:$R$98,$A192,'09-10 Teamsheets'!$C$2:$C$98,BO$1)+APPS('10-11 Teamsheets'!$H$2:$R$106,$A192,'10-11 Teamsheets'!$C$2:$C$106,BO$1)+APPS('11-12 Teamsheets'!$H$2:$R$119,$A192,'11-12 Teamsheets'!$C$2:$C$119,BO$1)+APPS('12-13 Teamsheets'!$H$2:$R$126,$A192,'12-13 Teamsheets'!$C$2:$C$126,BO$1)+APPS('13-14 Teamsheets'!$H$2:$R$132,$A192,'13-14 Teamsheets'!$C$2:$C$132,BO$1)+APPS('14-15 Teamsheets'!$H$2:$R$136,$A192,'14-15 Teamsheets'!$C$2:$C$136,BO$1)) &amp; "(" &amp; (SUBS('07-08 Teamsheets'!$S$2:$Z$88,$A192,'07-08 Teamsheets'!$C$2:$C$88,BO$1)+SUBS('08-09 Teamsheets'!$S$2:$Z$92,$A192,'08-09 Teamsheets'!$C$2:$C$92,BO$1)+SUBS('09-10 Teamsheets'!$S$2:$Z$98,$A192,'09-10 Teamsheets'!$C$2:$C$98,BO$1)+SUBS('10-11 Teamsheets'!$S$2:$Z$106,$A192,'10-11 Teamsheets'!$C$2:$C$106,BO$1)+SUBS('11-12 Teamsheets'!$S$2:$Z$119,$A192,'11-12 Teamsheets'!$C$2:$C$119,BO$1)+SUBS('12-13 Teamsheets'!$S$2:$Z$126,$A192,'12-13 Teamsheets'!$C$2:$C$126,BO$1)+SUBS('13-14 Teamsheets'!$S$2:$Z$132,$A192,'13-14 Teamsheets'!$C$2:$C$132,BO$1)+SUBS('14-15 Teamsheets'!$S$2:$Z$136,$A192,'14-15 Teamsheets'!$C$2:$C$136,BO$1)) &amp; ")"</f>
        <v>4(0)</v>
      </c>
      <c r="BP192" s="27" t="str">
        <f>(GOALS('07-08 Teamsheets'!$H$2:$R$88,$A192,'07-08 Teamsheets'!$C$2:$C$88,BO$1)+GOALS('08-09 Teamsheets'!$H$2:$R$92,$A192,'08-09 Teamsheets'!$C$2:$C$92,BO$1)+GOALS('09-10 Teamsheets'!$H$2:$R$98,$A192,'09-10 Teamsheets'!$C$2:$C$98,BO$1)+GOALS('10-11 Teamsheets'!$H$2:$R$106,$A192,'10-11 Teamsheets'!$C$2:$C$106,BO$1)+GOALS('11-12 Teamsheets'!$H$2:$R$119,$A192,'11-12 Teamsheets'!$C$2:$C$119,BO$1)+GOALS('12-13 Teamsheets'!$H$2:$R$126,$A192,'12-13 Teamsheets'!$C$2:$C$126,BO$1)+GOALS('13-14 Teamsheets'!$H$2:$R$132,$A192,'13-14 Teamsheets'!$C$2:$C$132,BO$1)+GOALS('14-15 Teamsheets'!$H$2:$R$136,$A192,'14-15 Teamsheets'!$C$2:$C$136,BO$1)) &amp; "(" &amp; (GOALS('07-08 Teamsheets'!$S$2:$Z$88,$A192,'07-08 Teamsheets'!$C$2:$C$88,BO$1)+GOALS('08-09 Teamsheets'!$S$2:$Z$92,$A192,'08-09 Teamsheets'!$C$2:$C$92,BO$1)+GOALS('09-10 Teamsheets'!$S$2:$Z$98,$A192,'09-10 Teamsheets'!$C$2:$C$98,BO$1)+GOALS('10-11 Teamsheets'!$S$2:$Z$106,$A192,'10-11 Teamsheets'!$C$2:$C$106,BO$1)+GOALS('11-12 Teamsheets'!$S$2:$Z$119,$A192,'11-12 Teamsheets'!$C$2:$C$119,BO$1)+GOALS('12-13 Teamsheets'!$S$2:$Z$126,$A192,'12-13 Teamsheets'!$C$2:$C$126,BO$1)+GOALS('13-14 Teamsheets'!$S$2:$Z$132,$A192,'13-14 Teamsheets'!$C$2:$C$132,BO$1)+GOALS('14-15 Teamsheets'!$S$2:$Z$136,$A192,'14-15 Teamsheets'!$C$2:$C$136,BO$1)) &amp; ")"</f>
        <v>0(0)</v>
      </c>
      <c r="BQ192" s="27">
        <f>Clean_sheet('07-08 Teamsheets'!$C$2:$H$92,$A192,BO$1)+Clean_sheet('08-09 Teamsheets'!$C$2:$H$92,$A192,BO$1)+Clean_sheet('09-10 Teamsheets'!$C$2:$H$98,$A192,BO$1)+Clean_sheet('10-11 Teamsheets'!$C$2:$H$106,$A192,BO$1)+Clean_sheet('11-12 Teamsheets'!$C$2:$H$119,$A192,BO$1)+Clean_sheet('12-13 Teamsheets'!$C$2:$H$126,$A192,BO$1)+Clean_sheet('13-14 Teamsheets'!$C$2:$H$132,$A192,BO$1)+Clean_sheet('14-15 Teamsheets'!$C$2:$H$136,$A192,BO$1)</f>
        <v>0</v>
      </c>
      <c r="BR192" s="27" t="str">
        <f>(CARDS('07-08 Teamsheets'!$H$2:$Z$88,$A192,$CX$2,'07-08 Teamsheets'!$C$2:$C$88,BO$1)+CARDS('08-09 Teamsheets'!$H$2:$Z$92,$A192,$CX$2,'08-09 Teamsheets'!$C$2:$C$92,BO$1)+CARDS('09-10 Teamsheets'!$H$2:$Z$98,$A192,$CX$2,'09-10 Teamsheets'!$C$2:$C$98,BO$1)+CARDS('10-11 Teamsheets'!$H$2:$Z$106,$A192,$CX$2,'10-11 Teamsheets'!$C$2:$C$106,BO$1)+CARDS('11-12 Teamsheets'!$H$2:$Z$119,$A192,$CX$2,'11-12 Teamsheets'!$C$2:$C$119,BO$1)+CARDS('12-13 Teamsheets'!$H$2:$Z$126,$A192,$CX$2,'12-13 Teamsheets'!$C$2:$C$126,BO$1)+CARDS('13-14 Teamsheets'!$H$2:$Z$132,$A192,$CX$2,'13-14 Teamsheets'!$C$2:$C$132,BO$1)+CARDS('14-15 Teamsheets'!$H$2:$Z$136,$A192,$CX$2,'14-15 Teamsheets'!$C$2:$C$136,BO$1)) &amp; "(" &amp; (CARDS('07-08 Teamsheets'!$H$2:$Z$88,$A192,$CX$3,'07-08 Teamsheets'!$C$2:$C$88,BO$1)+CARDS('08-09 Teamsheets'!$H$2:$Z$92,$A192,$CX$3,'08-09 Teamsheets'!$C$2:$C$92,BO$1)+CARDS('09-10 Teamsheets'!$H$2:$Z$98,$A192,$CX$3,'09-10 Teamsheets'!$C$2:$C$98,BO$1)+CARDS('10-11 Teamsheets'!$H$2:$Z$106,$A192,$CX$3,'10-11 Teamsheets'!$C$2:$C$106,BO$1)+CARDS('11-12 Teamsheets'!$H$2:$Z$119,$A192,$CX$3,'11-12 Teamsheets'!$C$2:$C$119,BO$1)+CARDS('12-13 Teamsheets'!$H$2:$Z$126,$A192,$CX$3,'12-13 Teamsheets'!$C$2:$C$126,BO$1)+CARDS('13-14 Teamsheets'!$H$2:$Z$132,$A192,$CX$3,'13-14 Teamsheets'!$C$2:$C$132,BO$1)+CARDS('14-15 Teamsheets'!$H$2:$Z$136,$A192,$CX$3,'14-15 Teamsheets'!$C$2:$C$136,BO$1)) &amp; ")"</f>
        <v>0(0)</v>
      </c>
      <c r="BS192" s="82">
        <f>MINS_PLAYED('07-08 Teamsheets'!$H$2:$R$88,$A192,'07-08 Teamsheets'!$C$2:$C$88,BO$1)+MINS_PLAYED('08-09 Teamsheets'!$H$2:$R$92,$A192,'08-09 Teamsheets'!$C$2:$C$92,BO$1)+MINS_PLAYED('09-10 Teamsheets'!$H$2:$R$98,$A192,'09-10 Teamsheets'!$C$2:$C$98,BO$1)+MINS_PLAYED('10-11 Teamsheets'!$H$2:$R$106,$A192,'10-11 Teamsheets'!$C$2:$C$106,BO$1)+MINS_PLAYED('11-12 Teamsheets'!$H$2:$R$119,$A192,'11-12 Teamsheets'!$C$2:$C$119,BO$1)+MINS_PLAYED('12-13 Teamsheets'!$H$2:$R$126,$A192,'12-13 Teamsheets'!$C$2:$C$126,BO$1)+MINS_PLAYED('13-14 Teamsheets'!$H$2:$R$132,$A192,'13-14 Teamsheets'!$C$2:$C$132,BO$1)+MINS_PLAYED('14-15 Teamsheets'!$H$2:$R$136,$A192,'14-15 Teamsheets'!$C$2:$C$136,BO$1)+MINS_AS_SUB('07-08 Teamsheets'!$S$2:$Z$88,$A192,'07-08 Teamsheets'!$C$2:$C$88,BO$1)+MINS_AS_SUB('08-09 Teamsheets'!$S$2:$Z$92,$A192,'08-09 Teamsheets'!$C$2:$C$92,BO$1)+MINS_AS_SUB('09-10 Teamsheets'!$S$2:$Z$98,$A192,'09-10 Teamsheets'!$C$2:$C$98,BO$1)+MINS_AS_SUB('10-11 Teamsheets'!$S$2:$Z$106,$A192,'10-11 Teamsheets'!$C$2:$C$106,BO$1)+MINS_AS_SUB('11-12 Teamsheets'!$S$2:$Z$119,$A192,'11-12 Teamsheets'!$C$2:$C$119,BO$1)+MINS_AS_SUB('12-13 Teamsheets'!$S$2:$Z$126,$A192,'12-13 Teamsheets'!$C$2:$C$126,BO$1)+MINS_AS_SUB('13-14 Teamsheets'!$S$2:$Z$132,$A192,'13-14 Teamsheets'!$C$2:$C$132,BO$1)+MINS_AS_SUB('14-15 Teamsheets'!$S$2:$Z$136,$A192,'14-15 Teamsheets'!$C$2:$C$136,BO$1)</f>
        <v>360</v>
      </c>
      <c r="BT192" s="71">
        <f>APPS('05-06 Teamsheets'!$H$2:$R$71,$A192,'05-06 Teamsheets'!$C$2:$C$71,B$1)+SUBS('05-06 Teamsheets'!$S$2:$W$71,$A192,'05-06 Teamsheets'!$C$2:$C$71,B$1)+APPS('06-07 Teamsheets'!$H$2:$R$83,$A192,'06-07 Teamsheets'!$C$2:$C$83,G$1)+SUBS('06-07 Teamsheets'!$S$2:$Z$83,$A192,'06-07 Teamsheets'!$C$2:$C$83,G$1)+APPS('07-08 Teamsheets'!$H$2:$R$88,$A192,'07-08 Teamsheets'!$C$2:$C$88,L$1)+SUBS('07-08 Teamsheets'!$S$2:$Z$88,$A192,'07-08 Teamsheets'!$C$2:$C$88,L$1)+APPS('08-09 Teamsheets'!$H$2:$R$92,$A192,'08-09 Teamsheets'!$C$2:$C$92,Q$1)+SUBS('08-09 Teamsheets'!$S$2:$Z$92,$A192,'08-09 Teamsheets'!$C$2:$C$92,Q$1)+APPS('09-10 Teamsheets'!$H$2:$R$98,$A192,'09-10 Teamsheets'!$C$2:$C$98,Q$1)+SUBS('09-10 Teamsheets'!$S$2:$Z$98,$A192,'09-10 Teamsheets'!$C$2:$C$98,Q$1)+APPS('10-11 Teamsheets'!$H$2:$R$107,$A192,'10-11 Teamsheets'!$C$2:$C$107,Q$1)+SUBS('10-11 Teamsheets'!$S$2:$Z$107,$A192,'10-11 Teamsheets'!$C$2:$C$107,Q$1)+APPS('11-12 Teamsheets'!$H$2:$R$119,$A192,'11-12 Teamsheets'!$C$2:$C$119,Q$1)+SUBS('11-12 Teamsheets'!$S$2:$Z$119,$A192,'11-12 Teamsheets'!$C$2:$C$119,Q$1)+APPS('12-13 Teamsheets'!$H$2:$R$126,$A192,'12-13 Teamsheets'!$C$2:$C$126,Q$1)+SUBS('12-13 Teamsheets'!$S$2:$Z$126,$A192,'12-13 Teamsheets'!$C$2:$C$126,Q$1)+APPS('13-14 Teamsheets'!$H$2:$R$132,$A192,'13-14 Teamsheets'!$C$2:$C$132,Q$1)+SUBS('13-14 Teamsheets'!$S$2:$Z$132,$A192,'13-14 Teamsheets'!$C$2:$C$132,Q$1)+APPS('14-15 Teamsheets'!$H$2:$R$136,$A192,'14-15 Teamsheets'!$C$2:$C$136,Q$1)+SUBS('14-15 Teamsheets'!$S$2:$Z$136,$A192,'14-15 Teamsheets'!$C$2:$C$136,Q$1)</f>
        <v>40</v>
      </c>
      <c r="BU192" s="132">
        <v>0</v>
      </c>
      <c r="BV192" s="27">
        <f>APPS('07-08 Teamsheets'!$H$2:$R$88,$A192,'07-08 Teamsheets'!$C$2:$C$88,AZ$1)+SUBS('07-08 Teamsheets'!$S$2:$Z$88,$A192,'07-08 Teamsheets'!$C$2:$C$88,AZ$1)+APPS('11-12 Teamsheets'!$H$2:$R$119,$A192,'11-12 Teamsheets'!$C$2:$C$119,AZ$1)+SUBS('11-12 Teamsheets'!$S$2:$Z$119,$A192,'11-12 Teamsheets'!$C$2:$C$119,AZ$1)+APPS('12-13 Teamsheets'!$H$2:$R$126,$A192,'12-13 Teamsheets'!$C$2:$C$126,AZ$1)+SUBS('12-13 Teamsheets'!$S$2:$Z$126,$A192,'12-13 Teamsheets'!$C$2:$C$126,AZ$1)+APPS('13-14 Teamsheets'!$H$2:$R$132,$A192,'13-14 Teamsheets'!$C$2:$C$132,AZ$1)+SUBS('13-14 Teamsheets'!$S$2:$Z$132,$A192,'13-14 Teamsheets'!$C$2:$C$132,AZ$1)+APPS('14-15 Teamsheets'!$H$2:$R$136,$A192,'14-15 Teamsheets'!$C$2:$C$136,AZ$1)+SUBS('14-15 Teamsheets'!$S$2:$Z$136,$A192,'14-15 Teamsheets'!$C$2:$C$136,AZ$1)+APPS('08-09 Teamsheets'!$H$2:$R$92,$A192,'08-09 Teamsheets'!$C$2:$C$92,BE$1)+APPS('09-10 Teamsheets'!$H$2:$R$98,$A192,'09-10 Teamsheets'!$C$2:$C$98,BE$1)+SUBS('08-09 Teamsheets'!$S$2:$Z$92,$A192,'08-09 Teamsheets'!$C$2:$C$92,BE$1)+SUBS('09-10 Teamsheets'!$S$2:$Z$98,$A192,'09-10 Teamsheets'!$C$2:$C$98,BE$1)+APPS('10-11 Teamsheets'!$H$2:$R$107,$A192,'10-11 Teamsheets'!$C$2:$C$107,BE$1)+SUBS('10-11 Teamsheets'!$S$2:$Z$107,$A192,'10-11 Teamsheets'!$C$2:$C$107,BE$1)+APPS('11-12 Teamsheets'!$H$2:$R$119,$A192,'11-12 Teamsheets'!$C$2:$C$119,BE$1)+SUBS('11-12 Teamsheets'!$S$2:$Z$119,$A192,'11-12 Teamsheets'!$C$2:$C$119,BE$1)+APPS('12-13 Teamsheets'!$H$2:$R$126,$A192,'12-13 Teamsheets'!$C$2:$C$126,BE$1)+SUBS('12-13 Teamsheets'!$S$2:$Z$126,$A192,'12-13 Teamsheets'!$C$2:$C$126,BE$1)+APPS('13-14 Teamsheets'!$H$2:$R$132,$A192,'13-14 Teamsheets'!$C$2:$C$132,BE$1)+SUBS('13-14 Teamsheets'!$S$2:$Z$132,$A192,'13-14 Teamsheets'!$C$2:$C$132,BE$1)+APPS('14-15 Teamsheets'!$H$2:$R$136,$A192,'14-15 Teamsheets'!$C$2:$C$136,BE$1)+SUBS('14-15 Teamsheets'!$S$2:$Z$136,$A192,'14-15 Teamsheets'!$C$2:$C$136,BE$1)</f>
        <v>2</v>
      </c>
      <c r="BW192" s="27">
        <f>APPS('07-08 Teamsheets'!$H$2:$R$88,$A192,'07-08 Teamsheets'!$C$2:$C$88,BJ$1)+APPS('08-09 Teamsheets'!$H$2:$R$92,$A192,'08-09 Teamsheets'!$C$2:$C$92,BJ$1)+APPS('09-10 Teamsheets'!$H$2:$R$98,$A192,'09-10 Teamsheets'!$C$2:$C$98,BJ$1)+SUBS('07-08 Teamsheets'!$S$2:$Z$88,$A192,'07-08 Teamsheets'!$C$2:$C$88,BJ$1)+SUBS('08-09 Teamsheets'!$S$2:$Z$92,$A192,'08-09 Teamsheets'!$C$2:$C$92,BJ$1)+SUBS('09-10 Teamsheets'!$S$2:$Z$98,$A192,'09-10 Teamsheets'!$C$2:$C$98,BJ$1)+APPS('10-11 Teamsheets'!$H$2:$R$107,$A192,'10-11 Teamsheets'!$C$2:$C$107,BJ$1)+SUBS('10-11 Teamsheets'!$S$2:$Z$107,$A192,'10-11 Teamsheets'!$C$2:$C$107,BJ$1)+APPS('11-12 Teamsheets'!$H$2:$R$119,$A192,'11-12 Teamsheets'!$C$2:$C$119,BJ$1)+SUBS('11-12 Teamsheets'!$S$2:$Z$111,$A192,'11-12 Teamsheets'!$C$2:$C$119,BJ$1)+APPS('12-13 Teamsheets'!$H$2:$R$126,$A192,'12-13 Teamsheets'!$C$2:$C$126,BJ$1)+SUBS('12-13 Teamsheets'!$S$2:$Z$118,$A192,'12-13 Teamsheets'!$C$2:$C$126,BJ$1)+APPS('13-14 Teamsheets'!$H$2:$R$132,$A192,'13-14 Teamsheets'!$C$2:$C$132,BJ$1)+SUBS('13-14 Teamsheets'!$S$2:$Z$124,$A192,'13-14 Teamsheets'!$C$2:$C$132,BJ$1)+APPS('14-15 Teamsheets'!$H$2:$R$136,$A192,'14-15 Teamsheets'!$C$2:$C$136,BJ$1)+SUBS('14-15 Teamsheets'!$S$2:$Z$128,$A192,'14-15 Teamsheets'!$C$2:$C$136,BJ$1)</f>
        <v>4</v>
      </c>
      <c r="BX192" s="27">
        <f>APPS('07-08 Teamsheets'!$H$2:$R$88,$A192,'07-08 Teamsheets'!$C$2:$C$88,BO$1)+APPS('08-09 Teamsheets'!$H$2:$R$92,$A192,'08-09 Teamsheets'!$C$2:$C$92,BO$1)+APPS('09-10 Teamsheets'!$H$2:$R$98,$A192,'09-10 Teamsheets'!$C$2:$C$98,BO$1)+SUBS('07-08 Teamsheets'!$S$2:$Z$88,$A192,'07-08 Teamsheets'!$C$2:$C$88,BO$1)+SUBS('08-09 Teamsheets'!$S$2:$Z$92,$A192,'08-09 Teamsheets'!$C$2:$C$92,BO$1)+SUBS('09-10 Teamsheets'!$S$2:$Z$98,$A192,'09-10 Teamsheets'!$C$2:$C$98,BO$1)+APPS('10-11 Teamsheets'!$H$2:$R$107,$A192,'10-11 Teamsheets'!$C$2:$C$107,BO$1)+SUBS('10-11 Teamsheets'!$S$2:$Z$107,$A192,'10-11 Teamsheets'!$C$2:$C$107,BO$1)+APPS('11-12 Teamsheets'!$H$2:$R$119,$A192,'11-12 Teamsheets'!$C$2:$C$119,BO$1)+SUBS('11-12 Teamsheets'!$S$2:$Z$119,$A192,'11-12 Teamsheets'!$C$2:$C$119,BO$1)+APPS('12-13 Teamsheets'!$H$2:$R$126,$A192,'12-13 Teamsheets'!$C$2:$C$126,BO$1)+SUBS('12-13 Teamsheets'!$S$2:$Z$126,$A192,'12-13 Teamsheets'!$C$2:$C$126,BO$1)+APPS('13-14 Teamsheets'!$H$2:$R$132,$A192,'13-14 Teamsheets'!$C$2:$C$132,BO$1)+SUBS('13-14 Teamsheets'!$S$2:$Z$132,$A192,'13-14 Teamsheets'!$C$2:$C$132,BO$1)+APPS('14-15 Teamsheets'!$H$2:$R$136,$A192,'14-15 Teamsheets'!$C$2:$C$136,BO$1)+SUBS('14-15 Teamsheets'!$S$2:$Z$136,$A192,'14-15 Teamsheets'!$C$2:$C$136,BO$1)</f>
        <v>4</v>
      </c>
      <c r="BY192" s="28">
        <f t="shared" si="55"/>
        <v>10</v>
      </c>
      <c r="BZ192" s="27" t="str">
        <f>(APPS('05-06 Teamsheets'!$H$2:$R$71,$A192) + APPS('06-07 Teamsheets'!$H$2:$R$83,$A192) +APPS('07-08 Teamsheets'!$H$2:$R$88,$A192) + APPS('08-09 Teamsheets'!$H$2:$R$92,$A192)+APPS('09-10 Teamsheets'!$H$2:$R$98,$A192)+APPS('10-11 Teamsheets'!$H$2:$R$107,$A192)+APPS('11-12 Teamsheets'!$H$2:$R$119,$A192)+APPS('12-13 Teamsheets'!$H$2:$R$126,$A192)+APPS('13-14 Teamsheets'!$H$2:$R$132,$A192)+APPS('14-15 Teamsheets'!$H$2:$R$136,$A192)) &amp; "(" &amp; (SUBS('05-06 Teamsheets'!$S$2:$W$71,$A192)+SUBS('06-07 Teamsheets'!$S$2:$Z$83,$A192)+SUBS('07-08 Teamsheets'!$S$2:$Z$88,$A192) +SUBS('08-09 Teamsheets'!$S$2:$Z$92,$A192)+SUBS('09-10 Teamsheets'!$S$2:$Z$98,$A192)+SUBS('10-11 Teamsheets'!$S$2:$Z$107,$A192)+SUBS('11-12 Teamsheets'!$S$2:$Z$119,$A192)+SUBS('12-13 Teamsheets'!$S$2:$Z$126,$A192)+SUBS('13-14 Teamsheets'!$S$2:$Z$132,$A192)+SUBS('14-15 Teamsheets'!$S$2:$Z$136,$A192)) &amp; ")"</f>
        <v>46(4)</v>
      </c>
      <c r="CA192" s="28">
        <f t="shared" si="56"/>
        <v>50</v>
      </c>
      <c r="CB192" s="71">
        <f>GOALS('05-06 Teamsheets'!$H$2:$W$71,$A192,'05-06 Teamsheets'!$C$2:$C$71,B$1)+GOALS('06-07 Teamsheets'!$H$2:$Z$83,$A192,'06-07 Teamsheets'!$C$2:$C$83,G$1)+GOALS('07-08 Teamsheets'!$H$2:$Z$88,$A192,'07-08 Teamsheets'!$C$2:$C$88,L$1)+GOALS('08-09 Teamsheets'!$H$2:$Z$92,$A192,'08-09 Teamsheets'!$C$2:$C$92,Q$1)+GOALS('09-10 Teamsheets'!$H$2:$Z$98,$A192,'09-10 Teamsheets'!$C$2:$C$98,Q$1)+GOALS('10-11 Teamsheets'!$H$2:$Z$107,$A192,'10-11 Teamsheets'!$C$2:$C$107,Q$1)+GOALS('11-12 Teamsheets'!$H$2:$Z$119,$A192,'11-12 Teamsheets'!$C$2:$C$119,Q$1)+GOALS('12-13 Teamsheets'!$H$2:$Z$126,$A192,'12-13 Teamsheets'!$C$2:$C$126,Q$1)+GOALS('13-14 Teamsheets'!$H$2:$Z$132,$A192,'13-14 Teamsheets'!$C$2:$C$132,Q$1)+GOALS('14-15 Teamsheets'!$H$2:$Z$136,$A192,'14-15 Teamsheets'!$C$2:$C$136,Q$1)</f>
        <v>1</v>
      </c>
      <c r="CC192" s="27">
        <f>GOALS('05-06 Teamsheets'!$H$2:$W$71,$A192,'05-06 Teamsheets'!$C$2:$C$71,V$1)+GOALS('05-06 Teamsheets'!$H$2:$W$71,$A192,'05-06 Teamsheets'!$C$2:$C$71,AA$1)+GOALS('06-07 Teamsheets'!$H$2:$Z$83,$A192,'06-07 Teamsheets'!$C$2:$C$83,AF$1)+GOALS('06-07 Teamsheets'!$H$2:$Z$83,$A192,'06-07 Teamsheets'!$C$2:$C$83,AK$1)+GOALS('07-08 Teamsheets'!$H$2:$Z$88,$A192,'07-08 Teamsheets'!$C$2:$C$88,AP$1)+GOALS('07-08 Teamsheets'!$H$2:$Z$88,$A192,'07-08 Teamsheets'!$C$2:$C$88,AU$1)+GOALS('07-08 Teamsheets'!$H$2:$Z$88,$A192,'07-08 Teamsheets'!$C$2:$C$88,AZ$1)+GOALS('11-12 Teamsheets'!$H$2:$Z$119,$A192,'11-12 Teamsheets'!$C$2:$C$119,AZ$1)+GOALS('12-13 Teamsheets'!$H$2:$Z$120,$A192,'12-13 Teamsheets'!$C$2:$C$120,AZ$1)+GOALS('13-14 Teamsheets'!$H$2:$Z$126,$A192,'13-14 Teamsheets'!$C$2:$C$126,AZ$1)+GOALS('14-15 Teamsheets'!$H$2:$Z$130,$A192,'14-15 Teamsheets'!$C$2:$C$130,AZ$1)+GOALS('08-09 Teamsheets'!$H$2:$Z$92,$A192,'08-09 Teamsheets'!$C$2:$C$92,BE$1)+GOALS('09-10 Teamsheets'!$H$2:$Z$98,$A192,'09-10 Teamsheets'!$C$2:$C$98,BE$1)+GOALS('10-11 Teamsheets'!$H$2:$Z$107,$A192,'10-11 Teamsheets'!$C$2:$C$107,BE$1)+GOALS('11-12 Teamsheets'!$H$2:$Z$119,$A192,'11-12 Teamsheets'!$C$2:$C$119,BE$1)+GOALS('12-13 Teamsheets'!$H$2:$Z$126,$A192,'12-13 Teamsheets'!$C$2:$C$126,BE$1)+GOALS('13-14 Teamsheets'!$H$2:$Z$132,$A192,'13-14 Teamsheets'!$C$2:$C$132,BE$1)+GOALS('14-15 Teamsheets'!$H$2:$Z$136,$A192,'14-15 Teamsheets'!$C$2:$C$136,BE$1)</f>
        <v>0</v>
      </c>
      <c r="CD192" s="27">
        <f>GOALS('07-08 Teamsheets'!$H$2:$Z$88,$A192,'07-08 Teamsheets'!$C$2:$C$88,BJ$1)
+GOALS('08-09 Teamsheets'!$H$2:$Z$92,$A192,'08-09 Teamsheets'!$C$2:$C$92,BJ$1)
+GOALS('09-10 Teamsheets'!$H$2:$Z$98,$A192,'09-10 Teamsheets'!$C$2:$C$98,BJ$1)
+GOALS('10-11 Teamsheets'!$H$2:$Z$107,$A192,'10-11 Teamsheets'!$C$2:$C$107,BJ$1)
+GOALS('11-12 Teamsheets'!$H$2:$Z$119,$A192,'11-12 Teamsheets'!$C$2:$C$119,BJ$1)
+GOALS('12-13 Teamsheets'!$H$2:$Z$124,$A192,'12-13 Teamsheets'!$C$2:$C$124,BJ$1)+GOALS('13-14 Teamsheets'!$H$2:$Z$130,$A192,'13-14 Teamsheets'!$C$2:$C$130,BJ$1)+GOALS('14-15 Teamsheets'!$H$2:$Z$134,$A192,'14-15 Teamsheets'!$C$2:$C$134,BJ$1)
+GOALS('07-08 Teamsheets'!$H$2:$Z$88,$A192,'07-08 Teamsheets'!$C$2:$C$88,BO$1)
+GOALS('08-09 Teamsheets'!$H$2:$Z$92,$A192,'08-09 Teamsheets'!$C$2:$C$92,BO$1)
+GOALS('09-10 Teamsheets'!$H$2:$Z$98,$A192,'09-10 Teamsheets'!$C$2:$C$98,BO$1)
+GOALS('10-11 Teamsheets'!$H$2:$Z$107,$A192,'10-11 Teamsheets'!$C$2:$C$107,BO$1)
+GOALS('11-12 Teamsheets'!$H$2:$Z$119,$A192,'11-12 Teamsheets'!$C$2:$C$119,BO$1)
+GOALS('12-13 Teamsheets'!$H$2:$Z$126,$A192,'12-13 Teamsheets'!$C$2:$C$126,BO$1)+GOALS('13-14 Teamsheets'!$H$2:$Z$132,$A192,'13-14 Teamsheets'!$C$2:$C$132,BO$1)+GOALS('14-15 Teamsheets'!$H$2:$Z$136,$A192,'14-15 Teamsheets'!$C$2:$C$136,BO$1)</f>
        <v>0</v>
      </c>
      <c r="CE192" s="28">
        <f t="shared" si="57"/>
        <v>0</v>
      </c>
      <c r="CF192" s="27" t="str">
        <f>(GOALS('05-06 Teamsheets'!$H$2:$R$71,$A192) +GOALS('06-07 Teamsheets'!$H$2:$R$83,$A192) +  GOALS('07-08 Teamsheets'!$H$2:$R$88,$A192) + GOALS('08-09 Teamsheets'!$H$2:$R$92,$A192)+GOALS('09-10 Teamsheets'!$H$2:$R$98,$A192)+GOALS('10-11 Teamsheets'!$H$2:$R$107,$A192)+GOALS('11-12 Teamsheets'!$H$2:$R$119,$A192)+GOALS('12-13 Teamsheets'!$H$2:$R$126,$A192)+GOALS('13-14 Teamsheets'!$H$2:$R$132,$A192)+GOALS('14-15 Teamsheets'!$H$2:$R$136,$A192)) &amp; "(" &amp; (GOALS('05-06 Teamsheets'!$S$2:$W$71,$A192)+GOALS('06-07 Teamsheets'!$S$2:$Z$83,$A192)+GOALS('07-08 Teamsheets'!$S$2:$Z$88,$A192)+GOALS('08-09 Teamsheets'!$S$2:$Z$92,$A192)+GOALS('09-10 Teamsheets'!$S$2:$Z$98,$A192)+GOALS('10-11 Teamsheets'!$S$2:$Z$107,$A192)+GOALS('11-12 Teamsheets'!$S$2:$Z$119,$A192)+GOALS('12-13 Teamsheets'!$S$2:$Z$126,$A192)+GOALS('13-14 Teamsheets'!$S$2:$Z$132,$A192)+GOALS('14-15 Teamsheets'!$S$2:$Z$136,$A192)) &amp; ")"</f>
        <v>1(0)</v>
      </c>
      <c r="CG192" s="28">
        <f t="shared" si="58"/>
        <v>1</v>
      </c>
      <c r="CH192" s="71">
        <f t="shared" si="60"/>
        <v>0</v>
      </c>
      <c r="CI192" s="83">
        <f t="shared" si="61"/>
        <v>0</v>
      </c>
      <c r="CJ192" s="77">
        <f t="shared" si="62"/>
        <v>0</v>
      </c>
      <c r="CK192" s="74" t="str">
        <f>(CARDS('05-06 Teamsheets'!$H$2:$W$71,$A192,$CX$2)+CARDS('06-07 Teamsheets'!$H$2:$Z$83,$A192,$CX$2)+CARDS('07-08 Teamsheets'!$H$2:$Z$88,$A192,$CX$2)+CARDS('08-09 Teamsheets'!$H$2:$Z$92,$A192,$CX$2)+CARDS('09-10 Teamsheets'!$H$2:$Z$98,$A192,$CX$2)+CARDS('10-11 Teamsheets'!$H$2:$Z$107,$A192,$CX$2)+CARDS('11-12 Teamsheets'!$H$2:$Z$119,$A192,$CX$2)+CARDS('12-13 Teamsheets'!$H$2:$Z$126,$A192,$CX$2)+CARDS('13-14 Teamsheets'!$H$2:$Z$130,$A192,$CX$2)) &amp; "(" &amp; (CARDS('05-06 Teamsheets'!$H$2:$W$71,$A192,$CX$3)+CARDS('06-07 Teamsheets'!$H$2:$Z$83,$A192,$CX$3)+CARDS('07-08 Teamsheets'!$H$2:$Z$88,$A192,$CX$3)+CARDS('08-09 Teamsheets'!$H$2:$Z$92,$A192,$CX$3)+CARDS('09-10 Teamsheets'!$H$2:$Z$98,$A192,$CX$3)+CARDS('10-11 Teamsheets'!$H$2:$Z$107,$A192,$CX$3)+CARDS('11-12 Teamsheets'!$H$2:$Z$119,$A192,$CX$3)+CARDS('13-14 Teamsheets'!$H$2:$Z$130,$A192,$CX$3)) &amp; ")"</f>
        <v>13(0)</v>
      </c>
      <c r="CL192" s="28">
        <f t="shared" si="53"/>
        <v>3326</v>
      </c>
      <c r="CM192" s="28">
        <f t="shared" si="59"/>
        <v>761</v>
      </c>
      <c r="CN192" s="77">
        <f t="shared" si="54"/>
        <v>4087</v>
      </c>
      <c r="CO192" s="28">
        <f t="shared" si="64"/>
        <v>81.739999999999995</v>
      </c>
      <c r="CP192" s="28">
        <f t="shared" si="65"/>
        <v>0.02</v>
      </c>
      <c r="CQ192" s="77">
        <f t="shared" si="63"/>
        <v>4087</v>
      </c>
      <c r="CS192" s="71">
        <f t="shared" si="48"/>
        <v>40</v>
      </c>
      <c r="CT192" s="83">
        <f t="shared" si="49"/>
        <v>37</v>
      </c>
      <c r="CU192" s="77">
        <f t="shared" si="50"/>
        <v>74</v>
      </c>
    </row>
    <row r="193" spans="1:102" x14ac:dyDescent="0.2">
      <c r="A193" s="112" t="s">
        <v>3858</v>
      </c>
      <c r="B193" s="27" t="s">
        <v>1635</v>
      </c>
      <c r="C193" s="27" t="s">
        <v>1635</v>
      </c>
      <c r="D193" s="27">
        <v>0</v>
      </c>
      <c r="E193" s="27" t="s">
        <v>1635</v>
      </c>
      <c r="F193" s="82">
        <v>0</v>
      </c>
      <c r="G193" s="27" t="s">
        <v>1635</v>
      </c>
      <c r="H193" s="27" t="s">
        <v>1635</v>
      </c>
      <c r="I193" s="27">
        <v>0</v>
      </c>
      <c r="J193" s="27" t="s">
        <v>1635</v>
      </c>
      <c r="K193" s="82">
        <v>0</v>
      </c>
      <c r="L193" s="27" t="s">
        <v>1635</v>
      </c>
      <c r="M193" s="27" t="s">
        <v>1635</v>
      </c>
      <c r="N193" s="27">
        <v>0</v>
      </c>
      <c r="O193" s="27" t="s">
        <v>1635</v>
      </c>
      <c r="P193" s="82">
        <v>0</v>
      </c>
      <c r="Q193" s="27" t="str">
        <f>(APPS('08-09 Teamsheets'!$H$2:$R$92,$A193,'08-09 Teamsheets'!$C$2:$C$92,Q$1)+APPS('09-10 Teamsheets'!$H$2:$R$98,$A193,'09-10 Teamsheets'!$C$2:$C$98,Q$1)+APPS('10-11 Teamsheets'!$H$2:$R$107,$A193,'10-11 Teamsheets'!$C$2:$C$107,Q$1)+APPS('11-12 Teamsheets'!$H$2:$R$119,$A193,'11-12 Teamsheets'!$C$2:$C$119,Q$1)+APPS('12-13 Teamsheets'!$H$2:$R$126,$A193,'12-13 Teamsheets'!$C$2:$C$126,Q$1)+APPS('13-14 Teamsheets'!$H$2:$R$132,$A193,'13-14 Teamsheets'!$C$2:$C$132,Q$1)+APPS('14-15 Teamsheets'!$H$2:$R$136,$A193,'14-15 Teamsheets'!$C$2:$C$136,Q$1)) &amp; "(" &amp; (SUBS('08-09 Teamsheets'!$S$2:$Z$92,$A193,'08-09 Teamsheets'!$C$2:$C$92,Q$1)+SUBS('09-10 Teamsheets'!$S$2:$Z$98,$A193,'09-10 Teamsheets'!$C$2:$C$98,Q$1)+SUBS('10-11 Teamsheets'!$S$2:$Z$107,$A193,'10-11 Teamsheets'!$C$2:$C$107,Q$1)+SUBS('11-12 Teamsheets'!$S$2:$Z$119,$A193,'11-12 Teamsheets'!$C$2:$C$119,Q$1)+SUBS('12-13 Teamsheets'!$S$2:$Z$126,$A193,'12-13 Teamsheets'!$C$2:$C$126,Q$1)+SUBS('13-14 Teamsheets'!$S$2:$Z$132,$A193,'13-14 Teamsheets'!$C$2:$C$132,Q$1)+SUBS('14-15 Teamsheets'!$S$2:$Z$136,$A193,'14-15 Teamsheets'!$C$2:$C$136,Q$1)) &amp; ")"</f>
        <v>6(2)</v>
      </c>
      <c r="R193" s="27" t="str">
        <f>(GOALS('08-09 Teamsheets'!$H$2:$R$92,$A193,'08-09 Teamsheets'!$C$2:$C$92,Q$1)+GOALS('09-10 Teamsheets'!$H$2:$R$98,$A193,'09-10 Teamsheets'!$C$2:$C$98,Q$1)+GOALS('10-11 Teamsheets'!$H$2:$R$107,$A193,'10-11 Teamsheets'!$C$2:$C$107,Q$1)+GOALS('11-12 Teamsheets'!$H$2:$R$119,$A193,'11-12 Teamsheets'!$C$2:$C$119,Q$1)+GOALS('12-13 Teamsheets'!$H$2:$R$126,$A193,'12-13 Teamsheets'!$C$2:$C$126,Q$1)+GOALS('13-14 Teamsheets'!$H$2:$R$132,$A193,'13-14 Teamsheets'!$C$2:$C$132,Q$1)+GOALS('14-15 Teamsheets'!$H$2:$R$136,$A193,'14-15 Teamsheets'!$C$2:$C$136,Q$1)) &amp; "(" &amp; (GOALS('08-09 Teamsheets'!$S$2:$Z$92,$A193,'08-09 Teamsheets'!$C$2:$C$92,Q$1)+GOALS('09-10 Teamsheets'!$S$2:$Z$98,$A193,'09-10 Teamsheets'!$C$2:$C$98,Q$1)+GOALS('10-11 Teamsheets'!$S$2:$Z$107,$A193,'10-11 Teamsheets'!$C$2:$C$107,Q$1)+GOALS('11-12 Teamsheets'!$S$2:$Z$119,$A193,'11-12 Teamsheets'!$C$2:$C$119,Q$1)+GOALS('12-13 Teamsheets'!$S$2:$Z$126,$A193,'12-13 Teamsheets'!$C$2:$C$126,Q$1)+GOALS('13-14 Teamsheets'!$S$2:$Z$132,$A193,'13-14 Teamsheets'!$C$2:$C$132,Q$1)+GOALS('14-15 Teamsheets'!$S$2:$Z$136,$A193,'14-15 Teamsheets'!$C$2:$C$136,Q$1)) &amp; ")"</f>
        <v>1(0)</v>
      </c>
      <c r="S193" s="27">
        <f>Clean_sheet('08-09 Teamsheets'!$C$2:$H$92,$A193,Q$1)+Clean_sheet('09-10 Teamsheets'!$C$2:$H$98,$A193,Q$1)+Clean_sheet('10-11 Teamsheets'!$C$2:$H$107,$A193,Q$1)+Clean_sheet('11-12 Teamsheets'!$C$2:$H$119,$A193,Q$1)+Clean_sheet('12-13 Teamsheets'!$C$2:$H$126,$A193,Q$1)+Clean_sheet('13-14 Teamsheets'!$C$2:$H$132,$A193,Q$1)+Clean_sheet('14-15 Teamsheets'!$C$2:$H$136,$A193,Q$1)</f>
        <v>0</v>
      </c>
      <c r="T193" s="27" t="str">
        <f>(CARDS('08-09 Teamsheets'!$H$2:$Z$92,$A193,$CX$2,'08-09 Teamsheets'!$C$2:$C$92,Q$1)+CARDS('09-10 Teamsheets'!$H$2:$Z$98,$A193,$CX$2,'09-10 Teamsheets'!$C$2:$C$98,Q$1)+CARDS('10-11 Teamsheets'!$H$2:$Z$107,$A193,$CX$2,'10-11 Teamsheets'!$C$2:$C$107,Q$1)+CARDS('11-12 Teamsheets'!$H$2:$Z$119,$A193,$CX$2,'11-12 Teamsheets'!$C$2:$C$119,Q$1)+CARDS('12-13 Teamsheets'!$H$2:$Z$126,$A193,$CX$2,'12-13 Teamsheets'!$C$2:$C$126,Q$1)+CARDS('13-14 Teamsheets'!$H$2:$Z$132,$A193,$CX$2,'13-14 Teamsheets'!$C$2:$C$132,Q$1)+CARDS('14-15 Teamsheets'!$H$2:$Z$136,$A193,$CX$2,'14-15 Teamsheets'!$C$2:$C$136,Q$1)) &amp; "(" &amp; (CARDS('08-09 Teamsheets'!$H$2:$Z$92,$A193,$CX$3,'08-09 Teamsheets'!$C$2:$C$92,Q$1)+CARDS('09-10 Teamsheets'!$H$2:$Z$98,$A193,$CX$3,'09-10 Teamsheets'!$C$2:$C$98,Q$1)+CARDS('10-11 Teamsheets'!$H$2:$Z$107,$A193,$CX$3,'10-11 Teamsheets'!$C$2:$C$107,Q$1)+CARDS('11-12 Teamsheets'!$H$2:$Z$119,$A193,$CX$3,'11-12 Teamsheets'!$C$2:$C$119,Q$1)+CARDS('12-13 Teamsheets'!$H$2:$Z$126,$A193,$CX$3,'12-13 Teamsheets'!$C$2:$C$126,Q$1)+CARDS('13-14 Teamsheets'!$H$2:$Z$132,$A193,$CX$3,'13-14 Teamsheets'!$C$2:$C$132,Q$1)+CARDS('14-15 Teamsheets'!$H$2:$Z$136,$A193,$CX$3,'14-15 Teamsheets'!$C$2:$C$136,Q$1)) &amp; ")"</f>
        <v>0(0)</v>
      </c>
      <c r="U193" s="82">
        <f>MINS_PLAYED('08-09 Teamsheets'!$H$2:$R$92,$A193,'08-09 Teamsheets'!$C$2:$C$92,Q$1)+MINS_PLAYED('09-10 Teamsheets'!$H$2:$R$98,$A193,'09-10 Teamsheets'!$C$2:$C$98,Q$1)+ MINS_AS_SUB('08-09 Teamsheets'!$S$2:$Z$92,$A193,'08-09 Teamsheets'!$C$2:$C$92,Q$1)+ MINS_AS_SUB('09-10 Teamsheets'!$S$2:$Z$98,$A193,'09-10 Teamsheets'!$C$2:$C$98,Q$1)+MINS_PLAYED('10-11 Teamsheets'!$H$2:$R$107,$A193,'10-11 Teamsheets'!$C$2:$C$107,Q$1)+MINS_AS_SUB('10-11 Teamsheets'!$S$2:$Z$107,$A193,'10-11 Teamsheets'!$C$2:$C$107,Q$1)+MINS_PLAYED('11-12 Teamsheets'!$H$2:$R$119,$A193,'11-12 Teamsheets'!$C$2:$C$119,Q$1)+MINS_AS_SUB('11-12 Teamsheets'!$S$2:$Z$119,$A193,'11-12 Teamsheets'!$C$2:$C$119,Q$1)+MINS_PLAYED('12-13 Teamsheets'!$H$2:$R$126,$A193,'12-13 Teamsheets'!$C$2:$C$126,Q$1)+MINS_AS_SUB('12-13 Teamsheets'!$S$2:$Z$126,$A193,'12-13 Teamsheets'!$C$2:$C$126,Q$1)+MINS_PLAYED('13-14 Teamsheets'!$H$2:$R$132,$A193,'13-14 Teamsheets'!$C$2:$C$132,Q$1)+MINS_AS_SUB('13-14 Teamsheets'!$S$2:$Z$132,$A193,'13-14 Teamsheets'!$C$2:$C$132,Q$1)+MINS_PLAYED('14-15 Teamsheets'!$H$2:$R$136,$A193,'14-15 Teamsheets'!$C$2:$C$136,Q$1)+MINS_AS_SUB('14-15 Teamsheets'!$S$2:$Z$136,$A193,'14-15 Teamsheets'!$C$2:$C$136,Q$1)</f>
        <v>527</v>
      </c>
      <c r="V193" s="27" t="s">
        <v>1635</v>
      </c>
      <c r="W193" s="27" t="s">
        <v>1635</v>
      </c>
      <c r="X193" s="27">
        <v>0</v>
      </c>
      <c r="Y193" s="27" t="s">
        <v>1635</v>
      </c>
      <c r="Z193" s="82">
        <v>0</v>
      </c>
      <c r="AA193" s="27" t="s">
        <v>1635</v>
      </c>
      <c r="AB193" s="27" t="s">
        <v>1635</v>
      </c>
      <c r="AC193" s="27">
        <v>0</v>
      </c>
      <c r="AD193" s="27" t="s">
        <v>1635</v>
      </c>
      <c r="AE193" s="82">
        <v>0</v>
      </c>
      <c r="AF193" s="27" t="s">
        <v>1635</v>
      </c>
      <c r="AG193" s="27" t="s">
        <v>1635</v>
      </c>
      <c r="AH193" s="27">
        <v>0</v>
      </c>
      <c r="AI193" s="27" t="s">
        <v>1635</v>
      </c>
      <c r="AJ193" s="82">
        <v>0</v>
      </c>
      <c r="AK193" s="27" t="s">
        <v>1635</v>
      </c>
      <c r="AL193" s="27" t="s">
        <v>1635</v>
      </c>
      <c r="AM193" s="27">
        <v>0</v>
      </c>
      <c r="AN193" s="27" t="s">
        <v>1635</v>
      </c>
      <c r="AO193" s="82">
        <v>0</v>
      </c>
      <c r="AP193" s="27" t="s">
        <v>1635</v>
      </c>
      <c r="AQ193" s="27" t="s">
        <v>1635</v>
      </c>
      <c r="AR193" s="27">
        <v>0</v>
      </c>
      <c r="AS193" s="27" t="s">
        <v>1635</v>
      </c>
      <c r="AT193" s="82">
        <v>0</v>
      </c>
      <c r="AU193" s="27" t="s">
        <v>1635</v>
      </c>
      <c r="AV193" s="27" t="s">
        <v>1635</v>
      </c>
      <c r="AW193" s="27">
        <v>0</v>
      </c>
      <c r="AX193" s="27" t="s">
        <v>1635</v>
      </c>
      <c r="AY193" s="82">
        <v>0</v>
      </c>
      <c r="AZ193" s="27" t="str">
        <f>(APPS('07-08 Teamsheets'!$H$2:$R$88,$A193,'07-08 Teamsheets'!$C$2:$C$88,AZ$1)+APPS('11-12 Teamsheets'!$H$2:$R$119,$A193,'11-12 Teamsheets'!$C$2:$C$119,AZ$1)+APPS('12-13 Teamsheets'!$H$2:$R$126,$A193,'12-13 Teamsheets'!$C$2:$C$126,AZ$1)+APPS('13-14 Teamsheets'!$H$2:$R$132,$A193,'13-14 Teamsheets'!$C$2:$C$132,AZ$1)+APPS('14-15 Teamsheets'!$H$2:$R$136,$A193,'14-15 Teamsheets'!$C$2:$C$136,AZ$1)) &amp; "(" &amp; (SUBS('07-08 Teamsheets'!$S$2:$Z$88,$A193,'07-08 Teamsheets'!$C$2:$C$88,AZ$1)+SUBS('11-12 Teamsheets'!$S$2:$Z$119,$A193,'11-12 Teamsheets'!$C$2:$C$119,AZ$1)+SUBS('12-13 Teamsheets'!$S$2:$Z$126,$A193,'12-13 Teamsheets'!$C$2:$C$126,AZ$1)+SUBS('13-14 Teamsheets'!$S$2:$Z$132,$A193,'13-14 Teamsheets'!$C$2:$C$132,AZ$1)+SUBS('14-15 Teamsheets'!$S$2:$Z$136,$A193,'14-15 Teamsheets'!$C$2:$C$136,AZ$1)) &amp; ")"</f>
        <v>0(0)</v>
      </c>
      <c r="BA193" s="27" t="str">
        <f>(GOALS('07-08 Teamsheets'!$H$2:$R$88,$A193,'07-08 Teamsheets'!$C$2:$C$88,AZ$1)+GOALS('11-12 Teamsheets'!$H$2:$R$119,$A193,'11-12 Teamsheets'!$C$2:$C$119,AZ$1)+GOALS('12-13 Teamsheets'!$H$2:$R$126,$A193,'12-13 Teamsheets'!$C$2:$C$126,AZ$1)+GOALS('13-14 Teamsheets'!$H$2:$R$132,$A193,'13-14 Teamsheets'!$C$2:$C$132,AZ$1)+GOALS('14-15 Teamsheets'!$H$2:$R$136,$A193,'14-15 Teamsheets'!$C$2:$C$136,AZ$1)) &amp; "(" &amp; (GOALS('07-08 Teamsheets'!$S$2:$Z$88,$A193,'07-08 Teamsheets'!$C$2:$C$88,AZ$1)+GOALS('11-12 Teamsheets'!$S$2:$Z$119,$A193,'11-12 Teamsheets'!$C$2:$C$119,AZ$1)+GOALS('12-13 Teamsheets'!$S$2:$Z$126,$A193,'12-13 Teamsheets'!$C$2:$C$126,AZ$1)+GOALS('13-14 Teamsheets'!$S$2:$Z$132,$A193,'13-14 Teamsheets'!$C$2:$C$132,AZ$1)+GOALS('14-15 Teamsheets'!$S$2:$Z$136,$A193,'14-15 Teamsheets'!$C$2:$C$136,AZ$1)) &amp; ")"</f>
        <v>0(0)</v>
      </c>
      <c r="BB193" s="27">
        <f>Clean_sheet('07-08 Teamsheets'!$C$2:$H$92,$A193,AZ$1)+Clean_sheet('11-12 Teamsheets'!$C$2:$H$119,$A193,AZ$1)+Clean_sheet('12-13 Teamsheets'!$C$2:$H$126,$A193,AZ$1)+Clean_sheet('13-14 Teamsheets'!$C$2:$H$132,$A193,AZ$1)+Clean_sheet('14-15 Teamsheets'!$C$2:$H$136,$A193,AZ$1)</f>
        <v>0</v>
      </c>
      <c r="BC193" s="27" t="str">
        <f>(CARDS('07-08 Teamsheets'!$H$2:$Z$88,$A193,$CX$2,'07-08 Teamsheets'!$C$2:$C$88,AZ$1)+CARDS('11-12 Teamsheets'!$H$2:$Z$119,$A193,$CX$2,'11-12 Teamsheets'!$C$2:$C$119,AZ$1)+CARDS('12-13 Teamsheets'!$H$2:$Z$126,$A193,$CX$2,'12-13 Teamsheets'!$C$2:$C$126,AZ$1)+CARDS('13-14 Teamsheets'!$H$2:$Z$132,$A193,$CX$2,'13-14 Teamsheets'!$C$2:$C$132,AZ$1)+CARDS('14-15 Teamsheets'!$H$2:$Z$136,$A193,$CX$2,'14-15 Teamsheets'!$C$2:$C$136,AZ$1)) &amp; "(" &amp; (CARDS('07-08 Teamsheets'!$H$2:$Z$88,$A193,$CX$3,'07-08 Teamsheets'!$C$2:$C$88,AZ$1)+CARDS('11-12 Teamsheets'!$H$2:$Z$119,$A193,$CX$3,'11-12 Teamsheets'!$C$2:$C$119,AZ$1)+CARDS('12-13 Teamsheets'!$H$2:$Z$126,$A193,$CX$3,'12-13 Teamsheets'!$C$2:$C$126,AZ$1)+CARDS('13-14 Teamsheets'!$H$2:$Z$132,$A193,$CX$3,'13-14 Teamsheets'!$C$2:$C$132,AZ$1)+CARDS('14-15 Teamsheets'!$H$2:$Z$136,$A193,$CX$3,'14-15 Teamsheets'!$C$2:$C$136,AZ$1)) &amp; ")"</f>
        <v>0(0)</v>
      </c>
      <c r="BD193" s="82">
        <f>MINS_PLAYED('07-08 Teamsheets'!$H$2:$R$88,$A193,'07-08 Teamsheets'!$C$2:$C$88,AZ$1)+MINS_PLAYED('11-12 Teamsheets'!$H$2:$R$119,$A193,'11-12 Teamsheets'!$C$2:$C$119,AZ$1)+MINS_PLAYED('12-13 Teamsheets'!$H$2:$R$126,$A193,'12-13 Teamsheets'!$C$2:$C$126,AZ$1)+MINS_PLAYED('13-14 Teamsheets'!$H$2:$R$132,$A193,'13-14 Teamsheets'!$C$2:$C$132,AZ$1)+MINS_PLAYED('14-15 Teamsheets'!$H$2:$R$136,$A193,'14-15 Teamsheets'!$C$2:$C$136,AZ$1)+MINS_AS_SUB('07-08 Teamsheets'!$S$2:$Z$88,$A193,'07-08 Teamsheets'!$C$2:$C$88,AZ$1)+MINS_AS_SUB('11-12 Teamsheets'!$S$2:$Z$119,$A193,'11-12 Teamsheets'!$C$2:$C$119,AZ$1)+MINS_AS_SUB('12-13 Teamsheets'!$S$2:$Z$126,$A193,'12-13 Teamsheets'!$C$2:$C$126,AZ$1)+MINS_AS_SUB('13-14 Teamsheets'!$S$2:$Z$132,$A193,'13-14 Teamsheets'!$C$2:$C$132,AZ$1)+MINS_AS_SUB('14-15 Teamsheets'!$S$2:$Z$136,$A193,'14-15 Teamsheets'!$C$2:$C$136,AZ$1)</f>
        <v>0</v>
      </c>
      <c r="BE193" s="27" t="str">
        <f>(APPS('08-09 Teamsheets'!$H$2:$R$92,$A193,'08-09 Teamsheets'!$C$2:$C$92,BE$1)+APPS('09-10 Teamsheets'!$H$2:$R$98,$A193,'09-10 Teamsheets'!$C$2:$C$98,BE$1)+APPS('10-11 Teamsheets'!$H$2:$R$107,$A193,'10-11 Teamsheets'!$C$2:$C$107,BE$1)+APPS('11-12 Teamsheets'!$H$2:$R$119,$A193,'11-12 Teamsheets'!$C$2:$C$119,BE$1)+APPS('12-13 Teamsheets'!$H$2:$R$126,$A193,'12-13 Teamsheets'!$C$2:$C$126,BE$1)+APPS('13-14 Teamsheets'!$H$2:$R$132,$A193,'13-14 Teamsheets'!$C$2:$C$132,BE$1)+APPS('14-15 Teamsheets'!$H$2:$R$136,$A193,'14-15 Teamsheets'!$C$2:$C$136,BE$1)) &amp; "(" &amp; (SUBS('08-09 Teamsheets'!$S$2:$Z$92,$A193,'08-09 Teamsheets'!$C$2:$C$92,BE$1)+SUBS('09-10 Teamsheets'!$S$2:$Z$98,$A193,'09-10 Teamsheets'!$C$2:$C$98,BE$1)+SUBS('10-11 Teamsheets'!$S$2:$Z$107,$A193,'10-11 Teamsheets'!$C$2:$C$107,BE$1)+SUBS('11-12 Teamsheets'!$S$2:$Z$119,$A193,'11-12 Teamsheets'!$C$2:$C$119,BE$1)+SUBS('12-13 Teamsheets'!$S$2:$Z$126,$A193,'12-13 Teamsheets'!$C$2:$C$126,BE$1)+SUBS('13-14 Teamsheets'!$S$2:$Z$132,$A193,'13-14 Teamsheets'!$C$2:$C$132,BE$1)+SUBS('14-15 Teamsheets'!$S$2:$Z$136,$A193,'14-15 Teamsheets'!$C$2:$C$136,BE$1)) &amp; ")"</f>
        <v>0(0)</v>
      </c>
      <c r="BF193" s="27" t="str">
        <f>(GOALS('08-09 Teamsheets'!$H$2:$R$92,$A193,'08-09 Teamsheets'!$C$2:$C$92,BE$1)+GOALS('09-10 Teamsheets'!$H$2:$R$98,$A193,'09-10 Teamsheets'!$C$2:$C$98,BE$1)+GOALS('10-11 Teamsheets'!$H$2:$R$107,$A193,'10-11 Teamsheets'!$C$2:$C$107,BE$1)+GOALS('11-12 Teamsheets'!$H$2:$R$119,$A193,'11-12 Teamsheets'!$C$2:$C$119,BE$1)+GOALS('12-13 Teamsheets'!$H$2:$R$126,$A193,'12-13 Teamsheets'!$C$2:$C$126,BE$1)+GOALS('13-14 Teamsheets'!$H$2:$R$132,$A193,'13-14 Teamsheets'!$C$2:$C$132,BE$1)+GOALS('14-15 Teamsheets'!$H$2:$R$136,$A193,'14-15 Teamsheets'!$C$2:$C$136,BE$1)) &amp; "(" &amp; (GOALS('08-09 Teamsheets'!$S$2:$Z$92,$A193,'08-09 Teamsheets'!$C$2:$C$92,BE$1)+GOALS('09-10 Teamsheets'!$S$2:$Z$98,$A193,'09-10 Teamsheets'!$C$2:$C$98,BE$1)+GOALS('10-11 Teamsheets'!$S$2:$Z$107,$A193,'10-11 Teamsheets'!$C$2:$C$107,BE$1)+GOALS('11-12 Teamsheets'!$S$2:$Z$119,$A193,'11-12 Teamsheets'!$C$2:$C$119,BE$1)+GOALS('12-13 Teamsheets'!$S$2:$Z$126,$A193,'12-13 Teamsheets'!$C$2:$C$126,BE$1)+GOALS('13-14 Teamsheets'!$S$2:$Z$132,$A193,'13-14 Teamsheets'!$C$2:$C$132,BE$1)+GOALS('14-15 Teamsheets'!$S$2:$Z$136,$A193,'14-15 Teamsheets'!$C$2:$C$136,BE$1)) &amp; ")"</f>
        <v>0(0)</v>
      </c>
      <c r="BG193" s="27">
        <f>Clean_sheet('08-09 Teamsheets'!$C$2:$H$92,$A193,BE$1)+Clean_sheet('09-10 Teamsheets'!$C$2:$H$98,$A193,BE$1)+Clean_sheet('10-11 Teamsheets'!$C$2:$H$107,$A193,BE$1)+Clean_sheet('11-12 Teamsheets'!$C$2:$H$119,$A193,BE$1)+Clean_sheet('12-13 Teamsheets'!$C$2:$H$126,$A193,BE$1)+Clean_sheet('13-14 Teamsheets'!$C$2:$H$132,$A193,BE$1)+Clean_sheet('14-15 Teamsheets'!$C$2:$H$136,$A193,BE$1)</f>
        <v>0</v>
      </c>
      <c r="BH193" s="27" t="str">
        <f>(CARDS('08-09 Teamsheets'!$H$2:$Z$92,$A193,$CX$2,'08-09 Teamsheets'!$C$2:$C$92,BE$1)+CARDS('09-10 Teamsheets'!$H$2:$Z$98,$A193,$CX$2,'09-10 Teamsheets'!$C$2:$C$98,BE$1)+CARDS('10-11 Teamsheets'!$H$2:$Z$107,$A193,$CX$2,'10-11 Teamsheets'!$C$2:$C$107,BE$1)+CARDS('11-12 Teamsheets'!$H$2:$Z$119,$A193,$CX$2,'11-12 Teamsheets'!$C$2:$C$119,BE$1)+CARDS('12-13 Teamsheets'!$H$2:$Z$126,$A193,$CX$2,'12-13 Teamsheets'!$C$2:$C$126,BE$1)+CARDS('13-14 Teamsheets'!$H$2:$Z$132,$A193,$CX$2,'13-14 Teamsheets'!$C$2:$C$132,BE$1)+CARDS('14-15 Teamsheets'!$H$2:$Z$136,$A193,$CX$2,'14-15 Teamsheets'!$C$2:$C$136,BE$1)) &amp; "(" &amp; (CARDS('08-09 Teamsheets'!$H$2:$Z$92,$A193,$CX$3,'08-09 Teamsheets'!$C$2:$C$92,BE$1)+CARDS('09-10 Teamsheets'!$H$2:$Z$98,$A193,$CX$3,'09-10 Teamsheets'!$C$2:$C$98,BE$1)+CARDS('10-11 Teamsheets'!$H$2:$Z$107,$A193,$CX$3,'10-11 Teamsheets'!$C$2:$C$107,BE$1)+CARDS('11-12 Teamsheets'!$H$2:$Z$119,$A193,$CX$3,'11-12 Teamsheets'!$C$2:$C$119,BE$1)+CARDS('12-13 Teamsheets'!$H$2:$Z$126,$A193,$CX$3,'12-13 Teamsheets'!$C$2:$C$126,BE$1)+CARDS('13-14 Teamsheets'!$H$2:$Z$132,$A193,$CX$3,'13-14 Teamsheets'!$C$2:$C$132,BE$1)+CARDS('14-15 Teamsheets'!$H$2:$Z$136,$A193,$CX$3,'14-15 Teamsheets'!$C$2:$C$136,BE$1)) &amp; ")"</f>
        <v>0(0)</v>
      </c>
      <c r="BI193" s="82">
        <f>MINS_PLAYED('08-09 Teamsheets'!$H$2:$R$92,$A193,'08-09 Teamsheets'!$C$2:$C$92,BE$1)+MINS_PLAYED('09-10 Teamsheets'!$H$2:$R$98,$A193,'09-10 Teamsheets'!$C$2:$C$98,BE$1)+ MINS_AS_SUB('08-09 Teamsheets'!$S$2:$Z$92,$A193,'08-09 Teamsheets'!$C$2:$C$92,BE$1)+ MINS_AS_SUB('09-10 Teamsheets'!$S$2:$Z$98,$A193,'09-10 Teamsheets'!$C$2:$C$98,BE$1)+MINS_PLAYED('10-11 Teamsheets'!$H$2:$R$107,$A193,'10-11 Teamsheets'!$C$2:$C$107,BE$1)+MINS_AS_SUB('10-11 Teamsheets'!$S$2:$Z$107,$A193,'10-11 Teamsheets'!$C$2:$C$107,BE$1)+MINS_PLAYED('11-12 Teamsheets'!$H$2:$R$119,$A193,'11-12 Teamsheets'!$C$2:$C$119,BE$1)+MINS_AS_SUB('11-12 Teamsheets'!$S$2:$Z$119,$A193,'11-12 Teamsheets'!$C$2:$C$119,BE$1)+MINS_PLAYED('12-13 Teamsheets'!$H$2:$R$126,$A193,'12-13 Teamsheets'!$C$2:$C$126,BE$1)+MINS_AS_SUB('12-13 Teamsheets'!$S$2:$Z$126,$A193,'12-13 Teamsheets'!$C$2:$C$126,BE$1)+MINS_PLAYED('13-14 Teamsheets'!$H$2:$R$132,$A193,'13-14 Teamsheets'!$C$2:$C$132,BE$1)+MINS_AS_SUB('13-14 Teamsheets'!$S$2:$Z$132,$A193,'13-14 Teamsheets'!$C$2:$C$132,BE$1)+MINS_PLAYED('14-15 Teamsheets'!$H$2:$R$136,$A193,'14-15 Teamsheets'!$C$2:$C$136,BE$1)+MINS_AS_SUB('14-15 Teamsheets'!$S$2:$Z$136,$A193,'14-15 Teamsheets'!$C$2:$C$136,BE$1)</f>
        <v>0</v>
      </c>
      <c r="BJ193" s="27" t="str">
        <f>(APPS('07-08 Teamsheets'!$H$2:$R$88,$A193,'07-08 Teamsheets'!$C$2:$C$88,BJ$1)+APPS('08-09 Teamsheets'!$H$2:$R$92,$A193,'08-09 Teamsheets'!$C$2:$C$92,BJ$1)+APPS('09-10 Teamsheets'!$H$2:$R$98,$A193,'09-10 Teamsheets'!$C$2:$C$98,BJ$1)+APPS('10-11 Teamsheets'!$H$2:$R$106,$A193,'10-11 Teamsheets'!$C$2:$C$106,BJ$1)+APPS('11-12 Teamsheets'!$H$2:$R$119,$A193,'11-12 Teamsheets'!$C$2:$C$119,BJ$1)+APPS('12-13 Teamsheets'!$H$2:$R$126,$A193,'12-13 Teamsheets'!$C$2:$C$126,BJ$1)+APPS('13-14 Teamsheets'!$H$2:$R$132,$A193,'13-14 Teamsheets'!$C$2:$C$132,BJ$1)+APPS('14-15 Teamsheets'!$H$2:$R$136,$A193,'14-15 Teamsheets'!$C$2:$C$136,BJ$1)) &amp; "(" &amp; (SUBS('07-08 Teamsheets'!$S$2:$Z$88,$A193,'07-08 Teamsheets'!$C$2:$C$88,BJ$1)+SUBS('08-09 Teamsheets'!$S$2:$Z$92,$A193,'08-09 Teamsheets'!$C$2:$C$92,BJ$1)+SUBS('09-10 Teamsheets'!$S$2:$Z$98,$A193,'09-10 Teamsheets'!$C$2:$C$98,BJ$1)+SUBS('10-11 Teamsheets'!$S$2:$Z$106,$A193,'10-11 Teamsheets'!$C$2:$C$106,BJ$1)+SUBS('11-12 Teamsheets'!$S$2:$Z$119,$A193,'11-12 Teamsheets'!$C$2:$C$119,BJ$1)+SUBS('12-13 Teamsheets'!$S$2:$Z$126,$A193,'12-13 Teamsheets'!$C$2:$C$126,BJ$1)+SUBS('13-14 Teamsheets'!$S$2:$Z$132,$A193,'13-14 Teamsheets'!$C$2:$C$132,BJ$1)+SUBS('14-15 Teamsheets'!$S$2:$Z$136,$A193,'14-15 Teamsheets'!$C$2:$C$136,BJ$1)) &amp; ")"</f>
        <v>0(0)</v>
      </c>
      <c r="BK193" s="27" t="str">
        <f>(GOALS('07-08 Teamsheets'!$H$2:$R$88,$A193,'07-08 Teamsheets'!$C$2:$C$88,BJ$1)+GOALS('08-09 Teamsheets'!$H$2:$R$92,$A193,'08-09 Teamsheets'!$C$2:$C$92,BJ$1)+GOALS('09-10 Teamsheets'!$H$2:$R$98,$A193,'09-10 Teamsheets'!$C$2:$C$98,BJ$1)+GOALS('10-11 Teamsheets'!$H$2:$R$106,$A193,'10-11 Teamsheets'!$C$2:$C$106,BJ$1)+GOALS('11-12 Teamsheets'!$H$2:$R$119,$A193,'11-12 Teamsheets'!$C$2:$C$119,BJ$1)+GOALS('12-13 Teamsheets'!$H$2:$R$126,$A193,'12-13 Teamsheets'!$C$2:$C$126,BJ$1)+GOALS('13-14 Teamsheets'!$H$2:$R$132,$A193,'13-14 Teamsheets'!$C$2:$C$132,BJ$1)+GOALS('14-15 Teamsheets'!$H$2:$R$136,$A193,'14-15 Teamsheets'!$C$2:$C$136,BJ$1)) &amp; "(" &amp; (GOALS('07-08 Teamsheets'!$S$2:$Z$88,$A193,'07-08 Teamsheets'!$C$2:$C$88,BJ$1)+GOALS('08-09 Teamsheets'!$S$2:$Z$92,$A193,'08-09 Teamsheets'!$C$2:$C$92,BJ$1)+GOALS('09-10 Teamsheets'!$S$2:$Z$98,$A193,'09-10 Teamsheets'!$C$2:$C$98,BJ$1)+GOALS('10-11 Teamsheets'!$S$2:$Z$106,$A193,'10-11 Teamsheets'!$C$2:$C$106,BJ$1)+GOALS('11-12 Teamsheets'!$S$2:$Z$119,$A193,'11-12 Teamsheets'!$C$2:$C$119,BJ$1)+GOALS('12-13 Teamsheets'!$S$2:$Z$126,$A193,'12-13 Teamsheets'!$C$2:$C$126,BJ$1)+GOALS('13-14 Teamsheets'!$S$2:$Z$132,$A193,'13-14 Teamsheets'!$C$2:$C$132,BJ$1)+GOALS('14-15 Teamsheets'!$S$2:$Z$136,$A193,'14-15 Teamsheets'!$C$2:$C$136,BJ$1)) &amp; ")"</f>
        <v>0(0)</v>
      </c>
      <c r="BL193" s="27">
        <f>Clean_sheet('07-08 Teamsheets'!$C$2:$H$92,$A193,BJ$1)+Clean_sheet('08-09 Teamsheets'!$C$2:$H$92,$A193,BJ$1)+Clean_sheet('09-10 Teamsheets'!$C$2:$H$98,$A193,BJ$1)+Clean_sheet('10-11 Teamsheets'!$C$2:$H$106,$A193,BJ$1)+Clean_sheet('11-12 Teamsheets'!$C$2:$H$119,$A193,BJ$1)+Clean_sheet('12-13 Teamsheets'!$C$2:$H$126,$A193,BJ$1)+Clean_sheet('13-14 Teamsheets'!$C$2:$H$132,$A193,BJ$1)+Clean_sheet('14-15 Teamsheets'!$C$2:$H$136,$A193,BJ$1)</f>
        <v>0</v>
      </c>
      <c r="BM193" s="27" t="str">
        <f>(CARDS('07-08 Teamsheets'!$H$2:$Z$88,$A193,$CX$2,'07-08 Teamsheets'!$C$2:$C$88,BJ$1)+CARDS('08-09 Teamsheets'!$H$2:$Z$92,$A193,$CX$2,'08-09 Teamsheets'!$C$2:$C$92,BJ$1)+CARDS('09-10 Teamsheets'!$H$2:$Z$98,$A193,$CX$2,'09-10 Teamsheets'!$C$2:$C$98,BJ$1)+CARDS('10-11 Teamsheets'!$H$2:$Z$106,$A193,$CX$2,'10-11 Teamsheets'!$C$2:$C$106,BJ$1)+CARDS('11-12 Teamsheets'!$H$2:$Z$119,$A193,$CX$2,'11-12 Teamsheets'!$C$2:$C$119,BJ$1)+CARDS('12-13 Teamsheets'!$H$2:$Z$126,$A193,$CX$2,'12-13 Teamsheets'!$C$2:$C$126,BJ$1)+CARDS('13-14 Teamsheets'!$H$2:$Z$132,$A193,$CX$2,'13-14 Teamsheets'!$C$2:$C$132,BJ$1)+CARDS('14-15 Teamsheets'!$H$2:$Z$136,$A193,$CX$2,'14-15 Teamsheets'!$C$2:$C$136,BJ$1)) &amp; "(" &amp; (CARDS('07-08 Teamsheets'!$H$2:$Z$88,$A193,$CX$3,'07-08 Teamsheets'!$C$2:$C$88,BJ$1)+CARDS('08-09 Teamsheets'!$H$2:$Z$92,$A193,$CX$3,'08-09 Teamsheets'!$C$2:$C$92,BJ$1)+CARDS('09-10 Teamsheets'!$H$2:$Z$98,$A193,$CX$3,'09-10 Teamsheets'!$C$2:$C$98,BJ$1)+CARDS('10-11 Teamsheets'!$H$2:$Z$106,$A193,$CX$3,'10-11 Teamsheets'!$C$2:$C$106,BJ$1)+CARDS('11-12 Teamsheets'!$H$2:$Z$119,$A193,$CX$3,'11-12 Teamsheets'!$C$2:$C$119,BJ$1)+CARDS('12-13 Teamsheets'!$H$2:$Z$126,$A193,$CX$3,'12-13 Teamsheets'!$C$2:$C$126,BJ$1)+CARDS('13-14 Teamsheets'!$H$2:$Z$132,$A193,$CX$3,'13-14 Teamsheets'!$C$2:$C$132,BJ$1)+CARDS('14-15 Teamsheets'!$H$2:$Z$136,$A193,$CX$3,'14-15 Teamsheets'!$C$2:$C$136,BJ$1)) &amp; ")"</f>
        <v>0(0)</v>
      </c>
      <c r="BN193" s="82">
        <f>MINS_PLAYED('07-08 Teamsheets'!$H$2:$R$88,$A193,'07-08 Teamsheets'!$C$2:$C$88,BJ$1)+MINS_PLAYED('08-09 Teamsheets'!$H$2:$R$92,$A193,'08-09 Teamsheets'!$C$2:$C$92,BJ$1)+MINS_PLAYED('09-10 Teamsheets'!$H$2:$R$98,$A193,'09-10 Teamsheets'!$C$2:$C$98,BJ$1)+MINS_PLAYED('10-11 Teamsheets'!$H$2:$R$106,$A193,'10-11 Teamsheets'!$C$2:$C$106,BJ$1)+MINS_PLAYED('11-12 Teamsheets'!$H$2:$R$119,$A193,'11-12 Teamsheets'!$C$2:$C$119,BJ$1)+MINS_PLAYED('12-13 Teamsheets'!$H$2:$R$126,$A193,'12-13 Teamsheets'!$C$2:$C$126,BJ$1)+MINS_PLAYED('13-14 Teamsheets'!$H$2:$R$132,$A193,'13-14 Teamsheets'!$C$2:$C$132,BJ$1)+MINS_PLAYED('14-15 Teamsheets'!$H$2:$R$136,$A193,'14-15 Teamsheets'!$C$2:$C$136,BJ$1)+MINS_AS_SUB('07-08 Teamsheets'!$S$2:$Z$88,$A193,'07-08 Teamsheets'!$C$2:$C$88,BJ$1)+MINS_AS_SUB('08-09 Teamsheets'!$S$2:$Z$92,$A193,'08-09 Teamsheets'!$C$2:$C$92,BJ$1)+MINS_AS_SUB('09-10 Teamsheets'!$S$2:$Z$98,$A193,'09-10 Teamsheets'!$C$2:$C$98,BJ$1)+MINS_AS_SUB('10-11 Teamsheets'!$S$2:$Z$106,$A193,'10-11 Teamsheets'!$C$2:$C$106,BJ$1)+MINS_AS_SUB('11-12 Teamsheets'!$S$2:$Z$119,$A193,'11-12 Teamsheets'!$C$2:$C$119,BJ$1)+MINS_AS_SUB('12-13 Teamsheets'!$S$2:$Z$126,$A193,'12-13 Teamsheets'!$C$2:$C$126,BJ$1)+MINS_AS_SUB('13-14 Teamsheets'!$S$2:$Z$132,$A193,'13-14 Teamsheets'!$C$2:$C$132,BJ$1)+MINS_AS_SUB('14-15 Teamsheets'!$S$2:$Z$136,$A193,'14-15 Teamsheets'!$C$2:$C$136,BJ$1)</f>
        <v>0</v>
      </c>
      <c r="BO193" s="27" t="str">
        <f>(APPS('07-08 Teamsheets'!$H$2:$R$88,$A193,'07-08 Teamsheets'!$C$2:$C$88,BO$1)+APPS('08-09 Teamsheets'!$H$2:$R$92,$A193,'08-09 Teamsheets'!$C$2:$C$92,BO$1)+APPS('09-10 Teamsheets'!$H$2:$R$98,$A193,'09-10 Teamsheets'!$C$2:$C$98,BO$1)+APPS('10-11 Teamsheets'!$H$2:$R$106,$A193,'10-11 Teamsheets'!$C$2:$C$106,BO$1)+APPS('11-12 Teamsheets'!$H$2:$R$119,$A193,'11-12 Teamsheets'!$C$2:$C$119,BO$1)+APPS('12-13 Teamsheets'!$H$2:$R$126,$A193,'12-13 Teamsheets'!$C$2:$C$126,BO$1)+APPS('13-14 Teamsheets'!$H$2:$R$132,$A193,'13-14 Teamsheets'!$C$2:$C$132,BO$1)+APPS('14-15 Teamsheets'!$H$2:$R$136,$A193,'14-15 Teamsheets'!$C$2:$C$136,BO$1)) &amp; "(" &amp; (SUBS('07-08 Teamsheets'!$S$2:$Z$88,$A193,'07-08 Teamsheets'!$C$2:$C$88,BO$1)+SUBS('08-09 Teamsheets'!$S$2:$Z$92,$A193,'08-09 Teamsheets'!$C$2:$C$92,BO$1)+SUBS('09-10 Teamsheets'!$S$2:$Z$98,$A193,'09-10 Teamsheets'!$C$2:$C$98,BO$1)+SUBS('10-11 Teamsheets'!$S$2:$Z$106,$A193,'10-11 Teamsheets'!$C$2:$C$106,BO$1)+SUBS('11-12 Teamsheets'!$S$2:$Z$119,$A193,'11-12 Teamsheets'!$C$2:$C$119,BO$1)+SUBS('12-13 Teamsheets'!$S$2:$Z$126,$A193,'12-13 Teamsheets'!$C$2:$C$126,BO$1)+SUBS('13-14 Teamsheets'!$S$2:$Z$132,$A193,'13-14 Teamsheets'!$C$2:$C$132,BO$1)+SUBS('14-15 Teamsheets'!$S$2:$Z$136,$A193,'14-15 Teamsheets'!$C$2:$C$136,BO$1)) &amp; ")"</f>
        <v>2(0)</v>
      </c>
      <c r="BP193" s="27" t="str">
        <f>(GOALS('07-08 Teamsheets'!$H$2:$R$88,$A193,'07-08 Teamsheets'!$C$2:$C$88,BO$1)+GOALS('08-09 Teamsheets'!$H$2:$R$92,$A193,'08-09 Teamsheets'!$C$2:$C$92,BO$1)+GOALS('09-10 Teamsheets'!$H$2:$R$98,$A193,'09-10 Teamsheets'!$C$2:$C$98,BO$1)+GOALS('10-11 Teamsheets'!$H$2:$R$106,$A193,'10-11 Teamsheets'!$C$2:$C$106,BO$1)+GOALS('11-12 Teamsheets'!$H$2:$R$119,$A193,'11-12 Teamsheets'!$C$2:$C$119,BO$1)+GOALS('12-13 Teamsheets'!$H$2:$R$126,$A193,'12-13 Teamsheets'!$C$2:$C$126,BO$1)+GOALS('13-14 Teamsheets'!$H$2:$R$132,$A193,'13-14 Teamsheets'!$C$2:$C$132,BO$1)+GOALS('14-15 Teamsheets'!$H$2:$R$136,$A193,'14-15 Teamsheets'!$C$2:$C$136,BO$1)) &amp; "(" &amp; (GOALS('07-08 Teamsheets'!$S$2:$Z$88,$A193,'07-08 Teamsheets'!$C$2:$C$88,BO$1)+GOALS('08-09 Teamsheets'!$S$2:$Z$92,$A193,'08-09 Teamsheets'!$C$2:$C$92,BO$1)+GOALS('09-10 Teamsheets'!$S$2:$Z$98,$A193,'09-10 Teamsheets'!$C$2:$C$98,BO$1)+GOALS('10-11 Teamsheets'!$S$2:$Z$106,$A193,'10-11 Teamsheets'!$C$2:$C$106,BO$1)+GOALS('11-12 Teamsheets'!$S$2:$Z$119,$A193,'11-12 Teamsheets'!$C$2:$C$119,BO$1)+GOALS('12-13 Teamsheets'!$S$2:$Z$126,$A193,'12-13 Teamsheets'!$C$2:$C$126,BO$1)+GOALS('13-14 Teamsheets'!$S$2:$Z$132,$A193,'13-14 Teamsheets'!$C$2:$C$132,BO$1)+GOALS('14-15 Teamsheets'!$S$2:$Z$136,$A193,'14-15 Teamsheets'!$C$2:$C$136,BO$1)) &amp; ")"</f>
        <v>0(0)</v>
      </c>
      <c r="BQ193" s="27">
        <f>Clean_sheet('07-08 Teamsheets'!$C$2:$H$92,$A193,BO$1)+Clean_sheet('08-09 Teamsheets'!$C$2:$H$92,$A193,BO$1)+Clean_sheet('09-10 Teamsheets'!$C$2:$H$98,$A193,BO$1)+Clean_sheet('10-11 Teamsheets'!$C$2:$H$106,$A193,BO$1)+Clean_sheet('11-12 Teamsheets'!$C$2:$H$119,$A193,BO$1)+Clean_sheet('12-13 Teamsheets'!$C$2:$H$126,$A193,BO$1)+Clean_sheet('13-14 Teamsheets'!$C$2:$H$132,$A193,BO$1)+Clean_sheet('14-15 Teamsheets'!$C$2:$H$136,$A193,BO$1)</f>
        <v>0</v>
      </c>
      <c r="BR193" s="27" t="str">
        <f>(CARDS('07-08 Teamsheets'!$H$2:$Z$88,$A193,$CX$2,'07-08 Teamsheets'!$C$2:$C$88,BO$1)+CARDS('08-09 Teamsheets'!$H$2:$Z$92,$A193,$CX$2,'08-09 Teamsheets'!$C$2:$C$92,BO$1)+CARDS('09-10 Teamsheets'!$H$2:$Z$98,$A193,$CX$2,'09-10 Teamsheets'!$C$2:$C$98,BO$1)+CARDS('10-11 Teamsheets'!$H$2:$Z$106,$A193,$CX$2,'10-11 Teamsheets'!$C$2:$C$106,BO$1)+CARDS('11-12 Teamsheets'!$H$2:$Z$119,$A193,$CX$2,'11-12 Teamsheets'!$C$2:$C$119,BO$1)+CARDS('12-13 Teamsheets'!$H$2:$Z$126,$A193,$CX$2,'12-13 Teamsheets'!$C$2:$C$126,BO$1)+CARDS('13-14 Teamsheets'!$H$2:$Z$132,$A193,$CX$2,'13-14 Teamsheets'!$C$2:$C$132,BO$1)+CARDS('14-15 Teamsheets'!$H$2:$Z$136,$A193,$CX$2,'14-15 Teamsheets'!$C$2:$C$136,BO$1)) &amp; "(" &amp; (CARDS('07-08 Teamsheets'!$H$2:$Z$88,$A193,$CX$3,'07-08 Teamsheets'!$C$2:$C$88,BO$1)+CARDS('08-09 Teamsheets'!$H$2:$Z$92,$A193,$CX$3,'08-09 Teamsheets'!$C$2:$C$92,BO$1)+CARDS('09-10 Teamsheets'!$H$2:$Z$98,$A193,$CX$3,'09-10 Teamsheets'!$C$2:$C$98,BO$1)+CARDS('10-11 Teamsheets'!$H$2:$Z$106,$A193,$CX$3,'10-11 Teamsheets'!$C$2:$C$106,BO$1)+CARDS('11-12 Teamsheets'!$H$2:$Z$119,$A193,$CX$3,'11-12 Teamsheets'!$C$2:$C$119,BO$1)+CARDS('12-13 Teamsheets'!$H$2:$Z$126,$A193,$CX$3,'12-13 Teamsheets'!$C$2:$C$126,BO$1)+CARDS('13-14 Teamsheets'!$H$2:$Z$132,$A193,$CX$3,'13-14 Teamsheets'!$C$2:$C$132,BO$1)+CARDS('14-15 Teamsheets'!$H$2:$Z$136,$A193,$CX$3,'14-15 Teamsheets'!$C$2:$C$136,BO$1)) &amp; ")"</f>
        <v>0(0)</v>
      </c>
      <c r="BS193" s="82">
        <f>MINS_PLAYED('07-08 Teamsheets'!$H$2:$R$88,$A193,'07-08 Teamsheets'!$C$2:$C$88,BO$1)+MINS_PLAYED('08-09 Teamsheets'!$H$2:$R$92,$A193,'08-09 Teamsheets'!$C$2:$C$92,BO$1)+MINS_PLAYED('09-10 Teamsheets'!$H$2:$R$98,$A193,'09-10 Teamsheets'!$C$2:$C$98,BO$1)+MINS_PLAYED('10-11 Teamsheets'!$H$2:$R$106,$A193,'10-11 Teamsheets'!$C$2:$C$106,BO$1)+MINS_PLAYED('11-12 Teamsheets'!$H$2:$R$119,$A193,'11-12 Teamsheets'!$C$2:$C$119,BO$1)+MINS_PLAYED('12-13 Teamsheets'!$H$2:$R$126,$A193,'12-13 Teamsheets'!$C$2:$C$126,BO$1)+MINS_PLAYED('13-14 Teamsheets'!$H$2:$R$132,$A193,'13-14 Teamsheets'!$C$2:$C$132,BO$1)+MINS_PLAYED('14-15 Teamsheets'!$H$2:$R$136,$A193,'14-15 Teamsheets'!$C$2:$C$136,BO$1)+MINS_AS_SUB('07-08 Teamsheets'!$S$2:$Z$88,$A193,'07-08 Teamsheets'!$C$2:$C$88,BO$1)+MINS_AS_SUB('08-09 Teamsheets'!$S$2:$Z$92,$A193,'08-09 Teamsheets'!$C$2:$C$92,BO$1)+MINS_AS_SUB('09-10 Teamsheets'!$S$2:$Z$98,$A193,'09-10 Teamsheets'!$C$2:$C$98,BO$1)+MINS_AS_SUB('10-11 Teamsheets'!$S$2:$Z$106,$A193,'10-11 Teamsheets'!$C$2:$C$106,BO$1)+MINS_AS_SUB('11-12 Teamsheets'!$S$2:$Z$119,$A193,'11-12 Teamsheets'!$C$2:$C$119,BO$1)+MINS_AS_SUB('12-13 Teamsheets'!$S$2:$Z$126,$A193,'12-13 Teamsheets'!$C$2:$C$126,BO$1)+MINS_AS_SUB('13-14 Teamsheets'!$S$2:$Z$132,$A193,'13-14 Teamsheets'!$C$2:$C$132,BO$1)+MINS_AS_SUB('14-15 Teamsheets'!$S$2:$Z$136,$A193,'14-15 Teamsheets'!$C$2:$C$136,BO$1)</f>
        <v>138</v>
      </c>
      <c r="BT193" s="71">
        <f>APPS('05-06 Teamsheets'!$H$2:$R$71,$A193,'05-06 Teamsheets'!$C$2:$C$71,B$1)+SUBS('05-06 Teamsheets'!$S$2:$W$71,$A193,'05-06 Teamsheets'!$C$2:$C$71,B$1)+APPS('06-07 Teamsheets'!$H$2:$R$83,$A193,'06-07 Teamsheets'!$C$2:$C$83,G$1)+SUBS('06-07 Teamsheets'!$S$2:$Z$83,$A193,'06-07 Teamsheets'!$C$2:$C$83,G$1)+APPS('07-08 Teamsheets'!$H$2:$R$88,$A193,'07-08 Teamsheets'!$C$2:$C$88,L$1)+SUBS('07-08 Teamsheets'!$S$2:$Z$88,$A193,'07-08 Teamsheets'!$C$2:$C$88,L$1)+APPS('08-09 Teamsheets'!$H$2:$R$92,$A193,'08-09 Teamsheets'!$C$2:$C$92,Q$1)+SUBS('08-09 Teamsheets'!$S$2:$Z$92,$A193,'08-09 Teamsheets'!$C$2:$C$92,Q$1)+APPS('09-10 Teamsheets'!$H$2:$R$98,$A193,'09-10 Teamsheets'!$C$2:$C$98,Q$1)+SUBS('09-10 Teamsheets'!$S$2:$Z$98,$A193,'09-10 Teamsheets'!$C$2:$C$98,Q$1)+APPS('10-11 Teamsheets'!$H$2:$R$107,$A193,'10-11 Teamsheets'!$C$2:$C$107,Q$1)+SUBS('10-11 Teamsheets'!$S$2:$Z$107,$A193,'10-11 Teamsheets'!$C$2:$C$107,Q$1)+APPS('11-12 Teamsheets'!$H$2:$R$119,$A193,'11-12 Teamsheets'!$C$2:$C$119,Q$1)+SUBS('11-12 Teamsheets'!$S$2:$Z$119,$A193,'11-12 Teamsheets'!$C$2:$C$119,Q$1)+APPS('12-13 Teamsheets'!$H$2:$R$126,$A193,'12-13 Teamsheets'!$C$2:$C$126,Q$1)+SUBS('12-13 Teamsheets'!$S$2:$Z$126,$A193,'12-13 Teamsheets'!$C$2:$C$126,Q$1)+APPS('13-14 Teamsheets'!$H$2:$R$132,$A193,'13-14 Teamsheets'!$C$2:$C$132,Q$1)+SUBS('13-14 Teamsheets'!$S$2:$Z$132,$A193,'13-14 Teamsheets'!$C$2:$C$132,Q$1)+APPS('14-15 Teamsheets'!$H$2:$R$136,$A193,'14-15 Teamsheets'!$C$2:$C$136,Q$1)+SUBS('14-15 Teamsheets'!$S$2:$Z$136,$A193,'14-15 Teamsheets'!$C$2:$C$136,Q$1)</f>
        <v>8</v>
      </c>
      <c r="BU193" s="27">
        <v>0</v>
      </c>
      <c r="BV193" s="27">
        <f>APPS('07-08 Teamsheets'!$H$2:$R$88,$A193,'07-08 Teamsheets'!$C$2:$C$88,AZ$1)+SUBS('07-08 Teamsheets'!$S$2:$Z$88,$A193,'07-08 Teamsheets'!$C$2:$C$88,AZ$1)+APPS('11-12 Teamsheets'!$H$2:$R$119,$A193,'11-12 Teamsheets'!$C$2:$C$119,AZ$1)+SUBS('11-12 Teamsheets'!$S$2:$Z$119,$A193,'11-12 Teamsheets'!$C$2:$C$119,AZ$1)+APPS('12-13 Teamsheets'!$H$2:$R$126,$A193,'12-13 Teamsheets'!$C$2:$C$126,AZ$1)+SUBS('12-13 Teamsheets'!$S$2:$Z$126,$A193,'12-13 Teamsheets'!$C$2:$C$126,AZ$1)+APPS('13-14 Teamsheets'!$H$2:$R$132,$A193,'13-14 Teamsheets'!$C$2:$C$132,AZ$1)+SUBS('13-14 Teamsheets'!$S$2:$Z$132,$A193,'13-14 Teamsheets'!$C$2:$C$132,AZ$1)+APPS('14-15 Teamsheets'!$H$2:$R$136,$A193,'14-15 Teamsheets'!$C$2:$C$136,AZ$1)+SUBS('14-15 Teamsheets'!$S$2:$Z$136,$A193,'14-15 Teamsheets'!$C$2:$C$136,AZ$1)+APPS('08-09 Teamsheets'!$H$2:$R$92,$A193,'08-09 Teamsheets'!$C$2:$C$92,BE$1)+APPS('09-10 Teamsheets'!$H$2:$R$98,$A193,'09-10 Teamsheets'!$C$2:$C$98,BE$1)+SUBS('08-09 Teamsheets'!$S$2:$Z$92,$A193,'08-09 Teamsheets'!$C$2:$C$92,BE$1)+SUBS('09-10 Teamsheets'!$S$2:$Z$98,$A193,'09-10 Teamsheets'!$C$2:$C$98,BE$1)+APPS('10-11 Teamsheets'!$H$2:$R$107,$A193,'10-11 Teamsheets'!$C$2:$C$107,BE$1)+SUBS('10-11 Teamsheets'!$S$2:$Z$107,$A193,'10-11 Teamsheets'!$C$2:$C$107,BE$1)+APPS('11-12 Teamsheets'!$H$2:$R$119,$A193,'11-12 Teamsheets'!$C$2:$C$119,BE$1)+SUBS('11-12 Teamsheets'!$S$2:$Z$119,$A193,'11-12 Teamsheets'!$C$2:$C$119,BE$1)+APPS('12-13 Teamsheets'!$H$2:$R$126,$A193,'12-13 Teamsheets'!$C$2:$C$126,BE$1)+SUBS('12-13 Teamsheets'!$S$2:$Z$126,$A193,'12-13 Teamsheets'!$C$2:$C$126,BE$1)+APPS('13-14 Teamsheets'!$H$2:$R$132,$A193,'13-14 Teamsheets'!$C$2:$C$132,BE$1)+SUBS('13-14 Teamsheets'!$S$2:$Z$132,$A193,'13-14 Teamsheets'!$C$2:$C$132,BE$1)+APPS('14-15 Teamsheets'!$H$2:$R$136,$A193,'14-15 Teamsheets'!$C$2:$C$136,BE$1)+SUBS('14-15 Teamsheets'!$S$2:$Z$136,$A193,'14-15 Teamsheets'!$C$2:$C$136,BE$1)</f>
        <v>0</v>
      </c>
      <c r="BW193" s="27">
        <f>APPS('07-08 Teamsheets'!$H$2:$R$88,$A193,'07-08 Teamsheets'!$C$2:$C$88,BJ$1)+APPS('08-09 Teamsheets'!$H$2:$R$92,$A193,'08-09 Teamsheets'!$C$2:$C$92,BJ$1)+APPS('09-10 Teamsheets'!$H$2:$R$98,$A193,'09-10 Teamsheets'!$C$2:$C$98,BJ$1)+SUBS('07-08 Teamsheets'!$S$2:$Z$88,$A193,'07-08 Teamsheets'!$C$2:$C$88,BJ$1)+SUBS('08-09 Teamsheets'!$S$2:$Z$92,$A193,'08-09 Teamsheets'!$C$2:$C$92,BJ$1)+SUBS('09-10 Teamsheets'!$S$2:$Z$98,$A193,'09-10 Teamsheets'!$C$2:$C$98,BJ$1)+APPS('10-11 Teamsheets'!$H$2:$R$107,$A193,'10-11 Teamsheets'!$C$2:$C$107,BJ$1)+SUBS('10-11 Teamsheets'!$S$2:$Z$107,$A193,'10-11 Teamsheets'!$C$2:$C$107,BJ$1)+APPS('11-12 Teamsheets'!$H$2:$R$119,$A193,'11-12 Teamsheets'!$C$2:$C$119,BJ$1)+SUBS('11-12 Teamsheets'!$S$2:$Z$111,$A193,'11-12 Teamsheets'!$C$2:$C$119,BJ$1)+APPS('12-13 Teamsheets'!$H$2:$R$126,$A193,'12-13 Teamsheets'!$C$2:$C$126,BJ$1)+SUBS('12-13 Teamsheets'!$S$2:$Z$118,$A193,'12-13 Teamsheets'!$C$2:$C$126,BJ$1)+APPS('13-14 Teamsheets'!$H$2:$R$132,$A193,'13-14 Teamsheets'!$C$2:$C$132,BJ$1)+SUBS('13-14 Teamsheets'!$S$2:$Z$124,$A193,'13-14 Teamsheets'!$C$2:$C$132,BJ$1)+APPS('14-15 Teamsheets'!$H$2:$R$136,$A193,'14-15 Teamsheets'!$C$2:$C$136,BJ$1)+SUBS('14-15 Teamsheets'!$S$2:$Z$128,$A193,'14-15 Teamsheets'!$C$2:$C$136,BJ$1)</f>
        <v>0</v>
      </c>
      <c r="BX193" s="27">
        <f>APPS('07-08 Teamsheets'!$H$2:$R$88,$A193,'07-08 Teamsheets'!$C$2:$C$88,BO$1)+APPS('08-09 Teamsheets'!$H$2:$R$92,$A193,'08-09 Teamsheets'!$C$2:$C$92,BO$1)+APPS('09-10 Teamsheets'!$H$2:$R$98,$A193,'09-10 Teamsheets'!$C$2:$C$98,BO$1)+SUBS('07-08 Teamsheets'!$S$2:$Z$88,$A193,'07-08 Teamsheets'!$C$2:$C$88,BO$1)+SUBS('08-09 Teamsheets'!$S$2:$Z$92,$A193,'08-09 Teamsheets'!$C$2:$C$92,BO$1)+SUBS('09-10 Teamsheets'!$S$2:$Z$98,$A193,'09-10 Teamsheets'!$C$2:$C$98,BO$1)+APPS('10-11 Teamsheets'!$H$2:$R$107,$A193,'10-11 Teamsheets'!$C$2:$C$107,BO$1)+SUBS('10-11 Teamsheets'!$S$2:$Z$107,$A193,'10-11 Teamsheets'!$C$2:$C$107,BO$1)+APPS('11-12 Teamsheets'!$H$2:$R$119,$A193,'11-12 Teamsheets'!$C$2:$C$119,BO$1)+SUBS('11-12 Teamsheets'!$S$2:$Z$119,$A193,'11-12 Teamsheets'!$C$2:$C$119,BO$1)+APPS('12-13 Teamsheets'!$H$2:$R$126,$A193,'12-13 Teamsheets'!$C$2:$C$126,BO$1)+SUBS('12-13 Teamsheets'!$S$2:$Z$126,$A193,'12-13 Teamsheets'!$C$2:$C$126,BO$1)+APPS('13-14 Teamsheets'!$H$2:$R$132,$A193,'13-14 Teamsheets'!$C$2:$C$132,BO$1)+SUBS('13-14 Teamsheets'!$S$2:$Z$132,$A193,'13-14 Teamsheets'!$C$2:$C$132,BO$1)+APPS('14-15 Teamsheets'!$H$2:$R$136,$A193,'14-15 Teamsheets'!$C$2:$C$136,BO$1)+SUBS('14-15 Teamsheets'!$S$2:$Z$136,$A193,'14-15 Teamsheets'!$C$2:$C$136,BO$1)</f>
        <v>2</v>
      </c>
      <c r="BY193" s="28">
        <f t="shared" si="55"/>
        <v>2</v>
      </c>
      <c r="BZ193" s="27" t="str">
        <f>(APPS('05-06 Teamsheets'!$H$2:$R$71,$A193) + APPS('06-07 Teamsheets'!$H$2:$R$83,$A193) +APPS('07-08 Teamsheets'!$H$2:$R$88,$A193) + APPS('08-09 Teamsheets'!$H$2:$R$92,$A193)+APPS('09-10 Teamsheets'!$H$2:$R$98,$A193)+APPS('10-11 Teamsheets'!$H$2:$R$107,$A193)+APPS('11-12 Teamsheets'!$H$2:$R$119,$A193)+APPS('12-13 Teamsheets'!$H$2:$R$126,$A193)+APPS('13-14 Teamsheets'!$H$2:$R$132,$A193)+APPS('14-15 Teamsheets'!$H$2:$R$136,$A193)) &amp; "(" &amp; (SUBS('05-06 Teamsheets'!$S$2:$W$71,$A193)+SUBS('06-07 Teamsheets'!$S$2:$Z$83,$A193)+SUBS('07-08 Teamsheets'!$S$2:$Z$88,$A193) +SUBS('08-09 Teamsheets'!$S$2:$Z$92,$A193)+SUBS('09-10 Teamsheets'!$S$2:$Z$98,$A193)+SUBS('10-11 Teamsheets'!$S$2:$Z$107,$A193)+SUBS('11-12 Teamsheets'!$S$2:$Z$119,$A193)+SUBS('12-13 Teamsheets'!$S$2:$Z$126,$A193)+SUBS('13-14 Teamsheets'!$S$2:$Z$132,$A193)+SUBS('14-15 Teamsheets'!$S$2:$Z$136,$A193)) &amp; ")"</f>
        <v>8(2)</v>
      </c>
      <c r="CA193" s="28">
        <f t="shared" si="56"/>
        <v>10</v>
      </c>
      <c r="CB193" s="71">
        <f>GOALS('05-06 Teamsheets'!$H$2:$W$71,$A193,'05-06 Teamsheets'!$C$2:$C$71,B$1)+GOALS('06-07 Teamsheets'!$H$2:$Z$83,$A193,'06-07 Teamsheets'!$C$2:$C$83,G$1)+GOALS('07-08 Teamsheets'!$H$2:$Z$88,$A193,'07-08 Teamsheets'!$C$2:$C$88,L$1)+GOALS('08-09 Teamsheets'!$H$2:$Z$92,$A193,'08-09 Teamsheets'!$C$2:$C$92,Q$1)+GOALS('09-10 Teamsheets'!$H$2:$Z$98,$A193,'09-10 Teamsheets'!$C$2:$C$98,Q$1)+GOALS('10-11 Teamsheets'!$H$2:$Z$107,$A193,'10-11 Teamsheets'!$C$2:$C$107,Q$1)+GOALS('11-12 Teamsheets'!$H$2:$Z$119,$A193,'11-12 Teamsheets'!$C$2:$C$119,Q$1)+GOALS('12-13 Teamsheets'!$H$2:$Z$126,$A193,'12-13 Teamsheets'!$C$2:$C$126,Q$1)+GOALS('13-14 Teamsheets'!$H$2:$Z$132,$A193,'13-14 Teamsheets'!$C$2:$C$132,Q$1)+GOALS('14-15 Teamsheets'!$H$2:$Z$136,$A193,'14-15 Teamsheets'!$C$2:$C$136,Q$1)</f>
        <v>1</v>
      </c>
      <c r="CC193" s="27">
        <f>GOALS('05-06 Teamsheets'!$H$2:$W$71,$A193,'05-06 Teamsheets'!$C$2:$C$71,V$1)+GOALS('05-06 Teamsheets'!$H$2:$W$71,$A193,'05-06 Teamsheets'!$C$2:$C$71,AA$1)+GOALS('06-07 Teamsheets'!$H$2:$Z$83,$A193,'06-07 Teamsheets'!$C$2:$C$83,AF$1)+GOALS('06-07 Teamsheets'!$H$2:$Z$83,$A193,'06-07 Teamsheets'!$C$2:$C$83,AK$1)+GOALS('07-08 Teamsheets'!$H$2:$Z$88,$A193,'07-08 Teamsheets'!$C$2:$C$88,AP$1)+GOALS('07-08 Teamsheets'!$H$2:$Z$88,$A193,'07-08 Teamsheets'!$C$2:$C$88,AU$1)+GOALS('07-08 Teamsheets'!$H$2:$Z$88,$A193,'07-08 Teamsheets'!$C$2:$C$88,AZ$1)+GOALS('11-12 Teamsheets'!$H$2:$Z$119,$A193,'11-12 Teamsheets'!$C$2:$C$119,AZ$1)+GOALS('12-13 Teamsheets'!$H$2:$Z$120,$A193,'12-13 Teamsheets'!$C$2:$C$120,AZ$1)+GOALS('13-14 Teamsheets'!$H$2:$Z$126,$A193,'13-14 Teamsheets'!$C$2:$C$126,AZ$1)+GOALS('14-15 Teamsheets'!$H$2:$Z$130,$A193,'14-15 Teamsheets'!$C$2:$C$130,AZ$1)+GOALS('08-09 Teamsheets'!$H$2:$Z$92,$A193,'08-09 Teamsheets'!$C$2:$C$92,BE$1)+GOALS('09-10 Teamsheets'!$H$2:$Z$98,$A193,'09-10 Teamsheets'!$C$2:$C$98,BE$1)+GOALS('10-11 Teamsheets'!$H$2:$Z$107,$A193,'10-11 Teamsheets'!$C$2:$C$107,BE$1)+GOALS('11-12 Teamsheets'!$H$2:$Z$119,$A193,'11-12 Teamsheets'!$C$2:$C$119,BE$1)+GOALS('12-13 Teamsheets'!$H$2:$Z$126,$A193,'12-13 Teamsheets'!$C$2:$C$126,BE$1)+GOALS('13-14 Teamsheets'!$H$2:$Z$132,$A193,'13-14 Teamsheets'!$C$2:$C$132,BE$1)+GOALS('14-15 Teamsheets'!$H$2:$Z$136,$A193,'14-15 Teamsheets'!$C$2:$C$136,BE$1)</f>
        <v>0</v>
      </c>
      <c r="CD193" s="27">
        <f>GOALS('07-08 Teamsheets'!$H$2:$Z$88,$A193,'07-08 Teamsheets'!$C$2:$C$88,BJ$1)
+GOALS('08-09 Teamsheets'!$H$2:$Z$92,$A193,'08-09 Teamsheets'!$C$2:$C$92,BJ$1)
+GOALS('09-10 Teamsheets'!$H$2:$Z$98,$A193,'09-10 Teamsheets'!$C$2:$C$98,BJ$1)
+GOALS('10-11 Teamsheets'!$H$2:$Z$107,$A193,'10-11 Teamsheets'!$C$2:$C$107,BJ$1)
+GOALS('11-12 Teamsheets'!$H$2:$Z$119,$A193,'11-12 Teamsheets'!$C$2:$C$119,BJ$1)
+GOALS('12-13 Teamsheets'!$H$2:$Z$124,$A193,'12-13 Teamsheets'!$C$2:$C$124,BJ$1)+GOALS('13-14 Teamsheets'!$H$2:$Z$130,$A193,'13-14 Teamsheets'!$C$2:$C$130,BJ$1)+GOALS('14-15 Teamsheets'!$H$2:$Z$134,$A193,'14-15 Teamsheets'!$C$2:$C$134,BJ$1)
+GOALS('07-08 Teamsheets'!$H$2:$Z$88,$A193,'07-08 Teamsheets'!$C$2:$C$88,BO$1)
+GOALS('08-09 Teamsheets'!$H$2:$Z$92,$A193,'08-09 Teamsheets'!$C$2:$C$92,BO$1)
+GOALS('09-10 Teamsheets'!$H$2:$Z$98,$A193,'09-10 Teamsheets'!$C$2:$C$98,BO$1)
+GOALS('10-11 Teamsheets'!$H$2:$Z$107,$A193,'10-11 Teamsheets'!$C$2:$C$107,BO$1)
+GOALS('11-12 Teamsheets'!$H$2:$Z$119,$A193,'11-12 Teamsheets'!$C$2:$C$119,BO$1)
+GOALS('12-13 Teamsheets'!$H$2:$Z$126,$A193,'12-13 Teamsheets'!$C$2:$C$126,BO$1)+GOALS('13-14 Teamsheets'!$H$2:$Z$132,$A193,'13-14 Teamsheets'!$C$2:$C$132,BO$1)+GOALS('14-15 Teamsheets'!$H$2:$Z$136,$A193,'14-15 Teamsheets'!$C$2:$C$136,BO$1)</f>
        <v>0</v>
      </c>
      <c r="CE193" s="28">
        <f t="shared" si="57"/>
        <v>0</v>
      </c>
      <c r="CF193" s="27" t="str">
        <f>(GOALS('05-06 Teamsheets'!$H$2:$R$71,$A193) +GOALS('06-07 Teamsheets'!$H$2:$R$83,$A193) +  GOALS('07-08 Teamsheets'!$H$2:$R$88,$A193) + GOALS('08-09 Teamsheets'!$H$2:$R$92,$A193)+GOALS('09-10 Teamsheets'!$H$2:$R$98,$A193)+GOALS('10-11 Teamsheets'!$H$2:$R$107,$A193)+GOALS('11-12 Teamsheets'!$H$2:$R$119,$A193)+GOALS('12-13 Teamsheets'!$H$2:$R$126,$A193)+GOALS('13-14 Teamsheets'!$H$2:$R$132,$A193)+GOALS('14-15 Teamsheets'!$H$2:$R$136,$A193)) &amp; "(" &amp; (GOALS('05-06 Teamsheets'!$S$2:$W$71,$A193)+GOALS('06-07 Teamsheets'!$S$2:$Z$83,$A193)+GOALS('07-08 Teamsheets'!$S$2:$Z$88,$A193)+GOALS('08-09 Teamsheets'!$S$2:$Z$92,$A193)+GOALS('09-10 Teamsheets'!$S$2:$Z$98,$A193)+GOALS('10-11 Teamsheets'!$S$2:$Z$107,$A193)+GOALS('11-12 Teamsheets'!$S$2:$Z$119,$A193)+GOALS('12-13 Teamsheets'!$S$2:$Z$126,$A193)+GOALS('13-14 Teamsheets'!$S$2:$Z$132,$A193)+GOALS('14-15 Teamsheets'!$S$2:$Z$136,$A193)) &amp; ")"</f>
        <v>1(0)</v>
      </c>
      <c r="CG193" s="28">
        <f t="shared" si="58"/>
        <v>1</v>
      </c>
      <c r="CH193" s="71">
        <f>SUM(D193,I193,N193,S193)</f>
        <v>0</v>
      </c>
      <c r="CI193" s="83">
        <f>SUM(X193,AC193,AH193,AM193,AR193,BG193,AW193,BL193,BQ193,BB193)</f>
        <v>0</v>
      </c>
      <c r="CJ193" s="77">
        <f>SUM(CH193:CI193)</f>
        <v>0</v>
      </c>
      <c r="CK193" s="74" t="str">
        <f>(CARDS('05-06 Teamsheets'!$H$2:$W$71,$A193,$CX$2)+CARDS('06-07 Teamsheets'!$H$2:$Z$83,$A193,$CX$2)+CARDS('07-08 Teamsheets'!$H$2:$Z$88,$A193,$CX$2)+CARDS('08-09 Teamsheets'!$H$2:$Z$92,$A193,$CX$2)+CARDS('09-10 Teamsheets'!$H$2:$Z$98,$A193,$CX$2)+CARDS('10-11 Teamsheets'!$H$2:$Z$107,$A193,$CX$2)+CARDS('11-12 Teamsheets'!$H$2:$Z$119,$A193,$CX$2)+CARDS('12-13 Teamsheets'!$H$2:$Z$126,$A193,$CX$2)+CARDS('13-14 Teamsheets'!$H$2:$Z$130,$A193,$CX$2)) &amp; "(" &amp; (CARDS('05-06 Teamsheets'!$H$2:$W$71,$A193,$CX$3)+CARDS('06-07 Teamsheets'!$H$2:$Z$83,$A193,$CX$3)+CARDS('07-08 Teamsheets'!$H$2:$Z$88,$A193,$CX$3)+CARDS('08-09 Teamsheets'!$H$2:$Z$92,$A193,$CX$3)+CARDS('09-10 Teamsheets'!$H$2:$Z$98,$A193,$CX$3)+CARDS('10-11 Teamsheets'!$H$2:$Z$107,$A193,$CX$3)+CARDS('11-12 Teamsheets'!$H$2:$Z$119,$A193,$CX$3)+CARDS('13-14 Teamsheets'!$H$2:$Z$130,$A193,$CX$3)) &amp; ")"</f>
        <v>0(0)</v>
      </c>
      <c r="CL193" s="28">
        <f>SUM(F193,K193,P193,U193)</f>
        <v>527</v>
      </c>
      <c r="CM193" s="28">
        <f>SUM(Z193,AE193,AJ193,AO193,AT193,BI193,AY193,BN193,BS193,BD193)</f>
        <v>138</v>
      </c>
      <c r="CN193" s="77">
        <f>SUM(CL193:CM193)</f>
        <v>665</v>
      </c>
      <c r="CO193" s="28">
        <f>IF(AND(CN193&lt;&gt;0, CA193&lt;&gt;0),CN193/CA193,0)</f>
        <v>66.5</v>
      </c>
      <c r="CP193" s="28">
        <f>IF(CG193&lt;&gt;0,CG193/CA193,0)</f>
        <v>0.1</v>
      </c>
      <c r="CQ193" s="77">
        <f>IF(CG193&lt;&gt;0,CN193/CG193,0)</f>
        <v>665</v>
      </c>
      <c r="CS193" s="71">
        <f t="shared" si="48"/>
        <v>105</v>
      </c>
      <c r="CT193" s="83">
        <f t="shared" si="49"/>
        <v>103</v>
      </c>
      <c r="CU193" s="77">
        <f t="shared" si="50"/>
        <v>74</v>
      </c>
      <c r="CW193"/>
      <c r="CX193" s="30"/>
    </row>
    <row r="194" spans="1:102" x14ac:dyDescent="0.2">
      <c r="A194" s="25" t="s">
        <v>953</v>
      </c>
      <c r="B194" s="27" t="s">
        <v>1635</v>
      </c>
      <c r="C194" s="27" t="s">
        <v>1635</v>
      </c>
      <c r="D194" s="27">
        <v>0</v>
      </c>
      <c r="E194" s="27" t="s">
        <v>1635</v>
      </c>
      <c r="F194" s="82">
        <v>0</v>
      </c>
      <c r="G194" s="27" t="s">
        <v>1635</v>
      </c>
      <c r="H194" s="27" t="s">
        <v>1635</v>
      </c>
      <c r="I194" s="27">
        <v>0</v>
      </c>
      <c r="J194" s="27" t="s">
        <v>1635</v>
      </c>
      <c r="K194" s="82">
        <v>0</v>
      </c>
      <c r="L194" s="27" t="s">
        <v>1634</v>
      </c>
      <c r="M194" s="27" t="s">
        <v>1635</v>
      </c>
      <c r="N194" s="27">
        <v>0</v>
      </c>
      <c r="O194" s="27" t="s">
        <v>1635</v>
      </c>
      <c r="P194" s="82">
        <v>154</v>
      </c>
      <c r="Q194" s="27" t="str">
        <f>(APPS('08-09 Teamsheets'!$H$2:$R$92,$A194,'08-09 Teamsheets'!$C$2:$C$92,Q$1)+APPS('09-10 Teamsheets'!$H$2:$R$98,$A194,'09-10 Teamsheets'!$C$2:$C$98,Q$1)+APPS('10-11 Teamsheets'!$H$2:$R$107,$A194,'10-11 Teamsheets'!$C$2:$C$107,Q$1)+APPS('11-12 Teamsheets'!$H$2:$R$119,$A194,'11-12 Teamsheets'!$C$2:$C$119,Q$1)+APPS('12-13 Teamsheets'!$H$2:$R$126,$A194,'12-13 Teamsheets'!$C$2:$C$126,Q$1)+APPS('13-14 Teamsheets'!$H$2:$R$132,$A194,'13-14 Teamsheets'!$C$2:$C$132,Q$1)+APPS('14-15 Teamsheets'!$H$2:$R$136,$A194,'14-15 Teamsheets'!$C$2:$C$136,Q$1)) &amp; "(" &amp; (SUBS('08-09 Teamsheets'!$S$2:$Z$92,$A194,'08-09 Teamsheets'!$C$2:$C$92,Q$1)+SUBS('09-10 Teamsheets'!$S$2:$Z$98,$A194,'09-10 Teamsheets'!$C$2:$C$98,Q$1)+SUBS('10-11 Teamsheets'!$S$2:$Z$107,$A194,'10-11 Teamsheets'!$C$2:$C$107,Q$1)+SUBS('11-12 Teamsheets'!$S$2:$Z$119,$A194,'11-12 Teamsheets'!$C$2:$C$119,Q$1)+SUBS('12-13 Teamsheets'!$S$2:$Z$126,$A194,'12-13 Teamsheets'!$C$2:$C$126,Q$1)+SUBS('13-14 Teamsheets'!$S$2:$Z$132,$A194,'13-14 Teamsheets'!$C$2:$C$132,Q$1)+SUBS('14-15 Teamsheets'!$S$2:$Z$136,$A194,'14-15 Teamsheets'!$C$2:$C$136,Q$1)) &amp; ")"</f>
        <v>6(0)</v>
      </c>
      <c r="R194" s="27" t="str">
        <f>(GOALS('08-09 Teamsheets'!$H$2:$R$92,$A194,'08-09 Teamsheets'!$C$2:$C$92,Q$1)+GOALS('09-10 Teamsheets'!$H$2:$R$98,$A194,'09-10 Teamsheets'!$C$2:$C$98,Q$1)+GOALS('10-11 Teamsheets'!$H$2:$R$107,$A194,'10-11 Teamsheets'!$C$2:$C$107,Q$1)+GOALS('11-12 Teamsheets'!$H$2:$R$119,$A194,'11-12 Teamsheets'!$C$2:$C$119,Q$1)+GOALS('12-13 Teamsheets'!$H$2:$R$126,$A194,'12-13 Teamsheets'!$C$2:$C$126,Q$1)+GOALS('13-14 Teamsheets'!$H$2:$R$132,$A194,'13-14 Teamsheets'!$C$2:$C$132,Q$1)+GOALS('14-15 Teamsheets'!$H$2:$R$136,$A194,'14-15 Teamsheets'!$C$2:$C$136,Q$1)) &amp; "(" &amp; (GOALS('08-09 Teamsheets'!$S$2:$Z$92,$A194,'08-09 Teamsheets'!$C$2:$C$92,Q$1)+GOALS('09-10 Teamsheets'!$S$2:$Z$98,$A194,'09-10 Teamsheets'!$C$2:$C$98,Q$1)+GOALS('10-11 Teamsheets'!$S$2:$Z$107,$A194,'10-11 Teamsheets'!$C$2:$C$107,Q$1)+GOALS('11-12 Teamsheets'!$S$2:$Z$119,$A194,'11-12 Teamsheets'!$C$2:$C$119,Q$1)+GOALS('12-13 Teamsheets'!$S$2:$Z$126,$A194,'12-13 Teamsheets'!$C$2:$C$126,Q$1)+GOALS('13-14 Teamsheets'!$S$2:$Z$132,$A194,'13-14 Teamsheets'!$C$2:$C$132,Q$1)+GOALS('14-15 Teamsheets'!$S$2:$Z$136,$A194,'14-15 Teamsheets'!$C$2:$C$136,Q$1)) &amp; ")"</f>
        <v>0(0)</v>
      </c>
      <c r="S194" s="27">
        <f>Clean_sheet('08-09 Teamsheets'!$C$2:$H$92,$A194,Q$1)+Clean_sheet('09-10 Teamsheets'!$C$2:$H$98,$A194,Q$1)+Clean_sheet('10-11 Teamsheets'!$C$2:$H$107,$A194,Q$1)+Clean_sheet('11-12 Teamsheets'!$C$2:$H$119,$A194,Q$1)+Clean_sheet('12-13 Teamsheets'!$C$2:$H$126,$A194,Q$1)+Clean_sheet('13-14 Teamsheets'!$C$2:$H$132,$A194,Q$1)+Clean_sheet('14-15 Teamsheets'!$C$2:$H$136,$A194,Q$1)</f>
        <v>0</v>
      </c>
      <c r="T194" s="27" t="str">
        <f>(CARDS('08-09 Teamsheets'!$H$2:$Z$92,$A194,$CX$2,'08-09 Teamsheets'!$C$2:$C$92,Q$1)+CARDS('09-10 Teamsheets'!$H$2:$Z$98,$A194,$CX$2,'09-10 Teamsheets'!$C$2:$C$98,Q$1)+CARDS('10-11 Teamsheets'!$H$2:$Z$107,$A194,$CX$2,'10-11 Teamsheets'!$C$2:$C$107,Q$1)+CARDS('11-12 Teamsheets'!$H$2:$Z$119,$A194,$CX$2,'11-12 Teamsheets'!$C$2:$C$119,Q$1)+CARDS('12-13 Teamsheets'!$H$2:$Z$126,$A194,$CX$2,'12-13 Teamsheets'!$C$2:$C$126,Q$1)+CARDS('13-14 Teamsheets'!$H$2:$Z$132,$A194,$CX$2,'13-14 Teamsheets'!$C$2:$C$132,Q$1)+CARDS('14-15 Teamsheets'!$H$2:$Z$136,$A194,$CX$2,'14-15 Teamsheets'!$C$2:$C$136,Q$1)) &amp; "(" &amp; (CARDS('08-09 Teamsheets'!$H$2:$Z$92,$A194,$CX$3,'08-09 Teamsheets'!$C$2:$C$92,Q$1)+CARDS('09-10 Teamsheets'!$H$2:$Z$98,$A194,$CX$3,'09-10 Teamsheets'!$C$2:$C$98,Q$1)+CARDS('10-11 Teamsheets'!$H$2:$Z$107,$A194,$CX$3,'10-11 Teamsheets'!$C$2:$C$107,Q$1)+CARDS('11-12 Teamsheets'!$H$2:$Z$119,$A194,$CX$3,'11-12 Teamsheets'!$C$2:$C$119,Q$1)+CARDS('12-13 Teamsheets'!$H$2:$Z$126,$A194,$CX$3,'12-13 Teamsheets'!$C$2:$C$126,Q$1)+CARDS('13-14 Teamsheets'!$H$2:$Z$132,$A194,$CX$3,'13-14 Teamsheets'!$C$2:$C$132,Q$1)+CARDS('14-15 Teamsheets'!$H$2:$Z$136,$A194,$CX$3,'14-15 Teamsheets'!$C$2:$C$136,Q$1)) &amp; ")"</f>
        <v>0(0)</v>
      </c>
      <c r="U194" s="82">
        <f>MINS_PLAYED('08-09 Teamsheets'!$H$2:$R$92,$A194,'08-09 Teamsheets'!$C$2:$C$92,Q$1)+MINS_PLAYED('09-10 Teamsheets'!$H$2:$R$98,$A194,'09-10 Teamsheets'!$C$2:$C$98,Q$1)+ MINS_AS_SUB('08-09 Teamsheets'!$S$2:$Z$92,$A194,'08-09 Teamsheets'!$C$2:$C$92,Q$1)+ MINS_AS_SUB('09-10 Teamsheets'!$S$2:$Z$98,$A194,'09-10 Teamsheets'!$C$2:$C$98,Q$1)+MINS_PLAYED('10-11 Teamsheets'!$H$2:$R$107,$A194,'10-11 Teamsheets'!$C$2:$C$107,Q$1)+MINS_AS_SUB('10-11 Teamsheets'!$S$2:$Z$107,$A194,'10-11 Teamsheets'!$C$2:$C$107,Q$1)+MINS_PLAYED('11-12 Teamsheets'!$H$2:$R$119,$A194,'11-12 Teamsheets'!$C$2:$C$119,Q$1)+MINS_AS_SUB('11-12 Teamsheets'!$S$2:$Z$119,$A194,'11-12 Teamsheets'!$C$2:$C$119,Q$1)+MINS_PLAYED('12-13 Teamsheets'!$H$2:$R$126,$A194,'12-13 Teamsheets'!$C$2:$C$126,Q$1)+MINS_AS_SUB('12-13 Teamsheets'!$S$2:$Z$126,$A194,'12-13 Teamsheets'!$C$2:$C$126,Q$1)+MINS_PLAYED('13-14 Teamsheets'!$H$2:$R$132,$A194,'13-14 Teamsheets'!$C$2:$C$132,Q$1)+MINS_AS_SUB('13-14 Teamsheets'!$S$2:$Z$132,$A194,'13-14 Teamsheets'!$C$2:$C$132,Q$1)+MINS_PLAYED('14-15 Teamsheets'!$H$2:$R$136,$A194,'14-15 Teamsheets'!$C$2:$C$136,Q$1)+MINS_AS_SUB('14-15 Teamsheets'!$S$2:$Z$136,$A194,'14-15 Teamsheets'!$C$2:$C$136,Q$1)</f>
        <v>500</v>
      </c>
      <c r="V194" s="27" t="s">
        <v>1635</v>
      </c>
      <c r="W194" s="27" t="s">
        <v>1635</v>
      </c>
      <c r="X194" s="27">
        <v>0</v>
      </c>
      <c r="Y194" s="27" t="s">
        <v>1635</v>
      </c>
      <c r="Z194" s="82">
        <v>0</v>
      </c>
      <c r="AA194" s="27" t="s">
        <v>1635</v>
      </c>
      <c r="AB194" s="27" t="s">
        <v>1635</v>
      </c>
      <c r="AC194" s="27">
        <v>0</v>
      </c>
      <c r="AD194" s="27" t="s">
        <v>1635</v>
      </c>
      <c r="AE194" s="82">
        <v>0</v>
      </c>
      <c r="AF194" s="27" t="s">
        <v>1635</v>
      </c>
      <c r="AG194" s="27" t="s">
        <v>1635</v>
      </c>
      <c r="AH194" s="27">
        <v>0</v>
      </c>
      <c r="AI194" s="27" t="s">
        <v>1635</v>
      </c>
      <c r="AJ194" s="82">
        <v>0</v>
      </c>
      <c r="AK194" s="27" t="s">
        <v>1635</v>
      </c>
      <c r="AL194" s="27" t="s">
        <v>1635</v>
      </c>
      <c r="AM194" s="27">
        <v>0</v>
      </c>
      <c r="AN194" s="27" t="s">
        <v>1635</v>
      </c>
      <c r="AO194" s="82">
        <v>0</v>
      </c>
      <c r="AP194" s="27" t="s">
        <v>1635</v>
      </c>
      <c r="AQ194" s="27" t="s">
        <v>1635</v>
      </c>
      <c r="AR194" s="27">
        <v>0</v>
      </c>
      <c r="AS194" s="27" t="s">
        <v>1635</v>
      </c>
      <c r="AT194" s="82">
        <v>0</v>
      </c>
      <c r="AU194" s="27" t="s">
        <v>1636</v>
      </c>
      <c r="AV194" s="27" t="s">
        <v>1635</v>
      </c>
      <c r="AW194" s="27">
        <v>0</v>
      </c>
      <c r="AX194" s="27" t="s">
        <v>1635</v>
      </c>
      <c r="AY194" s="82">
        <v>90</v>
      </c>
      <c r="AZ194" s="27" t="str">
        <f>(APPS('07-08 Teamsheets'!$H$2:$R$88,$A194,'07-08 Teamsheets'!$C$2:$C$88,AZ$1)+APPS('11-12 Teamsheets'!$H$2:$R$119,$A194,'11-12 Teamsheets'!$C$2:$C$119,AZ$1)+APPS('12-13 Teamsheets'!$H$2:$R$126,$A194,'12-13 Teamsheets'!$C$2:$C$126,AZ$1)+APPS('13-14 Teamsheets'!$H$2:$R$132,$A194,'13-14 Teamsheets'!$C$2:$C$132,AZ$1)+APPS('14-15 Teamsheets'!$H$2:$R$136,$A194,'14-15 Teamsheets'!$C$2:$C$136,AZ$1)) &amp; "(" &amp; (SUBS('07-08 Teamsheets'!$S$2:$Z$88,$A194,'07-08 Teamsheets'!$C$2:$C$88,AZ$1)+SUBS('11-12 Teamsheets'!$S$2:$Z$119,$A194,'11-12 Teamsheets'!$C$2:$C$119,AZ$1)+SUBS('12-13 Teamsheets'!$S$2:$Z$126,$A194,'12-13 Teamsheets'!$C$2:$C$126,AZ$1)+SUBS('13-14 Teamsheets'!$S$2:$Z$132,$A194,'13-14 Teamsheets'!$C$2:$C$132,AZ$1)+SUBS('14-15 Teamsheets'!$S$2:$Z$136,$A194,'14-15 Teamsheets'!$C$2:$C$136,AZ$1)) &amp; ")"</f>
        <v>0(0)</v>
      </c>
      <c r="BA194" s="27" t="str">
        <f>(GOALS('07-08 Teamsheets'!$H$2:$R$88,$A194,'07-08 Teamsheets'!$C$2:$C$88,AZ$1)+GOALS('11-12 Teamsheets'!$H$2:$R$119,$A194,'11-12 Teamsheets'!$C$2:$C$119,AZ$1)+GOALS('12-13 Teamsheets'!$H$2:$R$126,$A194,'12-13 Teamsheets'!$C$2:$C$126,AZ$1)+GOALS('13-14 Teamsheets'!$H$2:$R$132,$A194,'13-14 Teamsheets'!$C$2:$C$132,AZ$1)+GOALS('14-15 Teamsheets'!$H$2:$R$136,$A194,'14-15 Teamsheets'!$C$2:$C$136,AZ$1)) &amp; "(" &amp; (GOALS('07-08 Teamsheets'!$S$2:$Z$88,$A194,'07-08 Teamsheets'!$C$2:$C$88,AZ$1)+GOALS('11-12 Teamsheets'!$S$2:$Z$119,$A194,'11-12 Teamsheets'!$C$2:$C$119,AZ$1)+GOALS('12-13 Teamsheets'!$S$2:$Z$126,$A194,'12-13 Teamsheets'!$C$2:$C$126,AZ$1)+GOALS('13-14 Teamsheets'!$S$2:$Z$132,$A194,'13-14 Teamsheets'!$C$2:$C$132,AZ$1)+GOALS('14-15 Teamsheets'!$S$2:$Z$136,$A194,'14-15 Teamsheets'!$C$2:$C$136,AZ$1)) &amp; ")"</f>
        <v>0(0)</v>
      </c>
      <c r="BB194" s="27">
        <f>Clean_sheet('07-08 Teamsheets'!$C$2:$H$92,$A194,AZ$1)+Clean_sheet('11-12 Teamsheets'!$C$2:$H$119,$A194,AZ$1)+Clean_sheet('12-13 Teamsheets'!$C$2:$H$126,$A194,AZ$1)+Clean_sheet('13-14 Teamsheets'!$C$2:$H$132,$A194,AZ$1)+Clean_sheet('14-15 Teamsheets'!$C$2:$H$136,$A194,AZ$1)</f>
        <v>0</v>
      </c>
      <c r="BC194" s="27" t="str">
        <f>(CARDS('07-08 Teamsheets'!$H$2:$Z$88,$A194,$CX$2,'07-08 Teamsheets'!$C$2:$C$88,AZ$1)+CARDS('11-12 Teamsheets'!$H$2:$Z$119,$A194,$CX$2,'11-12 Teamsheets'!$C$2:$C$119,AZ$1)+CARDS('12-13 Teamsheets'!$H$2:$Z$126,$A194,$CX$2,'12-13 Teamsheets'!$C$2:$C$126,AZ$1)+CARDS('13-14 Teamsheets'!$H$2:$Z$132,$A194,$CX$2,'13-14 Teamsheets'!$C$2:$C$132,AZ$1)+CARDS('14-15 Teamsheets'!$H$2:$Z$136,$A194,$CX$2,'14-15 Teamsheets'!$C$2:$C$136,AZ$1)) &amp; "(" &amp; (CARDS('07-08 Teamsheets'!$H$2:$Z$88,$A194,$CX$3,'07-08 Teamsheets'!$C$2:$C$88,AZ$1)+CARDS('11-12 Teamsheets'!$H$2:$Z$119,$A194,$CX$3,'11-12 Teamsheets'!$C$2:$C$119,AZ$1)+CARDS('12-13 Teamsheets'!$H$2:$Z$126,$A194,$CX$3,'12-13 Teamsheets'!$C$2:$C$126,AZ$1)+CARDS('13-14 Teamsheets'!$H$2:$Z$132,$A194,$CX$3,'13-14 Teamsheets'!$C$2:$C$132,AZ$1)+CARDS('14-15 Teamsheets'!$H$2:$Z$136,$A194,$CX$3,'14-15 Teamsheets'!$C$2:$C$136,AZ$1)) &amp; ")"</f>
        <v>0(0)</v>
      </c>
      <c r="BD194" s="82">
        <f>MINS_PLAYED('07-08 Teamsheets'!$H$2:$R$88,$A194,'07-08 Teamsheets'!$C$2:$C$88,AZ$1)+MINS_PLAYED('11-12 Teamsheets'!$H$2:$R$119,$A194,'11-12 Teamsheets'!$C$2:$C$119,AZ$1)+MINS_PLAYED('12-13 Teamsheets'!$H$2:$R$126,$A194,'12-13 Teamsheets'!$C$2:$C$126,AZ$1)+MINS_PLAYED('13-14 Teamsheets'!$H$2:$R$132,$A194,'13-14 Teamsheets'!$C$2:$C$132,AZ$1)+MINS_PLAYED('14-15 Teamsheets'!$H$2:$R$136,$A194,'14-15 Teamsheets'!$C$2:$C$136,AZ$1)+MINS_AS_SUB('07-08 Teamsheets'!$S$2:$Z$88,$A194,'07-08 Teamsheets'!$C$2:$C$88,AZ$1)+MINS_AS_SUB('11-12 Teamsheets'!$S$2:$Z$119,$A194,'11-12 Teamsheets'!$C$2:$C$119,AZ$1)+MINS_AS_SUB('12-13 Teamsheets'!$S$2:$Z$126,$A194,'12-13 Teamsheets'!$C$2:$C$126,AZ$1)+MINS_AS_SUB('13-14 Teamsheets'!$S$2:$Z$132,$A194,'13-14 Teamsheets'!$C$2:$C$132,AZ$1)+MINS_AS_SUB('14-15 Teamsheets'!$S$2:$Z$136,$A194,'14-15 Teamsheets'!$C$2:$C$136,AZ$1)</f>
        <v>0</v>
      </c>
      <c r="BE194" s="27" t="str">
        <f>(APPS('08-09 Teamsheets'!$H$2:$R$92,$A194,'08-09 Teamsheets'!$C$2:$C$92,BE$1)+APPS('09-10 Teamsheets'!$H$2:$R$98,$A194,'09-10 Teamsheets'!$C$2:$C$98,BE$1)+APPS('10-11 Teamsheets'!$H$2:$R$107,$A194,'10-11 Teamsheets'!$C$2:$C$107,BE$1)+APPS('11-12 Teamsheets'!$H$2:$R$119,$A194,'11-12 Teamsheets'!$C$2:$C$119,BE$1)+APPS('12-13 Teamsheets'!$H$2:$R$126,$A194,'12-13 Teamsheets'!$C$2:$C$126,BE$1)+APPS('13-14 Teamsheets'!$H$2:$R$132,$A194,'13-14 Teamsheets'!$C$2:$C$132,BE$1)+APPS('14-15 Teamsheets'!$H$2:$R$136,$A194,'14-15 Teamsheets'!$C$2:$C$136,BE$1)) &amp; "(" &amp; (SUBS('08-09 Teamsheets'!$S$2:$Z$92,$A194,'08-09 Teamsheets'!$C$2:$C$92,BE$1)+SUBS('09-10 Teamsheets'!$S$2:$Z$98,$A194,'09-10 Teamsheets'!$C$2:$C$98,BE$1)+SUBS('10-11 Teamsheets'!$S$2:$Z$107,$A194,'10-11 Teamsheets'!$C$2:$C$107,BE$1)+SUBS('11-12 Teamsheets'!$S$2:$Z$119,$A194,'11-12 Teamsheets'!$C$2:$C$119,BE$1)+SUBS('12-13 Teamsheets'!$S$2:$Z$126,$A194,'12-13 Teamsheets'!$C$2:$C$126,BE$1)+SUBS('13-14 Teamsheets'!$S$2:$Z$132,$A194,'13-14 Teamsheets'!$C$2:$C$132,BE$1)+SUBS('14-15 Teamsheets'!$S$2:$Z$136,$A194,'14-15 Teamsheets'!$C$2:$C$136,BE$1)) &amp; ")"</f>
        <v>0(0)</v>
      </c>
      <c r="BF194" s="27" t="str">
        <f>(GOALS('08-09 Teamsheets'!$H$2:$R$92,$A194,'08-09 Teamsheets'!$C$2:$C$92,BE$1)+GOALS('09-10 Teamsheets'!$H$2:$R$98,$A194,'09-10 Teamsheets'!$C$2:$C$98,BE$1)+GOALS('10-11 Teamsheets'!$H$2:$R$107,$A194,'10-11 Teamsheets'!$C$2:$C$107,BE$1)+GOALS('11-12 Teamsheets'!$H$2:$R$119,$A194,'11-12 Teamsheets'!$C$2:$C$119,BE$1)+GOALS('12-13 Teamsheets'!$H$2:$R$126,$A194,'12-13 Teamsheets'!$C$2:$C$126,BE$1)+GOALS('13-14 Teamsheets'!$H$2:$R$132,$A194,'13-14 Teamsheets'!$C$2:$C$132,BE$1)+GOALS('14-15 Teamsheets'!$H$2:$R$136,$A194,'14-15 Teamsheets'!$C$2:$C$136,BE$1)) &amp; "(" &amp; (GOALS('08-09 Teamsheets'!$S$2:$Z$92,$A194,'08-09 Teamsheets'!$C$2:$C$92,BE$1)+GOALS('09-10 Teamsheets'!$S$2:$Z$98,$A194,'09-10 Teamsheets'!$C$2:$C$98,BE$1)+GOALS('10-11 Teamsheets'!$S$2:$Z$107,$A194,'10-11 Teamsheets'!$C$2:$C$107,BE$1)+GOALS('11-12 Teamsheets'!$S$2:$Z$119,$A194,'11-12 Teamsheets'!$C$2:$C$119,BE$1)+GOALS('12-13 Teamsheets'!$S$2:$Z$126,$A194,'12-13 Teamsheets'!$C$2:$C$126,BE$1)+GOALS('13-14 Teamsheets'!$S$2:$Z$132,$A194,'13-14 Teamsheets'!$C$2:$C$132,BE$1)+GOALS('14-15 Teamsheets'!$S$2:$Z$136,$A194,'14-15 Teamsheets'!$C$2:$C$136,BE$1)) &amp; ")"</f>
        <v>0(0)</v>
      </c>
      <c r="BG194" s="27">
        <f>Clean_sheet('08-09 Teamsheets'!$C$2:$H$92,$A194,BE$1)+Clean_sheet('09-10 Teamsheets'!$C$2:$H$98,$A194,BE$1)+Clean_sheet('10-11 Teamsheets'!$C$2:$H$107,$A194,BE$1)+Clean_sheet('11-12 Teamsheets'!$C$2:$H$119,$A194,BE$1)+Clean_sheet('12-13 Teamsheets'!$C$2:$H$126,$A194,BE$1)+Clean_sheet('13-14 Teamsheets'!$C$2:$H$132,$A194,BE$1)+Clean_sheet('14-15 Teamsheets'!$C$2:$H$136,$A194,BE$1)</f>
        <v>0</v>
      </c>
      <c r="BH194" s="27" t="str">
        <f>(CARDS('08-09 Teamsheets'!$H$2:$Z$92,$A194,$CX$2,'08-09 Teamsheets'!$C$2:$C$92,BE$1)+CARDS('09-10 Teamsheets'!$H$2:$Z$98,$A194,$CX$2,'09-10 Teamsheets'!$C$2:$C$98,BE$1)+CARDS('10-11 Teamsheets'!$H$2:$Z$107,$A194,$CX$2,'10-11 Teamsheets'!$C$2:$C$107,BE$1)+CARDS('11-12 Teamsheets'!$H$2:$Z$119,$A194,$CX$2,'11-12 Teamsheets'!$C$2:$C$119,BE$1)+CARDS('12-13 Teamsheets'!$H$2:$Z$126,$A194,$CX$2,'12-13 Teamsheets'!$C$2:$C$126,BE$1)+CARDS('13-14 Teamsheets'!$H$2:$Z$132,$A194,$CX$2,'13-14 Teamsheets'!$C$2:$C$132,BE$1)+CARDS('14-15 Teamsheets'!$H$2:$Z$136,$A194,$CX$2,'14-15 Teamsheets'!$C$2:$C$136,BE$1)) &amp; "(" &amp; (CARDS('08-09 Teamsheets'!$H$2:$Z$92,$A194,$CX$3,'08-09 Teamsheets'!$C$2:$C$92,BE$1)+CARDS('09-10 Teamsheets'!$H$2:$Z$98,$A194,$CX$3,'09-10 Teamsheets'!$C$2:$C$98,BE$1)+CARDS('10-11 Teamsheets'!$H$2:$Z$107,$A194,$CX$3,'10-11 Teamsheets'!$C$2:$C$107,BE$1)+CARDS('11-12 Teamsheets'!$H$2:$Z$119,$A194,$CX$3,'11-12 Teamsheets'!$C$2:$C$119,BE$1)+CARDS('12-13 Teamsheets'!$H$2:$Z$126,$A194,$CX$3,'12-13 Teamsheets'!$C$2:$C$126,BE$1)+CARDS('13-14 Teamsheets'!$H$2:$Z$132,$A194,$CX$3,'13-14 Teamsheets'!$C$2:$C$132,BE$1)+CARDS('14-15 Teamsheets'!$H$2:$Z$136,$A194,$CX$3,'14-15 Teamsheets'!$C$2:$C$136,BE$1)) &amp; ")"</f>
        <v>0(0)</v>
      </c>
      <c r="BI194" s="82">
        <f>MINS_PLAYED('08-09 Teamsheets'!$H$2:$R$92,$A194,'08-09 Teamsheets'!$C$2:$C$92,BE$1)+MINS_PLAYED('09-10 Teamsheets'!$H$2:$R$98,$A194,'09-10 Teamsheets'!$C$2:$C$98,BE$1)+ MINS_AS_SUB('08-09 Teamsheets'!$S$2:$Z$92,$A194,'08-09 Teamsheets'!$C$2:$C$92,BE$1)+ MINS_AS_SUB('09-10 Teamsheets'!$S$2:$Z$98,$A194,'09-10 Teamsheets'!$C$2:$C$98,BE$1)+MINS_PLAYED('10-11 Teamsheets'!$H$2:$R$107,$A194,'10-11 Teamsheets'!$C$2:$C$107,BE$1)+MINS_AS_SUB('10-11 Teamsheets'!$S$2:$Z$107,$A194,'10-11 Teamsheets'!$C$2:$C$107,BE$1)+MINS_PLAYED('11-12 Teamsheets'!$H$2:$R$119,$A194,'11-12 Teamsheets'!$C$2:$C$119,BE$1)+MINS_AS_SUB('11-12 Teamsheets'!$S$2:$Z$119,$A194,'11-12 Teamsheets'!$C$2:$C$119,BE$1)+MINS_PLAYED('12-13 Teamsheets'!$H$2:$R$126,$A194,'12-13 Teamsheets'!$C$2:$C$126,BE$1)+MINS_AS_SUB('12-13 Teamsheets'!$S$2:$Z$126,$A194,'12-13 Teamsheets'!$C$2:$C$126,BE$1)+MINS_PLAYED('13-14 Teamsheets'!$H$2:$R$132,$A194,'13-14 Teamsheets'!$C$2:$C$132,BE$1)+MINS_AS_SUB('13-14 Teamsheets'!$S$2:$Z$132,$A194,'13-14 Teamsheets'!$C$2:$C$132,BE$1)+MINS_PLAYED('14-15 Teamsheets'!$H$2:$R$136,$A194,'14-15 Teamsheets'!$C$2:$C$136,BE$1)+MINS_AS_SUB('14-15 Teamsheets'!$S$2:$Z$136,$A194,'14-15 Teamsheets'!$C$2:$C$136,BE$1)</f>
        <v>0</v>
      </c>
      <c r="BJ194" s="27" t="str">
        <f>(APPS('07-08 Teamsheets'!$H$2:$R$88,$A194,'07-08 Teamsheets'!$C$2:$C$88,BJ$1)+APPS('08-09 Teamsheets'!$H$2:$R$92,$A194,'08-09 Teamsheets'!$C$2:$C$92,BJ$1)+APPS('09-10 Teamsheets'!$H$2:$R$98,$A194,'09-10 Teamsheets'!$C$2:$C$98,BJ$1)+APPS('10-11 Teamsheets'!$H$2:$R$106,$A194,'10-11 Teamsheets'!$C$2:$C$106,BJ$1)+APPS('11-12 Teamsheets'!$H$2:$R$119,$A194,'11-12 Teamsheets'!$C$2:$C$119,BJ$1)+APPS('12-13 Teamsheets'!$H$2:$R$126,$A194,'12-13 Teamsheets'!$C$2:$C$126,BJ$1)+APPS('13-14 Teamsheets'!$H$2:$R$132,$A194,'13-14 Teamsheets'!$C$2:$C$132,BJ$1)+APPS('14-15 Teamsheets'!$H$2:$R$136,$A194,'14-15 Teamsheets'!$C$2:$C$136,BJ$1)) &amp; "(" &amp; (SUBS('07-08 Teamsheets'!$S$2:$Z$88,$A194,'07-08 Teamsheets'!$C$2:$C$88,BJ$1)+SUBS('08-09 Teamsheets'!$S$2:$Z$92,$A194,'08-09 Teamsheets'!$C$2:$C$92,BJ$1)+SUBS('09-10 Teamsheets'!$S$2:$Z$98,$A194,'09-10 Teamsheets'!$C$2:$C$98,BJ$1)+SUBS('10-11 Teamsheets'!$S$2:$Z$106,$A194,'10-11 Teamsheets'!$C$2:$C$106,BJ$1)+SUBS('11-12 Teamsheets'!$S$2:$Z$119,$A194,'11-12 Teamsheets'!$C$2:$C$119,BJ$1)+SUBS('12-13 Teamsheets'!$S$2:$Z$126,$A194,'12-13 Teamsheets'!$C$2:$C$126,BJ$1)+SUBS('13-14 Teamsheets'!$S$2:$Z$132,$A194,'13-14 Teamsheets'!$C$2:$C$132,BJ$1)+SUBS('14-15 Teamsheets'!$S$2:$Z$136,$A194,'14-15 Teamsheets'!$C$2:$C$136,BJ$1)) &amp; ")"</f>
        <v>0(0)</v>
      </c>
      <c r="BK194" s="27" t="str">
        <f>(GOALS('07-08 Teamsheets'!$H$2:$R$88,$A194,'07-08 Teamsheets'!$C$2:$C$88,BJ$1)+GOALS('08-09 Teamsheets'!$H$2:$R$92,$A194,'08-09 Teamsheets'!$C$2:$C$92,BJ$1)+GOALS('09-10 Teamsheets'!$H$2:$R$98,$A194,'09-10 Teamsheets'!$C$2:$C$98,BJ$1)+GOALS('10-11 Teamsheets'!$H$2:$R$106,$A194,'10-11 Teamsheets'!$C$2:$C$106,BJ$1)+GOALS('11-12 Teamsheets'!$H$2:$R$119,$A194,'11-12 Teamsheets'!$C$2:$C$119,BJ$1)+GOALS('12-13 Teamsheets'!$H$2:$R$126,$A194,'12-13 Teamsheets'!$C$2:$C$126,BJ$1)+GOALS('13-14 Teamsheets'!$H$2:$R$132,$A194,'13-14 Teamsheets'!$C$2:$C$132,BJ$1)+GOALS('14-15 Teamsheets'!$H$2:$R$136,$A194,'14-15 Teamsheets'!$C$2:$C$136,BJ$1)) &amp; "(" &amp; (GOALS('07-08 Teamsheets'!$S$2:$Z$88,$A194,'07-08 Teamsheets'!$C$2:$C$88,BJ$1)+GOALS('08-09 Teamsheets'!$S$2:$Z$92,$A194,'08-09 Teamsheets'!$C$2:$C$92,BJ$1)+GOALS('09-10 Teamsheets'!$S$2:$Z$98,$A194,'09-10 Teamsheets'!$C$2:$C$98,BJ$1)+GOALS('10-11 Teamsheets'!$S$2:$Z$106,$A194,'10-11 Teamsheets'!$C$2:$C$106,BJ$1)+GOALS('11-12 Teamsheets'!$S$2:$Z$119,$A194,'11-12 Teamsheets'!$C$2:$C$119,BJ$1)+GOALS('12-13 Teamsheets'!$S$2:$Z$126,$A194,'12-13 Teamsheets'!$C$2:$C$126,BJ$1)+GOALS('13-14 Teamsheets'!$S$2:$Z$132,$A194,'13-14 Teamsheets'!$C$2:$C$132,BJ$1)+GOALS('14-15 Teamsheets'!$S$2:$Z$136,$A194,'14-15 Teamsheets'!$C$2:$C$136,BJ$1)) &amp; ")"</f>
        <v>0(0)</v>
      </c>
      <c r="BL194" s="27">
        <f>Clean_sheet('07-08 Teamsheets'!$C$2:$H$92,$A194,BJ$1)+Clean_sheet('08-09 Teamsheets'!$C$2:$H$92,$A194,BJ$1)+Clean_sheet('09-10 Teamsheets'!$C$2:$H$98,$A194,BJ$1)+Clean_sheet('10-11 Teamsheets'!$C$2:$H$106,$A194,BJ$1)+Clean_sheet('11-12 Teamsheets'!$C$2:$H$119,$A194,BJ$1)+Clean_sheet('12-13 Teamsheets'!$C$2:$H$126,$A194,BJ$1)+Clean_sheet('13-14 Teamsheets'!$C$2:$H$132,$A194,BJ$1)+Clean_sheet('14-15 Teamsheets'!$C$2:$H$136,$A194,BJ$1)</f>
        <v>0</v>
      </c>
      <c r="BM194" s="27" t="str">
        <f>(CARDS('07-08 Teamsheets'!$H$2:$Z$88,$A194,$CX$2,'07-08 Teamsheets'!$C$2:$C$88,BJ$1)+CARDS('08-09 Teamsheets'!$H$2:$Z$92,$A194,$CX$2,'08-09 Teamsheets'!$C$2:$C$92,BJ$1)+CARDS('09-10 Teamsheets'!$H$2:$Z$98,$A194,$CX$2,'09-10 Teamsheets'!$C$2:$C$98,BJ$1)+CARDS('10-11 Teamsheets'!$H$2:$Z$106,$A194,$CX$2,'10-11 Teamsheets'!$C$2:$C$106,BJ$1)+CARDS('11-12 Teamsheets'!$H$2:$Z$119,$A194,$CX$2,'11-12 Teamsheets'!$C$2:$C$119,BJ$1)+CARDS('12-13 Teamsheets'!$H$2:$Z$126,$A194,$CX$2,'12-13 Teamsheets'!$C$2:$C$126,BJ$1)+CARDS('13-14 Teamsheets'!$H$2:$Z$132,$A194,$CX$2,'13-14 Teamsheets'!$C$2:$C$132,BJ$1)+CARDS('14-15 Teamsheets'!$H$2:$Z$136,$A194,$CX$2,'14-15 Teamsheets'!$C$2:$C$136,BJ$1)) &amp; "(" &amp; (CARDS('07-08 Teamsheets'!$H$2:$Z$88,$A194,$CX$3,'07-08 Teamsheets'!$C$2:$C$88,BJ$1)+CARDS('08-09 Teamsheets'!$H$2:$Z$92,$A194,$CX$3,'08-09 Teamsheets'!$C$2:$C$92,BJ$1)+CARDS('09-10 Teamsheets'!$H$2:$Z$98,$A194,$CX$3,'09-10 Teamsheets'!$C$2:$C$98,BJ$1)+CARDS('10-11 Teamsheets'!$H$2:$Z$106,$A194,$CX$3,'10-11 Teamsheets'!$C$2:$C$106,BJ$1)+CARDS('11-12 Teamsheets'!$H$2:$Z$119,$A194,$CX$3,'11-12 Teamsheets'!$C$2:$C$119,BJ$1)+CARDS('12-13 Teamsheets'!$H$2:$Z$126,$A194,$CX$3,'12-13 Teamsheets'!$C$2:$C$126,BJ$1)+CARDS('13-14 Teamsheets'!$H$2:$Z$132,$A194,$CX$3,'13-14 Teamsheets'!$C$2:$C$132,BJ$1)+CARDS('14-15 Teamsheets'!$H$2:$Z$136,$A194,$CX$3,'14-15 Teamsheets'!$C$2:$C$136,BJ$1)) &amp; ")"</f>
        <v>0(0)</v>
      </c>
      <c r="BN194" s="82">
        <f>MINS_PLAYED('07-08 Teamsheets'!$H$2:$R$88,$A194,'07-08 Teamsheets'!$C$2:$C$88,BJ$1)+MINS_PLAYED('08-09 Teamsheets'!$H$2:$R$92,$A194,'08-09 Teamsheets'!$C$2:$C$92,BJ$1)+MINS_PLAYED('09-10 Teamsheets'!$H$2:$R$98,$A194,'09-10 Teamsheets'!$C$2:$C$98,BJ$1)+MINS_PLAYED('10-11 Teamsheets'!$H$2:$R$106,$A194,'10-11 Teamsheets'!$C$2:$C$106,BJ$1)+MINS_PLAYED('11-12 Teamsheets'!$H$2:$R$119,$A194,'11-12 Teamsheets'!$C$2:$C$119,BJ$1)+MINS_PLAYED('12-13 Teamsheets'!$H$2:$R$126,$A194,'12-13 Teamsheets'!$C$2:$C$126,BJ$1)+MINS_PLAYED('13-14 Teamsheets'!$H$2:$R$132,$A194,'13-14 Teamsheets'!$C$2:$C$132,BJ$1)+MINS_PLAYED('14-15 Teamsheets'!$H$2:$R$136,$A194,'14-15 Teamsheets'!$C$2:$C$136,BJ$1)+MINS_AS_SUB('07-08 Teamsheets'!$S$2:$Z$88,$A194,'07-08 Teamsheets'!$C$2:$C$88,BJ$1)+MINS_AS_SUB('08-09 Teamsheets'!$S$2:$Z$92,$A194,'08-09 Teamsheets'!$C$2:$C$92,BJ$1)+MINS_AS_SUB('09-10 Teamsheets'!$S$2:$Z$98,$A194,'09-10 Teamsheets'!$C$2:$C$98,BJ$1)+MINS_AS_SUB('10-11 Teamsheets'!$S$2:$Z$106,$A194,'10-11 Teamsheets'!$C$2:$C$106,BJ$1)+MINS_AS_SUB('11-12 Teamsheets'!$S$2:$Z$119,$A194,'11-12 Teamsheets'!$C$2:$C$119,BJ$1)+MINS_AS_SUB('12-13 Teamsheets'!$S$2:$Z$126,$A194,'12-13 Teamsheets'!$C$2:$C$126,BJ$1)+MINS_AS_SUB('13-14 Teamsheets'!$S$2:$Z$132,$A194,'13-14 Teamsheets'!$C$2:$C$132,BJ$1)+MINS_AS_SUB('14-15 Teamsheets'!$S$2:$Z$136,$A194,'14-15 Teamsheets'!$C$2:$C$136,BJ$1)</f>
        <v>0</v>
      </c>
      <c r="BO194" s="27" t="str">
        <f>(APPS('07-08 Teamsheets'!$H$2:$R$88,$A194,'07-08 Teamsheets'!$C$2:$C$88,BO$1)+APPS('08-09 Teamsheets'!$H$2:$R$92,$A194,'08-09 Teamsheets'!$C$2:$C$92,BO$1)+APPS('09-10 Teamsheets'!$H$2:$R$98,$A194,'09-10 Teamsheets'!$C$2:$C$98,BO$1)+APPS('10-11 Teamsheets'!$H$2:$R$106,$A194,'10-11 Teamsheets'!$C$2:$C$106,BO$1)+APPS('11-12 Teamsheets'!$H$2:$R$119,$A194,'11-12 Teamsheets'!$C$2:$C$119,BO$1)+APPS('12-13 Teamsheets'!$H$2:$R$126,$A194,'12-13 Teamsheets'!$C$2:$C$126,BO$1)+APPS('13-14 Teamsheets'!$H$2:$R$132,$A194,'13-14 Teamsheets'!$C$2:$C$132,BO$1)+APPS('14-15 Teamsheets'!$H$2:$R$136,$A194,'14-15 Teamsheets'!$C$2:$C$136,BO$1)) &amp; "(" &amp; (SUBS('07-08 Teamsheets'!$S$2:$Z$88,$A194,'07-08 Teamsheets'!$C$2:$C$88,BO$1)+SUBS('08-09 Teamsheets'!$S$2:$Z$92,$A194,'08-09 Teamsheets'!$C$2:$C$92,BO$1)+SUBS('09-10 Teamsheets'!$S$2:$Z$98,$A194,'09-10 Teamsheets'!$C$2:$C$98,BO$1)+SUBS('10-11 Teamsheets'!$S$2:$Z$106,$A194,'10-11 Teamsheets'!$C$2:$C$106,BO$1)+SUBS('11-12 Teamsheets'!$S$2:$Z$119,$A194,'11-12 Teamsheets'!$C$2:$C$119,BO$1)+SUBS('12-13 Teamsheets'!$S$2:$Z$126,$A194,'12-13 Teamsheets'!$C$2:$C$126,BO$1)+SUBS('13-14 Teamsheets'!$S$2:$Z$132,$A194,'13-14 Teamsheets'!$C$2:$C$132,BO$1)+SUBS('14-15 Teamsheets'!$S$2:$Z$136,$A194,'14-15 Teamsheets'!$C$2:$C$136,BO$1)) &amp; ")"</f>
        <v>0(0)</v>
      </c>
      <c r="BP194" s="27" t="str">
        <f>(GOALS('07-08 Teamsheets'!$H$2:$R$88,$A194,'07-08 Teamsheets'!$C$2:$C$88,BO$1)+GOALS('08-09 Teamsheets'!$H$2:$R$92,$A194,'08-09 Teamsheets'!$C$2:$C$92,BO$1)+GOALS('09-10 Teamsheets'!$H$2:$R$98,$A194,'09-10 Teamsheets'!$C$2:$C$98,BO$1)+GOALS('10-11 Teamsheets'!$H$2:$R$106,$A194,'10-11 Teamsheets'!$C$2:$C$106,BO$1)+GOALS('11-12 Teamsheets'!$H$2:$R$119,$A194,'11-12 Teamsheets'!$C$2:$C$119,BO$1)+GOALS('12-13 Teamsheets'!$H$2:$R$126,$A194,'12-13 Teamsheets'!$C$2:$C$126,BO$1)+GOALS('13-14 Teamsheets'!$H$2:$R$132,$A194,'13-14 Teamsheets'!$C$2:$C$132,BO$1)+GOALS('14-15 Teamsheets'!$H$2:$R$136,$A194,'14-15 Teamsheets'!$C$2:$C$136,BO$1)) &amp; "(" &amp; (GOALS('07-08 Teamsheets'!$S$2:$Z$88,$A194,'07-08 Teamsheets'!$C$2:$C$88,BO$1)+GOALS('08-09 Teamsheets'!$S$2:$Z$92,$A194,'08-09 Teamsheets'!$C$2:$C$92,BO$1)+GOALS('09-10 Teamsheets'!$S$2:$Z$98,$A194,'09-10 Teamsheets'!$C$2:$C$98,BO$1)+GOALS('10-11 Teamsheets'!$S$2:$Z$106,$A194,'10-11 Teamsheets'!$C$2:$C$106,BO$1)+GOALS('11-12 Teamsheets'!$S$2:$Z$119,$A194,'11-12 Teamsheets'!$C$2:$C$119,BO$1)+GOALS('12-13 Teamsheets'!$S$2:$Z$126,$A194,'12-13 Teamsheets'!$C$2:$C$126,BO$1)+GOALS('13-14 Teamsheets'!$S$2:$Z$132,$A194,'13-14 Teamsheets'!$C$2:$C$132,BO$1)+GOALS('14-15 Teamsheets'!$S$2:$Z$136,$A194,'14-15 Teamsheets'!$C$2:$C$136,BO$1)) &amp; ")"</f>
        <v>0(0)</v>
      </c>
      <c r="BQ194" s="27">
        <f>Clean_sheet('07-08 Teamsheets'!$C$2:$H$92,$A194,BO$1)+Clean_sheet('08-09 Teamsheets'!$C$2:$H$92,$A194,BO$1)+Clean_sheet('09-10 Teamsheets'!$C$2:$H$98,$A194,BO$1)+Clean_sheet('10-11 Teamsheets'!$C$2:$H$106,$A194,BO$1)+Clean_sheet('11-12 Teamsheets'!$C$2:$H$119,$A194,BO$1)+Clean_sheet('12-13 Teamsheets'!$C$2:$H$126,$A194,BO$1)+Clean_sheet('13-14 Teamsheets'!$C$2:$H$132,$A194,BO$1)+Clean_sheet('14-15 Teamsheets'!$C$2:$H$136,$A194,BO$1)</f>
        <v>0</v>
      </c>
      <c r="BR194" s="27" t="str">
        <f>(CARDS('07-08 Teamsheets'!$H$2:$Z$88,$A194,$CX$2,'07-08 Teamsheets'!$C$2:$C$88,BO$1)+CARDS('08-09 Teamsheets'!$H$2:$Z$92,$A194,$CX$2,'08-09 Teamsheets'!$C$2:$C$92,BO$1)+CARDS('09-10 Teamsheets'!$H$2:$Z$98,$A194,$CX$2,'09-10 Teamsheets'!$C$2:$C$98,BO$1)+CARDS('10-11 Teamsheets'!$H$2:$Z$106,$A194,$CX$2,'10-11 Teamsheets'!$C$2:$C$106,BO$1)+CARDS('11-12 Teamsheets'!$H$2:$Z$119,$A194,$CX$2,'11-12 Teamsheets'!$C$2:$C$119,BO$1)+CARDS('12-13 Teamsheets'!$H$2:$Z$126,$A194,$CX$2,'12-13 Teamsheets'!$C$2:$C$126,BO$1)+CARDS('13-14 Teamsheets'!$H$2:$Z$132,$A194,$CX$2,'13-14 Teamsheets'!$C$2:$C$132,BO$1)+CARDS('14-15 Teamsheets'!$H$2:$Z$136,$A194,$CX$2,'14-15 Teamsheets'!$C$2:$C$136,BO$1)) &amp; "(" &amp; (CARDS('07-08 Teamsheets'!$H$2:$Z$88,$A194,$CX$3,'07-08 Teamsheets'!$C$2:$C$88,BO$1)+CARDS('08-09 Teamsheets'!$H$2:$Z$92,$A194,$CX$3,'08-09 Teamsheets'!$C$2:$C$92,BO$1)+CARDS('09-10 Teamsheets'!$H$2:$Z$98,$A194,$CX$3,'09-10 Teamsheets'!$C$2:$C$98,BO$1)+CARDS('10-11 Teamsheets'!$H$2:$Z$106,$A194,$CX$3,'10-11 Teamsheets'!$C$2:$C$106,BO$1)+CARDS('11-12 Teamsheets'!$H$2:$Z$119,$A194,$CX$3,'11-12 Teamsheets'!$C$2:$C$119,BO$1)+CARDS('12-13 Teamsheets'!$H$2:$Z$126,$A194,$CX$3,'12-13 Teamsheets'!$C$2:$C$126,BO$1)+CARDS('13-14 Teamsheets'!$H$2:$Z$132,$A194,$CX$3,'13-14 Teamsheets'!$C$2:$C$132,BO$1)+CARDS('14-15 Teamsheets'!$H$2:$Z$136,$A194,$CX$3,'14-15 Teamsheets'!$C$2:$C$136,BO$1)) &amp; ")"</f>
        <v>0(0)</v>
      </c>
      <c r="BS194" s="82">
        <f>MINS_PLAYED('07-08 Teamsheets'!$H$2:$R$88,$A194,'07-08 Teamsheets'!$C$2:$C$88,BO$1)+MINS_PLAYED('08-09 Teamsheets'!$H$2:$R$92,$A194,'08-09 Teamsheets'!$C$2:$C$92,BO$1)+MINS_PLAYED('09-10 Teamsheets'!$H$2:$R$98,$A194,'09-10 Teamsheets'!$C$2:$C$98,BO$1)+MINS_PLAYED('10-11 Teamsheets'!$H$2:$R$106,$A194,'10-11 Teamsheets'!$C$2:$C$106,BO$1)+MINS_PLAYED('11-12 Teamsheets'!$H$2:$R$119,$A194,'11-12 Teamsheets'!$C$2:$C$119,BO$1)+MINS_PLAYED('12-13 Teamsheets'!$H$2:$R$126,$A194,'12-13 Teamsheets'!$C$2:$C$126,BO$1)+MINS_PLAYED('13-14 Teamsheets'!$H$2:$R$132,$A194,'13-14 Teamsheets'!$C$2:$C$132,BO$1)+MINS_PLAYED('14-15 Teamsheets'!$H$2:$R$136,$A194,'14-15 Teamsheets'!$C$2:$C$136,BO$1)+MINS_AS_SUB('07-08 Teamsheets'!$S$2:$Z$88,$A194,'07-08 Teamsheets'!$C$2:$C$88,BO$1)+MINS_AS_SUB('08-09 Teamsheets'!$S$2:$Z$92,$A194,'08-09 Teamsheets'!$C$2:$C$92,BO$1)+MINS_AS_SUB('09-10 Teamsheets'!$S$2:$Z$98,$A194,'09-10 Teamsheets'!$C$2:$C$98,BO$1)+MINS_AS_SUB('10-11 Teamsheets'!$S$2:$Z$106,$A194,'10-11 Teamsheets'!$C$2:$C$106,BO$1)+MINS_AS_SUB('11-12 Teamsheets'!$S$2:$Z$119,$A194,'11-12 Teamsheets'!$C$2:$C$119,BO$1)+MINS_AS_SUB('12-13 Teamsheets'!$S$2:$Z$126,$A194,'12-13 Teamsheets'!$C$2:$C$126,BO$1)+MINS_AS_SUB('13-14 Teamsheets'!$S$2:$Z$132,$A194,'13-14 Teamsheets'!$C$2:$C$132,BO$1)+MINS_AS_SUB('14-15 Teamsheets'!$S$2:$Z$136,$A194,'14-15 Teamsheets'!$C$2:$C$136,BO$1)</f>
        <v>0</v>
      </c>
      <c r="BT194" s="71">
        <f>APPS('05-06 Teamsheets'!$H$2:$R$71,$A194,'05-06 Teamsheets'!$C$2:$C$71,B$1)+SUBS('05-06 Teamsheets'!$S$2:$W$71,$A194,'05-06 Teamsheets'!$C$2:$C$71,B$1)+APPS('06-07 Teamsheets'!$H$2:$R$83,$A194,'06-07 Teamsheets'!$C$2:$C$83,G$1)+SUBS('06-07 Teamsheets'!$S$2:$Z$83,$A194,'06-07 Teamsheets'!$C$2:$C$83,G$1)+APPS('07-08 Teamsheets'!$H$2:$R$88,$A194,'07-08 Teamsheets'!$C$2:$C$88,L$1)+SUBS('07-08 Teamsheets'!$S$2:$Z$88,$A194,'07-08 Teamsheets'!$C$2:$C$88,L$1)+APPS('08-09 Teamsheets'!$H$2:$R$92,$A194,'08-09 Teamsheets'!$C$2:$C$92,Q$1)+SUBS('08-09 Teamsheets'!$S$2:$Z$92,$A194,'08-09 Teamsheets'!$C$2:$C$92,Q$1)+APPS('09-10 Teamsheets'!$H$2:$R$98,$A194,'09-10 Teamsheets'!$C$2:$C$98,Q$1)+SUBS('09-10 Teamsheets'!$S$2:$Z$98,$A194,'09-10 Teamsheets'!$C$2:$C$98,Q$1)+APPS('10-11 Teamsheets'!$H$2:$R$107,$A194,'10-11 Teamsheets'!$C$2:$C$107,Q$1)+SUBS('10-11 Teamsheets'!$S$2:$Z$107,$A194,'10-11 Teamsheets'!$C$2:$C$107,Q$1)+APPS('11-12 Teamsheets'!$H$2:$R$119,$A194,'11-12 Teamsheets'!$C$2:$C$119,Q$1)+SUBS('11-12 Teamsheets'!$S$2:$Z$119,$A194,'11-12 Teamsheets'!$C$2:$C$119,Q$1)+APPS('12-13 Teamsheets'!$H$2:$R$126,$A194,'12-13 Teamsheets'!$C$2:$C$126,Q$1)+SUBS('12-13 Teamsheets'!$S$2:$Z$126,$A194,'12-13 Teamsheets'!$C$2:$C$126,Q$1)+APPS('13-14 Teamsheets'!$H$2:$R$132,$A194,'13-14 Teamsheets'!$C$2:$C$132,Q$1)+SUBS('13-14 Teamsheets'!$S$2:$Z$132,$A194,'13-14 Teamsheets'!$C$2:$C$132,Q$1)+APPS('14-15 Teamsheets'!$H$2:$R$136,$A194,'14-15 Teamsheets'!$C$2:$C$136,Q$1)+SUBS('14-15 Teamsheets'!$S$2:$Z$136,$A194,'14-15 Teamsheets'!$C$2:$C$136,Q$1)</f>
        <v>9</v>
      </c>
      <c r="BU194" s="132">
        <v>1</v>
      </c>
      <c r="BV194" s="27">
        <f>APPS('07-08 Teamsheets'!$H$2:$R$88,$A194,'07-08 Teamsheets'!$C$2:$C$88,AZ$1)+SUBS('07-08 Teamsheets'!$S$2:$Z$88,$A194,'07-08 Teamsheets'!$C$2:$C$88,AZ$1)+APPS('11-12 Teamsheets'!$H$2:$R$119,$A194,'11-12 Teamsheets'!$C$2:$C$119,AZ$1)+SUBS('11-12 Teamsheets'!$S$2:$Z$119,$A194,'11-12 Teamsheets'!$C$2:$C$119,AZ$1)+APPS('12-13 Teamsheets'!$H$2:$R$126,$A194,'12-13 Teamsheets'!$C$2:$C$126,AZ$1)+SUBS('12-13 Teamsheets'!$S$2:$Z$126,$A194,'12-13 Teamsheets'!$C$2:$C$126,AZ$1)+APPS('13-14 Teamsheets'!$H$2:$R$132,$A194,'13-14 Teamsheets'!$C$2:$C$132,AZ$1)+SUBS('13-14 Teamsheets'!$S$2:$Z$132,$A194,'13-14 Teamsheets'!$C$2:$C$132,AZ$1)+APPS('14-15 Teamsheets'!$H$2:$R$136,$A194,'14-15 Teamsheets'!$C$2:$C$136,AZ$1)+SUBS('14-15 Teamsheets'!$S$2:$Z$136,$A194,'14-15 Teamsheets'!$C$2:$C$136,AZ$1)+APPS('08-09 Teamsheets'!$H$2:$R$92,$A194,'08-09 Teamsheets'!$C$2:$C$92,BE$1)+APPS('09-10 Teamsheets'!$H$2:$R$98,$A194,'09-10 Teamsheets'!$C$2:$C$98,BE$1)+SUBS('08-09 Teamsheets'!$S$2:$Z$92,$A194,'08-09 Teamsheets'!$C$2:$C$92,BE$1)+SUBS('09-10 Teamsheets'!$S$2:$Z$98,$A194,'09-10 Teamsheets'!$C$2:$C$98,BE$1)+APPS('10-11 Teamsheets'!$H$2:$R$107,$A194,'10-11 Teamsheets'!$C$2:$C$107,BE$1)+SUBS('10-11 Teamsheets'!$S$2:$Z$107,$A194,'10-11 Teamsheets'!$C$2:$C$107,BE$1)+APPS('11-12 Teamsheets'!$H$2:$R$119,$A194,'11-12 Teamsheets'!$C$2:$C$119,BE$1)+SUBS('11-12 Teamsheets'!$S$2:$Z$119,$A194,'11-12 Teamsheets'!$C$2:$C$119,BE$1)+APPS('12-13 Teamsheets'!$H$2:$R$126,$A194,'12-13 Teamsheets'!$C$2:$C$126,BE$1)+SUBS('12-13 Teamsheets'!$S$2:$Z$126,$A194,'12-13 Teamsheets'!$C$2:$C$126,BE$1)+APPS('13-14 Teamsheets'!$H$2:$R$132,$A194,'13-14 Teamsheets'!$C$2:$C$132,BE$1)+SUBS('13-14 Teamsheets'!$S$2:$Z$132,$A194,'13-14 Teamsheets'!$C$2:$C$132,BE$1)+APPS('14-15 Teamsheets'!$H$2:$R$136,$A194,'14-15 Teamsheets'!$C$2:$C$136,BE$1)+SUBS('14-15 Teamsheets'!$S$2:$Z$136,$A194,'14-15 Teamsheets'!$C$2:$C$136,BE$1)</f>
        <v>0</v>
      </c>
      <c r="BW194" s="27">
        <f>APPS('07-08 Teamsheets'!$H$2:$R$88,$A194,'07-08 Teamsheets'!$C$2:$C$88,BJ$1)+APPS('08-09 Teamsheets'!$H$2:$R$92,$A194,'08-09 Teamsheets'!$C$2:$C$92,BJ$1)+APPS('09-10 Teamsheets'!$H$2:$R$98,$A194,'09-10 Teamsheets'!$C$2:$C$98,BJ$1)+SUBS('07-08 Teamsheets'!$S$2:$Z$88,$A194,'07-08 Teamsheets'!$C$2:$C$88,BJ$1)+SUBS('08-09 Teamsheets'!$S$2:$Z$92,$A194,'08-09 Teamsheets'!$C$2:$C$92,BJ$1)+SUBS('09-10 Teamsheets'!$S$2:$Z$98,$A194,'09-10 Teamsheets'!$C$2:$C$98,BJ$1)+APPS('10-11 Teamsheets'!$H$2:$R$107,$A194,'10-11 Teamsheets'!$C$2:$C$107,BJ$1)+SUBS('10-11 Teamsheets'!$S$2:$Z$107,$A194,'10-11 Teamsheets'!$C$2:$C$107,BJ$1)+APPS('11-12 Teamsheets'!$H$2:$R$119,$A194,'11-12 Teamsheets'!$C$2:$C$119,BJ$1)+SUBS('11-12 Teamsheets'!$S$2:$Z$111,$A194,'11-12 Teamsheets'!$C$2:$C$119,BJ$1)+APPS('12-13 Teamsheets'!$H$2:$R$126,$A194,'12-13 Teamsheets'!$C$2:$C$126,BJ$1)+SUBS('12-13 Teamsheets'!$S$2:$Z$118,$A194,'12-13 Teamsheets'!$C$2:$C$126,BJ$1)+APPS('13-14 Teamsheets'!$H$2:$R$132,$A194,'13-14 Teamsheets'!$C$2:$C$132,BJ$1)+SUBS('13-14 Teamsheets'!$S$2:$Z$124,$A194,'13-14 Teamsheets'!$C$2:$C$132,BJ$1)+APPS('14-15 Teamsheets'!$H$2:$R$136,$A194,'14-15 Teamsheets'!$C$2:$C$136,BJ$1)+SUBS('14-15 Teamsheets'!$S$2:$Z$128,$A194,'14-15 Teamsheets'!$C$2:$C$136,BJ$1)</f>
        <v>0</v>
      </c>
      <c r="BX194" s="27">
        <f>APPS('07-08 Teamsheets'!$H$2:$R$88,$A194,'07-08 Teamsheets'!$C$2:$C$88,BO$1)+APPS('08-09 Teamsheets'!$H$2:$R$92,$A194,'08-09 Teamsheets'!$C$2:$C$92,BO$1)+APPS('09-10 Teamsheets'!$H$2:$R$98,$A194,'09-10 Teamsheets'!$C$2:$C$98,BO$1)+SUBS('07-08 Teamsheets'!$S$2:$Z$88,$A194,'07-08 Teamsheets'!$C$2:$C$88,BO$1)+SUBS('08-09 Teamsheets'!$S$2:$Z$92,$A194,'08-09 Teamsheets'!$C$2:$C$92,BO$1)+SUBS('09-10 Teamsheets'!$S$2:$Z$98,$A194,'09-10 Teamsheets'!$C$2:$C$98,BO$1)+APPS('10-11 Teamsheets'!$H$2:$R$107,$A194,'10-11 Teamsheets'!$C$2:$C$107,BO$1)+SUBS('10-11 Teamsheets'!$S$2:$Z$107,$A194,'10-11 Teamsheets'!$C$2:$C$107,BO$1)+APPS('11-12 Teamsheets'!$H$2:$R$119,$A194,'11-12 Teamsheets'!$C$2:$C$119,BO$1)+SUBS('11-12 Teamsheets'!$S$2:$Z$119,$A194,'11-12 Teamsheets'!$C$2:$C$119,BO$1)+APPS('12-13 Teamsheets'!$H$2:$R$126,$A194,'12-13 Teamsheets'!$C$2:$C$126,BO$1)+SUBS('12-13 Teamsheets'!$S$2:$Z$126,$A194,'12-13 Teamsheets'!$C$2:$C$126,BO$1)+APPS('13-14 Teamsheets'!$H$2:$R$132,$A194,'13-14 Teamsheets'!$C$2:$C$132,BO$1)+SUBS('13-14 Teamsheets'!$S$2:$Z$132,$A194,'13-14 Teamsheets'!$C$2:$C$132,BO$1)+APPS('14-15 Teamsheets'!$H$2:$R$136,$A194,'14-15 Teamsheets'!$C$2:$C$136,BO$1)+SUBS('14-15 Teamsheets'!$S$2:$Z$136,$A194,'14-15 Teamsheets'!$C$2:$C$136,BO$1)</f>
        <v>0</v>
      </c>
      <c r="BY194" s="28">
        <f t="shared" si="55"/>
        <v>1</v>
      </c>
      <c r="BZ194" s="27" t="str">
        <f>(APPS('05-06 Teamsheets'!$H$2:$R$71,$A194) + APPS('06-07 Teamsheets'!$H$2:$R$83,$A194) +APPS('07-08 Teamsheets'!$H$2:$R$88,$A194) + APPS('08-09 Teamsheets'!$H$2:$R$92,$A194)+APPS('09-10 Teamsheets'!$H$2:$R$98,$A194)+APPS('10-11 Teamsheets'!$H$2:$R$107,$A194)+APPS('11-12 Teamsheets'!$H$2:$R$119,$A194)+APPS('12-13 Teamsheets'!$H$2:$R$126,$A194)+APPS('13-14 Teamsheets'!$H$2:$R$132,$A194)+APPS('14-15 Teamsheets'!$H$2:$R$136,$A194)) &amp; "(" &amp; (SUBS('05-06 Teamsheets'!$S$2:$W$71,$A194)+SUBS('06-07 Teamsheets'!$S$2:$Z$83,$A194)+SUBS('07-08 Teamsheets'!$S$2:$Z$88,$A194) +SUBS('08-09 Teamsheets'!$S$2:$Z$92,$A194)+SUBS('09-10 Teamsheets'!$S$2:$Z$98,$A194)+SUBS('10-11 Teamsheets'!$S$2:$Z$107,$A194)+SUBS('11-12 Teamsheets'!$S$2:$Z$119,$A194)+SUBS('12-13 Teamsheets'!$S$2:$Z$126,$A194)+SUBS('13-14 Teamsheets'!$S$2:$Z$132,$A194)+SUBS('14-15 Teamsheets'!$S$2:$Z$136,$A194)) &amp; ")"</f>
        <v>9(1)</v>
      </c>
      <c r="CA194" s="28">
        <f t="shared" si="56"/>
        <v>10</v>
      </c>
      <c r="CB194" s="71">
        <f>GOALS('05-06 Teamsheets'!$H$2:$W$71,$A194,'05-06 Teamsheets'!$C$2:$C$71,B$1)+GOALS('06-07 Teamsheets'!$H$2:$Z$83,$A194,'06-07 Teamsheets'!$C$2:$C$83,G$1)+GOALS('07-08 Teamsheets'!$H$2:$Z$88,$A194,'07-08 Teamsheets'!$C$2:$C$88,L$1)+GOALS('08-09 Teamsheets'!$H$2:$Z$92,$A194,'08-09 Teamsheets'!$C$2:$C$92,Q$1)+GOALS('09-10 Teamsheets'!$H$2:$Z$98,$A194,'09-10 Teamsheets'!$C$2:$C$98,Q$1)+GOALS('10-11 Teamsheets'!$H$2:$Z$107,$A194,'10-11 Teamsheets'!$C$2:$C$107,Q$1)+GOALS('11-12 Teamsheets'!$H$2:$Z$119,$A194,'11-12 Teamsheets'!$C$2:$C$119,Q$1)+GOALS('12-13 Teamsheets'!$H$2:$Z$126,$A194,'12-13 Teamsheets'!$C$2:$C$126,Q$1)+GOALS('13-14 Teamsheets'!$H$2:$Z$132,$A194,'13-14 Teamsheets'!$C$2:$C$132,Q$1)+GOALS('14-15 Teamsheets'!$H$2:$Z$136,$A194,'14-15 Teamsheets'!$C$2:$C$136,Q$1)</f>
        <v>0</v>
      </c>
      <c r="CC194" s="27">
        <f>GOALS('05-06 Teamsheets'!$H$2:$W$71,$A194,'05-06 Teamsheets'!$C$2:$C$71,V$1)+GOALS('05-06 Teamsheets'!$H$2:$W$71,$A194,'05-06 Teamsheets'!$C$2:$C$71,AA$1)+GOALS('06-07 Teamsheets'!$H$2:$Z$83,$A194,'06-07 Teamsheets'!$C$2:$C$83,AF$1)+GOALS('06-07 Teamsheets'!$H$2:$Z$83,$A194,'06-07 Teamsheets'!$C$2:$C$83,AK$1)+GOALS('07-08 Teamsheets'!$H$2:$Z$88,$A194,'07-08 Teamsheets'!$C$2:$C$88,AP$1)+GOALS('07-08 Teamsheets'!$H$2:$Z$88,$A194,'07-08 Teamsheets'!$C$2:$C$88,AU$1)+GOALS('07-08 Teamsheets'!$H$2:$Z$88,$A194,'07-08 Teamsheets'!$C$2:$C$88,AZ$1)+GOALS('11-12 Teamsheets'!$H$2:$Z$119,$A194,'11-12 Teamsheets'!$C$2:$C$119,AZ$1)+GOALS('12-13 Teamsheets'!$H$2:$Z$120,$A194,'12-13 Teamsheets'!$C$2:$C$120,AZ$1)+GOALS('13-14 Teamsheets'!$H$2:$Z$126,$A194,'13-14 Teamsheets'!$C$2:$C$126,AZ$1)+GOALS('14-15 Teamsheets'!$H$2:$Z$130,$A194,'14-15 Teamsheets'!$C$2:$C$130,AZ$1)+GOALS('08-09 Teamsheets'!$H$2:$Z$92,$A194,'08-09 Teamsheets'!$C$2:$C$92,BE$1)+GOALS('09-10 Teamsheets'!$H$2:$Z$98,$A194,'09-10 Teamsheets'!$C$2:$C$98,BE$1)+GOALS('10-11 Teamsheets'!$H$2:$Z$107,$A194,'10-11 Teamsheets'!$C$2:$C$107,BE$1)+GOALS('11-12 Teamsheets'!$H$2:$Z$119,$A194,'11-12 Teamsheets'!$C$2:$C$119,BE$1)+GOALS('12-13 Teamsheets'!$H$2:$Z$126,$A194,'12-13 Teamsheets'!$C$2:$C$126,BE$1)+GOALS('13-14 Teamsheets'!$H$2:$Z$132,$A194,'13-14 Teamsheets'!$C$2:$C$132,BE$1)+GOALS('14-15 Teamsheets'!$H$2:$Z$136,$A194,'14-15 Teamsheets'!$C$2:$C$136,BE$1)</f>
        <v>0</v>
      </c>
      <c r="CD194" s="27">
        <f>GOALS('07-08 Teamsheets'!$H$2:$Z$88,$A194,'07-08 Teamsheets'!$C$2:$C$88,BJ$1)
+GOALS('08-09 Teamsheets'!$H$2:$Z$92,$A194,'08-09 Teamsheets'!$C$2:$C$92,BJ$1)
+GOALS('09-10 Teamsheets'!$H$2:$Z$98,$A194,'09-10 Teamsheets'!$C$2:$C$98,BJ$1)
+GOALS('10-11 Teamsheets'!$H$2:$Z$107,$A194,'10-11 Teamsheets'!$C$2:$C$107,BJ$1)
+GOALS('11-12 Teamsheets'!$H$2:$Z$119,$A194,'11-12 Teamsheets'!$C$2:$C$119,BJ$1)
+GOALS('12-13 Teamsheets'!$H$2:$Z$124,$A194,'12-13 Teamsheets'!$C$2:$C$124,BJ$1)+GOALS('13-14 Teamsheets'!$H$2:$Z$130,$A194,'13-14 Teamsheets'!$C$2:$C$130,BJ$1)+GOALS('14-15 Teamsheets'!$H$2:$Z$134,$A194,'14-15 Teamsheets'!$C$2:$C$134,BJ$1)
+GOALS('07-08 Teamsheets'!$H$2:$Z$88,$A194,'07-08 Teamsheets'!$C$2:$C$88,BO$1)
+GOALS('08-09 Teamsheets'!$H$2:$Z$92,$A194,'08-09 Teamsheets'!$C$2:$C$92,BO$1)
+GOALS('09-10 Teamsheets'!$H$2:$Z$98,$A194,'09-10 Teamsheets'!$C$2:$C$98,BO$1)
+GOALS('10-11 Teamsheets'!$H$2:$Z$107,$A194,'10-11 Teamsheets'!$C$2:$C$107,BO$1)
+GOALS('11-12 Teamsheets'!$H$2:$Z$119,$A194,'11-12 Teamsheets'!$C$2:$C$119,BO$1)
+GOALS('12-13 Teamsheets'!$H$2:$Z$126,$A194,'12-13 Teamsheets'!$C$2:$C$126,BO$1)+GOALS('13-14 Teamsheets'!$H$2:$Z$132,$A194,'13-14 Teamsheets'!$C$2:$C$132,BO$1)+GOALS('14-15 Teamsheets'!$H$2:$Z$136,$A194,'14-15 Teamsheets'!$C$2:$C$136,BO$1)</f>
        <v>0</v>
      </c>
      <c r="CE194" s="28">
        <f t="shared" si="57"/>
        <v>0</v>
      </c>
      <c r="CF194" s="27" t="str">
        <f>(GOALS('05-06 Teamsheets'!$H$2:$R$71,$A194) +GOALS('06-07 Teamsheets'!$H$2:$R$83,$A194) +  GOALS('07-08 Teamsheets'!$H$2:$R$88,$A194) + GOALS('08-09 Teamsheets'!$H$2:$R$92,$A194)+GOALS('09-10 Teamsheets'!$H$2:$R$98,$A194)+GOALS('10-11 Teamsheets'!$H$2:$R$107,$A194)+GOALS('11-12 Teamsheets'!$H$2:$R$119,$A194)+GOALS('12-13 Teamsheets'!$H$2:$R$126,$A194)+GOALS('13-14 Teamsheets'!$H$2:$R$132,$A194)+GOALS('14-15 Teamsheets'!$H$2:$R$136,$A194)) &amp; "(" &amp; (GOALS('05-06 Teamsheets'!$S$2:$W$71,$A194)+GOALS('06-07 Teamsheets'!$S$2:$Z$83,$A194)+GOALS('07-08 Teamsheets'!$S$2:$Z$88,$A194)+GOALS('08-09 Teamsheets'!$S$2:$Z$92,$A194)+GOALS('09-10 Teamsheets'!$S$2:$Z$98,$A194)+GOALS('10-11 Teamsheets'!$S$2:$Z$107,$A194)+GOALS('11-12 Teamsheets'!$S$2:$Z$119,$A194)+GOALS('12-13 Teamsheets'!$S$2:$Z$126,$A194)+GOALS('13-14 Teamsheets'!$S$2:$Z$132,$A194)+GOALS('14-15 Teamsheets'!$S$2:$Z$136,$A194)) &amp; ")"</f>
        <v>0(0)</v>
      </c>
      <c r="CG194" s="28">
        <f t="shared" si="58"/>
        <v>0</v>
      </c>
      <c r="CH194" s="71">
        <f t="shared" si="60"/>
        <v>0</v>
      </c>
      <c r="CI194" s="83">
        <f t="shared" si="61"/>
        <v>0</v>
      </c>
      <c r="CJ194" s="77">
        <f t="shared" si="62"/>
        <v>0</v>
      </c>
      <c r="CK194" s="74" t="str">
        <f>(CARDS('05-06 Teamsheets'!$H$2:$W$71,$A194,$CX$2)+CARDS('06-07 Teamsheets'!$H$2:$Z$83,$A194,$CX$2)+CARDS('07-08 Teamsheets'!$H$2:$Z$88,$A194,$CX$2)+CARDS('08-09 Teamsheets'!$H$2:$Z$92,$A194,$CX$2)+CARDS('09-10 Teamsheets'!$H$2:$Z$98,$A194,$CX$2)+CARDS('10-11 Teamsheets'!$H$2:$Z$107,$A194,$CX$2)+CARDS('11-12 Teamsheets'!$H$2:$Z$119,$A194,$CX$2)+CARDS('12-13 Teamsheets'!$H$2:$Z$126,$A194,$CX$2)+CARDS('13-14 Teamsheets'!$H$2:$Z$130,$A194,$CX$2)) &amp; "(" &amp; (CARDS('05-06 Teamsheets'!$H$2:$W$71,$A194,$CX$3)+CARDS('06-07 Teamsheets'!$H$2:$Z$83,$A194,$CX$3)+CARDS('07-08 Teamsheets'!$H$2:$Z$88,$A194,$CX$3)+CARDS('08-09 Teamsheets'!$H$2:$Z$92,$A194,$CX$3)+CARDS('09-10 Teamsheets'!$H$2:$Z$98,$A194,$CX$3)+CARDS('10-11 Teamsheets'!$H$2:$Z$107,$A194,$CX$3)+CARDS('11-12 Teamsheets'!$H$2:$Z$119,$A194,$CX$3)+CARDS('13-14 Teamsheets'!$H$2:$Z$130,$A194,$CX$3)) &amp; ")"</f>
        <v>0(0)</v>
      </c>
      <c r="CL194" s="28">
        <f t="shared" si="53"/>
        <v>654</v>
      </c>
      <c r="CM194" s="28">
        <f t="shared" si="59"/>
        <v>90</v>
      </c>
      <c r="CN194" s="77">
        <f t="shared" si="54"/>
        <v>744</v>
      </c>
      <c r="CO194" s="28">
        <f t="shared" si="64"/>
        <v>74.400000000000006</v>
      </c>
      <c r="CP194" s="28">
        <f t="shared" si="65"/>
        <v>0</v>
      </c>
      <c r="CQ194" s="77">
        <f t="shared" si="63"/>
        <v>0</v>
      </c>
      <c r="CS194" s="71">
        <f t="shared" ref="CS194:CS205" si="66">RANK($CA194,$CA$2:$CA$205)</f>
        <v>105</v>
      </c>
      <c r="CT194" s="83">
        <f t="shared" ref="CT194:CT205" si="67">RANK($CN194,$CN$2:$CN$205)</f>
        <v>97</v>
      </c>
      <c r="CU194" s="77">
        <f t="shared" ref="CU194:CU205" si="68">RANK($CG194,$CG$2:$CG$205)</f>
        <v>101</v>
      </c>
    </row>
    <row r="195" spans="1:102" x14ac:dyDescent="0.2">
      <c r="A195" s="25" t="s">
        <v>1982</v>
      </c>
      <c r="B195" s="27" t="s">
        <v>1635</v>
      </c>
      <c r="C195" s="27" t="s">
        <v>1635</v>
      </c>
      <c r="D195" s="27">
        <v>0</v>
      </c>
      <c r="E195" s="27" t="s">
        <v>1635</v>
      </c>
      <c r="F195" s="82">
        <v>0</v>
      </c>
      <c r="G195" s="27" t="s">
        <v>1635</v>
      </c>
      <c r="H195" s="27" t="s">
        <v>1635</v>
      </c>
      <c r="I195" s="27">
        <v>0</v>
      </c>
      <c r="J195" s="27" t="s">
        <v>1635</v>
      </c>
      <c r="K195" s="82">
        <v>0</v>
      </c>
      <c r="L195" s="27" t="s">
        <v>1635</v>
      </c>
      <c r="M195" s="27" t="s">
        <v>1635</v>
      </c>
      <c r="N195" s="27">
        <v>0</v>
      </c>
      <c r="O195" s="27" t="s">
        <v>1635</v>
      </c>
      <c r="P195" s="82">
        <v>0</v>
      </c>
      <c r="Q195" s="27" t="str">
        <f>(APPS('08-09 Teamsheets'!$H$2:$R$92,$A195,'08-09 Teamsheets'!$C$2:$C$92,Q$1)+APPS('09-10 Teamsheets'!$H$2:$R$98,$A195,'09-10 Teamsheets'!$C$2:$C$98,Q$1)+APPS('10-11 Teamsheets'!$H$2:$R$107,$A195,'10-11 Teamsheets'!$C$2:$C$107,Q$1)+APPS('11-12 Teamsheets'!$H$2:$R$119,$A195,'11-12 Teamsheets'!$C$2:$C$119,Q$1)+APPS('12-13 Teamsheets'!$H$2:$R$126,$A195,'12-13 Teamsheets'!$C$2:$C$126,Q$1)+APPS('13-14 Teamsheets'!$H$2:$R$132,$A195,'13-14 Teamsheets'!$C$2:$C$132,Q$1)+APPS('14-15 Teamsheets'!$H$2:$R$136,$A195,'14-15 Teamsheets'!$C$2:$C$136,Q$1)) &amp; "(" &amp; (SUBS('08-09 Teamsheets'!$S$2:$Z$92,$A195,'08-09 Teamsheets'!$C$2:$C$92,Q$1)+SUBS('09-10 Teamsheets'!$S$2:$Z$98,$A195,'09-10 Teamsheets'!$C$2:$C$98,Q$1)+SUBS('10-11 Teamsheets'!$S$2:$Z$107,$A195,'10-11 Teamsheets'!$C$2:$C$107,Q$1)+SUBS('11-12 Teamsheets'!$S$2:$Z$119,$A195,'11-12 Teamsheets'!$C$2:$C$119,Q$1)+SUBS('12-13 Teamsheets'!$S$2:$Z$126,$A195,'12-13 Teamsheets'!$C$2:$C$126,Q$1)+SUBS('13-14 Teamsheets'!$S$2:$Z$132,$A195,'13-14 Teamsheets'!$C$2:$C$132,Q$1)+SUBS('14-15 Teamsheets'!$S$2:$Z$136,$A195,'14-15 Teamsheets'!$C$2:$C$136,Q$1)) &amp; ")"</f>
        <v>3(4)</v>
      </c>
      <c r="R195" s="27" t="str">
        <f>(GOALS('08-09 Teamsheets'!$H$2:$R$92,$A195,'08-09 Teamsheets'!$C$2:$C$92,Q$1)+GOALS('09-10 Teamsheets'!$H$2:$R$98,$A195,'09-10 Teamsheets'!$C$2:$C$98,Q$1)+GOALS('10-11 Teamsheets'!$H$2:$R$107,$A195,'10-11 Teamsheets'!$C$2:$C$107,Q$1)+GOALS('11-12 Teamsheets'!$H$2:$R$119,$A195,'11-12 Teamsheets'!$C$2:$C$119,Q$1)+GOALS('12-13 Teamsheets'!$H$2:$R$126,$A195,'12-13 Teamsheets'!$C$2:$C$126,Q$1)+GOALS('13-14 Teamsheets'!$H$2:$R$132,$A195,'13-14 Teamsheets'!$C$2:$C$132,Q$1)+GOALS('14-15 Teamsheets'!$H$2:$R$136,$A195,'14-15 Teamsheets'!$C$2:$C$136,Q$1)) &amp; "(" &amp; (GOALS('08-09 Teamsheets'!$S$2:$Z$92,$A195,'08-09 Teamsheets'!$C$2:$C$92,Q$1)+GOALS('09-10 Teamsheets'!$S$2:$Z$98,$A195,'09-10 Teamsheets'!$C$2:$C$98,Q$1)+GOALS('10-11 Teamsheets'!$S$2:$Z$107,$A195,'10-11 Teamsheets'!$C$2:$C$107,Q$1)+GOALS('11-12 Teamsheets'!$S$2:$Z$119,$A195,'11-12 Teamsheets'!$C$2:$C$119,Q$1)+GOALS('12-13 Teamsheets'!$S$2:$Z$126,$A195,'12-13 Teamsheets'!$C$2:$C$126,Q$1)+GOALS('13-14 Teamsheets'!$S$2:$Z$132,$A195,'13-14 Teamsheets'!$C$2:$C$132,Q$1)+GOALS('14-15 Teamsheets'!$S$2:$Z$136,$A195,'14-15 Teamsheets'!$C$2:$C$136,Q$1)) &amp; ")"</f>
        <v>1(0)</v>
      </c>
      <c r="S195" s="27">
        <f>Clean_sheet('08-09 Teamsheets'!$C$2:$H$92,$A195,Q$1)+Clean_sheet('09-10 Teamsheets'!$C$2:$H$98,$A195,Q$1)+Clean_sheet('10-11 Teamsheets'!$C$2:$H$107,$A195,Q$1)+Clean_sheet('11-12 Teamsheets'!$C$2:$H$119,$A195,Q$1)+Clean_sheet('12-13 Teamsheets'!$C$2:$H$126,$A195,Q$1)+Clean_sheet('13-14 Teamsheets'!$C$2:$H$132,$A195,Q$1)+Clean_sheet('14-15 Teamsheets'!$C$2:$H$136,$A195,Q$1)</f>
        <v>0</v>
      </c>
      <c r="T195" s="27" t="str">
        <f>(CARDS('08-09 Teamsheets'!$H$2:$Z$92,$A195,$CX$2,'08-09 Teamsheets'!$C$2:$C$92,Q$1)+CARDS('09-10 Teamsheets'!$H$2:$Z$98,$A195,$CX$2,'09-10 Teamsheets'!$C$2:$C$98,Q$1)+CARDS('10-11 Teamsheets'!$H$2:$Z$107,$A195,$CX$2,'10-11 Teamsheets'!$C$2:$C$107,Q$1)+CARDS('11-12 Teamsheets'!$H$2:$Z$119,$A195,$CX$2,'11-12 Teamsheets'!$C$2:$C$119,Q$1)+CARDS('12-13 Teamsheets'!$H$2:$Z$126,$A195,$CX$2,'12-13 Teamsheets'!$C$2:$C$126,Q$1)+CARDS('13-14 Teamsheets'!$H$2:$Z$132,$A195,$CX$2,'13-14 Teamsheets'!$C$2:$C$132,Q$1)+CARDS('14-15 Teamsheets'!$H$2:$Z$136,$A195,$CX$2,'14-15 Teamsheets'!$C$2:$C$136,Q$1)) &amp; "(" &amp; (CARDS('08-09 Teamsheets'!$H$2:$Z$92,$A195,$CX$3,'08-09 Teamsheets'!$C$2:$C$92,Q$1)+CARDS('09-10 Teamsheets'!$H$2:$Z$98,$A195,$CX$3,'09-10 Teamsheets'!$C$2:$C$98,Q$1)+CARDS('10-11 Teamsheets'!$H$2:$Z$107,$A195,$CX$3,'10-11 Teamsheets'!$C$2:$C$107,Q$1)+CARDS('11-12 Teamsheets'!$H$2:$Z$119,$A195,$CX$3,'11-12 Teamsheets'!$C$2:$C$119,Q$1)+CARDS('12-13 Teamsheets'!$H$2:$Z$126,$A195,$CX$3,'12-13 Teamsheets'!$C$2:$C$126,Q$1)+CARDS('13-14 Teamsheets'!$H$2:$Z$132,$A195,$CX$3,'13-14 Teamsheets'!$C$2:$C$132,Q$1)+CARDS('14-15 Teamsheets'!$H$2:$Z$136,$A195,$CX$3,'14-15 Teamsheets'!$C$2:$C$136,Q$1)) &amp; ")"</f>
        <v>0(0)</v>
      </c>
      <c r="U195" s="82">
        <f>MINS_PLAYED('08-09 Teamsheets'!$H$2:$R$92,$A195,'08-09 Teamsheets'!$C$2:$C$92,Q$1)+MINS_PLAYED('09-10 Teamsheets'!$H$2:$R$98,$A195,'09-10 Teamsheets'!$C$2:$C$98,Q$1)+ MINS_AS_SUB('08-09 Teamsheets'!$S$2:$Z$92,$A195,'08-09 Teamsheets'!$C$2:$C$92,Q$1)+ MINS_AS_SUB('09-10 Teamsheets'!$S$2:$Z$98,$A195,'09-10 Teamsheets'!$C$2:$C$98,Q$1)+MINS_PLAYED('10-11 Teamsheets'!$H$2:$R$107,$A195,'10-11 Teamsheets'!$C$2:$C$107,Q$1)+MINS_AS_SUB('10-11 Teamsheets'!$S$2:$Z$107,$A195,'10-11 Teamsheets'!$C$2:$C$107,Q$1)+MINS_PLAYED('11-12 Teamsheets'!$H$2:$R$119,$A195,'11-12 Teamsheets'!$C$2:$C$119,Q$1)+MINS_AS_SUB('11-12 Teamsheets'!$S$2:$Z$119,$A195,'11-12 Teamsheets'!$C$2:$C$119,Q$1)+MINS_PLAYED('12-13 Teamsheets'!$H$2:$R$126,$A195,'12-13 Teamsheets'!$C$2:$C$126,Q$1)+MINS_AS_SUB('12-13 Teamsheets'!$S$2:$Z$126,$A195,'12-13 Teamsheets'!$C$2:$C$126,Q$1)+MINS_PLAYED('13-14 Teamsheets'!$H$2:$R$132,$A195,'13-14 Teamsheets'!$C$2:$C$132,Q$1)+MINS_AS_SUB('13-14 Teamsheets'!$S$2:$Z$132,$A195,'13-14 Teamsheets'!$C$2:$C$132,Q$1)+MINS_PLAYED('14-15 Teamsheets'!$H$2:$R$136,$A195,'14-15 Teamsheets'!$C$2:$C$136,Q$1)+MINS_AS_SUB('14-15 Teamsheets'!$S$2:$Z$136,$A195,'14-15 Teamsheets'!$C$2:$C$136,Q$1)</f>
        <v>358</v>
      </c>
      <c r="V195" s="27" t="s">
        <v>1635</v>
      </c>
      <c r="W195" s="27" t="s">
        <v>1635</v>
      </c>
      <c r="X195" s="27">
        <v>0</v>
      </c>
      <c r="Y195" s="27" t="s">
        <v>1635</v>
      </c>
      <c r="Z195" s="82">
        <v>0</v>
      </c>
      <c r="AA195" s="27" t="s">
        <v>1635</v>
      </c>
      <c r="AB195" s="27" t="s">
        <v>1635</v>
      </c>
      <c r="AC195" s="27">
        <v>0</v>
      </c>
      <c r="AD195" s="27" t="s">
        <v>1635</v>
      </c>
      <c r="AE195" s="82">
        <v>0</v>
      </c>
      <c r="AF195" s="27" t="s">
        <v>1635</v>
      </c>
      <c r="AG195" s="27" t="s">
        <v>1635</v>
      </c>
      <c r="AH195" s="27">
        <v>0</v>
      </c>
      <c r="AI195" s="27" t="s">
        <v>1635</v>
      </c>
      <c r="AJ195" s="82">
        <v>0</v>
      </c>
      <c r="AK195" s="27" t="s">
        <v>1635</v>
      </c>
      <c r="AL195" s="27" t="s">
        <v>1635</v>
      </c>
      <c r="AM195" s="27">
        <v>0</v>
      </c>
      <c r="AN195" s="27" t="s">
        <v>1635</v>
      </c>
      <c r="AO195" s="82">
        <v>0</v>
      </c>
      <c r="AP195" s="27" t="s">
        <v>1635</v>
      </c>
      <c r="AQ195" s="27" t="s">
        <v>1635</v>
      </c>
      <c r="AR195" s="27">
        <v>0</v>
      </c>
      <c r="AS195" s="27" t="s">
        <v>1635</v>
      </c>
      <c r="AT195" s="82">
        <v>0</v>
      </c>
      <c r="AU195" s="27" t="s">
        <v>1635</v>
      </c>
      <c r="AV195" s="27" t="s">
        <v>1635</v>
      </c>
      <c r="AW195" s="27">
        <v>0</v>
      </c>
      <c r="AX195" s="27" t="s">
        <v>1635</v>
      </c>
      <c r="AY195" s="82">
        <v>0</v>
      </c>
      <c r="AZ195" s="27" t="str">
        <f>(APPS('07-08 Teamsheets'!$H$2:$R$88,$A195,'07-08 Teamsheets'!$C$2:$C$88,AZ$1)+APPS('11-12 Teamsheets'!$H$2:$R$119,$A195,'11-12 Teamsheets'!$C$2:$C$119,AZ$1)+APPS('12-13 Teamsheets'!$H$2:$R$126,$A195,'12-13 Teamsheets'!$C$2:$C$126,AZ$1)+APPS('13-14 Teamsheets'!$H$2:$R$132,$A195,'13-14 Teamsheets'!$C$2:$C$132,AZ$1)+APPS('14-15 Teamsheets'!$H$2:$R$136,$A195,'14-15 Teamsheets'!$C$2:$C$136,AZ$1)) &amp; "(" &amp; (SUBS('07-08 Teamsheets'!$S$2:$Z$88,$A195,'07-08 Teamsheets'!$C$2:$C$88,AZ$1)+SUBS('11-12 Teamsheets'!$S$2:$Z$119,$A195,'11-12 Teamsheets'!$C$2:$C$119,AZ$1)+SUBS('12-13 Teamsheets'!$S$2:$Z$126,$A195,'12-13 Teamsheets'!$C$2:$C$126,AZ$1)+SUBS('13-14 Teamsheets'!$S$2:$Z$132,$A195,'13-14 Teamsheets'!$C$2:$C$132,AZ$1)+SUBS('14-15 Teamsheets'!$S$2:$Z$136,$A195,'14-15 Teamsheets'!$C$2:$C$136,AZ$1)) &amp; ")"</f>
        <v>0(0)</v>
      </c>
      <c r="BA195" s="27" t="str">
        <f>(GOALS('07-08 Teamsheets'!$H$2:$R$88,$A195,'07-08 Teamsheets'!$C$2:$C$88,AZ$1)+GOALS('11-12 Teamsheets'!$H$2:$R$119,$A195,'11-12 Teamsheets'!$C$2:$C$119,AZ$1)+GOALS('12-13 Teamsheets'!$H$2:$R$126,$A195,'12-13 Teamsheets'!$C$2:$C$126,AZ$1)+GOALS('13-14 Teamsheets'!$H$2:$R$132,$A195,'13-14 Teamsheets'!$C$2:$C$132,AZ$1)+GOALS('14-15 Teamsheets'!$H$2:$R$136,$A195,'14-15 Teamsheets'!$C$2:$C$136,AZ$1)) &amp; "(" &amp; (GOALS('07-08 Teamsheets'!$S$2:$Z$88,$A195,'07-08 Teamsheets'!$C$2:$C$88,AZ$1)+GOALS('11-12 Teamsheets'!$S$2:$Z$119,$A195,'11-12 Teamsheets'!$C$2:$C$119,AZ$1)+GOALS('12-13 Teamsheets'!$S$2:$Z$126,$A195,'12-13 Teamsheets'!$C$2:$C$126,AZ$1)+GOALS('13-14 Teamsheets'!$S$2:$Z$132,$A195,'13-14 Teamsheets'!$C$2:$C$132,AZ$1)+GOALS('14-15 Teamsheets'!$S$2:$Z$136,$A195,'14-15 Teamsheets'!$C$2:$C$136,AZ$1)) &amp; ")"</f>
        <v>0(0)</v>
      </c>
      <c r="BB195" s="27">
        <f>Clean_sheet('07-08 Teamsheets'!$C$2:$H$92,$A195,AZ$1)+Clean_sheet('11-12 Teamsheets'!$C$2:$H$119,$A195,AZ$1)+Clean_sheet('12-13 Teamsheets'!$C$2:$H$126,$A195,AZ$1)+Clean_sheet('13-14 Teamsheets'!$C$2:$H$132,$A195,AZ$1)+Clean_sheet('14-15 Teamsheets'!$C$2:$H$136,$A195,AZ$1)</f>
        <v>0</v>
      </c>
      <c r="BC195" s="27" t="str">
        <f>(CARDS('07-08 Teamsheets'!$H$2:$Z$88,$A195,$CX$2,'07-08 Teamsheets'!$C$2:$C$88,AZ$1)+CARDS('11-12 Teamsheets'!$H$2:$Z$119,$A195,$CX$2,'11-12 Teamsheets'!$C$2:$C$119,AZ$1)+CARDS('12-13 Teamsheets'!$H$2:$Z$126,$A195,$CX$2,'12-13 Teamsheets'!$C$2:$C$126,AZ$1)+CARDS('13-14 Teamsheets'!$H$2:$Z$132,$A195,$CX$2,'13-14 Teamsheets'!$C$2:$C$132,AZ$1)+CARDS('14-15 Teamsheets'!$H$2:$Z$136,$A195,$CX$2,'14-15 Teamsheets'!$C$2:$C$136,AZ$1)) &amp; "(" &amp; (CARDS('07-08 Teamsheets'!$H$2:$Z$88,$A195,$CX$3,'07-08 Teamsheets'!$C$2:$C$88,AZ$1)+CARDS('11-12 Teamsheets'!$H$2:$Z$119,$A195,$CX$3,'11-12 Teamsheets'!$C$2:$C$119,AZ$1)+CARDS('12-13 Teamsheets'!$H$2:$Z$126,$A195,$CX$3,'12-13 Teamsheets'!$C$2:$C$126,AZ$1)+CARDS('13-14 Teamsheets'!$H$2:$Z$132,$A195,$CX$3,'13-14 Teamsheets'!$C$2:$C$132,AZ$1)+CARDS('14-15 Teamsheets'!$H$2:$Z$136,$A195,$CX$3,'14-15 Teamsheets'!$C$2:$C$136,AZ$1)) &amp; ")"</f>
        <v>0(0)</v>
      </c>
      <c r="BD195" s="82">
        <f>MINS_PLAYED('07-08 Teamsheets'!$H$2:$R$88,$A195,'07-08 Teamsheets'!$C$2:$C$88,AZ$1)+MINS_PLAYED('11-12 Teamsheets'!$H$2:$R$119,$A195,'11-12 Teamsheets'!$C$2:$C$119,AZ$1)+MINS_PLAYED('12-13 Teamsheets'!$H$2:$R$126,$A195,'12-13 Teamsheets'!$C$2:$C$126,AZ$1)+MINS_PLAYED('13-14 Teamsheets'!$H$2:$R$132,$A195,'13-14 Teamsheets'!$C$2:$C$132,AZ$1)+MINS_PLAYED('14-15 Teamsheets'!$H$2:$R$136,$A195,'14-15 Teamsheets'!$C$2:$C$136,AZ$1)+MINS_AS_SUB('07-08 Teamsheets'!$S$2:$Z$88,$A195,'07-08 Teamsheets'!$C$2:$C$88,AZ$1)+MINS_AS_SUB('11-12 Teamsheets'!$S$2:$Z$119,$A195,'11-12 Teamsheets'!$C$2:$C$119,AZ$1)+MINS_AS_SUB('12-13 Teamsheets'!$S$2:$Z$126,$A195,'12-13 Teamsheets'!$C$2:$C$126,AZ$1)+MINS_AS_SUB('13-14 Teamsheets'!$S$2:$Z$132,$A195,'13-14 Teamsheets'!$C$2:$C$132,AZ$1)+MINS_AS_SUB('14-15 Teamsheets'!$S$2:$Z$136,$A195,'14-15 Teamsheets'!$C$2:$C$136,AZ$1)</f>
        <v>0</v>
      </c>
      <c r="BE195" s="27" t="str">
        <f>(APPS('08-09 Teamsheets'!$H$2:$R$92,$A195,'08-09 Teamsheets'!$C$2:$C$92,BE$1)+APPS('09-10 Teamsheets'!$H$2:$R$98,$A195,'09-10 Teamsheets'!$C$2:$C$98,BE$1)+APPS('10-11 Teamsheets'!$H$2:$R$107,$A195,'10-11 Teamsheets'!$C$2:$C$107,BE$1)+APPS('11-12 Teamsheets'!$H$2:$R$119,$A195,'11-12 Teamsheets'!$C$2:$C$119,BE$1)+APPS('12-13 Teamsheets'!$H$2:$R$126,$A195,'12-13 Teamsheets'!$C$2:$C$126,BE$1)+APPS('13-14 Teamsheets'!$H$2:$R$132,$A195,'13-14 Teamsheets'!$C$2:$C$132,BE$1)+APPS('14-15 Teamsheets'!$H$2:$R$136,$A195,'14-15 Teamsheets'!$C$2:$C$136,BE$1)) &amp; "(" &amp; (SUBS('08-09 Teamsheets'!$S$2:$Z$92,$A195,'08-09 Teamsheets'!$C$2:$C$92,BE$1)+SUBS('09-10 Teamsheets'!$S$2:$Z$98,$A195,'09-10 Teamsheets'!$C$2:$C$98,BE$1)+SUBS('10-11 Teamsheets'!$S$2:$Z$107,$A195,'10-11 Teamsheets'!$C$2:$C$107,BE$1)+SUBS('11-12 Teamsheets'!$S$2:$Z$119,$A195,'11-12 Teamsheets'!$C$2:$C$119,BE$1)+SUBS('12-13 Teamsheets'!$S$2:$Z$126,$A195,'12-13 Teamsheets'!$C$2:$C$126,BE$1)+SUBS('13-14 Teamsheets'!$S$2:$Z$132,$A195,'13-14 Teamsheets'!$C$2:$C$132,BE$1)+SUBS('14-15 Teamsheets'!$S$2:$Z$136,$A195,'14-15 Teamsheets'!$C$2:$C$136,BE$1)) &amp; ")"</f>
        <v>0(0)</v>
      </c>
      <c r="BF195" s="27" t="str">
        <f>(GOALS('08-09 Teamsheets'!$H$2:$R$92,$A195,'08-09 Teamsheets'!$C$2:$C$92,BE$1)+GOALS('09-10 Teamsheets'!$H$2:$R$98,$A195,'09-10 Teamsheets'!$C$2:$C$98,BE$1)+GOALS('10-11 Teamsheets'!$H$2:$R$107,$A195,'10-11 Teamsheets'!$C$2:$C$107,BE$1)+GOALS('11-12 Teamsheets'!$H$2:$R$119,$A195,'11-12 Teamsheets'!$C$2:$C$119,BE$1)+GOALS('12-13 Teamsheets'!$H$2:$R$126,$A195,'12-13 Teamsheets'!$C$2:$C$126,BE$1)+GOALS('13-14 Teamsheets'!$H$2:$R$132,$A195,'13-14 Teamsheets'!$C$2:$C$132,BE$1)+GOALS('14-15 Teamsheets'!$H$2:$R$136,$A195,'14-15 Teamsheets'!$C$2:$C$136,BE$1)) &amp; "(" &amp; (GOALS('08-09 Teamsheets'!$S$2:$Z$92,$A195,'08-09 Teamsheets'!$C$2:$C$92,BE$1)+GOALS('09-10 Teamsheets'!$S$2:$Z$98,$A195,'09-10 Teamsheets'!$C$2:$C$98,BE$1)+GOALS('10-11 Teamsheets'!$S$2:$Z$107,$A195,'10-11 Teamsheets'!$C$2:$C$107,BE$1)+GOALS('11-12 Teamsheets'!$S$2:$Z$119,$A195,'11-12 Teamsheets'!$C$2:$C$119,BE$1)+GOALS('12-13 Teamsheets'!$S$2:$Z$126,$A195,'12-13 Teamsheets'!$C$2:$C$126,BE$1)+GOALS('13-14 Teamsheets'!$S$2:$Z$132,$A195,'13-14 Teamsheets'!$C$2:$C$132,BE$1)+GOALS('14-15 Teamsheets'!$S$2:$Z$136,$A195,'14-15 Teamsheets'!$C$2:$C$136,BE$1)) &amp; ")"</f>
        <v>0(0)</v>
      </c>
      <c r="BG195" s="27">
        <f>Clean_sheet('08-09 Teamsheets'!$C$2:$H$92,$A195,BE$1)+Clean_sheet('09-10 Teamsheets'!$C$2:$H$98,$A195,BE$1)+Clean_sheet('10-11 Teamsheets'!$C$2:$H$107,$A195,BE$1)+Clean_sheet('11-12 Teamsheets'!$C$2:$H$119,$A195,BE$1)+Clean_sheet('12-13 Teamsheets'!$C$2:$H$126,$A195,BE$1)+Clean_sheet('13-14 Teamsheets'!$C$2:$H$132,$A195,BE$1)+Clean_sheet('14-15 Teamsheets'!$C$2:$H$136,$A195,BE$1)</f>
        <v>0</v>
      </c>
      <c r="BH195" s="27" t="str">
        <f>(CARDS('08-09 Teamsheets'!$H$2:$Z$92,$A195,$CX$2,'08-09 Teamsheets'!$C$2:$C$92,BE$1)+CARDS('09-10 Teamsheets'!$H$2:$Z$98,$A195,$CX$2,'09-10 Teamsheets'!$C$2:$C$98,BE$1)+CARDS('10-11 Teamsheets'!$H$2:$Z$107,$A195,$CX$2,'10-11 Teamsheets'!$C$2:$C$107,BE$1)+CARDS('11-12 Teamsheets'!$H$2:$Z$119,$A195,$CX$2,'11-12 Teamsheets'!$C$2:$C$119,BE$1)+CARDS('12-13 Teamsheets'!$H$2:$Z$126,$A195,$CX$2,'12-13 Teamsheets'!$C$2:$C$126,BE$1)+CARDS('13-14 Teamsheets'!$H$2:$Z$132,$A195,$CX$2,'13-14 Teamsheets'!$C$2:$C$132,BE$1)+CARDS('14-15 Teamsheets'!$H$2:$Z$136,$A195,$CX$2,'14-15 Teamsheets'!$C$2:$C$136,BE$1)) &amp; "(" &amp; (CARDS('08-09 Teamsheets'!$H$2:$Z$92,$A195,$CX$3,'08-09 Teamsheets'!$C$2:$C$92,BE$1)+CARDS('09-10 Teamsheets'!$H$2:$Z$98,$A195,$CX$3,'09-10 Teamsheets'!$C$2:$C$98,BE$1)+CARDS('10-11 Teamsheets'!$H$2:$Z$107,$A195,$CX$3,'10-11 Teamsheets'!$C$2:$C$107,BE$1)+CARDS('11-12 Teamsheets'!$H$2:$Z$119,$A195,$CX$3,'11-12 Teamsheets'!$C$2:$C$119,BE$1)+CARDS('12-13 Teamsheets'!$H$2:$Z$126,$A195,$CX$3,'12-13 Teamsheets'!$C$2:$C$126,BE$1)+CARDS('13-14 Teamsheets'!$H$2:$Z$132,$A195,$CX$3,'13-14 Teamsheets'!$C$2:$C$132,BE$1)+CARDS('14-15 Teamsheets'!$H$2:$Z$136,$A195,$CX$3,'14-15 Teamsheets'!$C$2:$C$136,BE$1)) &amp; ")"</f>
        <v>0(0)</v>
      </c>
      <c r="BI195" s="82">
        <f>MINS_PLAYED('08-09 Teamsheets'!$H$2:$R$92,$A195,'08-09 Teamsheets'!$C$2:$C$92,BE$1)+MINS_PLAYED('09-10 Teamsheets'!$H$2:$R$98,$A195,'09-10 Teamsheets'!$C$2:$C$98,BE$1)+ MINS_AS_SUB('08-09 Teamsheets'!$S$2:$Z$92,$A195,'08-09 Teamsheets'!$C$2:$C$92,BE$1)+ MINS_AS_SUB('09-10 Teamsheets'!$S$2:$Z$98,$A195,'09-10 Teamsheets'!$C$2:$C$98,BE$1)+MINS_PLAYED('10-11 Teamsheets'!$H$2:$R$107,$A195,'10-11 Teamsheets'!$C$2:$C$107,BE$1)+MINS_AS_SUB('10-11 Teamsheets'!$S$2:$Z$107,$A195,'10-11 Teamsheets'!$C$2:$C$107,BE$1)+MINS_PLAYED('11-12 Teamsheets'!$H$2:$R$119,$A195,'11-12 Teamsheets'!$C$2:$C$119,BE$1)+MINS_AS_SUB('11-12 Teamsheets'!$S$2:$Z$119,$A195,'11-12 Teamsheets'!$C$2:$C$119,BE$1)+MINS_PLAYED('12-13 Teamsheets'!$H$2:$R$126,$A195,'12-13 Teamsheets'!$C$2:$C$126,BE$1)+MINS_AS_SUB('12-13 Teamsheets'!$S$2:$Z$126,$A195,'12-13 Teamsheets'!$C$2:$C$126,BE$1)+MINS_PLAYED('13-14 Teamsheets'!$H$2:$R$132,$A195,'13-14 Teamsheets'!$C$2:$C$132,BE$1)+MINS_AS_SUB('13-14 Teamsheets'!$S$2:$Z$132,$A195,'13-14 Teamsheets'!$C$2:$C$132,BE$1)+MINS_PLAYED('14-15 Teamsheets'!$H$2:$R$136,$A195,'14-15 Teamsheets'!$C$2:$C$136,BE$1)+MINS_AS_SUB('14-15 Teamsheets'!$S$2:$Z$136,$A195,'14-15 Teamsheets'!$C$2:$C$136,BE$1)</f>
        <v>0</v>
      </c>
      <c r="BJ195" s="27" t="str">
        <f>(APPS('07-08 Teamsheets'!$H$2:$R$88,$A195,'07-08 Teamsheets'!$C$2:$C$88,BJ$1)+APPS('08-09 Teamsheets'!$H$2:$R$92,$A195,'08-09 Teamsheets'!$C$2:$C$92,BJ$1)+APPS('09-10 Teamsheets'!$H$2:$R$98,$A195,'09-10 Teamsheets'!$C$2:$C$98,BJ$1)+APPS('10-11 Teamsheets'!$H$2:$R$106,$A195,'10-11 Teamsheets'!$C$2:$C$106,BJ$1)+APPS('11-12 Teamsheets'!$H$2:$R$119,$A195,'11-12 Teamsheets'!$C$2:$C$119,BJ$1)+APPS('12-13 Teamsheets'!$H$2:$R$126,$A195,'12-13 Teamsheets'!$C$2:$C$126,BJ$1)+APPS('13-14 Teamsheets'!$H$2:$R$132,$A195,'13-14 Teamsheets'!$C$2:$C$132,BJ$1)+APPS('14-15 Teamsheets'!$H$2:$R$136,$A195,'14-15 Teamsheets'!$C$2:$C$136,BJ$1)) &amp; "(" &amp; (SUBS('07-08 Teamsheets'!$S$2:$Z$88,$A195,'07-08 Teamsheets'!$C$2:$C$88,BJ$1)+SUBS('08-09 Teamsheets'!$S$2:$Z$92,$A195,'08-09 Teamsheets'!$C$2:$C$92,BJ$1)+SUBS('09-10 Teamsheets'!$S$2:$Z$98,$A195,'09-10 Teamsheets'!$C$2:$C$98,BJ$1)+SUBS('10-11 Teamsheets'!$S$2:$Z$106,$A195,'10-11 Teamsheets'!$C$2:$C$106,BJ$1)+SUBS('11-12 Teamsheets'!$S$2:$Z$119,$A195,'11-12 Teamsheets'!$C$2:$C$119,BJ$1)+SUBS('12-13 Teamsheets'!$S$2:$Z$126,$A195,'12-13 Teamsheets'!$C$2:$C$126,BJ$1)+SUBS('13-14 Teamsheets'!$S$2:$Z$132,$A195,'13-14 Teamsheets'!$C$2:$C$132,BJ$1)+SUBS('14-15 Teamsheets'!$S$2:$Z$136,$A195,'14-15 Teamsheets'!$C$2:$C$136,BJ$1)) &amp; ")"</f>
        <v>0(0)</v>
      </c>
      <c r="BK195" s="27" t="str">
        <f>(GOALS('07-08 Teamsheets'!$H$2:$R$88,$A195,'07-08 Teamsheets'!$C$2:$C$88,BJ$1)+GOALS('08-09 Teamsheets'!$H$2:$R$92,$A195,'08-09 Teamsheets'!$C$2:$C$92,BJ$1)+GOALS('09-10 Teamsheets'!$H$2:$R$98,$A195,'09-10 Teamsheets'!$C$2:$C$98,BJ$1)+GOALS('10-11 Teamsheets'!$H$2:$R$106,$A195,'10-11 Teamsheets'!$C$2:$C$106,BJ$1)+GOALS('11-12 Teamsheets'!$H$2:$R$119,$A195,'11-12 Teamsheets'!$C$2:$C$119,BJ$1)+GOALS('12-13 Teamsheets'!$H$2:$R$126,$A195,'12-13 Teamsheets'!$C$2:$C$126,BJ$1)+GOALS('13-14 Teamsheets'!$H$2:$R$132,$A195,'13-14 Teamsheets'!$C$2:$C$132,BJ$1)+GOALS('14-15 Teamsheets'!$H$2:$R$136,$A195,'14-15 Teamsheets'!$C$2:$C$136,BJ$1)) &amp; "(" &amp; (GOALS('07-08 Teamsheets'!$S$2:$Z$88,$A195,'07-08 Teamsheets'!$C$2:$C$88,BJ$1)+GOALS('08-09 Teamsheets'!$S$2:$Z$92,$A195,'08-09 Teamsheets'!$C$2:$C$92,BJ$1)+GOALS('09-10 Teamsheets'!$S$2:$Z$98,$A195,'09-10 Teamsheets'!$C$2:$C$98,BJ$1)+GOALS('10-11 Teamsheets'!$S$2:$Z$106,$A195,'10-11 Teamsheets'!$C$2:$C$106,BJ$1)+GOALS('11-12 Teamsheets'!$S$2:$Z$119,$A195,'11-12 Teamsheets'!$C$2:$C$119,BJ$1)+GOALS('12-13 Teamsheets'!$S$2:$Z$126,$A195,'12-13 Teamsheets'!$C$2:$C$126,BJ$1)+GOALS('13-14 Teamsheets'!$S$2:$Z$132,$A195,'13-14 Teamsheets'!$C$2:$C$132,BJ$1)+GOALS('14-15 Teamsheets'!$S$2:$Z$136,$A195,'14-15 Teamsheets'!$C$2:$C$136,BJ$1)) &amp; ")"</f>
        <v>0(0)</v>
      </c>
      <c r="BL195" s="27">
        <f>Clean_sheet('07-08 Teamsheets'!$C$2:$H$92,$A195,BJ$1)+Clean_sheet('08-09 Teamsheets'!$C$2:$H$92,$A195,BJ$1)+Clean_sheet('09-10 Teamsheets'!$C$2:$H$98,$A195,BJ$1)+Clean_sheet('10-11 Teamsheets'!$C$2:$H$106,$A195,BJ$1)+Clean_sheet('11-12 Teamsheets'!$C$2:$H$119,$A195,BJ$1)+Clean_sheet('12-13 Teamsheets'!$C$2:$H$126,$A195,BJ$1)+Clean_sheet('13-14 Teamsheets'!$C$2:$H$132,$A195,BJ$1)+Clean_sheet('14-15 Teamsheets'!$C$2:$H$136,$A195,BJ$1)</f>
        <v>0</v>
      </c>
      <c r="BM195" s="27" t="str">
        <f>(CARDS('07-08 Teamsheets'!$H$2:$Z$88,$A195,$CX$2,'07-08 Teamsheets'!$C$2:$C$88,BJ$1)+CARDS('08-09 Teamsheets'!$H$2:$Z$92,$A195,$CX$2,'08-09 Teamsheets'!$C$2:$C$92,BJ$1)+CARDS('09-10 Teamsheets'!$H$2:$Z$98,$A195,$CX$2,'09-10 Teamsheets'!$C$2:$C$98,BJ$1)+CARDS('10-11 Teamsheets'!$H$2:$Z$106,$A195,$CX$2,'10-11 Teamsheets'!$C$2:$C$106,BJ$1)+CARDS('11-12 Teamsheets'!$H$2:$Z$119,$A195,$CX$2,'11-12 Teamsheets'!$C$2:$C$119,BJ$1)+CARDS('12-13 Teamsheets'!$H$2:$Z$126,$A195,$CX$2,'12-13 Teamsheets'!$C$2:$C$126,BJ$1)+CARDS('13-14 Teamsheets'!$H$2:$Z$132,$A195,$CX$2,'13-14 Teamsheets'!$C$2:$C$132,BJ$1)+CARDS('14-15 Teamsheets'!$H$2:$Z$136,$A195,$CX$2,'14-15 Teamsheets'!$C$2:$C$136,BJ$1)) &amp; "(" &amp; (CARDS('07-08 Teamsheets'!$H$2:$Z$88,$A195,$CX$3,'07-08 Teamsheets'!$C$2:$C$88,BJ$1)+CARDS('08-09 Teamsheets'!$H$2:$Z$92,$A195,$CX$3,'08-09 Teamsheets'!$C$2:$C$92,BJ$1)+CARDS('09-10 Teamsheets'!$H$2:$Z$98,$A195,$CX$3,'09-10 Teamsheets'!$C$2:$C$98,BJ$1)+CARDS('10-11 Teamsheets'!$H$2:$Z$106,$A195,$CX$3,'10-11 Teamsheets'!$C$2:$C$106,BJ$1)+CARDS('11-12 Teamsheets'!$H$2:$Z$119,$A195,$CX$3,'11-12 Teamsheets'!$C$2:$C$119,BJ$1)+CARDS('12-13 Teamsheets'!$H$2:$Z$126,$A195,$CX$3,'12-13 Teamsheets'!$C$2:$C$126,BJ$1)+CARDS('13-14 Teamsheets'!$H$2:$Z$132,$A195,$CX$3,'13-14 Teamsheets'!$C$2:$C$132,BJ$1)+CARDS('14-15 Teamsheets'!$H$2:$Z$136,$A195,$CX$3,'14-15 Teamsheets'!$C$2:$C$136,BJ$1)) &amp; ")"</f>
        <v>0(0)</v>
      </c>
      <c r="BN195" s="82">
        <f>MINS_PLAYED('07-08 Teamsheets'!$H$2:$R$88,$A195,'07-08 Teamsheets'!$C$2:$C$88,BJ$1)+MINS_PLAYED('08-09 Teamsheets'!$H$2:$R$92,$A195,'08-09 Teamsheets'!$C$2:$C$92,BJ$1)+MINS_PLAYED('09-10 Teamsheets'!$H$2:$R$98,$A195,'09-10 Teamsheets'!$C$2:$C$98,BJ$1)+MINS_PLAYED('10-11 Teamsheets'!$H$2:$R$106,$A195,'10-11 Teamsheets'!$C$2:$C$106,BJ$1)+MINS_PLAYED('11-12 Teamsheets'!$H$2:$R$119,$A195,'11-12 Teamsheets'!$C$2:$C$119,BJ$1)+MINS_PLAYED('12-13 Teamsheets'!$H$2:$R$126,$A195,'12-13 Teamsheets'!$C$2:$C$126,BJ$1)+MINS_PLAYED('13-14 Teamsheets'!$H$2:$R$132,$A195,'13-14 Teamsheets'!$C$2:$C$132,BJ$1)+MINS_PLAYED('14-15 Teamsheets'!$H$2:$R$136,$A195,'14-15 Teamsheets'!$C$2:$C$136,BJ$1)+MINS_AS_SUB('07-08 Teamsheets'!$S$2:$Z$88,$A195,'07-08 Teamsheets'!$C$2:$C$88,BJ$1)+MINS_AS_SUB('08-09 Teamsheets'!$S$2:$Z$92,$A195,'08-09 Teamsheets'!$C$2:$C$92,BJ$1)+MINS_AS_SUB('09-10 Teamsheets'!$S$2:$Z$98,$A195,'09-10 Teamsheets'!$C$2:$C$98,BJ$1)+MINS_AS_SUB('10-11 Teamsheets'!$S$2:$Z$106,$A195,'10-11 Teamsheets'!$C$2:$C$106,BJ$1)+MINS_AS_SUB('11-12 Teamsheets'!$S$2:$Z$119,$A195,'11-12 Teamsheets'!$C$2:$C$119,BJ$1)+MINS_AS_SUB('12-13 Teamsheets'!$S$2:$Z$126,$A195,'12-13 Teamsheets'!$C$2:$C$126,BJ$1)+MINS_AS_SUB('13-14 Teamsheets'!$S$2:$Z$132,$A195,'13-14 Teamsheets'!$C$2:$C$132,BJ$1)+MINS_AS_SUB('14-15 Teamsheets'!$S$2:$Z$136,$A195,'14-15 Teamsheets'!$C$2:$C$136,BJ$1)</f>
        <v>0</v>
      </c>
      <c r="BO195" s="27" t="str">
        <f>(APPS('07-08 Teamsheets'!$H$2:$R$88,$A195,'07-08 Teamsheets'!$C$2:$C$88,BO$1)+APPS('08-09 Teamsheets'!$H$2:$R$92,$A195,'08-09 Teamsheets'!$C$2:$C$92,BO$1)+APPS('09-10 Teamsheets'!$H$2:$R$98,$A195,'09-10 Teamsheets'!$C$2:$C$98,BO$1)+APPS('10-11 Teamsheets'!$H$2:$R$106,$A195,'10-11 Teamsheets'!$C$2:$C$106,BO$1)+APPS('11-12 Teamsheets'!$H$2:$R$119,$A195,'11-12 Teamsheets'!$C$2:$C$119,BO$1)+APPS('12-13 Teamsheets'!$H$2:$R$126,$A195,'12-13 Teamsheets'!$C$2:$C$126,BO$1)+APPS('13-14 Teamsheets'!$H$2:$R$132,$A195,'13-14 Teamsheets'!$C$2:$C$132,BO$1)+APPS('14-15 Teamsheets'!$H$2:$R$136,$A195,'14-15 Teamsheets'!$C$2:$C$136,BO$1)) &amp; "(" &amp; (SUBS('07-08 Teamsheets'!$S$2:$Z$88,$A195,'07-08 Teamsheets'!$C$2:$C$88,BO$1)+SUBS('08-09 Teamsheets'!$S$2:$Z$92,$A195,'08-09 Teamsheets'!$C$2:$C$92,BO$1)+SUBS('09-10 Teamsheets'!$S$2:$Z$98,$A195,'09-10 Teamsheets'!$C$2:$C$98,BO$1)+SUBS('10-11 Teamsheets'!$S$2:$Z$106,$A195,'10-11 Teamsheets'!$C$2:$C$106,BO$1)+SUBS('11-12 Teamsheets'!$S$2:$Z$119,$A195,'11-12 Teamsheets'!$C$2:$C$119,BO$1)+SUBS('12-13 Teamsheets'!$S$2:$Z$126,$A195,'12-13 Teamsheets'!$C$2:$C$126,BO$1)+SUBS('13-14 Teamsheets'!$S$2:$Z$132,$A195,'13-14 Teamsheets'!$C$2:$C$132,BO$1)+SUBS('14-15 Teamsheets'!$S$2:$Z$136,$A195,'14-15 Teamsheets'!$C$2:$C$136,BO$1)) &amp; ")"</f>
        <v>0(0)</v>
      </c>
      <c r="BP195" s="27" t="str">
        <f>(GOALS('07-08 Teamsheets'!$H$2:$R$88,$A195,'07-08 Teamsheets'!$C$2:$C$88,BO$1)+GOALS('08-09 Teamsheets'!$H$2:$R$92,$A195,'08-09 Teamsheets'!$C$2:$C$92,BO$1)+GOALS('09-10 Teamsheets'!$H$2:$R$98,$A195,'09-10 Teamsheets'!$C$2:$C$98,BO$1)+GOALS('10-11 Teamsheets'!$H$2:$R$106,$A195,'10-11 Teamsheets'!$C$2:$C$106,BO$1)+GOALS('11-12 Teamsheets'!$H$2:$R$119,$A195,'11-12 Teamsheets'!$C$2:$C$119,BO$1)+GOALS('12-13 Teamsheets'!$H$2:$R$126,$A195,'12-13 Teamsheets'!$C$2:$C$126,BO$1)+GOALS('13-14 Teamsheets'!$H$2:$R$132,$A195,'13-14 Teamsheets'!$C$2:$C$132,BO$1)+GOALS('14-15 Teamsheets'!$H$2:$R$136,$A195,'14-15 Teamsheets'!$C$2:$C$136,BO$1)) &amp; "(" &amp; (GOALS('07-08 Teamsheets'!$S$2:$Z$88,$A195,'07-08 Teamsheets'!$C$2:$C$88,BO$1)+GOALS('08-09 Teamsheets'!$S$2:$Z$92,$A195,'08-09 Teamsheets'!$C$2:$C$92,BO$1)+GOALS('09-10 Teamsheets'!$S$2:$Z$98,$A195,'09-10 Teamsheets'!$C$2:$C$98,BO$1)+GOALS('10-11 Teamsheets'!$S$2:$Z$106,$A195,'10-11 Teamsheets'!$C$2:$C$106,BO$1)+GOALS('11-12 Teamsheets'!$S$2:$Z$119,$A195,'11-12 Teamsheets'!$C$2:$C$119,BO$1)+GOALS('12-13 Teamsheets'!$S$2:$Z$126,$A195,'12-13 Teamsheets'!$C$2:$C$126,BO$1)+GOALS('13-14 Teamsheets'!$S$2:$Z$132,$A195,'13-14 Teamsheets'!$C$2:$C$132,BO$1)+GOALS('14-15 Teamsheets'!$S$2:$Z$136,$A195,'14-15 Teamsheets'!$C$2:$C$136,BO$1)) &amp; ")"</f>
        <v>0(0)</v>
      </c>
      <c r="BQ195" s="27">
        <f>Clean_sheet('07-08 Teamsheets'!$C$2:$H$92,$A195,BO$1)+Clean_sheet('08-09 Teamsheets'!$C$2:$H$92,$A195,BO$1)+Clean_sheet('09-10 Teamsheets'!$C$2:$H$98,$A195,BO$1)+Clean_sheet('10-11 Teamsheets'!$C$2:$H$106,$A195,BO$1)+Clean_sheet('11-12 Teamsheets'!$C$2:$H$119,$A195,BO$1)+Clean_sheet('12-13 Teamsheets'!$C$2:$H$126,$A195,BO$1)+Clean_sheet('13-14 Teamsheets'!$C$2:$H$132,$A195,BO$1)+Clean_sheet('14-15 Teamsheets'!$C$2:$H$136,$A195,BO$1)</f>
        <v>0</v>
      </c>
      <c r="BR195" s="27" t="str">
        <f>(CARDS('07-08 Teamsheets'!$H$2:$Z$88,$A195,$CX$2,'07-08 Teamsheets'!$C$2:$C$88,BO$1)+CARDS('08-09 Teamsheets'!$H$2:$Z$92,$A195,$CX$2,'08-09 Teamsheets'!$C$2:$C$92,BO$1)+CARDS('09-10 Teamsheets'!$H$2:$Z$98,$A195,$CX$2,'09-10 Teamsheets'!$C$2:$C$98,BO$1)+CARDS('10-11 Teamsheets'!$H$2:$Z$106,$A195,$CX$2,'10-11 Teamsheets'!$C$2:$C$106,BO$1)+CARDS('11-12 Teamsheets'!$H$2:$Z$119,$A195,$CX$2,'11-12 Teamsheets'!$C$2:$C$119,BO$1)+CARDS('12-13 Teamsheets'!$H$2:$Z$126,$A195,$CX$2,'12-13 Teamsheets'!$C$2:$C$126,BO$1)+CARDS('13-14 Teamsheets'!$H$2:$Z$132,$A195,$CX$2,'13-14 Teamsheets'!$C$2:$C$132,BO$1)+CARDS('14-15 Teamsheets'!$H$2:$Z$136,$A195,$CX$2,'14-15 Teamsheets'!$C$2:$C$136,BO$1)) &amp; "(" &amp; (CARDS('07-08 Teamsheets'!$H$2:$Z$88,$A195,$CX$3,'07-08 Teamsheets'!$C$2:$C$88,BO$1)+CARDS('08-09 Teamsheets'!$H$2:$Z$92,$A195,$CX$3,'08-09 Teamsheets'!$C$2:$C$92,BO$1)+CARDS('09-10 Teamsheets'!$H$2:$Z$98,$A195,$CX$3,'09-10 Teamsheets'!$C$2:$C$98,BO$1)+CARDS('10-11 Teamsheets'!$H$2:$Z$106,$A195,$CX$3,'10-11 Teamsheets'!$C$2:$C$106,BO$1)+CARDS('11-12 Teamsheets'!$H$2:$Z$119,$A195,$CX$3,'11-12 Teamsheets'!$C$2:$C$119,BO$1)+CARDS('12-13 Teamsheets'!$H$2:$Z$126,$A195,$CX$3,'12-13 Teamsheets'!$C$2:$C$126,BO$1)+CARDS('13-14 Teamsheets'!$H$2:$Z$132,$A195,$CX$3,'13-14 Teamsheets'!$C$2:$C$132,BO$1)+CARDS('14-15 Teamsheets'!$H$2:$Z$136,$A195,$CX$3,'14-15 Teamsheets'!$C$2:$C$136,BO$1)) &amp; ")"</f>
        <v>0(0)</v>
      </c>
      <c r="BS195" s="82">
        <f>MINS_PLAYED('07-08 Teamsheets'!$H$2:$R$88,$A195,'07-08 Teamsheets'!$C$2:$C$88,BO$1)+MINS_PLAYED('08-09 Teamsheets'!$H$2:$R$92,$A195,'08-09 Teamsheets'!$C$2:$C$92,BO$1)+MINS_PLAYED('09-10 Teamsheets'!$H$2:$R$98,$A195,'09-10 Teamsheets'!$C$2:$C$98,BO$1)+MINS_PLAYED('10-11 Teamsheets'!$H$2:$R$106,$A195,'10-11 Teamsheets'!$C$2:$C$106,BO$1)+MINS_PLAYED('11-12 Teamsheets'!$H$2:$R$119,$A195,'11-12 Teamsheets'!$C$2:$C$119,BO$1)+MINS_PLAYED('12-13 Teamsheets'!$H$2:$R$126,$A195,'12-13 Teamsheets'!$C$2:$C$126,BO$1)+MINS_PLAYED('13-14 Teamsheets'!$H$2:$R$132,$A195,'13-14 Teamsheets'!$C$2:$C$132,BO$1)+MINS_PLAYED('14-15 Teamsheets'!$H$2:$R$136,$A195,'14-15 Teamsheets'!$C$2:$C$136,BO$1)+MINS_AS_SUB('07-08 Teamsheets'!$S$2:$Z$88,$A195,'07-08 Teamsheets'!$C$2:$C$88,BO$1)+MINS_AS_SUB('08-09 Teamsheets'!$S$2:$Z$92,$A195,'08-09 Teamsheets'!$C$2:$C$92,BO$1)+MINS_AS_SUB('09-10 Teamsheets'!$S$2:$Z$98,$A195,'09-10 Teamsheets'!$C$2:$C$98,BO$1)+MINS_AS_SUB('10-11 Teamsheets'!$S$2:$Z$106,$A195,'10-11 Teamsheets'!$C$2:$C$106,BO$1)+MINS_AS_SUB('11-12 Teamsheets'!$S$2:$Z$119,$A195,'11-12 Teamsheets'!$C$2:$C$119,BO$1)+MINS_AS_SUB('12-13 Teamsheets'!$S$2:$Z$126,$A195,'12-13 Teamsheets'!$C$2:$C$126,BO$1)+MINS_AS_SUB('13-14 Teamsheets'!$S$2:$Z$132,$A195,'13-14 Teamsheets'!$C$2:$C$132,BO$1)+MINS_AS_SUB('14-15 Teamsheets'!$S$2:$Z$136,$A195,'14-15 Teamsheets'!$C$2:$C$136,BO$1)</f>
        <v>0</v>
      </c>
      <c r="BT195" s="71">
        <f>APPS('05-06 Teamsheets'!$H$2:$R$71,$A195,'05-06 Teamsheets'!$C$2:$C$71,B$1)+SUBS('05-06 Teamsheets'!$S$2:$W$71,$A195,'05-06 Teamsheets'!$C$2:$C$71,B$1)+APPS('06-07 Teamsheets'!$H$2:$R$83,$A195,'06-07 Teamsheets'!$C$2:$C$83,G$1)+SUBS('06-07 Teamsheets'!$S$2:$Z$83,$A195,'06-07 Teamsheets'!$C$2:$C$83,G$1)+APPS('07-08 Teamsheets'!$H$2:$R$88,$A195,'07-08 Teamsheets'!$C$2:$C$88,L$1)+SUBS('07-08 Teamsheets'!$S$2:$Z$88,$A195,'07-08 Teamsheets'!$C$2:$C$88,L$1)+APPS('08-09 Teamsheets'!$H$2:$R$92,$A195,'08-09 Teamsheets'!$C$2:$C$92,Q$1)+SUBS('08-09 Teamsheets'!$S$2:$Z$92,$A195,'08-09 Teamsheets'!$C$2:$C$92,Q$1)+APPS('09-10 Teamsheets'!$H$2:$R$98,$A195,'09-10 Teamsheets'!$C$2:$C$98,Q$1)+SUBS('09-10 Teamsheets'!$S$2:$Z$98,$A195,'09-10 Teamsheets'!$C$2:$C$98,Q$1)+APPS('10-11 Teamsheets'!$H$2:$R$107,$A195,'10-11 Teamsheets'!$C$2:$C$107,Q$1)+SUBS('10-11 Teamsheets'!$S$2:$Z$107,$A195,'10-11 Teamsheets'!$C$2:$C$107,Q$1)+APPS('11-12 Teamsheets'!$H$2:$R$119,$A195,'11-12 Teamsheets'!$C$2:$C$119,Q$1)+SUBS('11-12 Teamsheets'!$S$2:$Z$119,$A195,'11-12 Teamsheets'!$C$2:$C$119,Q$1)+APPS('12-13 Teamsheets'!$H$2:$R$126,$A195,'12-13 Teamsheets'!$C$2:$C$126,Q$1)+SUBS('12-13 Teamsheets'!$S$2:$Z$126,$A195,'12-13 Teamsheets'!$C$2:$C$126,Q$1)+APPS('13-14 Teamsheets'!$H$2:$R$132,$A195,'13-14 Teamsheets'!$C$2:$C$132,Q$1)+SUBS('13-14 Teamsheets'!$S$2:$Z$132,$A195,'13-14 Teamsheets'!$C$2:$C$132,Q$1)+APPS('14-15 Teamsheets'!$H$2:$R$136,$A195,'14-15 Teamsheets'!$C$2:$C$136,Q$1)+SUBS('14-15 Teamsheets'!$S$2:$Z$136,$A195,'14-15 Teamsheets'!$C$2:$C$136,Q$1)</f>
        <v>7</v>
      </c>
      <c r="BU195" s="132">
        <v>0</v>
      </c>
      <c r="BV195" s="27">
        <f>APPS('07-08 Teamsheets'!$H$2:$R$88,$A195,'07-08 Teamsheets'!$C$2:$C$88,AZ$1)+SUBS('07-08 Teamsheets'!$S$2:$Z$88,$A195,'07-08 Teamsheets'!$C$2:$C$88,AZ$1)+APPS('11-12 Teamsheets'!$H$2:$R$119,$A195,'11-12 Teamsheets'!$C$2:$C$119,AZ$1)+SUBS('11-12 Teamsheets'!$S$2:$Z$119,$A195,'11-12 Teamsheets'!$C$2:$C$119,AZ$1)+APPS('12-13 Teamsheets'!$H$2:$R$126,$A195,'12-13 Teamsheets'!$C$2:$C$126,AZ$1)+SUBS('12-13 Teamsheets'!$S$2:$Z$126,$A195,'12-13 Teamsheets'!$C$2:$C$126,AZ$1)+APPS('13-14 Teamsheets'!$H$2:$R$132,$A195,'13-14 Teamsheets'!$C$2:$C$132,AZ$1)+SUBS('13-14 Teamsheets'!$S$2:$Z$132,$A195,'13-14 Teamsheets'!$C$2:$C$132,AZ$1)+APPS('14-15 Teamsheets'!$H$2:$R$136,$A195,'14-15 Teamsheets'!$C$2:$C$136,AZ$1)+SUBS('14-15 Teamsheets'!$S$2:$Z$136,$A195,'14-15 Teamsheets'!$C$2:$C$136,AZ$1)+APPS('08-09 Teamsheets'!$H$2:$R$92,$A195,'08-09 Teamsheets'!$C$2:$C$92,BE$1)+APPS('09-10 Teamsheets'!$H$2:$R$98,$A195,'09-10 Teamsheets'!$C$2:$C$98,BE$1)+SUBS('08-09 Teamsheets'!$S$2:$Z$92,$A195,'08-09 Teamsheets'!$C$2:$C$92,BE$1)+SUBS('09-10 Teamsheets'!$S$2:$Z$98,$A195,'09-10 Teamsheets'!$C$2:$C$98,BE$1)+APPS('10-11 Teamsheets'!$H$2:$R$107,$A195,'10-11 Teamsheets'!$C$2:$C$107,BE$1)+SUBS('10-11 Teamsheets'!$S$2:$Z$107,$A195,'10-11 Teamsheets'!$C$2:$C$107,BE$1)+APPS('11-12 Teamsheets'!$H$2:$R$119,$A195,'11-12 Teamsheets'!$C$2:$C$119,BE$1)+SUBS('11-12 Teamsheets'!$S$2:$Z$119,$A195,'11-12 Teamsheets'!$C$2:$C$119,BE$1)+APPS('12-13 Teamsheets'!$H$2:$R$126,$A195,'12-13 Teamsheets'!$C$2:$C$126,BE$1)+SUBS('12-13 Teamsheets'!$S$2:$Z$126,$A195,'12-13 Teamsheets'!$C$2:$C$126,BE$1)+APPS('13-14 Teamsheets'!$H$2:$R$132,$A195,'13-14 Teamsheets'!$C$2:$C$132,BE$1)+SUBS('13-14 Teamsheets'!$S$2:$Z$132,$A195,'13-14 Teamsheets'!$C$2:$C$132,BE$1)+APPS('14-15 Teamsheets'!$H$2:$R$136,$A195,'14-15 Teamsheets'!$C$2:$C$136,BE$1)+SUBS('14-15 Teamsheets'!$S$2:$Z$136,$A195,'14-15 Teamsheets'!$C$2:$C$136,BE$1)</f>
        <v>0</v>
      </c>
      <c r="BW195" s="27">
        <f>APPS('07-08 Teamsheets'!$H$2:$R$88,$A195,'07-08 Teamsheets'!$C$2:$C$88,BJ$1)+APPS('08-09 Teamsheets'!$H$2:$R$92,$A195,'08-09 Teamsheets'!$C$2:$C$92,BJ$1)+APPS('09-10 Teamsheets'!$H$2:$R$98,$A195,'09-10 Teamsheets'!$C$2:$C$98,BJ$1)+SUBS('07-08 Teamsheets'!$S$2:$Z$88,$A195,'07-08 Teamsheets'!$C$2:$C$88,BJ$1)+SUBS('08-09 Teamsheets'!$S$2:$Z$92,$A195,'08-09 Teamsheets'!$C$2:$C$92,BJ$1)+SUBS('09-10 Teamsheets'!$S$2:$Z$98,$A195,'09-10 Teamsheets'!$C$2:$C$98,BJ$1)+APPS('10-11 Teamsheets'!$H$2:$R$107,$A195,'10-11 Teamsheets'!$C$2:$C$107,BJ$1)+SUBS('10-11 Teamsheets'!$S$2:$Z$107,$A195,'10-11 Teamsheets'!$C$2:$C$107,BJ$1)+APPS('11-12 Teamsheets'!$H$2:$R$119,$A195,'11-12 Teamsheets'!$C$2:$C$119,BJ$1)+SUBS('11-12 Teamsheets'!$S$2:$Z$111,$A195,'11-12 Teamsheets'!$C$2:$C$119,BJ$1)+APPS('12-13 Teamsheets'!$H$2:$R$126,$A195,'12-13 Teamsheets'!$C$2:$C$126,BJ$1)+SUBS('12-13 Teamsheets'!$S$2:$Z$118,$A195,'12-13 Teamsheets'!$C$2:$C$126,BJ$1)+APPS('13-14 Teamsheets'!$H$2:$R$132,$A195,'13-14 Teamsheets'!$C$2:$C$132,BJ$1)+SUBS('13-14 Teamsheets'!$S$2:$Z$124,$A195,'13-14 Teamsheets'!$C$2:$C$132,BJ$1)+APPS('14-15 Teamsheets'!$H$2:$R$136,$A195,'14-15 Teamsheets'!$C$2:$C$136,BJ$1)+SUBS('14-15 Teamsheets'!$S$2:$Z$128,$A195,'14-15 Teamsheets'!$C$2:$C$136,BJ$1)</f>
        <v>0</v>
      </c>
      <c r="BX195" s="27">
        <f>APPS('07-08 Teamsheets'!$H$2:$R$88,$A195,'07-08 Teamsheets'!$C$2:$C$88,BO$1)+APPS('08-09 Teamsheets'!$H$2:$R$92,$A195,'08-09 Teamsheets'!$C$2:$C$92,BO$1)+APPS('09-10 Teamsheets'!$H$2:$R$98,$A195,'09-10 Teamsheets'!$C$2:$C$98,BO$1)+SUBS('07-08 Teamsheets'!$S$2:$Z$88,$A195,'07-08 Teamsheets'!$C$2:$C$88,BO$1)+SUBS('08-09 Teamsheets'!$S$2:$Z$92,$A195,'08-09 Teamsheets'!$C$2:$C$92,BO$1)+SUBS('09-10 Teamsheets'!$S$2:$Z$98,$A195,'09-10 Teamsheets'!$C$2:$C$98,BO$1)+APPS('10-11 Teamsheets'!$H$2:$R$107,$A195,'10-11 Teamsheets'!$C$2:$C$107,BO$1)+SUBS('10-11 Teamsheets'!$S$2:$Z$107,$A195,'10-11 Teamsheets'!$C$2:$C$107,BO$1)+APPS('11-12 Teamsheets'!$H$2:$R$119,$A195,'11-12 Teamsheets'!$C$2:$C$119,BO$1)+SUBS('11-12 Teamsheets'!$S$2:$Z$119,$A195,'11-12 Teamsheets'!$C$2:$C$119,BO$1)+APPS('12-13 Teamsheets'!$H$2:$R$126,$A195,'12-13 Teamsheets'!$C$2:$C$126,BO$1)+SUBS('12-13 Teamsheets'!$S$2:$Z$126,$A195,'12-13 Teamsheets'!$C$2:$C$126,BO$1)+APPS('13-14 Teamsheets'!$H$2:$R$132,$A195,'13-14 Teamsheets'!$C$2:$C$132,BO$1)+SUBS('13-14 Teamsheets'!$S$2:$Z$132,$A195,'13-14 Teamsheets'!$C$2:$C$132,BO$1)+APPS('14-15 Teamsheets'!$H$2:$R$136,$A195,'14-15 Teamsheets'!$C$2:$C$136,BO$1)+SUBS('14-15 Teamsheets'!$S$2:$Z$136,$A195,'14-15 Teamsheets'!$C$2:$C$136,BO$1)</f>
        <v>0</v>
      </c>
      <c r="BY195" s="28">
        <f t="shared" si="55"/>
        <v>0</v>
      </c>
      <c r="BZ195" s="27" t="str">
        <f>(APPS('05-06 Teamsheets'!$H$2:$R$71,$A195) + APPS('06-07 Teamsheets'!$H$2:$R$83,$A195) +APPS('07-08 Teamsheets'!$H$2:$R$88,$A195) + APPS('08-09 Teamsheets'!$H$2:$R$92,$A195)+APPS('09-10 Teamsheets'!$H$2:$R$98,$A195)+APPS('10-11 Teamsheets'!$H$2:$R$107,$A195)+APPS('11-12 Teamsheets'!$H$2:$R$119,$A195)+APPS('12-13 Teamsheets'!$H$2:$R$126,$A195)+APPS('13-14 Teamsheets'!$H$2:$R$132,$A195)+APPS('14-15 Teamsheets'!$H$2:$R$136,$A195)) &amp; "(" &amp; (SUBS('05-06 Teamsheets'!$S$2:$W$71,$A195)+SUBS('06-07 Teamsheets'!$S$2:$Z$83,$A195)+SUBS('07-08 Teamsheets'!$S$2:$Z$88,$A195) +SUBS('08-09 Teamsheets'!$S$2:$Z$92,$A195)+SUBS('09-10 Teamsheets'!$S$2:$Z$98,$A195)+SUBS('10-11 Teamsheets'!$S$2:$Z$107,$A195)+SUBS('11-12 Teamsheets'!$S$2:$Z$119,$A195)+SUBS('12-13 Teamsheets'!$S$2:$Z$126,$A195)+SUBS('13-14 Teamsheets'!$S$2:$Z$132,$A195)+SUBS('14-15 Teamsheets'!$S$2:$Z$136,$A195)) &amp; ")"</f>
        <v>3(4)</v>
      </c>
      <c r="CA195" s="28">
        <f t="shared" si="56"/>
        <v>7</v>
      </c>
      <c r="CB195" s="71">
        <f>GOALS('05-06 Teamsheets'!$H$2:$W$71,$A195,'05-06 Teamsheets'!$C$2:$C$71,B$1)+GOALS('06-07 Teamsheets'!$H$2:$Z$83,$A195,'06-07 Teamsheets'!$C$2:$C$83,G$1)+GOALS('07-08 Teamsheets'!$H$2:$Z$88,$A195,'07-08 Teamsheets'!$C$2:$C$88,L$1)+GOALS('08-09 Teamsheets'!$H$2:$Z$92,$A195,'08-09 Teamsheets'!$C$2:$C$92,Q$1)+GOALS('09-10 Teamsheets'!$H$2:$Z$98,$A195,'09-10 Teamsheets'!$C$2:$C$98,Q$1)+GOALS('10-11 Teamsheets'!$H$2:$Z$107,$A195,'10-11 Teamsheets'!$C$2:$C$107,Q$1)+GOALS('11-12 Teamsheets'!$H$2:$Z$119,$A195,'11-12 Teamsheets'!$C$2:$C$119,Q$1)+GOALS('12-13 Teamsheets'!$H$2:$Z$126,$A195,'12-13 Teamsheets'!$C$2:$C$126,Q$1)+GOALS('13-14 Teamsheets'!$H$2:$Z$132,$A195,'13-14 Teamsheets'!$C$2:$C$132,Q$1)+GOALS('14-15 Teamsheets'!$H$2:$Z$136,$A195,'14-15 Teamsheets'!$C$2:$C$136,Q$1)</f>
        <v>1</v>
      </c>
      <c r="CC195" s="27">
        <f>GOALS('05-06 Teamsheets'!$H$2:$W$71,$A195,'05-06 Teamsheets'!$C$2:$C$71,V$1)+GOALS('05-06 Teamsheets'!$H$2:$W$71,$A195,'05-06 Teamsheets'!$C$2:$C$71,AA$1)+GOALS('06-07 Teamsheets'!$H$2:$Z$83,$A195,'06-07 Teamsheets'!$C$2:$C$83,AF$1)+GOALS('06-07 Teamsheets'!$H$2:$Z$83,$A195,'06-07 Teamsheets'!$C$2:$C$83,AK$1)+GOALS('07-08 Teamsheets'!$H$2:$Z$88,$A195,'07-08 Teamsheets'!$C$2:$C$88,AP$1)+GOALS('07-08 Teamsheets'!$H$2:$Z$88,$A195,'07-08 Teamsheets'!$C$2:$C$88,AU$1)+GOALS('07-08 Teamsheets'!$H$2:$Z$88,$A195,'07-08 Teamsheets'!$C$2:$C$88,AZ$1)+GOALS('11-12 Teamsheets'!$H$2:$Z$119,$A195,'11-12 Teamsheets'!$C$2:$C$119,AZ$1)+GOALS('12-13 Teamsheets'!$H$2:$Z$120,$A195,'12-13 Teamsheets'!$C$2:$C$120,AZ$1)+GOALS('13-14 Teamsheets'!$H$2:$Z$126,$A195,'13-14 Teamsheets'!$C$2:$C$126,AZ$1)+GOALS('14-15 Teamsheets'!$H$2:$Z$130,$A195,'14-15 Teamsheets'!$C$2:$C$130,AZ$1)+GOALS('08-09 Teamsheets'!$H$2:$Z$92,$A195,'08-09 Teamsheets'!$C$2:$C$92,BE$1)+GOALS('09-10 Teamsheets'!$H$2:$Z$98,$A195,'09-10 Teamsheets'!$C$2:$C$98,BE$1)+GOALS('10-11 Teamsheets'!$H$2:$Z$107,$A195,'10-11 Teamsheets'!$C$2:$C$107,BE$1)+GOALS('11-12 Teamsheets'!$H$2:$Z$119,$A195,'11-12 Teamsheets'!$C$2:$C$119,BE$1)+GOALS('12-13 Teamsheets'!$H$2:$Z$126,$A195,'12-13 Teamsheets'!$C$2:$C$126,BE$1)+GOALS('13-14 Teamsheets'!$H$2:$Z$132,$A195,'13-14 Teamsheets'!$C$2:$C$132,BE$1)+GOALS('14-15 Teamsheets'!$H$2:$Z$136,$A195,'14-15 Teamsheets'!$C$2:$C$136,BE$1)</f>
        <v>0</v>
      </c>
      <c r="CD195" s="27">
        <f>GOALS('07-08 Teamsheets'!$H$2:$Z$88,$A195,'07-08 Teamsheets'!$C$2:$C$88,BJ$1)
+GOALS('08-09 Teamsheets'!$H$2:$Z$92,$A195,'08-09 Teamsheets'!$C$2:$C$92,BJ$1)
+GOALS('09-10 Teamsheets'!$H$2:$Z$98,$A195,'09-10 Teamsheets'!$C$2:$C$98,BJ$1)
+GOALS('10-11 Teamsheets'!$H$2:$Z$107,$A195,'10-11 Teamsheets'!$C$2:$C$107,BJ$1)
+GOALS('11-12 Teamsheets'!$H$2:$Z$119,$A195,'11-12 Teamsheets'!$C$2:$C$119,BJ$1)
+GOALS('12-13 Teamsheets'!$H$2:$Z$124,$A195,'12-13 Teamsheets'!$C$2:$C$124,BJ$1)+GOALS('13-14 Teamsheets'!$H$2:$Z$130,$A195,'13-14 Teamsheets'!$C$2:$C$130,BJ$1)+GOALS('14-15 Teamsheets'!$H$2:$Z$134,$A195,'14-15 Teamsheets'!$C$2:$C$134,BJ$1)
+GOALS('07-08 Teamsheets'!$H$2:$Z$88,$A195,'07-08 Teamsheets'!$C$2:$C$88,BO$1)
+GOALS('08-09 Teamsheets'!$H$2:$Z$92,$A195,'08-09 Teamsheets'!$C$2:$C$92,BO$1)
+GOALS('09-10 Teamsheets'!$H$2:$Z$98,$A195,'09-10 Teamsheets'!$C$2:$C$98,BO$1)
+GOALS('10-11 Teamsheets'!$H$2:$Z$107,$A195,'10-11 Teamsheets'!$C$2:$C$107,BO$1)
+GOALS('11-12 Teamsheets'!$H$2:$Z$119,$A195,'11-12 Teamsheets'!$C$2:$C$119,BO$1)
+GOALS('12-13 Teamsheets'!$H$2:$Z$126,$A195,'12-13 Teamsheets'!$C$2:$C$126,BO$1)+GOALS('13-14 Teamsheets'!$H$2:$Z$132,$A195,'13-14 Teamsheets'!$C$2:$C$132,BO$1)+GOALS('14-15 Teamsheets'!$H$2:$Z$136,$A195,'14-15 Teamsheets'!$C$2:$C$136,BO$1)</f>
        <v>0</v>
      </c>
      <c r="CE195" s="28">
        <f t="shared" si="57"/>
        <v>0</v>
      </c>
      <c r="CF195" s="27" t="str">
        <f>(GOALS('05-06 Teamsheets'!$H$2:$R$71,$A195) +GOALS('06-07 Teamsheets'!$H$2:$R$83,$A195) +  GOALS('07-08 Teamsheets'!$H$2:$R$88,$A195) + GOALS('08-09 Teamsheets'!$H$2:$R$92,$A195)+GOALS('09-10 Teamsheets'!$H$2:$R$98,$A195)+GOALS('10-11 Teamsheets'!$H$2:$R$107,$A195)+GOALS('11-12 Teamsheets'!$H$2:$R$119,$A195)+GOALS('12-13 Teamsheets'!$H$2:$R$126,$A195)+GOALS('13-14 Teamsheets'!$H$2:$R$132,$A195)+GOALS('14-15 Teamsheets'!$H$2:$R$136,$A195)) &amp; "(" &amp; (GOALS('05-06 Teamsheets'!$S$2:$W$71,$A195)+GOALS('06-07 Teamsheets'!$S$2:$Z$83,$A195)+GOALS('07-08 Teamsheets'!$S$2:$Z$88,$A195)+GOALS('08-09 Teamsheets'!$S$2:$Z$92,$A195)+GOALS('09-10 Teamsheets'!$S$2:$Z$98,$A195)+GOALS('10-11 Teamsheets'!$S$2:$Z$107,$A195)+GOALS('11-12 Teamsheets'!$S$2:$Z$119,$A195)+GOALS('12-13 Teamsheets'!$S$2:$Z$126,$A195)+GOALS('13-14 Teamsheets'!$S$2:$Z$132,$A195)+GOALS('14-15 Teamsheets'!$S$2:$Z$136,$A195)) &amp; ")"</f>
        <v>1(0)</v>
      </c>
      <c r="CG195" s="28">
        <f t="shared" si="58"/>
        <v>1</v>
      </c>
      <c r="CH195" s="71">
        <f t="shared" si="60"/>
        <v>0</v>
      </c>
      <c r="CI195" s="83">
        <f t="shared" si="61"/>
        <v>0</v>
      </c>
      <c r="CJ195" s="77">
        <f t="shared" si="62"/>
        <v>0</v>
      </c>
      <c r="CK195" s="74" t="str">
        <f>(CARDS('05-06 Teamsheets'!$H$2:$W$71,$A195,$CX$2)+CARDS('06-07 Teamsheets'!$H$2:$Z$83,$A195,$CX$2)+CARDS('07-08 Teamsheets'!$H$2:$Z$88,$A195,$CX$2)+CARDS('08-09 Teamsheets'!$H$2:$Z$92,$A195,$CX$2)+CARDS('09-10 Teamsheets'!$H$2:$Z$98,$A195,$CX$2)+CARDS('10-11 Teamsheets'!$H$2:$Z$107,$A195,$CX$2)+CARDS('11-12 Teamsheets'!$H$2:$Z$119,$A195,$CX$2)+CARDS('12-13 Teamsheets'!$H$2:$Z$126,$A195,$CX$2)+CARDS('13-14 Teamsheets'!$H$2:$Z$130,$A195,$CX$2)) &amp; "(" &amp; (CARDS('05-06 Teamsheets'!$H$2:$W$71,$A195,$CX$3)+CARDS('06-07 Teamsheets'!$H$2:$Z$83,$A195,$CX$3)+CARDS('07-08 Teamsheets'!$H$2:$Z$88,$A195,$CX$3)+CARDS('08-09 Teamsheets'!$H$2:$Z$92,$A195,$CX$3)+CARDS('09-10 Teamsheets'!$H$2:$Z$98,$A195,$CX$3)+CARDS('10-11 Teamsheets'!$H$2:$Z$107,$A195,$CX$3)+CARDS('11-12 Teamsheets'!$H$2:$Z$119,$A195,$CX$3)+CARDS('13-14 Teamsheets'!$H$2:$Z$130,$A195,$CX$3)) &amp; ")"</f>
        <v>0(0)</v>
      </c>
      <c r="CL195" s="28">
        <f t="shared" si="53"/>
        <v>358</v>
      </c>
      <c r="CM195" s="28">
        <f t="shared" si="59"/>
        <v>0</v>
      </c>
      <c r="CN195" s="77">
        <f t="shared" si="54"/>
        <v>358</v>
      </c>
      <c r="CO195" s="28">
        <f t="shared" si="64"/>
        <v>51.142857142857146</v>
      </c>
      <c r="CP195" s="28">
        <f t="shared" si="65"/>
        <v>0.14285714285714285</v>
      </c>
      <c r="CQ195" s="77">
        <f t="shared" si="63"/>
        <v>358</v>
      </c>
      <c r="CS195" s="71">
        <f t="shared" si="66"/>
        <v>121</v>
      </c>
      <c r="CT195" s="83">
        <f t="shared" si="67"/>
        <v>119</v>
      </c>
      <c r="CU195" s="77">
        <f t="shared" si="68"/>
        <v>74</v>
      </c>
    </row>
    <row r="196" spans="1:102" x14ac:dyDescent="0.2">
      <c r="A196" s="26" t="s">
        <v>3596</v>
      </c>
      <c r="B196" s="27" t="s">
        <v>1635</v>
      </c>
      <c r="C196" s="27" t="s">
        <v>1635</v>
      </c>
      <c r="D196" s="27">
        <v>0</v>
      </c>
      <c r="E196" s="27" t="s">
        <v>1635</v>
      </c>
      <c r="F196" s="82">
        <v>0</v>
      </c>
      <c r="G196" s="27" t="s">
        <v>1635</v>
      </c>
      <c r="H196" s="27" t="s">
        <v>1635</v>
      </c>
      <c r="I196" s="27">
        <v>0</v>
      </c>
      <c r="J196" s="27" t="s">
        <v>1635</v>
      </c>
      <c r="K196" s="82">
        <v>0</v>
      </c>
      <c r="L196" s="27" t="s">
        <v>1635</v>
      </c>
      <c r="M196" s="27" t="s">
        <v>1635</v>
      </c>
      <c r="N196" s="27">
        <v>0</v>
      </c>
      <c r="O196" s="27" t="s">
        <v>1635</v>
      </c>
      <c r="P196" s="82">
        <v>0</v>
      </c>
      <c r="Q196" s="27" t="str">
        <f>(APPS('08-09 Teamsheets'!$H$2:$R$92,$A196,'08-09 Teamsheets'!$C$2:$C$92,Q$1)+APPS('09-10 Teamsheets'!$H$2:$R$98,$A196,'09-10 Teamsheets'!$C$2:$C$98,Q$1)+APPS('10-11 Teamsheets'!$H$2:$R$107,$A196,'10-11 Teamsheets'!$C$2:$C$107,Q$1)+APPS('11-12 Teamsheets'!$H$2:$R$119,$A196,'11-12 Teamsheets'!$C$2:$C$119,Q$1)+APPS('12-13 Teamsheets'!$H$2:$R$126,$A196,'12-13 Teamsheets'!$C$2:$C$126,Q$1)+APPS('13-14 Teamsheets'!$H$2:$R$132,$A196,'13-14 Teamsheets'!$C$2:$C$132,Q$1)+APPS('14-15 Teamsheets'!$H$2:$R$136,$A196,'14-15 Teamsheets'!$C$2:$C$136,Q$1)) &amp; "(" &amp; (SUBS('08-09 Teamsheets'!$S$2:$Z$92,$A196,'08-09 Teamsheets'!$C$2:$C$92,Q$1)+SUBS('09-10 Teamsheets'!$S$2:$Z$98,$A196,'09-10 Teamsheets'!$C$2:$C$98,Q$1)+SUBS('10-11 Teamsheets'!$S$2:$Z$107,$A196,'10-11 Teamsheets'!$C$2:$C$107,Q$1)+SUBS('11-12 Teamsheets'!$S$2:$Z$119,$A196,'11-12 Teamsheets'!$C$2:$C$119,Q$1)+SUBS('12-13 Teamsheets'!$S$2:$Z$126,$A196,'12-13 Teamsheets'!$C$2:$C$126,Q$1)+SUBS('13-14 Teamsheets'!$S$2:$Z$132,$A196,'13-14 Teamsheets'!$C$2:$C$132,Q$1)+SUBS('14-15 Teamsheets'!$S$2:$Z$136,$A196,'14-15 Teamsheets'!$C$2:$C$136,Q$1)) &amp; ")"</f>
        <v>3(0)</v>
      </c>
      <c r="R196" s="27" t="str">
        <f>(GOALS('08-09 Teamsheets'!$H$2:$R$92,$A196,'08-09 Teamsheets'!$C$2:$C$92,Q$1)+GOALS('09-10 Teamsheets'!$H$2:$R$98,$A196,'09-10 Teamsheets'!$C$2:$C$98,Q$1)+GOALS('10-11 Teamsheets'!$H$2:$R$107,$A196,'10-11 Teamsheets'!$C$2:$C$107,Q$1)+GOALS('11-12 Teamsheets'!$H$2:$R$119,$A196,'11-12 Teamsheets'!$C$2:$C$119,Q$1)+GOALS('12-13 Teamsheets'!$H$2:$R$126,$A196,'12-13 Teamsheets'!$C$2:$C$126,Q$1)+GOALS('13-14 Teamsheets'!$H$2:$R$132,$A196,'13-14 Teamsheets'!$C$2:$C$132,Q$1)+GOALS('14-15 Teamsheets'!$H$2:$R$136,$A196,'14-15 Teamsheets'!$C$2:$C$136,Q$1)) &amp; "(" &amp; (GOALS('08-09 Teamsheets'!$S$2:$Z$92,$A196,'08-09 Teamsheets'!$C$2:$C$92,Q$1)+GOALS('09-10 Teamsheets'!$S$2:$Z$98,$A196,'09-10 Teamsheets'!$C$2:$C$98,Q$1)+GOALS('10-11 Teamsheets'!$S$2:$Z$107,$A196,'10-11 Teamsheets'!$C$2:$C$107,Q$1)+GOALS('11-12 Teamsheets'!$S$2:$Z$119,$A196,'11-12 Teamsheets'!$C$2:$C$119,Q$1)+GOALS('12-13 Teamsheets'!$S$2:$Z$126,$A196,'12-13 Teamsheets'!$C$2:$C$126,Q$1)+GOALS('13-14 Teamsheets'!$S$2:$Z$132,$A196,'13-14 Teamsheets'!$C$2:$C$132,Q$1)+GOALS('14-15 Teamsheets'!$S$2:$Z$136,$A196,'14-15 Teamsheets'!$C$2:$C$136,Q$1)) &amp; ")"</f>
        <v>0(0)</v>
      </c>
      <c r="S196" s="27">
        <f>Clean_sheet('08-09 Teamsheets'!$C$2:$H$92,$A196,Q$1)+Clean_sheet('09-10 Teamsheets'!$C$2:$H$98,$A196,Q$1)+Clean_sheet('10-11 Teamsheets'!$C$2:$H$107,$A196,Q$1)+Clean_sheet('11-12 Teamsheets'!$C$2:$H$119,$A196,Q$1)+Clean_sheet('12-13 Teamsheets'!$C$2:$H$126,$A196,Q$1)+Clean_sheet('13-14 Teamsheets'!$C$2:$H$132,$A196,Q$1)+Clean_sheet('14-15 Teamsheets'!$C$2:$H$136,$A196,Q$1)</f>
        <v>2</v>
      </c>
      <c r="T196" s="27" t="str">
        <f>(CARDS('08-09 Teamsheets'!$H$2:$Z$92,$A196,$CX$2,'08-09 Teamsheets'!$C$2:$C$92,Q$1)+CARDS('09-10 Teamsheets'!$H$2:$Z$98,$A196,$CX$2,'09-10 Teamsheets'!$C$2:$C$98,Q$1)+CARDS('10-11 Teamsheets'!$H$2:$Z$107,$A196,$CX$2,'10-11 Teamsheets'!$C$2:$C$107,Q$1)+CARDS('11-12 Teamsheets'!$H$2:$Z$119,$A196,$CX$2,'11-12 Teamsheets'!$C$2:$C$119,Q$1)+CARDS('12-13 Teamsheets'!$H$2:$Z$126,$A196,$CX$2,'12-13 Teamsheets'!$C$2:$C$126,Q$1)+CARDS('13-14 Teamsheets'!$H$2:$Z$132,$A196,$CX$2,'13-14 Teamsheets'!$C$2:$C$132,Q$1)+CARDS('14-15 Teamsheets'!$H$2:$Z$136,$A196,$CX$2,'14-15 Teamsheets'!$C$2:$C$136,Q$1)) &amp; "(" &amp; (CARDS('08-09 Teamsheets'!$H$2:$Z$92,$A196,$CX$3,'08-09 Teamsheets'!$C$2:$C$92,Q$1)+CARDS('09-10 Teamsheets'!$H$2:$Z$98,$A196,$CX$3,'09-10 Teamsheets'!$C$2:$C$98,Q$1)+CARDS('10-11 Teamsheets'!$H$2:$Z$107,$A196,$CX$3,'10-11 Teamsheets'!$C$2:$C$107,Q$1)+CARDS('11-12 Teamsheets'!$H$2:$Z$119,$A196,$CX$3,'11-12 Teamsheets'!$C$2:$C$119,Q$1)+CARDS('12-13 Teamsheets'!$H$2:$Z$126,$A196,$CX$3,'12-13 Teamsheets'!$C$2:$C$126,Q$1)+CARDS('13-14 Teamsheets'!$H$2:$Z$132,$A196,$CX$3,'13-14 Teamsheets'!$C$2:$C$132,Q$1)+CARDS('14-15 Teamsheets'!$H$2:$Z$136,$A196,$CX$3,'14-15 Teamsheets'!$C$2:$C$136,Q$1)) &amp; ")"</f>
        <v>0(0)</v>
      </c>
      <c r="U196" s="82">
        <f>MINS_PLAYED('08-09 Teamsheets'!$H$2:$R$92,$A196,'08-09 Teamsheets'!$C$2:$C$92,Q$1)+MINS_PLAYED('09-10 Teamsheets'!$H$2:$R$98,$A196,'09-10 Teamsheets'!$C$2:$C$98,Q$1)+ MINS_AS_SUB('08-09 Teamsheets'!$S$2:$Z$92,$A196,'08-09 Teamsheets'!$C$2:$C$92,Q$1)+ MINS_AS_SUB('09-10 Teamsheets'!$S$2:$Z$98,$A196,'09-10 Teamsheets'!$C$2:$C$98,Q$1)+MINS_PLAYED('10-11 Teamsheets'!$H$2:$R$107,$A196,'10-11 Teamsheets'!$C$2:$C$107,Q$1)+MINS_AS_SUB('10-11 Teamsheets'!$S$2:$Z$107,$A196,'10-11 Teamsheets'!$C$2:$C$107,Q$1)+MINS_PLAYED('11-12 Teamsheets'!$H$2:$R$119,$A196,'11-12 Teamsheets'!$C$2:$C$119,Q$1)+MINS_AS_SUB('11-12 Teamsheets'!$S$2:$Z$119,$A196,'11-12 Teamsheets'!$C$2:$C$119,Q$1)+MINS_PLAYED('12-13 Teamsheets'!$H$2:$R$126,$A196,'12-13 Teamsheets'!$C$2:$C$126,Q$1)+MINS_AS_SUB('12-13 Teamsheets'!$S$2:$Z$126,$A196,'12-13 Teamsheets'!$C$2:$C$126,Q$1)+MINS_PLAYED('13-14 Teamsheets'!$H$2:$R$132,$A196,'13-14 Teamsheets'!$C$2:$C$132,Q$1)+MINS_AS_SUB('13-14 Teamsheets'!$S$2:$Z$132,$A196,'13-14 Teamsheets'!$C$2:$C$132,Q$1)+MINS_PLAYED('14-15 Teamsheets'!$H$2:$R$136,$A196,'14-15 Teamsheets'!$C$2:$C$136,Q$1)+MINS_AS_SUB('14-15 Teamsheets'!$S$2:$Z$136,$A196,'14-15 Teamsheets'!$C$2:$C$136,Q$1)</f>
        <v>270</v>
      </c>
      <c r="V196" s="27" t="s">
        <v>1635</v>
      </c>
      <c r="W196" s="27" t="s">
        <v>1635</v>
      </c>
      <c r="X196" s="27">
        <v>0</v>
      </c>
      <c r="Y196" s="27" t="s">
        <v>1635</v>
      </c>
      <c r="Z196" s="82">
        <v>0</v>
      </c>
      <c r="AA196" s="27" t="s">
        <v>1635</v>
      </c>
      <c r="AB196" s="27" t="s">
        <v>1635</v>
      </c>
      <c r="AC196" s="27">
        <v>0</v>
      </c>
      <c r="AD196" s="27" t="s">
        <v>1635</v>
      </c>
      <c r="AE196" s="82">
        <v>0</v>
      </c>
      <c r="AF196" s="27" t="s">
        <v>1635</v>
      </c>
      <c r="AG196" s="27" t="s">
        <v>1635</v>
      </c>
      <c r="AH196" s="27">
        <v>0</v>
      </c>
      <c r="AI196" s="27" t="s">
        <v>1635</v>
      </c>
      <c r="AJ196" s="82">
        <v>0</v>
      </c>
      <c r="AK196" s="27" t="s">
        <v>1635</v>
      </c>
      <c r="AL196" s="27" t="s">
        <v>1635</v>
      </c>
      <c r="AM196" s="27">
        <v>0</v>
      </c>
      <c r="AN196" s="27" t="s">
        <v>1635</v>
      </c>
      <c r="AO196" s="82">
        <v>0</v>
      </c>
      <c r="AP196" s="27" t="s">
        <v>1635</v>
      </c>
      <c r="AQ196" s="27" t="s">
        <v>1635</v>
      </c>
      <c r="AR196" s="27">
        <v>0</v>
      </c>
      <c r="AS196" s="27" t="s">
        <v>1635</v>
      </c>
      <c r="AT196" s="82">
        <v>0</v>
      </c>
      <c r="AU196" s="27" t="s">
        <v>1635</v>
      </c>
      <c r="AV196" s="27" t="s">
        <v>1635</v>
      </c>
      <c r="AW196" s="27">
        <v>0</v>
      </c>
      <c r="AX196" s="27" t="s">
        <v>1635</v>
      </c>
      <c r="AY196" s="82">
        <v>0</v>
      </c>
      <c r="AZ196" s="27" t="str">
        <f>(APPS('07-08 Teamsheets'!$H$2:$R$88,$A196,'07-08 Teamsheets'!$C$2:$C$88,AZ$1)+APPS('11-12 Teamsheets'!$H$2:$R$119,$A196,'11-12 Teamsheets'!$C$2:$C$119,AZ$1)+APPS('12-13 Teamsheets'!$H$2:$R$126,$A196,'12-13 Teamsheets'!$C$2:$C$126,AZ$1)+APPS('13-14 Teamsheets'!$H$2:$R$132,$A196,'13-14 Teamsheets'!$C$2:$C$132,AZ$1)+APPS('14-15 Teamsheets'!$H$2:$R$136,$A196,'14-15 Teamsheets'!$C$2:$C$136,AZ$1)) &amp; "(" &amp; (SUBS('07-08 Teamsheets'!$S$2:$Z$88,$A196,'07-08 Teamsheets'!$C$2:$C$88,AZ$1)+SUBS('11-12 Teamsheets'!$S$2:$Z$119,$A196,'11-12 Teamsheets'!$C$2:$C$119,AZ$1)+SUBS('12-13 Teamsheets'!$S$2:$Z$126,$A196,'12-13 Teamsheets'!$C$2:$C$126,AZ$1)+SUBS('13-14 Teamsheets'!$S$2:$Z$132,$A196,'13-14 Teamsheets'!$C$2:$C$132,AZ$1)+SUBS('14-15 Teamsheets'!$S$2:$Z$136,$A196,'14-15 Teamsheets'!$C$2:$C$136,AZ$1)) &amp; ")"</f>
        <v>0(0)</v>
      </c>
      <c r="BA196" s="27" t="str">
        <f>(GOALS('07-08 Teamsheets'!$H$2:$R$88,$A196,'07-08 Teamsheets'!$C$2:$C$88,AZ$1)+GOALS('11-12 Teamsheets'!$H$2:$R$119,$A196,'11-12 Teamsheets'!$C$2:$C$119,AZ$1)+GOALS('12-13 Teamsheets'!$H$2:$R$126,$A196,'12-13 Teamsheets'!$C$2:$C$126,AZ$1)+GOALS('13-14 Teamsheets'!$H$2:$R$132,$A196,'13-14 Teamsheets'!$C$2:$C$132,AZ$1)+GOALS('14-15 Teamsheets'!$H$2:$R$136,$A196,'14-15 Teamsheets'!$C$2:$C$136,AZ$1)) &amp; "(" &amp; (GOALS('07-08 Teamsheets'!$S$2:$Z$88,$A196,'07-08 Teamsheets'!$C$2:$C$88,AZ$1)+GOALS('11-12 Teamsheets'!$S$2:$Z$119,$A196,'11-12 Teamsheets'!$C$2:$C$119,AZ$1)+GOALS('12-13 Teamsheets'!$S$2:$Z$126,$A196,'12-13 Teamsheets'!$C$2:$C$126,AZ$1)+GOALS('13-14 Teamsheets'!$S$2:$Z$132,$A196,'13-14 Teamsheets'!$C$2:$C$132,AZ$1)+GOALS('14-15 Teamsheets'!$S$2:$Z$136,$A196,'14-15 Teamsheets'!$C$2:$C$136,AZ$1)) &amp; ")"</f>
        <v>0(0)</v>
      </c>
      <c r="BB196" s="27">
        <f>Clean_sheet('07-08 Teamsheets'!$C$2:$H$92,$A196,AZ$1)+Clean_sheet('11-12 Teamsheets'!$C$2:$H$119,$A196,AZ$1)+Clean_sheet('12-13 Teamsheets'!$C$2:$H$126,$A196,AZ$1)+Clean_sheet('13-14 Teamsheets'!$C$2:$H$132,$A196,AZ$1)+Clean_sheet('14-15 Teamsheets'!$C$2:$H$136,$A196,AZ$1)</f>
        <v>0</v>
      </c>
      <c r="BC196" s="27" t="str">
        <f>(CARDS('07-08 Teamsheets'!$H$2:$Z$88,$A196,$CX$2,'07-08 Teamsheets'!$C$2:$C$88,AZ$1)+CARDS('11-12 Teamsheets'!$H$2:$Z$119,$A196,$CX$2,'11-12 Teamsheets'!$C$2:$C$119,AZ$1)+CARDS('12-13 Teamsheets'!$H$2:$Z$126,$A196,$CX$2,'12-13 Teamsheets'!$C$2:$C$126,AZ$1)+CARDS('13-14 Teamsheets'!$H$2:$Z$132,$A196,$CX$2,'13-14 Teamsheets'!$C$2:$C$132,AZ$1)+CARDS('14-15 Teamsheets'!$H$2:$Z$136,$A196,$CX$2,'14-15 Teamsheets'!$C$2:$C$136,AZ$1)) &amp; "(" &amp; (CARDS('07-08 Teamsheets'!$H$2:$Z$88,$A196,$CX$3,'07-08 Teamsheets'!$C$2:$C$88,AZ$1)+CARDS('11-12 Teamsheets'!$H$2:$Z$119,$A196,$CX$3,'11-12 Teamsheets'!$C$2:$C$119,AZ$1)+CARDS('12-13 Teamsheets'!$H$2:$Z$126,$A196,$CX$3,'12-13 Teamsheets'!$C$2:$C$126,AZ$1)+CARDS('13-14 Teamsheets'!$H$2:$Z$132,$A196,$CX$3,'13-14 Teamsheets'!$C$2:$C$132,AZ$1)+CARDS('14-15 Teamsheets'!$H$2:$Z$136,$A196,$CX$3,'14-15 Teamsheets'!$C$2:$C$136,AZ$1)) &amp; ")"</f>
        <v>0(0)</v>
      </c>
      <c r="BD196" s="82">
        <f>MINS_PLAYED('07-08 Teamsheets'!$H$2:$R$88,$A196,'07-08 Teamsheets'!$C$2:$C$88,AZ$1)+MINS_PLAYED('11-12 Teamsheets'!$H$2:$R$119,$A196,'11-12 Teamsheets'!$C$2:$C$119,AZ$1)+MINS_PLAYED('12-13 Teamsheets'!$H$2:$R$126,$A196,'12-13 Teamsheets'!$C$2:$C$126,AZ$1)+MINS_PLAYED('13-14 Teamsheets'!$H$2:$R$132,$A196,'13-14 Teamsheets'!$C$2:$C$132,AZ$1)+MINS_PLAYED('14-15 Teamsheets'!$H$2:$R$136,$A196,'14-15 Teamsheets'!$C$2:$C$136,AZ$1)+MINS_AS_SUB('07-08 Teamsheets'!$S$2:$Z$88,$A196,'07-08 Teamsheets'!$C$2:$C$88,AZ$1)+MINS_AS_SUB('11-12 Teamsheets'!$S$2:$Z$119,$A196,'11-12 Teamsheets'!$C$2:$C$119,AZ$1)+MINS_AS_SUB('12-13 Teamsheets'!$S$2:$Z$126,$A196,'12-13 Teamsheets'!$C$2:$C$126,AZ$1)+MINS_AS_SUB('13-14 Teamsheets'!$S$2:$Z$132,$A196,'13-14 Teamsheets'!$C$2:$C$132,AZ$1)+MINS_AS_SUB('14-15 Teamsheets'!$S$2:$Z$136,$A196,'14-15 Teamsheets'!$C$2:$C$136,AZ$1)</f>
        <v>0</v>
      </c>
      <c r="BE196" s="27" t="str">
        <f>(APPS('08-09 Teamsheets'!$H$2:$R$92,$A196,'08-09 Teamsheets'!$C$2:$C$92,BE$1)+APPS('09-10 Teamsheets'!$H$2:$R$98,$A196,'09-10 Teamsheets'!$C$2:$C$98,BE$1)+APPS('10-11 Teamsheets'!$H$2:$R$107,$A196,'10-11 Teamsheets'!$C$2:$C$107,BE$1)+APPS('11-12 Teamsheets'!$H$2:$R$119,$A196,'11-12 Teamsheets'!$C$2:$C$119,BE$1)+APPS('12-13 Teamsheets'!$H$2:$R$126,$A196,'12-13 Teamsheets'!$C$2:$C$126,BE$1)+APPS('13-14 Teamsheets'!$H$2:$R$132,$A196,'13-14 Teamsheets'!$C$2:$C$132,BE$1)+APPS('14-15 Teamsheets'!$H$2:$R$136,$A196,'14-15 Teamsheets'!$C$2:$C$136,BE$1)) &amp; "(" &amp; (SUBS('08-09 Teamsheets'!$S$2:$Z$92,$A196,'08-09 Teamsheets'!$C$2:$C$92,BE$1)+SUBS('09-10 Teamsheets'!$S$2:$Z$98,$A196,'09-10 Teamsheets'!$C$2:$C$98,BE$1)+SUBS('10-11 Teamsheets'!$S$2:$Z$107,$A196,'10-11 Teamsheets'!$C$2:$C$107,BE$1)+SUBS('11-12 Teamsheets'!$S$2:$Z$119,$A196,'11-12 Teamsheets'!$C$2:$C$119,BE$1)+SUBS('12-13 Teamsheets'!$S$2:$Z$126,$A196,'12-13 Teamsheets'!$C$2:$C$126,BE$1)+SUBS('13-14 Teamsheets'!$S$2:$Z$132,$A196,'13-14 Teamsheets'!$C$2:$C$132,BE$1)+SUBS('14-15 Teamsheets'!$S$2:$Z$136,$A196,'14-15 Teamsheets'!$C$2:$C$136,BE$1)) &amp; ")"</f>
        <v>0(0)</v>
      </c>
      <c r="BF196" s="27" t="str">
        <f>(GOALS('08-09 Teamsheets'!$H$2:$R$92,$A196,'08-09 Teamsheets'!$C$2:$C$92,BE$1)+GOALS('09-10 Teamsheets'!$H$2:$R$98,$A196,'09-10 Teamsheets'!$C$2:$C$98,BE$1)+GOALS('10-11 Teamsheets'!$H$2:$R$107,$A196,'10-11 Teamsheets'!$C$2:$C$107,BE$1)+GOALS('11-12 Teamsheets'!$H$2:$R$119,$A196,'11-12 Teamsheets'!$C$2:$C$119,BE$1)+GOALS('12-13 Teamsheets'!$H$2:$R$126,$A196,'12-13 Teamsheets'!$C$2:$C$126,BE$1)+GOALS('13-14 Teamsheets'!$H$2:$R$132,$A196,'13-14 Teamsheets'!$C$2:$C$132,BE$1)+GOALS('14-15 Teamsheets'!$H$2:$R$136,$A196,'14-15 Teamsheets'!$C$2:$C$136,BE$1)) &amp; "(" &amp; (GOALS('08-09 Teamsheets'!$S$2:$Z$92,$A196,'08-09 Teamsheets'!$C$2:$C$92,BE$1)+GOALS('09-10 Teamsheets'!$S$2:$Z$98,$A196,'09-10 Teamsheets'!$C$2:$C$98,BE$1)+GOALS('10-11 Teamsheets'!$S$2:$Z$107,$A196,'10-11 Teamsheets'!$C$2:$C$107,BE$1)+GOALS('11-12 Teamsheets'!$S$2:$Z$119,$A196,'11-12 Teamsheets'!$C$2:$C$119,BE$1)+GOALS('12-13 Teamsheets'!$S$2:$Z$126,$A196,'12-13 Teamsheets'!$C$2:$C$126,BE$1)+GOALS('13-14 Teamsheets'!$S$2:$Z$132,$A196,'13-14 Teamsheets'!$C$2:$C$132,BE$1)+GOALS('14-15 Teamsheets'!$S$2:$Z$136,$A196,'14-15 Teamsheets'!$C$2:$C$136,BE$1)) &amp; ")"</f>
        <v>0(0)</v>
      </c>
      <c r="BG196" s="27">
        <f>Clean_sheet('08-09 Teamsheets'!$C$2:$H$92,$A196,BE$1)+Clean_sheet('09-10 Teamsheets'!$C$2:$H$98,$A196,BE$1)+Clean_sheet('10-11 Teamsheets'!$C$2:$H$107,$A196,BE$1)+Clean_sheet('11-12 Teamsheets'!$C$2:$H$119,$A196,BE$1)+Clean_sheet('12-13 Teamsheets'!$C$2:$H$126,$A196,BE$1)+Clean_sheet('13-14 Teamsheets'!$C$2:$H$132,$A196,BE$1)+Clean_sheet('14-15 Teamsheets'!$C$2:$H$136,$A196,BE$1)</f>
        <v>0</v>
      </c>
      <c r="BH196" s="27" t="str">
        <f>(CARDS('08-09 Teamsheets'!$H$2:$Z$92,$A196,$CX$2,'08-09 Teamsheets'!$C$2:$C$92,BE$1)+CARDS('09-10 Teamsheets'!$H$2:$Z$98,$A196,$CX$2,'09-10 Teamsheets'!$C$2:$C$98,BE$1)+CARDS('10-11 Teamsheets'!$H$2:$Z$107,$A196,$CX$2,'10-11 Teamsheets'!$C$2:$C$107,BE$1)+CARDS('11-12 Teamsheets'!$H$2:$Z$119,$A196,$CX$2,'11-12 Teamsheets'!$C$2:$C$119,BE$1)+CARDS('12-13 Teamsheets'!$H$2:$Z$126,$A196,$CX$2,'12-13 Teamsheets'!$C$2:$C$126,BE$1)+CARDS('13-14 Teamsheets'!$H$2:$Z$132,$A196,$CX$2,'13-14 Teamsheets'!$C$2:$C$132,BE$1)+CARDS('14-15 Teamsheets'!$H$2:$Z$136,$A196,$CX$2,'14-15 Teamsheets'!$C$2:$C$136,BE$1)) &amp; "(" &amp; (CARDS('08-09 Teamsheets'!$H$2:$Z$92,$A196,$CX$3,'08-09 Teamsheets'!$C$2:$C$92,BE$1)+CARDS('09-10 Teamsheets'!$H$2:$Z$98,$A196,$CX$3,'09-10 Teamsheets'!$C$2:$C$98,BE$1)+CARDS('10-11 Teamsheets'!$H$2:$Z$107,$A196,$CX$3,'10-11 Teamsheets'!$C$2:$C$107,BE$1)+CARDS('11-12 Teamsheets'!$H$2:$Z$119,$A196,$CX$3,'11-12 Teamsheets'!$C$2:$C$119,BE$1)+CARDS('12-13 Teamsheets'!$H$2:$Z$126,$A196,$CX$3,'12-13 Teamsheets'!$C$2:$C$126,BE$1)+CARDS('13-14 Teamsheets'!$H$2:$Z$132,$A196,$CX$3,'13-14 Teamsheets'!$C$2:$C$132,BE$1)+CARDS('14-15 Teamsheets'!$H$2:$Z$136,$A196,$CX$3,'14-15 Teamsheets'!$C$2:$C$136,BE$1)) &amp; ")"</f>
        <v>0(0)</v>
      </c>
      <c r="BI196" s="82">
        <f>MINS_PLAYED('08-09 Teamsheets'!$H$2:$R$92,$A196,'08-09 Teamsheets'!$C$2:$C$92,BE$1)+MINS_PLAYED('09-10 Teamsheets'!$H$2:$R$98,$A196,'09-10 Teamsheets'!$C$2:$C$98,BE$1)+ MINS_AS_SUB('08-09 Teamsheets'!$S$2:$Z$92,$A196,'08-09 Teamsheets'!$C$2:$C$92,BE$1)+ MINS_AS_SUB('09-10 Teamsheets'!$S$2:$Z$98,$A196,'09-10 Teamsheets'!$C$2:$C$98,BE$1)+MINS_PLAYED('10-11 Teamsheets'!$H$2:$R$107,$A196,'10-11 Teamsheets'!$C$2:$C$107,BE$1)+MINS_AS_SUB('10-11 Teamsheets'!$S$2:$Z$107,$A196,'10-11 Teamsheets'!$C$2:$C$107,BE$1)+MINS_PLAYED('11-12 Teamsheets'!$H$2:$R$119,$A196,'11-12 Teamsheets'!$C$2:$C$119,BE$1)+MINS_AS_SUB('11-12 Teamsheets'!$S$2:$Z$119,$A196,'11-12 Teamsheets'!$C$2:$C$119,BE$1)+MINS_PLAYED('12-13 Teamsheets'!$H$2:$R$126,$A196,'12-13 Teamsheets'!$C$2:$C$126,BE$1)+MINS_AS_SUB('12-13 Teamsheets'!$S$2:$Z$126,$A196,'12-13 Teamsheets'!$C$2:$C$126,BE$1)+MINS_PLAYED('13-14 Teamsheets'!$H$2:$R$132,$A196,'13-14 Teamsheets'!$C$2:$C$132,BE$1)+MINS_AS_SUB('13-14 Teamsheets'!$S$2:$Z$132,$A196,'13-14 Teamsheets'!$C$2:$C$132,BE$1)+MINS_PLAYED('14-15 Teamsheets'!$H$2:$R$136,$A196,'14-15 Teamsheets'!$C$2:$C$136,BE$1)+MINS_AS_SUB('14-15 Teamsheets'!$S$2:$Z$136,$A196,'14-15 Teamsheets'!$C$2:$C$136,BE$1)</f>
        <v>0</v>
      </c>
      <c r="BJ196" s="27" t="str">
        <f>(APPS('07-08 Teamsheets'!$H$2:$R$88,$A196,'07-08 Teamsheets'!$C$2:$C$88,BJ$1)+APPS('08-09 Teamsheets'!$H$2:$R$92,$A196,'08-09 Teamsheets'!$C$2:$C$92,BJ$1)+APPS('09-10 Teamsheets'!$H$2:$R$98,$A196,'09-10 Teamsheets'!$C$2:$C$98,BJ$1)+APPS('10-11 Teamsheets'!$H$2:$R$106,$A196,'10-11 Teamsheets'!$C$2:$C$106,BJ$1)+APPS('11-12 Teamsheets'!$H$2:$R$119,$A196,'11-12 Teamsheets'!$C$2:$C$119,BJ$1)+APPS('12-13 Teamsheets'!$H$2:$R$126,$A196,'12-13 Teamsheets'!$C$2:$C$126,BJ$1)+APPS('13-14 Teamsheets'!$H$2:$R$132,$A196,'13-14 Teamsheets'!$C$2:$C$132,BJ$1)+APPS('14-15 Teamsheets'!$H$2:$R$136,$A196,'14-15 Teamsheets'!$C$2:$C$136,BJ$1)) &amp; "(" &amp; (SUBS('07-08 Teamsheets'!$S$2:$Z$88,$A196,'07-08 Teamsheets'!$C$2:$C$88,BJ$1)+SUBS('08-09 Teamsheets'!$S$2:$Z$92,$A196,'08-09 Teamsheets'!$C$2:$C$92,BJ$1)+SUBS('09-10 Teamsheets'!$S$2:$Z$98,$A196,'09-10 Teamsheets'!$C$2:$C$98,BJ$1)+SUBS('10-11 Teamsheets'!$S$2:$Z$106,$A196,'10-11 Teamsheets'!$C$2:$C$106,BJ$1)+SUBS('11-12 Teamsheets'!$S$2:$Z$119,$A196,'11-12 Teamsheets'!$C$2:$C$119,BJ$1)+SUBS('12-13 Teamsheets'!$S$2:$Z$126,$A196,'12-13 Teamsheets'!$C$2:$C$126,BJ$1)+SUBS('13-14 Teamsheets'!$S$2:$Z$132,$A196,'13-14 Teamsheets'!$C$2:$C$132,BJ$1)+SUBS('14-15 Teamsheets'!$S$2:$Z$136,$A196,'14-15 Teamsheets'!$C$2:$C$136,BJ$1)) &amp; ")"</f>
        <v>0(0)</v>
      </c>
      <c r="BK196" s="27" t="str">
        <f>(GOALS('07-08 Teamsheets'!$H$2:$R$88,$A196,'07-08 Teamsheets'!$C$2:$C$88,BJ$1)+GOALS('08-09 Teamsheets'!$H$2:$R$92,$A196,'08-09 Teamsheets'!$C$2:$C$92,BJ$1)+GOALS('09-10 Teamsheets'!$H$2:$R$98,$A196,'09-10 Teamsheets'!$C$2:$C$98,BJ$1)+GOALS('10-11 Teamsheets'!$H$2:$R$106,$A196,'10-11 Teamsheets'!$C$2:$C$106,BJ$1)+GOALS('11-12 Teamsheets'!$H$2:$R$119,$A196,'11-12 Teamsheets'!$C$2:$C$119,BJ$1)+GOALS('12-13 Teamsheets'!$H$2:$R$126,$A196,'12-13 Teamsheets'!$C$2:$C$126,BJ$1)+GOALS('13-14 Teamsheets'!$H$2:$R$132,$A196,'13-14 Teamsheets'!$C$2:$C$132,BJ$1)+GOALS('14-15 Teamsheets'!$H$2:$R$136,$A196,'14-15 Teamsheets'!$C$2:$C$136,BJ$1)) &amp; "(" &amp; (GOALS('07-08 Teamsheets'!$S$2:$Z$88,$A196,'07-08 Teamsheets'!$C$2:$C$88,BJ$1)+GOALS('08-09 Teamsheets'!$S$2:$Z$92,$A196,'08-09 Teamsheets'!$C$2:$C$92,BJ$1)+GOALS('09-10 Teamsheets'!$S$2:$Z$98,$A196,'09-10 Teamsheets'!$C$2:$C$98,BJ$1)+GOALS('10-11 Teamsheets'!$S$2:$Z$106,$A196,'10-11 Teamsheets'!$C$2:$C$106,BJ$1)+GOALS('11-12 Teamsheets'!$S$2:$Z$119,$A196,'11-12 Teamsheets'!$C$2:$C$119,BJ$1)+GOALS('12-13 Teamsheets'!$S$2:$Z$126,$A196,'12-13 Teamsheets'!$C$2:$C$126,BJ$1)+GOALS('13-14 Teamsheets'!$S$2:$Z$132,$A196,'13-14 Teamsheets'!$C$2:$C$132,BJ$1)+GOALS('14-15 Teamsheets'!$S$2:$Z$136,$A196,'14-15 Teamsheets'!$C$2:$C$136,BJ$1)) &amp; ")"</f>
        <v>0(0)</v>
      </c>
      <c r="BL196" s="27">
        <f>Clean_sheet('07-08 Teamsheets'!$C$2:$H$92,$A196,BJ$1)+Clean_sheet('08-09 Teamsheets'!$C$2:$H$92,$A196,BJ$1)+Clean_sheet('09-10 Teamsheets'!$C$2:$H$98,$A196,BJ$1)+Clean_sheet('10-11 Teamsheets'!$C$2:$H$106,$A196,BJ$1)+Clean_sheet('11-12 Teamsheets'!$C$2:$H$119,$A196,BJ$1)+Clean_sheet('12-13 Teamsheets'!$C$2:$H$126,$A196,BJ$1)+Clean_sheet('13-14 Teamsheets'!$C$2:$H$132,$A196,BJ$1)+Clean_sheet('14-15 Teamsheets'!$C$2:$H$136,$A196,BJ$1)</f>
        <v>0</v>
      </c>
      <c r="BM196" s="27" t="str">
        <f>(CARDS('07-08 Teamsheets'!$H$2:$Z$88,$A196,$CX$2,'07-08 Teamsheets'!$C$2:$C$88,BJ$1)+CARDS('08-09 Teamsheets'!$H$2:$Z$92,$A196,$CX$2,'08-09 Teamsheets'!$C$2:$C$92,BJ$1)+CARDS('09-10 Teamsheets'!$H$2:$Z$98,$A196,$CX$2,'09-10 Teamsheets'!$C$2:$C$98,BJ$1)+CARDS('10-11 Teamsheets'!$H$2:$Z$106,$A196,$CX$2,'10-11 Teamsheets'!$C$2:$C$106,BJ$1)+CARDS('11-12 Teamsheets'!$H$2:$Z$119,$A196,$CX$2,'11-12 Teamsheets'!$C$2:$C$119,BJ$1)+CARDS('12-13 Teamsheets'!$H$2:$Z$126,$A196,$CX$2,'12-13 Teamsheets'!$C$2:$C$126,BJ$1)+CARDS('13-14 Teamsheets'!$H$2:$Z$132,$A196,$CX$2,'13-14 Teamsheets'!$C$2:$C$132,BJ$1)+CARDS('14-15 Teamsheets'!$H$2:$Z$136,$A196,$CX$2,'14-15 Teamsheets'!$C$2:$C$136,BJ$1)) &amp; "(" &amp; (CARDS('07-08 Teamsheets'!$H$2:$Z$88,$A196,$CX$3,'07-08 Teamsheets'!$C$2:$C$88,BJ$1)+CARDS('08-09 Teamsheets'!$H$2:$Z$92,$A196,$CX$3,'08-09 Teamsheets'!$C$2:$C$92,BJ$1)+CARDS('09-10 Teamsheets'!$H$2:$Z$98,$A196,$CX$3,'09-10 Teamsheets'!$C$2:$C$98,BJ$1)+CARDS('10-11 Teamsheets'!$H$2:$Z$106,$A196,$CX$3,'10-11 Teamsheets'!$C$2:$C$106,BJ$1)+CARDS('11-12 Teamsheets'!$H$2:$Z$119,$A196,$CX$3,'11-12 Teamsheets'!$C$2:$C$119,BJ$1)+CARDS('12-13 Teamsheets'!$H$2:$Z$126,$A196,$CX$3,'12-13 Teamsheets'!$C$2:$C$126,BJ$1)+CARDS('13-14 Teamsheets'!$H$2:$Z$132,$A196,$CX$3,'13-14 Teamsheets'!$C$2:$C$132,BJ$1)+CARDS('14-15 Teamsheets'!$H$2:$Z$136,$A196,$CX$3,'14-15 Teamsheets'!$C$2:$C$136,BJ$1)) &amp; ")"</f>
        <v>0(0)</v>
      </c>
      <c r="BN196" s="82">
        <f>MINS_PLAYED('07-08 Teamsheets'!$H$2:$R$88,$A196,'07-08 Teamsheets'!$C$2:$C$88,BJ$1)+MINS_PLAYED('08-09 Teamsheets'!$H$2:$R$92,$A196,'08-09 Teamsheets'!$C$2:$C$92,BJ$1)+MINS_PLAYED('09-10 Teamsheets'!$H$2:$R$98,$A196,'09-10 Teamsheets'!$C$2:$C$98,BJ$1)+MINS_PLAYED('10-11 Teamsheets'!$H$2:$R$106,$A196,'10-11 Teamsheets'!$C$2:$C$106,BJ$1)+MINS_PLAYED('11-12 Teamsheets'!$H$2:$R$119,$A196,'11-12 Teamsheets'!$C$2:$C$119,BJ$1)+MINS_PLAYED('12-13 Teamsheets'!$H$2:$R$126,$A196,'12-13 Teamsheets'!$C$2:$C$126,BJ$1)+MINS_PLAYED('13-14 Teamsheets'!$H$2:$R$132,$A196,'13-14 Teamsheets'!$C$2:$C$132,BJ$1)+MINS_PLAYED('14-15 Teamsheets'!$H$2:$R$136,$A196,'14-15 Teamsheets'!$C$2:$C$136,BJ$1)+MINS_AS_SUB('07-08 Teamsheets'!$S$2:$Z$88,$A196,'07-08 Teamsheets'!$C$2:$C$88,BJ$1)+MINS_AS_SUB('08-09 Teamsheets'!$S$2:$Z$92,$A196,'08-09 Teamsheets'!$C$2:$C$92,BJ$1)+MINS_AS_SUB('09-10 Teamsheets'!$S$2:$Z$98,$A196,'09-10 Teamsheets'!$C$2:$C$98,BJ$1)+MINS_AS_SUB('10-11 Teamsheets'!$S$2:$Z$106,$A196,'10-11 Teamsheets'!$C$2:$C$106,BJ$1)+MINS_AS_SUB('11-12 Teamsheets'!$S$2:$Z$119,$A196,'11-12 Teamsheets'!$C$2:$C$119,BJ$1)+MINS_AS_SUB('12-13 Teamsheets'!$S$2:$Z$126,$A196,'12-13 Teamsheets'!$C$2:$C$126,BJ$1)+MINS_AS_SUB('13-14 Teamsheets'!$S$2:$Z$132,$A196,'13-14 Teamsheets'!$C$2:$C$132,BJ$1)+MINS_AS_SUB('14-15 Teamsheets'!$S$2:$Z$136,$A196,'14-15 Teamsheets'!$C$2:$C$136,BJ$1)</f>
        <v>0</v>
      </c>
      <c r="BO196" s="27" t="str">
        <f>(APPS('07-08 Teamsheets'!$H$2:$R$88,$A196,'07-08 Teamsheets'!$C$2:$C$88,BO$1)+APPS('08-09 Teamsheets'!$H$2:$R$92,$A196,'08-09 Teamsheets'!$C$2:$C$92,BO$1)+APPS('09-10 Teamsheets'!$H$2:$R$98,$A196,'09-10 Teamsheets'!$C$2:$C$98,BO$1)+APPS('10-11 Teamsheets'!$H$2:$R$106,$A196,'10-11 Teamsheets'!$C$2:$C$106,BO$1)+APPS('11-12 Teamsheets'!$H$2:$R$119,$A196,'11-12 Teamsheets'!$C$2:$C$119,BO$1)+APPS('12-13 Teamsheets'!$H$2:$R$126,$A196,'12-13 Teamsheets'!$C$2:$C$126,BO$1)+APPS('13-14 Teamsheets'!$H$2:$R$132,$A196,'13-14 Teamsheets'!$C$2:$C$132,BO$1)+APPS('14-15 Teamsheets'!$H$2:$R$136,$A196,'14-15 Teamsheets'!$C$2:$C$136,BO$1)) &amp; "(" &amp; (SUBS('07-08 Teamsheets'!$S$2:$Z$88,$A196,'07-08 Teamsheets'!$C$2:$C$88,BO$1)+SUBS('08-09 Teamsheets'!$S$2:$Z$92,$A196,'08-09 Teamsheets'!$C$2:$C$92,BO$1)+SUBS('09-10 Teamsheets'!$S$2:$Z$98,$A196,'09-10 Teamsheets'!$C$2:$C$98,BO$1)+SUBS('10-11 Teamsheets'!$S$2:$Z$106,$A196,'10-11 Teamsheets'!$C$2:$C$106,BO$1)+SUBS('11-12 Teamsheets'!$S$2:$Z$119,$A196,'11-12 Teamsheets'!$C$2:$C$119,BO$1)+SUBS('12-13 Teamsheets'!$S$2:$Z$126,$A196,'12-13 Teamsheets'!$C$2:$C$126,BO$1)+SUBS('13-14 Teamsheets'!$S$2:$Z$132,$A196,'13-14 Teamsheets'!$C$2:$C$132,BO$1)+SUBS('14-15 Teamsheets'!$S$2:$Z$136,$A196,'14-15 Teamsheets'!$C$2:$C$136,BO$1)) &amp; ")"</f>
        <v>0(0)</v>
      </c>
      <c r="BP196" s="27" t="str">
        <f>(GOALS('07-08 Teamsheets'!$H$2:$R$88,$A196,'07-08 Teamsheets'!$C$2:$C$88,BO$1)+GOALS('08-09 Teamsheets'!$H$2:$R$92,$A196,'08-09 Teamsheets'!$C$2:$C$92,BO$1)+GOALS('09-10 Teamsheets'!$H$2:$R$98,$A196,'09-10 Teamsheets'!$C$2:$C$98,BO$1)+GOALS('10-11 Teamsheets'!$H$2:$R$106,$A196,'10-11 Teamsheets'!$C$2:$C$106,BO$1)+GOALS('11-12 Teamsheets'!$H$2:$R$119,$A196,'11-12 Teamsheets'!$C$2:$C$119,BO$1)+GOALS('12-13 Teamsheets'!$H$2:$R$126,$A196,'12-13 Teamsheets'!$C$2:$C$126,BO$1)+GOALS('13-14 Teamsheets'!$H$2:$R$132,$A196,'13-14 Teamsheets'!$C$2:$C$132,BO$1)+GOALS('14-15 Teamsheets'!$H$2:$R$136,$A196,'14-15 Teamsheets'!$C$2:$C$136,BO$1)) &amp; "(" &amp; (GOALS('07-08 Teamsheets'!$S$2:$Z$88,$A196,'07-08 Teamsheets'!$C$2:$C$88,BO$1)+GOALS('08-09 Teamsheets'!$S$2:$Z$92,$A196,'08-09 Teamsheets'!$C$2:$C$92,BO$1)+GOALS('09-10 Teamsheets'!$S$2:$Z$98,$A196,'09-10 Teamsheets'!$C$2:$C$98,BO$1)+GOALS('10-11 Teamsheets'!$S$2:$Z$106,$A196,'10-11 Teamsheets'!$C$2:$C$106,BO$1)+GOALS('11-12 Teamsheets'!$S$2:$Z$119,$A196,'11-12 Teamsheets'!$C$2:$C$119,BO$1)+GOALS('12-13 Teamsheets'!$S$2:$Z$126,$A196,'12-13 Teamsheets'!$C$2:$C$126,BO$1)+GOALS('13-14 Teamsheets'!$S$2:$Z$132,$A196,'13-14 Teamsheets'!$C$2:$C$132,BO$1)+GOALS('14-15 Teamsheets'!$S$2:$Z$136,$A196,'14-15 Teamsheets'!$C$2:$C$136,BO$1)) &amp; ")"</f>
        <v>0(0)</v>
      </c>
      <c r="BQ196" s="27">
        <f>Clean_sheet('07-08 Teamsheets'!$C$2:$H$92,$A196,BO$1)+Clean_sheet('08-09 Teamsheets'!$C$2:$H$92,$A196,BO$1)+Clean_sheet('09-10 Teamsheets'!$C$2:$H$98,$A196,BO$1)+Clean_sheet('10-11 Teamsheets'!$C$2:$H$106,$A196,BO$1)+Clean_sheet('11-12 Teamsheets'!$C$2:$H$119,$A196,BO$1)+Clean_sheet('12-13 Teamsheets'!$C$2:$H$126,$A196,BO$1)+Clean_sheet('13-14 Teamsheets'!$C$2:$H$132,$A196,BO$1)+Clean_sheet('14-15 Teamsheets'!$C$2:$H$136,$A196,BO$1)</f>
        <v>0</v>
      </c>
      <c r="BR196" s="27" t="str">
        <f>(CARDS('07-08 Teamsheets'!$H$2:$Z$88,$A196,$CX$2,'07-08 Teamsheets'!$C$2:$C$88,BO$1)+CARDS('08-09 Teamsheets'!$H$2:$Z$92,$A196,$CX$2,'08-09 Teamsheets'!$C$2:$C$92,BO$1)+CARDS('09-10 Teamsheets'!$H$2:$Z$98,$A196,$CX$2,'09-10 Teamsheets'!$C$2:$C$98,BO$1)+CARDS('10-11 Teamsheets'!$H$2:$Z$106,$A196,$CX$2,'10-11 Teamsheets'!$C$2:$C$106,BO$1)+CARDS('11-12 Teamsheets'!$H$2:$Z$119,$A196,$CX$2,'11-12 Teamsheets'!$C$2:$C$119,BO$1)+CARDS('12-13 Teamsheets'!$H$2:$Z$126,$A196,$CX$2,'12-13 Teamsheets'!$C$2:$C$126,BO$1)+CARDS('13-14 Teamsheets'!$H$2:$Z$132,$A196,$CX$2,'13-14 Teamsheets'!$C$2:$C$132,BO$1)+CARDS('14-15 Teamsheets'!$H$2:$Z$136,$A196,$CX$2,'14-15 Teamsheets'!$C$2:$C$136,BO$1)) &amp; "(" &amp; (CARDS('07-08 Teamsheets'!$H$2:$Z$88,$A196,$CX$3,'07-08 Teamsheets'!$C$2:$C$88,BO$1)+CARDS('08-09 Teamsheets'!$H$2:$Z$92,$A196,$CX$3,'08-09 Teamsheets'!$C$2:$C$92,BO$1)+CARDS('09-10 Teamsheets'!$H$2:$Z$98,$A196,$CX$3,'09-10 Teamsheets'!$C$2:$C$98,BO$1)+CARDS('10-11 Teamsheets'!$H$2:$Z$106,$A196,$CX$3,'10-11 Teamsheets'!$C$2:$C$106,BO$1)+CARDS('11-12 Teamsheets'!$H$2:$Z$119,$A196,$CX$3,'11-12 Teamsheets'!$C$2:$C$119,BO$1)+CARDS('12-13 Teamsheets'!$H$2:$Z$126,$A196,$CX$3,'12-13 Teamsheets'!$C$2:$C$126,BO$1)+CARDS('13-14 Teamsheets'!$H$2:$Z$132,$A196,$CX$3,'13-14 Teamsheets'!$C$2:$C$132,BO$1)+CARDS('14-15 Teamsheets'!$H$2:$Z$136,$A196,$CX$3,'14-15 Teamsheets'!$C$2:$C$136,BO$1)) &amp; ")"</f>
        <v>0(0)</v>
      </c>
      <c r="BS196" s="82">
        <f>MINS_PLAYED('07-08 Teamsheets'!$H$2:$R$88,$A196,'07-08 Teamsheets'!$C$2:$C$88,BO$1)+MINS_PLAYED('08-09 Teamsheets'!$H$2:$R$92,$A196,'08-09 Teamsheets'!$C$2:$C$92,BO$1)+MINS_PLAYED('09-10 Teamsheets'!$H$2:$R$98,$A196,'09-10 Teamsheets'!$C$2:$C$98,BO$1)+MINS_PLAYED('10-11 Teamsheets'!$H$2:$R$106,$A196,'10-11 Teamsheets'!$C$2:$C$106,BO$1)+MINS_PLAYED('11-12 Teamsheets'!$H$2:$R$119,$A196,'11-12 Teamsheets'!$C$2:$C$119,BO$1)+MINS_PLAYED('12-13 Teamsheets'!$H$2:$R$126,$A196,'12-13 Teamsheets'!$C$2:$C$126,BO$1)+MINS_PLAYED('13-14 Teamsheets'!$H$2:$R$132,$A196,'13-14 Teamsheets'!$C$2:$C$132,BO$1)+MINS_PLAYED('14-15 Teamsheets'!$H$2:$R$136,$A196,'14-15 Teamsheets'!$C$2:$C$136,BO$1)+MINS_AS_SUB('07-08 Teamsheets'!$S$2:$Z$88,$A196,'07-08 Teamsheets'!$C$2:$C$88,BO$1)+MINS_AS_SUB('08-09 Teamsheets'!$S$2:$Z$92,$A196,'08-09 Teamsheets'!$C$2:$C$92,BO$1)+MINS_AS_SUB('09-10 Teamsheets'!$S$2:$Z$98,$A196,'09-10 Teamsheets'!$C$2:$C$98,BO$1)+MINS_AS_SUB('10-11 Teamsheets'!$S$2:$Z$106,$A196,'10-11 Teamsheets'!$C$2:$C$106,BO$1)+MINS_AS_SUB('11-12 Teamsheets'!$S$2:$Z$119,$A196,'11-12 Teamsheets'!$C$2:$C$119,BO$1)+MINS_AS_SUB('12-13 Teamsheets'!$S$2:$Z$126,$A196,'12-13 Teamsheets'!$C$2:$C$126,BO$1)+MINS_AS_SUB('13-14 Teamsheets'!$S$2:$Z$132,$A196,'13-14 Teamsheets'!$C$2:$C$132,BO$1)+MINS_AS_SUB('14-15 Teamsheets'!$S$2:$Z$136,$A196,'14-15 Teamsheets'!$C$2:$C$136,BO$1)</f>
        <v>0</v>
      </c>
      <c r="BT196" s="71">
        <f>APPS('05-06 Teamsheets'!$H$2:$R$71,$A196,'05-06 Teamsheets'!$C$2:$C$71,B$1)+SUBS('05-06 Teamsheets'!$S$2:$W$71,$A196,'05-06 Teamsheets'!$C$2:$C$71,B$1)+APPS('06-07 Teamsheets'!$H$2:$R$83,$A196,'06-07 Teamsheets'!$C$2:$C$83,G$1)+SUBS('06-07 Teamsheets'!$S$2:$Z$83,$A196,'06-07 Teamsheets'!$C$2:$C$83,G$1)+APPS('07-08 Teamsheets'!$H$2:$R$88,$A196,'07-08 Teamsheets'!$C$2:$C$88,L$1)+SUBS('07-08 Teamsheets'!$S$2:$Z$88,$A196,'07-08 Teamsheets'!$C$2:$C$88,L$1)+APPS('08-09 Teamsheets'!$H$2:$R$92,$A196,'08-09 Teamsheets'!$C$2:$C$92,Q$1)+SUBS('08-09 Teamsheets'!$S$2:$Z$92,$A196,'08-09 Teamsheets'!$C$2:$C$92,Q$1)+APPS('09-10 Teamsheets'!$H$2:$R$98,$A196,'09-10 Teamsheets'!$C$2:$C$98,Q$1)+SUBS('09-10 Teamsheets'!$S$2:$Z$98,$A196,'09-10 Teamsheets'!$C$2:$C$98,Q$1)+APPS('10-11 Teamsheets'!$H$2:$R$107,$A196,'10-11 Teamsheets'!$C$2:$C$107,Q$1)+SUBS('10-11 Teamsheets'!$S$2:$Z$107,$A196,'10-11 Teamsheets'!$C$2:$C$107,Q$1)+APPS('11-12 Teamsheets'!$H$2:$R$119,$A196,'11-12 Teamsheets'!$C$2:$C$119,Q$1)+SUBS('11-12 Teamsheets'!$S$2:$Z$119,$A196,'11-12 Teamsheets'!$C$2:$C$119,Q$1)+APPS('12-13 Teamsheets'!$H$2:$R$126,$A196,'12-13 Teamsheets'!$C$2:$C$126,Q$1)+SUBS('12-13 Teamsheets'!$S$2:$Z$126,$A196,'12-13 Teamsheets'!$C$2:$C$126,Q$1)+APPS('13-14 Teamsheets'!$H$2:$R$132,$A196,'13-14 Teamsheets'!$C$2:$C$132,Q$1)+SUBS('13-14 Teamsheets'!$S$2:$Z$132,$A196,'13-14 Teamsheets'!$C$2:$C$132,Q$1)+APPS('14-15 Teamsheets'!$H$2:$R$136,$A196,'14-15 Teamsheets'!$C$2:$C$136,Q$1)+SUBS('14-15 Teamsheets'!$S$2:$Z$136,$A196,'14-15 Teamsheets'!$C$2:$C$136,Q$1)</f>
        <v>3</v>
      </c>
      <c r="BU196" s="132">
        <v>0</v>
      </c>
      <c r="BV196" s="27">
        <f>APPS('07-08 Teamsheets'!$H$2:$R$88,$A196,'07-08 Teamsheets'!$C$2:$C$88,AZ$1)+SUBS('07-08 Teamsheets'!$S$2:$Z$88,$A196,'07-08 Teamsheets'!$C$2:$C$88,AZ$1)+APPS('11-12 Teamsheets'!$H$2:$R$119,$A196,'11-12 Teamsheets'!$C$2:$C$119,AZ$1)+SUBS('11-12 Teamsheets'!$S$2:$Z$119,$A196,'11-12 Teamsheets'!$C$2:$C$119,AZ$1)+APPS('12-13 Teamsheets'!$H$2:$R$126,$A196,'12-13 Teamsheets'!$C$2:$C$126,AZ$1)+SUBS('12-13 Teamsheets'!$S$2:$Z$126,$A196,'12-13 Teamsheets'!$C$2:$C$126,AZ$1)+APPS('13-14 Teamsheets'!$H$2:$R$132,$A196,'13-14 Teamsheets'!$C$2:$C$132,AZ$1)+SUBS('13-14 Teamsheets'!$S$2:$Z$132,$A196,'13-14 Teamsheets'!$C$2:$C$132,AZ$1)+APPS('14-15 Teamsheets'!$H$2:$R$136,$A196,'14-15 Teamsheets'!$C$2:$C$136,AZ$1)+SUBS('14-15 Teamsheets'!$S$2:$Z$136,$A196,'14-15 Teamsheets'!$C$2:$C$136,AZ$1)+APPS('08-09 Teamsheets'!$H$2:$R$92,$A196,'08-09 Teamsheets'!$C$2:$C$92,BE$1)+APPS('09-10 Teamsheets'!$H$2:$R$98,$A196,'09-10 Teamsheets'!$C$2:$C$98,BE$1)+SUBS('08-09 Teamsheets'!$S$2:$Z$92,$A196,'08-09 Teamsheets'!$C$2:$C$92,BE$1)+SUBS('09-10 Teamsheets'!$S$2:$Z$98,$A196,'09-10 Teamsheets'!$C$2:$C$98,BE$1)+APPS('10-11 Teamsheets'!$H$2:$R$107,$A196,'10-11 Teamsheets'!$C$2:$C$107,BE$1)+SUBS('10-11 Teamsheets'!$S$2:$Z$107,$A196,'10-11 Teamsheets'!$C$2:$C$107,BE$1)+APPS('11-12 Teamsheets'!$H$2:$R$119,$A196,'11-12 Teamsheets'!$C$2:$C$119,BE$1)+SUBS('11-12 Teamsheets'!$S$2:$Z$119,$A196,'11-12 Teamsheets'!$C$2:$C$119,BE$1)+APPS('12-13 Teamsheets'!$H$2:$R$126,$A196,'12-13 Teamsheets'!$C$2:$C$126,BE$1)+SUBS('12-13 Teamsheets'!$S$2:$Z$126,$A196,'12-13 Teamsheets'!$C$2:$C$126,BE$1)+APPS('13-14 Teamsheets'!$H$2:$R$132,$A196,'13-14 Teamsheets'!$C$2:$C$132,BE$1)+SUBS('13-14 Teamsheets'!$S$2:$Z$132,$A196,'13-14 Teamsheets'!$C$2:$C$132,BE$1)+APPS('14-15 Teamsheets'!$H$2:$R$136,$A196,'14-15 Teamsheets'!$C$2:$C$136,BE$1)+SUBS('14-15 Teamsheets'!$S$2:$Z$136,$A196,'14-15 Teamsheets'!$C$2:$C$136,BE$1)</f>
        <v>0</v>
      </c>
      <c r="BW196" s="27">
        <f>APPS('07-08 Teamsheets'!$H$2:$R$88,$A196,'07-08 Teamsheets'!$C$2:$C$88,BJ$1)+APPS('08-09 Teamsheets'!$H$2:$R$92,$A196,'08-09 Teamsheets'!$C$2:$C$92,BJ$1)+APPS('09-10 Teamsheets'!$H$2:$R$98,$A196,'09-10 Teamsheets'!$C$2:$C$98,BJ$1)+SUBS('07-08 Teamsheets'!$S$2:$Z$88,$A196,'07-08 Teamsheets'!$C$2:$C$88,BJ$1)+SUBS('08-09 Teamsheets'!$S$2:$Z$92,$A196,'08-09 Teamsheets'!$C$2:$C$92,BJ$1)+SUBS('09-10 Teamsheets'!$S$2:$Z$98,$A196,'09-10 Teamsheets'!$C$2:$C$98,BJ$1)+APPS('10-11 Teamsheets'!$H$2:$R$107,$A196,'10-11 Teamsheets'!$C$2:$C$107,BJ$1)+SUBS('10-11 Teamsheets'!$S$2:$Z$107,$A196,'10-11 Teamsheets'!$C$2:$C$107,BJ$1)+APPS('11-12 Teamsheets'!$H$2:$R$119,$A196,'11-12 Teamsheets'!$C$2:$C$119,BJ$1)+SUBS('11-12 Teamsheets'!$S$2:$Z$111,$A196,'11-12 Teamsheets'!$C$2:$C$119,BJ$1)+APPS('12-13 Teamsheets'!$H$2:$R$126,$A196,'12-13 Teamsheets'!$C$2:$C$126,BJ$1)+SUBS('12-13 Teamsheets'!$S$2:$Z$118,$A196,'12-13 Teamsheets'!$C$2:$C$126,BJ$1)+APPS('13-14 Teamsheets'!$H$2:$R$132,$A196,'13-14 Teamsheets'!$C$2:$C$132,BJ$1)+SUBS('13-14 Teamsheets'!$S$2:$Z$124,$A196,'13-14 Teamsheets'!$C$2:$C$132,BJ$1)+APPS('14-15 Teamsheets'!$H$2:$R$136,$A196,'14-15 Teamsheets'!$C$2:$C$136,BJ$1)+SUBS('14-15 Teamsheets'!$S$2:$Z$128,$A196,'14-15 Teamsheets'!$C$2:$C$136,BJ$1)</f>
        <v>0</v>
      </c>
      <c r="BX196" s="27">
        <f>APPS('07-08 Teamsheets'!$H$2:$R$88,$A196,'07-08 Teamsheets'!$C$2:$C$88,BO$1)+APPS('08-09 Teamsheets'!$H$2:$R$92,$A196,'08-09 Teamsheets'!$C$2:$C$92,BO$1)+APPS('09-10 Teamsheets'!$H$2:$R$98,$A196,'09-10 Teamsheets'!$C$2:$C$98,BO$1)+SUBS('07-08 Teamsheets'!$S$2:$Z$88,$A196,'07-08 Teamsheets'!$C$2:$C$88,BO$1)+SUBS('08-09 Teamsheets'!$S$2:$Z$92,$A196,'08-09 Teamsheets'!$C$2:$C$92,BO$1)+SUBS('09-10 Teamsheets'!$S$2:$Z$98,$A196,'09-10 Teamsheets'!$C$2:$C$98,BO$1)+APPS('10-11 Teamsheets'!$H$2:$R$107,$A196,'10-11 Teamsheets'!$C$2:$C$107,BO$1)+SUBS('10-11 Teamsheets'!$S$2:$Z$107,$A196,'10-11 Teamsheets'!$C$2:$C$107,BO$1)+APPS('11-12 Teamsheets'!$H$2:$R$119,$A196,'11-12 Teamsheets'!$C$2:$C$119,BO$1)+SUBS('11-12 Teamsheets'!$S$2:$Z$119,$A196,'11-12 Teamsheets'!$C$2:$C$119,BO$1)+APPS('12-13 Teamsheets'!$H$2:$R$126,$A196,'12-13 Teamsheets'!$C$2:$C$126,BO$1)+SUBS('12-13 Teamsheets'!$S$2:$Z$126,$A196,'12-13 Teamsheets'!$C$2:$C$126,BO$1)+APPS('13-14 Teamsheets'!$H$2:$R$132,$A196,'13-14 Teamsheets'!$C$2:$C$132,BO$1)+SUBS('13-14 Teamsheets'!$S$2:$Z$132,$A196,'13-14 Teamsheets'!$C$2:$C$132,BO$1)+APPS('14-15 Teamsheets'!$H$2:$R$136,$A196,'14-15 Teamsheets'!$C$2:$C$136,BO$1)+SUBS('14-15 Teamsheets'!$S$2:$Z$136,$A196,'14-15 Teamsheets'!$C$2:$C$136,BO$1)</f>
        <v>0</v>
      </c>
      <c r="BY196" s="28">
        <f t="shared" si="55"/>
        <v>0</v>
      </c>
      <c r="BZ196" s="27" t="str">
        <f>(APPS('05-06 Teamsheets'!$H$2:$R$71,$A196) + APPS('06-07 Teamsheets'!$H$2:$R$83,$A196) +APPS('07-08 Teamsheets'!$H$2:$R$88,$A196) + APPS('08-09 Teamsheets'!$H$2:$R$92,$A196)+APPS('09-10 Teamsheets'!$H$2:$R$98,$A196)+APPS('10-11 Teamsheets'!$H$2:$R$107,$A196)+APPS('11-12 Teamsheets'!$H$2:$R$119,$A196)+APPS('12-13 Teamsheets'!$H$2:$R$126,$A196)+APPS('13-14 Teamsheets'!$H$2:$R$132,$A196)+APPS('14-15 Teamsheets'!$H$2:$R$136,$A196)) &amp; "(" &amp; (SUBS('05-06 Teamsheets'!$S$2:$W$71,$A196)+SUBS('06-07 Teamsheets'!$S$2:$Z$83,$A196)+SUBS('07-08 Teamsheets'!$S$2:$Z$88,$A196) +SUBS('08-09 Teamsheets'!$S$2:$Z$92,$A196)+SUBS('09-10 Teamsheets'!$S$2:$Z$98,$A196)+SUBS('10-11 Teamsheets'!$S$2:$Z$107,$A196)+SUBS('11-12 Teamsheets'!$S$2:$Z$119,$A196)+SUBS('12-13 Teamsheets'!$S$2:$Z$126,$A196)+SUBS('13-14 Teamsheets'!$S$2:$Z$132,$A196)+SUBS('14-15 Teamsheets'!$S$2:$Z$136,$A196)) &amp; ")"</f>
        <v>3(0)</v>
      </c>
      <c r="CA196" s="28">
        <f t="shared" si="56"/>
        <v>3</v>
      </c>
      <c r="CB196" s="71">
        <f>GOALS('05-06 Teamsheets'!$H$2:$W$71,$A196,'05-06 Teamsheets'!$C$2:$C$71,B$1)+GOALS('06-07 Teamsheets'!$H$2:$Z$83,$A196,'06-07 Teamsheets'!$C$2:$C$83,G$1)+GOALS('07-08 Teamsheets'!$H$2:$Z$88,$A196,'07-08 Teamsheets'!$C$2:$C$88,L$1)+GOALS('08-09 Teamsheets'!$H$2:$Z$92,$A196,'08-09 Teamsheets'!$C$2:$C$92,Q$1)+GOALS('09-10 Teamsheets'!$H$2:$Z$98,$A196,'09-10 Teamsheets'!$C$2:$C$98,Q$1)+GOALS('10-11 Teamsheets'!$H$2:$Z$107,$A196,'10-11 Teamsheets'!$C$2:$C$107,Q$1)+GOALS('11-12 Teamsheets'!$H$2:$Z$119,$A196,'11-12 Teamsheets'!$C$2:$C$119,Q$1)+GOALS('12-13 Teamsheets'!$H$2:$Z$126,$A196,'12-13 Teamsheets'!$C$2:$C$126,Q$1)+GOALS('13-14 Teamsheets'!$H$2:$Z$132,$A196,'13-14 Teamsheets'!$C$2:$C$132,Q$1)+GOALS('14-15 Teamsheets'!$H$2:$Z$136,$A196,'14-15 Teamsheets'!$C$2:$C$136,Q$1)</f>
        <v>0</v>
      </c>
      <c r="CC196" s="27">
        <f>GOALS('05-06 Teamsheets'!$H$2:$W$71,$A196,'05-06 Teamsheets'!$C$2:$C$71,V$1)+GOALS('05-06 Teamsheets'!$H$2:$W$71,$A196,'05-06 Teamsheets'!$C$2:$C$71,AA$1)+GOALS('06-07 Teamsheets'!$H$2:$Z$83,$A196,'06-07 Teamsheets'!$C$2:$C$83,AF$1)+GOALS('06-07 Teamsheets'!$H$2:$Z$83,$A196,'06-07 Teamsheets'!$C$2:$C$83,AK$1)+GOALS('07-08 Teamsheets'!$H$2:$Z$88,$A196,'07-08 Teamsheets'!$C$2:$C$88,AP$1)+GOALS('07-08 Teamsheets'!$H$2:$Z$88,$A196,'07-08 Teamsheets'!$C$2:$C$88,AU$1)+GOALS('07-08 Teamsheets'!$H$2:$Z$88,$A196,'07-08 Teamsheets'!$C$2:$C$88,AZ$1)+GOALS('11-12 Teamsheets'!$H$2:$Z$119,$A196,'11-12 Teamsheets'!$C$2:$C$119,AZ$1)+GOALS('12-13 Teamsheets'!$H$2:$Z$120,$A196,'12-13 Teamsheets'!$C$2:$C$120,AZ$1)+GOALS('13-14 Teamsheets'!$H$2:$Z$126,$A196,'13-14 Teamsheets'!$C$2:$C$126,AZ$1)+GOALS('14-15 Teamsheets'!$H$2:$Z$130,$A196,'14-15 Teamsheets'!$C$2:$C$130,AZ$1)+GOALS('08-09 Teamsheets'!$H$2:$Z$92,$A196,'08-09 Teamsheets'!$C$2:$C$92,BE$1)+GOALS('09-10 Teamsheets'!$H$2:$Z$98,$A196,'09-10 Teamsheets'!$C$2:$C$98,BE$1)+GOALS('10-11 Teamsheets'!$H$2:$Z$107,$A196,'10-11 Teamsheets'!$C$2:$C$107,BE$1)+GOALS('11-12 Teamsheets'!$H$2:$Z$119,$A196,'11-12 Teamsheets'!$C$2:$C$119,BE$1)+GOALS('12-13 Teamsheets'!$H$2:$Z$126,$A196,'12-13 Teamsheets'!$C$2:$C$126,BE$1)+GOALS('13-14 Teamsheets'!$H$2:$Z$132,$A196,'13-14 Teamsheets'!$C$2:$C$132,BE$1)+GOALS('14-15 Teamsheets'!$H$2:$Z$136,$A196,'14-15 Teamsheets'!$C$2:$C$136,BE$1)</f>
        <v>0</v>
      </c>
      <c r="CD196" s="27">
        <f>GOALS('07-08 Teamsheets'!$H$2:$Z$88,$A196,'07-08 Teamsheets'!$C$2:$C$88,BJ$1)
+GOALS('08-09 Teamsheets'!$H$2:$Z$92,$A196,'08-09 Teamsheets'!$C$2:$C$92,BJ$1)
+GOALS('09-10 Teamsheets'!$H$2:$Z$98,$A196,'09-10 Teamsheets'!$C$2:$C$98,BJ$1)
+GOALS('10-11 Teamsheets'!$H$2:$Z$107,$A196,'10-11 Teamsheets'!$C$2:$C$107,BJ$1)
+GOALS('11-12 Teamsheets'!$H$2:$Z$119,$A196,'11-12 Teamsheets'!$C$2:$C$119,BJ$1)
+GOALS('12-13 Teamsheets'!$H$2:$Z$124,$A196,'12-13 Teamsheets'!$C$2:$C$124,BJ$1)+GOALS('13-14 Teamsheets'!$H$2:$Z$130,$A196,'13-14 Teamsheets'!$C$2:$C$130,BJ$1)+GOALS('14-15 Teamsheets'!$H$2:$Z$134,$A196,'14-15 Teamsheets'!$C$2:$C$134,BJ$1)
+GOALS('07-08 Teamsheets'!$H$2:$Z$88,$A196,'07-08 Teamsheets'!$C$2:$C$88,BO$1)
+GOALS('08-09 Teamsheets'!$H$2:$Z$92,$A196,'08-09 Teamsheets'!$C$2:$C$92,BO$1)
+GOALS('09-10 Teamsheets'!$H$2:$Z$98,$A196,'09-10 Teamsheets'!$C$2:$C$98,BO$1)
+GOALS('10-11 Teamsheets'!$H$2:$Z$107,$A196,'10-11 Teamsheets'!$C$2:$C$107,BO$1)
+GOALS('11-12 Teamsheets'!$H$2:$Z$119,$A196,'11-12 Teamsheets'!$C$2:$C$119,BO$1)
+GOALS('12-13 Teamsheets'!$H$2:$Z$126,$A196,'12-13 Teamsheets'!$C$2:$C$126,BO$1)+GOALS('13-14 Teamsheets'!$H$2:$Z$132,$A196,'13-14 Teamsheets'!$C$2:$C$132,BO$1)+GOALS('14-15 Teamsheets'!$H$2:$Z$136,$A196,'14-15 Teamsheets'!$C$2:$C$136,BO$1)</f>
        <v>0</v>
      </c>
      <c r="CE196" s="28">
        <f t="shared" si="57"/>
        <v>0</v>
      </c>
      <c r="CF196" s="27" t="str">
        <f>(GOALS('05-06 Teamsheets'!$H$2:$R$71,$A196) +GOALS('06-07 Teamsheets'!$H$2:$R$83,$A196) +  GOALS('07-08 Teamsheets'!$H$2:$R$88,$A196) + GOALS('08-09 Teamsheets'!$H$2:$R$92,$A196)+GOALS('09-10 Teamsheets'!$H$2:$R$98,$A196)+GOALS('10-11 Teamsheets'!$H$2:$R$107,$A196)+GOALS('11-12 Teamsheets'!$H$2:$R$119,$A196)+GOALS('12-13 Teamsheets'!$H$2:$R$126,$A196)+GOALS('13-14 Teamsheets'!$H$2:$R$132,$A196)+GOALS('14-15 Teamsheets'!$H$2:$R$136,$A196)) &amp; "(" &amp; (GOALS('05-06 Teamsheets'!$S$2:$W$71,$A196)+GOALS('06-07 Teamsheets'!$S$2:$Z$83,$A196)+GOALS('07-08 Teamsheets'!$S$2:$Z$88,$A196)+GOALS('08-09 Teamsheets'!$S$2:$Z$92,$A196)+GOALS('09-10 Teamsheets'!$S$2:$Z$98,$A196)+GOALS('10-11 Teamsheets'!$S$2:$Z$107,$A196)+GOALS('11-12 Teamsheets'!$S$2:$Z$119,$A196)+GOALS('12-13 Teamsheets'!$S$2:$Z$126,$A196)+GOALS('13-14 Teamsheets'!$S$2:$Z$132,$A196)+GOALS('14-15 Teamsheets'!$S$2:$Z$136,$A196)) &amp; ")"</f>
        <v>0(0)</v>
      </c>
      <c r="CG196" s="28">
        <f t="shared" si="58"/>
        <v>0</v>
      </c>
      <c r="CH196" s="71">
        <f t="shared" si="60"/>
        <v>2</v>
      </c>
      <c r="CI196" s="83">
        <f t="shared" si="61"/>
        <v>0</v>
      </c>
      <c r="CJ196" s="77">
        <f t="shared" si="62"/>
        <v>2</v>
      </c>
      <c r="CK196" s="74" t="str">
        <f>(CARDS('05-06 Teamsheets'!$H$2:$W$71,$A196,$CX$2)+CARDS('06-07 Teamsheets'!$H$2:$Z$83,$A196,$CX$2)+CARDS('07-08 Teamsheets'!$H$2:$Z$88,$A196,$CX$2)+CARDS('08-09 Teamsheets'!$H$2:$Z$92,$A196,$CX$2)+CARDS('09-10 Teamsheets'!$H$2:$Z$98,$A196,$CX$2)+CARDS('10-11 Teamsheets'!$H$2:$Z$107,$A196,$CX$2)+CARDS('11-12 Teamsheets'!$H$2:$Z$119,$A196,$CX$2)+CARDS('12-13 Teamsheets'!$H$2:$Z$126,$A196,$CX$2)+CARDS('13-14 Teamsheets'!$H$2:$Z$130,$A196,$CX$2)) &amp; "(" &amp; (CARDS('05-06 Teamsheets'!$H$2:$W$71,$A196,$CX$3)+CARDS('06-07 Teamsheets'!$H$2:$Z$83,$A196,$CX$3)+CARDS('07-08 Teamsheets'!$H$2:$Z$88,$A196,$CX$3)+CARDS('08-09 Teamsheets'!$H$2:$Z$92,$A196,$CX$3)+CARDS('09-10 Teamsheets'!$H$2:$Z$98,$A196,$CX$3)+CARDS('10-11 Teamsheets'!$H$2:$Z$107,$A196,$CX$3)+CARDS('11-12 Teamsheets'!$H$2:$Z$119,$A196,$CX$3)+CARDS('13-14 Teamsheets'!$H$2:$Z$130,$A196,$CX$3)) &amp; ")"</f>
        <v>0(0)</v>
      </c>
      <c r="CL196" s="28">
        <f>SUM(F196,K196,P196,U196)</f>
        <v>270</v>
      </c>
      <c r="CM196" s="28">
        <f>SUM(Z196,AE196,AJ196,AO196,AT196,BI196,AY196,BN196,BS196,BD196)</f>
        <v>0</v>
      </c>
      <c r="CN196" s="77">
        <f>SUM(CL196:CM196)</f>
        <v>270</v>
      </c>
      <c r="CO196" s="28">
        <f>IF(AND(CN196&lt;&gt;0, CA196&lt;&gt;0),CN196/CA196,0)</f>
        <v>90</v>
      </c>
      <c r="CP196" s="28">
        <f>IF(CG196&lt;&gt;0,CG196/CA196,0)</f>
        <v>0</v>
      </c>
      <c r="CQ196" s="77">
        <f>IF(CG196&lt;&gt;0,CN196/CG196,0)</f>
        <v>0</v>
      </c>
      <c r="CS196" s="71">
        <f t="shared" si="66"/>
        <v>148</v>
      </c>
      <c r="CT196" s="83">
        <f t="shared" si="67"/>
        <v>128</v>
      </c>
      <c r="CU196" s="77">
        <f t="shared" si="68"/>
        <v>101</v>
      </c>
      <c r="CW196"/>
      <c r="CX196" s="30"/>
    </row>
    <row r="197" spans="1:102" x14ac:dyDescent="0.2">
      <c r="A197" s="25" t="s">
        <v>2116</v>
      </c>
      <c r="B197" s="27" t="s">
        <v>1635</v>
      </c>
      <c r="C197" s="27" t="s">
        <v>1635</v>
      </c>
      <c r="D197" s="27">
        <v>0</v>
      </c>
      <c r="E197" s="27" t="s">
        <v>1635</v>
      </c>
      <c r="F197" s="82">
        <v>0</v>
      </c>
      <c r="G197" s="27" t="s">
        <v>1635</v>
      </c>
      <c r="H197" s="27" t="s">
        <v>1635</v>
      </c>
      <c r="I197" s="27">
        <v>0</v>
      </c>
      <c r="J197" s="27" t="s">
        <v>1635</v>
      </c>
      <c r="K197" s="82">
        <v>0</v>
      </c>
      <c r="L197" s="27" t="s">
        <v>1635</v>
      </c>
      <c r="M197" s="27" t="s">
        <v>1635</v>
      </c>
      <c r="N197" s="27">
        <v>0</v>
      </c>
      <c r="O197" s="27" t="s">
        <v>1635</v>
      </c>
      <c r="P197" s="82">
        <v>0</v>
      </c>
      <c r="Q197" s="27" t="str">
        <f>(APPS('08-09 Teamsheets'!$H$2:$R$92,$A197,'08-09 Teamsheets'!$C$2:$C$92,Q$1)+APPS('09-10 Teamsheets'!$H$2:$R$98,$A197,'09-10 Teamsheets'!$C$2:$C$98,Q$1)+APPS('10-11 Teamsheets'!$H$2:$R$107,$A197,'10-11 Teamsheets'!$C$2:$C$107,Q$1)+APPS('11-12 Teamsheets'!$H$2:$R$119,$A197,'11-12 Teamsheets'!$C$2:$C$119,Q$1)+APPS('12-13 Teamsheets'!$H$2:$R$126,$A197,'12-13 Teamsheets'!$C$2:$C$126,Q$1)+APPS('13-14 Teamsheets'!$H$2:$R$132,$A197,'13-14 Teamsheets'!$C$2:$C$132,Q$1)+APPS('14-15 Teamsheets'!$H$2:$R$136,$A197,'14-15 Teamsheets'!$C$2:$C$136,Q$1)) &amp; "(" &amp; (SUBS('08-09 Teamsheets'!$S$2:$Z$92,$A197,'08-09 Teamsheets'!$C$2:$C$92,Q$1)+SUBS('09-10 Teamsheets'!$S$2:$Z$98,$A197,'09-10 Teamsheets'!$C$2:$C$98,Q$1)+SUBS('10-11 Teamsheets'!$S$2:$Z$107,$A197,'10-11 Teamsheets'!$C$2:$C$107,Q$1)+SUBS('11-12 Teamsheets'!$S$2:$Z$119,$A197,'11-12 Teamsheets'!$C$2:$C$119,Q$1)+SUBS('12-13 Teamsheets'!$S$2:$Z$126,$A197,'12-13 Teamsheets'!$C$2:$C$126,Q$1)+SUBS('13-14 Teamsheets'!$S$2:$Z$132,$A197,'13-14 Teamsheets'!$C$2:$C$132,Q$1)+SUBS('14-15 Teamsheets'!$S$2:$Z$136,$A197,'14-15 Teamsheets'!$C$2:$C$136,Q$1)) &amp; ")"</f>
        <v>9(21)</v>
      </c>
      <c r="R197" s="27" t="str">
        <f>(GOALS('08-09 Teamsheets'!$H$2:$R$92,$A197,'08-09 Teamsheets'!$C$2:$C$92,Q$1)+GOALS('09-10 Teamsheets'!$H$2:$R$98,$A197,'09-10 Teamsheets'!$C$2:$C$98,Q$1)+GOALS('10-11 Teamsheets'!$H$2:$R$107,$A197,'10-11 Teamsheets'!$C$2:$C$107,Q$1)+GOALS('11-12 Teamsheets'!$H$2:$R$119,$A197,'11-12 Teamsheets'!$C$2:$C$119,Q$1)+GOALS('12-13 Teamsheets'!$H$2:$R$126,$A197,'12-13 Teamsheets'!$C$2:$C$126,Q$1)+GOALS('13-14 Teamsheets'!$H$2:$R$132,$A197,'13-14 Teamsheets'!$C$2:$C$132,Q$1)+GOALS('14-15 Teamsheets'!$H$2:$R$136,$A197,'14-15 Teamsheets'!$C$2:$C$136,Q$1)) &amp; "(" &amp; (GOALS('08-09 Teamsheets'!$S$2:$Z$92,$A197,'08-09 Teamsheets'!$C$2:$C$92,Q$1)+GOALS('09-10 Teamsheets'!$S$2:$Z$98,$A197,'09-10 Teamsheets'!$C$2:$C$98,Q$1)+GOALS('10-11 Teamsheets'!$S$2:$Z$107,$A197,'10-11 Teamsheets'!$C$2:$C$107,Q$1)+GOALS('11-12 Teamsheets'!$S$2:$Z$119,$A197,'11-12 Teamsheets'!$C$2:$C$119,Q$1)+GOALS('12-13 Teamsheets'!$S$2:$Z$126,$A197,'12-13 Teamsheets'!$C$2:$C$126,Q$1)+GOALS('13-14 Teamsheets'!$S$2:$Z$132,$A197,'13-14 Teamsheets'!$C$2:$C$132,Q$1)+GOALS('14-15 Teamsheets'!$S$2:$Z$136,$A197,'14-15 Teamsheets'!$C$2:$C$136,Q$1)) &amp; ")"</f>
        <v>1(1)</v>
      </c>
      <c r="S197" s="27">
        <f>Clean_sheet('08-09 Teamsheets'!$C$2:$H$92,$A197,Q$1)+Clean_sheet('09-10 Teamsheets'!$C$2:$H$98,$A197,Q$1)+Clean_sheet('10-11 Teamsheets'!$C$2:$H$107,$A197,Q$1)+Clean_sheet('11-12 Teamsheets'!$C$2:$H$119,$A197,Q$1)+Clean_sheet('12-13 Teamsheets'!$C$2:$H$126,$A197,Q$1)+Clean_sheet('13-14 Teamsheets'!$C$2:$H$132,$A197,Q$1)+Clean_sheet('14-15 Teamsheets'!$C$2:$H$136,$A197,Q$1)</f>
        <v>0</v>
      </c>
      <c r="T197" s="27" t="str">
        <f>(CARDS('08-09 Teamsheets'!$H$2:$Z$92,$A197,$CX$2,'08-09 Teamsheets'!$C$2:$C$92,Q$1)+CARDS('09-10 Teamsheets'!$H$2:$Z$98,$A197,$CX$2,'09-10 Teamsheets'!$C$2:$C$98,Q$1)+CARDS('10-11 Teamsheets'!$H$2:$Z$107,$A197,$CX$2,'10-11 Teamsheets'!$C$2:$C$107,Q$1)+CARDS('11-12 Teamsheets'!$H$2:$Z$119,$A197,$CX$2,'11-12 Teamsheets'!$C$2:$C$119,Q$1)+CARDS('12-13 Teamsheets'!$H$2:$Z$126,$A197,$CX$2,'12-13 Teamsheets'!$C$2:$C$126,Q$1)+CARDS('13-14 Teamsheets'!$H$2:$Z$132,$A197,$CX$2,'13-14 Teamsheets'!$C$2:$C$132,Q$1)+CARDS('14-15 Teamsheets'!$H$2:$Z$136,$A197,$CX$2,'14-15 Teamsheets'!$C$2:$C$136,Q$1)) &amp; "(" &amp; (CARDS('08-09 Teamsheets'!$H$2:$Z$92,$A197,$CX$3,'08-09 Teamsheets'!$C$2:$C$92,Q$1)+CARDS('09-10 Teamsheets'!$H$2:$Z$98,$A197,$CX$3,'09-10 Teamsheets'!$C$2:$C$98,Q$1)+CARDS('10-11 Teamsheets'!$H$2:$Z$107,$A197,$CX$3,'10-11 Teamsheets'!$C$2:$C$107,Q$1)+CARDS('11-12 Teamsheets'!$H$2:$Z$119,$A197,$CX$3,'11-12 Teamsheets'!$C$2:$C$119,Q$1)+CARDS('12-13 Teamsheets'!$H$2:$Z$126,$A197,$CX$3,'12-13 Teamsheets'!$C$2:$C$126,Q$1)+CARDS('13-14 Teamsheets'!$H$2:$Z$132,$A197,$CX$3,'13-14 Teamsheets'!$C$2:$C$132,Q$1)+CARDS('14-15 Teamsheets'!$H$2:$Z$136,$A197,$CX$3,'14-15 Teamsheets'!$C$2:$C$136,Q$1)) &amp; ")"</f>
        <v>3(0)</v>
      </c>
      <c r="U197" s="82">
        <f>MINS_PLAYED('08-09 Teamsheets'!$H$2:$R$92,$A197,'08-09 Teamsheets'!$C$2:$C$92,Q$1)+MINS_PLAYED('09-10 Teamsheets'!$H$2:$R$98,$A197,'09-10 Teamsheets'!$C$2:$C$98,Q$1)+ MINS_AS_SUB('08-09 Teamsheets'!$S$2:$Z$92,$A197,'08-09 Teamsheets'!$C$2:$C$92,Q$1)+ MINS_AS_SUB('09-10 Teamsheets'!$S$2:$Z$98,$A197,'09-10 Teamsheets'!$C$2:$C$98,Q$1)+MINS_PLAYED('10-11 Teamsheets'!$H$2:$R$107,$A197,'10-11 Teamsheets'!$C$2:$C$107,Q$1)+MINS_AS_SUB('10-11 Teamsheets'!$S$2:$Z$107,$A197,'10-11 Teamsheets'!$C$2:$C$107,Q$1)+MINS_PLAYED('11-12 Teamsheets'!$H$2:$R$119,$A197,'11-12 Teamsheets'!$C$2:$C$119,Q$1)+MINS_AS_SUB('11-12 Teamsheets'!$S$2:$Z$119,$A197,'11-12 Teamsheets'!$C$2:$C$119,Q$1)+MINS_PLAYED('12-13 Teamsheets'!$H$2:$R$126,$A197,'12-13 Teamsheets'!$C$2:$C$126,Q$1)+MINS_AS_SUB('12-13 Teamsheets'!$S$2:$Z$126,$A197,'12-13 Teamsheets'!$C$2:$C$126,Q$1)+MINS_PLAYED('13-14 Teamsheets'!$H$2:$R$132,$A197,'13-14 Teamsheets'!$C$2:$C$132,Q$1)+MINS_AS_SUB('13-14 Teamsheets'!$S$2:$Z$132,$A197,'13-14 Teamsheets'!$C$2:$C$132,Q$1)+MINS_PLAYED('14-15 Teamsheets'!$H$2:$R$136,$A197,'14-15 Teamsheets'!$C$2:$C$136,Q$1)+MINS_AS_SUB('14-15 Teamsheets'!$S$2:$Z$136,$A197,'14-15 Teamsheets'!$C$2:$C$136,Q$1)</f>
        <v>1001</v>
      </c>
      <c r="V197" s="27" t="s">
        <v>1635</v>
      </c>
      <c r="W197" s="27" t="s">
        <v>1635</v>
      </c>
      <c r="X197" s="27">
        <v>0</v>
      </c>
      <c r="Y197" s="27" t="s">
        <v>1635</v>
      </c>
      <c r="Z197" s="82">
        <v>0</v>
      </c>
      <c r="AA197" s="27" t="s">
        <v>1635</v>
      </c>
      <c r="AB197" s="27" t="s">
        <v>1635</v>
      </c>
      <c r="AC197" s="27">
        <v>0</v>
      </c>
      <c r="AD197" s="27" t="s">
        <v>1635</v>
      </c>
      <c r="AE197" s="82">
        <v>0</v>
      </c>
      <c r="AF197" s="27" t="s">
        <v>1635</v>
      </c>
      <c r="AG197" s="27" t="s">
        <v>1635</v>
      </c>
      <c r="AH197" s="27">
        <v>0</v>
      </c>
      <c r="AI197" s="27" t="s">
        <v>1635</v>
      </c>
      <c r="AJ197" s="82">
        <v>0</v>
      </c>
      <c r="AK197" s="27" t="s">
        <v>1635</v>
      </c>
      <c r="AL197" s="27" t="s">
        <v>1635</v>
      </c>
      <c r="AM197" s="27">
        <v>0</v>
      </c>
      <c r="AN197" s="27" t="s">
        <v>1635</v>
      </c>
      <c r="AO197" s="82">
        <v>0</v>
      </c>
      <c r="AP197" s="27" t="s">
        <v>1635</v>
      </c>
      <c r="AQ197" s="27" t="s">
        <v>1635</v>
      </c>
      <c r="AR197" s="27">
        <v>0</v>
      </c>
      <c r="AS197" s="27" t="s">
        <v>1635</v>
      </c>
      <c r="AT197" s="82">
        <v>0</v>
      </c>
      <c r="AU197" s="27" t="s">
        <v>1635</v>
      </c>
      <c r="AV197" s="27" t="s">
        <v>1635</v>
      </c>
      <c r="AW197" s="27">
        <v>0</v>
      </c>
      <c r="AX197" s="27" t="s">
        <v>1635</v>
      </c>
      <c r="AY197" s="82">
        <v>0</v>
      </c>
      <c r="AZ197" s="27" t="str">
        <f>(APPS('07-08 Teamsheets'!$H$2:$R$88,$A197,'07-08 Teamsheets'!$C$2:$C$88,AZ$1)+APPS('11-12 Teamsheets'!$H$2:$R$119,$A197,'11-12 Teamsheets'!$C$2:$C$119,AZ$1)+APPS('12-13 Teamsheets'!$H$2:$R$126,$A197,'12-13 Teamsheets'!$C$2:$C$126,AZ$1)+APPS('13-14 Teamsheets'!$H$2:$R$132,$A197,'13-14 Teamsheets'!$C$2:$C$132,AZ$1)+APPS('14-15 Teamsheets'!$H$2:$R$136,$A197,'14-15 Teamsheets'!$C$2:$C$136,AZ$1)) &amp; "(" &amp; (SUBS('07-08 Teamsheets'!$S$2:$Z$88,$A197,'07-08 Teamsheets'!$C$2:$C$88,AZ$1)+SUBS('11-12 Teamsheets'!$S$2:$Z$119,$A197,'11-12 Teamsheets'!$C$2:$C$119,AZ$1)+SUBS('12-13 Teamsheets'!$S$2:$Z$126,$A197,'12-13 Teamsheets'!$C$2:$C$126,AZ$1)+SUBS('13-14 Teamsheets'!$S$2:$Z$132,$A197,'13-14 Teamsheets'!$C$2:$C$132,AZ$1)+SUBS('14-15 Teamsheets'!$S$2:$Z$136,$A197,'14-15 Teamsheets'!$C$2:$C$136,AZ$1)) &amp; ")"</f>
        <v>0(0)</v>
      </c>
      <c r="BA197" s="27" t="str">
        <f>(GOALS('07-08 Teamsheets'!$H$2:$R$88,$A197,'07-08 Teamsheets'!$C$2:$C$88,AZ$1)+GOALS('11-12 Teamsheets'!$H$2:$R$119,$A197,'11-12 Teamsheets'!$C$2:$C$119,AZ$1)+GOALS('12-13 Teamsheets'!$H$2:$R$126,$A197,'12-13 Teamsheets'!$C$2:$C$126,AZ$1)+GOALS('13-14 Teamsheets'!$H$2:$R$132,$A197,'13-14 Teamsheets'!$C$2:$C$132,AZ$1)+GOALS('14-15 Teamsheets'!$H$2:$R$136,$A197,'14-15 Teamsheets'!$C$2:$C$136,AZ$1)) &amp; "(" &amp; (GOALS('07-08 Teamsheets'!$S$2:$Z$88,$A197,'07-08 Teamsheets'!$C$2:$C$88,AZ$1)+GOALS('11-12 Teamsheets'!$S$2:$Z$119,$A197,'11-12 Teamsheets'!$C$2:$C$119,AZ$1)+GOALS('12-13 Teamsheets'!$S$2:$Z$126,$A197,'12-13 Teamsheets'!$C$2:$C$126,AZ$1)+GOALS('13-14 Teamsheets'!$S$2:$Z$132,$A197,'13-14 Teamsheets'!$C$2:$C$132,AZ$1)+GOALS('14-15 Teamsheets'!$S$2:$Z$136,$A197,'14-15 Teamsheets'!$C$2:$C$136,AZ$1)) &amp; ")"</f>
        <v>0(0)</v>
      </c>
      <c r="BB197" s="27">
        <f>Clean_sheet('07-08 Teamsheets'!$C$2:$H$92,$A197,AZ$1)+Clean_sheet('11-12 Teamsheets'!$C$2:$H$119,$A197,AZ$1)+Clean_sheet('12-13 Teamsheets'!$C$2:$H$126,$A197,AZ$1)+Clean_sheet('13-14 Teamsheets'!$C$2:$H$132,$A197,AZ$1)+Clean_sheet('14-15 Teamsheets'!$C$2:$H$136,$A197,AZ$1)</f>
        <v>0</v>
      </c>
      <c r="BC197" s="27" t="str">
        <f>(CARDS('07-08 Teamsheets'!$H$2:$Z$88,$A197,$CX$2,'07-08 Teamsheets'!$C$2:$C$88,AZ$1)+CARDS('11-12 Teamsheets'!$H$2:$Z$119,$A197,$CX$2,'11-12 Teamsheets'!$C$2:$C$119,AZ$1)+CARDS('12-13 Teamsheets'!$H$2:$Z$126,$A197,$CX$2,'12-13 Teamsheets'!$C$2:$C$126,AZ$1)+CARDS('13-14 Teamsheets'!$H$2:$Z$132,$A197,$CX$2,'13-14 Teamsheets'!$C$2:$C$132,AZ$1)+CARDS('14-15 Teamsheets'!$H$2:$Z$136,$A197,$CX$2,'14-15 Teamsheets'!$C$2:$C$136,AZ$1)) &amp; "(" &amp; (CARDS('07-08 Teamsheets'!$H$2:$Z$88,$A197,$CX$3,'07-08 Teamsheets'!$C$2:$C$88,AZ$1)+CARDS('11-12 Teamsheets'!$H$2:$Z$119,$A197,$CX$3,'11-12 Teamsheets'!$C$2:$C$119,AZ$1)+CARDS('12-13 Teamsheets'!$H$2:$Z$126,$A197,$CX$3,'12-13 Teamsheets'!$C$2:$C$126,AZ$1)+CARDS('13-14 Teamsheets'!$H$2:$Z$132,$A197,$CX$3,'13-14 Teamsheets'!$C$2:$C$132,AZ$1)+CARDS('14-15 Teamsheets'!$H$2:$Z$136,$A197,$CX$3,'14-15 Teamsheets'!$C$2:$C$136,AZ$1)) &amp; ")"</f>
        <v>0(0)</v>
      </c>
      <c r="BD197" s="82">
        <f>MINS_PLAYED('07-08 Teamsheets'!$H$2:$R$88,$A197,'07-08 Teamsheets'!$C$2:$C$88,AZ$1)+MINS_PLAYED('11-12 Teamsheets'!$H$2:$R$119,$A197,'11-12 Teamsheets'!$C$2:$C$119,AZ$1)+MINS_PLAYED('12-13 Teamsheets'!$H$2:$R$126,$A197,'12-13 Teamsheets'!$C$2:$C$126,AZ$1)+MINS_PLAYED('13-14 Teamsheets'!$H$2:$R$132,$A197,'13-14 Teamsheets'!$C$2:$C$132,AZ$1)+MINS_PLAYED('14-15 Teamsheets'!$H$2:$R$136,$A197,'14-15 Teamsheets'!$C$2:$C$136,AZ$1)+MINS_AS_SUB('07-08 Teamsheets'!$S$2:$Z$88,$A197,'07-08 Teamsheets'!$C$2:$C$88,AZ$1)+MINS_AS_SUB('11-12 Teamsheets'!$S$2:$Z$119,$A197,'11-12 Teamsheets'!$C$2:$C$119,AZ$1)+MINS_AS_SUB('12-13 Teamsheets'!$S$2:$Z$126,$A197,'12-13 Teamsheets'!$C$2:$C$126,AZ$1)+MINS_AS_SUB('13-14 Teamsheets'!$S$2:$Z$132,$A197,'13-14 Teamsheets'!$C$2:$C$132,AZ$1)+MINS_AS_SUB('14-15 Teamsheets'!$S$2:$Z$136,$A197,'14-15 Teamsheets'!$C$2:$C$136,AZ$1)</f>
        <v>0</v>
      </c>
      <c r="BE197" s="27" t="str">
        <f>(APPS('08-09 Teamsheets'!$H$2:$R$92,$A197,'08-09 Teamsheets'!$C$2:$C$92,BE$1)+APPS('09-10 Teamsheets'!$H$2:$R$98,$A197,'09-10 Teamsheets'!$C$2:$C$98,BE$1)+APPS('10-11 Teamsheets'!$H$2:$R$107,$A197,'10-11 Teamsheets'!$C$2:$C$107,BE$1)+APPS('11-12 Teamsheets'!$H$2:$R$119,$A197,'11-12 Teamsheets'!$C$2:$C$119,BE$1)+APPS('12-13 Teamsheets'!$H$2:$R$126,$A197,'12-13 Teamsheets'!$C$2:$C$126,BE$1)+APPS('13-14 Teamsheets'!$H$2:$R$132,$A197,'13-14 Teamsheets'!$C$2:$C$132,BE$1)+APPS('14-15 Teamsheets'!$H$2:$R$136,$A197,'14-15 Teamsheets'!$C$2:$C$136,BE$1)) &amp; "(" &amp; (SUBS('08-09 Teamsheets'!$S$2:$Z$92,$A197,'08-09 Teamsheets'!$C$2:$C$92,BE$1)+SUBS('09-10 Teamsheets'!$S$2:$Z$98,$A197,'09-10 Teamsheets'!$C$2:$C$98,BE$1)+SUBS('10-11 Teamsheets'!$S$2:$Z$107,$A197,'10-11 Teamsheets'!$C$2:$C$107,BE$1)+SUBS('11-12 Teamsheets'!$S$2:$Z$119,$A197,'11-12 Teamsheets'!$C$2:$C$119,BE$1)+SUBS('12-13 Teamsheets'!$S$2:$Z$126,$A197,'12-13 Teamsheets'!$C$2:$C$126,BE$1)+SUBS('13-14 Teamsheets'!$S$2:$Z$132,$A197,'13-14 Teamsheets'!$C$2:$C$132,BE$1)+SUBS('14-15 Teamsheets'!$S$2:$Z$136,$A197,'14-15 Teamsheets'!$C$2:$C$136,BE$1)) &amp; ")"</f>
        <v>0(0)</v>
      </c>
      <c r="BF197" s="27" t="str">
        <f>(GOALS('08-09 Teamsheets'!$H$2:$R$92,$A197,'08-09 Teamsheets'!$C$2:$C$92,BE$1)+GOALS('09-10 Teamsheets'!$H$2:$R$98,$A197,'09-10 Teamsheets'!$C$2:$C$98,BE$1)+GOALS('10-11 Teamsheets'!$H$2:$R$107,$A197,'10-11 Teamsheets'!$C$2:$C$107,BE$1)+GOALS('11-12 Teamsheets'!$H$2:$R$119,$A197,'11-12 Teamsheets'!$C$2:$C$119,BE$1)+GOALS('12-13 Teamsheets'!$H$2:$R$126,$A197,'12-13 Teamsheets'!$C$2:$C$126,BE$1)+GOALS('13-14 Teamsheets'!$H$2:$R$132,$A197,'13-14 Teamsheets'!$C$2:$C$132,BE$1)+GOALS('14-15 Teamsheets'!$H$2:$R$136,$A197,'14-15 Teamsheets'!$C$2:$C$136,BE$1)) &amp; "(" &amp; (GOALS('08-09 Teamsheets'!$S$2:$Z$92,$A197,'08-09 Teamsheets'!$C$2:$C$92,BE$1)+GOALS('09-10 Teamsheets'!$S$2:$Z$98,$A197,'09-10 Teamsheets'!$C$2:$C$98,BE$1)+GOALS('10-11 Teamsheets'!$S$2:$Z$107,$A197,'10-11 Teamsheets'!$C$2:$C$107,BE$1)+GOALS('11-12 Teamsheets'!$S$2:$Z$119,$A197,'11-12 Teamsheets'!$C$2:$C$119,BE$1)+GOALS('12-13 Teamsheets'!$S$2:$Z$126,$A197,'12-13 Teamsheets'!$C$2:$C$126,BE$1)+GOALS('13-14 Teamsheets'!$S$2:$Z$132,$A197,'13-14 Teamsheets'!$C$2:$C$132,BE$1)+GOALS('14-15 Teamsheets'!$S$2:$Z$136,$A197,'14-15 Teamsheets'!$C$2:$C$136,BE$1)) &amp; ")"</f>
        <v>0(0)</v>
      </c>
      <c r="BG197" s="27">
        <f>Clean_sheet('08-09 Teamsheets'!$C$2:$H$92,$A197,BE$1)+Clean_sheet('09-10 Teamsheets'!$C$2:$H$98,$A197,BE$1)+Clean_sheet('10-11 Teamsheets'!$C$2:$H$107,$A197,BE$1)+Clean_sheet('11-12 Teamsheets'!$C$2:$H$119,$A197,BE$1)+Clean_sheet('12-13 Teamsheets'!$C$2:$H$126,$A197,BE$1)+Clean_sheet('13-14 Teamsheets'!$C$2:$H$132,$A197,BE$1)+Clean_sheet('14-15 Teamsheets'!$C$2:$H$136,$A197,BE$1)</f>
        <v>0</v>
      </c>
      <c r="BH197" s="27" t="str">
        <f>(CARDS('08-09 Teamsheets'!$H$2:$Z$92,$A197,$CX$2,'08-09 Teamsheets'!$C$2:$C$92,BE$1)+CARDS('09-10 Teamsheets'!$H$2:$Z$98,$A197,$CX$2,'09-10 Teamsheets'!$C$2:$C$98,BE$1)+CARDS('10-11 Teamsheets'!$H$2:$Z$107,$A197,$CX$2,'10-11 Teamsheets'!$C$2:$C$107,BE$1)+CARDS('11-12 Teamsheets'!$H$2:$Z$119,$A197,$CX$2,'11-12 Teamsheets'!$C$2:$C$119,BE$1)+CARDS('12-13 Teamsheets'!$H$2:$Z$126,$A197,$CX$2,'12-13 Teamsheets'!$C$2:$C$126,BE$1)+CARDS('13-14 Teamsheets'!$H$2:$Z$132,$A197,$CX$2,'13-14 Teamsheets'!$C$2:$C$132,BE$1)+CARDS('14-15 Teamsheets'!$H$2:$Z$136,$A197,$CX$2,'14-15 Teamsheets'!$C$2:$C$136,BE$1)) &amp; "(" &amp; (CARDS('08-09 Teamsheets'!$H$2:$Z$92,$A197,$CX$3,'08-09 Teamsheets'!$C$2:$C$92,BE$1)+CARDS('09-10 Teamsheets'!$H$2:$Z$98,$A197,$CX$3,'09-10 Teamsheets'!$C$2:$C$98,BE$1)+CARDS('10-11 Teamsheets'!$H$2:$Z$107,$A197,$CX$3,'10-11 Teamsheets'!$C$2:$C$107,BE$1)+CARDS('11-12 Teamsheets'!$H$2:$Z$119,$A197,$CX$3,'11-12 Teamsheets'!$C$2:$C$119,BE$1)+CARDS('12-13 Teamsheets'!$H$2:$Z$126,$A197,$CX$3,'12-13 Teamsheets'!$C$2:$C$126,BE$1)+CARDS('13-14 Teamsheets'!$H$2:$Z$132,$A197,$CX$3,'13-14 Teamsheets'!$C$2:$C$132,BE$1)+CARDS('14-15 Teamsheets'!$H$2:$Z$136,$A197,$CX$3,'14-15 Teamsheets'!$C$2:$C$136,BE$1)) &amp; ")"</f>
        <v>0(0)</v>
      </c>
      <c r="BI197" s="82">
        <f>MINS_PLAYED('08-09 Teamsheets'!$H$2:$R$92,$A197,'08-09 Teamsheets'!$C$2:$C$92,BE$1)+MINS_PLAYED('09-10 Teamsheets'!$H$2:$R$98,$A197,'09-10 Teamsheets'!$C$2:$C$98,BE$1)+ MINS_AS_SUB('08-09 Teamsheets'!$S$2:$Z$92,$A197,'08-09 Teamsheets'!$C$2:$C$92,BE$1)+ MINS_AS_SUB('09-10 Teamsheets'!$S$2:$Z$98,$A197,'09-10 Teamsheets'!$C$2:$C$98,BE$1)+MINS_PLAYED('10-11 Teamsheets'!$H$2:$R$107,$A197,'10-11 Teamsheets'!$C$2:$C$107,BE$1)+MINS_AS_SUB('10-11 Teamsheets'!$S$2:$Z$107,$A197,'10-11 Teamsheets'!$C$2:$C$107,BE$1)+MINS_PLAYED('11-12 Teamsheets'!$H$2:$R$119,$A197,'11-12 Teamsheets'!$C$2:$C$119,BE$1)+MINS_AS_SUB('11-12 Teamsheets'!$S$2:$Z$119,$A197,'11-12 Teamsheets'!$C$2:$C$119,BE$1)+MINS_PLAYED('12-13 Teamsheets'!$H$2:$R$126,$A197,'12-13 Teamsheets'!$C$2:$C$126,BE$1)+MINS_AS_SUB('12-13 Teamsheets'!$S$2:$Z$126,$A197,'12-13 Teamsheets'!$C$2:$C$126,BE$1)+MINS_PLAYED('13-14 Teamsheets'!$H$2:$R$132,$A197,'13-14 Teamsheets'!$C$2:$C$132,BE$1)+MINS_AS_SUB('13-14 Teamsheets'!$S$2:$Z$132,$A197,'13-14 Teamsheets'!$C$2:$C$132,BE$1)+MINS_PLAYED('14-15 Teamsheets'!$H$2:$R$136,$A197,'14-15 Teamsheets'!$C$2:$C$136,BE$1)+MINS_AS_SUB('14-15 Teamsheets'!$S$2:$Z$136,$A197,'14-15 Teamsheets'!$C$2:$C$136,BE$1)</f>
        <v>0</v>
      </c>
      <c r="BJ197" s="27" t="str">
        <f>(APPS('07-08 Teamsheets'!$H$2:$R$88,$A197,'07-08 Teamsheets'!$C$2:$C$88,BJ$1)+APPS('08-09 Teamsheets'!$H$2:$R$92,$A197,'08-09 Teamsheets'!$C$2:$C$92,BJ$1)+APPS('09-10 Teamsheets'!$H$2:$R$98,$A197,'09-10 Teamsheets'!$C$2:$C$98,BJ$1)+APPS('10-11 Teamsheets'!$H$2:$R$106,$A197,'10-11 Teamsheets'!$C$2:$C$106,BJ$1)+APPS('11-12 Teamsheets'!$H$2:$R$119,$A197,'11-12 Teamsheets'!$C$2:$C$119,BJ$1)+APPS('12-13 Teamsheets'!$H$2:$R$126,$A197,'12-13 Teamsheets'!$C$2:$C$126,BJ$1)+APPS('13-14 Teamsheets'!$H$2:$R$132,$A197,'13-14 Teamsheets'!$C$2:$C$132,BJ$1)+APPS('14-15 Teamsheets'!$H$2:$R$136,$A197,'14-15 Teamsheets'!$C$2:$C$136,BJ$1)) &amp; "(" &amp; (SUBS('07-08 Teamsheets'!$S$2:$Z$88,$A197,'07-08 Teamsheets'!$C$2:$C$88,BJ$1)+SUBS('08-09 Teamsheets'!$S$2:$Z$92,$A197,'08-09 Teamsheets'!$C$2:$C$92,BJ$1)+SUBS('09-10 Teamsheets'!$S$2:$Z$98,$A197,'09-10 Teamsheets'!$C$2:$C$98,BJ$1)+SUBS('10-11 Teamsheets'!$S$2:$Z$106,$A197,'10-11 Teamsheets'!$C$2:$C$106,BJ$1)+SUBS('11-12 Teamsheets'!$S$2:$Z$119,$A197,'11-12 Teamsheets'!$C$2:$C$119,BJ$1)+SUBS('12-13 Teamsheets'!$S$2:$Z$126,$A197,'12-13 Teamsheets'!$C$2:$C$126,BJ$1)+SUBS('13-14 Teamsheets'!$S$2:$Z$132,$A197,'13-14 Teamsheets'!$C$2:$C$132,BJ$1)+SUBS('14-15 Teamsheets'!$S$2:$Z$136,$A197,'14-15 Teamsheets'!$C$2:$C$136,BJ$1)) &amp; ")"</f>
        <v>0(1)</v>
      </c>
      <c r="BK197" s="27" t="str">
        <f>(GOALS('07-08 Teamsheets'!$H$2:$R$88,$A197,'07-08 Teamsheets'!$C$2:$C$88,BJ$1)+GOALS('08-09 Teamsheets'!$H$2:$R$92,$A197,'08-09 Teamsheets'!$C$2:$C$92,BJ$1)+GOALS('09-10 Teamsheets'!$H$2:$R$98,$A197,'09-10 Teamsheets'!$C$2:$C$98,BJ$1)+GOALS('10-11 Teamsheets'!$H$2:$R$106,$A197,'10-11 Teamsheets'!$C$2:$C$106,BJ$1)+GOALS('11-12 Teamsheets'!$H$2:$R$119,$A197,'11-12 Teamsheets'!$C$2:$C$119,BJ$1)+GOALS('12-13 Teamsheets'!$H$2:$R$126,$A197,'12-13 Teamsheets'!$C$2:$C$126,BJ$1)+GOALS('13-14 Teamsheets'!$H$2:$R$132,$A197,'13-14 Teamsheets'!$C$2:$C$132,BJ$1)+GOALS('14-15 Teamsheets'!$H$2:$R$136,$A197,'14-15 Teamsheets'!$C$2:$C$136,BJ$1)) &amp; "(" &amp; (GOALS('07-08 Teamsheets'!$S$2:$Z$88,$A197,'07-08 Teamsheets'!$C$2:$C$88,BJ$1)+GOALS('08-09 Teamsheets'!$S$2:$Z$92,$A197,'08-09 Teamsheets'!$C$2:$C$92,BJ$1)+GOALS('09-10 Teamsheets'!$S$2:$Z$98,$A197,'09-10 Teamsheets'!$C$2:$C$98,BJ$1)+GOALS('10-11 Teamsheets'!$S$2:$Z$106,$A197,'10-11 Teamsheets'!$C$2:$C$106,BJ$1)+GOALS('11-12 Teamsheets'!$S$2:$Z$119,$A197,'11-12 Teamsheets'!$C$2:$C$119,BJ$1)+GOALS('12-13 Teamsheets'!$S$2:$Z$126,$A197,'12-13 Teamsheets'!$C$2:$C$126,BJ$1)+GOALS('13-14 Teamsheets'!$S$2:$Z$132,$A197,'13-14 Teamsheets'!$C$2:$C$132,BJ$1)+GOALS('14-15 Teamsheets'!$S$2:$Z$136,$A197,'14-15 Teamsheets'!$C$2:$C$136,BJ$1)) &amp; ")"</f>
        <v>0(0)</v>
      </c>
      <c r="BL197" s="27">
        <f>Clean_sheet('07-08 Teamsheets'!$C$2:$H$92,$A197,BJ$1)+Clean_sheet('08-09 Teamsheets'!$C$2:$H$92,$A197,BJ$1)+Clean_sheet('09-10 Teamsheets'!$C$2:$H$98,$A197,BJ$1)+Clean_sheet('10-11 Teamsheets'!$C$2:$H$106,$A197,BJ$1)+Clean_sheet('11-12 Teamsheets'!$C$2:$H$119,$A197,BJ$1)+Clean_sheet('12-13 Teamsheets'!$C$2:$H$126,$A197,BJ$1)+Clean_sheet('13-14 Teamsheets'!$C$2:$H$132,$A197,BJ$1)+Clean_sheet('14-15 Teamsheets'!$C$2:$H$136,$A197,BJ$1)</f>
        <v>0</v>
      </c>
      <c r="BM197" s="27" t="str">
        <f>(CARDS('07-08 Teamsheets'!$H$2:$Z$88,$A197,$CX$2,'07-08 Teamsheets'!$C$2:$C$88,BJ$1)+CARDS('08-09 Teamsheets'!$H$2:$Z$92,$A197,$CX$2,'08-09 Teamsheets'!$C$2:$C$92,BJ$1)+CARDS('09-10 Teamsheets'!$H$2:$Z$98,$A197,$CX$2,'09-10 Teamsheets'!$C$2:$C$98,BJ$1)+CARDS('10-11 Teamsheets'!$H$2:$Z$106,$A197,$CX$2,'10-11 Teamsheets'!$C$2:$C$106,BJ$1)+CARDS('11-12 Teamsheets'!$H$2:$Z$119,$A197,$CX$2,'11-12 Teamsheets'!$C$2:$C$119,BJ$1)+CARDS('12-13 Teamsheets'!$H$2:$Z$126,$A197,$CX$2,'12-13 Teamsheets'!$C$2:$C$126,BJ$1)+CARDS('13-14 Teamsheets'!$H$2:$Z$132,$A197,$CX$2,'13-14 Teamsheets'!$C$2:$C$132,BJ$1)+CARDS('14-15 Teamsheets'!$H$2:$Z$136,$A197,$CX$2,'14-15 Teamsheets'!$C$2:$C$136,BJ$1)) &amp; "(" &amp; (CARDS('07-08 Teamsheets'!$H$2:$Z$88,$A197,$CX$3,'07-08 Teamsheets'!$C$2:$C$88,BJ$1)+CARDS('08-09 Teamsheets'!$H$2:$Z$92,$A197,$CX$3,'08-09 Teamsheets'!$C$2:$C$92,BJ$1)+CARDS('09-10 Teamsheets'!$H$2:$Z$98,$A197,$CX$3,'09-10 Teamsheets'!$C$2:$C$98,BJ$1)+CARDS('10-11 Teamsheets'!$H$2:$Z$106,$A197,$CX$3,'10-11 Teamsheets'!$C$2:$C$106,BJ$1)+CARDS('11-12 Teamsheets'!$H$2:$Z$119,$A197,$CX$3,'11-12 Teamsheets'!$C$2:$C$119,BJ$1)+CARDS('12-13 Teamsheets'!$H$2:$Z$126,$A197,$CX$3,'12-13 Teamsheets'!$C$2:$C$126,BJ$1)+CARDS('13-14 Teamsheets'!$H$2:$Z$132,$A197,$CX$3,'13-14 Teamsheets'!$C$2:$C$132,BJ$1)+CARDS('14-15 Teamsheets'!$H$2:$Z$136,$A197,$CX$3,'14-15 Teamsheets'!$C$2:$C$136,BJ$1)) &amp; ")"</f>
        <v>0(0)</v>
      </c>
      <c r="BN197" s="82">
        <f>MINS_PLAYED('07-08 Teamsheets'!$H$2:$R$88,$A197,'07-08 Teamsheets'!$C$2:$C$88,BJ$1)+MINS_PLAYED('08-09 Teamsheets'!$H$2:$R$92,$A197,'08-09 Teamsheets'!$C$2:$C$92,BJ$1)+MINS_PLAYED('09-10 Teamsheets'!$H$2:$R$98,$A197,'09-10 Teamsheets'!$C$2:$C$98,BJ$1)+MINS_PLAYED('10-11 Teamsheets'!$H$2:$R$106,$A197,'10-11 Teamsheets'!$C$2:$C$106,BJ$1)+MINS_PLAYED('11-12 Teamsheets'!$H$2:$R$119,$A197,'11-12 Teamsheets'!$C$2:$C$119,BJ$1)+MINS_PLAYED('12-13 Teamsheets'!$H$2:$R$126,$A197,'12-13 Teamsheets'!$C$2:$C$126,BJ$1)+MINS_PLAYED('13-14 Teamsheets'!$H$2:$R$132,$A197,'13-14 Teamsheets'!$C$2:$C$132,BJ$1)+MINS_PLAYED('14-15 Teamsheets'!$H$2:$R$136,$A197,'14-15 Teamsheets'!$C$2:$C$136,BJ$1)+MINS_AS_SUB('07-08 Teamsheets'!$S$2:$Z$88,$A197,'07-08 Teamsheets'!$C$2:$C$88,BJ$1)+MINS_AS_SUB('08-09 Teamsheets'!$S$2:$Z$92,$A197,'08-09 Teamsheets'!$C$2:$C$92,BJ$1)+MINS_AS_SUB('09-10 Teamsheets'!$S$2:$Z$98,$A197,'09-10 Teamsheets'!$C$2:$C$98,BJ$1)+MINS_AS_SUB('10-11 Teamsheets'!$S$2:$Z$106,$A197,'10-11 Teamsheets'!$C$2:$C$106,BJ$1)+MINS_AS_SUB('11-12 Teamsheets'!$S$2:$Z$119,$A197,'11-12 Teamsheets'!$C$2:$C$119,BJ$1)+MINS_AS_SUB('12-13 Teamsheets'!$S$2:$Z$126,$A197,'12-13 Teamsheets'!$C$2:$C$126,BJ$1)+MINS_AS_SUB('13-14 Teamsheets'!$S$2:$Z$132,$A197,'13-14 Teamsheets'!$C$2:$C$132,BJ$1)+MINS_AS_SUB('14-15 Teamsheets'!$S$2:$Z$136,$A197,'14-15 Teamsheets'!$C$2:$C$136,BJ$1)</f>
        <v>18</v>
      </c>
      <c r="BO197" s="27" t="str">
        <f>(APPS('07-08 Teamsheets'!$H$2:$R$88,$A197,'07-08 Teamsheets'!$C$2:$C$88,BO$1)+APPS('08-09 Teamsheets'!$H$2:$R$92,$A197,'08-09 Teamsheets'!$C$2:$C$92,BO$1)+APPS('09-10 Teamsheets'!$H$2:$R$98,$A197,'09-10 Teamsheets'!$C$2:$C$98,BO$1)+APPS('10-11 Teamsheets'!$H$2:$R$106,$A197,'10-11 Teamsheets'!$C$2:$C$106,BO$1)+APPS('11-12 Teamsheets'!$H$2:$R$119,$A197,'11-12 Teamsheets'!$C$2:$C$119,BO$1)+APPS('12-13 Teamsheets'!$H$2:$R$126,$A197,'12-13 Teamsheets'!$C$2:$C$126,BO$1)+APPS('13-14 Teamsheets'!$H$2:$R$132,$A197,'13-14 Teamsheets'!$C$2:$C$132,BO$1)+APPS('14-15 Teamsheets'!$H$2:$R$136,$A197,'14-15 Teamsheets'!$C$2:$C$136,BO$1)) &amp; "(" &amp; (SUBS('07-08 Teamsheets'!$S$2:$Z$88,$A197,'07-08 Teamsheets'!$C$2:$C$88,BO$1)+SUBS('08-09 Teamsheets'!$S$2:$Z$92,$A197,'08-09 Teamsheets'!$C$2:$C$92,BO$1)+SUBS('09-10 Teamsheets'!$S$2:$Z$98,$A197,'09-10 Teamsheets'!$C$2:$C$98,BO$1)+SUBS('10-11 Teamsheets'!$S$2:$Z$106,$A197,'10-11 Teamsheets'!$C$2:$C$106,BO$1)+SUBS('11-12 Teamsheets'!$S$2:$Z$119,$A197,'11-12 Teamsheets'!$C$2:$C$119,BO$1)+SUBS('12-13 Teamsheets'!$S$2:$Z$126,$A197,'12-13 Teamsheets'!$C$2:$C$126,BO$1)+SUBS('13-14 Teamsheets'!$S$2:$Z$132,$A197,'13-14 Teamsheets'!$C$2:$C$132,BO$1)+SUBS('14-15 Teamsheets'!$S$2:$Z$136,$A197,'14-15 Teamsheets'!$C$2:$C$136,BO$1)) &amp; ")"</f>
        <v>1(1)</v>
      </c>
      <c r="BP197" s="27" t="str">
        <f>(GOALS('07-08 Teamsheets'!$H$2:$R$88,$A197,'07-08 Teamsheets'!$C$2:$C$88,BO$1)+GOALS('08-09 Teamsheets'!$H$2:$R$92,$A197,'08-09 Teamsheets'!$C$2:$C$92,BO$1)+GOALS('09-10 Teamsheets'!$H$2:$R$98,$A197,'09-10 Teamsheets'!$C$2:$C$98,BO$1)+GOALS('10-11 Teamsheets'!$H$2:$R$106,$A197,'10-11 Teamsheets'!$C$2:$C$106,BO$1)+GOALS('11-12 Teamsheets'!$H$2:$R$119,$A197,'11-12 Teamsheets'!$C$2:$C$119,BO$1)+GOALS('12-13 Teamsheets'!$H$2:$R$126,$A197,'12-13 Teamsheets'!$C$2:$C$126,BO$1)+GOALS('13-14 Teamsheets'!$H$2:$R$132,$A197,'13-14 Teamsheets'!$C$2:$C$132,BO$1)+GOALS('14-15 Teamsheets'!$H$2:$R$136,$A197,'14-15 Teamsheets'!$C$2:$C$136,BO$1)) &amp; "(" &amp; (GOALS('07-08 Teamsheets'!$S$2:$Z$88,$A197,'07-08 Teamsheets'!$C$2:$C$88,BO$1)+GOALS('08-09 Teamsheets'!$S$2:$Z$92,$A197,'08-09 Teamsheets'!$C$2:$C$92,BO$1)+GOALS('09-10 Teamsheets'!$S$2:$Z$98,$A197,'09-10 Teamsheets'!$C$2:$C$98,BO$1)+GOALS('10-11 Teamsheets'!$S$2:$Z$106,$A197,'10-11 Teamsheets'!$C$2:$C$106,BO$1)+GOALS('11-12 Teamsheets'!$S$2:$Z$119,$A197,'11-12 Teamsheets'!$C$2:$C$119,BO$1)+GOALS('12-13 Teamsheets'!$S$2:$Z$126,$A197,'12-13 Teamsheets'!$C$2:$C$126,BO$1)+GOALS('13-14 Teamsheets'!$S$2:$Z$132,$A197,'13-14 Teamsheets'!$C$2:$C$132,BO$1)+GOALS('14-15 Teamsheets'!$S$2:$Z$136,$A197,'14-15 Teamsheets'!$C$2:$C$136,BO$1)) &amp; ")"</f>
        <v>0(0)</v>
      </c>
      <c r="BQ197" s="27">
        <f>Clean_sheet('07-08 Teamsheets'!$C$2:$H$92,$A197,BO$1)+Clean_sheet('08-09 Teamsheets'!$C$2:$H$92,$A197,BO$1)+Clean_sheet('09-10 Teamsheets'!$C$2:$H$98,$A197,BO$1)+Clean_sheet('10-11 Teamsheets'!$C$2:$H$106,$A197,BO$1)+Clean_sheet('11-12 Teamsheets'!$C$2:$H$119,$A197,BO$1)+Clean_sheet('12-13 Teamsheets'!$C$2:$H$126,$A197,BO$1)+Clean_sheet('13-14 Teamsheets'!$C$2:$H$132,$A197,BO$1)+Clean_sheet('14-15 Teamsheets'!$C$2:$H$136,$A197,BO$1)</f>
        <v>0</v>
      </c>
      <c r="BR197" s="27" t="str">
        <f>(CARDS('07-08 Teamsheets'!$H$2:$Z$88,$A197,$CX$2,'07-08 Teamsheets'!$C$2:$C$88,BO$1)+CARDS('08-09 Teamsheets'!$H$2:$Z$92,$A197,$CX$2,'08-09 Teamsheets'!$C$2:$C$92,BO$1)+CARDS('09-10 Teamsheets'!$H$2:$Z$98,$A197,$CX$2,'09-10 Teamsheets'!$C$2:$C$98,BO$1)+CARDS('10-11 Teamsheets'!$H$2:$Z$106,$A197,$CX$2,'10-11 Teamsheets'!$C$2:$C$106,BO$1)+CARDS('11-12 Teamsheets'!$H$2:$Z$119,$A197,$CX$2,'11-12 Teamsheets'!$C$2:$C$119,BO$1)+CARDS('12-13 Teamsheets'!$H$2:$Z$126,$A197,$CX$2,'12-13 Teamsheets'!$C$2:$C$126,BO$1)+CARDS('13-14 Teamsheets'!$H$2:$Z$132,$A197,$CX$2,'13-14 Teamsheets'!$C$2:$C$132,BO$1)+CARDS('14-15 Teamsheets'!$H$2:$Z$136,$A197,$CX$2,'14-15 Teamsheets'!$C$2:$C$136,BO$1)) &amp; "(" &amp; (CARDS('07-08 Teamsheets'!$H$2:$Z$88,$A197,$CX$3,'07-08 Teamsheets'!$C$2:$C$88,BO$1)+CARDS('08-09 Teamsheets'!$H$2:$Z$92,$A197,$CX$3,'08-09 Teamsheets'!$C$2:$C$92,BO$1)+CARDS('09-10 Teamsheets'!$H$2:$Z$98,$A197,$CX$3,'09-10 Teamsheets'!$C$2:$C$98,BO$1)+CARDS('10-11 Teamsheets'!$H$2:$Z$106,$A197,$CX$3,'10-11 Teamsheets'!$C$2:$C$106,BO$1)+CARDS('11-12 Teamsheets'!$H$2:$Z$119,$A197,$CX$3,'11-12 Teamsheets'!$C$2:$C$119,BO$1)+CARDS('12-13 Teamsheets'!$H$2:$Z$126,$A197,$CX$3,'12-13 Teamsheets'!$C$2:$C$126,BO$1)+CARDS('13-14 Teamsheets'!$H$2:$Z$132,$A197,$CX$3,'13-14 Teamsheets'!$C$2:$C$132,BO$1)+CARDS('14-15 Teamsheets'!$H$2:$Z$136,$A197,$CX$3,'14-15 Teamsheets'!$C$2:$C$136,BO$1)) &amp; ")"</f>
        <v>0(0)</v>
      </c>
      <c r="BS197" s="82">
        <f>MINS_PLAYED('07-08 Teamsheets'!$H$2:$R$88,$A197,'07-08 Teamsheets'!$C$2:$C$88,BO$1)+MINS_PLAYED('08-09 Teamsheets'!$H$2:$R$92,$A197,'08-09 Teamsheets'!$C$2:$C$92,BO$1)+MINS_PLAYED('09-10 Teamsheets'!$H$2:$R$98,$A197,'09-10 Teamsheets'!$C$2:$C$98,BO$1)+MINS_PLAYED('10-11 Teamsheets'!$H$2:$R$106,$A197,'10-11 Teamsheets'!$C$2:$C$106,BO$1)+MINS_PLAYED('11-12 Teamsheets'!$H$2:$R$119,$A197,'11-12 Teamsheets'!$C$2:$C$119,BO$1)+MINS_PLAYED('12-13 Teamsheets'!$H$2:$R$126,$A197,'12-13 Teamsheets'!$C$2:$C$126,BO$1)+MINS_PLAYED('13-14 Teamsheets'!$H$2:$R$132,$A197,'13-14 Teamsheets'!$C$2:$C$132,BO$1)+MINS_PLAYED('14-15 Teamsheets'!$H$2:$R$136,$A197,'14-15 Teamsheets'!$C$2:$C$136,BO$1)+MINS_AS_SUB('07-08 Teamsheets'!$S$2:$Z$88,$A197,'07-08 Teamsheets'!$C$2:$C$88,BO$1)+MINS_AS_SUB('08-09 Teamsheets'!$S$2:$Z$92,$A197,'08-09 Teamsheets'!$C$2:$C$92,BO$1)+MINS_AS_SUB('09-10 Teamsheets'!$S$2:$Z$98,$A197,'09-10 Teamsheets'!$C$2:$C$98,BO$1)+MINS_AS_SUB('10-11 Teamsheets'!$S$2:$Z$106,$A197,'10-11 Teamsheets'!$C$2:$C$106,BO$1)+MINS_AS_SUB('11-12 Teamsheets'!$S$2:$Z$119,$A197,'11-12 Teamsheets'!$C$2:$C$119,BO$1)+MINS_AS_SUB('12-13 Teamsheets'!$S$2:$Z$126,$A197,'12-13 Teamsheets'!$C$2:$C$126,BO$1)+MINS_AS_SUB('13-14 Teamsheets'!$S$2:$Z$132,$A197,'13-14 Teamsheets'!$C$2:$C$132,BO$1)+MINS_AS_SUB('14-15 Teamsheets'!$S$2:$Z$136,$A197,'14-15 Teamsheets'!$C$2:$C$136,BO$1)</f>
        <v>71</v>
      </c>
      <c r="BT197" s="71">
        <f>APPS('05-06 Teamsheets'!$H$2:$R$71,$A197,'05-06 Teamsheets'!$C$2:$C$71,B$1)+SUBS('05-06 Teamsheets'!$S$2:$W$71,$A197,'05-06 Teamsheets'!$C$2:$C$71,B$1)+APPS('06-07 Teamsheets'!$H$2:$R$83,$A197,'06-07 Teamsheets'!$C$2:$C$83,G$1)+SUBS('06-07 Teamsheets'!$S$2:$Z$83,$A197,'06-07 Teamsheets'!$C$2:$C$83,G$1)+APPS('07-08 Teamsheets'!$H$2:$R$88,$A197,'07-08 Teamsheets'!$C$2:$C$88,L$1)+SUBS('07-08 Teamsheets'!$S$2:$Z$88,$A197,'07-08 Teamsheets'!$C$2:$C$88,L$1)+APPS('08-09 Teamsheets'!$H$2:$R$92,$A197,'08-09 Teamsheets'!$C$2:$C$92,Q$1)+SUBS('08-09 Teamsheets'!$S$2:$Z$92,$A197,'08-09 Teamsheets'!$C$2:$C$92,Q$1)+APPS('09-10 Teamsheets'!$H$2:$R$98,$A197,'09-10 Teamsheets'!$C$2:$C$98,Q$1)+SUBS('09-10 Teamsheets'!$S$2:$Z$98,$A197,'09-10 Teamsheets'!$C$2:$C$98,Q$1)+APPS('10-11 Teamsheets'!$H$2:$R$107,$A197,'10-11 Teamsheets'!$C$2:$C$107,Q$1)+SUBS('10-11 Teamsheets'!$S$2:$Z$107,$A197,'10-11 Teamsheets'!$C$2:$C$107,Q$1)+APPS('11-12 Teamsheets'!$H$2:$R$119,$A197,'11-12 Teamsheets'!$C$2:$C$119,Q$1)+SUBS('11-12 Teamsheets'!$S$2:$Z$119,$A197,'11-12 Teamsheets'!$C$2:$C$119,Q$1)+APPS('12-13 Teamsheets'!$H$2:$R$126,$A197,'12-13 Teamsheets'!$C$2:$C$126,Q$1)+SUBS('12-13 Teamsheets'!$S$2:$Z$126,$A197,'12-13 Teamsheets'!$C$2:$C$126,Q$1)+APPS('13-14 Teamsheets'!$H$2:$R$132,$A197,'13-14 Teamsheets'!$C$2:$C$132,Q$1)+SUBS('13-14 Teamsheets'!$S$2:$Z$132,$A197,'13-14 Teamsheets'!$C$2:$C$132,Q$1)+APPS('14-15 Teamsheets'!$H$2:$R$136,$A197,'14-15 Teamsheets'!$C$2:$C$136,Q$1)+SUBS('14-15 Teamsheets'!$S$2:$Z$136,$A197,'14-15 Teamsheets'!$C$2:$C$136,Q$1)</f>
        <v>30</v>
      </c>
      <c r="BU197" s="132">
        <v>0</v>
      </c>
      <c r="BV197" s="27">
        <f>APPS('07-08 Teamsheets'!$H$2:$R$88,$A197,'07-08 Teamsheets'!$C$2:$C$88,AZ$1)+SUBS('07-08 Teamsheets'!$S$2:$Z$88,$A197,'07-08 Teamsheets'!$C$2:$C$88,AZ$1)+APPS('11-12 Teamsheets'!$H$2:$R$119,$A197,'11-12 Teamsheets'!$C$2:$C$119,AZ$1)+SUBS('11-12 Teamsheets'!$S$2:$Z$119,$A197,'11-12 Teamsheets'!$C$2:$C$119,AZ$1)+APPS('12-13 Teamsheets'!$H$2:$R$126,$A197,'12-13 Teamsheets'!$C$2:$C$126,AZ$1)+SUBS('12-13 Teamsheets'!$S$2:$Z$126,$A197,'12-13 Teamsheets'!$C$2:$C$126,AZ$1)+APPS('13-14 Teamsheets'!$H$2:$R$132,$A197,'13-14 Teamsheets'!$C$2:$C$132,AZ$1)+SUBS('13-14 Teamsheets'!$S$2:$Z$132,$A197,'13-14 Teamsheets'!$C$2:$C$132,AZ$1)+APPS('14-15 Teamsheets'!$H$2:$R$136,$A197,'14-15 Teamsheets'!$C$2:$C$136,AZ$1)+SUBS('14-15 Teamsheets'!$S$2:$Z$136,$A197,'14-15 Teamsheets'!$C$2:$C$136,AZ$1)+APPS('08-09 Teamsheets'!$H$2:$R$92,$A197,'08-09 Teamsheets'!$C$2:$C$92,BE$1)+APPS('09-10 Teamsheets'!$H$2:$R$98,$A197,'09-10 Teamsheets'!$C$2:$C$98,BE$1)+SUBS('08-09 Teamsheets'!$S$2:$Z$92,$A197,'08-09 Teamsheets'!$C$2:$C$92,BE$1)+SUBS('09-10 Teamsheets'!$S$2:$Z$98,$A197,'09-10 Teamsheets'!$C$2:$C$98,BE$1)+APPS('10-11 Teamsheets'!$H$2:$R$107,$A197,'10-11 Teamsheets'!$C$2:$C$107,BE$1)+SUBS('10-11 Teamsheets'!$S$2:$Z$107,$A197,'10-11 Teamsheets'!$C$2:$C$107,BE$1)+APPS('11-12 Teamsheets'!$H$2:$R$119,$A197,'11-12 Teamsheets'!$C$2:$C$119,BE$1)+SUBS('11-12 Teamsheets'!$S$2:$Z$119,$A197,'11-12 Teamsheets'!$C$2:$C$119,BE$1)+APPS('12-13 Teamsheets'!$H$2:$R$126,$A197,'12-13 Teamsheets'!$C$2:$C$126,BE$1)+SUBS('12-13 Teamsheets'!$S$2:$Z$126,$A197,'12-13 Teamsheets'!$C$2:$C$126,BE$1)+APPS('13-14 Teamsheets'!$H$2:$R$132,$A197,'13-14 Teamsheets'!$C$2:$C$132,BE$1)+SUBS('13-14 Teamsheets'!$S$2:$Z$132,$A197,'13-14 Teamsheets'!$C$2:$C$132,BE$1)+APPS('14-15 Teamsheets'!$H$2:$R$136,$A197,'14-15 Teamsheets'!$C$2:$C$136,BE$1)+SUBS('14-15 Teamsheets'!$S$2:$Z$136,$A197,'14-15 Teamsheets'!$C$2:$C$136,BE$1)</f>
        <v>0</v>
      </c>
      <c r="BW197" s="27">
        <f>APPS('07-08 Teamsheets'!$H$2:$R$88,$A197,'07-08 Teamsheets'!$C$2:$C$88,BJ$1)+APPS('08-09 Teamsheets'!$H$2:$R$92,$A197,'08-09 Teamsheets'!$C$2:$C$92,BJ$1)+APPS('09-10 Teamsheets'!$H$2:$R$98,$A197,'09-10 Teamsheets'!$C$2:$C$98,BJ$1)+SUBS('07-08 Teamsheets'!$S$2:$Z$88,$A197,'07-08 Teamsheets'!$C$2:$C$88,BJ$1)+SUBS('08-09 Teamsheets'!$S$2:$Z$92,$A197,'08-09 Teamsheets'!$C$2:$C$92,BJ$1)+SUBS('09-10 Teamsheets'!$S$2:$Z$98,$A197,'09-10 Teamsheets'!$C$2:$C$98,BJ$1)+APPS('10-11 Teamsheets'!$H$2:$R$107,$A197,'10-11 Teamsheets'!$C$2:$C$107,BJ$1)+SUBS('10-11 Teamsheets'!$S$2:$Z$107,$A197,'10-11 Teamsheets'!$C$2:$C$107,BJ$1)+APPS('11-12 Teamsheets'!$H$2:$R$119,$A197,'11-12 Teamsheets'!$C$2:$C$119,BJ$1)+SUBS('11-12 Teamsheets'!$S$2:$Z$111,$A197,'11-12 Teamsheets'!$C$2:$C$119,BJ$1)+APPS('12-13 Teamsheets'!$H$2:$R$126,$A197,'12-13 Teamsheets'!$C$2:$C$126,BJ$1)+SUBS('12-13 Teamsheets'!$S$2:$Z$118,$A197,'12-13 Teamsheets'!$C$2:$C$126,BJ$1)+APPS('13-14 Teamsheets'!$H$2:$R$132,$A197,'13-14 Teamsheets'!$C$2:$C$132,BJ$1)+SUBS('13-14 Teamsheets'!$S$2:$Z$124,$A197,'13-14 Teamsheets'!$C$2:$C$132,BJ$1)+APPS('14-15 Teamsheets'!$H$2:$R$136,$A197,'14-15 Teamsheets'!$C$2:$C$136,BJ$1)+SUBS('14-15 Teamsheets'!$S$2:$Z$128,$A197,'14-15 Teamsheets'!$C$2:$C$136,BJ$1)</f>
        <v>1</v>
      </c>
      <c r="BX197" s="27">
        <f>APPS('07-08 Teamsheets'!$H$2:$R$88,$A197,'07-08 Teamsheets'!$C$2:$C$88,BO$1)+APPS('08-09 Teamsheets'!$H$2:$R$92,$A197,'08-09 Teamsheets'!$C$2:$C$92,BO$1)+APPS('09-10 Teamsheets'!$H$2:$R$98,$A197,'09-10 Teamsheets'!$C$2:$C$98,BO$1)+SUBS('07-08 Teamsheets'!$S$2:$Z$88,$A197,'07-08 Teamsheets'!$C$2:$C$88,BO$1)+SUBS('08-09 Teamsheets'!$S$2:$Z$92,$A197,'08-09 Teamsheets'!$C$2:$C$92,BO$1)+SUBS('09-10 Teamsheets'!$S$2:$Z$98,$A197,'09-10 Teamsheets'!$C$2:$C$98,BO$1)+APPS('10-11 Teamsheets'!$H$2:$R$107,$A197,'10-11 Teamsheets'!$C$2:$C$107,BO$1)+SUBS('10-11 Teamsheets'!$S$2:$Z$107,$A197,'10-11 Teamsheets'!$C$2:$C$107,BO$1)+APPS('11-12 Teamsheets'!$H$2:$R$119,$A197,'11-12 Teamsheets'!$C$2:$C$119,BO$1)+SUBS('11-12 Teamsheets'!$S$2:$Z$119,$A197,'11-12 Teamsheets'!$C$2:$C$119,BO$1)+APPS('12-13 Teamsheets'!$H$2:$R$126,$A197,'12-13 Teamsheets'!$C$2:$C$126,BO$1)+SUBS('12-13 Teamsheets'!$S$2:$Z$126,$A197,'12-13 Teamsheets'!$C$2:$C$126,BO$1)+APPS('13-14 Teamsheets'!$H$2:$R$132,$A197,'13-14 Teamsheets'!$C$2:$C$132,BO$1)+SUBS('13-14 Teamsheets'!$S$2:$Z$132,$A197,'13-14 Teamsheets'!$C$2:$C$132,BO$1)+APPS('14-15 Teamsheets'!$H$2:$R$136,$A197,'14-15 Teamsheets'!$C$2:$C$136,BO$1)+SUBS('14-15 Teamsheets'!$S$2:$Z$136,$A197,'14-15 Teamsheets'!$C$2:$C$136,BO$1)</f>
        <v>2</v>
      </c>
      <c r="BY197" s="28">
        <f t="shared" si="55"/>
        <v>3</v>
      </c>
      <c r="BZ197" s="27" t="str">
        <f>(APPS('05-06 Teamsheets'!$H$2:$R$71,$A197) + APPS('06-07 Teamsheets'!$H$2:$R$83,$A197) +APPS('07-08 Teamsheets'!$H$2:$R$88,$A197) + APPS('08-09 Teamsheets'!$H$2:$R$92,$A197)+APPS('09-10 Teamsheets'!$H$2:$R$98,$A197)+APPS('10-11 Teamsheets'!$H$2:$R$107,$A197)+APPS('11-12 Teamsheets'!$H$2:$R$119,$A197)+APPS('12-13 Teamsheets'!$H$2:$R$126,$A197)+APPS('13-14 Teamsheets'!$H$2:$R$132,$A197)+APPS('14-15 Teamsheets'!$H$2:$R$136,$A197)) &amp; "(" &amp; (SUBS('05-06 Teamsheets'!$S$2:$W$71,$A197)+SUBS('06-07 Teamsheets'!$S$2:$Z$83,$A197)+SUBS('07-08 Teamsheets'!$S$2:$Z$88,$A197) +SUBS('08-09 Teamsheets'!$S$2:$Z$92,$A197)+SUBS('09-10 Teamsheets'!$S$2:$Z$98,$A197)+SUBS('10-11 Teamsheets'!$S$2:$Z$107,$A197)+SUBS('11-12 Teamsheets'!$S$2:$Z$119,$A197)+SUBS('12-13 Teamsheets'!$S$2:$Z$126,$A197)+SUBS('13-14 Teamsheets'!$S$2:$Z$132,$A197)+SUBS('14-15 Teamsheets'!$S$2:$Z$136,$A197)) &amp; ")"</f>
        <v>10(23)</v>
      </c>
      <c r="CA197" s="28">
        <f t="shared" si="56"/>
        <v>33</v>
      </c>
      <c r="CB197" s="71">
        <f>GOALS('05-06 Teamsheets'!$H$2:$W$71,$A197,'05-06 Teamsheets'!$C$2:$C$71,B$1)+GOALS('06-07 Teamsheets'!$H$2:$Z$83,$A197,'06-07 Teamsheets'!$C$2:$C$83,G$1)+GOALS('07-08 Teamsheets'!$H$2:$Z$88,$A197,'07-08 Teamsheets'!$C$2:$C$88,L$1)+GOALS('08-09 Teamsheets'!$H$2:$Z$92,$A197,'08-09 Teamsheets'!$C$2:$C$92,Q$1)+GOALS('09-10 Teamsheets'!$H$2:$Z$98,$A197,'09-10 Teamsheets'!$C$2:$C$98,Q$1)+GOALS('10-11 Teamsheets'!$H$2:$Z$107,$A197,'10-11 Teamsheets'!$C$2:$C$107,Q$1)+GOALS('11-12 Teamsheets'!$H$2:$Z$119,$A197,'11-12 Teamsheets'!$C$2:$C$119,Q$1)+GOALS('12-13 Teamsheets'!$H$2:$Z$126,$A197,'12-13 Teamsheets'!$C$2:$C$126,Q$1)+GOALS('13-14 Teamsheets'!$H$2:$Z$132,$A197,'13-14 Teamsheets'!$C$2:$C$132,Q$1)+GOALS('14-15 Teamsheets'!$H$2:$Z$136,$A197,'14-15 Teamsheets'!$C$2:$C$136,Q$1)</f>
        <v>2</v>
      </c>
      <c r="CC197" s="27">
        <f>GOALS('05-06 Teamsheets'!$H$2:$W$71,$A197,'05-06 Teamsheets'!$C$2:$C$71,V$1)+GOALS('05-06 Teamsheets'!$H$2:$W$71,$A197,'05-06 Teamsheets'!$C$2:$C$71,AA$1)+GOALS('06-07 Teamsheets'!$H$2:$Z$83,$A197,'06-07 Teamsheets'!$C$2:$C$83,AF$1)+GOALS('06-07 Teamsheets'!$H$2:$Z$83,$A197,'06-07 Teamsheets'!$C$2:$C$83,AK$1)+GOALS('07-08 Teamsheets'!$H$2:$Z$88,$A197,'07-08 Teamsheets'!$C$2:$C$88,AP$1)+GOALS('07-08 Teamsheets'!$H$2:$Z$88,$A197,'07-08 Teamsheets'!$C$2:$C$88,AU$1)+GOALS('07-08 Teamsheets'!$H$2:$Z$88,$A197,'07-08 Teamsheets'!$C$2:$C$88,AZ$1)+GOALS('11-12 Teamsheets'!$H$2:$Z$119,$A197,'11-12 Teamsheets'!$C$2:$C$119,AZ$1)+GOALS('12-13 Teamsheets'!$H$2:$Z$120,$A197,'12-13 Teamsheets'!$C$2:$C$120,AZ$1)+GOALS('13-14 Teamsheets'!$H$2:$Z$126,$A197,'13-14 Teamsheets'!$C$2:$C$126,AZ$1)+GOALS('14-15 Teamsheets'!$H$2:$Z$130,$A197,'14-15 Teamsheets'!$C$2:$C$130,AZ$1)+GOALS('08-09 Teamsheets'!$H$2:$Z$92,$A197,'08-09 Teamsheets'!$C$2:$C$92,BE$1)+GOALS('09-10 Teamsheets'!$H$2:$Z$98,$A197,'09-10 Teamsheets'!$C$2:$C$98,BE$1)+GOALS('10-11 Teamsheets'!$H$2:$Z$107,$A197,'10-11 Teamsheets'!$C$2:$C$107,BE$1)+GOALS('11-12 Teamsheets'!$H$2:$Z$119,$A197,'11-12 Teamsheets'!$C$2:$C$119,BE$1)+GOALS('12-13 Teamsheets'!$H$2:$Z$126,$A197,'12-13 Teamsheets'!$C$2:$C$126,BE$1)+GOALS('13-14 Teamsheets'!$H$2:$Z$132,$A197,'13-14 Teamsheets'!$C$2:$C$132,BE$1)+GOALS('14-15 Teamsheets'!$H$2:$Z$136,$A197,'14-15 Teamsheets'!$C$2:$C$136,BE$1)</f>
        <v>0</v>
      </c>
      <c r="CD197" s="27">
        <f>GOALS('07-08 Teamsheets'!$H$2:$Z$88,$A197,'07-08 Teamsheets'!$C$2:$C$88,BJ$1)
+GOALS('08-09 Teamsheets'!$H$2:$Z$92,$A197,'08-09 Teamsheets'!$C$2:$C$92,BJ$1)
+GOALS('09-10 Teamsheets'!$H$2:$Z$98,$A197,'09-10 Teamsheets'!$C$2:$C$98,BJ$1)
+GOALS('10-11 Teamsheets'!$H$2:$Z$107,$A197,'10-11 Teamsheets'!$C$2:$C$107,BJ$1)
+GOALS('11-12 Teamsheets'!$H$2:$Z$119,$A197,'11-12 Teamsheets'!$C$2:$C$119,BJ$1)
+GOALS('12-13 Teamsheets'!$H$2:$Z$124,$A197,'12-13 Teamsheets'!$C$2:$C$124,BJ$1)+GOALS('13-14 Teamsheets'!$H$2:$Z$130,$A197,'13-14 Teamsheets'!$C$2:$C$130,BJ$1)+GOALS('14-15 Teamsheets'!$H$2:$Z$134,$A197,'14-15 Teamsheets'!$C$2:$C$134,BJ$1)
+GOALS('07-08 Teamsheets'!$H$2:$Z$88,$A197,'07-08 Teamsheets'!$C$2:$C$88,BO$1)
+GOALS('08-09 Teamsheets'!$H$2:$Z$92,$A197,'08-09 Teamsheets'!$C$2:$C$92,BO$1)
+GOALS('09-10 Teamsheets'!$H$2:$Z$98,$A197,'09-10 Teamsheets'!$C$2:$C$98,BO$1)
+GOALS('10-11 Teamsheets'!$H$2:$Z$107,$A197,'10-11 Teamsheets'!$C$2:$C$107,BO$1)
+GOALS('11-12 Teamsheets'!$H$2:$Z$119,$A197,'11-12 Teamsheets'!$C$2:$C$119,BO$1)
+GOALS('12-13 Teamsheets'!$H$2:$Z$126,$A197,'12-13 Teamsheets'!$C$2:$C$126,BO$1)+GOALS('13-14 Teamsheets'!$H$2:$Z$132,$A197,'13-14 Teamsheets'!$C$2:$C$132,BO$1)+GOALS('14-15 Teamsheets'!$H$2:$Z$136,$A197,'14-15 Teamsheets'!$C$2:$C$136,BO$1)</f>
        <v>0</v>
      </c>
      <c r="CE197" s="28">
        <f t="shared" si="57"/>
        <v>0</v>
      </c>
      <c r="CF197" s="27" t="str">
        <f>(GOALS('05-06 Teamsheets'!$H$2:$R$71,$A197) +GOALS('06-07 Teamsheets'!$H$2:$R$83,$A197) +  GOALS('07-08 Teamsheets'!$H$2:$R$88,$A197) + GOALS('08-09 Teamsheets'!$H$2:$R$92,$A197)+GOALS('09-10 Teamsheets'!$H$2:$R$98,$A197)+GOALS('10-11 Teamsheets'!$H$2:$R$107,$A197)+GOALS('11-12 Teamsheets'!$H$2:$R$119,$A197)+GOALS('12-13 Teamsheets'!$H$2:$R$126,$A197)+GOALS('13-14 Teamsheets'!$H$2:$R$132,$A197)+GOALS('14-15 Teamsheets'!$H$2:$R$136,$A197)) &amp; "(" &amp; (GOALS('05-06 Teamsheets'!$S$2:$W$71,$A197)+GOALS('06-07 Teamsheets'!$S$2:$Z$83,$A197)+GOALS('07-08 Teamsheets'!$S$2:$Z$88,$A197)+GOALS('08-09 Teamsheets'!$S$2:$Z$92,$A197)+GOALS('09-10 Teamsheets'!$S$2:$Z$98,$A197)+GOALS('10-11 Teamsheets'!$S$2:$Z$107,$A197)+GOALS('11-12 Teamsheets'!$S$2:$Z$119,$A197)+GOALS('12-13 Teamsheets'!$S$2:$Z$126,$A197)+GOALS('13-14 Teamsheets'!$S$2:$Z$132,$A197)+GOALS('14-15 Teamsheets'!$S$2:$Z$136,$A197)) &amp; ")"</f>
        <v>1(1)</v>
      </c>
      <c r="CG197" s="28">
        <f t="shared" si="58"/>
        <v>2</v>
      </c>
      <c r="CH197" s="71">
        <f t="shared" si="60"/>
        <v>0</v>
      </c>
      <c r="CI197" s="83">
        <f t="shared" si="61"/>
        <v>0</v>
      </c>
      <c r="CJ197" s="77">
        <f t="shared" si="62"/>
        <v>0</v>
      </c>
      <c r="CK197" s="74" t="str">
        <f>(CARDS('05-06 Teamsheets'!$H$2:$W$71,$A197,$CX$2)+CARDS('06-07 Teamsheets'!$H$2:$Z$83,$A197,$CX$2)+CARDS('07-08 Teamsheets'!$H$2:$Z$88,$A197,$CX$2)+CARDS('08-09 Teamsheets'!$H$2:$Z$92,$A197,$CX$2)+CARDS('09-10 Teamsheets'!$H$2:$Z$98,$A197,$CX$2)+CARDS('10-11 Teamsheets'!$H$2:$Z$107,$A197,$CX$2)+CARDS('11-12 Teamsheets'!$H$2:$Z$119,$A197,$CX$2)+CARDS('12-13 Teamsheets'!$H$2:$Z$126,$A197,$CX$2)+CARDS('13-14 Teamsheets'!$H$2:$Z$130,$A197,$CX$2)) &amp; "(" &amp; (CARDS('05-06 Teamsheets'!$H$2:$W$71,$A197,$CX$3)+CARDS('06-07 Teamsheets'!$H$2:$Z$83,$A197,$CX$3)+CARDS('07-08 Teamsheets'!$H$2:$Z$88,$A197,$CX$3)+CARDS('08-09 Teamsheets'!$H$2:$Z$92,$A197,$CX$3)+CARDS('09-10 Teamsheets'!$H$2:$Z$98,$A197,$CX$3)+CARDS('10-11 Teamsheets'!$H$2:$Z$107,$A197,$CX$3)+CARDS('11-12 Teamsheets'!$H$2:$Z$119,$A197,$CX$3)+CARDS('13-14 Teamsheets'!$H$2:$Z$130,$A197,$CX$3)) &amp; ")"</f>
        <v>3(0)</v>
      </c>
      <c r="CL197" s="28">
        <f t="shared" si="53"/>
        <v>1001</v>
      </c>
      <c r="CM197" s="28">
        <f t="shared" si="59"/>
        <v>89</v>
      </c>
      <c r="CN197" s="77">
        <f t="shared" si="54"/>
        <v>1090</v>
      </c>
      <c r="CO197" s="28">
        <f t="shared" si="64"/>
        <v>33.030303030303031</v>
      </c>
      <c r="CP197" s="28">
        <f t="shared" si="65"/>
        <v>6.0606060606060608E-2</v>
      </c>
      <c r="CQ197" s="77">
        <f t="shared" si="63"/>
        <v>545</v>
      </c>
      <c r="CS197" s="71">
        <f t="shared" si="66"/>
        <v>61</v>
      </c>
      <c r="CT197" s="83">
        <f t="shared" si="67"/>
        <v>85</v>
      </c>
      <c r="CU197" s="77">
        <f t="shared" si="68"/>
        <v>55</v>
      </c>
    </row>
    <row r="198" spans="1:102" x14ac:dyDescent="0.2">
      <c r="A198" s="25" t="s">
        <v>1440</v>
      </c>
      <c r="B198" s="27" t="s">
        <v>1635</v>
      </c>
      <c r="C198" s="27" t="s">
        <v>1635</v>
      </c>
      <c r="D198" s="27">
        <v>0</v>
      </c>
      <c r="E198" s="27" t="s">
        <v>1635</v>
      </c>
      <c r="F198" s="82">
        <v>0</v>
      </c>
      <c r="G198" s="27" t="s">
        <v>1635</v>
      </c>
      <c r="H198" s="27" t="s">
        <v>1635</v>
      </c>
      <c r="I198" s="27">
        <v>0</v>
      </c>
      <c r="J198" s="27" t="s">
        <v>1635</v>
      </c>
      <c r="K198" s="82">
        <v>0</v>
      </c>
      <c r="L198" s="27" t="s">
        <v>1635</v>
      </c>
      <c r="M198" s="27" t="s">
        <v>1635</v>
      </c>
      <c r="N198" s="27">
        <v>0</v>
      </c>
      <c r="O198" s="27" t="s">
        <v>1635</v>
      </c>
      <c r="P198" s="82">
        <v>0</v>
      </c>
      <c r="Q198" s="27" t="str">
        <f>(APPS('08-09 Teamsheets'!$H$2:$R$92,$A198,'08-09 Teamsheets'!$C$2:$C$92,Q$1)+APPS('09-10 Teamsheets'!$H$2:$R$98,$A198,'09-10 Teamsheets'!$C$2:$C$98,Q$1)+APPS('10-11 Teamsheets'!$H$2:$R$107,$A198,'10-11 Teamsheets'!$C$2:$C$107,Q$1)+APPS('11-12 Teamsheets'!$H$2:$R$119,$A198,'11-12 Teamsheets'!$C$2:$C$119,Q$1)+APPS('12-13 Teamsheets'!$H$2:$R$126,$A198,'12-13 Teamsheets'!$C$2:$C$126,Q$1)+APPS('13-14 Teamsheets'!$H$2:$R$132,$A198,'13-14 Teamsheets'!$C$2:$C$132,Q$1)+APPS('14-15 Teamsheets'!$H$2:$R$136,$A198,'14-15 Teamsheets'!$C$2:$C$136,Q$1)) &amp; "(" &amp; (SUBS('08-09 Teamsheets'!$S$2:$Z$92,$A198,'08-09 Teamsheets'!$C$2:$C$92,Q$1)+SUBS('09-10 Teamsheets'!$S$2:$Z$98,$A198,'09-10 Teamsheets'!$C$2:$C$98,Q$1)+SUBS('10-11 Teamsheets'!$S$2:$Z$107,$A198,'10-11 Teamsheets'!$C$2:$C$107,Q$1)+SUBS('11-12 Teamsheets'!$S$2:$Z$119,$A198,'11-12 Teamsheets'!$C$2:$C$119,Q$1)+SUBS('12-13 Teamsheets'!$S$2:$Z$126,$A198,'12-13 Teamsheets'!$C$2:$C$126,Q$1)+SUBS('13-14 Teamsheets'!$S$2:$Z$132,$A198,'13-14 Teamsheets'!$C$2:$C$132,Q$1)+SUBS('14-15 Teamsheets'!$S$2:$Z$136,$A198,'14-15 Teamsheets'!$C$2:$C$136,Q$1)) &amp; ")"</f>
        <v>0(0)</v>
      </c>
      <c r="R198" s="27" t="str">
        <f>(GOALS('08-09 Teamsheets'!$H$2:$R$92,$A198,'08-09 Teamsheets'!$C$2:$C$92,Q$1)+GOALS('09-10 Teamsheets'!$H$2:$R$98,$A198,'09-10 Teamsheets'!$C$2:$C$98,Q$1)+GOALS('10-11 Teamsheets'!$H$2:$R$107,$A198,'10-11 Teamsheets'!$C$2:$C$107,Q$1)+GOALS('11-12 Teamsheets'!$H$2:$R$119,$A198,'11-12 Teamsheets'!$C$2:$C$119,Q$1)+GOALS('12-13 Teamsheets'!$H$2:$R$126,$A198,'12-13 Teamsheets'!$C$2:$C$126,Q$1)+GOALS('13-14 Teamsheets'!$H$2:$R$132,$A198,'13-14 Teamsheets'!$C$2:$C$132,Q$1)+GOALS('14-15 Teamsheets'!$H$2:$R$136,$A198,'14-15 Teamsheets'!$C$2:$C$136,Q$1)) &amp; "(" &amp; (GOALS('08-09 Teamsheets'!$S$2:$Z$92,$A198,'08-09 Teamsheets'!$C$2:$C$92,Q$1)+GOALS('09-10 Teamsheets'!$S$2:$Z$98,$A198,'09-10 Teamsheets'!$C$2:$C$98,Q$1)+GOALS('10-11 Teamsheets'!$S$2:$Z$107,$A198,'10-11 Teamsheets'!$C$2:$C$107,Q$1)+GOALS('11-12 Teamsheets'!$S$2:$Z$119,$A198,'11-12 Teamsheets'!$C$2:$C$119,Q$1)+GOALS('12-13 Teamsheets'!$S$2:$Z$126,$A198,'12-13 Teamsheets'!$C$2:$C$126,Q$1)+GOALS('13-14 Teamsheets'!$S$2:$Z$132,$A198,'13-14 Teamsheets'!$C$2:$C$132,Q$1)+GOALS('14-15 Teamsheets'!$S$2:$Z$136,$A198,'14-15 Teamsheets'!$C$2:$C$136,Q$1)) &amp; ")"</f>
        <v>0(0)</v>
      </c>
      <c r="S198" s="27">
        <f>Clean_sheet('08-09 Teamsheets'!$C$2:$H$92,$A198,Q$1)+Clean_sheet('09-10 Teamsheets'!$C$2:$H$98,$A198,Q$1)+Clean_sheet('10-11 Teamsheets'!$C$2:$H$107,$A198,Q$1)+Clean_sheet('11-12 Teamsheets'!$C$2:$H$119,$A198,Q$1)+Clean_sheet('12-13 Teamsheets'!$C$2:$H$126,$A198,Q$1)+Clean_sheet('13-14 Teamsheets'!$C$2:$H$132,$A198,Q$1)+Clean_sheet('14-15 Teamsheets'!$C$2:$H$136,$A198,Q$1)</f>
        <v>0</v>
      </c>
      <c r="T198" s="27" t="str">
        <f>(CARDS('08-09 Teamsheets'!$H$2:$Z$92,$A198,$CX$2,'08-09 Teamsheets'!$C$2:$C$92,Q$1)+CARDS('09-10 Teamsheets'!$H$2:$Z$98,$A198,$CX$2,'09-10 Teamsheets'!$C$2:$C$98,Q$1)+CARDS('10-11 Teamsheets'!$H$2:$Z$107,$A198,$CX$2,'10-11 Teamsheets'!$C$2:$C$107,Q$1)+CARDS('11-12 Teamsheets'!$H$2:$Z$119,$A198,$CX$2,'11-12 Teamsheets'!$C$2:$C$119,Q$1)+CARDS('12-13 Teamsheets'!$H$2:$Z$126,$A198,$CX$2,'12-13 Teamsheets'!$C$2:$C$126,Q$1)+CARDS('13-14 Teamsheets'!$H$2:$Z$132,$A198,$CX$2,'13-14 Teamsheets'!$C$2:$C$132,Q$1)+CARDS('14-15 Teamsheets'!$H$2:$Z$136,$A198,$CX$2,'14-15 Teamsheets'!$C$2:$C$136,Q$1)) &amp; "(" &amp; (CARDS('08-09 Teamsheets'!$H$2:$Z$92,$A198,$CX$3,'08-09 Teamsheets'!$C$2:$C$92,Q$1)+CARDS('09-10 Teamsheets'!$H$2:$Z$98,$A198,$CX$3,'09-10 Teamsheets'!$C$2:$C$98,Q$1)+CARDS('10-11 Teamsheets'!$H$2:$Z$107,$A198,$CX$3,'10-11 Teamsheets'!$C$2:$C$107,Q$1)+CARDS('11-12 Teamsheets'!$H$2:$Z$119,$A198,$CX$3,'11-12 Teamsheets'!$C$2:$C$119,Q$1)+CARDS('12-13 Teamsheets'!$H$2:$Z$126,$A198,$CX$3,'12-13 Teamsheets'!$C$2:$C$126,Q$1)+CARDS('13-14 Teamsheets'!$H$2:$Z$132,$A198,$CX$3,'13-14 Teamsheets'!$C$2:$C$132,Q$1)+CARDS('14-15 Teamsheets'!$H$2:$Z$136,$A198,$CX$3,'14-15 Teamsheets'!$C$2:$C$136,Q$1)) &amp; ")"</f>
        <v>0(0)</v>
      </c>
      <c r="U198" s="82">
        <f>MINS_PLAYED('08-09 Teamsheets'!$H$2:$R$92,$A198,'08-09 Teamsheets'!$C$2:$C$92,Q$1)+MINS_PLAYED('09-10 Teamsheets'!$H$2:$R$98,$A198,'09-10 Teamsheets'!$C$2:$C$98,Q$1)+ MINS_AS_SUB('08-09 Teamsheets'!$S$2:$Z$92,$A198,'08-09 Teamsheets'!$C$2:$C$92,Q$1)+ MINS_AS_SUB('09-10 Teamsheets'!$S$2:$Z$98,$A198,'09-10 Teamsheets'!$C$2:$C$98,Q$1)+MINS_PLAYED('10-11 Teamsheets'!$H$2:$R$107,$A198,'10-11 Teamsheets'!$C$2:$C$107,Q$1)+MINS_AS_SUB('10-11 Teamsheets'!$S$2:$Z$107,$A198,'10-11 Teamsheets'!$C$2:$C$107,Q$1)+MINS_PLAYED('11-12 Teamsheets'!$H$2:$R$119,$A198,'11-12 Teamsheets'!$C$2:$C$119,Q$1)+MINS_AS_SUB('11-12 Teamsheets'!$S$2:$Z$119,$A198,'11-12 Teamsheets'!$C$2:$C$119,Q$1)+MINS_PLAYED('12-13 Teamsheets'!$H$2:$R$126,$A198,'12-13 Teamsheets'!$C$2:$C$126,Q$1)+MINS_AS_SUB('12-13 Teamsheets'!$S$2:$Z$126,$A198,'12-13 Teamsheets'!$C$2:$C$126,Q$1)+MINS_PLAYED('13-14 Teamsheets'!$H$2:$R$132,$A198,'13-14 Teamsheets'!$C$2:$C$132,Q$1)+MINS_AS_SUB('13-14 Teamsheets'!$S$2:$Z$132,$A198,'13-14 Teamsheets'!$C$2:$C$132,Q$1)+MINS_PLAYED('14-15 Teamsheets'!$H$2:$R$136,$A198,'14-15 Teamsheets'!$C$2:$C$136,Q$1)+MINS_AS_SUB('14-15 Teamsheets'!$S$2:$Z$136,$A198,'14-15 Teamsheets'!$C$2:$C$136,Q$1)</f>
        <v>0</v>
      </c>
      <c r="V198" s="27" t="s">
        <v>1635</v>
      </c>
      <c r="W198" s="27" t="s">
        <v>1635</v>
      </c>
      <c r="X198" s="27">
        <v>0</v>
      </c>
      <c r="Y198" s="27" t="s">
        <v>1635</v>
      </c>
      <c r="Z198" s="82">
        <v>0</v>
      </c>
      <c r="AA198" s="27" t="s">
        <v>1635</v>
      </c>
      <c r="AB198" s="27" t="s">
        <v>1635</v>
      </c>
      <c r="AC198" s="27">
        <v>0</v>
      </c>
      <c r="AD198" s="27" t="s">
        <v>1635</v>
      </c>
      <c r="AE198" s="82">
        <v>0</v>
      </c>
      <c r="AF198" s="27" t="s">
        <v>1635</v>
      </c>
      <c r="AG198" s="27" t="s">
        <v>1635</v>
      </c>
      <c r="AH198" s="27">
        <v>0</v>
      </c>
      <c r="AI198" s="27" t="s">
        <v>1635</v>
      </c>
      <c r="AJ198" s="82">
        <v>0</v>
      </c>
      <c r="AK198" s="27" t="s">
        <v>1635</v>
      </c>
      <c r="AL198" s="27" t="s">
        <v>1635</v>
      </c>
      <c r="AM198" s="27">
        <v>0</v>
      </c>
      <c r="AN198" s="27" t="s">
        <v>1635</v>
      </c>
      <c r="AO198" s="82">
        <v>0</v>
      </c>
      <c r="AP198" s="27" t="s">
        <v>1635</v>
      </c>
      <c r="AQ198" s="27" t="s">
        <v>1635</v>
      </c>
      <c r="AR198" s="27">
        <v>0</v>
      </c>
      <c r="AS198" s="27" t="s">
        <v>1635</v>
      </c>
      <c r="AT198" s="82">
        <v>0</v>
      </c>
      <c r="AU198" s="27" t="s">
        <v>1635</v>
      </c>
      <c r="AV198" s="27" t="s">
        <v>1635</v>
      </c>
      <c r="AW198" s="27">
        <v>0</v>
      </c>
      <c r="AX198" s="27" t="s">
        <v>1635</v>
      </c>
      <c r="AY198" s="82">
        <v>0</v>
      </c>
      <c r="AZ198" s="27" t="str">
        <f>(APPS('07-08 Teamsheets'!$H$2:$R$88,$A198,'07-08 Teamsheets'!$C$2:$C$88,AZ$1)+APPS('11-12 Teamsheets'!$H$2:$R$119,$A198,'11-12 Teamsheets'!$C$2:$C$119,AZ$1)+APPS('12-13 Teamsheets'!$H$2:$R$126,$A198,'12-13 Teamsheets'!$C$2:$C$126,AZ$1)+APPS('13-14 Teamsheets'!$H$2:$R$132,$A198,'13-14 Teamsheets'!$C$2:$C$132,AZ$1)+APPS('14-15 Teamsheets'!$H$2:$R$136,$A198,'14-15 Teamsheets'!$C$2:$C$136,AZ$1)) &amp; "(" &amp; (SUBS('07-08 Teamsheets'!$S$2:$Z$88,$A198,'07-08 Teamsheets'!$C$2:$C$88,AZ$1)+SUBS('11-12 Teamsheets'!$S$2:$Z$119,$A198,'11-12 Teamsheets'!$C$2:$C$119,AZ$1)+SUBS('12-13 Teamsheets'!$S$2:$Z$126,$A198,'12-13 Teamsheets'!$C$2:$C$126,AZ$1)+SUBS('13-14 Teamsheets'!$S$2:$Z$132,$A198,'13-14 Teamsheets'!$C$2:$C$132,AZ$1)+SUBS('14-15 Teamsheets'!$S$2:$Z$136,$A198,'14-15 Teamsheets'!$C$2:$C$136,AZ$1)) &amp; ")"</f>
        <v>0(0)</v>
      </c>
      <c r="BA198" s="27" t="str">
        <f>(GOALS('07-08 Teamsheets'!$H$2:$R$88,$A198,'07-08 Teamsheets'!$C$2:$C$88,AZ$1)+GOALS('11-12 Teamsheets'!$H$2:$R$119,$A198,'11-12 Teamsheets'!$C$2:$C$119,AZ$1)+GOALS('12-13 Teamsheets'!$H$2:$R$126,$A198,'12-13 Teamsheets'!$C$2:$C$126,AZ$1)+GOALS('13-14 Teamsheets'!$H$2:$R$132,$A198,'13-14 Teamsheets'!$C$2:$C$132,AZ$1)+GOALS('14-15 Teamsheets'!$H$2:$R$136,$A198,'14-15 Teamsheets'!$C$2:$C$136,AZ$1)) &amp; "(" &amp; (GOALS('07-08 Teamsheets'!$S$2:$Z$88,$A198,'07-08 Teamsheets'!$C$2:$C$88,AZ$1)+GOALS('11-12 Teamsheets'!$S$2:$Z$119,$A198,'11-12 Teamsheets'!$C$2:$C$119,AZ$1)+GOALS('12-13 Teamsheets'!$S$2:$Z$126,$A198,'12-13 Teamsheets'!$C$2:$C$126,AZ$1)+GOALS('13-14 Teamsheets'!$S$2:$Z$132,$A198,'13-14 Teamsheets'!$C$2:$C$132,AZ$1)+GOALS('14-15 Teamsheets'!$S$2:$Z$136,$A198,'14-15 Teamsheets'!$C$2:$C$136,AZ$1)) &amp; ")"</f>
        <v>0(0)</v>
      </c>
      <c r="BB198" s="27">
        <f>Clean_sheet('07-08 Teamsheets'!$C$2:$H$92,$A198,AZ$1)+Clean_sheet('11-12 Teamsheets'!$C$2:$H$119,$A198,AZ$1)+Clean_sheet('12-13 Teamsheets'!$C$2:$H$126,$A198,AZ$1)+Clean_sheet('13-14 Teamsheets'!$C$2:$H$132,$A198,AZ$1)+Clean_sheet('14-15 Teamsheets'!$C$2:$H$136,$A198,AZ$1)</f>
        <v>0</v>
      </c>
      <c r="BC198" s="27" t="str">
        <f>(CARDS('07-08 Teamsheets'!$H$2:$Z$88,$A198,$CX$2,'07-08 Teamsheets'!$C$2:$C$88,AZ$1)+CARDS('11-12 Teamsheets'!$H$2:$Z$119,$A198,$CX$2,'11-12 Teamsheets'!$C$2:$C$119,AZ$1)+CARDS('12-13 Teamsheets'!$H$2:$Z$126,$A198,$CX$2,'12-13 Teamsheets'!$C$2:$C$126,AZ$1)+CARDS('13-14 Teamsheets'!$H$2:$Z$132,$A198,$CX$2,'13-14 Teamsheets'!$C$2:$C$132,AZ$1)+CARDS('14-15 Teamsheets'!$H$2:$Z$136,$A198,$CX$2,'14-15 Teamsheets'!$C$2:$C$136,AZ$1)) &amp; "(" &amp; (CARDS('07-08 Teamsheets'!$H$2:$Z$88,$A198,$CX$3,'07-08 Teamsheets'!$C$2:$C$88,AZ$1)+CARDS('11-12 Teamsheets'!$H$2:$Z$119,$A198,$CX$3,'11-12 Teamsheets'!$C$2:$C$119,AZ$1)+CARDS('12-13 Teamsheets'!$H$2:$Z$126,$A198,$CX$3,'12-13 Teamsheets'!$C$2:$C$126,AZ$1)+CARDS('13-14 Teamsheets'!$H$2:$Z$132,$A198,$CX$3,'13-14 Teamsheets'!$C$2:$C$132,AZ$1)+CARDS('14-15 Teamsheets'!$H$2:$Z$136,$A198,$CX$3,'14-15 Teamsheets'!$C$2:$C$136,AZ$1)) &amp; ")"</f>
        <v>0(0)</v>
      </c>
      <c r="BD198" s="82">
        <f>MINS_PLAYED('07-08 Teamsheets'!$H$2:$R$88,$A198,'07-08 Teamsheets'!$C$2:$C$88,AZ$1)+MINS_PLAYED('11-12 Teamsheets'!$H$2:$R$119,$A198,'11-12 Teamsheets'!$C$2:$C$119,AZ$1)+MINS_PLAYED('12-13 Teamsheets'!$H$2:$R$126,$A198,'12-13 Teamsheets'!$C$2:$C$126,AZ$1)+MINS_PLAYED('13-14 Teamsheets'!$H$2:$R$132,$A198,'13-14 Teamsheets'!$C$2:$C$132,AZ$1)+MINS_PLAYED('14-15 Teamsheets'!$H$2:$R$136,$A198,'14-15 Teamsheets'!$C$2:$C$136,AZ$1)+MINS_AS_SUB('07-08 Teamsheets'!$S$2:$Z$88,$A198,'07-08 Teamsheets'!$C$2:$C$88,AZ$1)+MINS_AS_SUB('11-12 Teamsheets'!$S$2:$Z$119,$A198,'11-12 Teamsheets'!$C$2:$C$119,AZ$1)+MINS_AS_SUB('12-13 Teamsheets'!$S$2:$Z$126,$A198,'12-13 Teamsheets'!$C$2:$C$126,AZ$1)+MINS_AS_SUB('13-14 Teamsheets'!$S$2:$Z$132,$A198,'13-14 Teamsheets'!$C$2:$C$132,AZ$1)+MINS_AS_SUB('14-15 Teamsheets'!$S$2:$Z$136,$A198,'14-15 Teamsheets'!$C$2:$C$136,AZ$1)</f>
        <v>0</v>
      </c>
      <c r="BE198" s="27" t="str">
        <f>(APPS('08-09 Teamsheets'!$H$2:$R$92,$A198,'08-09 Teamsheets'!$C$2:$C$92,BE$1)+APPS('09-10 Teamsheets'!$H$2:$R$98,$A198,'09-10 Teamsheets'!$C$2:$C$98,BE$1)+APPS('10-11 Teamsheets'!$H$2:$R$107,$A198,'10-11 Teamsheets'!$C$2:$C$107,BE$1)+APPS('11-12 Teamsheets'!$H$2:$R$119,$A198,'11-12 Teamsheets'!$C$2:$C$119,BE$1)+APPS('12-13 Teamsheets'!$H$2:$R$126,$A198,'12-13 Teamsheets'!$C$2:$C$126,BE$1)+APPS('13-14 Teamsheets'!$H$2:$R$132,$A198,'13-14 Teamsheets'!$C$2:$C$132,BE$1)+APPS('14-15 Teamsheets'!$H$2:$R$136,$A198,'14-15 Teamsheets'!$C$2:$C$136,BE$1)) &amp; "(" &amp; (SUBS('08-09 Teamsheets'!$S$2:$Z$92,$A198,'08-09 Teamsheets'!$C$2:$C$92,BE$1)+SUBS('09-10 Teamsheets'!$S$2:$Z$98,$A198,'09-10 Teamsheets'!$C$2:$C$98,BE$1)+SUBS('10-11 Teamsheets'!$S$2:$Z$107,$A198,'10-11 Teamsheets'!$C$2:$C$107,BE$1)+SUBS('11-12 Teamsheets'!$S$2:$Z$119,$A198,'11-12 Teamsheets'!$C$2:$C$119,BE$1)+SUBS('12-13 Teamsheets'!$S$2:$Z$126,$A198,'12-13 Teamsheets'!$C$2:$C$126,BE$1)+SUBS('13-14 Teamsheets'!$S$2:$Z$132,$A198,'13-14 Teamsheets'!$C$2:$C$132,BE$1)+SUBS('14-15 Teamsheets'!$S$2:$Z$136,$A198,'14-15 Teamsheets'!$C$2:$C$136,BE$1)) &amp; ")"</f>
        <v>0(0)</v>
      </c>
      <c r="BF198" s="27" t="str">
        <f>(GOALS('08-09 Teamsheets'!$H$2:$R$92,$A198,'08-09 Teamsheets'!$C$2:$C$92,BE$1)+GOALS('09-10 Teamsheets'!$H$2:$R$98,$A198,'09-10 Teamsheets'!$C$2:$C$98,BE$1)+GOALS('10-11 Teamsheets'!$H$2:$R$107,$A198,'10-11 Teamsheets'!$C$2:$C$107,BE$1)+GOALS('11-12 Teamsheets'!$H$2:$R$119,$A198,'11-12 Teamsheets'!$C$2:$C$119,BE$1)+GOALS('12-13 Teamsheets'!$H$2:$R$126,$A198,'12-13 Teamsheets'!$C$2:$C$126,BE$1)+GOALS('13-14 Teamsheets'!$H$2:$R$132,$A198,'13-14 Teamsheets'!$C$2:$C$132,BE$1)+GOALS('14-15 Teamsheets'!$H$2:$R$136,$A198,'14-15 Teamsheets'!$C$2:$C$136,BE$1)) &amp; "(" &amp; (GOALS('08-09 Teamsheets'!$S$2:$Z$92,$A198,'08-09 Teamsheets'!$C$2:$C$92,BE$1)+GOALS('09-10 Teamsheets'!$S$2:$Z$98,$A198,'09-10 Teamsheets'!$C$2:$C$98,BE$1)+GOALS('10-11 Teamsheets'!$S$2:$Z$107,$A198,'10-11 Teamsheets'!$C$2:$C$107,BE$1)+GOALS('11-12 Teamsheets'!$S$2:$Z$119,$A198,'11-12 Teamsheets'!$C$2:$C$119,BE$1)+GOALS('12-13 Teamsheets'!$S$2:$Z$126,$A198,'12-13 Teamsheets'!$C$2:$C$126,BE$1)+GOALS('13-14 Teamsheets'!$S$2:$Z$132,$A198,'13-14 Teamsheets'!$C$2:$C$132,BE$1)+GOALS('14-15 Teamsheets'!$S$2:$Z$136,$A198,'14-15 Teamsheets'!$C$2:$C$136,BE$1)) &amp; ")"</f>
        <v>0(0)</v>
      </c>
      <c r="BG198" s="27">
        <f>Clean_sheet('08-09 Teamsheets'!$C$2:$H$92,$A198,BE$1)+Clean_sheet('09-10 Teamsheets'!$C$2:$H$98,$A198,BE$1)+Clean_sheet('10-11 Teamsheets'!$C$2:$H$107,$A198,BE$1)+Clean_sheet('11-12 Teamsheets'!$C$2:$H$119,$A198,BE$1)+Clean_sheet('12-13 Teamsheets'!$C$2:$H$126,$A198,BE$1)+Clean_sheet('13-14 Teamsheets'!$C$2:$H$132,$A198,BE$1)+Clean_sheet('14-15 Teamsheets'!$C$2:$H$136,$A198,BE$1)</f>
        <v>0</v>
      </c>
      <c r="BH198" s="27" t="str">
        <f>(CARDS('08-09 Teamsheets'!$H$2:$Z$92,$A198,$CX$2,'08-09 Teamsheets'!$C$2:$C$92,BE$1)+CARDS('09-10 Teamsheets'!$H$2:$Z$98,$A198,$CX$2,'09-10 Teamsheets'!$C$2:$C$98,BE$1)+CARDS('10-11 Teamsheets'!$H$2:$Z$107,$A198,$CX$2,'10-11 Teamsheets'!$C$2:$C$107,BE$1)+CARDS('11-12 Teamsheets'!$H$2:$Z$119,$A198,$CX$2,'11-12 Teamsheets'!$C$2:$C$119,BE$1)+CARDS('12-13 Teamsheets'!$H$2:$Z$126,$A198,$CX$2,'12-13 Teamsheets'!$C$2:$C$126,BE$1)+CARDS('13-14 Teamsheets'!$H$2:$Z$132,$A198,$CX$2,'13-14 Teamsheets'!$C$2:$C$132,BE$1)+CARDS('14-15 Teamsheets'!$H$2:$Z$136,$A198,$CX$2,'14-15 Teamsheets'!$C$2:$C$136,BE$1)) &amp; "(" &amp; (CARDS('08-09 Teamsheets'!$H$2:$Z$92,$A198,$CX$3,'08-09 Teamsheets'!$C$2:$C$92,BE$1)+CARDS('09-10 Teamsheets'!$H$2:$Z$98,$A198,$CX$3,'09-10 Teamsheets'!$C$2:$C$98,BE$1)+CARDS('10-11 Teamsheets'!$H$2:$Z$107,$A198,$CX$3,'10-11 Teamsheets'!$C$2:$C$107,BE$1)+CARDS('11-12 Teamsheets'!$H$2:$Z$119,$A198,$CX$3,'11-12 Teamsheets'!$C$2:$C$119,BE$1)+CARDS('12-13 Teamsheets'!$H$2:$Z$126,$A198,$CX$3,'12-13 Teamsheets'!$C$2:$C$126,BE$1)+CARDS('13-14 Teamsheets'!$H$2:$Z$132,$A198,$CX$3,'13-14 Teamsheets'!$C$2:$C$132,BE$1)+CARDS('14-15 Teamsheets'!$H$2:$Z$136,$A198,$CX$3,'14-15 Teamsheets'!$C$2:$C$136,BE$1)) &amp; ")"</f>
        <v>0(0)</v>
      </c>
      <c r="BI198" s="82">
        <f>MINS_PLAYED('08-09 Teamsheets'!$H$2:$R$92,$A198,'08-09 Teamsheets'!$C$2:$C$92,BE$1)+MINS_PLAYED('09-10 Teamsheets'!$H$2:$R$98,$A198,'09-10 Teamsheets'!$C$2:$C$98,BE$1)+ MINS_AS_SUB('08-09 Teamsheets'!$S$2:$Z$92,$A198,'08-09 Teamsheets'!$C$2:$C$92,BE$1)+ MINS_AS_SUB('09-10 Teamsheets'!$S$2:$Z$98,$A198,'09-10 Teamsheets'!$C$2:$C$98,BE$1)+MINS_PLAYED('10-11 Teamsheets'!$H$2:$R$107,$A198,'10-11 Teamsheets'!$C$2:$C$107,BE$1)+MINS_AS_SUB('10-11 Teamsheets'!$S$2:$Z$107,$A198,'10-11 Teamsheets'!$C$2:$C$107,BE$1)+MINS_PLAYED('11-12 Teamsheets'!$H$2:$R$119,$A198,'11-12 Teamsheets'!$C$2:$C$119,BE$1)+MINS_AS_SUB('11-12 Teamsheets'!$S$2:$Z$119,$A198,'11-12 Teamsheets'!$C$2:$C$119,BE$1)+MINS_PLAYED('12-13 Teamsheets'!$H$2:$R$126,$A198,'12-13 Teamsheets'!$C$2:$C$126,BE$1)+MINS_AS_SUB('12-13 Teamsheets'!$S$2:$Z$126,$A198,'12-13 Teamsheets'!$C$2:$C$126,BE$1)+MINS_PLAYED('13-14 Teamsheets'!$H$2:$R$132,$A198,'13-14 Teamsheets'!$C$2:$C$132,BE$1)+MINS_AS_SUB('13-14 Teamsheets'!$S$2:$Z$132,$A198,'13-14 Teamsheets'!$C$2:$C$132,BE$1)+MINS_PLAYED('14-15 Teamsheets'!$H$2:$R$136,$A198,'14-15 Teamsheets'!$C$2:$C$136,BE$1)+MINS_AS_SUB('14-15 Teamsheets'!$S$2:$Z$136,$A198,'14-15 Teamsheets'!$C$2:$C$136,BE$1)</f>
        <v>0</v>
      </c>
      <c r="BJ198" s="27" t="str">
        <f>(APPS('07-08 Teamsheets'!$H$2:$R$88,$A198,'07-08 Teamsheets'!$C$2:$C$88,BJ$1)+APPS('08-09 Teamsheets'!$H$2:$R$92,$A198,'08-09 Teamsheets'!$C$2:$C$92,BJ$1)+APPS('09-10 Teamsheets'!$H$2:$R$98,$A198,'09-10 Teamsheets'!$C$2:$C$98,BJ$1)+APPS('10-11 Teamsheets'!$H$2:$R$106,$A198,'10-11 Teamsheets'!$C$2:$C$106,BJ$1)+APPS('11-12 Teamsheets'!$H$2:$R$119,$A198,'11-12 Teamsheets'!$C$2:$C$119,BJ$1)+APPS('12-13 Teamsheets'!$H$2:$R$126,$A198,'12-13 Teamsheets'!$C$2:$C$126,BJ$1)+APPS('13-14 Teamsheets'!$H$2:$R$132,$A198,'13-14 Teamsheets'!$C$2:$C$132,BJ$1)+APPS('14-15 Teamsheets'!$H$2:$R$136,$A198,'14-15 Teamsheets'!$C$2:$C$136,BJ$1)) &amp; "(" &amp; (SUBS('07-08 Teamsheets'!$S$2:$Z$88,$A198,'07-08 Teamsheets'!$C$2:$C$88,BJ$1)+SUBS('08-09 Teamsheets'!$S$2:$Z$92,$A198,'08-09 Teamsheets'!$C$2:$C$92,BJ$1)+SUBS('09-10 Teamsheets'!$S$2:$Z$98,$A198,'09-10 Teamsheets'!$C$2:$C$98,BJ$1)+SUBS('10-11 Teamsheets'!$S$2:$Z$106,$A198,'10-11 Teamsheets'!$C$2:$C$106,BJ$1)+SUBS('11-12 Teamsheets'!$S$2:$Z$119,$A198,'11-12 Teamsheets'!$C$2:$C$119,BJ$1)+SUBS('12-13 Teamsheets'!$S$2:$Z$126,$A198,'12-13 Teamsheets'!$C$2:$C$126,BJ$1)+SUBS('13-14 Teamsheets'!$S$2:$Z$132,$A198,'13-14 Teamsheets'!$C$2:$C$132,BJ$1)+SUBS('14-15 Teamsheets'!$S$2:$Z$136,$A198,'14-15 Teamsheets'!$C$2:$C$136,BJ$1)) &amp; ")"</f>
        <v>0(0)</v>
      </c>
      <c r="BK198" s="27" t="str">
        <f>(GOALS('07-08 Teamsheets'!$H$2:$R$88,$A198,'07-08 Teamsheets'!$C$2:$C$88,BJ$1)+GOALS('08-09 Teamsheets'!$H$2:$R$92,$A198,'08-09 Teamsheets'!$C$2:$C$92,BJ$1)+GOALS('09-10 Teamsheets'!$H$2:$R$98,$A198,'09-10 Teamsheets'!$C$2:$C$98,BJ$1)+GOALS('10-11 Teamsheets'!$H$2:$R$106,$A198,'10-11 Teamsheets'!$C$2:$C$106,BJ$1)+GOALS('11-12 Teamsheets'!$H$2:$R$119,$A198,'11-12 Teamsheets'!$C$2:$C$119,BJ$1)+GOALS('12-13 Teamsheets'!$H$2:$R$126,$A198,'12-13 Teamsheets'!$C$2:$C$126,BJ$1)+GOALS('13-14 Teamsheets'!$H$2:$R$132,$A198,'13-14 Teamsheets'!$C$2:$C$132,BJ$1)+GOALS('14-15 Teamsheets'!$H$2:$R$136,$A198,'14-15 Teamsheets'!$C$2:$C$136,BJ$1)) &amp; "(" &amp; (GOALS('07-08 Teamsheets'!$S$2:$Z$88,$A198,'07-08 Teamsheets'!$C$2:$C$88,BJ$1)+GOALS('08-09 Teamsheets'!$S$2:$Z$92,$A198,'08-09 Teamsheets'!$C$2:$C$92,BJ$1)+GOALS('09-10 Teamsheets'!$S$2:$Z$98,$A198,'09-10 Teamsheets'!$C$2:$C$98,BJ$1)+GOALS('10-11 Teamsheets'!$S$2:$Z$106,$A198,'10-11 Teamsheets'!$C$2:$C$106,BJ$1)+GOALS('11-12 Teamsheets'!$S$2:$Z$119,$A198,'11-12 Teamsheets'!$C$2:$C$119,BJ$1)+GOALS('12-13 Teamsheets'!$S$2:$Z$126,$A198,'12-13 Teamsheets'!$C$2:$C$126,BJ$1)+GOALS('13-14 Teamsheets'!$S$2:$Z$132,$A198,'13-14 Teamsheets'!$C$2:$C$132,BJ$1)+GOALS('14-15 Teamsheets'!$S$2:$Z$136,$A198,'14-15 Teamsheets'!$C$2:$C$136,BJ$1)) &amp; ")"</f>
        <v>0(0)</v>
      </c>
      <c r="BL198" s="27">
        <f>Clean_sheet('07-08 Teamsheets'!$C$2:$H$92,$A198,BJ$1)+Clean_sheet('08-09 Teamsheets'!$C$2:$H$92,$A198,BJ$1)+Clean_sheet('09-10 Teamsheets'!$C$2:$H$98,$A198,BJ$1)+Clean_sheet('10-11 Teamsheets'!$C$2:$H$106,$A198,BJ$1)+Clean_sheet('11-12 Teamsheets'!$C$2:$H$119,$A198,BJ$1)+Clean_sheet('12-13 Teamsheets'!$C$2:$H$126,$A198,BJ$1)+Clean_sheet('13-14 Teamsheets'!$C$2:$H$132,$A198,BJ$1)+Clean_sheet('14-15 Teamsheets'!$C$2:$H$136,$A198,BJ$1)</f>
        <v>0</v>
      </c>
      <c r="BM198" s="27" t="str">
        <f>(CARDS('07-08 Teamsheets'!$H$2:$Z$88,$A198,$CX$2,'07-08 Teamsheets'!$C$2:$C$88,BJ$1)+CARDS('08-09 Teamsheets'!$H$2:$Z$92,$A198,$CX$2,'08-09 Teamsheets'!$C$2:$C$92,BJ$1)+CARDS('09-10 Teamsheets'!$H$2:$Z$98,$A198,$CX$2,'09-10 Teamsheets'!$C$2:$C$98,BJ$1)+CARDS('10-11 Teamsheets'!$H$2:$Z$106,$A198,$CX$2,'10-11 Teamsheets'!$C$2:$C$106,BJ$1)+CARDS('11-12 Teamsheets'!$H$2:$Z$119,$A198,$CX$2,'11-12 Teamsheets'!$C$2:$C$119,BJ$1)+CARDS('12-13 Teamsheets'!$H$2:$Z$126,$A198,$CX$2,'12-13 Teamsheets'!$C$2:$C$126,BJ$1)+CARDS('13-14 Teamsheets'!$H$2:$Z$132,$A198,$CX$2,'13-14 Teamsheets'!$C$2:$C$132,BJ$1)+CARDS('14-15 Teamsheets'!$H$2:$Z$136,$A198,$CX$2,'14-15 Teamsheets'!$C$2:$C$136,BJ$1)) &amp; "(" &amp; (CARDS('07-08 Teamsheets'!$H$2:$Z$88,$A198,$CX$3,'07-08 Teamsheets'!$C$2:$C$88,BJ$1)+CARDS('08-09 Teamsheets'!$H$2:$Z$92,$A198,$CX$3,'08-09 Teamsheets'!$C$2:$C$92,BJ$1)+CARDS('09-10 Teamsheets'!$H$2:$Z$98,$A198,$CX$3,'09-10 Teamsheets'!$C$2:$C$98,BJ$1)+CARDS('10-11 Teamsheets'!$H$2:$Z$106,$A198,$CX$3,'10-11 Teamsheets'!$C$2:$C$106,BJ$1)+CARDS('11-12 Teamsheets'!$H$2:$Z$119,$A198,$CX$3,'11-12 Teamsheets'!$C$2:$C$119,BJ$1)+CARDS('12-13 Teamsheets'!$H$2:$Z$126,$A198,$CX$3,'12-13 Teamsheets'!$C$2:$C$126,BJ$1)+CARDS('13-14 Teamsheets'!$H$2:$Z$132,$A198,$CX$3,'13-14 Teamsheets'!$C$2:$C$132,BJ$1)+CARDS('14-15 Teamsheets'!$H$2:$Z$136,$A198,$CX$3,'14-15 Teamsheets'!$C$2:$C$136,BJ$1)) &amp; ")"</f>
        <v>0(0)</v>
      </c>
      <c r="BN198" s="82">
        <f>MINS_PLAYED('07-08 Teamsheets'!$H$2:$R$88,$A198,'07-08 Teamsheets'!$C$2:$C$88,BJ$1)+MINS_PLAYED('08-09 Teamsheets'!$H$2:$R$92,$A198,'08-09 Teamsheets'!$C$2:$C$92,BJ$1)+MINS_PLAYED('09-10 Teamsheets'!$H$2:$R$98,$A198,'09-10 Teamsheets'!$C$2:$C$98,BJ$1)+MINS_PLAYED('10-11 Teamsheets'!$H$2:$R$106,$A198,'10-11 Teamsheets'!$C$2:$C$106,BJ$1)+MINS_PLAYED('11-12 Teamsheets'!$H$2:$R$119,$A198,'11-12 Teamsheets'!$C$2:$C$119,BJ$1)+MINS_PLAYED('12-13 Teamsheets'!$H$2:$R$126,$A198,'12-13 Teamsheets'!$C$2:$C$126,BJ$1)+MINS_PLAYED('13-14 Teamsheets'!$H$2:$R$132,$A198,'13-14 Teamsheets'!$C$2:$C$132,BJ$1)+MINS_PLAYED('14-15 Teamsheets'!$H$2:$R$136,$A198,'14-15 Teamsheets'!$C$2:$C$136,BJ$1)+MINS_AS_SUB('07-08 Teamsheets'!$S$2:$Z$88,$A198,'07-08 Teamsheets'!$C$2:$C$88,BJ$1)+MINS_AS_SUB('08-09 Teamsheets'!$S$2:$Z$92,$A198,'08-09 Teamsheets'!$C$2:$C$92,BJ$1)+MINS_AS_SUB('09-10 Teamsheets'!$S$2:$Z$98,$A198,'09-10 Teamsheets'!$C$2:$C$98,BJ$1)+MINS_AS_SUB('10-11 Teamsheets'!$S$2:$Z$106,$A198,'10-11 Teamsheets'!$C$2:$C$106,BJ$1)+MINS_AS_SUB('11-12 Teamsheets'!$S$2:$Z$119,$A198,'11-12 Teamsheets'!$C$2:$C$119,BJ$1)+MINS_AS_SUB('12-13 Teamsheets'!$S$2:$Z$126,$A198,'12-13 Teamsheets'!$C$2:$C$126,BJ$1)+MINS_AS_SUB('13-14 Teamsheets'!$S$2:$Z$132,$A198,'13-14 Teamsheets'!$C$2:$C$132,BJ$1)+MINS_AS_SUB('14-15 Teamsheets'!$S$2:$Z$136,$A198,'14-15 Teamsheets'!$C$2:$C$136,BJ$1)</f>
        <v>0</v>
      </c>
      <c r="BO198" s="27" t="str">
        <f>(APPS('07-08 Teamsheets'!$H$2:$R$88,$A198,'07-08 Teamsheets'!$C$2:$C$88,BO$1)+APPS('08-09 Teamsheets'!$H$2:$R$92,$A198,'08-09 Teamsheets'!$C$2:$C$92,BO$1)+APPS('09-10 Teamsheets'!$H$2:$R$98,$A198,'09-10 Teamsheets'!$C$2:$C$98,BO$1)+APPS('10-11 Teamsheets'!$H$2:$R$106,$A198,'10-11 Teamsheets'!$C$2:$C$106,BO$1)+APPS('11-12 Teamsheets'!$H$2:$R$119,$A198,'11-12 Teamsheets'!$C$2:$C$119,BO$1)+APPS('12-13 Teamsheets'!$H$2:$R$126,$A198,'12-13 Teamsheets'!$C$2:$C$126,BO$1)+APPS('13-14 Teamsheets'!$H$2:$R$132,$A198,'13-14 Teamsheets'!$C$2:$C$132,BO$1)+APPS('14-15 Teamsheets'!$H$2:$R$136,$A198,'14-15 Teamsheets'!$C$2:$C$136,BO$1)) &amp; "(" &amp; (SUBS('07-08 Teamsheets'!$S$2:$Z$88,$A198,'07-08 Teamsheets'!$C$2:$C$88,BO$1)+SUBS('08-09 Teamsheets'!$S$2:$Z$92,$A198,'08-09 Teamsheets'!$C$2:$C$92,BO$1)+SUBS('09-10 Teamsheets'!$S$2:$Z$98,$A198,'09-10 Teamsheets'!$C$2:$C$98,BO$1)+SUBS('10-11 Teamsheets'!$S$2:$Z$106,$A198,'10-11 Teamsheets'!$C$2:$C$106,BO$1)+SUBS('11-12 Teamsheets'!$S$2:$Z$119,$A198,'11-12 Teamsheets'!$C$2:$C$119,BO$1)+SUBS('12-13 Teamsheets'!$S$2:$Z$126,$A198,'12-13 Teamsheets'!$C$2:$C$126,BO$1)+SUBS('13-14 Teamsheets'!$S$2:$Z$132,$A198,'13-14 Teamsheets'!$C$2:$C$132,BO$1)+SUBS('14-15 Teamsheets'!$S$2:$Z$136,$A198,'14-15 Teamsheets'!$C$2:$C$136,BO$1)) &amp; ")"</f>
        <v>0(0)</v>
      </c>
      <c r="BP198" s="27" t="str">
        <f>(GOALS('07-08 Teamsheets'!$H$2:$R$88,$A198,'07-08 Teamsheets'!$C$2:$C$88,BO$1)+GOALS('08-09 Teamsheets'!$H$2:$R$92,$A198,'08-09 Teamsheets'!$C$2:$C$92,BO$1)+GOALS('09-10 Teamsheets'!$H$2:$R$98,$A198,'09-10 Teamsheets'!$C$2:$C$98,BO$1)+GOALS('10-11 Teamsheets'!$H$2:$R$106,$A198,'10-11 Teamsheets'!$C$2:$C$106,BO$1)+GOALS('11-12 Teamsheets'!$H$2:$R$119,$A198,'11-12 Teamsheets'!$C$2:$C$119,BO$1)+GOALS('12-13 Teamsheets'!$H$2:$R$126,$A198,'12-13 Teamsheets'!$C$2:$C$126,BO$1)+GOALS('13-14 Teamsheets'!$H$2:$R$132,$A198,'13-14 Teamsheets'!$C$2:$C$132,BO$1)+GOALS('14-15 Teamsheets'!$H$2:$R$136,$A198,'14-15 Teamsheets'!$C$2:$C$136,BO$1)) &amp; "(" &amp; (GOALS('07-08 Teamsheets'!$S$2:$Z$88,$A198,'07-08 Teamsheets'!$C$2:$C$88,BO$1)+GOALS('08-09 Teamsheets'!$S$2:$Z$92,$A198,'08-09 Teamsheets'!$C$2:$C$92,BO$1)+GOALS('09-10 Teamsheets'!$S$2:$Z$98,$A198,'09-10 Teamsheets'!$C$2:$C$98,BO$1)+GOALS('10-11 Teamsheets'!$S$2:$Z$106,$A198,'10-11 Teamsheets'!$C$2:$C$106,BO$1)+GOALS('11-12 Teamsheets'!$S$2:$Z$119,$A198,'11-12 Teamsheets'!$C$2:$C$119,BO$1)+GOALS('12-13 Teamsheets'!$S$2:$Z$126,$A198,'12-13 Teamsheets'!$C$2:$C$126,BO$1)+GOALS('13-14 Teamsheets'!$S$2:$Z$132,$A198,'13-14 Teamsheets'!$C$2:$C$132,BO$1)+GOALS('14-15 Teamsheets'!$S$2:$Z$136,$A198,'14-15 Teamsheets'!$C$2:$C$136,BO$1)) &amp; ")"</f>
        <v>0(0)</v>
      </c>
      <c r="BQ198" s="27">
        <f>Clean_sheet('07-08 Teamsheets'!$C$2:$H$92,$A198,BO$1)+Clean_sheet('08-09 Teamsheets'!$C$2:$H$92,$A198,BO$1)+Clean_sheet('09-10 Teamsheets'!$C$2:$H$98,$A198,BO$1)+Clean_sheet('10-11 Teamsheets'!$C$2:$H$106,$A198,BO$1)+Clean_sheet('11-12 Teamsheets'!$C$2:$H$119,$A198,BO$1)+Clean_sheet('12-13 Teamsheets'!$C$2:$H$126,$A198,BO$1)+Clean_sheet('13-14 Teamsheets'!$C$2:$H$132,$A198,BO$1)+Clean_sheet('14-15 Teamsheets'!$C$2:$H$136,$A198,BO$1)</f>
        <v>0</v>
      </c>
      <c r="BR198" s="27" t="str">
        <f>(CARDS('07-08 Teamsheets'!$H$2:$Z$88,$A198,$CX$2,'07-08 Teamsheets'!$C$2:$C$88,BO$1)+CARDS('08-09 Teamsheets'!$H$2:$Z$92,$A198,$CX$2,'08-09 Teamsheets'!$C$2:$C$92,BO$1)+CARDS('09-10 Teamsheets'!$H$2:$Z$98,$A198,$CX$2,'09-10 Teamsheets'!$C$2:$C$98,BO$1)+CARDS('10-11 Teamsheets'!$H$2:$Z$106,$A198,$CX$2,'10-11 Teamsheets'!$C$2:$C$106,BO$1)+CARDS('11-12 Teamsheets'!$H$2:$Z$119,$A198,$CX$2,'11-12 Teamsheets'!$C$2:$C$119,BO$1)+CARDS('12-13 Teamsheets'!$H$2:$Z$126,$A198,$CX$2,'12-13 Teamsheets'!$C$2:$C$126,BO$1)+CARDS('13-14 Teamsheets'!$H$2:$Z$132,$A198,$CX$2,'13-14 Teamsheets'!$C$2:$C$132,BO$1)+CARDS('14-15 Teamsheets'!$H$2:$Z$136,$A198,$CX$2,'14-15 Teamsheets'!$C$2:$C$136,BO$1)) &amp; "(" &amp; (CARDS('07-08 Teamsheets'!$H$2:$Z$88,$A198,$CX$3,'07-08 Teamsheets'!$C$2:$C$88,BO$1)+CARDS('08-09 Teamsheets'!$H$2:$Z$92,$A198,$CX$3,'08-09 Teamsheets'!$C$2:$C$92,BO$1)+CARDS('09-10 Teamsheets'!$H$2:$Z$98,$A198,$CX$3,'09-10 Teamsheets'!$C$2:$C$98,BO$1)+CARDS('10-11 Teamsheets'!$H$2:$Z$106,$A198,$CX$3,'10-11 Teamsheets'!$C$2:$C$106,BO$1)+CARDS('11-12 Teamsheets'!$H$2:$Z$119,$A198,$CX$3,'11-12 Teamsheets'!$C$2:$C$119,BO$1)+CARDS('12-13 Teamsheets'!$H$2:$Z$126,$A198,$CX$3,'12-13 Teamsheets'!$C$2:$C$126,BO$1)+CARDS('13-14 Teamsheets'!$H$2:$Z$132,$A198,$CX$3,'13-14 Teamsheets'!$C$2:$C$132,BO$1)+CARDS('14-15 Teamsheets'!$H$2:$Z$136,$A198,$CX$3,'14-15 Teamsheets'!$C$2:$C$136,BO$1)) &amp; ")"</f>
        <v>0(0)</v>
      </c>
      <c r="BS198" s="82">
        <f>MINS_PLAYED('07-08 Teamsheets'!$H$2:$R$88,$A198,'07-08 Teamsheets'!$C$2:$C$88,BO$1)+MINS_PLAYED('08-09 Teamsheets'!$H$2:$R$92,$A198,'08-09 Teamsheets'!$C$2:$C$92,BO$1)+MINS_PLAYED('09-10 Teamsheets'!$H$2:$R$98,$A198,'09-10 Teamsheets'!$C$2:$C$98,BO$1)+MINS_PLAYED('10-11 Teamsheets'!$H$2:$R$106,$A198,'10-11 Teamsheets'!$C$2:$C$106,BO$1)+MINS_PLAYED('11-12 Teamsheets'!$H$2:$R$119,$A198,'11-12 Teamsheets'!$C$2:$C$119,BO$1)+MINS_PLAYED('12-13 Teamsheets'!$H$2:$R$126,$A198,'12-13 Teamsheets'!$C$2:$C$126,BO$1)+MINS_PLAYED('13-14 Teamsheets'!$H$2:$R$132,$A198,'13-14 Teamsheets'!$C$2:$C$132,BO$1)+MINS_PLAYED('14-15 Teamsheets'!$H$2:$R$136,$A198,'14-15 Teamsheets'!$C$2:$C$136,BO$1)+MINS_AS_SUB('07-08 Teamsheets'!$S$2:$Z$88,$A198,'07-08 Teamsheets'!$C$2:$C$88,BO$1)+MINS_AS_SUB('08-09 Teamsheets'!$S$2:$Z$92,$A198,'08-09 Teamsheets'!$C$2:$C$92,BO$1)+MINS_AS_SUB('09-10 Teamsheets'!$S$2:$Z$98,$A198,'09-10 Teamsheets'!$C$2:$C$98,BO$1)+MINS_AS_SUB('10-11 Teamsheets'!$S$2:$Z$106,$A198,'10-11 Teamsheets'!$C$2:$C$106,BO$1)+MINS_AS_SUB('11-12 Teamsheets'!$S$2:$Z$119,$A198,'11-12 Teamsheets'!$C$2:$C$119,BO$1)+MINS_AS_SUB('12-13 Teamsheets'!$S$2:$Z$126,$A198,'12-13 Teamsheets'!$C$2:$C$126,BO$1)+MINS_AS_SUB('13-14 Teamsheets'!$S$2:$Z$132,$A198,'13-14 Teamsheets'!$C$2:$C$132,BO$1)+MINS_AS_SUB('14-15 Teamsheets'!$S$2:$Z$136,$A198,'14-15 Teamsheets'!$C$2:$C$136,BO$1)</f>
        <v>0</v>
      </c>
      <c r="BT198" s="71">
        <f>APPS('05-06 Teamsheets'!$H$2:$R$71,$A198,'05-06 Teamsheets'!$C$2:$C$71,B$1)+SUBS('05-06 Teamsheets'!$S$2:$W$71,$A198,'05-06 Teamsheets'!$C$2:$C$71,B$1)+APPS('06-07 Teamsheets'!$H$2:$R$83,$A198,'06-07 Teamsheets'!$C$2:$C$83,G$1)+SUBS('06-07 Teamsheets'!$S$2:$Z$83,$A198,'06-07 Teamsheets'!$C$2:$C$83,G$1)+APPS('07-08 Teamsheets'!$H$2:$R$88,$A198,'07-08 Teamsheets'!$C$2:$C$88,L$1)+SUBS('07-08 Teamsheets'!$S$2:$Z$88,$A198,'07-08 Teamsheets'!$C$2:$C$88,L$1)+APPS('08-09 Teamsheets'!$H$2:$R$92,$A198,'08-09 Teamsheets'!$C$2:$C$92,Q$1)+SUBS('08-09 Teamsheets'!$S$2:$Z$92,$A198,'08-09 Teamsheets'!$C$2:$C$92,Q$1)+APPS('09-10 Teamsheets'!$H$2:$R$98,$A198,'09-10 Teamsheets'!$C$2:$C$98,Q$1)+SUBS('09-10 Teamsheets'!$S$2:$Z$98,$A198,'09-10 Teamsheets'!$C$2:$C$98,Q$1)+APPS('10-11 Teamsheets'!$H$2:$R$107,$A198,'10-11 Teamsheets'!$C$2:$C$107,Q$1)+SUBS('10-11 Teamsheets'!$S$2:$Z$107,$A198,'10-11 Teamsheets'!$C$2:$C$107,Q$1)+APPS('11-12 Teamsheets'!$H$2:$R$119,$A198,'11-12 Teamsheets'!$C$2:$C$119,Q$1)+SUBS('11-12 Teamsheets'!$S$2:$Z$119,$A198,'11-12 Teamsheets'!$C$2:$C$119,Q$1)+APPS('12-13 Teamsheets'!$H$2:$R$126,$A198,'12-13 Teamsheets'!$C$2:$C$126,Q$1)+SUBS('12-13 Teamsheets'!$S$2:$Z$126,$A198,'12-13 Teamsheets'!$C$2:$C$126,Q$1)+APPS('13-14 Teamsheets'!$H$2:$R$132,$A198,'13-14 Teamsheets'!$C$2:$C$132,Q$1)+SUBS('13-14 Teamsheets'!$S$2:$Z$132,$A198,'13-14 Teamsheets'!$C$2:$C$132,Q$1)+APPS('14-15 Teamsheets'!$H$2:$R$136,$A198,'14-15 Teamsheets'!$C$2:$C$136,Q$1)+SUBS('14-15 Teamsheets'!$S$2:$Z$136,$A198,'14-15 Teamsheets'!$C$2:$C$136,Q$1)</f>
        <v>0</v>
      </c>
      <c r="BU198" s="132">
        <v>0</v>
      </c>
      <c r="BV198" s="27">
        <f>APPS('07-08 Teamsheets'!$H$2:$R$88,$A198,'07-08 Teamsheets'!$C$2:$C$88,AZ$1)+SUBS('07-08 Teamsheets'!$S$2:$Z$88,$A198,'07-08 Teamsheets'!$C$2:$C$88,AZ$1)+APPS('11-12 Teamsheets'!$H$2:$R$119,$A198,'11-12 Teamsheets'!$C$2:$C$119,AZ$1)+SUBS('11-12 Teamsheets'!$S$2:$Z$119,$A198,'11-12 Teamsheets'!$C$2:$C$119,AZ$1)+APPS('12-13 Teamsheets'!$H$2:$R$126,$A198,'12-13 Teamsheets'!$C$2:$C$126,AZ$1)+SUBS('12-13 Teamsheets'!$S$2:$Z$126,$A198,'12-13 Teamsheets'!$C$2:$C$126,AZ$1)+APPS('13-14 Teamsheets'!$H$2:$R$132,$A198,'13-14 Teamsheets'!$C$2:$C$132,AZ$1)+SUBS('13-14 Teamsheets'!$S$2:$Z$132,$A198,'13-14 Teamsheets'!$C$2:$C$132,AZ$1)+APPS('14-15 Teamsheets'!$H$2:$R$136,$A198,'14-15 Teamsheets'!$C$2:$C$136,AZ$1)+SUBS('14-15 Teamsheets'!$S$2:$Z$136,$A198,'14-15 Teamsheets'!$C$2:$C$136,AZ$1)+APPS('08-09 Teamsheets'!$H$2:$R$92,$A198,'08-09 Teamsheets'!$C$2:$C$92,BE$1)+APPS('09-10 Teamsheets'!$H$2:$R$98,$A198,'09-10 Teamsheets'!$C$2:$C$98,BE$1)+SUBS('08-09 Teamsheets'!$S$2:$Z$92,$A198,'08-09 Teamsheets'!$C$2:$C$92,BE$1)+SUBS('09-10 Teamsheets'!$S$2:$Z$98,$A198,'09-10 Teamsheets'!$C$2:$C$98,BE$1)+APPS('10-11 Teamsheets'!$H$2:$R$107,$A198,'10-11 Teamsheets'!$C$2:$C$107,BE$1)+SUBS('10-11 Teamsheets'!$S$2:$Z$107,$A198,'10-11 Teamsheets'!$C$2:$C$107,BE$1)+APPS('11-12 Teamsheets'!$H$2:$R$119,$A198,'11-12 Teamsheets'!$C$2:$C$119,BE$1)+SUBS('11-12 Teamsheets'!$S$2:$Z$119,$A198,'11-12 Teamsheets'!$C$2:$C$119,BE$1)+APPS('12-13 Teamsheets'!$H$2:$R$126,$A198,'12-13 Teamsheets'!$C$2:$C$126,BE$1)+SUBS('12-13 Teamsheets'!$S$2:$Z$126,$A198,'12-13 Teamsheets'!$C$2:$C$126,BE$1)+APPS('13-14 Teamsheets'!$H$2:$R$132,$A198,'13-14 Teamsheets'!$C$2:$C$132,BE$1)+SUBS('13-14 Teamsheets'!$S$2:$Z$132,$A198,'13-14 Teamsheets'!$C$2:$C$132,BE$1)+APPS('14-15 Teamsheets'!$H$2:$R$136,$A198,'14-15 Teamsheets'!$C$2:$C$136,BE$1)+SUBS('14-15 Teamsheets'!$S$2:$Z$136,$A198,'14-15 Teamsheets'!$C$2:$C$136,BE$1)</f>
        <v>0</v>
      </c>
      <c r="BW198" s="27">
        <f>APPS('07-08 Teamsheets'!$H$2:$R$88,$A198,'07-08 Teamsheets'!$C$2:$C$88,BJ$1)+APPS('08-09 Teamsheets'!$H$2:$R$92,$A198,'08-09 Teamsheets'!$C$2:$C$92,BJ$1)+APPS('09-10 Teamsheets'!$H$2:$R$98,$A198,'09-10 Teamsheets'!$C$2:$C$98,BJ$1)+SUBS('07-08 Teamsheets'!$S$2:$Z$88,$A198,'07-08 Teamsheets'!$C$2:$C$88,BJ$1)+SUBS('08-09 Teamsheets'!$S$2:$Z$92,$A198,'08-09 Teamsheets'!$C$2:$C$92,BJ$1)+SUBS('09-10 Teamsheets'!$S$2:$Z$98,$A198,'09-10 Teamsheets'!$C$2:$C$98,BJ$1)+APPS('10-11 Teamsheets'!$H$2:$R$107,$A198,'10-11 Teamsheets'!$C$2:$C$107,BJ$1)+SUBS('10-11 Teamsheets'!$S$2:$Z$107,$A198,'10-11 Teamsheets'!$C$2:$C$107,BJ$1)+APPS('11-12 Teamsheets'!$H$2:$R$119,$A198,'11-12 Teamsheets'!$C$2:$C$119,BJ$1)+SUBS('11-12 Teamsheets'!$S$2:$Z$111,$A198,'11-12 Teamsheets'!$C$2:$C$119,BJ$1)+APPS('12-13 Teamsheets'!$H$2:$R$126,$A198,'12-13 Teamsheets'!$C$2:$C$126,BJ$1)+SUBS('12-13 Teamsheets'!$S$2:$Z$118,$A198,'12-13 Teamsheets'!$C$2:$C$126,BJ$1)+APPS('13-14 Teamsheets'!$H$2:$R$132,$A198,'13-14 Teamsheets'!$C$2:$C$132,BJ$1)+SUBS('13-14 Teamsheets'!$S$2:$Z$124,$A198,'13-14 Teamsheets'!$C$2:$C$132,BJ$1)+APPS('14-15 Teamsheets'!$H$2:$R$136,$A198,'14-15 Teamsheets'!$C$2:$C$136,BJ$1)+SUBS('14-15 Teamsheets'!$S$2:$Z$128,$A198,'14-15 Teamsheets'!$C$2:$C$136,BJ$1)</f>
        <v>0</v>
      </c>
      <c r="BX198" s="27">
        <f>APPS('07-08 Teamsheets'!$H$2:$R$88,$A198,'07-08 Teamsheets'!$C$2:$C$88,BO$1)+APPS('08-09 Teamsheets'!$H$2:$R$92,$A198,'08-09 Teamsheets'!$C$2:$C$92,BO$1)+APPS('09-10 Teamsheets'!$H$2:$R$98,$A198,'09-10 Teamsheets'!$C$2:$C$98,BO$1)+SUBS('07-08 Teamsheets'!$S$2:$Z$88,$A198,'07-08 Teamsheets'!$C$2:$C$88,BO$1)+SUBS('08-09 Teamsheets'!$S$2:$Z$92,$A198,'08-09 Teamsheets'!$C$2:$C$92,BO$1)+SUBS('09-10 Teamsheets'!$S$2:$Z$98,$A198,'09-10 Teamsheets'!$C$2:$C$98,BO$1)+APPS('10-11 Teamsheets'!$H$2:$R$107,$A198,'10-11 Teamsheets'!$C$2:$C$107,BO$1)+SUBS('10-11 Teamsheets'!$S$2:$Z$107,$A198,'10-11 Teamsheets'!$C$2:$C$107,BO$1)+APPS('11-12 Teamsheets'!$H$2:$R$119,$A198,'11-12 Teamsheets'!$C$2:$C$119,BO$1)+SUBS('11-12 Teamsheets'!$S$2:$Z$119,$A198,'11-12 Teamsheets'!$C$2:$C$119,BO$1)+APPS('12-13 Teamsheets'!$H$2:$R$126,$A198,'12-13 Teamsheets'!$C$2:$C$126,BO$1)+SUBS('12-13 Teamsheets'!$S$2:$Z$126,$A198,'12-13 Teamsheets'!$C$2:$C$126,BO$1)+APPS('13-14 Teamsheets'!$H$2:$R$132,$A198,'13-14 Teamsheets'!$C$2:$C$132,BO$1)+SUBS('13-14 Teamsheets'!$S$2:$Z$132,$A198,'13-14 Teamsheets'!$C$2:$C$132,BO$1)+APPS('14-15 Teamsheets'!$H$2:$R$136,$A198,'14-15 Teamsheets'!$C$2:$C$136,BO$1)+SUBS('14-15 Teamsheets'!$S$2:$Z$136,$A198,'14-15 Teamsheets'!$C$2:$C$136,BO$1)</f>
        <v>0</v>
      </c>
      <c r="BY198" s="28">
        <f t="shared" si="55"/>
        <v>0</v>
      </c>
      <c r="BZ198" s="27" t="str">
        <f>(APPS('05-06 Teamsheets'!$H$2:$R$71,$A198) + APPS('06-07 Teamsheets'!$H$2:$R$83,$A198) +APPS('07-08 Teamsheets'!$H$2:$R$88,$A198) + APPS('08-09 Teamsheets'!$H$2:$R$92,$A198)+APPS('09-10 Teamsheets'!$H$2:$R$98,$A198)+APPS('10-11 Teamsheets'!$H$2:$R$107,$A198)+APPS('11-12 Teamsheets'!$H$2:$R$119,$A198)+APPS('12-13 Teamsheets'!$H$2:$R$126,$A198)+APPS('13-14 Teamsheets'!$H$2:$R$132,$A198)+APPS('14-15 Teamsheets'!$H$2:$R$136,$A198)) &amp; "(" &amp; (SUBS('05-06 Teamsheets'!$S$2:$W$71,$A198)+SUBS('06-07 Teamsheets'!$S$2:$Z$83,$A198)+SUBS('07-08 Teamsheets'!$S$2:$Z$88,$A198) +SUBS('08-09 Teamsheets'!$S$2:$Z$92,$A198)+SUBS('09-10 Teamsheets'!$S$2:$Z$98,$A198)+SUBS('10-11 Teamsheets'!$S$2:$Z$107,$A198)+SUBS('11-12 Teamsheets'!$S$2:$Z$119,$A198)+SUBS('12-13 Teamsheets'!$S$2:$Z$126,$A198)+SUBS('13-14 Teamsheets'!$S$2:$Z$132,$A198)+SUBS('14-15 Teamsheets'!$S$2:$Z$136,$A198)) &amp; ")"</f>
        <v>0(0)</v>
      </c>
      <c r="CA198" s="28">
        <f t="shared" si="56"/>
        <v>0</v>
      </c>
      <c r="CB198" s="71">
        <f>GOALS('05-06 Teamsheets'!$H$2:$W$71,$A198,'05-06 Teamsheets'!$C$2:$C$71,B$1)+GOALS('06-07 Teamsheets'!$H$2:$Z$83,$A198,'06-07 Teamsheets'!$C$2:$C$83,G$1)+GOALS('07-08 Teamsheets'!$H$2:$Z$88,$A198,'07-08 Teamsheets'!$C$2:$C$88,L$1)+GOALS('08-09 Teamsheets'!$H$2:$Z$92,$A198,'08-09 Teamsheets'!$C$2:$C$92,Q$1)+GOALS('09-10 Teamsheets'!$H$2:$Z$98,$A198,'09-10 Teamsheets'!$C$2:$C$98,Q$1)+GOALS('10-11 Teamsheets'!$H$2:$Z$107,$A198,'10-11 Teamsheets'!$C$2:$C$107,Q$1)+GOALS('11-12 Teamsheets'!$H$2:$Z$119,$A198,'11-12 Teamsheets'!$C$2:$C$119,Q$1)+GOALS('12-13 Teamsheets'!$H$2:$Z$126,$A198,'12-13 Teamsheets'!$C$2:$C$126,Q$1)+GOALS('13-14 Teamsheets'!$H$2:$Z$132,$A198,'13-14 Teamsheets'!$C$2:$C$132,Q$1)+GOALS('14-15 Teamsheets'!$H$2:$Z$136,$A198,'14-15 Teamsheets'!$C$2:$C$136,Q$1)</f>
        <v>0</v>
      </c>
      <c r="CC198" s="27">
        <f>GOALS('05-06 Teamsheets'!$H$2:$W$71,$A198,'05-06 Teamsheets'!$C$2:$C$71,V$1)+GOALS('05-06 Teamsheets'!$H$2:$W$71,$A198,'05-06 Teamsheets'!$C$2:$C$71,AA$1)+GOALS('06-07 Teamsheets'!$H$2:$Z$83,$A198,'06-07 Teamsheets'!$C$2:$C$83,AF$1)+GOALS('06-07 Teamsheets'!$H$2:$Z$83,$A198,'06-07 Teamsheets'!$C$2:$C$83,AK$1)+GOALS('07-08 Teamsheets'!$H$2:$Z$88,$A198,'07-08 Teamsheets'!$C$2:$C$88,AP$1)+GOALS('07-08 Teamsheets'!$H$2:$Z$88,$A198,'07-08 Teamsheets'!$C$2:$C$88,AU$1)+GOALS('07-08 Teamsheets'!$H$2:$Z$88,$A198,'07-08 Teamsheets'!$C$2:$C$88,AZ$1)+GOALS('11-12 Teamsheets'!$H$2:$Z$119,$A198,'11-12 Teamsheets'!$C$2:$C$119,AZ$1)+GOALS('12-13 Teamsheets'!$H$2:$Z$120,$A198,'12-13 Teamsheets'!$C$2:$C$120,AZ$1)+GOALS('13-14 Teamsheets'!$H$2:$Z$126,$A198,'13-14 Teamsheets'!$C$2:$C$126,AZ$1)+GOALS('14-15 Teamsheets'!$H$2:$Z$130,$A198,'14-15 Teamsheets'!$C$2:$C$130,AZ$1)+GOALS('08-09 Teamsheets'!$H$2:$Z$92,$A198,'08-09 Teamsheets'!$C$2:$C$92,BE$1)+GOALS('09-10 Teamsheets'!$H$2:$Z$98,$A198,'09-10 Teamsheets'!$C$2:$C$98,BE$1)+GOALS('10-11 Teamsheets'!$H$2:$Z$107,$A198,'10-11 Teamsheets'!$C$2:$C$107,BE$1)+GOALS('11-12 Teamsheets'!$H$2:$Z$119,$A198,'11-12 Teamsheets'!$C$2:$C$119,BE$1)+GOALS('12-13 Teamsheets'!$H$2:$Z$126,$A198,'12-13 Teamsheets'!$C$2:$C$126,BE$1)+GOALS('13-14 Teamsheets'!$H$2:$Z$132,$A198,'13-14 Teamsheets'!$C$2:$C$132,BE$1)+GOALS('14-15 Teamsheets'!$H$2:$Z$136,$A198,'14-15 Teamsheets'!$C$2:$C$136,BE$1)</f>
        <v>0</v>
      </c>
      <c r="CD198" s="27">
        <f>GOALS('07-08 Teamsheets'!$H$2:$Z$88,$A198,'07-08 Teamsheets'!$C$2:$C$88,BJ$1)
+GOALS('08-09 Teamsheets'!$H$2:$Z$92,$A198,'08-09 Teamsheets'!$C$2:$C$92,BJ$1)
+GOALS('09-10 Teamsheets'!$H$2:$Z$98,$A198,'09-10 Teamsheets'!$C$2:$C$98,BJ$1)
+GOALS('10-11 Teamsheets'!$H$2:$Z$107,$A198,'10-11 Teamsheets'!$C$2:$C$107,BJ$1)
+GOALS('11-12 Teamsheets'!$H$2:$Z$119,$A198,'11-12 Teamsheets'!$C$2:$C$119,BJ$1)
+GOALS('12-13 Teamsheets'!$H$2:$Z$124,$A198,'12-13 Teamsheets'!$C$2:$C$124,BJ$1)+GOALS('13-14 Teamsheets'!$H$2:$Z$130,$A198,'13-14 Teamsheets'!$C$2:$C$130,BJ$1)+GOALS('14-15 Teamsheets'!$H$2:$Z$134,$A198,'14-15 Teamsheets'!$C$2:$C$134,BJ$1)
+GOALS('07-08 Teamsheets'!$H$2:$Z$88,$A198,'07-08 Teamsheets'!$C$2:$C$88,BO$1)
+GOALS('08-09 Teamsheets'!$H$2:$Z$92,$A198,'08-09 Teamsheets'!$C$2:$C$92,BO$1)
+GOALS('09-10 Teamsheets'!$H$2:$Z$98,$A198,'09-10 Teamsheets'!$C$2:$C$98,BO$1)
+GOALS('10-11 Teamsheets'!$H$2:$Z$107,$A198,'10-11 Teamsheets'!$C$2:$C$107,BO$1)
+GOALS('11-12 Teamsheets'!$H$2:$Z$119,$A198,'11-12 Teamsheets'!$C$2:$C$119,BO$1)
+GOALS('12-13 Teamsheets'!$H$2:$Z$126,$A198,'12-13 Teamsheets'!$C$2:$C$126,BO$1)+GOALS('13-14 Teamsheets'!$H$2:$Z$132,$A198,'13-14 Teamsheets'!$C$2:$C$132,BO$1)+GOALS('14-15 Teamsheets'!$H$2:$Z$136,$A198,'14-15 Teamsheets'!$C$2:$C$136,BO$1)</f>
        <v>0</v>
      </c>
      <c r="CE198" s="28">
        <f t="shared" si="57"/>
        <v>0</v>
      </c>
      <c r="CF198" s="27" t="str">
        <f>(GOALS('05-06 Teamsheets'!$H$2:$R$71,$A198) +GOALS('06-07 Teamsheets'!$H$2:$R$83,$A198) +  GOALS('07-08 Teamsheets'!$H$2:$R$88,$A198) + GOALS('08-09 Teamsheets'!$H$2:$R$92,$A198)+GOALS('09-10 Teamsheets'!$H$2:$R$98,$A198)+GOALS('10-11 Teamsheets'!$H$2:$R$107,$A198)+GOALS('11-12 Teamsheets'!$H$2:$R$119,$A198)+GOALS('12-13 Teamsheets'!$H$2:$R$126,$A198)+GOALS('13-14 Teamsheets'!$H$2:$R$132,$A198)+GOALS('14-15 Teamsheets'!$H$2:$R$136,$A198)) &amp; "(" &amp; (GOALS('05-06 Teamsheets'!$S$2:$W$71,$A198)+GOALS('06-07 Teamsheets'!$S$2:$Z$83,$A198)+GOALS('07-08 Teamsheets'!$S$2:$Z$88,$A198)+GOALS('08-09 Teamsheets'!$S$2:$Z$92,$A198)+GOALS('09-10 Teamsheets'!$S$2:$Z$98,$A198)+GOALS('10-11 Teamsheets'!$S$2:$Z$107,$A198)+GOALS('11-12 Teamsheets'!$S$2:$Z$119,$A198)+GOALS('12-13 Teamsheets'!$S$2:$Z$126,$A198)+GOALS('13-14 Teamsheets'!$S$2:$Z$132,$A198)+GOALS('14-15 Teamsheets'!$S$2:$Z$136,$A198)) &amp; ")"</f>
        <v>0(0)</v>
      </c>
      <c r="CG198" s="28">
        <f t="shared" si="58"/>
        <v>0</v>
      </c>
      <c r="CH198" s="71">
        <f t="shared" si="60"/>
        <v>0</v>
      </c>
      <c r="CI198" s="83">
        <f t="shared" si="61"/>
        <v>0</v>
      </c>
      <c r="CJ198" s="77">
        <f t="shared" si="62"/>
        <v>0</v>
      </c>
      <c r="CK198" s="74" t="str">
        <f>(CARDS('05-06 Teamsheets'!$H$2:$W$71,$A198,$CX$2)+CARDS('06-07 Teamsheets'!$H$2:$Z$83,$A198,$CX$2)+CARDS('07-08 Teamsheets'!$H$2:$Z$88,$A198,$CX$2)+CARDS('08-09 Teamsheets'!$H$2:$Z$92,$A198,$CX$2)+CARDS('09-10 Teamsheets'!$H$2:$Z$98,$A198,$CX$2)+CARDS('10-11 Teamsheets'!$H$2:$Z$107,$A198,$CX$2)+CARDS('11-12 Teamsheets'!$H$2:$Z$119,$A198,$CX$2)+CARDS('12-13 Teamsheets'!$H$2:$Z$126,$A198,$CX$2)+CARDS('13-14 Teamsheets'!$H$2:$Z$130,$A198,$CX$2)) &amp; "(" &amp; (CARDS('05-06 Teamsheets'!$H$2:$W$71,$A198,$CX$3)+CARDS('06-07 Teamsheets'!$H$2:$Z$83,$A198,$CX$3)+CARDS('07-08 Teamsheets'!$H$2:$Z$88,$A198,$CX$3)+CARDS('08-09 Teamsheets'!$H$2:$Z$92,$A198,$CX$3)+CARDS('09-10 Teamsheets'!$H$2:$Z$98,$A198,$CX$3)+CARDS('10-11 Teamsheets'!$H$2:$Z$107,$A198,$CX$3)+CARDS('11-12 Teamsheets'!$H$2:$Z$119,$A198,$CX$3)+CARDS('13-14 Teamsheets'!$H$2:$Z$130,$A198,$CX$3)) &amp; ")"</f>
        <v>0(0)</v>
      </c>
      <c r="CL198" s="28">
        <f t="shared" si="53"/>
        <v>0</v>
      </c>
      <c r="CM198" s="28">
        <f t="shared" si="59"/>
        <v>0</v>
      </c>
      <c r="CN198" s="77">
        <f t="shared" si="54"/>
        <v>0</v>
      </c>
      <c r="CO198" s="28">
        <f t="shared" si="64"/>
        <v>0</v>
      </c>
      <c r="CP198" s="28">
        <f t="shared" si="65"/>
        <v>0</v>
      </c>
      <c r="CQ198" s="77">
        <f t="shared" si="63"/>
        <v>0</v>
      </c>
      <c r="CS198" s="71">
        <f t="shared" si="66"/>
        <v>197</v>
      </c>
      <c r="CT198" s="83">
        <f t="shared" si="67"/>
        <v>196</v>
      </c>
      <c r="CU198" s="77">
        <f t="shared" si="68"/>
        <v>101</v>
      </c>
    </row>
    <row r="199" spans="1:102" x14ac:dyDescent="0.2">
      <c r="A199" s="25" t="s">
        <v>1465</v>
      </c>
      <c r="B199" s="27" t="s">
        <v>1635</v>
      </c>
      <c r="C199" s="27" t="s">
        <v>1635</v>
      </c>
      <c r="D199" s="27">
        <v>0</v>
      </c>
      <c r="E199" s="27" t="s">
        <v>1635</v>
      </c>
      <c r="F199" s="82">
        <v>0</v>
      </c>
      <c r="G199" s="27" t="s">
        <v>1635</v>
      </c>
      <c r="H199" s="27" t="s">
        <v>1635</v>
      </c>
      <c r="I199" s="27">
        <v>0</v>
      </c>
      <c r="J199" s="27" t="s">
        <v>1635</v>
      </c>
      <c r="K199" s="82">
        <v>0</v>
      </c>
      <c r="L199" s="27" t="s">
        <v>1635</v>
      </c>
      <c r="M199" s="27" t="s">
        <v>1635</v>
      </c>
      <c r="N199" s="27">
        <v>0</v>
      </c>
      <c r="O199" s="27" t="s">
        <v>1635</v>
      </c>
      <c r="P199" s="82">
        <v>0</v>
      </c>
      <c r="Q199" s="27" t="str">
        <f>(APPS('08-09 Teamsheets'!$H$2:$R$92,$A199,'08-09 Teamsheets'!$C$2:$C$92,Q$1)+APPS('09-10 Teamsheets'!$H$2:$R$98,$A199,'09-10 Teamsheets'!$C$2:$C$98,Q$1)+APPS('10-11 Teamsheets'!$H$2:$R$107,$A199,'10-11 Teamsheets'!$C$2:$C$107,Q$1)+APPS('11-12 Teamsheets'!$H$2:$R$119,$A199,'11-12 Teamsheets'!$C$2:$C$119,Q$1)+APPS('12-13 Teamsheets'!$H$2:$R$126,$A199,'12-13 Teamsheets'!$C$2:$C$126,Q$1)+APPS('13-14 Teamsheets'!$H$2:$R$132,$A199,'13-14 Teamsheets'!$C$2:$C$132,Q$1)+APPS('14-15 Teamsheets'!$H$2:$R$136,$A199,'14-15 Teamsheets'!$C$2:$C$136,Q$1)) &amp; "(" &amp; (SUBS('08-09 Teamsheets'!$S$2:$Z$92,$A199,'08-09 Teamsheets'!$C$2:$C$92,Q$1)+SUBS('09-10 Teamsheets'!$S$2:$Z$98,$A199,'09-10 Teamsheets'!$C$2:$C$98,Q$1)+SUBS('10-11 Teamsheets'!$S$2:$Z$107,$A199,'10-11 Teamsheets'!$C$2:$C$107,Q$1)+SUBS('11-12 Teamsheets'!$S$2:$Z$119,$A199,'11-12 Teamsheets'!$C$2:$C$119,Q$1)+SUBS('12-13 Teamsheets'!$S$2:$Z$126,$A199,'12-13 Teamsheets'!$C$2:$C$126,Q$1)+SUBS('13-14 Teamsheets'!$S$2:$Z$132,$A199,'13-14 Teamsheets'!$C$2:$C$132,Q$1)+SUBS('14-15 Teamsheets'!$S$2:$Z$136,$A199,'14-15 Teamsheets'!$C$2:$C$136,Q$1)) &amp; ")"</f>
        <v>34(0)</v>
      </c>
      <c r="R199" s="27" t="str">
        <f>(GOALS('08-09 Teamsheets'!$H$2:$R$92,$A199,'08-09 Teamsheets'!$C$2:$C$92,Q$1)+GOALS('09-10 Teamsheets'!$H$2:$R$98,$A199,'09-10 Teamsheets'!$C$2:$C$98,Q$1)+GOALS('10-11 Teamsheets'!$H$2:$R$107,$A199,'10-11 Teamsheets'!$C$2:$C$107,Q$1)+GOALS('11-12 Teamsheets'!$H$2:$R$119,$A199,'11-12 Teamsheets'!$C$2:$C$119,Q$1)+GOALS('12-13 Teamsheets'!$H$2:$R$126,$A199,'12-13 Teamsheets'!$C$2:$C$126,Q$1)+GOALS('13-14 Teamsheets'!$H$2:$R$132,$A199,'13-14 Teamsheets'!$C$2:$C$132,Q$1)+GOALS('14-15 Teamsheets'!$H$2:$R$136,$A199,'14-15 Teamsheets'!$C$2:$C$136,Q$1)) &amp; "(" &amp; (GOALS('08-09 Teamsheets'!$S$2:$Z$92,$A199,'08-09 Teamsheets'!$C$2:$C$92,Q$1)+GOALS('09-10 Teamsheets'!$S$2:$Z$98,$A199,'09-10 Teamsheets'!$C$2:$C$98,Q$1)+GOALS('10-11 Teamsheets'!$S$2:$Z$107,$A199,'10-11 Teamsheets'!$C$2:$C$107,Q$1)+GOALS('11-12 Teamsheets'!$S$2:$Z$119,$A199,'11-12 Teamsheets'!$C$2:$C$119,Q$1)+GOALS('12-13 Teamsheets'!$S$2:$Z$126,$A199,'12-13 Teamsheets'!$C$2:$C$126,Q$1)+GOALS('13-14 Teamsheets'!$S$2:$Z$132,$A199,'13-14 Teamsheets'!$C$2:$C$132,Q$1)+GOALS('14-15 Teamsheets'!$S$2:$Z$136,$A199,'14-15 Teamsheets'!$C$2:$C$136,Q$1)) &amp; ")"</f>
        <v>25(0)</v>
      </c>
      <c r="S199" s="27">
        <f>Clean_sheet('08-09 Teamsheets'!$C$2:$H$92,$A199,Q$1)+Clean_sheet('09-10 Teamsheets'!$C$2:$H$98,$A199,Q$1)+Clean_sheet('10-11 Teamsheets'!$C$2:$H$107,$A199,Q$1)+Clean_sheet('11-12 Teamsheets'!$C$2:$H$119,$A199,Q$1)+Clean_sheet('12-13 Teamsheets'!$C$2:$H$126,$A199,Q$1)+Clean_sheet('13-14 Teamsheets'!$C$2:$H$132,$A199,Q$1)+Clean_sheet('14-15 Teamsheets'!$C$2:$H$136,$A199,Q$1)</f>
        <v>0</v>
      </c>
      <c r="T199" s="27" t="str">
        <f>(CARDS('08-09 Teamsheets'!$H$2:$Z$92,$A199,$CX$2,'08-09 Teamsheets'!$C$2:$C$92,Q$1)+CARDS('09-10 Teamsheets'!$H$2:$Z$98,$A199,$CX$2,'09-10 Teamsheets'!$C$2:$C$98,Q$1)+CARDS('10-11 Teamsheets'!$H$2:$Z$107,$A199,$CX$2,'10-11 Teamsheets'!$C$2:$C$107,Q$1)+CARDS('11-12 Teamsheets'!$H$2:$Z$119,$A199,$CX$2,'11-12 Teamsheets'!$C$2:$C$119,Q$1)+CARDS('12-13 Teamsheets'!$H$2:$Z$126,$A199,$CX$2,'12-13 Teamsheets'!$C$2:$C$126,Q$1)+CARDS('13-14 Teamsheets'!$H$2:$Z$132,$A199,$CX$2,'13-14 Teamsheets'!$C$2:$C$132,Q$1)+CARDS('14-15 Teamsheets'!$H$2:$Z$136,$A199,$CX$2,'14-15 Teamsheets'!$C$2:$C$136,Q$1)) &amp; "(" &amp; (CARDS('08-09 Teamsheets'!$H$2:$Z$92,$A199,$CX$3,'08-09 Teamsheets'!$C$2:$C$92,Q$1)+CARDS('09-10 Teamsheets'!$H$2:$Z$98,$A199,$CX$3,'09-10 Teamsheets'!$C$2:$C$98,Q$1)+CARDS('10-11 Teamsheets'!$H$2:$Z$107,$A199,$CX$3,'10-11 Teamsheets'!$C$2:$C$107,Q$1)+CARDS('11-12 Teamsheets'!$H$2:$Z$119,$A199,$CX$3,'11-12 Teamsheets'!$C$2:$C$119,Q$1)+CARDS('12-13 Teamsheets'!$H$2:$Z$126,$A199,$CX$3,'12-13 Teamsheets'!$C$2:$C$126,Q$1)+CARDS('13-14 Teamsheets'!$H$2:$Z$132,$A199,$CX$3,'13-14 Teamsheets'!$C$2:$C$132,Q$1)+CARDS('14-15 Teamsheets'!$H$2:$Z$136,$A199,$CX$3,'14-15 Teamsheets'!$C$2:$C$136,Q$1)) &amp; ")"</f>
        <v>1(0)</v>
      </c>
      <c r="U199" s="82">
        <f>MINS_PLAYED('08-09 Teamsheets'!$H$2:$R$92,$A199,'08-09 Teamsheets'!$C$2:$C$92,Q$1)+MINS_PLAYED('09-10 Teamsheets'!$H$2:$R$98,$A199,'09-10 Teamsheets'!$C$2:$C$98,Q$1)+ MINS_AS_SUB('08-09 Teamsheets'!$S$2:$Z$92,$A199,'08-09 Teamsheets'!$C$2:$C$92,Q$1)+ MINS_AS_SUB('09-10 Teamsheets'!$S$2:$Z$98,$A199,'09-10 Teamsheets'!$C$2:$C$98,Q$1)+MINS_PLAYED('10-11 Teamsheets'!$H$2:$R$107,$A199,'10-11 Teamsheets'!$C$2:$C$107,Q$1)+MINS_AS_SUB('10-11 Teamsheets'!$S$2:$Z$107,$A199,'10-11 Teamsheets'!$C$2:$C$107,Q$1)+MINS_PLAYED('11-12 Teamsheets'!$H$2:$R$119,$A199,'11-12 Teamsheets'!$C$2:$C$119,Q$1)+MINS_AS_SUB('11-12 Teamsheets'!$S$2:$Z$119,$A199,'11-12 Teamsheets'!$C$2:$C$119,Q$1)+MINS_PLAYED('12-13 Teamsheets'!$H$2:$R$126,$A199,'12-13 Teamsheets'!$C$2:$C$126,Q$1)+MINS_AS_SUB('12-13 Teamsheets'!$S$2:$Z$126,$A199,'12-13 Teamsheets'!$C$2:$C$126,Q$1)+MINS_PLAYED('13-14 Teamsheets'!$H$2:$R$132,$A199,'13-14 Teamsheets'!$C$2:$C$132,Q$1)+MINS_AS_SUB('13-14 Teamsheets'!$S$2:$Z$132,$A199,'13-14 Teamsheets'!$C$2:$C$132,Q$1)+MINS_PLAYED('14-15 Teamsheets'!$H$2:$R$136,$A199,'14-15 Teamsheets'!$C$2:$C$136,Q$1)+MINS_AS_SUB('14-15 Teamsheets'!$S$2:$Z$136,$A199,'14-15 Teamsheets'!$C$2:$C$136,Q$1)</f>
        <v>2906</v>
      </c>
      <c r="V199" s="27" t="s">
        <v>1635</v>
      </c>
      <c r="W199" s="27" t="s">
        <v>1635</v>
      </c>
      <c r="X199" s="27">
        <v>0</v>
      </c>
      <c r="Y199" s="27" t="s">
        <v>1635</v>
      </c>
      <c r="Z199" s="82">
        <v>0</v>
      </c>
      <c r="AA199" s="27" t="s">
        <v>1635</v>
      </c>
      <c r="AB199" s="27" t="s">
        <v>1635</v>
      </c>
      <c r="AC199" s="27">
        <v>0</v>
      </c>
      <c r="AD199" s="27" t="s">
        <v>1635</v>
      </c>
      <c r="AE199" s="82">
        <v>0</v>
      </c>
      <c r="AF199" s="27" t="s">
        <v>1635</v>
      </c>
      <c r="AG199" s="27" t="s">
        <v>1635</v>
      </c>
      <c r="AH199" s="27">
        <v>0</v>
      </c>
      <c r="AI199" s="27" t="s">
        <v>1635</v>
      </c>
      <c r="AJ199" s="82">
        <v>0</v>
      </c>
      <c r="AK199" s="27" t="s">
        <v>1635</v>
      </c>
      <c r="AL199" s="27" t="s">
        <v>1635</v>
      </c>
      <c r="AM199" s="27">
        <v>0</v>
      </c>
      <c r="AN199" s="27" t="s">
        <v>1635</v>
      </c>
      <c r="AO199" s="82">
        <v>0</v>
      </c>
      <c r="AP199" s="27" t="s">
        <v>1635</v>
      </c>
      <c r="AQ199" s="27" t="s">
        <v>1635</v>
      </c>
      <c r="AR199" s="27">
        <v>0</v>
      </c>
      <c r="AS199" s="27" t="s">
        <v>1635</v>
      </c>
      <c r="AT199" s="82">
        <v>0</v>
      </c>
      <c r="AU199" s="27" t="s">
        <v>1635</v>
      </c>
      <c r="AV199" s="27" t="s">
        <v>1635</v>
      </c>
      <c r="AW199" s="27">
        <v>0</v>
      </c>
      <c r="AX199" s="27" t="s">
        <v>1635</v>
      </c>
      <c r="AY199" s="82">
        <v>0</v>
      </c>
      <c r="AZ199" s="27" t="str">
        <f>(APPS('07-08 Teamsheets'!$H$2:$R$88,$A199,'07-08 Teamsheets'!$C$2:$C$88,AZ$1)+APPS('11-12 Teamsheets'!$H$2:$R$119,$A199,'11-12 Teamsheets'!$C$2:$C$119,AZ$1)+APPS('12-13 Teamsheets'!$H$2:$R$126,$A199,'12-13 Teamsheets'!$C$2:$C$126,AZ$1)+APPS('13-14 Teamsheets'!$H$2:$R$132,$A199,'13-14 Teamsheets'!$C$2:$C$132,AZ$1)+APPS('14-15 Teamsheets'!$H$2:$R$136,$A199,'14-15 Teamsheets'!$C$2:$C$136,AZ$1)) &amp; "(" &amp; (SUBS('07-08 Teamsheets'!$S$2:$Z$88,$A199,'07-08 Teamsheets'!$C$2:$C$88,AZ$1)+SUBS('11-12 Teamsheets'!$S$2:$Z$119,$A199,'11-12 Teamsheets'!$C$2:$C$119,AZ$1)+SUBS('12-13 Teamsheets'!$S$2:$Z$126,$A199,'12-13 Teamsheets'!$C$2:$C$126,AZ$1)+SUBS('13-14 Teamsheets'!$S$2:$Z$132,$A199,'13-14 Teamsheets'!$C$2:$C$132,AZ$1)+SUBS('14-15 Teamsheets'!$S$2:$Z$136,$A199,'14-15 Teamsheets'!$C$2:$C$136,AZ$1)) &amp; ")"</f>
        <v>0(0)</v>
      </c>
      <c r="BA199" s="27" t="str">
        <f>(GOALS('07-08 Teamsheets'!$H$2:$R$88,$A199,'07-08 Teamsheets'!$C$2:$C$88,AZ$1)+GOALS('11-12 Teamsheets'!$H$2:$R$119,$A199,'11-12 Teamsheets'!$C$2:$C$119,AZ$1)+GOALS('12-13 Teamsheets'!$H$2:$R$126,$A199,'12-13 Teamsheets'!$C$2:$C$126,AZ$1)+GOALS('13-14 Teamsheets'!$H$2:$R$132,$A199,'13-14 Teamsheets'!$C$2:$C$132,AZ$1)+GOALS('14-15 Teamsheets'!$H$2:$R$136,$A199,'14-15 Teamsheets'!$C$2:$C$136,AZ$1)) &amp; "(" &amp; (GOALS('07-08 Teamsheets'!$S$2:$Z$88,$A199,'07-08 Teamsheets'!$C$2:$C$88,AZ$1)+GOALS('11-12 Teamsheets'!$S$2:$Z$119,$A199,'11-12 Teamsheets'!$C$2:$C$119,AZ$1)+GOALS('12-13 Teamsheets'!$S$2:$Z$126,$A199,'12-13 Teamsheets'!$C$2:$C$126,AZ$1)+GOALS('13-14 Teamsheets'!$S$2:$Z$132,$A199,'13-14 Teamsheets'!$C$2:$C$132,AZ$1)+GOALS('14-15 Teamsheets'!$S$2:$Z$136,$A199,'14-15 Teamsheets'!$C$2:$C$136,AZ$1)) &amp; ")"</f>
        <v>0(0)</v>
      </c>
      <c r="BB199" s="27">
        <f>Clean_sheet('07-08 Teamsheets'!$C$2:$H$92,$A199,AZ$1)+Clean_sheet('11-12 Teamsheets'!$C$2:$H$119,$A199,AZ$1)+Clean_sheet('12-13 Teamsheets'!$C$2:$H$126,$A199,AZ$1)+Clean_sheet('13-14 Teamsheets'!$C$2:$H$132,$A199,AZ$1)+Clean_sheet('14-15 Teamsheets'!$C$2:$H$136,$A199,AZ$1)</f>
        <v>0</v>
      </c>
      <c r="BC199" s="27" t="str">
        <f>(CARDS('07-08 Teamsheets'!$H$2:$Z$88,$A199,$CX$2,'07-08 Teamsheets'!$C$2:$C$88,AZ$1)+CARDS('11-12 Teamsheets'!$H$2:$Z$119,$A199,$CX$2,'11-12 Teamsheets'!$C$2:$C$119,AZ$1)+CARDS('12-13 Teamsheets'!$H$2:$Z$126,$A199,$CX$2,'12-13 Teamsheets'!$C$2:$C$126,AZ$1)+CARDS('13-14 Teamsheets'!$H$2:$Z$132,$A199,$CX$2,'13-14 Teamsheets'!$C$2:$C$132,AZ$1)+CARDS('14-15 Teamsheets'!$H$2:$Z$136,$A199,$CX$2,'14-15 Teamsheets'!$C$2:$C$136,AZ$1)) &amp; "(" &amp; (CARDS('07-08 Teamsheets'!$H$2:$Z$88,$A199,$CX$3,'07-08 Teamsheets'!$C$2:$C$88,AZ$1)+CARDS('11-12 Teamsheets'!$H$2:$Z$119,$A199,$CX$3,'11-12 Teamsheets'!$C$2:$C$119,AZ$1)+CARDS('12-13 Teamsheets'!$H$2:$Z$126,$A199,$CX$3,'12-13 Teamsheets'!$C$2:$C$126,AZ$1)+CARDS('13-14 Teamsheets'!$H$2:$Z$132,$A199,$CX$3,'13-14 Teamsheets'!$C$2:$C$132,AZ$1)+CARDS('14-15 Teamsheets'!$H$2:$Z$136,$A199,$CX$3,'14-15 Teamsheets'!$C$2:$C$136,AZ$1)) &amp; ")"</f>
        <v>0(0)</v>
      </c>
      <c r="BD199" s="82">
        <f>MINS_PLAYED('07-08 Teamsheets'!$H$2:$R$88,$A199,'07-08 Teamsheets'!$C$2:$C$88,AZ$1)+MINS_PLAYED('11-12 Teamsheets'!$H$2:$R$119,$A199,'11-12 Teamsheets'!$C$2:$C$119,AZ$1)+MINS_PLAYED('12-13 Teamsheets'!$H$2:$R$126,$A199,'12-13 Teamsheets'!$C$2:$C$126,AZ$1)+MINS_PLAYED('13-14 Teamsheets'!$H$2:$R$132,$A199,'13-14 Teamsheets'!$C$2:$C$132,AZ$1)+MINS_PLAYED('14-15 Teamsheets'!$H$2:$R$136,$A199,'14-15 Teamsheets'!$C$2:$C$136,AZ$1)+MINS_AS_SUB('07-08 Teamsheets'!$S$2:$Z$88,$A199,'07-08 Teamsheets'!$C$2:$C$88,AZ$1)+MINS_AS_SUB('11-12 Teamsheets'!$S$2:$Z$119,$A199,'11-12 Teamsheets'!$C$2:$C$119,AZ$1)+MINS_AS_SUB('12-13 Teamsheets'!$S$2:$Z$126,$A199,'12-13 Teamsheets'!$C$2:$C$126,AZ$1)+MINS_AS_SUB('13-14 Teamsheets'!$S$2:$Z$132,$A199,'13-14 Teamsheets'!$C$2:$C$132,AZ$1)+MINS_AS_SUB('14-15 Teamsheets'!$S$2:$Z$136,$A199,'14-15 Teamsheets'!$C$2:$C$136,AZ$1)</f>
        <v>0</v>
      </c>
      <c r="BE199" s="27" t="str">
        <f>(APPS('08-09 Teamsheets'!$H$2:$R$92,$A199,'08-09 Teamsheets'!$C$2:$C$92,BE$1)+APPS('09-10 Teamsheets'!$H$2:$R$98,$A199,'09-10 Teamsheets'!$C$2:$C$98,BE$1)+APPS('10-11 Teamsheets'!$H$2:$R$107,$A199,'10-11 Teamsheets'!$C$2:$C$107,BE$1)+APPS('11-12 Teamsheets'!$H$2:$R$119,$A199,'11-12 Teamsheets'!$C$2:$C$119,BE$1)+APPS('12-13 Teamsheets'!$H$2:$R$126,$A199,'12-13 Teamsheets'!$C$2:$C$126,BE$1)+APPS('13-14 Teamsheets'!$H$2:$R$132,$A199,'13-14 Teamsheets'!$C$2:$C$132,BE$1)+APPS('14-15 Teamsheets'!$H$2:$R$136,$A199,'14-15 Teamsheets'!$C$2:$C$136,BE$1)) &amp; "(" &amp; (SUBS('08-09 Teamsheets'!$S$2:$Z$92,$A199,'08-09 Teamsheets'!$C$2:$C$92,BE$1)+SUBS('09-10 Teamsheets'!$S$2:$Z$98,$A199,'09-10 Teamsheets'!$C$2:$C$98,BE$1)+SUBS('10-11 Teamsheets'!$S$2:$Z$107,$A199,'10-11 Teamsheets'!$C$2:$C$107,BE$1)+SUBS('11-12 Teamsheets'!$S$2:$Z$119,$A199,'11-12 Teamsheets'!$C$2:$C$119,BE$1)+SUBS('12-13 Teamsheets'!$S$2:$Z$126,$A199,'12-13 Teamsheets'!$C$2:$C$126,BE$1)+SUBS('13-14 Teamsheets'!$S$2:$Z$132,$A199,'13-14 Teamsheets'!$C$2:$C$132,BE$1)+SUBS('14-15 Teamsheets'!$S$2:$Z$136,$A199,'14-15 Teamsheets'!$C$2:$C$136,BE$1)) &amp; ")"</f>
        <v>0(0)</v>
      </c>
      <c r="BF199" s="27" t="str">
        <f>(GOALS('08-09 Teamsheets'!$H$2:$R$92,$A199,'08-09 Teamsheets'!$C$2:$C$92,BE$1)+GOALS('09-10 Teamsheets'!$H$2:$R$98,$A199,'09-10 Teamsheets'!$C$2:$C$98,BE$1)+GOALS('10-11 Teamsheets'!$H$2:$R$107,$A199,'10-11 Teamsheets'!$C$2:$C$107,BE$1)+GOALS('11-12 Teamsheets'!$H$2:$R$119,$A199,'11-12 Teamsheets'!$C$2:$C$119,BE$1)+GOALS('12-13 Teamsheets'!$H$2:$R$126,$A199,'12-13 Teamsheets'!$C$2:$C$126,BE$1)+GOALS('13-14 Teamsheets'!$H$2:$R$132,$A199,'13-14 Teamsheets'!$C$2:$C$132,BE$1)+GOALS('14-15 Teamsheets'!$H$2:$R$136,$A199,'14-15 Teamsheets'!$C$2:$C$136,BE$1)) &amp; "(" &amp; (GOALS('08-09 Teamsheets'!$S$2:$Z$92,$A199,'08-09 Teamsheets'!$C$2:$C$92,BE$1)+GOALS('09-10 Teamsheets'!$S$2:$Z$98,$A199,'09-10 Teamsheets'!$C$2:$C$98,BE$1)+GOALS('10-11 Teamsheets'!$S$2:$Z$107,$A199,'10-11 Teamsheets'!$C$2:$C$107,BE$1)+GOALS('11-12 Teamsheets'!$S$2:$Z$119,$A199,'11-12 Teamsheets'!$C$2:$C$119,BE$1)+GOALS('12-13 Teamsheets'!$S$2:$Z$126,$A199,'12-13 Teamsheets'!$C$2:$C$126,BE$1)+GOALS('13-14 Teamsheets'!$S$2:$Z$132,$A199,'13-14 Teamsheets'!$C$2:$C$132,BE$1)+GOALS('14-15 Teamsheets'!$S$2:$Z$136,$A199,'14-15 Teamsheets'!$C$2:$C$136,BE$1)) &amp; ")"</f>
        <v>0(0)</v>
      </c>
      <c r="BG199" s="27">
        <f>Clean_sheet('08-09 Teamsheets'!$C$2:$H$92,$A199,BE$1)+Clean_sheet('09-10 Teamsheets'!$C$2:$H$98,$A199,BE$1)+Clean_sheet('10-11 Teamsheets'!$C$2:$H$107,$A199,BE$1)+Clean_sheet('11-12 Teamsheets'!$C$2:$H$119,$A199,BE$1)+Clean_sheet('12-13 Teamsheets'!$C$2:$H$126,$A199,BE$1)+Clean_sheet('13-14 Teamsheets'!$C$2:$H$132,$A199,BE$1)+Clean_sheet('14-15 Teamsheets'!$C$2:$H$136,$A199,BE$1)</f>
        <v>0</v>
      </c>
      <c r="BH199" s="27" t="str">
        <f>(CARDS('08-09 Teamsheets'!$H$2:$Z$92,$A199,$CX$2,'08-09 Teamsheets'!$C$2:$C$92,BE$1)+CARDS('09-10 Teamsheets'!$H$2:$Z$98,$A199,$CX$2,'09-10 Teamsheets'!$C$2:$C$98,BE$1)+CARDS('10-11 Teamsheets'!$H$2:$Z$107,$A199,$CX$2,'10-11 Teamsheets'!$C$2:$C$107,BE$1)+CARDS('11-12 Teamsheets'!$H$2:$Z$119,$A199,$CX$2,'11-12 Teamsheets'!$C$2:$C$119,BE$1)+CARDS('12-13 Teamsheets'!$H$2:$Z$126,$A199,$CX$2,'12-13 Teamsheets'!$C$2:$C$126,BE$1)+CARDS('13-14 Teamsheets'!$H$2:$Z$132,$A199,$CX$2,'13-14 Teamsheets'!$C$2:$C$132,BE$1)+CARDS('14-15 Teamsheets'!$H$2:$Z$136,$A199,$CX$2,'14-15 Teamsheets'!$C$2:$C$136,BE$1)) &amp; "(" &amp; (CARDS('08-09 Teamsheets'!$H$2:$Z$92,$A199,$CX$3,'08-09 Teamsheets'!$C$2:$C$92,BE$1)+CARDS('09-10 Teamsheets'!$H$2:$Z$98,$A199,$CX$3,'09-10 Teamsheets'!$C$2:$C$98,BE$1)+CARDS('10-11 Teamsheets'!$H$2:$Z$107,$A199,$CX$3,'10-11 Teamsheets'!$C$2:$C$107,BE$1)+CARDS('11-12 Teamsheets'!$H$2:$Z$119,$A199,$CX$3,'11-12 Teamsheets'!$C$2:$C$119,BE$1)+CARDS('12-13 Teamsheets'!$H$2:$Z$126,$A199,$CX$3,'12-13 Teamsheets'!$C$2:$C$126,BE$1)+CARDS('13-14 Teamsheets'!$H$2:$Z$132,$A199,$CX$3,'13-14 Teamsheets'!$C$2:$C$132,BE$1)+CARDS('14-15 Teamsheets'!$H$2:$Z$136,$A199,$CX$3,'14-15 Teamsheets'!$C$2:$C$136,BE$1)) &amp; ")"</f>
        <v>0(0)</v>
      </c>
      <c r="BI199" s="82">
        <f>MINS_PLAYED('08-09 Teamsheets'!$H$2:$R$92,$A199,'08-09 Teamsheets'!$C$2:$C$92,BE$1)+MINS_PLAYED('09-10 Teamsheets'!$H$2:$R$98,$A199,'09-10 Teamsheets'!$C$2:$C$98,BE$1)+ MINS_AS_SUB('08-09 Teamsheets'!$S$2:$Z$92,$A199,'08-09 Teamsheets'!$C$2:$C$92,BE$1)+ MINS_AS_SUB('09-10 Teamsheets'!$S$2:$Z$98,$A199,'09-10 Teamsheets'!$C$2:$C$98,BE$1)+MINS_PLAYED('10-11 Teamsheets'!$H$2:$R$107,$A199,'10-11 Teamsheets'!$C$2:$C$107,BE$1)+MINS_AS_SUB('10-11 Teamsheets'!$S$2:$Z$107,$A199,'10-11 Teamsheets'!$C$2:$C$107,BE$1)+MINS_PLAYED('11-12 Teamsheets'!$H$2:$R$119,$A199,'11-12 Teamsheets'!$C$2:$C$119,BE$1)+MINS_AS_SUB('11-12 Teamsheets'!$S$2:$Z$119,$A199,'11-12 Teamsheets'!$C$2:$C$119,BE$1)+MINS_PLAYED('12-13 Teamsheets'!$H$2:$R$126,$A199,'12-13 Teamsheets'!$C$2:$C$126,BE$1)+MINS_AS_SUB('12-13 Teamsheets'!$S$2:$Z$126,$A199,'12-13 Teamsheets'!$C$2:$C$126,BE$1)+MINS_PLAYED('13-14 Teamsheets'!$H$2:$R$132,$A199,'13-14 Teamsheets'!$C$2:$C$132,BE$1)+MINS_AS_SUB('13-14 Teamsheets'!$S$2:$Z$132,$A199,'13-14 Teamsheets'!$C$2:$C$132,BE$1)+MINS_PLAYED('14-15 Teamsheets'!$H$2:$R$136,$A199,'14-15 Teamsheets'!$C$2:$C$136,BE$1)+MINS_AS_SUB('14-15 Teamsheets'!$S$2:$Z$136,$A199,'14-15 Teamsheets'!$C$2:$C$136,BE$1)</f>
        <v>0</v>
      </c>
      <c r="BJ199" s="27" t="str">
        <f>(APPS('07-08 Teamsheets'!$H$2:$R$88,$A199,'07-08 Teamsheets'!$C$2:$C$88,BJ$1)+APPS('08-09 Teamsheets'!$H$2:$R$92,$A199,'08-09 Teamsheets'!$C$2:$C$92,BJ$1)+APPS('09-10 Teamsheets'!$H$2:$R$98,$A199,'09-10 Teamsheets'!$C$2:$C$98,BJ$1)+APPS('10-11 Teamsheets'!$H$2:$R$106,$A199,'10-11 Teamsheets'!$C$2:$C$106,BJ$1)+APPS('11-12 Teamsheets'!$H$2:$R$119,$A199,'11-12 Teamsheets'!$C$2:$C$119,BJ$1)+APPS('12-13 Teamsheets'!$H$2:$R$126,$A199,'12-13 Teamsheets'!$C$2:$C$126,BJ$1)+APPS('13-14 Teamsheets'!$H$2:$R$132,$A199,'13-14 Teamsheets'!$C$2:$C$132,BJ$1)+APPS('14-15 Teamsheets'!$H$2:$R$136,$A199,'14-15 Teamsheets'!$C$2:$C$136,BJ$1)) &amp; "(" &amp; (SUBS('07-08 Teamsheets'!$S$2:$Z$88,$A199,'07-08 Teamsheets'!$C$2:$C$88,BJ$1)+SUBS('08-09 Teamsheets'!$S$2:$Z$92,$A199,'08-09 Teamsheets'!$C$2:$C$92,BJ$1)+SUBS('09-10 Teamsheets'!$S$2:$Z$98,$A199,'09-10 Teamsheets'!$C$2:$C$98,BJ$1)+SUBS('10-11 Teamsheets'!$S$2:$Z$106,$A199,'10-11 Teamsheets'!$C$2:$C$106,BJ$1)+SUBS('11-12 Teamsheets'!$S$2:$Z$119,$A199,'11-12 Teamsheets'!$C$2:$C$119,BJ$1)+SUBS('12-13 Teamsheets'!$S$2:$Z$126,$A199,'12-13 Teamsheets'!$C$2:$C$126,BJ$1)+SUBS('13-14 Teamsheets'!$S$2:$Z$132,$A199,'13-14 Teamsheets'!$C$2:$C$132,BJ$1)+SUBS('14-15 Teamsheets'!$S$2:$Z$136,$A199,'14-15 Teamsheets'!$C$2:$C$136,BJ$1)) &amp; ")"</f>
        <v>3(0)</v>
      </c>
      <c r="BK199" s="27" t="str">
        <f>(GOALS('07-08 Teamsheets'!$H$2:$R$88,$A199,'07-08 Teamsheets'!$C$2:$C$88,BJ$1)+GOALS('08-09 Teamsheets'!$H$2:$R$92,$A199,'08-09 Teamsheets'!$C$2:$C$92,BJ$1)+GOALS('09-10 Teamsheets'!$H$2:$R$98,$A199,'09-10 Teamsheets'!$C$2:$C$98,BJ$1)+GOALS('10-11 Teamsheets'!$H$2:$R$106,$A199,'10-11 Teamsheets'!$C$2:$C$106,BJ$1)+GOALS('11-12 Teamsheets'!$H$2:$R$119,$A199,'11-12 Teamsheets'!$C$2:$C$119,BJ$1)+GOALS('12-13 Teamsheets'!$H$2:$R$126,$A199,'12-13 Teamsheets'!$C$2:$C$126,BJ$1)+GOALS('13-14 Teamsheets'!$H$2:$R$132,$A199,'13-14 Teamsheets'!$C$2:$C$132,BJ$1)+GOALS('14-15 Teamsheets'!$H$2:$R$136,$A199,'14-15 Teamsheets'!$C$2:$C$136,BJ$1)) &amp; "(" &amp; (GOALS('07-08 Teamsheets'!$S$2:$Z$88,$A199,'07-08 Teamsheets'!$C$2:$C$88,BJ$1)+GOALS('08-09 Teamsheets'!$S$2:$Z$92,$A199,'08-09 Teamsheets'!$C$2:$C$92,BJ$1)+GOALS('09-10 Teamsheets'!$S$2:$Z$98,$A199,'09-10 Teamsheets'!$C$2:$C$98,BJ$1)+GOALS('10-11 Teamsheets'!$S$2:$Z$106,$A199,'10-11 Teamsheets'!$C$2:$C$106,BJ$1)+GOALS('11-12 Teamsheets'!$S$2:$Z$119,$A199,'11-12 Teamsheets'!$C$2:$C$119,BJ$1)+GOALS('12-13 Teamsheets'!$S$2:$Z$126,$A199,'12-13 Teamsheets'!$C$2:$C$126,BJ$1)+GOALS('13-14 Teamsheets'!$S$2:$Z$132,$A199,'13-14 Teamsheets'!$C$2:$C$132,BJ$1)+GOALS('14-15 Teamsheets'!$S$2:$Z$136,$A199,'14-15 Teamsheets'!$C$2:$C$136,BJ$1)) &amp; ")"</f>
        <v>2(0)</v>
      </c>
      <c r="BL199" s="27">
        <f>Clean_sheet('07-08 Teamsheets'!$C$2:$H$92,$A199,BJ$1)+Clean_sheet('08-09 Teamsheets'!$C$2:$H$92,$A199,BJ$1)+Clean_sheet('09-10 Teamsheets'!$C$2:$H$98,$A199,BJ$1)+Clean_sheet('10-11 Teamsheets'!$C$2:$H$106,$A199,BJ$1)+Clean_sheet('11-12 Teamsheets'!$C$2:$H$119,$A199,BJ$1)+Clean_sheet('12-13 Teamsheets'!$C$2:$H$126,$A199,BJ$1)+Clean_sheet('13-14 Teamsheets'!$C$2:$H$132,$A199,BJ$1)+Clean_sheet('14-15 Teamsheets'!$C$2:$H$136,$A199,BJ$1)</f>
        <v>0</v>
      </c>
      <c r="BM199" s="27" t="str">
        <f>(CARDS('07-08 Teamsheets'!$H$2:$Z$88,$A199,$CX$2,'07-08 Teamsheets'!$C$2:$C$88,BJ$1)+CARDS('08-09 Teamsheets'!$H$2:$Z$92,$A199,$CX$2,'08-09 Teamsheets'!$C$2:$C$92,BJ$1)+CARDS('09-10 Teamsheets'!$H$2:$Z$98,$A199,$CX$2,'09-10 Teamsheets'!$C$2:$C$98,BJ$1)+CARDS('10-11 Teamsheets'!$H$2:$Z$106,$A199,$CX$2,'10-11 Teamsheets'!$C$2:$C$106,BJ$1)+CARDS('11-12 Teamsheets'!$H$2:$Z$119,$A199,$CX$2,'11-12 Teamsheets'!$C$2:$C$119,BJ$1)+CARDS('12-13 Teamsheets'!$H$2:$Z$126,$A199,$CX$2,'12-13 Teamsheets'!$C$2:$C$126,BJ$1)+CARDS('13-14 Teamsheets'!$H$2:$Z$132,$A199,$CX$2,'13-14 Teamsheets'!$C$2:$C$132,BJ$1)+CARDS('14-15 Teamsheets'!$H$2:$Z$136,$A199,$CX$2,'14-15 Teamsheets'!$C$2:$C$136,BJ$1)) &amp; "(" &amp; (CARDS('07-08 Teamsheets'!$H$2:$Z$88,$A199,$CX$3,'07-08 Teamsheets'!$C$2:$C$88,BJ$1)+CARDS('08-09 Teamsheets'!$H$2:$Z$92,$A199,$CX$3,'08-09 Teamsheets'!$C$2:$C$92,BJ$1)+CARDS('09-10 Teamsheets'!$H$2:$Z$98,$A199,$CX$3,'09-10 Teamsheets'!$C$2:$C$98,BJ$1)+CARDS('10-11 Teamsheets'!$H$2:$Z$106,$A199,$CX$3,'10-11 Teamsheets'!$C$2:$C$106,BJ$1)+CARDS('11-12 Teamsheets'!$H$2:$Z$119,$A199,$CX$3,'11-12 Teamsheets'!$C$2:$C$119,BJ$1)+CARDS('12-13 Teamsheets'!$H$2:$Z$126,$A199,$CX$3,'12-13 Teamsheets'!$C$2:$C$126,BJ$1)+CARDS('13-14 Teamsheets'!$H$2:$Z$132,$A199,$CX$3,'13-14 Teamsheets'!$C$2:$C$132,BJ$1)+CARDS('14-15 Teamsheets'!$H$2:$Z$136,$A199,$CX$3,'14-15 Teamsheets'!$C$2:$C$136,BJ$1)) &amp; ")"</f>
        <v>0(0)</v>
      </c>
      <c r="BN199" s="82">
        <f>MINS_PLAYED('07-08 Teamsheets'!$H$2:$R$88,$A199,'07-08 Teamsheets'!$C$2:$C$88,BJ$1)+MINS_PLAYED('08-09 Teamsheets'!$H$2:$R$92,$A199,'08-09 Teamsheets'!$C$2:$C$92,BJ$1)+MINS_PLAYED('09-10 Teamsheets'!$H$2:$R$98,$A199,'09-10 Teamsheets'!$C$2:$C$98,BJ$1)+MINS_PLAYED('10-11 Teamsheets'!$H$2:$R$106,$A199,'10-11 Teamsheets'!$C$2:$C$106,BJ$1)+MINS_PLAYED('11-12 Teamsheets'!$H$2:$R$119,$A199,'11-12 Teamsheets'!$C$2:$C$119,BJ$1)+MINS_PLAYED('12-13 Teamsheets'!$H$2:$R$126,$A199,'12-13 Teamsheets'!$C$2:$C$126,BJ$1)+MINS_PLAYED('13-14 Teamsheets'!$H$2:$R$132,$A199,'13-14 Teamsheets'!$C$2:$C$132,BJ$1)+MINS_PLAYED('14-15 Teamsheets'!$H$2:$R$136,$A199,'14-15 Teamsheets'!$C$2:$C$136,BJ$1)+MINS_AS_SUB('07-08 Teamsheets'!$S$2:$Z$88,$A199,'07-08 Teamsheets'!$C$2:$C$88,BJ$1)+MINS_AS_SUB('08-09 Teamsheets'!$S$2:$Z$92,$A199,'08-09 Teamsheets'!$C$2:$C$92,BJ$1)+MINS_AS_SUB('09-10 Teamsheets'!$S$2:$Z$98,$A199,'09-10 Teamsheets'!$C$2:$C$98,BJ$1)+MINS_AS_SUB('10-11 Teamsheets'!$S$2:$Z$106,$A199,'10-11 Teamsheets'!$C$2:$C$106,BJ$1)+MINS_AS_SUB('11-12 Teamsheets'!$S$2:$Z$119,$A199,'11-12 Teamsheets'!$C$2:$C$119,BJ$1)+MINS_AS_SUB('12-13 Teamsheets'!$S$2:$Z$126,$A199,'12-13 Teamsheets'!$C$2:$C$126,BJ$1)+MINS_AS_SUB('13-14 Teamsheets'!$S$2:$Z$132,$A199,'13-14 Teamsheets'!$C$2:$C$132,BJ$1)+MINS_AS_SUB('14-15 Teamsheets'!$S$2:$Z$136,$A199,'14-15 Teamsheets'!$C$2:$C$136,BJ$1)</f>
        <v>270</v>
      </c>
      <c r="BO199" s="27" t="str">
        <f>(APPS('07-08 Teamsheets'!$H$2:$R$88,$A199,'07-08 Teamsheets'!$C$2:$C$88,BO$1)+APPS('08-09 Teamsheets'!$H$2:$R$92,$A199,'08-09 Teamsheets'!$C$2:$C$92,BO$1)+APPS('09-10 Teamsheets'!$H$2:$R$98,$A199,'09-10 Teamsheets'!$C$2:$C$98,BO$1)+APPS('10-11 Teamsheets'!$H$2:$R$106,$A199,'10-11 Teamsheets'!$C$2:$C$106,BO$1)+APPS('11-12 Teamsheets'!$H$2:$R$119,$A199,'11-12 Teamsheets'!$C$2:$C$119,BO$1)+APPS('12-13 Teamsheets'!$H$2:$R$126,$A199,'12-13 Teamsheets'!$C$2:$C$126,BO$1)+APPS('13-14 Teamsheets'!$H$2:$R$132,$A199,'13-14 Teamsheets'!$C$2:$C$132,BO$1)+APPS('14-15 Teamsheets'!$H$2:$R$136,$A199,'14-15 Teamsheets'!$C$2:$C$136,BO$1)) &amp; "(" &amp; (SUBS('07-08 Teamsheets'!$S$2:$Z$88,$A199,'07-08 Teamsheets'!$C$2:$C$88,BO$1)+SUBS('08-09 Teamsheets'!$S$2:$Z$92,$A199,'08-09 Teamsheets'!$C$2:$C$92,BO$1)+SUBS('09-10 Teamsheets'!$S$2:$Z$98,$A199,'09-10 Teamsheets'!$C$2:$C$98,BO$1)+SUBS('10-11 Teamsheets'!$S$2:$Z$106,$A199,'10-11 Teamsheets'!$C$2:$C$106,BO$1)+SUBS('11-12 Teamsheets'!$S$2:$Z$119,$A199,'11-12 Teamsheets'!$C$2:$C$119,BO$1)+SUBS('12-13 Teamsheets'!$S$2:$Z$126,$A199,'12-13 Teamsheets'!$C$2:$C$126,BO$1)+SUBS('13-14 Teamsheets'!$S$2:$Z$132,$A199,'13-14 Teamsheets'!$C$2:$C$132,BO$1)+SUBS('14-15 Teamsheets'!$S$2:$Z$136,$A199,'14-15 Teamsheets'!$C$2:$C$136,BO$1)) &amp; ")"</f>
        <v>2(0)</v>
      </c>
      <c r="BP199" s="27" t="str">
        <f>(GOALS('07-08 Teamsheets'!$H$2:$R$88,$A199,'07-08 Teamsheets'!$C$2:$C$88,BO$1)+GOALS('08-09 Teamsheets'!$H$2:$R$92,$A199,'08-09 Teamsheets'!$C$2:$C$92,BO$1)+GOALS('09-10 Teamsheets'!$H$2:$R$98,$A199,'09-10 Teamsheets'!$C$2:$C$98,BO$1)+GOALS('10-11 Teamsheets'!$H$2:$R$106,$A199,'10-11 Teamsheets'!$C$2:$C$106,BO$1)+GOALS('11-12 Teamsheets'!$H$2:$R$119,$A199,'11-12 Teamsheets'!$C$2:$C$119,BO$1)+GOALS('12-13 Teamsheets'!$H$2:$R$126,$A199,'12-13 Teamsheets'!$C$2:$C$126,BO$1)+GOALS('13-14 Teamsheets'!$H$2:$R$132,$A199,'13-14 Teamsheets'!$C$2:$C$132,BO$1)+GOALS('14-15 Teamsheets'!$H$2:$R$136,$A199,'14-15 Teamsheets'!$C$2:$C$136,BO$1)) &amp; "(" &amp; (GOALS('07-08 Teamsheets'!$S$2:$Z$88,$A199,'07-08 Teamsheets'!$C$2:$C$88,BO$1)+GOALS('08-09 Teamsheets'!$S$2:$Z$92,$A199,'08-09 Teamsheets'!$C$2:$C$92,BO$1)+GOALS('09-10 Teamsheets'!$S$2:$Z$98,$A199,'09-10 Teamsheets'!$C$2:$C$98,BO$1)+GOALS('10-11 Teamsheets'!$S$2:$Z$106,$A199,'10-11 Teamsheets'!$C$2:$C$106,BO$1)+GOALS('11-12 Teamsheets'!$S$2:$Z$119,$A199,'11-12 Teamsheets'!$C$2:$C$119,BO$1)+GOALS('12-13 Teamsheets'!$S$2:$Z$126,$A199,'12-13 Teamsheets'!$C$2:$C$126,BO$1)+GOALS('13-14 Teamsheets'!$S$2:$Z$132,$A199,'13-14 Teamsheets'!$C$2:$C$132,BO$1)+GOALS('14-15 Teamsheets'!$S$2:$Z$136,$A199,'14-15 Teamsheets'!$C$2:$C$136,BO$1)) &amp; ")"</f>
        <v>1(0)</v>
      </c>
      <c r="BQ199" s="27">
        <f>Clean_sheet('07-08 Teamsheets'!$C$2:$H$92,$A199,BO$1)+Clean_sheet('08-09 Teamsheets'!$C$2:$H$92,$A199,BO$1)+Clean_sheet('09-10 Teamsheets'!$C$2:$H$98,$A199,BO$1)+Clean_sheet('10-11 Teamsheets'!$C$2:$H$106,$A199,BO$1)+Clean_sheet('11-12 Teamsheets'!$C$2:$H$119,$A199,BO$1)+Clean_sheet('12-13 Teamsheets'!$C$2:$H$126,$A199,BO$1)+Clean_sheet('13-14 Teamsheets'!$C$2:$H$132,$A199,BO$1)+Clean_sheet('14-15 Teamsheets'!$C$2:$H$136,$A199,BO$1)</f>
        <v>0</v>
      </c>
      <c r="BR199" s="27" t="str">
        <f>(CARDS('07-08 Teamsheets'!$H$2:$Z$88,$A199,$CX$2,'07-08 Teamsheets'!$C$2:$C$88,BO$1)+CARDS('08-09 Teamsheets'!$H$2:$Z$92,$A199,$CX$2,'08-09 Teamsheets'!$C$2:$C$92,BO$1)+CARDS('09-10 Teamsheets'!$H$2:$Z$98,$A199,$CX$2,'09-10 Teamsheets'!$C$2:$C$98,BO$1)+CARDS('10-11 Teamsheets'!$H$2:$Z$106,$A199,$CX$2,'10-11 Teamsheets'!$C$2:$C$106,BO$1)+CARDS('11-12 Teamsheets'!$H$2:$Z$119,$A199,$CX$2,'11-12 Teamsheets'!$C$2:$C$119,BO$1)+CARDS('12-13 Teamsheets'!$H$2:$Z$126,$A199,$CX$2,'12-13 Teamsheets'!$C$2:$C$126,BO$1)+CARDS('13-14 Teamsheets'!$H$2:$Z$132,$A199,$CX$2,'13-14 Teamsheets'!$C$2:$C$132,BO$1)+CARDS('14-15 Teamsheets'!$H$2:$Z$136,$A199,$CX$2,'14-15 Teamsheets'!$C$2:$C$136,BO$1)) &amp; "(" &amp; (CARDS('07-08 Teamsheets'!$H$2:$Z$88,$A199,$CX$3,'07-08 Teamsheets'!$C$2:$C$88,BO$1)+CARDS('08-09 Teamsheets'!$H$2:$Z$92,$A199,$CX$3,'08-09 Teamsheets'!$C$2:$C$92,BO$1)+CARDS('09-10 Teamsheets'!$H$2:$Z$98,$A199,$CX$3,'09-10 Teamsheets'!$C$2:$C$98,BO$1)+CARDS('10-11 Teamsheets'!$H$2:$Z$106,$A199,$CX$3,'10-11 Teamsheets'!$C$2:$C$106,BO$1)+CARDS('11-12 Teamsheets'!$H$2:$Z$119,$A199,$CX$3,'11-12 Teamsheets'!$C$2:$C$119,BO$1)+CARDS('12-13 Teamsheets'!$H$2:$Z$126,$A199,$CX$3,'12-13 Teamsheets'!$C$2:$C$126,BO$1)+CARDS('13-14 Teamsheets'!$H$2:$Z$132,$A199,$CX$3,'13-14 Teamsheets'!$C$2:$C$132,BO$1)+CARDS('14-15 Teamsheets'!$H$2:$Z$136,$A199,$CX$3,'14-15 Teamsheets'!$C$2:$C$136,BO$1)) &amp; ")"</f>
        <v>0(0)</v>
      </c>
      <c r="BS199" s="82">
        <f>MINS_PLAYED('07-08 Teamsheets'!$H$2:$R$88,$A199,'07-08 Teamsheets'!$C$2:$C$88,BO$1)+MINS_PLAYED('08-09 Teamsheets'!$H$2:$R$92,$A199,'08-09 Teamsheets'!$C$2:$C$92,BO$1)+MINS_PLAYED('09-10 Teamsheets'!$H$2:$R$98,$A199,'09-10 Teamsheets'!$C$2:$C$98,BO$1)+MINS_PLAYED('10-11 Teamsheets'!$H$2:$R$106,$A199,'10-11 Teamsheets'!$C$2:$C$106,BO$1)+MINS_PLAYED('11-12 Teamsheets'!$H$2:$R$119,$A199,'11-12 Teamsheets'!$C$2:$C$119,BO$1)+MINS_PLAYED('12-13 Teamsheets'!$H$2:$R$126,$A199,'12-13 Teamsheets'!$C$2:$C$126,BO$1)+MINS_PLAYED('13-14 Teamsheets'!$H$2:$R$132,$A199,'13-14 Teamsheets'!$C$2:$C$132,BO$1)+MINS_PLAYED('14-15 Teamsheets'!$H$2:$R$136,$A199,'14-15 Teamsheets'!$C$2:$C$136,BO$1)+MINS_AS_SUB('07-08 Teamsheets'!$S$2:$Z$88,$A199,'07-08 Teamsheets'!$C$2:$C$88,BO$1)+MINS_AS_SUB('08-09 Teamsheets'!$S$2:$Z$92,$A199,'08-09 Teamsheets'!$C$2:$C$92,BO$1)+MINS_AS_SUB('09-10 Teamsheets'!$S$2:$Z$98,$A199,'09-10 Teamsheets'!$C$2:$C$98,BO$1)+MINS_AS_SUB('10-11 Teamsheets'!$S$2:$Z$106,$A199,'10-11 Teamsheets'!$C$2:$C$106,BO$1)+MINS_AS_SUB('11-12 Teamsheets'!$S$2:$Z$119,$A199,'11-12 Teamsheets'!$C$2:$C$119,BO$1)+MINS_AS_SUB('12-13 Teamsheets'!$S$2:$Z$126,$A199,'12-13 Teamsheets'!$C$2:$C$126,BO$1)+MINS_AS_SUB('13-14 Teamsheets'!$S$2:$Z$132,$A199,'13-14 Teamsheets'!$C$2:$C$132,BO$1)+MINS_AS_SUB('14-15 Teamsheets'!$S$2:$Z$136,$A199,'14-15 Teamsheets'!$C$2:$C$136,BO$1)</f>
        <v>180</v>
      </c>
      <c r="BT199" s="71">
        <f>APPS('05-06 Teamsheets'!$H$2:$R$71,$A199,'05-06 Teamsheets'!$C$2:$C$71,B$1)+SUBS('05-06 Teamsheets'!$S$2:$W$71,$A199,'05-06 Teamsheets'!$C$2:$C$71,B$1)+APPS('06-07 Teamsheets'!$H$2:$R$83,$A199,'06-07 Teamsheets'!$C$2:$C$83,G$1)+SUBS('06-07 Teamsheets'!$S$2:$Z$83,$A199,'06-07 Teamsheets'!$C$2:$C$83,G$1)+APPS('07-08 Teamsheets'!$H$2:$R$88,$A199,'07-08 Teamsheets'!$C$2:$C$88,L$1)+SUBS('07-08 Teamsheets'!$S$2:$Z$88,$A199,'07-08 Teamsheets'!$C$2:$C$88,L$1)+APPS('08-09 Teamsheets'!$H$2:$R$92,$A199,'08-09 Teamsheets'!$C$2:$C$92,Q$1)+SUBS('08-09 Teamsheets'!$S$2:$Z$92,$A199,'08-09 Teamsheets'!$C$2:$C$92,Q$1)+APPS('09-10 Teamsheets'!$H$2:$R$98,$A199,'09-10 Teamsheets'!$C$2:$C$98,Q$1)+SUBS('09-10 Teamsheets'!$S$2:$Z$98,$A199,'09-10 Teamsheets'!$C$2:$C$98,Q$1)+APPS('10-11 Teamsheets'!$H$2:$R$107,$A199,'10-11 Teamsheets'!$C$2:$C$107,Q$1)+SUBS('10-11 Teamsheets'!$S$2:$Z$107,$A199,'10-11 Teamsheets'!$C$2:$C$107,Q$1)+APPS('11-12 Teamsheets'!$H$2:$R$119,$A199,'11-12 Teamsheets'!$C$2:$C$119,Q$1)+SUBS('11-12 Teamsheets'!$S$2:$Z$119,$A199,'11-12 Teamsheets'!$C$2:$C$119,Q$1)+APPS('12-13 Teamsheets'!$H$2:$R$126,$A199,'12-13 Teamsheets'!$C$2:$C$126,Q$1)+SUBS('12-13 Teamsheets'!$S$2:$Z$126,$A199,'12-13 Teamsheets'!$C$2:$C$126,Q$1)+APPS('13-14 Teamsheets'!$H$2:$R$132,$A199,'13-14 Teamsheets'!$C$2:$C$132,Q$1)+SUBS('13-14 Teamsheets'!$S$2:$Z$132,$A199,'13-14 Teamsheets'!$C$2:$C$132,Q$1)+APPS('14-15 Teamsheets'!$H$2:$R$136,$A199,'14-15 Teamsheets'!$C$2:$C$136,Q$1)+SUBS('14-15 Teamsheets'!$S$2:$Z$136,$A199,'14-15 Teamsheets'!$C$2:$C$136,Q$1)</f>
        <v>34</v>
      </c>
      <c r="BU199" s="132">
        <v>0</v>
      </c>
      <c r="BV199" s="27">
        <f>APPS('07-08 Teamsheets'!$H$2:$R$88,$A199,'07-08 Teamsheets'!$C$2:$C$88,AZ$1)+SUBS('07-08 Teamsheets'!$S$2:$Z$88,$A199,'07-08 Teamsheets'!$C$2:$C$88,AZ$1)+APPS('11-12 Teamsheets'!$H$2:$R$119,$A199,'11-12 Teamsheets'!$C$2:$C$119,AZ$1)+SUBS('11-12 Teamsheets'!$S$2:$Z$119,$A199,'11-12 Teamsheets'!$C$2:$C$119,AZ$1)+APPS('12-13 Teamsheets'!$H$2:$R$126,$A199,'12-13 Teamsheets'!$C$2:$C$126,AZ$1)+SUBS('12-13 Teamsheets'!$S$2:$Z$126,$A199,'12-13 Teamsheets'!$C$2:$C$126,AZ$1)+APPS('13-14 Teamsheets'!$H$2:$R$132,$A199,'13-14 Teamsheets'!$C$2:$C$132,AZ$1)+SUBS('13-14 Teamsheets'!$S$2:$Z$132,$A199,'13-14 Teamsheets'!$C$2:$C$132,AZ$1)+APPS('14-15 Teamsheets'!$H$2:$R$136,$A199,'14-15 Teamsheets'!$C$2:$C$136,AZ$1)+SUBS('14-15 Teamsheets'!$S$2:$Z$136,$A199,'14-15 Teamsheets'!$C$2:$C$136,AZ$1)+APPS('08-09 Teamsheets'!$H$2:$R$92,$A199,'08-09 Teamsheets'!$C$2:$C$92,BE$1)+APPS('09-10 Teamsheets'!$H$2:$R$98,$A199,'09-10 Teamsheets'!$C$2:$C$98,BE$1)+SUBS('08-09 Teamsheets'!$S$2:$Z$92,$A199,'08-09 Teamsheets'!$C$2:$C$92,BE$1)+SUBS('09-10 Teamsheets'!$S$2:$Z$98,$A199,'09-10 Teamsheets'!$C$2:$C$98,BE$1)+APPS('10-11 Teamsheets'!$H$2:$R$107,$A199,'10-11 Teamsheets'!$C$2:$C$107,BE$1)+SUBS('10-11 Teamsheets'!$S$2:$Z$107,$A199,'10-11 Teamsheets'!$C$2:$C$107,BE$1)+APPS('11-12 Teamsheets'!$H$2:$R$119,$A199,'11-12 Teamsheets'!$C$2:$C$119,BE$1)+SUBS('11-12 Teamsheets'!$S$2:$Z$119,$A199,'11-12 Teamsheets'!$C$2:$C$119,BE$1)+APPS('12-13 Teamsheets'!$H$2:$R$126,$A199,'12-13 Teamsheets'!$C$2:$C$126,BE$1)+SUBS('12-13 Teamsheets'!$S$2:$Z$126,$A199,'12-13 Teamsheets'!$C$2:$C$126,BE$1)+APPS('13-14 Teamsheets'!$H$2:$R$132,$A199,'13-14 Teamsheets'!$C$2:$C$132,BE$1)+SUBS('13-14 Teamsheets'!$S$2:$Z$132,$A199,'13-14 Teamsheets'!$C$2:$C$132,BE$1)+APPS('14-15 Teamsheets'!$H$2:$R$136,$A199,'14-15 Teamsheets'!$C$2:$C$136,BE$1)+SUBS('14-15 Teamsheets'!$S$2:$Z$136,$A199,'14-15 Teamsheets'!$C$2:$C$136,BE$1)</f>
        <v>0</v>
      </c>
      <c r="BW199" s="27">
        <f>APPS('07-08 Teamsheets'!$H$2:$R$88,$A199,'07-08 Teamsheets'!$C$2:$C$88,BJ$1)+APPS('08-09 Teamsheets'!$H$2:$R$92,$A199,'08-09 Teamsheets'!$C$2:$C$92,BJ$1)+APPS('09-10 Teamsheets'!$H$2:$R$98,$A199,'09-10 Teamsheets'!$C$2:$C$98,BJ$1)+SUBS('07-08 Teamsheets'!$S$2:$Z$88,$A199,'07-08 Teamsheets'!$C$2:$C$88,BJ$1)+SUBS('08-09 Teamsheets'!$S$2:$Z$92,$A199,'08-09 Teamsheets'!$C$2:$C$92,BJ$1)+SUBS('09-10 Teamsheets'!$S$2:$Z$98,$A199,'09-10 Teamsheets'!$C$2:$C$98,BJ$1)+APPS('10-11 Teamsheets'!$H$2:$R$107,$A199,'10-11 Teamsheets'!$C$2:$C$107,BJ$1)+SUBS('10-11 Teamsheets'!$S$2:$Z$107,$A199,'10-11 Teamsheets'!$C$2:$C$107,BJ$1)+APPS('11-12 Teamsheets'!$H$2:$R$119,$A199,'11-12 Teamsheets'!$C$2:$C$119,BJ$1)+SUBS('11-12 Teamsheets'!$S$2:$Z$111,$A199,'11-12 Teamsheets'!$C$2:$C$119,BJ$1)+APPS('12-13 Teamsheets'!$H$2:$R$126,$A199,'12-13 Teamsheets'!$C$2:$C$126,BJ$1)+SUBS('12-13 Teamsheets'!$S$2:$Z$118,$A199,'12-13 Teamsheets'!$C$2:$C$126,BJ$1)+APPS('13-14 Teamsheets'!$H$2:$R$132,$A199,'13-14 Teamsheets'!$C$2:$C$132,BJ$1)+SUBS('13-14 Teamsheets'!$S$2:$Z$124,$A199,'13-14 Teamsheets'!$C$2:$C$132,BJ$1)+APPS('14-15 Teamsheets'!$H$2:$R$136,$A199,'14-15 Teamsheets'!$C$2:$C$136,BJ$1)+SUBS('14-15 Teamsheets'!$S$2:$Z$128,$A199,'14-15 Teamsheets'!$C$2:$C$136,BJ$1)</f>
        <v>3</v>
      </c>
      <c r="BX199" s="27">
        <f>APPS('07-08 Teamsheets'!$H$2:$R$88,$A199,'07-08 Teamsheets'!$C$2:$C$88,BO$1)+APPS('08-09 Teamsheets'!$H$2:$R$92,$A199,'08-09 Teamsheets'!$C$2:$C$92,BO$1)+APPS('09-10 Teamsheets'!$H$2:$R$98,$A199,'09-10 Teamsheets'!$C$2:$C$98,BO$1)+SUBS('07-08 Teamsheets'!$S$2:$Z$88,$A199,'07-08 Teamsheets'!$C$2:$C$88,BO$1)+SUBS('08-09 Teamsheets'!$S$2:$Z$92,$A199,'08-09 Teamsheets'!$C$2:$C$92,BO$1)+SUBS('09-10 Teamsheets'!$S$2:$Z$98,$A199,'09-10 Teamsheets'!$C$2:$C$98,BO$1)+APPS('10-11 Teamsheets'!$H$2:$R$107,$A199,'10-11 Teamsheets'!$C$2:$C$107,BO$1)+SUBS('10-11 Teamsheets'!$S$2:$Z$107,$A199,'10-11 Teamsheets'!$C$2:$C$107,BO$1)+APPS('11-12 Teamsheets'!$H$2:$R$119,$A199,'11-12 Teamsheets'!$C$2:$C$119,BO$1)+SUBS('11-12 Teamsheets'!$S$2:$Z$119,$A199,'11-12 Teamsheets'!$C$2:$C$119,BO$1)+APPS('12-13 Teamsheets'!$H$2:$R$126,$A199,'12-13 Teamsheets'!$C$2:$C$126,BO$1)+SUBS('12-13 Teamsheets'!$S$2:$Z$126,$A199,'12-13 Teamsheets'!$C$2:$C$126,BO$1)+APPS('13-14 Teamsheets'!$H$2:$R$132,$A199,'13-14 Teamsheets'!$C$2:$C$132,BO$1)+SUBS('13-14 Teamsheets'!$S$2:$Z$132,$A199,'13-14 Teamsheets'!$C$2:$C$132,BO$1)+APPS('14-15 Teamsheets'!$H$2:$R$136,$A199,'14-15 Teamsheets'!$C$2:$C$136,BO$1)+SUBS('14-15 Teamsheets'!$S$2:$Z$136,$A199,'14-15 Teamsheets'!$C$2:$C$136,BO$1)</f>
        <v>2</v>
      </c>
      <c r="BY199" s="28">
        <f t="shared" si="55"/>
        <v>5</v>
      </c>
      <c r="BZ199" s="27" t="str">
        <f>(APPS('05-06 Teamsheets'!$H$2:$R$71,$A199) + APPS('06-07 Teamsheets'!$H$2:$R$83,$A199) +APPS('07-08 Teamsheets'!$H$2:$R$88,$A199) + APPS('08-09 Teamsheets'!$H$2:$R$92,$A199)+APPS('09-10 Teamsheets'!$H$2:$R$98,$A199)+APPS('10-11 Teamsheets'!$H$2:$R$107,$A199)+APPS('11-12 Teamsheets'!$H$2:$R$119,$A199)+APPS('12-13 Teamsheets'!$H$2:$R$126,$A199)+APPS('13-14 Teamsheets'!$H$2:$R$132,$A199)+APPS('14-15 Teamsheets'!$H$2:$R$136,$A199)) &amp; "(" &amp; (SUBS('05-06 Teamsheets'!$S$2:$W$71,$A199)+SUBS('06-07 Teamsheets'!$S$2:$Z$83,$A199)+SUBS('07-08 Teamsheets'!$S$2:$Z$88,$A199) +SUBS('08-09 Teamsheets'!$S$2:$Z$92,$A199)+SUBS('09-10 Teamsheets'!$S$2:$Z$98,$A199)+SUBS('10-11 Teamsheets'!$S$2:$Z$107,$A199)+SUBS('11-12 Teamsheets'!$S$2:$Z$119,$A199)+SUBS('12-13 Teamsheets'!$S$2:$Z$126,$A199)+SUBS('13-14 Teamsheets'!$S$2:$Z$132,$A199)+SUBS('14-15 Teamsheets'!$S$2:$Z$136,$A199)) &amp; ")"</f>
        <v>39(0)</v>
      </c>
      <c r="CA199" s="28">
        <f t="shared" si="56"/>
        <v>39</v>
      </c>
      <c r="CB199" s="71">
        <f>GOALS('05-06 Teamsheets'!$H$2:$W$71,$A199,'05-06 Teamsheets'!$C$2:$C$71,B$1)+GOALS('06-07 Teamsheets'!$H$2:$Z$83,$A199,'06-07 Teamsheets'!$C$2:$C$83,G$1)+GOALS('07-08 Teamsheets'!$H$2:$Z$88,$A199,'07-08 Teamsheets'!$C$2:$C$88,L$1)+GOALS('08-09 Teamsheets'!$H$2:$Z$92,$A199,'08-09 Teamsheets'!$C$2:$C$92,Q$1)+GOALS('09-10 Teamsheets'!$H$2:$Z$98,$A199,'09-10 Teamsheets'!$C$2:$C$98,Q$1)+GOALS('10-11 Teamsheets'!$H$2:$Z$107,$A199,'10-11 Teamsheets'!$C$2:$C$107,Q$1)+GOALS('11-12 Teamsheets'!$H$2:$Z$119,$A199,'11-12 Teamsheets'!$C$2:$C$119,Q$1)+GOALS('12-13 Teamsheets'!$H$2:$Z$126,$A199,'12-13 Teamsheets'!$C$2:$C$126,Q$1)+GOALS('13-14 Teamsheets'!$H$2:$Z$132,$A199,'13-14 Teamsheets'!$C$2:$C$132,Q$1)+GOALS('14-15 Teamsheets'!$H$2:$Z$136,$A199,'14-15 Teamsheets'!$C$2:$C$136,Q$1)</f>
        <v>25</v>
      </c>
      <c r="CC199" s="27">
        <f>GOALS('05-06 Teamsheets'!$H$2:$W$71,$A199,'05-06 Teamsheets'!$C$2:$C$71,V$1)+GOALS('05-06 Teamsheets'!$H$2:$W$71,$A199,'05-06 Teamsheets'!$C$2:$C$71,AA$1)+GOALS('06-07 Teamsheets'!$H$2:$Z$83,$A199,'06-07 Teamsheets'!$C$2:$C$83,AF$1)+GOALS('06-07 Teamsheets'!$H$2:$Z$83,$A199,'06-07 Teamsheets'!$C$2:$C$83,AK$1)+GOALS('07-08 Teamsheets'!$H$2:$Z$88,$A199,'07-08 Teamsheets'!$C$2:$C$88,AP$1)+GOALS('07-08 Teamsheets'!$H$2:$Z$88,$A199,'07-08 Teamsheets'!$C$2:$C$88,AU$1)+GOALS('07-08 Teamsheets'!$H$2:$Z$88,$A199,'07-08 Teamsheets'!$C$2:$C$88,AZ$1)+GOALS('11-12 Teamsheets'!$H$2:$Z$119,$A199,'11-12 Teamsheets'!$C$2:$C$119,AZ$1)+GOALS('12-13 Teamsheets'!$H$2:$Z$120,$A199,'12-13 Teamsheets'!$C$2:$C$120,AZ$1)+GOALS('13-14 Teamsheets'!$H$2:$Z$126,$A199,'13-14 Teamsheets'!$C$2:$C$126,AZ$1)+GOALS('14-15 Teamsheets'!$H$2:$Z$130,$A199,'14-15 Teamsheets'!$C$2:$C$130,AZ$1)+GOALS('08-09 Teamsheets'!$H$2:$Z$92,$A199,'08-09 Teamsheets'!$C$2:$C$92,BE$1)+GOALS('09-10 Teamsheets'!$H$2:$Z$98,$A199,'09-10 Teamsheets'!$C$2:$C$98,BE$1)+GOALS('10-11 Teamsheets'!$H$2:$Z$107,$A199,'10-11 Teamsheets'!$C$2:$C$107,BE$1)+GOALS('11-12 Teamsheets'!$H$2:$Z$119,$A199,'11-12 Teamsheets'!$C$2:$C$119,BE$1)+GOALS('12-13 Teamsheets'!$H$2:$Z$126,$A199,'12-13 Teamsheets'!$C$2:$C$126,BE$1)+GOALS('13-14 Teamsheets'!$H$2:$Z$132,$A199,'13-14 Teamsheets'!$C$2:$C$132,BE$1)+GOALS('14-15 Teamsheets'!$H$2:$Z$136,$A199,'14-15 Teamsheets'!$C$2:$C$136,BE$1)</f>
        <v>0</v>
      </c>
      <c r="CD199" s="27">
        <f>GOALS('07-08 Teamsheets'!$H$2:$Z$88,$A199,'07-08 Teamsheets'!$C$2:$C$88,BJ$1)
+GOALS('08-09 Teamsheets'!$H$2:$Z$92,$A199,'08-09 Teamsheets'!$C$2:$C$92,BJ$1)
+GOALS('09-10 Teamsheets'!$H$2:$Z$98,$A199,'09-10 Teamsheets'!$C$2:$C$98,BJ$1)
+GOALS('10-11 Teamsheets'!$H$2:$Z$107,$A199,'10-11 Teamsheets'!$C$2:$C$107,BJ$1)
+GOALS('11-12 Teamsheets'!$H$2:$Z$119,$A199,'11-12 Teamsheets'!$C$2:$C$119,BJ$1)
+GOALS('12-13 Teamsheets'!$H$2:$Z$124,$A199,'12-13 Teamsheets'!$C$2:$C$124,BJ$1)+GOALS('13-14 Teamsheets'!$H$2:$Z$130,$A199,'13-14 Teamsheets'!$C$2:$C$130,BJ$1)+GOALS('14-15 Teamsheets'!$H$2:$Z$134,$A199,'14-15 Teamsheets'!$C$2:$C$134,BJ$1)
+GOALS('07-08 Teamsheets'!$H$2:$Z$88,$A199,'07-08 Teamsheets'!$C$2:$C$88,BO$1)
+GOALS('08-09 Teamsheets'!$H$2:$Z$92,$A199,'08-09 Teamsheets'!$C$2:$C$92,BO$1)
+GOALS('09-10 Teamsheets'!$H$2:$Z$98,$A199,'09-10 Teamsheets'!$C$2:$C$98,BO$1)
+GOALS('10-11 Teamsheets'!$H$2:$Z$107,$A199,'10-11 Teamsheets'!$C$2:$C$107,BO$1)
+GOALS('11-12 Teamsheets'!$H$2:$Z$119,$A199,'11-12 Teamsheets'!$C$2:$C$119,BO$1)
+GOALS('12-13 Teamsheets'!$H$2:$Z$126,$A199,'12-13 Teamsheets'!$C$2:$C$126,BO$1)+GOALS('13-14 Teamsheets'!$H$2:$Z$132,$A199,'13-14 Teamsheets'!$C$2:$C$132,BO$1)+GOALS('14-15 Teamsheets'!$H$2:$Z$136,$A199,'14-15 Teamsheets'!$C$2:$C$136,BO$1)</f>
        <v>3</v>
      </c>
      <c r="CE199" s="28">
        <f t="shared" si="57"/>
        <v>3</v>
      </c>
      <c r="CF199" s="27" t="str">
        <f>(GOALS('05-06 Teamsheets'!$H$2:$R$71,$A199) +GOALS('06-07 Teamsheets'!$H$2:$R$83,$A199) +  GOALS('07-08 Teamsheets'!$H$2:$R$88,$A199) + GOALS('08-09 Teamsheets'!$H$2:$R$92,$A199)+GOALS('09-10 Teamsheets'!$H$2:$R$98,$A199)+GOALS('10-11 Teamsheets'!$H$2:$R$107,$A199)+GOALS('11-12 Teamsheets'!$H$2:$R$119,$A199)+GOALS('12-13 Teamsheets'!$H$2:$R$126,$A199)+GOALS('13-14 Teamsheets'!$H$2:$R$132,$A199)+GOALS('14-15 Teamsheets'!$H$2:$R$136,$A199)) &amp; "(" &amp; (GOALS('05-06 Teamsheets'!$S$2:$W$71,$A199)+GOALS('06-07 Teamsheets'!$S$2:$Z$83,$A199)+GOALS('07-08 Teamsheets'!$S$2:$Z$88,$A199)+GOALS('08-09 Teamsheets'!$S$2:$Z$92,$A199)+GOALS('09-10 Teamsheets'!$S$2:$Z$98,$A199)+GOALS('10-11 Teamsheets'!$S$2:$Z$107,$A199)+GOALS('11-12 Teamsheets'!$S$2:$Z$119,$A199)+GOALS('12-13 Teamsheets'!$S$2:$Z$126,$A199)+GOALS('13-14 Teamsheets'!$S$2:$Z$132,$A199)+GOALS('14-15 Teamsheets'!$S$2:$Z$136,$A199)) &amp; ")"</f>
        <v>28(0)</v>
      </c>
      <c r="CG199" s="28">
        <f t="shared" si="58"/>
        <v>28</v>
      </c>
      <c r="CH199" s="71">
        <f t="shared" si="60"/>
        <v>0</v>
      </c>
      <c r="CI199" s="83">
        <f t="shared" si="61"/>
        <v>0</v>
      </c>
      <c r="CJ199" s="77">
        <f t="shared" si="62"/>
        <v>0</v>
      </c>
      <c r="CK199" s="74" t="str">
        <f>(CARDS('05-06 Teamsheets'!$H$2:$W$71,$A199,$CX$2)+CARDS('06-07 Teamsheets'!$H$2:$Z$83,$A199,$CX$2)+CARDS('07-08 Teamsheets'!$H$2:$Z$88,$A199,$CX$2)+CARDS('08-09 Teamsheets'!$H$2:$Z$92,$A199,$CX$2)+CARDS('09-10 Teamsheets'!$H$2:$Z$98,$A199,$CX$2)+CARDS('10-11 Teamsheets'!$H$2:$Z$107,$A199,$CX$2)+CARDS('11-12 Teamsheets'!$H$2:$Z$119,$A199,$CX$2)+CARDS('12-13 Teamsheets'!$H$2:$Z$126,$A199,$CX$2)+CARDS('13-14 Teamsheets'!$H$2:$Z$130,$A199,$CX$2)) &amp; "(" &amp; (CARDS('05-06 Teamsheets'!$H$2:$W$71,$A199,$CX$3)+CARDS('06-07 Teamsheets'!$H$2:$Z$83,$A199,$CX$3)+CARDS('07-08 Teamsheets'!$H$2:$Z$88,$A199,$CX$3)+CARDS('08-09 Teamsheets'!$H$2:$Z$92,$A199,$CX$3)+CARDS('09-10 Teamsheets'!$H$2:$Z$98,$A199,$CX$3)+CARDS('10-11 Teamsheets'!$H$2:$Z$107,$A199,$CX$3)+CARDS('11-12 Teamsheets'!$H$2:$Z$119,$A199,$CX$3)+CARDS('13-14 Teamsheets'!$H$2:$Z$130,$A199,$CX$3)) &amp; ")"</f>
        <v>1(0)</v>
      </c>
      <c r="CL199" s="28">
        <f t="shared" si="53"/>
        <v>2906</v>
      </c>
      <c r="CM199" s="28">
        <f t="shared" si="59"/>
        <v>450</v>
      </c>
      <c r="CN199" s="77">
        <f t="shared" si="54"/>
        <v>3356</v>
      </c>
      <c r="CO199" s="28">
        <f t="shared" si="64"/>
        <v>86.051282051282058</v>
      </c>
      <c r="CP199" s="28">
        <f t="shared" si="65"/>
        <v>0.71794871794871795</v>
      </c>
      <c r="CQ199" s="77">
        <f t="shared" si="63"/>
        <v>119.85714285714286</v>
      </c>
      <c r="CS199" s="71">
        <f t="shared" si="66"/>
        <v>51</v>
      </c>
      <c r="CT199" s="83">
        <f t="shared" si="67"/>
        <v>46</v>
      </c>
      <c r="CU199" s="77">
        <f t="shared" si="68"/>
        <v>9</v>
      </c>
    </row>
    <row r="200" spans="1:102" x14ac:dyDescent="0.2">
      <c r="A200" s="25" t="s">
        <v>1478</v>
      </c>
      <c r="B200" s="27" t="s">
        <v>1635</v>
      </c>
      <c r="C200" s="27" t="s">
        <v>1635</v>
      </c>
      <c r="D200" s="27">
        <v>0</v>
      </c>
      <c r="E200" s="27" t="s">
        <v>1635</v>
      </c>
      <c r="F200" s="82">
        <v>0</v>
      </c>
      <c r="G200" s="27" t="s">
        <v>1635</v>
      </c>
      <c r="H200" s="27" t="s">
        <v>1635</v>
      </c>
      <c r="I200" s="27">
        <v>0</v>
      </c>
      <c r="J200" s="27" t="s">
        <v>1635</v>
      </c>
      <c r="K200" s="82">
        <v>0</v>
      </c>
      <c r="L200" s="27" t="s">
        <v>1635</v>
      </c>
      <c r="M200" s="27" t="s">
        <v>1635</v>
      </c>
      <c r="N200" s="27">
        <v>0</v>
      </c>
      <c r="O200" s="27" t="s">
        <v>1635</v>
      </c>
      <c r="P200" s="82">
        <v>0</v>
      </c>
      <c r="Q200" s="27" t="str">
        <f>(APPS('08-09 Teamsheets'!$H$2:$R$92,$A200,'08-09 Teamsheets'!$C$2:$C$92,Q$1)+APPS('09-10 Teamsheets'!$H$2:$R$98,$A200,'09-10 Teamsheets'!$C$2:$C$98,Q$1)+APPS('10-11 Teamsheets'!$H$2:$R$107,$A200,'10-11 Teamsheets'!$C$2:$C$107,Q$1)+APPS('11-12 Teamsheets'!$H$2:$R$119,$A200,'11-12 Teamsheets'!$C$2:$C$119,Q$1)+APPS('12-13 Teamsheets'!$H$2:$R$126,$A200,'12-13 Teamsheets'!$C$2:$C$126,Q$1)+APPS('13-14 Teamsheets'!$H$2:$R$132,$A200,'13-14 Teamsheets'!$C$2:$C$132,Q$1)+APPS('14-15 Teamsheets'!$H$2:$R$136,$A200,'14-15 Teamsheets'!$C$2:$C$136,Q$1)) &amp; "(" &amp; (SUBS('08-09 Teamsheets'!$S$2:$Z$92,$A200,'08-09 Teamsheets'!$C$2:$C$92,Q$1)+SUBS('09-10 Teamsheets'!$S$2:$Z$98,$A200,'09-10 Teamsheets'!$C$2:$C$98,Q$1)+SUBS('10-11 Teamsheets'!$S$2:$Z$107,$A200,'10-11 Teamsheets'!$C$2:$C$107,Q$1)+SUBS('11-12 Teamsheets'!$S$2:$Z$119,$A200,'11-12 Teamsheets'!$C$2:$C$119,Q$1)+SUBS('12-13 Teamsheets'!$S$2:$Z$126,$A200,'12-13 Teamsheets'!$C$2:$C$126,Q$1)+SUBS('13-14 Teamsheets'!$S$2:$Z$132,$A200,'13-14 Teamsheets'!$C$2:$C$132,Q$1)+SUBS('14-15 Teamsheets'!$S$2:$Z$136,$A200,'14-15 Teamsheets'!$C$2:$C$136,Q$1)) &amp; ")"</f>
        <v>2(0)</v>
      </c>
      <c r="R200" s="27" t="str">
        <f>(GOALS('08-09 Teamsheets'!$H$2:$R$92,$A200,'08-09 Teamsheets'!$C$2:$C$92,Q$1)+GOALS('09-10 Teamsheets'!$H$2:$R$98,$A200,'09-10 Teamsheets'!$C$2:$C$98,Q$1)+GOALS('10-11 Teamsheets'!$H$2:$R$107,$A200,'10-11 Teamsheets'!$C$2:$C$107,Q$1)+GOALS('11-12 Teamsheets'!$H$2:$R$119,$A200,'11-12 Teamsheets'!$C$2:$C$119,Q$1)+GOALS('12-13 Teamsheets'!$H$2:$R$126,$A200,'12-13 Teamsheets'!$C$2:$C$126,Q$1)+GOALS('13-14 Teamsheets'!$H$2:$R$132,$A200,'13-14 Teamsheets'!$C$2:$C$132,Q$1)+GOALS('14-15 Teamsheets'!$H$2:$R$136,$A200,'14-15 Teamsheets'!$C$2:$C$136,Q$1)) &amp; "(" &amp; (GOALS('08-09 Teamsheets'!$S$2:$Z$92,$A200,'08-09 Teamsheets'!$C$2:$C$92,Q$1)+GOALS('09-10 Teamsheets'!$S$2:$Z$98,$A200,'09-10 Teamsheets'!$C$2:$C$98,Q$1)+GOALS('10-11 Teamsheets'!$S$2:$Z$107,$A200,'10-11 Teamsheets'!$C$2:$C$107,Q$1)+GOALS('11-12 Teamsheets'!$S$2:$Z$119,$A200,'11-12 Teamsheets'!$C$2:$C$119,Q$1)+GOALS('12-13 Teamsheets'!$S$2:$Z$126,$A200,'12-13 Teamsheets'!$C$2:$C$126,Q$1)+GOALS('13-14 Teamsheets'!$S$2:$Z$132,$A200,'13-14 Teamsheets'!$C$2:$C$132,Q$1)+GOALS('14-15 Teamsheets'!$S$2:$Z$136,$A200,'14-15 Teamsheets'!$C$2:$C$136,Q$1)) &amp; ")"</f>
        <v>0(0)</v>
      </c>
      <c r="S200" s="27">
        <f>Clean_sheet('08-09 Teamsheets'!$C$2:$H$92,$A200,Q$1)+Clean_sheet('09-10 Teamsheets'!$C$2:$H$98,$A200,Q$1)+Clean_sheet('10-11 Teamsheets'!$C$2:$H$107,$A200,Q$1)+Clean_sheet('11-12 Teamsheets'!$C$2:$H$119,$A200,Q$1)+Clean_sheet('12-13 Teamsheets'!$C$2:$H$126,$A200,Q$1)+Clean_sheet('13-14 Teamsheets'!$C$2:$H$132,$A200,Q$1)+Clean_sheet('14-15 Teamsheets'!$C$2:$H$136,$A200,Q$1)</f>
        <v>0</v>
      </c>
      <c r="T200" s="27" t="str">
        <f>(CARDS('08-09 Teamsheets'!$H$2:$Z$92,$A200,$CX$2,'08-09 Teamsheets'!$C$2:$C$92,Q$1)+CARDS('09-10 Teamsheets'!$H$2:$Z$98,$A200,$CX$2,'09-10 Teamsheets'!$C$2:$C$98,Q$1)+CARDS('10-11 Teamsheets'!$H$2:$Z$107,$A200,$CX$2,'10-11 Teamsheets'!$C$2:$C$107,Q$1)+CARDS('11-12 Teamsheets'!$H$2:$Z$119,$A200,$CX$2,'11-12 Teamsheets'!$C$2:$C$119,Q$1)+CARDS('12-13 Teamsheets'!$H$2:$Z$126,$A200,$CX$2,'12-13 Teamsheets'!$C$2:$C$126,Q$1)+CARDS('13-14 Teamsheets'!$H$2:$Z$132,$A200,$CX$2,'13-14 Teamsheets'!$C$2:$C$132,Q$1)+CARDS('14-15 Teamsheets'!$H$2:$Z$136,$A200,$CX$2,'14-15 Teamsheets'!$C$2:$C$136,Q$1)) &amp; "(" &amp; (CARDS('08-09 Teamsheets'!$H$2:$Z$92,$A200,$CX$3,'08-09 Teamsheets'!$C$2:$C$92,Q$1)+CARDS('09-10 Teamsheets'!$H$2:$Z$98,$A200,$CX$3,'09-10 Teamsheets'!$C$2:$C$98,Q$1)+CARDS('10-11 Teamsheets'!$H$2:$Z$107,$A200,$CX$3,'10-11 Teamsheets'!$C$2:$C$107,Q$1)+CARDS('11-12 Teamsheets'!$H$2:$Z$119,$A200,$CX$3,'11-12 Teamsheets'!$C$2:$C$119,Q$1)+CARDS('12-13 Teamsheets'!$H$2:$Z$126,$A200,$CX$3,'12-13 Teamsheets'!$C$2:$C$126,Q$1)+CARDS('13-14 Teamsheets'!$H$2:$Z$132,$A200,$CX$3,'13-14 Teamsheets'!$C$2:$C$132,Q$1)+CARDS('14-15 Teamsheets'!$H$2:$Z$136,$A200,$CX$3,'14-15 Teamsheets'!$C$2:$C$136,Q$1)) &amp; ")"</f>
        <v>0(0)</v>
      </c>
      <c r="U200" s="82">
        <f>MINS_PLAYED('08-09 Teamsheets'!$H$2:$R$92,$A200,'08-09 Teamsheets'!$C$2:$C$92,Q$1)+MINS_PLAYED('09-10 Teamsheets'!$H$2:$R$98,$A200,'09-10 Teamsheets'!$C$2:$C$98,Q$1)+ MINS_AS_SUB('08-09 Teamsheets'!$S$2:$Z$92,$A200,'08-09 Teamsheets'!$C$2:$C$92,Q$1)+ MINS_AS_SUB('09-10 Teamsheets'!$S$2:$Z$98,$A200,'09-10 Teamsheets'!$C$2:$C$98,Q$1)+MINS_PLAYED('10-11 Teamsheets'!$H$2:$R$107,$A200,'10-11 Teamsheets'!$C$2:$C$107,Q$1)+MINS_AS_SUB('10-11 Teamsheets'!$S$2:$Z$107,$A200,'10-11 Teamsheets'!$C$2:$C$107,Q$1)+MINS_PLAYED('11-12 Teamsheets'!$H$2:$R$119,$A200,'11-12 Teamsheets'!$C$2:$C$119,Q$1)+MINS_AS_SUB('11-12 Teamsheets'!$S$2:$Z$119,$A200,'11-12 Teamsheets'!$C$2:$C$119,Q$1)+MINS_PLAYED('12-13 Teamsheets'!$H$2:$R$126,$A200,'12-13 Teamsheets'!$C$2:$C$126,Q$1)+MINS_AS_SUB('12-13 Teamsheets'!$S$2:$Z$126,$A200,'12-13 Teamsheets'!$C$2:$C$126,Q$1)+MINS_PLAYED('13-14 Teamsheets'!$H$2:$R$132,$A200,'13-14 Teamsheets'!$C$2:$C$132,Q$1)+MINS_AS_SUB('13-14 Teamsheets'!$S$2:$Z$132,$A200,'13-14 Teamsheets'!$C$2:$C$132,Q$1)+MINS_PLAYED('14-15 Teamsheets'!$H$2:$R$136,$A200,'14-15 Teamsheets'!$C$2:$C$136,Q$1)+MINS_AS_SUB('14-15 Teamsheets'!$S$2:$Z$136,$A200,'14-15 Teamsheets'!$C$2:$C$136,Q$1)</f>
        <v>180</v>
      </c>
      <c r="V200" s="27" t="s">
        <v>1635</v>
      </c>
      <c r="W200" s="27" t="s">
        <v>1635</v>
      </c>
      <c r="X200" s="27">
        <v>0</v>
      </c>
      <c r="Y200" s="27" t="s">
        <v>1635</v>
      </c>
      <c r="Z200" s="82">
        <v>0</v>
      </c>
      <c r="AA200" s="27" t="s">
        <v>1635</v>
      </c>
      <c r="AB200" s="27" t="s">
        <v>1635</v>
      </c>
      <c r="AC200" s="27">
        <v>0</v>
      </c>
      <c r="AD200" s="27" t="s">
        <v>1635</v>
      </c>
      <c r="AE200" s="82">
        <v>0</v>
      </c>
      <c r="AF200" s="27" t="s">
        <v>1635</v>
      </c>
      <c r="AG200" s="27" t="s">
        <v>1635</v>
      </c>
      <c r="AH200" s="27">
        <v>0</v>
      </c>
      <c r="AI200" s="27" t="s">
        <v>1635</v>
      </c>
      <c r="AJ200" s="82">
        <v>0</v>
      </c>
      <c r="AK200" s="27" t="s">
        <v>1635</v>
      </c>
      <c r="AL200" s="27" t="s">
        <v>1635</v>
      </c>
      <c r="AM200" s="27">
        <v>0</v>
      </c>
      <c r="AN200" s="27" t="s">
        <v>1635</v>
      </c>
      <c r="AO200" s="82">
        <v>0</v>
      </c>
      <c r="AP200" s="27" t="s">
        <v>1635</v>
      </c>
      <c r="AQ200" s="27" t="s">
        <v>1635</v>
      </c>
      <c r="AR200" s="27">
        <v>0</v>
      </c>
      <c r="AS200" s="27" t="s">
        <v>1635</v>
      </c>
      <c r="AT200" s="82">
        <v>0</v>
      </c>
      <c r="AU200" s="27" t="s">
        <v>1635</v>
      </c>
      <c r="AV200" s="27" t="s">
        <v>1635</v>
      </c>
      <c r="AW200" s="27">
        <v>0</v>
      </c>
      <c r="AX200" s="27" t="s">
        <v>1635</v>
      </c>
      <c r="AY200" s="82">
        <v>0</v>
      </c>
      <c r="AZ200" s="27" t="str">
        <f>(APPS('07-08 Teamsheets'!$H$2:$R$88,$A200,'07-08 Teamsheets'!$C$2:$C$88,AZ$1)+APPS('11-12 Teamsheets'!$H$2:$R$119,$A200,'11-12 Teamsheets'!$C$2:$C$119,AZ$1)+APPS('12-13 Teamsheets'!$H$2:$R$126,$A200,'12-13 Teamsheets'!$C$2:$C$126,AZ$1)+APPS('13-14 Teamsheets'!$H$2:$R$132,$A200,'13-14 Teamsheets'!$C$2:$C$132,AZ$1)+APPS('14-15 Teamsheets'!$H$2:$R$136,$A200,'14-15 Teamsheets'!$C$2:$C$136,AZ$1)) &amp; "(" &amp; (SUBS('07-08 Teamsheets'!$S$2:$Z$88,$A200,'07-08 Teamsheets'!$C$2:$C$88,AZ$1)+SUBS('11-12 Teamsheets'!$S$2:$Z$119,$A200,'11-12 Teamsheets'!$C$2:$C$119,AZ$1)+SUBS('12-13 Teamsheets'!$S$2:$Z$126,$A200,'12-13 Teamsheets'!$C$2:$C$126,AZ$1)+SUBS('13-14 Teamsheets'!$S$2:$Z$132,$A200,'13-14 Teamsheets'!$C$2:$C$132,AZ$1)+SUBS('14-15 Teamsheets'!$S$2:$Z$136,$A200,'14-15 Teamsheets'!$C$2:$C$136,AZ$1)) &amp; ")"</f>
        <v>0(0)</v>
      </c>
      <c r="BA200" s="27" t="str">
        <f>(GOALS('07-08 Teamsheets'!$H$2:$R$88,$A200,'07-08 Teamsheets'!$C$2:$C$88,AZ$1)+GOALS('11-12 Teamsheets'!$H$2:$R$119,$A200,'11-12 Teamsheets'!$C$2:$C$119,AZ$1)+GOALS('12-13 Teamsheets'!$H$2:$R$126,$A200,'12-13 Teamsheets'!$C$2:$C$126,AZ$1)+GOALS('13-14 Teamsheets'!$H$2:$R$132,$A200,'13-14 Teamsheets'!$C$2:$C$132,AZ$1)+GOALS('14-15 Teamsheets'!$H$2:$R$136,$A200,'14-15 Teamsheets'!$C$2:$C$136,AZ$1)) &amp; "(" &amp; (GOALS('07-08 Teamsheets'!$S$2:$Z$88,$A200,'07-08 Teamsheets'!$C$2:$C$88,AZ$1)+GOALS('11-12 Teamsheets'!$S$2:$Z$119,$A200,'11-12 Teamsheets'!$C$2:$C$119,AZ$1)+GOALS('12-13 Teamsheets'!$S$2:$Z$126,$A200,'12-13 Teamsheets'!$C$2:$C$126,AZ$1)+GOALS('13-14 Teamsheets'!$S$2:$Z$132,$A200,'13-14 Teamsheets'!$C$2:$C$132,AZ$1)+GOALS('14-15 Teamsheets'!$S$2:$Z$136,$A200,'14-15 Teamsheets'!$C$2:$C$136,AZ$1)) &amp; ")"</f>
        <v>0(0)</v>
      </c>
      <c r="BB200" s="27">
        <f>Clean_sheet('07-08 Teamsheets'!$C$2:$H$92,$A200,AZ$1)+Clean_sheet('11-12 Teamsheets'!$C$2:$H$119,$A200,AZ$1)+Clean_sheet('12-13 Teamsheets'!$C$2:$H$126,$A200,AZ$1)+Clean_sheet('13-14 Teamsheets'!$C$2:$H$132,$A200,AZ$1)+Clean_sheet('14-15 Teamsheets'!$C$2:$H$136,$A200,AZ$1)</f>
        <v>0</v>
      </c>
      <c r="BC200" s="27" t="str">
        <f>(CARDS('07-08 Teamsheets'!$H$2:$Z$88,$A200,$CX$2,'07-08 Teamsheets'!$C$2:$C$88,AZ$1)+CARDS('11-12 Teamsheets'!$H$2:$Z$119,$A200,$CX$2,'11-12 Teamsheets'!$C$2:$C$119,AZ$1)+CARDS('12-13 Teamsheets'!$H$2:$Z$126,$A200,$CX$2,'12-13 Teamsheets'!$C$2:$C$126,AZ$1)+CARDS('13-14 Teamsheets'!$H$2:$Z$132,$A200,$CX$2,'13-14 Teamsheets'!$C$2:$C$132,AZ$1)+CARDS('14-15 Teamsheets'!$H$2:$Z$136,$A200,$CX$2,'14-15 Teamsheets'!$C$2:$C$136,AZ$1)) &amp; "(" &amp; (CARDS('07-08 Teamsheets'!$H$2:$Z$88,$A200,$CX$3,'07-08 Teamsheets'!$C$2:$C$88,AZ$1)+CARDS('11-12 Teamsheets'!$H$2:$Z$119,$A200,$CX$3,'11-12 Teamsheets'!$C$2:$C$119,AZ$1)+CARDS('12-13 Teamsheets'!$H$2:$Z$126,$A200,$CX$3,'12-13 Teamsheets'!$C$2:$C$126,AZ$1)+CARDS('13-14 Teamsheets'!$H$2:$Z$132,$A200,$CX$3,'13-14 Teamsheets'!$C$2:$C$132,AZ$1)+CARDS('14-15 Teamsheets'!$H$2:$Z$136,$A200,$CX$3,'14-15 Teamsheets'!$C$2:$C$136,AZ$1)) &amp; ")"</f>
        <v>0(0)</v>
      </c>
      <c r="BD200" s="82">
        <f>MINS_PLAYED('07-08 Teamsheets'!$H$2:$R$88,$A200,'07-08 Teamsheets'!$C$2:$C$88,AZ$1)+MINS_PLAYED('11-12 Teamsheets'!$H$2:$R$119,$A200,'11-12 Teamsheets'!$C$2:$C$119,AZ$1)+MINS_PLAYED('12-13 Teamsheets'!$H$2:$R$126,$A200,'12-13 Teamsheets'!$C$2:$C$126,AZ$1)+MINS_PLAYED('13-14 Teamsheets'!$H$2:$R$132,$A200,'13-14 Teamsheets'!$C$2:$C$132,AZ$1)+MINS_PLAYED('14-15 Teamsheets'!$H$2:$R$136,$A200,'14-15 Teamsheets'!$C$2:$C$136,AZ$1)+MINS_AS_SUB('07-08 Teamsheets'!$S$2:$Z$88,$A200,'07-08 Teamsheets'!$C$2:$C$88,AZ$1)+MINS_AS_SUB('11-12 Teamsheets'!$S$2:$Z$119,$A200,'11-12 Teamsheets'!$C$2:$C$119,AZ$1)+MINS_AS_SUB('12-13 Teamsheets'!$S$2:$Z$126,$A200,'12-13 Teamsheets'!$C$2:$C$126,AZ$1)+MINS_AS_SUB('13-14 Teamsheets'!$S$2:$Z$132,$A200,'13-14 Teamsheets'!$C$2:$C$132,AZ$1)+MINS_AS_SUB('14-15 Teamsheets'!$S$2:$Z$136,$A200,'14-15 Teamsheets'!$C$2:$C$136,AZ$1)</f>
        <v>0</v>
      </c>
      <c r="BE200" s="27" t="str">
        <f>(APPS('08-09 Teamsheets'!$H$2:$R$92,$A200,'08-09 Teamsheets'!$C$2:$C$92,BE$1)+APPS('09-10 Teamsheets'!$H$2:$R$98,$A200,'09-10 Teamsheets'!$C$2:$C$98,BE$1)+APPS('10-11 Teamsheets'!$H$2:$R$107,$A200,'10-11 Teamsheets'!$C$2:$C$107,BE$1)+APPS('11-12 Teamsheets'!$H$2:$R$119,$A200,'11-12 Teamsheets'!$C$2:$C$119,BE$1)+APPS('12-13 Teamsheets'!$H$2:$R$126,$A200,'12-13 Teamsheets'!$C$2:$C$126,BE$1)+APPS('13-14 Teamsheets'!$H$2:$R$132,$A200,'13-14 Teamsheets'!$C$2:$C$132,BE$1)+APPS('14-15 Teamsheets'!$H$2:$R$136,$A200,'14-15 Teamsheets'!$C$2:$C$136,BE$1)) &amp; "(" &amp; (SUBS('08-09 Teamsheets'!$S$2:$Z$92,$A200,'08-09 Teamsheets'!$C$2:$C$92,BE$1)+SUBS('09-10 Teamsheets'!$S$2:$Z$98,$A200,'09-10 Teamsheets'!$C$2:$C$98,BE$1)+SUBS('10-11 Teamsheets'!$S$2:$Z$107,$A200,'10-11 Teamsheets'!$C$2:$C$107,BE$1)+SUBS('11-12 Teamsheets'!$S$2:$Z$119,$A200,'11-12 Teamsheets'!$C$2:$C$119,BE$1)+SUBS('12-13 Teamsheets'!$S$2:$Z$126,$A200,'12-13 Teamsheets'!$C$2:$C$126,BE$1)+SUBS('13-14 Teamsheets'!$S$2:$Z$132,$A200,'13-14 Teamsheets'!$C$2:$C$132,BE$1)+SUBS('14-15 Teamsheets'!$S$2:$Z$136,$A200,'14-15 Teamsheets'!$C$2:$C$136,BE$1)) &amp; ")"</f>
        <v>0(0)</v>
      </c>
      <c r="BF200" s="27" t="str">
        <f>(GOALS('08-09 Teamsheets'!$H$2:$R$92,$A200,'08-09 Teamsheets'!$C$2:$C$92,BE$1)+GOALS('09-10 Teamsheets'!$H$2:$R$98,$A200,'09-10 Teamsheets'!$C$2:$C$98,BE$1)+GOALS('10-11 Teamsheets'!$H$2:$R$107,$A200,'10-11 Teamsheets'!$C$2:$C$107,BE$1)+GOALS('11-12 Teamsheets'!$H$2:$R$119,$A200,'11-12 Teamsheets'!$C$2:$C$119,BE$1)+GOALS('12-13 Teamsheets'!$H$2:$R$126,$A200,'12-13 Teamsheets'!$C$2:$C$126,BE$1)+GOALS('13-14 Teamsheets'!$H$2:$R$132,$A200,'13-14 Teamsheets'!$C$2:$C$132,BE$1)+GOALS('14-15 Teamsheets'!$H$2:$R$136,$A200,'14-15 Teamsheets'!$C$2:$C$136,BE$1)) &amp; "(" &amp; (GOALS('08-09 Teamsheets'!$S$2:$Z$92,$A200,'08-09 Teamsheets'!$C$2:$C$92,BE$1)+GOALS('09-10 Teamsheets'!$S$2:$Z$98,$A200,'09-10 Teamsheets'!$C$2:$C$98,BE$1)+GOALS('10-11 Teamsheets'!$S$2:$Z$107,$A200,'10-11 Teamsheets'!$C$2:$C$107,BE$1)+GOALS('11-12 Teamsheets'!$S$2:$Z$119,$A200,'11-12 Teamsheets'!$C$2:$C$119,BE$1)+GOALS('12-13 Teamsheets'!$S$2:$Z$126,$A200,'12-13 Teamsheets'!$C$2:$C$126,BE$1)+GOALS('13-14 Teamsheets'!$S$2:$Z$132,$A200,'13-14 Teamsheets'!$C$2:$C$132,BE$1)+GOALS('14-15 Teamsheets'!$S$2:$Z$136,$A200,'14-15 Teamsheets'!$C$2:$C$136,BE$1)) &amp; ")"</f>
        <v>0(0)</v>
      </c>
      <c r="BG200" s="27">
        <f>Clean_sheet('08-09 Teamsheets'!$C$2:$H$92,$A200,BE$1)+Clean_sheet('09-10 Teamsheets'!$C$2:$H$98,$A200,BE$1)+Clean_sheet('10-11 Teamsheets'!$C$2:$H$107,$A200,BE$1)+Clean_sheet('11-12 Teamsheets'!$C$2:$H$119,$A200,BE$1)+Clean_sheet('12-13 Teamsheets'!$C$2:$H$126,$A200,BE$1)+Clean_sheet('13-14 Teamsheets'!$C$2:$H$132,$A200,BE$1)+Clean_sheet('14-15 Teamsheets'!$C$2:$H$136,$A200,BE$1)</f>
        <v>0</v>
      </c>
      <c r="BH200" s="27" t="str">
        <f>(CARDS('08-09 Teamsheets'!$H$2:$Z$92,$A200,$CX$2,'08-09 Teamsheets'!$C$2:$C$92,BE$1)+CARDS('09-10 Teamsheets'!$H$2:$Z$98,$A200,$CX$2,'09-10 Teamsheets'!$C$2:$C$98,BE$1)+CARDS('10-11 Teamsheets'!$H$2:$Z$107,$A200,$CX$2,'10-11 Teamsheets'!$C$2:$C$107,BE$1)+CARDS('11-12 Teamsheets'!$H$2:$Z$119,$A200,$CX$2,'11-12 Teamsheets'!$C$2:$C$119,BE$1)+CARDS('12-13 Teamsheets'!$H$2:$Z$126,$A200,$CX$2,'12-13 Teamsheets'!$C$2:$C$126,BE$1)+CARDS('13-14 Teamsheets'!$H$2:$Z$132,$A200,$CX$2,'13-14 Teamsheets'!$C$2:$C$132,BE$1)+CARDS('14-15 Teamsheets'!$H$2:$Z$136,$A200,$CX$2,'14-15 Teamsheets'!$C$2:$C$136,BE$1)) &amp; "(" &amp; (CARDS('08-09 Teamsheets'!$H$2:$Z$92,$A200,$CX$3,'08-09 Teamsheets'!$C$2:$C$92,BE$1)+CARDS('09-10 Teamsheets'!$H$2:$Z$98,$A200,$CX$3,'09-10 Teamsheets'!$C$2:$C$98,BE$1)+CARDS('10-11 Teamsheets'!$H$2:$Z$107,$A200,$CX$3,'10-11 Teamsheets'!$C$2:$C$107,BE$1)+CARDS('11-12 Teamsheets'!$H$2:$Z$119,$A200,$CX$3,'11-12 Teamsheets'!$C$2:$C$119,BE$1)+CARDS('12-13 Teamsheets'!$H$2:$Z$126,$A200,$CX$3,'12-13 Teamsheets'!$C$2:$C$126,BE$1)+CARDS('13-14 Teamsheets'!$H$2:$Z$132,$A200,$CX$3,'13-14 Teamsheets'!$C$2:$C$132,BE$1)+CARDS('14-15 Teamsheets'!$H$2:$Z$136,$A200,$CX$3,'14-15 Teamsheets'!$C$2:$C$136,BE$1)) &amp; ")"</f>
        <v>0(0)</v>
      </c>
      <c r="BI200" s="82">
        <f>MINS_PLAYED('08-09 Teamsheets'!$H$2:$R$92,$A200,'08-09 Teamsheets'!$C$2:$C$92,BE$1)+MINS_PLAYED('09-10 Teamsheets'!$H$2:$R$98,$A200,'09-10 Teamsheets'!$C$2:$C$98,BE$1)+ MINS_AS_SUB('08-09 Teamsheets'!$S$2:$Z$92,$A200,'08-09 Teamsheets'!$C$2:$C$92,BE$1)+ MINS_AS_SUB('09-10 Teamsheets'!$S$2:$Z$98,$A200,'09-10 Teamsheets'!$C$2:$C$98,BE$1)+MINS_PLAYED('10-11 Teamsheets'!$H$2:$R$107,$A200,'10-11 Teamsheets'!$C$2:$C$107,BE$1)+MINS_AS_SUB('10-11 Teamsheets'!$S$2:$Z$107,$A200,'10-11 Teamsheets'!$C$2:$C$107,BE$1)+MINS_PLAYED('11-12 Teamsheets'!$H$2:$R$119,$A200,'11-12 Teamsheets'!$C$2:$C$119,BE$1)+MINS_AS_SUB('11-12 Teamsheets'!$S$2:$Z$119,$A200,'11-12 Teamsheets'!$C$2:$C$119,BE$1)+MINS_PLAYED('12-13 Teamsheets'!$H$2:$R$126,$A200,'12-13 Teamsheets'!$C$2:$C$126,BE$1)+MINS_AS_SUB('12-13 Teamsheets'!$S$2:$Z$126,$A200,'12-13 Teamsheets'!$C$2:$C$126,BE$1)+MINS_PLAYED('13-14 Teamsheets'!$H$2:$R$132,$A200,'13-14 Teamsheets'!$C$2:$C$132,BE$1)+MINS_AS_SUB('13-14 Teamsheets'!$S$2:$Z$132,$A200,'13-14 Teamsheets'!$C$2:$C$132,BE$1)+MINS_PLAYED('14-15 Teamsheets'!$H$2:$R$136,$A200,'14-15 Teamsheets'!$C$2:$C$136,BE$1)+MINS_AS_SUB('14-15 Teamsheets'!$S$2:$Z$136,$A200,'14-15 Teamsheets'!$C$2:$C$136,BE$1)</f>
        <v>0</v>
      </c>
      <c r="BJ200" s="27" t="str">
        <f>(APPS('07-08 Teamsheets'!$H$2:$R$88,$A200,'07-08 Teamsheets'!$C$2:$C$88,BJ$1)+APPS('08-09 Teamsheets'!$H$2:$R$92,$A200,'08-09 Teamsheets'!$C$2:$C$92,BJ$1)+APPS('09-10 Teamsheets'!$H$2:$R$98,$A200,'09-10 Teamsheets'!$C$2:$C$98,BJ$1)+APPS('10-11 Teamsheets'!$H$2:$R$106,$A200,'10-11 Teamsheets'!$C$2:$C$106,BJ$1)+APPS('11-12 Teamsheets'!$H$2:$R$119,$A200,'11-12 Teamsheets'!$C$2:$C$119,BJ$1)+APPS('12-13 Teamsheets'!$H$2:$R$126,$A200,'12-13 Teamsheets'!$C$2:$C$126,BJ$1)+APPS('13-14 Teamsheets'!$H$2:$R$132,$A200,'13-14 Teamsheets'!$C$2:$C$132,BJ$1)+APPS('14-15 Teamsheets'!$H$2:$R$136,$A200,'14-15 Teamsheets'!$C$2:$C$136,BJ$1)) &amp; "(" &amp; (SUBS('07-08 Teamsheets'!$S$2:$Z$88,$A200,'07-08 Teamsheets'!$C$2:$C$88,BJ$1)+SUBS('08-09 Teamsheets'!$S$2:$Z$92,$A200,'08-09 Teamsheets'!$C$2:$C$92,BJ$1)+SUBS('09-10 Teamsheets'!$S$2:$Z$98,$A200,'09-10 Teamsheets'!$C$2:$C$98,BJ$1)+SUBS('10-11 Teamsheets'!$S$2:$Z$106,$A200,'10-11 Teamsheets'!$C$2:$C$106,BJ$1)+SUBS('11-12 Teamsheets'!$S$2:$Z$119,$A200,'11-12 Teamsheets'!$C$2:$C$119,BJ$1)+SUBS('12-13 Teamsheets'!$S$2:$Z$126,$A200,'12-13 Teamsheets'!$C$2:$C$126,BJ$1)+SUBS('13-14 Teamsheets'!$S$2:$Z$132,$A200,'13-14 Teamsheets'!$C$2:$C$132,BJ$1)+SUBS('14-15 Teamsheets'!$S$2:$Z$136,$A200,'14-15 Teamsheets'!$C$2:$C$136,BJ$1)) &amp; ")"</f>
        <v>0(0)</v>
      </c>
      <c r="BK200" s="27" t="str">
        <f>(GOALS('07-08 Teamsheets'!$H$2:$R$88,$A200,'07-08 Teamsheets'!$C$2:$C$88,BJ$1)+GOALS('08-09 Teamsheets'!$H$2:$R$92,$A200,'08-09 Teamsheets'!$C$2:$C$92,BJ$1)+GOALS('09-10 Teamsheets'!$H$2:$R$98,$A200,'09-10 Teamsheets'!$C$2:$C$98,BJ$1)+GOALS('10-11 Teamsheets'!$H$2:$R$106,$A200,'10-11 Teamsheets'!$C$2:$C$106,BJ$1)+GOALS('11-12 Teamsheets'!$H$2:$R$119,$A200,'11-12 Teamsheets'!$C$2:$C$119,BJ$1)+GOALS('12-13 Teamsheets'!$H$2:$R$126,$A200,'12-13 Teamsheets'!$C$2:$C$126,BJ$1)+GOALS('13-14 Teamsheets'!$H$2:$R$132,$A200,'13-14 Teamsheets'!$C$2:$C$132,BJ$1)+GOALS('14-15 Teamsheets'!$H$2:$R$136,$A200,'14-15 Teamsheets'!$C$2:$C$136,BJ$1)) &amp; "(" &amp; (GOALS('07-08 Teamsheets'!$S$2:$Z$88,$A200,'07-08 Teamsheets'!$C$2:$C$88,BJ$1)+GOALS('08-09 Teamsheets'!$S$2:$Z$92,$A200,'08-09 Teamsheets'!$C$2:$C$92,BJ$1)+GOALS('09-10 Teamsheets'!$S$2:$Z$98,$A200,'09-10 Teamsheets'!$C$2:$C$98,BJ$1)+GOALS('10-11 Teamsheets'!$S$2:$Z$106,$A200,'10-11 Teamsheets'!$C$2:$C$106,BJ$1)+GOALS('11-12 Teamsheets'!$S$2:$Z$119,$A200,'11-12 Teamsheets'!$C$2:$C$119,BJ$1)+GOALS('12-13 Teamsheets'!$S$2:$Z$126,$A200,'12-13 Teamsheets'!$C$2:$C$126,BJ$1)+GOALS('13-14 Teamsheets'!$S$2:$Z$132,$A200,'13-14 Teamsheets'!$C$2:$C$132,BJ$1)+GOALS('14-15 Teamsheets'!$S$2:$Z$136,$A200,'14-15 Teamsheets'!$C$2:$C$136,BJ$1)) &amp; ")"</f>
        <v>0(0)</v>
      </c>
      <c r="BL200" s="27">
        <f>Clean_sheet('07-08 Teamsheets'!$C$2:$H$92,$A200,BJ$1)+Clean_sheet('08-09 Teamsheets'!$C$2:$H$92,$A200,BJ$1)+Clean_sheet('09-10 Teamsheets'!$C$2:$H$98,$A200,BJ$1)+Clean_sheet('10-11 Teamsheets'!$C$2:$H$106,$A200,BJ$1)+Clean_sheet('11-12 Teamsheets'!$C$2:$H$119,$A200,BJ$1)+Clean_sheet('12-13 Teamsheets'!$C$2:$H$126,$A200,BJ$1)+Clean_sheet('13-14 Teamsheets'!$C$2:$H$132,$A200,BJ$1)+Clean_sheet('14-15 Teamsheets'!$C$2:$H$136,$A200,BJ$1)</f>
        <v>0</v>
      </c>
      <c r="BM200" s="27" t="str">
        <f>(CARDS('07-08 Teamsheets'!$H$2:$Z$88,$A200,$CX$2,'07-08 Teamsheets'!$C$2:$C$88,BJ$1)+CARDS('08-09 Teamsheets'!$H$2:$Z$92,$A200,$CX$2,'08-09 Teamsheets'!$C$2:$C$92,BJ$1)+CARDS('09-10 Teamsheets'!$H$2:$Z$98,$A200,$CX$2,'09-10 Teamsheets'!$C$2:$C$98,BJ$1)+CARDS('10-11 Teamsheets'!$H$2:$Z$106,$A200,$CX$2,'10-11 Teamsheets'!$C$2:$C$106,BJ$1)+CARDS('11-12 Teamsheets'!$H$2:$Z$119,$A200,$CX$2,'11-12 Teamsheets'!$C$2:$C$119,BJ$1)+CARDS('12-13 Teamsheets'!$H$2:$Z$126,$A200,$CX$2,'12-13 Teamsheets'!$C$2:$C$126,BJ$1)+CARDS('13-14 Teamsheets'!$H$2:$Z$132,$A200,$CX$2,'13-14 Teamsheets'!$C$2:$C$132,BJ$1)+CARDS('14-15 Teamsheets'!$H$2:$Z$136,$A200,$CX$2,'14-15 Teamsheets'!$C$2:$C$136,BJ$1)) &amp; "(" &amp; (CARDS('07-08 Teamsheets'!$H$2:$Z$88,$A200,$CX$3,'07-08 Teamsheets'!$C$2:$C$88,BJ$1)+CARDS('08-09 Teamsheets'!$H$2:$Z$92,$A200,$CX$3,'08-09 Teamsheets'!$C$2:$C$92,BJ$1)+CARDS('09-10 Teamsheets'!$H$2:$Z$98,$A200,$CX$3,'09-10 Teamsheets'!$C$2:$C$98,BJ$1)+CARDS('10-11 Teamsheets'!$H$2:$Z$106,$A200,$CX$3,'10-11 Teamsheets'!$C$2:$C$106,BJ$1)+CARDS('11-12 Teamsheets'!$H$2:$Z$119,$A200,$CX$3,'11-12 Teamsheets'!$C$2:$C$119,BJ$1)+CARDS('12-13 Teamsheets'!$H$2:$Z$126,$A200,$CX$3,'12-13 Teamsheets'!$C$2:$C$126,BJ$1)+CARDS('13-14 Teamsheets'!$H$2:$Z$132,$A200,$CX$3,'13-14 Teamsheets'!$C$2:$C$132,BJ$1)+CARDS('14-15 Teamsheets'!$H$2:$Z$136,$A200,$CX$3,'14-15 Teamsheets'!$C$2:$C$136,BJ$1)) &amp; ")"</f>
        <v>0(0)</v>
      </c>
      <c r="BN200" s="82">
        <f>MINS_PLAYED('07-08 Teamsheets'!$H$2:$R$88,$A200,'07-08 Teamsheets'!$C$2:$C$88,BJ$1)+MINS_PLAYED('08-09 Teamsheets'!$H$2:$R$92,$A200,'08-09 Teamsheets'!$C$2:$C$92,BJ$1)+MINS_PLAYED('09-10 Teamsheets'!$H$2:$R$98,$A200,'09-10 Teamsheets'!$C$2:$C$98,BJ$1)+MINS_PLAYED('10-11 Teamsheets'!$H$2:$R$106,$A200,'10-11 Teamsheets'!$C$2:$C$106,BJ$1)+MINS_PLAYED('11-12 Teamsheets'!$H$2:$R$119,$A200,'11-12 Teamsheets'!$C$2:$C$119,BJ$1)+MINS_PLAYED('12-13 Teamsheets'!$H$2:$R$126,$A200,'12-13 Teamsheets'!$C$2:$C$126,BJ$1)+MINS_PLAYED('13-14 Teamsheets'!$H$2:$R$132,$A200,'13-14 Teamsheets'!$C$2:$C$132,BJ$1)+MINS_PLAYED('14-15 Teamsheets'!$H$2:$R$136,$A200,'14-15 Teamsheets'!$C$2:$C$136,BJ$1)+MINS_AS_SUB('07-08 Teamsheets'!$S$2:$Z$88,$A200,'07-08 Teamsheets'!$C$2:$C$88,BJ$1)+MINS_AS_SUB('08-09 Teamsheets'!$S$2:$Z$92,$A200,'08-09 Teamsheets'!$C$2:$C$92,BJ$1)+MINS_AS_SUB('09-10 Teamsheets'!$S$2:$Z$98,$A200,'09-10 Teamsheets'!$C$2:$C$98,BJ$1)+MINS_AS_SUB('10-11 Teamsheets'!$S$2:$Z$106,$A200,'10-11 Teamsheets'!$C$2:$C$106,BJ$1)+MINS_AS_SUB('11-12 Teamsheets'!$S$2:$Z$119,$A200,'11-12 Teamsheets'!$C$2:$C$119,BJ$1)+MINS_AS_SUB('12-13 Teamsheets'!$S$2:$Z$126,$A200,'12-13 Teamsheets'!$C$2:$C$126,BJ$1)+MINS_AS_SUB('13-14 Teamsheets'!$S$2:$Z$132,$A200,'13-14 Teamsheets'!$C$2:$C$132,BJ$1)+MINS_AS_SUB('14-15 Teamsheets'!$S$2:$Z$136,$A200,'14-15 Teamsheets'!$C$2:$C$136,BJ$1)</f>
        <v>0</v>
      </c>
      <c r="BO200" s="27" t="str">
        <f>(APPS('07-08 Teamsheets'!$H$2:$R$88,$A200,'07-08 Teamsheets'!$C$2:$C$88,BO$1)+APPS('08-09 Teamsheets'!$H$2:$R$92,$A200,'08-09 Teamsheets'!$C$2:$C$92,BO$1)+APPS('09-10 Teamsheets'!$H$2:$R$98,$A200,'09-10 Teamsheets'!$C$2:$C$98,BO$1)+APPS('10-11 Teamsheets'!$H$2:$R$106,$A200,'10-11 Teamsheets'!$C$2:$C$106,BO$1)+APPS('11-12 Teamsheets'!$H$2:$R$119,$A200,'11-12 Teamsheets'!$C$2:$C$119,BO$1)+APPS('12-13 Teamsheets'!$H$2:$R$126,$A200,'12-13 Teamsheets'!$C$2:$C$126,BO$1)+APPS('13-14 Teamsheets'!$H$2:$R$132,$A200,'13-14 Teamsheets'!$C$2:$C$132,BO$1)+APPS('14-15 Teamsheets'!$H$2:$R$136,$A200,'14-15 Teamsheets'!$C$2:$C$136,BO$1)) &amp; "(" &amp; (SUBS('07-08 Teamsheets'!$S$2:$Z$88,$A200,'07-08 Teamsheets'!$C$2:$C$88,BO$1)+SUBS('08-09 Teamsheets'!$S$2:$Z$92,$A200,'08-09 Teamsheets'!$C$2:$C$92,BO$1)+SUBS('09-10 Teamsheets'!$S$2:$Z$98,$A200,'09-10 Teamsheets'!$C$2:$C$98,BO$1)+SUBS('10-11 Teamsheets'!$S$2:$Z$106,$A200,'10-11 Teamsheets'!$C$2:$C$106,BO$1)+SUBS('11-12 Teamsheets'!$S$2:$Z$119,$A200,'11-12 Teamsheets'!$C$2:$C$119,BO$1)+SUBS('12-13 Teamsheets'!$S$2:$Z$126,$A200,'12-13 Teamsheets'!$C$2:$C$126,BO$1)+SUBS('13-14 Teamsheets'!$S$2:$Z$132,$A200,'13-14 Teamsheets'!$C$2:$C$132,BO$1)+SUBS('14-15 Teamsheets'!$S$2:$Z$136,$A200,'14-15 Teamsheets'!$C$2:$C$136,BO$1)) &amp; ")"</f>
        <v>0(0)</v>
      </c>
      <c r="BP200" s="27" t="str">
        <f>(GOALS('07-08 Teamsheets'!$H$2:$R$88,$A200,'07-08 Teamsheets'!$C$2:$C$88,BO$1)+GOALS('08-09 Teamsheets'!$H$2:$R$92,$A200,'08-09 Teamsheets'!$C$2:$C$92,BO$1)+GOALS('09-10 Teamsheets'!$H$2:$R$98,$A200,'09-10 Teamsheets'!$C$2:$C$98,BO$1)+GOALS('10-11 Teamsheets'!$H$2:$R$106,$A200,'10-11 Teamsheets'!$C$2:$C$106,BO$1)+GOALS('11-12 Teamsheets'!$H$2:$R$119,$A200,'11-12 Teamsheets'!$C$2:$C$119,BO$1)+GOALS('12-13 Teamsheets'!$H$2:$R$126,$A200,'12-13 Teamsheets'!$C$2:$C$126,BO$1)+GOALS('13-14 Teamsheets'!$H$2:$R$132,$A200,'13-14 Teamsheets'!$C$2:$C$132,BO$1)+GOALS('14-15 Teamsheets'!$H$2:$R$136,$A200,'14-15 Teamsheets'!$C$2:$C$136,BO$1)) &amp; "(" &amp; (GOALS('07-08 Teamsheets'!$S$2:$Z$88,$A200,'07-08 Teamsheets'!$C$2:$C$88,BO$1)+GOALS('08-09 Teamsheets'!$S$2:$Z$92,$A200,'08-09 Teamsheets'!$C$2:$C$92,BO$1)+GOALS('09-10 Teamsheets'!$S$2:$Z$98,$A200,'09-10 Teamsheets'!$C$2:$C$98,BO$1)+GOALS('10-11 Teamsheets'!$S$2:$Z$106,$A200,'10-11 Teamsheets'!$C$2:$C$106,BO$1)+GOALS('11-12 Teamsheets'!$S$2:$Z$119,$A200,'11-12 Teamsheets'!$C$2:$C$119,BO$1)+GOALS('12-13 Teamsheets'!$S$2:$Z$126,$A200,'12-13 Teamsheets'!$C$2:$C$126,BO$1)+GOALS('13-14 Teamsheets'!$S$2:$Z$132,$A200,'13-14 Teamsheets'!$C$2:$C$132,BO$1)+GOALS('14-15 Teamsheets'!$S$2:$Z$136,$A200,'14-15 Teamsheets'!$C$2:$C$136,BO$1)) &amp; ")"</f>
        <v>0(0)</v>
      </c>
      <c r="BQ200" s="27">
        <f>Clean_sheet('07-08 Teamsheets'!$C$2:$H$92,$A200,BO$1)+Clean_sheet('08-09 Teamsheets'!$C$2:$H$92,$A200,BO$1)+Clean_sheet('09-10 Teamsheets'!$C$2:$H$98,$A200,BO$1)+Clean_sheet('10-11 Teamsheets'!$C$2:$H$106,$A200,BO$1)+Clean_sheet('11-12 Teamsheets'!$C$2:$H$119,$A200,BO$1)+Clean_sheet('12-13 Teamsheets'!$C$2:$H$126,$A200,BO$1)+Clean_sheet('13-14 Teamsheets'!$C$2:$H$132,$A200,BO$1)+Clean_sheet('14-15 Teamsheets'!$C$2:$H$136,$A200,BO$1)</f>
        <v>0</v>
      </c>
      <c r="BR200" s="27" t="str">
        <f>(CARDS('07-08 Teamsheets'!$H$2:$Z$88,$A200,$CX$2,'07-08 Teamsheets'!$C$2:$C$88,BO$1)+CARDS('08-09 Teamsheets'!$H$2:$Z$92,$A200,$CX$2,'08-09 Teamsheets'!$C$2:$C$92,BO$1)+CARDS('09-10 Teamsheets'!$H$2:$Z$98,$A200,$CX$2,'09-10 Teamsheets'!$C$2:$C$98,BO$1)+CARDS('10-11 Teamsheets'!$H$2:$Z$106,$A200,$CX$2,'10-11 Teamsheets'!$C$2:$C$106,BO$1)+CARDS('11-12 Teamsheets'!$H$2:$Z$119,$A200,$CX$2,'11-12 Teamsheets'!$C$2:$C$119,BO$1)+CARDS('12-13 Teamsheets'!$H$2:$Z$126,$A200,$CX$2,'12-13 Teamsheets'!$C$2:$C$126,BO$1)+CARDS('13-14 Teamsheets'!$H$2:$Z$132,$A200,$CX$2,'13-14 Teamsheets'!$C$2:$C$132,BO$1)+CARDS('14-15 Teamsheets'!$H$2:$Z$136,$A200,$CX$2,'14-15 Teamsheets'!$C$2:$C$136,BO$1)) &amp; "(" &amp; (CARDS('07-08 Teamsheets'!$H$2:$Z$88,$A200,$CX$3,'07-08 Teamsheets'!$C$2:$C$88,BO$1)+CARDS('08-09 Teamsheets'!$H$2:$Z$92,$A200,$CX$3,'08-09 Teamsheets'!$C$2:$C$92,BO$1)+CARDS('09-10 Teamsheets'!$H$2:$Z$98,$A200,$CX$3,'09-10 Teamsheets'!$C$2:$C$98,BO$1)+CARDS('10-11 Teamsheets'!$H$2:$Z$106,$A200,$CX$3,'10-11 Teamsheets'!$C$2:$C$106,BO$1)+CARDS('11-12 Teamsheets'!$H$2:$Z$119,$A200,$CX$3,'11-12 Teamsheets'!$C$2:$C$119,BO$1)+CARDS('12-13 Teamsheets'!$H$2:$Z$126,$A200,$CX$3,'12-13 Teamsheets'!$C$2:$C$126,BO$1)+CARDS('13-14 Teamsheets'!$H$2:$Z$132,$A200,$CX$3,'13-14 Teamsheets'!$C$2:$C$132,BO$1)+CARDS('14-15 Teamsheets'!$H$2:$Z$136,$A200,$CX$3,'14-15 Teamsheets'!$C$2:$C$136,BO$1)) &amp; ")"</f>
        <v>0(0)</v>
      </c>
      <c r="BS200" s="82">
        <f>MINS_PLAYED('07-08 Teamsheets'!$H$2:$R$88,$A200,'07-08 Teamsheets'!$C$2:$C$88,BO$1)+MINS_PLAYED('08-09 Teamsheets'!$H$2:$R$92,$A200,'08-09 Teamsheets'!$C$2:$C$92,BO$1)+MINS_PLAYED('09-10 Teamsheets'!$H$2:$R$98,$A200,'09-10 Teamsheets'!$C$2:$C$98,BO$1)+MINS_PLAYED('10-11 Teamsheets'!$H$2:$R$106,$A200,'10-11 Teamsheets'!$C$2:$C$106,BO$1)+MINS_PLAYED('11-12 Teamsheets'!$H$2:$R$119,$A200,'11-12 Teamsheets'!$C$2:$C$119,BO$1)+MINS_PLAYED('12-13 Teamsheets'!$H$2:$R$126,$A200,'12-13 Teamsheets'!$C$2:$C$126,BO$1)+MINS_PLAYED('13-14 Teamsheets'!$H$2:$R$132,$A200,'13-14 Teamsheets'!$C$2:$C$132,BO$1)+MINS_PLAYED('14-15 Teamsheets'!$H$2:$R$136,$A200,'14-15 Teamsheets'!$C$2:$C$136,BO$1)+MINS_AS_SUB('07-08 Teamsheets'!$S$2:$Z$88,$A200,'07-08 Teamsheets'!$C$2:$C$88,BO$1)+MINS_AS_SUB('08-09 Teamsheets'!$S$2:$Z$92,$A200,'08-09 Teamsheets'!$C$2:$C$92,BO$1)+MINS_AS_SUB('09-10 Teamsheets'!$S$2:$Z$98,$A200,'09-10 Teamsheets'!$C$2:$C$98,BO$1)+MINS_AS_SUB('10-11 Teamsheets'!$S$2:$Z$106,$A200,'10-11 Teamsheets'!$C$2:$C$106,BO$1)+MINS_AS_SUB('11-12 Teamsheets'!$S$2:$Z$119,$A200,'11-12 Teamsheets'!$C$2:$C$119,BO$1)+MINS_AS_SUB('12-13 Teamsheets'!$S$2:$Z$126,$A200,'12-13 Teamsheets'!$C$2:$C$126,BO$1)+MINS_AS_SUB('13-14 Teamsheets'!$S$2:$Z$132,$A200,'13-14 Teamsheets'!$C$2:$C$132,BO$1)+MINS_AS_SUB('14-15 Teamsheets'!$S$2:$Z$136,$A200,'14-15 Teamsheets'!$C$2:$C$136,BO$1)</f>
        <v>0</v>
      </c>
      <c r="BT200" s="71">
        <f>APPS('05-06 Teamsheets'!$H$2:$R$71,$A200,'05-06 Teamsheets'!$C$2:$C$71,B$1)+SUBS('05-06 Teamsheets'!$S$2:$W$71,$A200,'05-06 Teamsheets'!$C$2:$C$71,B$1)+APPS('06-07 Teamsheets'!$H$2:$R$83,$A200,'06-07 Teamsheets'!$C$2:$C$83,G$1)+SUBS('06-07 Teamsheets'!$S$2:$Z$83,$A200,'06-07 Teamsheets'!$C$2:$C$83,G$1)+APPS('07-08 Teamsheets'!$H$2:$R$88,$A200,'07-08 Teamsheets'!$C$2:$C$88,L$1)+SUBS('07-08 Teamsheets'!$S$2:$Z$88,$A200,'07-08 Teamsheets'!$C$2:$C$88,L$1)+APPS('08-09 Teamsheets'!$H$2:$R$92,$A200,'08-09 Teamsheets'!$C$2:$C$92,Q$1)+SUBS('08-09 Teamsheets'!$S$2:$Z$92,$A200,'08-09 Teamsheets'!$C$2:$C$92,Q$1)+APPS('09-10 Teamsheets'!$H$2:$R$98,$A200,'09-10 Teamsheets'!$C$2:$C$98,Q$1)+SUBS('09-10 Teamsheets'!$S$2:$Z$98,$A200,'09-10 Teamsheets'!$C$2:$C$98,Q$1)+APPS('10-11 Teamsheets'!$H$2:$R$107,$A200,'10-11 Teamsheets'!$C$2:$C$107,Q$1)+SUBS('10-11 Teamsheets'!$S$2:$Z$107,$A200,'10-11 Teamsheets'!$C$2:$C$107,Q$1)+APPS('11-12 Teamsheets'!$H$2:$R$119,$A200,'11-12 Teamsheets'!$C$2:$C$119,Q$1)+SUBS('11-12 Teamsheets'!$S$2:$Z$119,$A200,'11-12 Teamsheets'!$C$2:$C$119,Q$1)+APPS('12-13 Teamsheets'!$H$2:$R$126,$A200,'12-13 Teamsheets'!$C$2:$C$126,Q$1)+SUBS('12-13 Teamsheets'!$S$2:$Z$126,$A200,'12-13 Teamsheets'!$C$2:$C$126,Q$1)+APPS('13-14 Teamsheets'!$H$2:$R$132,$A200,'13-14 Teamsheets'!$C$2:$C$132,Q$1)+SUBS('13-14 Teamsheets'!$S$2:$Z$132,$A200,'13-14 Teamsheets'!$C$2:$C$132,Q$1)+APPS('14-15 Teamsheets'!$H$2:$R$136,$A200,'14-15 Teamsheets'!$C$2:$C$136,Q$1)+SUBS('14-15 Teamsheets'!$S$2:$Z$136,$A200,'14-15 Teamsheets'!$C$2:$C$136,Q$1)</f>
        <v>2</v>
      </c>
      <c r="BU200" s="132">
        <v>0</v>
      </c>
      <c r="BV200" s="27">
        <f>APPS('07-08 Teamsheets'!$H$2:$R$88,$A200,'07-08 Teamsheets'!$C$2:$C$88,AZ$1)+SUBS('07-08 Teamsheets'!$S$2:$Z$88,$A200,'07-08 Teamsheets'!$C$2:$C$88,AZ$1)+APPS('11-12 Teamsheets'!$H$2:$R$119,$A200,'11-12 Teamsheets'!$C$2:$C$119,AZ$1)+SUBS('11-12 Teamsheets'!$S$2:$Z$119,$A200,'11-12 Teamsheets'!$C$2:$C$119,AZ$1)+APPS('12-13 Teamsheets'!$H$2:$R$126,$A200,'12-13 Teamsheets'!$C$2:$C$126,AZ$1)+SUBS('12-13 Teamsheets'!$S$2:$Z$126,$A200,'12-13 Teamsheets'!$C$2:$C$126,AZ$1)+APPS('13-14 Teamsheets'!$H$2:$R$132,$A200,'13-14 Teamsheets'!$C$2:$C$132,AZ$1)+SUBS('13-14 Teamsheets'!$S$2:$Z$132,$A200,'13-14 Teamsheets'!$C$2:$C$132,AZ$1)+APPS('14-15 Teamsheets'!$H$2:$R$136,$A200,'14-15 Teamsheets'!$C$2:$C$136,AZ$1)+SUBS('14-15 Teamsheets'!$S$2:$Z$136,$A200,'14-15 Teamsheets'!$C$2:$C$136,AZ$1)+APPS('08-09 Teamsheets'!$H$2:$R$92,$A200,'08-09 Teamsheets'!$C$2:$C$92,BE$1)+APPS('09-10 Teamsheets'!$H$2:$R$98,$A200,'09-10 Teamsheets'!$C$2:$C$98,BE$1)+SUBS('08-09 Teamsheets'!$S$2:$Z$92,$A200,'08-09 Teamsheets'!$C$2:$C$92,BE$1)+SUBS('09-10 Teamsheets'!$S$2:$Z$98,$A200,'09-10 Teamsheets'!$C$2:$C$98,BE$1)+APPS('10-11 Teamsheets'!$H$2:$R$107,$A200,'10-11 Teamsheets'!$C$2:$C$107,BE$1)+SUBS('10-11 Teamsheets'!$S$2:$Z$107,$A200,'10-11 Teamsheets'!$C$2:$C$107,BE$1)+APPS('11-12 Teamsheets'!$H$2:$R$119,$A200,'11-12 Teamsheets'!$C$2:$C$119,BE$1)+SUBS('11-12 Teamsheets'!$S$2:$Z$119,$A200,'11-12 Teamsheets'!$C$2:$C$119,BE$1)+APPS('12-13 Teamsheets'!$H$2:$R$126,$A200,'12-13 Teamsheets'!$C$2:$C$126,BE$1)+SUBS('12-13 Teamsheets'!$S$2:$Z$126,$A200,'12-13 Teamsheets'!$C$2:$C$126,BE$1)+APPS('13-14 Teamsheets'!$H$2:$R$132,$A200,'13-14 Teamsheets'!$C$2:$C$132,BE$1)+SUBS('13-14 Teamsheets'!$S$2:$Z$132,$A200,'13-14 Teamsheets'!$C$2:$C$132,BE$1)+APPS('14-15 Teamsheets'!$H$2:$R$136,$A200,'14-15 Teamsheets'!$C$2:$C$136,BE$1)+SUBS('14-15 Teamsheets'!$S$2:$Z$136,$A200,'14-15 Teamsheets'!$C$2:$C$136,BE$1)</f>
        <v>0</v>
      </c>
      <c r="BW200" s="27">
        <f>APPS('07-08 Teamsheets'!$H$2:$R$88,$A200,'07-08 Teamsheets'!$C$2:$C$88,BJ$1)+APPS('08-09 Teamsheets'!$H$2:$R$92,$A200,'08-09 Teamsheets'!$C$2:$C$92,BJ$1)+APPS('09-10 Teamsheets'!$H$2:$R$98,$A200,'09-10 Teamsheets'!$C$2:$C$98,BJ$1)+SUBS('07-08 Teamsheets'!$S$2:$Z$88,$A200,'07-08 Teamsheets'!$C$2:$C$88,BJ$1)+SUBS('08-09 Teamsheets'!$S$2:$Z$92,$A200,'08-09 Teamsheets'!$C$2:$C$92,BJ$1)+SUBS('09-10 Teamsheets'!$S$2:$Z$98,$A200,'09-10 Teamsheets'!$C$2:$C$98,BJ$1)+APPS('10-11 Teamsheets'!$H$2:$R$107,$A200,'10-11 Teamsheets'!$C$2:$C$107,BJ$1)+SUBS('10-11 Teamsheets'!$S$2:$Z$107,$A200,'10-11 Teamsheets'!$C$2:$C$107,BJ$1)+APPS('11-12 Teamsheets'!$H$2:$R$119,$A200,'11-12 Teamsheets'!$C$2:$C$119,BJ$1)+SUBS('11-12 Teamsheets'!$S$2:$Z$111,$A200,'11-12 Teamsheets'!$C$2:$C$119,BJ$1)+APPS('12-13 Teamsheets'!$H$2:$R$126,$A200,'12-13 Teamsheets'!$C$2:$C$126,BJ$1)+SUBS('12-13 Teamsheets'!$S$2:$Z$118,$A200,'12-13 Teamsheets'!$C$2:$C$126,BJ$1)+APPS('13-14 Teamsheets'!$H$2:$R$132,$A200,'13-14 Teamsheets'!$C$2:$C$132,BJ$1)+SUBS('13-14 Teamsheets'!$S$2:$Z$124,$A200,'13-14 Teamsheets'!$C$2:$C$132,BJ$1)+APPS('14-15 Teamsheets'!$H$2:$R$136,$A200,'14-15 Teamsheets'!$C$2:$C$136,BJ$1)+SUBS('14-15 Teamsheets'!$S$2:$Z$128,$A200,'14-15 Teamsheets'!$C$2:$C$136,BJ$1)</f>
        <v>0</v>
      </c>
      <c r="BX200" s="27">
        <f>APPS('07-08 Teamsheets'!$H$2:$R$88,$A200,'07-08 Teamsheets'!$C$2:$C$88,BO$1)+APPS('08-09 Teamsheets'!$H$2:$R$92,$A200,'08-09 Teamsheets'!$C$2:$C$92,BO$1)+APPS('09-10 Teamsheets'!$H$2:$R$98,$A200,'09-10 Teamsheets'!$C$2:$C$98,BO$1)+SUBS('07-08 Teamsheets'!$S$2:$Z$88,$A200,'07-08 Teamsheets'!$C$2:$C$88,BO$1)+SUBS('08-09 Teamsheets'!$S$2:$Z$92,$A200,'08-09 Teamsheets'!$C$2:$C$92,BO$1)+SUBS('09-10 Teamsheets'!$S$2:$Z$98,$A200,'09-10 Teamsheets'!$C$2:$C$98,BO$1)+APPS('10-11 Teamsheets'!$H$2:$R$107,$A200,'10-11 Teamsheets'!$C$2:$C$107,BO$1)+SUBS('10-11 Teamsheets'!$S$2:$Z$107,$A200,'10-11 Teamsheets'!$C$2:$C$107,BO$1)+APPS('11-12 Teamsheets'!$H$2:$R$119,$A200,'11-12 Teamsheets'!$C$2:$C$119,BO$1)+SUBS('11-12 Teamsheets'!$S$2:$Z$119,$A200,'11-12 Teamsheets'!$C$2:$C$119,BO$1)+APPS('12-13 Teamsheets'!$H$2:$R$126,$A200,'12-13 Teamsheets'!$C$2:$C$126,BO$1)+SUBS('12-13 Teamsheets'!$S$2:$Z$126,$A200,'12-13 Teamsheets'!$C$2:$C$126,BO$1)+APPS('13-14 Teamsheets'!$H$2:$R$132,$A200,'13-14 Teamsheets'!$C$2:$C$132,BO$1)+SUBS('13-14 Teamsheets'!$S$2:$Z$132,$A200,'13-14 Teamsheets'!$C$2:$C$132,BO$1)+APPS('14-15 Teamsheets'!$H$2:$R$136,$A200,'14-15 Teamsheets'!$C$2:$C$136,BO$1)+SUBS('14-15 Teamsheets'!$S$2:$Z$136,$A200,'14-15 Teamsheets'!$C$2:$C$136,BO$1)</f>
        <v>0</v>
      </c>
      <c r="BY200" s="28">
        <f t="shared" si="55"/>
        <v>0</v>
      </c>
      <c r="BZ200" s="27" t="str">
        <f>(APPS('05-06 Teamsheets'!$H$2:$R$71,$A200) + APPS('06-07 Teamsheets'!$H$2:$R$83,$A200) +APPS('07-08 Teamsheets'!$H$2:$R$88,$A200) + APPS('08-09 Teamsheets'!$H$2:$R$92,$A200)+APPS('09-10 Teamsheets'!$H$2:$R$98,$A200)+APPS('10-11 Teamsheets'!$H$2:$R$107,$A200)+APPS('11-12 Teamsheets'!$H$2:$R$119,$A200)+APPS('12-13 Teamsheets'!$H$2:$R$126,$A200)+APPS('13-14 Teamsheets'!$H$2:$R$132,$A200)+APPS('14-15 Teamsheets'!$H$2:$R$136,$A200)) &amp; "(" &amp; (SUBS('05-06 Teamsheets'!$S$2:$W$71,$A200)+SUBS('06-07 Teamsheets'!$S$2:$Z$83,$A200)+SUBS('07-08 Teamsheets'!$S$2:$Z$88,$A200) +SUBS('08-09 Teamsheets'!$S$2:$Z$92,$A200)+SUBS('09-10 Teamsheets'!$S$2:$Z$98,$A200)+SUBS('10-11 Teamsheets'!$S$2:$Z$107,$A200)+SUBS('11-12 Teamsheets'!$S$2:$Z$119,$A200)+SUBS('12-13 Teamsheets'!$S$2:$Z$126,$A200)+SUBS('13-14 Teamsheets'!$S$2:$Z$132,$A200)+SUBS('14-15 Teamsheets'!$S$2:$Z$136,$A200)) &amp; ")"</f>
        <v>2(0)</v>
      </c>
      <c r="CA200" s="28">
        <f t="shared" si="56"/>
        <v>2</v>
      </c>
      <c r="CB200" s="71">
        <f>GOALS('05-06 Teamsheets'!$H$2:$W$71,$A200,'05-06 Teamsheets'!$C$2:$C$71,B$1)+GOALS('06-07 Teamsheets'!$H$2:$Z$83,$A200,'06-07 Teamsheets'!$C$2:$C$83,G$1)+GOALS('07-08 Teamsheets'!$H$2:$Z$88,$A200,'07-08 Teamsheets'!$C$2:$C$88,L$1)+GOALS('08-09 Teamsheets'!$H$2:$Z$92,$A200,'08-09 Teamsheets'!$C$2:$C$92,Q$1)+GOALS('09-10 Teamsheets'!$H$2:$Z$98,$A200,'09-10 Teamsheets'!$C$2:$C$98,Q$1)+GOALS('10-11 Teamsheets'!$H$2:$Z$107,$A200,'10-11 Teamsheets'!$C$2:$C$107,Q$1)+GOALS('11-12 Teamsheets'!$H$2:$Z$119,$A200,'11-12 Teamsheets'!$C$2:$C$119,Q$1)+GOALS('12-13 Teamsheets'!$H$2:$Z$126,$A200,'12-13 Teamsheets'!$C$2:$C$126,Q$1)+GOALS('13-14 Teamsheets'!$H$2:$Z$132,$A200,'13-14 Teamsheets'!$C$2:$C$132,Q$1)+GOALS('14-15 Teamsheets'!$H$2:$Z$136,$A200,'14-15 Teamsheets'!$C$2:$C$136,Q$1)</f>
        <v>0</v>
      </c>
      <c r="CC200" s="27">
        <f>GOALS('05-06 Teamsheets'!$H$2:$W$71,$A200,'05-06 Teamsheets'!$C$2:$C$71,V$1)+GOALS('05-06 Teamsheets'!$H$2:$W$71,$A200,'05-06 Teamsheets'!$C$2:$C$71,AA$1)+GOALS('06-07 Teamsheets'!$H$2:$Z$83,$A200,'06-07 Teamsheets'!$C$2:$C$83,AF$1)+GOALS('06-07 Teamsheets'!$H$2:$Z$83,$A200,'06-07 Teamsheets'!$C$2:$C$83,AK$1)+GOALS('07-08 Teamsheets'!$H$2:$Z$88,$A200,'07-08 Teamsheets'!$C$2:$C$88,AP$1)+GOALS('07-08 Teamsheets'!$H$2:$Z$88,$A200,'07-08 Teamsheets'!$C$2:$C$88,AU$1)+GOALS('07-08 Teamsheets'!$H$2:$Z$88,$A200,'07-08 Teamsheets'!$C$2:$C$88,AZ$1)+GOALS('11-12 Teamsheets'!$H$2:$Z$119,$A200,'11-12 Teamsheets'!$C$2:$C$119,AZ$1)+GOALS('12-13 Teamsheets'!$H$2:$Z$120,$A200,'12-13 Teamsheets'!$C$2:$C$120,AZ$1)+GOALS('13-14 Teamsheets'!$H$2:$Z$126,$A200,'13-14 Teamsheets'!$C$2:$C$126,AZ$1)+GOALS('14-15 Teamsheets'!$H$2:$Z$130,$A200,'14-15 Teamsheets'!$C$2:$C$130,AZ$1)+GOALS('08-09 Teamsheets'!$H$2:$Z$92,$A200,'08-09 Teamsheets'!$C$2:$C$92,BE$1)+GOALS('09-10 Teamsheets'!$H$2:$Z$98,$A200,'09-10 Teamsheets'!$C$2:$C$98,BE$1)+GOALS('10-11 Teamsheets'!$H$2:$Z$107,$A200,'10-11 Teamsheets'!$C$2:$C$107,BE$1)+GOALS('11-12 Teamsheets'!$H$2:$Z$119,$A200,'11-12 Teamsheets'!$C$2:$C$119,BE$1)+GOALS('12-13 Teamsheets'!$H$2:$Z$126,$A200,'12-13 Teamsheets'!$C$2:$C$126,BE$1)+GOALS('13-14 Teamsheets'!$H$2:$Z$132,$A200,'13-14 Teamsheets'!$C$2:$C$132,BE$1)+GOALS('14-15 Teamsheets'!$H$2:$Z$136,$A200,'14-15 Teamsheets'!$C$2:$C$136,BE$1)</f>
        <v>0</v>
      </c>
      <c r="CD200" s="27">
        <f>GOALS('07-08 Teamsheets'!$H$2:$Z$88,$A200,'07-08 Teamsheets'!$C$2:$C$88,BJ$1)
+GOALS('08-09 Teamsheets'!$H$2:$Z$92,$A200,'08-09 Teamsheets'!$C$2:$C$92,BJ$1)
+GOALS('09-10 Teamsheets'!$H$2:$Z$98,$A200,'09-10 Teamsheets'!$C$2:$C$98,BJ$1)
+GOALS('10-11 Teamsheets'!$H$2:$Z$107,$A200,'10-11 Teamsheets'!$C$2:$C$107,BJ$1)
+GOALS('11-12 Teamsheets'!$H$2:$Z$119,$A200,'11-12 Teamsheets'!$C$2:$C$119,BJ$1)
+GOALS('12-13 Teamsheets'!$H$2:$Z$124,$A200,'12-13 Teamsheets'!$C$2:$C$124,BJ$1)+GOALS('13-14 Teamsheets'!$H$2:$Z$130,$A200,'13-14 Teamsheets'!$C$2:$C$130,BJ$1)+GOALS('14-15 Teamsheets'!$H$2:$Z$134,$A200,'14-15 Teamsheets'!$C$2:$C$134,BJ$1)
+GOALS('07-08 Teamsheets'!$H$2:$Z$88,$A200,'07-08 Teamsheets'!$C$2:$C$88,BO$1)
+GOALS('08-09 Teamsheets'!$H$2:$Z$92,$A200,'08-09 Teamsheets'!$C$2:$C$92,BO$1)
+GOALS('09-10 Teamsheets'!$H$2:$Z$98,$A200,'09-10 Teamsheets'!$C$2:$C$98,BO$1)
+GOALS('10-11 Teamsheets'!$H$2:$Z$107,$A200,'10-11 Teamsheets'!$C$2:$C$107,BO$1)
+GOALS('11-12 Teamsheets'!$H$2:$Z$119,$A200,'11-12 Teamsheets'!$C$2:$C$119,BO$1)
+GOALS('12-13 Teamsheets'!$H$2:$Z$126,$A200,'12-13 Teamsheets'!$C$2:$C$126,BO$1)+GOALS('13-14 Teamsheets'!$H$2:$Z$132,$A200,'13-14 Teamsheets'!$C$2:$C$132,BO$1)+GOALS('14-15 Teamsheets'!$H$2:$Z$136,$A200,'14-15 Teamsheets'!$C$2:$C$136,BO$1)</f>
        <v>0</v>
      </c>
      <c r="CE200" s="28">
        <f t="shared" si="57"/>
        <v>0</v>
      </c>
      <c r="CF200" s="27" t="str">
        <f>(GOALS('05-06 Teamsheets'!$H$2:$R$71,$A200) +GOALS('06-07 Teamsheets'!$H$2:$R$83,$A200) +  GOALS('07-08 Teamsheets'!$H$2:$R$88,$A200) + GOALS('08-09 Teamsheets'!$H$2:$R$92,$A200)+GOALS('09-10 Teamsheets'!$H$2:$R$98,$A200)+GOALS('10-11 Teamsheets'!$H$2:$R$107,$A200)+GOALS('11-12 Teamsheets'!$H$2:$R$119,$A200)+GOALS('12-13 Teamsheets'!$H$2:$R$126,$A200)+GOALS('13-14 Teamsheets'!$H$2:$R$132,$A200)+GOALS('14-15 Teamsheets'!$H$2:$R$136,$A200)) &amp; "(" &amp; (GOALS('05-06 Teamsheets'!$S$2:$W$71,$A200)+GOALS('06-07 Teamsheets'!$S$2:$Z$83,$A200)+GOALS('07-08 Teamsheets'!$S$2:$Z$88,$A200)+GOALS('08-09 Teamsheets'!$S$2:$Z$92,$A200)+GOALS('09-10 Teamsheets'!$S$2:$Z$98,$A200)+GOALS('10-11 Teamsheets'!$S$2:$Z$107,$A200)+GOALS('11-12 Teamsheets'!$S$2:$Z$119,$A200)+GOALS('12-13 Teamsheets'!$S$2:$Z$126,$A200)+GOALS('13-14 Teamsheets'!$S$2:$Z$132,$A200)+GOALS('14-15 Teamsheets'!$S$2:$Z$136,$A200)) &amp; ")"</f>
        <v>0(0)</v>
      </c>
      <c r="CG200" s="28">
        <f t="shared" si="58"/>
        <v>0</v>
      </c>
      <c r="CH200" s="71">
        <f t="shared" si="60"/>
        <v>0</v>
      </c>
      <c r="CI200" s="83">
        <f t="shared" si="61"/>
        <v>0</v>
      </c>
      <c r="CJ200" s="77">
        <f t="shared" si="62"/>
        <v>0</v>
      </c>
      <c r="CK200" s="74" t="str">
        <f>(CARDS('05-06 Teamsheets'!$H$2:$W$71,$A200,$CX$2)+CARDS('06-07 Teamsheets'!$H$2:$Z$83,$A200,$CX$2)+CARDS('07-08 Teamsheets'!$H$2:$Z$88,$A200,$CX$2)+CARDS('08-09 Teamsheets'!$H$2:$Z$92,$A200,$CX$2)+CARDS('09-10 Teamsheets'!$H$2:$Z$98,$A200,$CX$2)+CARDS('10-11 Teamsheets'!$H$2:$Z$107,$A200,$CX$2)+CARDS('11-12 Teamsheets'!$H$2:$Z$119,$A200,$CX$2)+CARDS('12-13 Teamsheets'!$H$2:$Z$126,$A200,$CX$2)+CARDS('13-14 Teamsheets'!$H$2:$Z$130,$A200,$CX$2)) &amp; "(" &amp; (CARDS('05-06 Teamsheets'!$H$2:$W$71,$A200,$CX$3)+CARDS('06-07 Teamsheets'!$H$2:$Z$83,$A200,$CX$3)+CARDS('07-08 Teamsheets'!$H$2:$Z$88,$A200,$CX$3)+CARDS('08-09 Teamsheets'!$H$2:$Z$92,$A200,$CX$3)+CARDS('09-10 Teamsheets'!$H$2:$Z$98,$A200,$CX$3)+CARDS('10-11 Teamsheets'!$H$2:$Z$107,$A200,$CX$3)+CARDS('11-12 Teamsheets'!$H$2:$Z$119,$A200,$CX$3)+CARDS('13-14 Teamsheets'!$H$2:$Z$130,$A200,$CX$3)) &amp; ")"</f>
        <v>0(0)</v>
      </c>
      <c r="CL200" s="28">
        <f t="shared" si="53"/>
        <v>180</v>
      </c>
      <c r="CM200" s="28">
        <f t="shared" si="59"/>
        <v>0</v>
      </c>
      <c r="CN200" s="77">
        <f t="shared" si="54"/>
        <v>180</v>
      </c>
      <c r="CO200" s="28">
        <f t="shared" si="64"/>
        <v>90</v>
      </c>
      <c r="CP200" s="28">
        <f t="shared" si="65"/>
        <v>0</v>
      </c>
      <c r="CQ200" s="77">
        <f t="shared" si="63"/>
        <v>0</v>
      </c>
      <c r="CS200" s="71">
        <f t="shared" si="66"/>
        <v>157</v>
      </c>
      <c r="CT200" s="83">
        <f t="shared" si="67"/>
        <v>143</v>
      </c>
      <c r="CU200" s="77">
        <f t="shared" si="68"/>
        <v>101</v>
      </c>
    </row>
    <row r="201" spans="1:102" x14ac:dyDescent="0.2">
      <c r="A201" s="26" t="s">
        <v>1192</v>
      </c>
      <c r="B201" s="27" t="s">
        <v>1635</v>
      </c>
      <c r="C201" s="27" t="s">
        <v>1635</v>
      </c>
      <c r="D201" s="27">
        <v>0</v>
      </c>
      <c r="E201" s="27" t="s">
        <v>1635</v>
      </c>
      <c r="F201" s="82">
        <v>0</v>
      </c>
      <c r="G201" s="27" t="s">
        <v>1635</v>
      </c>
      <c r="H201" s="27" t="s">
        <v>1635</v>
      </c>
      <c r="I201" s="27">
        <v>0</v>
      </c>
      <c r="J201" s="27" t="s">
        <v>1635</v>
      </c>
      <c r="K201" s="82">
        <v>0</v>
      </c>
      <c r="L201" s="27" t="s">
        <v>1635</v>
      </c>
      <c r="M201" s="27" t="s">
        <v>1635</v>
      </c>
      <c r="N201" s="27">
        <v>0</v>
      </c>
      <c r="O201" s="27" t="s">
        <v>1635</v>
      </c>
      <c r="P201" s="82">
        <v>0</v>
      </c>
      <c r="Q201" s="27" t="str">
        <f>(APPS('08-09 Teamsheets'!$H$2:$R$92,$A201,'08-09 Teamsheets'!$C$2:$C$92,Q$1)+APPS('09-10 Teamsheets'!$H$2:$R$98,$A201,'09-10 Teamsheets'!$C$2:$C$98,Q$1)+APPS('10-11 Teamsheets'!$H$2:$R$107,$A201,'10-11 Teamsheets'!$C$2:$C$107,Q$1)+APPS('11-12 Teamsheets'!$H$2:$R$119,$A201,'11-12 Teamsheets'!$C$2:$C$119,Q$1)+APPS('12-13 Teamsheets'!$H$2:$R$126,$A201,'12-13 Teamsheets'!$C$2:$C$126,Q$1)+APPS('13-14 Teamsheets'!$H$2:$R$132,$A201,'13-14 Teamsheets'!$C$2:$C$132,Q$1)+APPS('14-15 Teamsheets'!$H$2:$R$136,$A201,'14-15 Teamsheets'!$C$2:$C$136,Q$1)) &amp; "(" &amp; (SUBS('08-09 Teamsheets'!$S$2:$Z$92,$A201,'08-09 Teamsheets'!$C$2:$C$92,Q$1)+SUBS('09-10 Teamsheets'!$S$2:$Z$98,$A201,'09-10 Teamsheets'!$C$2:$C$98,Q$1)+SUBS('10-11 Teamsheets'!$S$2:$Z$107,$A201,'10-11 Teamsheets'!$C$2:$C$107,Q$1)+SUBS('11-12 Teamsheets'!$S$2:$Z$119,$A201,'11-12 Teamsheets'!$C$2:$C$119,Q$1)+SUBS('12-13 Teamsheets'!$S$2:$Z$126,$A201,'12-13 Teamsheets'!$C$2:$C$126,Q$1)+SUBS('13-14 Teamsheets'!$S$2:$Z$132,$A201,'13-14 Teamsheets'!$C$2:$C$132,Q$1)+SUBS('14-15 Teamsheets'!$S$2:$Z$136,$A201,'14-15 Teamsheets'!$C$2:$C$136,Q$1)) &amp; ")"</f>
        <v>157(10)</v>
      </c>
      <c r="R201" s="27" t="str">
        <f>(GOALS('08-09 Teamsheets'!$H$2:$R$92,$A201,'08-09 Teamsheets'!$C$2:$C$92,Q$1)+GOALS('09-10 Teamsheets'!$H$2:$R$98,$A201,'09-10 Teamsheets'!$C$2:$C$98,Q$1)+GOALS('10-11 Teamsheets'!$H$2:$R$107,$A201,'10-11 Teamsheets'!$C$2:$C$107,Q$1)+GOALS('11-12 Teamsheets'!$H$2:$R$119,$A201,'11-12 Teamsheets'!$C$2:$C$119,Q$1)+GOALS('12-13 Teamsheets'!$H$2:$R$126,$A201,'12-13 Teamsheets'!$C$2:$C$126,Q$1)+GOALS('13-14 Teamsheets'!$H$2:$R$132,$A201,'13-14 Teamsheets'!$C$2:$C$132,Q$1)+GOALS('14-15 Teamsheets'!$H$2:$R$136,$A201,'14-15 Teamsheets'!$C$2:$C$136,Q$1)) &amp; "(" &amp; (GOALS('08-09 Teamsheets'!$S$2:$Z$92,$A201,'08-09 Teamsheets'!$C$2:$C$92,Q$1)+GOALS('09-10 Teamsheets'!$S$2:$Z$98,$A201,'09-10 Teamsheets'!$C$2:$C$98,Q$1)+GOALS('10-11 Teamsheets'!$S$2:$Z$107,$A201,'10-11 Teamsheets'!$C$2:$C$107,Q$1)+GOALS('11-12 Teamsheets'!$S$2:$Z$119,$A201,'11-12 Teamsheets'!$C$2:$C$119,Q$1)+GOALS('12-13 Teamsheets'!$S$2:$Z$126,$A201,'12-13 Teamsheets'!$C$2:$C$126,Q$1)+GOALS('13-14 Teamsheets'!$S$2:$Z$132,$A201,'13-14 Teamsheets'!$C$2:$C$132,Q$1)+GOALS('14-15 Teamsheets'!$S$2:$Z$136,$A201,'14-15 Teamsheets'!$C$2:$C$136,Q$1)) &amp; ")"</f>
        <v>66(0)</v>
      </c>
      <c r="S201" s="27">
        <f>Clean_sheet('08-09 Teamsheets'!$C$2:$H$92,$A201,Q$1)+Clean_sheet('09-10 Teamsheets'!$C$2:$H$98,$A201,Q$1)+Clean_sheet('10-11 Teamsheets'!$C$2:$H$107,$A201,Q$1)+Clean_sheet('11-12 Teamsheets'!$C$2:$H$119,$A201,Q$1)+Clean_sheet('12-13 Teamsheets'!$C$2:$H$126,$A201,Q$1)+Clean_sheet('13-14 Teamsheets'!$C$2:$H$132,$A201,Q$1)+Clean_sheet('14-15 Teamsheets'!$C$2:$H$136,$A201,Q$1)</f>
        <v>0</v>
      </c>
      <c r="T201" s="27" t="str">
        <f>(CARDS('08-09 Teamsheets'!$H$2:$Z$92,$A201,$CX$2,'08-09 Teamsheets'!$C$2:$C$92,Q$1)+CARDS('09-10 Teamsheets'!$H$2:$Z$98,$A201,$CX$2,'09-10 Teamsheets'!$C$2:$C$98,Q$1)+CARDS('10-11 Teamsheets'!$H$2:$Z$107,$A201,$CX$2,'10-11 Teamsheets'!$C$2:$C$107,Q$1)+CARDS('11-12 Teamsheets'!$H$2:$Z$119,$A201,$CX$2,'11-12 Teamsheets'!$C$2:$C$119,Q$1)+CARDS('12-13 Teamsheets'!$H$2:$Z$126,$A201,$CX$2,'12-13 Teamsheets'!$C$2:$C$126,Q$1)+CARDS('13-14 Teamsheets'!$H$2:$Z$132,$A201,$CX$2,'13-14 Teamsheets'!$C$2:$C$132,Q$1)+CARDS('14-15 Teamsheets'!$H$2:$Z$136,$A201,$CX$2,'14-15 Teamsheets'!$C$2:$C$136,Q$1)) &amp; "(" &amp; (CARDS('08-09 Teamsheets'!$H$2:$Z$92,$A201,$CX$3,'08-09 Teamsheets'!$C$2:$C$92,Q$1)+CARDS('09-10 Teamsheets'!$H$2:$Z$98,$A201,$CX$3,'09-10 Teamsheets'!$C$2:$C$98,Q$1)+CARDS('10-11 Teamsheets'!$H$2:$Z$107,$A201,$CX$3,'10-11 Teamsheets'!$C$2:$C$107,Q$1)+CARDS('11-12 Teamsheets'!$H$2:$Z$119,$A201,$CX$3,'11-12 Teamsheets'!$C$2:$C$119,Q$1)+CARDS('12-13 Teamsheets'!$H$2:$Z$126,$A201,$CX$3,'12-13 Teamsheets'!$C$2:$C$126,Q$1)+CARDS('13-14 Teamsheets'!$H$2:$Z$132,$A201,$CX$3,'13-14 Teamsheets'!$C$2:$C$132,Q$1)+CARDS('14-15 Teamsheets'!$H$2:$Z$136,$A201,$CX$3,'14-15 Teamsheets'!$C$2:$C$136,Q$1)) &amp; ")"</f>
        <v>3(2)</v>
      </c>
      <c r="U201" s="82">
        <f>MINS_PLAYED('08-09 Teamsheets'!$H$2:$R$92,$A201,'08-09 Teamsheets'!$C$2:$C$92,Q$1)+MINS_PLAYED('09-10 Teamsheets'!$H$2:$R$98,$A201,'09-10 Teamsheets'!$C$2:$C$98,Q$1)+ MINS_AS_SUB('08-09 Teamsheets'!$S$2:$Z$92,$A201,'08-09 Teamsheets'!$C$2:$C$92,Q$1)+ MINS_AS_SUB('09-10 Teamsheets'!$S$2:$Z$98,$A201,'09-10 Teamsheets'!$C$2:$C$98,Q$1)+MINS_PLAYED('10-11 Teamsheets'!$H$2:$R$107,$A201,'10-11 Teamsheets'!$C$2:$C$107,Q$1)+MINS_AS_SUB('10-11 Teamsheets'!$S$2:$Z$107,$A201,'10-11 Teamsheets'!$C$2:$C$107,Q$1)+MINS_PLAYED('11-12 Teamsheets'!$H$2:$R$119,$A201,'11-12 Teamsheets'!$C$2:$C$119,Q$1)+MINS_AS_SUB('11-12 Teamsheets'!$S$2:$Z$119,$A201,'11-12 Teamsheets'!$C$2:$C$119,Q$1)+MINS_PLAYED('12-13 Teamsheets'!$H$2:$R$126,$A201,'12-13 Teamsheets'!$C$2:$C$126,Q$1)+MINS_AS_SUB('12-13 Teamsheets'!$S$2:$Z$126,$A201,'12-13 Teamsheets'!$C$2:$C$126,Q$1)+MINS_PLAYED('13-14 Teamsheets'!$H$2:$R$132,$A201,'13-14 Teamsheets'!$C$2:$C$132,Q$1)+MINS_AS_SUB('13-14 Teamsheets'!$S$2:$Z$132,$A201,'13-14 Teamsheets'!$C$2:$C$132,Q$1)+MINS_PLAYED('14-15 Teamsheets'!$H$2:$R$136,$A201,'14-15 Teamsheets'!$C$2:$C$136,Q$1)+MINS_AS_SUB('14-15 Teamsheets'!$S$2:$Z$136,$A201,'14-15 Teamsheets'!$C$2:$C$136,Q$1)</f>
        <v>13559</v>
      </c>
      <c r="V201" s="27" t="s">
        <v>1635</v>
      </c>
      <c r="W201" s="27" t="s">
        <v>1635</v>
      </c>
      <c r="X201" s="27">
        <v>0</v>
      </c>
      <c r="Y201" s="27" t="s">
        <v>1635</v>
      </c>
      <c r="Z201" s="82">
        <v>0</v>
      </c>
      <c r="AA201" s="27" t="s">
        <v>1635</v>
      </c>
      <c r="AB201" s="27" t="s">
        <v>1635</v>
      </c>
      <c r="AC201" s="27">
        <v>0</v>
      </c>
      <c r="AD201" s="27" t="s">
        <v>1635</v>
      </c>
      <c r="AE201" s="82">
        <v>0</v>
      </c>
      <c r="AF201" s="27" t="s">
        <v>1635</v>
      </c>
      <c r="AG201" s="27" t="s">
        <v>1635</v>
      </c>
      <c r="AH201" s="27">
        <v>0</v>
      </c>
      <c r="AI201" s="27" t="s">
        <v>1635</v>
      </c>
      <c r="AJ201" s="82">
        <v>0</v>
      </c>
      <c r="AK201" s="27" t="s">
        <v>1635</v>
      </c>
      <c r="AL201" s="27" t="s">
        <v>1635</v>
      </c>
      <c r="AM201" s="27">
        <v>0</v>
      </c>
      <c r="AN201" s="27" t="s">
        <v>1635</v>
      </c>
      <c r="AO201" s="82">
        <v>0</v>
      </c>
      <c r="AP201" s="27" t="s">
        <v>1635</v>
      </c>
      <c r="AQ201" s="27" t="s">
        <v>1635</v>
      </c>
      <c r="AR201" s="27">
        <v>0</v>
      </c>
      <c r="AS201" s="27" t="s">
        <v>1635</v>
      </c>
      <c r="AT201" s="82">
        <v>0</v>
      </c>
      <c r="AU201" s="27" t="s">
        <v>1635</v>
      </c>
      <c r="AV201" s="27" t="s">
        <v>1635</v>
      </c>
      <c r="AW201" s="27">
        <v>0</v>
      </c>
      <c r="AX201" s="27" t="s">
        <v>1635</v>
      </c>
      <c r="AY201" s="82">
        <v>0</v>
      </c>
      <c r="AZ201" s="27" t="str">
        <f>(APPS('07-08 Teamsheets'!$H$2:$R$88,$A201,'07-08 Teamsheets'!$C$2:$C$88,AZ$1)+APPS('11-12 Teamsheets'!$H$2:$R$119,$A201,'11-12 Teamsheets'!$C$2:$C$119,AZ$1)+APPS('12-13 Teamsheets'!$H$2:$R$126,$A201,'12-13 Teamsheets'!$C$2:$C$126,AZ$1)+APPS('13-14 Teamsheets'!$H$2:$R$132,$A201,'13-14 Teamsheets'!$C$2:$C$132,AZ$1)+APPS('14-15 Teamsheets'!$H$2:$R$136,$A201,'14-15 Teamsheets'!$C$2:$C$136,AZ$1)) &amp; "(" &amp; (SUBS('07-08 Teamsheets'!$S$2:$Z$88,$A201,'07-08 Teamsheets'!$C$2:$C$88,AZ$1)+SUBS('11-12 Teamsheets'!$S$2:$Z$119,$A201,'11-12 Teamsheets'!$C$2:$C$119,AZ$1)+SUBS('12-13 Teamsheets'!$S$2:$Z$126,$A201,'12-13 Teamsheets'!$C$2:$C$126,AZ$1)+SUBS('13-14 Teamsheets'!$S$2:$Z$132,$A201,'13-14 Teamsheets'!$C$2:$C$132,AZ$1)+SUBS('14-15 Teamsheets'!$S$2:$Z$136,$A201,'14-15 Teamsheets'!$C$2:$C$136,AZ$1)) &amp; ")"</f>
        <v>0(1)</v>
      </c>
      <c r="BA201" s="27" t="str">
        <f>(GOALS('07-08 Teamsheets'!$H$2:$R$88,$A201,'07-08 Teamsheets'!$C$2:$C$88,AZ$1)+GOALS('11-12 Teamsheets'!$H$2:$R$119,$A201,'11-12 Teamsheets'!$C$2:$C$119,AZ$1)+GOALS('12-13 Teamsheets'!$H$2:$R$126,$A201,'12-13 Teamsheets'!$C$2:$C$126,AZ$1)+GOALS('13-14 Teamsheets'!$H$2:$R$132,$A201,'13-14 Teamsheets'!$C$2:$C$132,AZ$1)+GOALS('14-15 Teamsheets'!$H$2:$R$136,$A201,'14-15 Teamsheets'!$C$2:$C$136,AZ$1)) &amp; "(" &amp; (GOALS('07-08 Teamsheets'!$S$2:$Z$88,$A201,'07-08 Teamsheets'!$C$2:$C$88,AZ$1)+GOALS('11-12 Teamsheets'!$S$2:$Z$119,$A201,'11-12 Teamsheets'!$C$2:$C$119,AZ$1)+GOALS('12-13 Teamsheets'!$S$2:$Z$126,$A201,'12-13 Teamsheets'!$C$2:$C$126,AZ$1)+GOALS('13-14 Teamsheets'!$S$2:$Z$132,$A201,'13-14 Teamsheets'!$C$2:$C$132,AZ$1)+GOALS('14-15 Teamsheets'!$S$2:$Z$136,$A201,'14-15 Teamsheets'!$C$2:$C$136,AZ$1)) &amp; ")"</f>
        <v>0(0)</v>
      </c>
      <c r="BB201" s="27">
        <f>Clean_sheet('07-08 Teamsheets'!$C$2:$H$92,$A201,AZ$1)+Clean_sheet('11-12 Teamsheets'!$C$2:$H$119,$A201,AZ$1)+Clean_sheet('12-13 Teamsheets'!$C$2:$H$126,$A201,AZ$1)+Clean_sheet('13-14 Teamsheets'!$C$2:$H$132,$A201,AZ$1)+Clean_sheet('14-15 Teamsheets'!$C$2:$H$136,$A201,AZ$1)</f>
        <v>0</v>
      </c>
      <c r="BC201" s="27" t="str">
        <f>(CARDS('07-08 Teamsheets'!$H$2:$Z$88,$A201,$CX$2,'07-08 Teamsheets'!$C$2:$C$88,AZ$1)+CARDS('11-12 Teamsheets'!$H$2:$Z$119,$A201,$CX$2,'11-12 Teamsheets'!$C$2:$C$119,AZ$1)+CARDS('12-13 Teamsheets'!$H$2:$Z$126,$A201,$CX$2,'12-13 Teamsheets'!$C$2:$C$126,AZ$1)+CARDS('13-14 Teamsheets'!$H$2:$Z$132,$A201,$CX$2,'13-14 Teamsheets'!$C$2:$C$132,AZ$1)+CARDS('14-15 Teamsheets'!$H$2:$Z$136,$A201,$CX$2,'14-15 Teamsheets'!$C$2:$C$136,AZ$1)) &amp; "(" &amp; (CARDS('07-08 Teamsheets'!$H$2:$Z$88,$A201,$CX$3,'07-08 Teamsheets'!$C$2:$C$88,AZ$1)+CARDS('11-12 Teamsheets'!$H$2:$Z$119,$A201,$CX$3,'11-12 Teamsheets'!$C$2:$C$119,AZ$1)+CARDS('12-13 Teamsheets'!$H$2:$Z$126,$A201,$CX$3,'12-13 Teamsheets'!$C$2:$C$126,AZ$1)+CARDS('13-14 Teamsheets'!$H$2:$Z$132,$A201,$CX$3,'13-14 Teamsheets'!$C$2:$C$132,AZ$1)+CARDS('14-15 Teamsheets'!$H$2:$Z$136,$A201,$CX$3,'14-15 Teamsheets'!$C$2:$C$136,AZ$1)) &amp; ")"</f>
        <v>0(0)</v>
      </c>
      <c r="BD201" s="82">
        <f>MINS_PLAYED('07-08 Teamsheets'!$H$2:$R$88,$A201,'07-08 Teamsheets'!$C$2:$C$88,AZ$1)+MINS_PLAYED('11-12 Teamsheets'!$H$2:$R$119,$A201,'11-12 Teamsheets'!$C$2:$C$119,AZ$1)+MINS_PLAYED('12-13 Teamsheets'!$H$2:$R$126,$A201,'12-13 Teamsheets'!$C$2:$C$126,AZ$1)+MINS_PLAYED('13-14 Teamsheets'!$H$2:$R$132,$A201,'13-14 Teamsheets'!$C$2:$C$132,AZ$1)+MINS_PLAYED('14-15 Teamsheets'!$H$2:$R$136,$A201,'14-15 Teamsheets'!$C$2:$C$136,AZ$1)+MINS_AS_SUB('07-08 Teamsheets'!$S$2:$Z$88,$A201,'07-08 Teamsheets'!$C$2:$C$88,AZ$1)+MINS_AS_SUB('11-12 Teamsheets'!$S$2:$Z$119,$A201,'11-12 Teamsheets'!$C$2:$C$119,AZ$1)+MINS_AS_SUB('12-13 Teamsheets'!$S$2:$Z$126,$A201,'12-13 Teamsheets'!$C$2:$C$126,AZ$1)+MINS_AS_SUB('13-14 Teamsheets'!$S$2:$Z$132,$A201,'13-14 Teamsheets'!$C$2:$C$132,AZ$1)+MINS_AS_SUB('14-15 Teamsheets'!$S$2:$Z$136,$A201,'14-15 Teamsheets'!$C$2:$C$136,AZ$1)</f>
        <v>15</v>
      </c>
      <c r="BE201" s="27" t="str">
        <f>(APPS('08-09 Teamsheets'!$H$2:$R$92,$A201,'08-09 Teamsheets'!$C$2:$C$92,BE$1)+APPS('09-10 Teamsheets'!$H$2:$R$98,$A201,'09-10 Teamsheets'!$C$2:$C$98,BE$1)+APPS('10-11 Teamsheets'!$H$2:$R$107,$A201,'10-11 Teamsheets'!$C$2:$C$107,BE$1)+APPS('11-12 Teamsheets'!$H$2:$R$119,$A201,'11-12 Teamsheets'!$C$2:$C$119,BE$1)+APPS('12-13 Teamsheets'!$H$2:$R$126,$A201,'12-13 Teamsheets'!$C$2:$C$126,BE$1)+APPS('13-14 Teamsheets'!$H$2:$R$132,$A201,'13-14 Teamsheets'!$C$2:$C$132,BE$1)+APPS('14-15 Teamsheets'!$H$2:$R$136,$A201,'14-15 Teamsheets'!$C$2:$C$136,BE$1)) &amp; "(" &amp; (SUBS('08-09 Teamsheets'!$S$2:$Z$92,$A201,'08-09 Teamsheets'!$C$2:$C$92,BE$1)+SUBS('09-10 Teamsheets'!$S$2:$Z$98,$A201,'09-10 Teamsheets'!$C$2:$C$98,BE$1)+SUBS('10-11 Teamsheets'!$S$2:$Z$107,$A201,'10-11 Teamsheets'!$C$2:$C$107,BE$1)+SUBS('11-12 Teamsheets'!$S$2:$Z$119,$A201,'11-12 Teamsheets'!$C$2:$C$119,BE$1)+SUBS('12-13 Teamsheets'!$S$2:$Z$126,$A201,'12-13 Teamsheets'!$C$2:$C$126,BE$1)+SUBS('13-14 Teamsheets'!$S$2:$Z$132,$A201,'13-14 Teamsheets'!$C$2:$C$132,BE$1)+SUBS('14-15 Teamsheets'!$S$2:$Z$136,$A201,'14-15 Teamsheets'!$C$2:$C$136,BE$1)) &amp; ")"</f>
        <v>5(2)</v>
      </c>
      <c r="BF201" s="27" t="str">
        <f>(GOALS('08-09 Teamsheets'!$H$2:$R$92,$A201,'08-09 Teamsheets'!$C$2:$C$92,BE$1)+GOALS('09-10 Teamsheets'!$H$2:$R$98,$A201,'09-10 Teamsheets'!$C$2:$C$98,BE$1)+GOALS('10-11 Teamsheets'!$H$2:$R$107,$A201,'10-11 Teamsheets'!$C$2:$C$107,BE$1)+GOALS('11-12 Teamsheets'!$H$2:$R$119,$A201,'11-12 Teamsheets'!$C$2:$C$119,BE$1)+GOALS('12-13 Teamsheets'!$H$2:$R$126,$A201,'12-13 Teamsheets'!$C$2:$C$126,BE$1)+GOALS('13-14 Teamsheets'!$H$2:$R$132,$A201,'13-14 Teamsheets'!$C$2:$C$132,BE$1)+GOALS('14-15 Teamsheets'!$H$2:$R$136,$A201,'14-15 Teamsheets'!$C$2:$C$136,BE$1)) &amp; "(" &amp; (GOALS('08-09 Teamsheets'!$S$2:$Z$92,$A201,'08-09 Teamsheets'!$C$2:$C$92,BE$1)+GOALS('09-10 Teamsheets'!$S$2:$Z$98,$A201,'09-10 Teamsheets'!$C$2:$C$98,BE$1)+GOALS('10-11 Teamsheets'!$S$2:$Z$107,$A201,'10-11 Teamsheets'!$C$2:$C$107,BE$1)+GOALS('11-12 Teamsheets'!$S$2:$Z$119,$A201,'11-12 Teamsheets'!$C$2:$C$119,BE$1)+GOALS('12-13 Teamsheets'!$S$2:$Z$126,$A201,'12-13 Teamsheets'!$C$2:$C$126,BE$1)+GOALS('13-14 Teamsheets'!$S$2:$Z$132,$A201,'13-14 Teamsheets'!$C$2:$C$132,BE$1)+GOALS('14-15 Teamsheets'!$S$2:$Z$136,$A201,'14-15 Teamsheets'!$C$2:$C$136,BE$1)) &amp; ")"</f>
        <v>0(0)</v>
      </c>
      <c r="BG201" s="27">
        <f>Clean_sheet('08-09 Teamsheets'!$C$2:$H$92,$A201,BE$1)+Clean_sheet('09-10 Teamsheets'!$C$2:$H$98,$A201,BE$1)+Clean_sheet('10-11 Teamsheets'!$C$2:$H$107,$A201,BE$1)+Clean_sheet('11-12 Teamsheets'!$C$2:$H$119,$A201,BE$1)+Clean_sheet('12-13 Teamsheets'!$C$2:$H$126,$A201,BE$1)+Clean_sheet('13-14 Teamsheets'!$C$2:$H$132,$A201,BE$1)+Clean_sheet('14-15 Teamsheets'!$C$2:$H$136,$A201,BE$1)</f>
        <v>0</v>
      </c>
      <c r="BH201" s="27" t="str">
        <f>(CARDS('08-09 Teamsheets'!$H$2:$Z$92,$A201,$CX$2,'08-09 Teamsheets'!$C$2:$C$92,BE$1)+CARDS('09-10 Teamsheets'!$H$2:$Z$98,$A201,$CX$2,'09-10 Teamsheets'!$C$2:$C$98,BE$1)+CARDS('10-11 Teamsheets'!$H$2:$Z$107,$A201,$CX$2,'10-11 Teamsheets'!$C$2:$C$107,BE$1)+CARDS('11-12 Teamsheets'!$H$2:$Z$119,$A201,$CX$2,'11-12 Teamsheets'!$C$2:$C$119,BE$1)+CARDS('12-13 Teamsheets'!$H$2:$Z$126,$A201,$CX$2,'12-13 Teamsheets'!$C$2:$C$126,BE$1)+CARDS('13-14 Teamsheets'!$H$2:$Z$132,$A201,$CX$2,'13-14 Teamsheets'!$C$2:$C$132,BE$1)+CARDS('14-15 Teamsheets'!$H$2:$Z$136,$A201,$CX$2,'14-15 Teamsheets'!$C$2:$C$136,BE$1)) &amp; "(" &amp; (CARDS('08-09 Teamsheets'!$H$2:$Z$92,$A201,$CX$3,'08-09 Teamsheets'!$C$2:$C$92,BE$1)+CARDS('09-10 Teamsheets'!$H$2:$Z$98,$A201,$CX$3,'09-10 Teamsheets'!$C$2:$C$98,BE$1)+CARDS('10-11 Teamsheets'!$H$2:$Z$107,$A201,$CX$3,'10-11 Teamsheets'!$C$2:$C$107,BE$1)+CARDS('11-12 Teamsheets'!$H$2:$Z$119,$A201,$CX$3,'11-12 Teamsheets'!$C$2:$C$119,BE$1)+CARDS('12-13 Teamsheets'!$H$2:$Z$126,$A201,$CX$3,'12-13 Teamsheets'!$C$2:$C$126,BE$1)+CARDS('13-14 Teamsheets'!$H$2:$Z$132,$A201,$CX$3,'13-14 Teamsheets'!$C$2:$C$132,BE$1)+CARDS('14-15 Teamsheets'!$H$2:$Z$136,$A201,$CX$3,'14-15 Teamsheets'!$C$2:$C$136,BE$1)) &amp; ")"</f>
        <v>0(0)</v>
      </c>
      <c r="BI201" s="82">
        <f>MINS_PLAYED('08-09 Teamsheets'!$H$2:$R$92,$A201,'08-09 Teamsheets'!$C$2:$C$92,BE$1)+MINS_PLAYED('09-10 Teamsheets'!$H$2:$R$98,$A201,'09-10 Teamsheets'!$C$2:$C$98,BE$1)+ MINS_AS_SUB('08-09 Teamsheets'!$S$2:$Z$92,$A201,'08-09 Teamsheets'!$C$2:$C$92,BE$1)+ MINS_AS_SUB('09-10 Teamsheets'!$S$2:$Z$98,$A201,'09-10 Teamsheets'!$C$2:$C$98,BE$1)+MINS_PLAYED('10-11 Teamsheets'!$H$2:$R$107,$A201,'10-11 Teamsheets'!$C$2:$C$107,BE$1)+MINS_AS_SUB('10-11 Teamsheets'!$S$2:$Z$107,$A201,'10-11 Teamsheets'!$C$2:$C$107,BE$1)+MINS_PLAYED('11-12 Teamsheets'!$H$2:$R$119,$A201,'11-12 Teamsheets'!$C$2:$C$119,BE$1)+MINS_AS_SUB('11-12 Teamsheets'!$S$2:$Z$119,$A201,'11-12 Teamsheets'!$C$2:$C$119,BE$1)+MINS_PLAYED('12-13 Teamsheets'!$H$2:$R$126,$A201,'12-13 Teamsheets'!$C$2:$C$126,BE$1)+MINS_AS_SUB('12-13 Teamsheets'!$S$2:$Z$126,$A201,'12-13 Teamsheets'!$C$2:$C$126,BE$1)+MINS_PLAYED('13-14 Teamsheets'!$H$2:$R$132,$A201,'13-14 Teamsheets'!$C$2:$C$132,BE$1)+MINS_AS_SUB('13-14 Teamsheets'!$S$2:$Z$132,$A201,'13-14 Teamsheets'!$C$2:$C$132,BE$1)+MINS_PLAYED('14-15 Teamsheets'!$H$2:$R$136,$A201,'14-15 Teamsheets'!$C$2:$C$136,BE$1)+MINS_AS_SUB('14-15 Teamsheets'!$S$2:$Z$136,$A201,'14-15 Teamsheets'!$C$2:$C$136,BE$1)</f>
        <v>440</v>
      </c>
      <c r="BJ201" s="27" t="str">
        <f>(APPS('07-08 Teamsheets'!$H$2:$R$88,$A201,'07-08 Teamsheets'!$C$2:$C$88,BJ$1)+APPS('08-09 Teamsheets'!$H$2:$R$92,$A201,'08-09 Teamsheets'!$C$2:$C$92,BJ$1)+APPS('09-10 Teamsheets'!$H$2:$R$98,$A201,'09-10 Teamsheets'!$C$2:$C$98,BJ$1)+APPS('10-11 Teamsheets'!$H$2:$R$106,$A201,'10-11 Teamsheets'!$C$2:$C$106,BJ$1)+APPS('11-12 Teamsheets'!$H$2:$R$119,$A201,'11-12 Teamsheets'!$C$2:$C$119,BJ$1)+APPS('12-13 Teamsheets'!$H$2:$R$126,$A201,'12-13 Teamsheets'!$C$2:$C$126,BJ$1)+APPS('13-14 Teamsheets'!$H$2:$R$132,$A201,'13-14 Teamsheets'!$C$2:$C$132,BJ$1)+APPS('14-15 Teamsheets'!$H$2:$R$136,$A201,'14-15 Teamsheets'!$C$2:$C$136,BJ$1)) &amp; "(" &amp; (SUBS('07-08 Teamsheets'!$S$2:$Z$88,$A201,'07-08 Teamsheets'!$C$2:$C$88,BJ$1)+SUBS('08-09 Teamsheets'!$S$2:$Z$92,$A201,'08-09 Teamsheets'!$C$2:$C$92,BJ$1)+SUBS('09-10 Teamsheets'!$S$2:$Z$98,$A201,'09-10 Teamsheets'!$C$2:$C$98,BJ$1)+SUBS('10-11 Teamsheets'!$S$2:$Z$106,$A201,'10-11 Teamsheets'!$C$2:$C$106,BJ$1)+SUBS('11-12 Teamsheets'!$S$2:$Z$119,$A201,'11-12 Teamsheets'!$C$2:$C$119,BJ$1)+SUBS('12-13 Teamsheets'!$S$2:$Z$126,$A201,'12-13 Teamsheets'!$C$2:$C$126,BJ$1)+SUBS('13-14 Teamsheets'!$S$2:$Z$132,$A201,'13-14 Teamsheets'!$C$2:$C$132,BJ$1)+SUBS('14-15 Teamsheets'!$S$2:$Z$136,$A201,'14-15 Teamsheets'!$C$2:$C$136,BJ$1)) &amp; ")"</f>
        <v>10(4)</v>
      </c>
      <c r="BK201" s="27" t="str">
        <f>(GOALS('07-08 Teamsheets'!$H$2:$R$88,$A201,'07-08 Teamsheets'!$C$2:$C$88,BJ$1)+GOALS('08-09 Teamsheets'!$H$2:$R$92,$A201,'08-09 Teamsheets'!$C$2:$C$92,BJ$1)+GOALS('09-10 Teamsheets'!$H$2:$R$98,$A201,'09-10 Teamsheets'!$C$2:$C$98,BJ$1)+GOALS('10-11 Teamsheets'!$H$2:$R$106,$A201,'10-11 Teamsheets'!$C$2:$C$106,BJ$1)+GOALS('11-12 Teamsheets'!$H$2:$R$119,$A201,'11-12 Teamsheets'!$C$2:$C$119,BJ$1)+GOALS('12-13 Teamsheets'!$H$2:$R$126,$A201,'12-13 Teamsheets'!$C$2:$C$126,BJ$1)+GOALS('13-14 Teamsheets'!$H$2:$R$132,$A201,'13-14 Teamsheets'!$C$2:$C$132,BJ$1)+GOALS('14-15 Teamsheets'!$H$2:$R$136,$A201,'14-15 Teamsheets'!$C$2:$C$136,BJ$1)) &amp; "(" &amp; (GOALS('07-08 Teamsheets'!$S$2:$Z$88,$A201,'07-08 Teamsheets'!$C$2:$C$88,BJ$1)+GOALS('08-09 Teamsheets'!$S$2:$Z$92,$A201,'08-09 Teamsheets'!$C$2:$C$92,BJ$1)+GOALS('09-10 Teamsheets'!$S$2:$Z$98,$A201,'09-10 Teamsheets'!$C$2:$C$98,BJ$1)+GOALS('10-11 Teamsheets'!$S$2:$Z$106,$A201,'10-11 Teamsheets'!$C$2:$C$106,BJ$1)+GOALS('11-12 Teamsheets'!$S$2:$Z$119,$A201,'11-12 Teamsheets'!$C$2:$C$119,BJ$1)+GOALS('12-13 Teamsheets'!$S$2:$Z$126,$A201,'12-13 Teamsheets'!$C$2:$C$126,BJ$1)+GOALS('13-14 Teamsheets'!$S$2:$Z$132,$A201,'13-14 Teamsheets'!$C$2:$C$132,BJ$1)+GOALS('14-15 Teamsheets'!$S$2:$Z$136,$A201,'14-15 Teamsheets'!$C$2:$C$136,BJ$1)) &amp; ")"</f>
        <v>4(0)</v>
      </c>
      <c r="BL201" s="27">
        <f>Clean_sheet('07-08 Teamsheets'!$C$2:$H$92,$A201,BJ$1)+Clean_sheet('08-09 Teamsheets'!$C$2:$H$92,$A201,BJ$1)+Clean_sheet('09-10 Teamsheets'!$C$2:$H$98,$A201,BJ$1)+Clean_sheet('10-11 Teamsheets'!$C$2:$H$106,$A201,BJ$1)+Clean_sheet('11-12 Teamsheets'!$C$2:$H$119,$A201,BJ$1)+Clean_sheet('12-13 Teamsheets'!$C$2:$H$126,$A201,BJ$1)+Clean_sheet('13-14 Teamsheets'!$C$2:$H$132,$A201,BJ$1)+Clean_sheet('14-15 Teamsheets'!$C$2:$H$136,$A201,BJ$1)</f>
        <v>0</v>
      </c>
      <c r="BM201" s="27" t="str">
        <f>(CARDS('07-08 Teamsheets'!$H$2:$Z$88,$A201,$CX$2,'07-08 Teamsheets'!$C$2:$C$88,BJ$1)+CARDS('08-09 Teamsheets'!$H$2:$Z$92,$A201,$CX$2,'08-09 Teamsheets'!$C$2:$C$92,BJ$1)+CARDS('09-10 Teamsheets'!$H$2:$Z$98,$A201,$CX$2,'09-10 Teamsheets'!$C$2:$C$98,BJ$1)+CARDS('10-11 Teamsheets'!$H$2:$Z$106,$A201,$CX$2,'10-11 Teamsheets'!$C$2:$C$106,BJ$1)+CARDS('11-12 Teamsheets'!$H$2:$Z$119,$A201,$CX$2,'11-12 Teamsheets'!$C$2:$C$119,BJ$1)+CARDS('12-13 Teamsheets'!$H$2:$Z$126,$A201,$CX$2,'12-13 Teamsheets'!$C$2:$C$126,BJ$1)+CARDS('13-14 Teamsheets'!$H$2:$Z$132,$A201,$CX$2,'13-14 Teamsheets'!$C$2:$C$132,BJ$1)+CARDS('14-15 Teamsheets'!$H$2:$Z$136,$A201,$CX$2,'14-15 Teamsheets'!$C$2:$C$136,BJ$1)) &amp; "(" &amp; (CARDS('07-08 Teamsheets'!$H$2:$Z$88,$A201,$CX$3,'07-08 Teamsheets'!$C$2:$C$88,BJ$1)+CARDS('08-09 Teamsheets'!$H$2:$Z$92,$A201,$CX$3,'08-09 Teamsheets'!$C$2:$C$92,BJ$1)+CARDS('09-10 Teamsheets'!$H$2:$Z$98,$A201,$CX$3,'09-10 Teamsheets'!$C$2:$C$98,BJ$1)+CARDS('10-11 Teamsheets'!$H$2:$Z$106,$A201,$CX$3,'10-11 Teamsheets'!$C$2:$C$106,BJ$1)+CARDS('11-12 Teamsheets'!$H$2:$Z$119,$A201,$CX$3,'11-12 Teamsheets'!$C$2:$C$119,BJ$1)+CARDS('12-13 Teamsheets'!$H$2:$Z$126,$A201,$CX$3,'12-13 Teamsheets'!$C$2:$C$126,BJ$1)+CARDS('13-14 Teamsheets'!$H$2:$Z$132,$A201,$CX$3,'13-14 Teamsheets'!$C$2:$C$132,BJ$1)+CARDS('14-15 Teamsheets'!$H$2:$Z$136,$A201,$CX$3,'14-15 Teamsheets'!$C$2:$C$136,BJ$1)) &amp; ")"</f>
        <v>0(0)</v>
      </c>
      <c r="BN201" s="82">
        <f>MINS_PLAYED('07-08 Teamsheets'!$H$2:$R$88,$A201,'07-08 Teamsheets'!$C$2:$C$88,BJ$1)+MINS_PLAYED('08-09 Teamsheets'!$H$2:$R$92,$A201,'08-09 Teamsheets'!$C$2:$C$92,BJ$1)+MINS_PLAYED('09-10 Teamsheets'!$H$2:$R$98,$A201,'09-10 Teamsheets'!$C$2:$C$98,BJ$1)+MINS_PLAYED('10-11 Teamsheets'!$H$2:$R$106,$A201,'10-11 Teamsheets'!$C$2:$C$106,BJ$1)+MINS_PLAYED('11-12 Teamsheets'!$H$2:$R$119,$A201,'11-12 Teamsheets'!$C$2:$C$119,BJ$1)+MINS_PLAYED('12-13 Teamsheets'!$H$2:$R$126,$A201,'12-13 Teamsheets'!$C$2:$C$126,BJ$1)+MINS_PLAYED('13-14 Teamsheets'!$H$2:$R$132,$A201,'13-14 Teamsheets'!$C$2:$C$132,BJ$1)+MINS_PLAYED('14-15 Teamsheets'!$H$2:$R$136,$A201,'14-15 Teamsheets'!$C$2:$C$136,BJ$1)+MINS_AS_SUB('07-08 Teamsheets'!$S$2:$Z$88,$A201,'07-08 Teamsheets'!$C$2:$C$88,BJ$1)+MINS_AS_SUB('08-09 Teamsheets'!$S$2:$Z$92,$A201,'08-09 Teamsheets'!$C$2:$C$92,BJ$1)+MINS_AS_SUB('09-10 Teamsheets'!$S$2:$Z$98,$A201,'09-10 Teamsheets'!$C$2:$C$98,BJ$1)+MINS_AS_SUB('10-11 Teamsheets'!$S$2:$Z$106,$A201,'10-11 Teamsheets'!$C$2:$C$106,BJ$1)+MINS_AS_SUB('11-12 Teamsheets'!$S$2:$Z$119,$A201,'11-12 Teamsheets'!$C$2:$C$119,BJ$1)+MINS_AS_SUB('12-13 Teamsheets'!$S$2:$Z$126,$A201,'12-13 Teamsheets'!$C$2:$C$126,BJ$1)+MINS_AS_SUB('13-14 Teamsheets'!$S$2:$Z$132,$A201,'13-14 Teamsheets'!$C$2:$C$132,BJ$1)+MINS_AS_SUB('14-15 Teamsheets'!$S$2:$Z$136,$A201,'14-15 Teamsheets'!$C$2:$C$136,BJ$1)</f>
        <v>851</v>
      </c>
      <c r="BO201" s="27" t="str">
        <f>(APPS('07-08 Teamsheets'!$H$2:$R$88,$A201,'07-08 Teamsheets'!$C$2:$C$88,BO$1)+APPS('08-09 Teamsheets'!$H$2:$R$92,$A201,'08-09 Teamsheets'!$C$2:$C$92,BO$1)+APPS('09-10 Teamsheets'!$H$2:$R$98,$A201,'09-10 Teamsheets'!$C$2:$C$98,BO$1)+APPS('10-11 Teamsheets'!$H$2:$R$106,$A201,'10-11 Teamsheets'!$C$2:$C$106,BO$1)+APPS('11-12 Teamsheets'!$H$2:$R$119,$A201,'11-12 Teamsheets'!$C$2:$C$119,BO$1)+APPS('12-13 Teamsheets'!$H$2:$R$126,$A201,'12-13 Teamsheets'!$C$2:$C$126,BO$1)+APPS('13-14 Teamsheets'!$H$2:$R$132,$A201,'13-14 Teamsheets'!$C$2:$C$132,BO$1)+APPS('14-15 Teamsheets'!$H$2:$R$136,$A201,'14-15 Teamsheets'!$C$2:$C$136,BO$1)) &amp; "(" &amp; (SUBS('07-08 Teamsheets'!$S$2:$Z$88,$A201,'07-08 Teamsheets'!$C$2:$C$88,BO$1)+SUBS('08-09 Teamsheets'!$S$2:$Z$92,$A201,'08-09 Teamsheets'!$C$2:$C$92,BO$1)+SUBS('09-10 Teamsheets'!$S$2:$Z$98,$A201,'09-10 Teamsheets'!$C$2:$C$98,BO$1)+SUBS('10-11 Teamsheets'!$S$2:$Z$106,$A201,'10-11 Teamsheets'!$C$2:$C$106,BO$1)+SUBS('11-12 Teamsheets'!$S$2:$Z$119,$A201,'11-12 Teamsheets'!$C$2:$C$119,BO$1)+SUBS('12-13 Teamsheets'!$S$2:$Z$126,$A201,'12-13 Teamsheets'!$C$2:$C$126,BO$1)+SUBS('13-14 Teamsheets'!$S$2:$Z$132,$A201,'13-14 Teamsheets'!$C$2:$C$132,BO$1)+SUBS('14-15 Teamsheets'!$S$2:$Z$136,$A201,'14-15 Teamsheets'!$C$2:$C$136,BO$1)) &amp; ")"</f>
        <v>6(3)</v>
      </c>
      <c r="BP201" s="27" t="str">
        <f>(GOALS('07-08 Teamsheets'!$H$2:$R$88,$A201,'07-08 Teamsheets'!$C$2:$C$88,BO$1)+GOALS('08-09 Teamsheets'!$H$2:$R$92,$A201,'08-09 Teamsheets'!$C$2:$C$92,BO$1)+GOALS('09-10 Teamsheets'!$H$2:$R$98,$A201,'09-10 Teamsheets'!$C$2:$C$98,BO$1)+GOALS('10-11 Teamsheets'!$H$2:$R$106,$A201,'10-11 Teamsheets'!$C$2:$C$106,BO$1)+GOALS('11-12 Teamsheets'!$H$2:$R$119,$A201,'11-12 Teamsheets'!$C$2:$C$119,BO$1)+GOALS('12-13 Teamsheets'!$H$2:$R$126,$A201,'12-13 Teamsheets'!$C$2:$C$126,BO$1)+GOALS('13-14 Teamsheets'!$H$2:$R$132,$A201,'13-14 Teamsheets'!$C$2:$C$132,BO$1)+GOALS('14-15 Teamsheets'!$H$2:$R$136,$A201,'14-15 Teamsheets'!$C$2:$C$136,BO$1)) &amp; "(" &amp; (GOALS('07-08 Teamsheets'!$S$2:$Z$88,$A201,'07-08 Teamsheets'!$C$2:$C$88,BO$1)+GOALS('08-09 Teamsheets'!$S$2:$Z$92,$A201,'08-09 Teamsheets'!$C$2:$C$92,BO$1)+GOALS('09-10 Teamsheets'!$S$2:$Z$98,$A201,'09-10 Teamsheets'!$C$2:$C$98,BO$1)+GOALS('10-11 Teamsheets'!$S$2:$Z$106,$A201,'10-11 Teamsheets'!$C$2:$C$106,BO$1)+GOALS('11-12 Teamsheets'!$S$2:$Z$119,$A201,'11-12 Teamsheets'!$C$2:$C$119,BO$1)+GOALS('12-13 Teamsheets'!$S$2:$Z$126,$A201,'12-13 Teamsheets'!$C$2:$C$126,BO$1)+GOALS('13-14 Teamsheets'!$S$2:$Z$132,$A201,'13-14 Teamsheets'!$C$2:$C$132,BO$1)+GOALS('14-15 Teamsheets'!$S$2:$Z$136,$A201,'14-15 Teamsheets'!$C$2:$C$136,BO$1)) &amp; ")"</f>
        <v>0(0)</v>
      </c>
      <c r="BQ201" s="27">
        <f>Clean_sheet('07-08 Teamsheets'!$C$2:$H$92,$A201,BO$1)+Clean_sheet('08-09 Teamsheets'!$C$2:$H$92,$A201,BO$1)+Clean_sheet('09-10 Teamsheets'!$C$2:$H$98,$A201,BO$1)+Clean_sheet('10-11 Teamsheets'!$C$2:$H$106,$A201,BO$1)+Clean_sheet('11-12 Teamsheets'!$C$2:$H$119,$A201,BO$1)+Clean_sheet('12-13 Teamsheets'!$C$2:$H$126,$A201,BO$1)+Clean_sheet('13-14 Teamsheets'!$C$2:$H$132,$A201,BO$1)+Clean_sheet('14-15 Teamsheets'!$C$2:$H$136,$A201,BO$1)</f>
        <v>0</v>
      </c>
      <c r="BR201" s="27" t="str">
        <f>(CARDS('07-08 Teamsheets'!$H$2:$Z$88,$A201,$CX$2,'07-08 Teamsheets'!$C$2:$C$88,BO$1)+CARDS('08-09 Teamsheets'!$H$2:$Z$92,$A201,$CX$2,'08-09 Teamsheets'!$C$2:$C$92,BO$1)+CARDS('09-10 Teamsheets'!$H$2:$Z$98,$A201,$CX$2,'09-10 Teamsheets'!$C$2:$C$98,BO$1)+CARDS('10-11 Teamsheets'!$H$2:$Z$106,$A201,$CX$2,'10-11 Teamsheets'!$C$2:$C$106,BO$1)+CARDS('11-12 Teamsheets'!$H$2:$Z$119,$A201,$CX$2,'11-12 Teamsheets'!$C$2:$C$119,BO$1)+CARDS('12-13 Teamsheets'!$H$2:$Z$126,$A201,$CX$2,'12-13 Teamsheets'!$C$2:$C$126,BO$1)+CARDS('13-14 Teamsheets'!$H$2:$Z$132,$A201,$CX$2,'13-14 Teamsheets'!$C$2:$C$132,BO$1)+CARDS('14-15 Teamsheets'!$H$2:$Z$136,$A201,$CX$2,'14-15 Teamsheets'!$C$2:$C$136,BO$1)) &amp; "(" &amp; (CARDS('07-08 Teamsheets'!$H$2:$Z$88,$A201,$CX$3,'07-08 Teamsheets'!$C$2:$C$88,BO$1)+CARDS('08-09 Teamsheets'!$H$2:$Z$92,$A201,$CX$3,'08-09 Teamsheets'!$C$2:$C$92,BO$1)+CARDS('09-10 Teamsheets'!$H$2:$Z$98,$A201,$CX$3,'09-10 Teamsheets'!$C$2:$C$98,BO$1)+CARDS('10-11 Teamsheets'!$H$2:$Z$106,$A201,$CX$3,'10-11 Teamsheets'!$C$2:$C$106,BO$1)+CARDS('11-12 Teamsheets'!$H$2:$Z$119,$A201,$CX$3,'11-12 Teamsheets'!$C$2:$C$119,BO$1)+CARDS('12-13 Teamsheets'!$H$2:$Z$126,$A201,$CX$3,'12-13 Teamsheets'!$C$2:$C$126,BO$1)+CARDS('13-14 Teamsheets'!$H$2:$Z$132,$A201,$CX$3,'13-14 Teamsheets'!$C$2:$C$132,BO$1)+CARDS('14-15 Teamsheets'!$H$2:$Z$136,$A201,$CX$3,'14-15 Teamsheets'!$C$2:$C$136,BO$1)) &amp; ")"</f>
        <v>0(0)</v>
      </c>
      <c r="BS201" s="82">
        <f>MINS_PLAYED('07-08 Teamsheets'!$H$2:$R$88,$A201,'07-08 Teamsheets'!$C$2:$C$88,BO$1)+MINS_PLAYED('08-09 Teamsheets'!$H$2:$R$92,$A201,'08-09 Teamsheets'!$C$2:$C$92,BO$1)+MINS_PLAYED('09-10 Teamsheets'!$H$2:$R$98,$A201,'09-10 Teamsheets'!$C$2:$C$98,BO$1)+MINS_PLAYED('10-11 Teamsheets'!$H$2:$R$106,$A201,'10-11 Teamsheets'!$C$2:$C$106,BO$1)+MINS_PLAYED('11-12 Teamsheets'!$H$2:$R$119,$A201,'11-12 Teamsheets'!$C$2:$C$119,BO$1)+MINS_PLAYED('12-13 Teamsheets'!$H$2:$R$126,$A201,'12-13 Teamsheets'!$C$2:$C$126,BO$1)+MINS_PLAYED('13-14 Teamsheets'!$H$2:$R$132,$A201,'13-14 Teamsheets'!$C$2:$C$132,BO$1)+MINS_PLAYED('14-15 Teamsheets'!$H$2:$R$136,$A201,'14-15 Teamsheets'!$C$2:$C$136,BO$1)+MINS_AS_SUB('07-08 Teamsheets'!$S$2:$Z$88,$A201,'07-08 Teamsheets'!$C$2:$C$88,BO$1)+MINS_AS_SUB('08-09 Teamsheets'!$S$2:$Z$92,$A201,'08-09 Teamsheets'!$C$2:$C$92,BO$1)+MINS_AS_SUB('09-10 Teamsheets'!$S$2:$Z$98,$A201,'09-10 Teamsheets'!$C$2:$C$98,BO$1)+MINS_AS_SUB('10-11 Teamsheets'!$S$2:$Z$106,$A201,'10-11 Teamsheets'!$C$2:$C$106,BO$1)+MINS_AS_SUB('11-12 Teamsheets'!$S$2:$Z$119,$A201,'11-12 Teamsheets'!$C$2:$C$119,BO$1)+MINS_AS_SUB('12-13 Teamsheets'!$S$2:$Z$126,$A201,'12-13 Teamsheets'!$C$2:$C$126,BO$1)+MINS_AS_SUB('13-14 Teamsheets'!$S$2:$Z$132,$A201,'13-14 Teamsheets'!$C$2:$C$132,BO$1)+MINS_AS_SUB('14-15 Teamsheets'!$S$2:$Z$136,$A201,'14-15 Teamsheets'!$C$2:$C$136,BO$1)</f>
        <v>574</v>
      </c>
      <c r="BT201" s="71">
        <f>APPS('05-06 Teamsheets'!$H$2:$R$71,$A201,'05-06 Teamsheets'!$C$2:$C$71,B$1)+SUBS('05-06 Teamsheets'!$S$2:$W$71,$A201,'05-06 Teamsheets'!$C$2:$C$71,B$1)+APPS('06-07 Teamsheets'!$H$2:$R$83,$A201,'06-07 Teamsheets'!$C$2:$C$83,G$1)+SUBS('06-07 Teamsheets'!$S$2:$Z$83,$A201,'06-07 Teamsheets'!$C$2:$C$83,G$1)+APPS('07-08 Teamsheets'!$H$2:$R$88,$A201,'07-08 Teamsheets'!$C$2:$C$88,L$1)+SUBS('07-08 Teamsheets'!$S$2:$Z$88,$A201,'07-08 Teamsheets'!$C$2:$C$88,L$1)+APPS('08-09 Teamsheets'!$H$2:$R$92,$A201,'08-09 Teamsheets'!$C$2:$C$92,Q$1)+SUBS('08-09 Teamsheets'!$S$2:$Z$92,$A201,'08-09 Teamsheets'!$C$2:$C$92,Q$1)+APPS('09-10 Teamsheets'!$H$2:$R$98,$A201,'09-10 Teamsheets'!$C$2:$C$98,Q$1)+SUBS('09-10 Teamsheets'!$S$2:$Z$98,$A201,'09-10 Teamsheets'!$C$2:$C$98,Q$1)+APPS('10-11 Teamsheets'!$H$2:$R$107,$A201,'10-11 Teamsheets'!$C$2:$C$107,Q$1)+SUBS('10-11 Teamsheets'!$S$2:$Z$107,$A201,'10-11 Teamsheets'!$C$2:$C$107,Q$1)+APPS('11-12 Teamsheets'!$H$2:$R$119,$A201,'11-12 Teamsheets'!$C$2:$C$119,Q$1)+SUBS('11-12 Teamsheets'!$S$2:$Z$119,$A201,'11-12 Teamsheets'!$C$2:$C$119,Q$1)+APPS('12-13 Teamsheets'!$H$2:$R$126,$A201,'12-13 Teamsheets'!$C$2:$C$126,Q$1)+SUBS('12-13 Teamsheets'!$S$2:$Z$126,$A201,'12-13 Teamsheets'!$C$2:$C$126,Q$1)+APPS('13-14 Teamsheets'!$H$2:$R$132,$A201,'13-14 Teamsheets'!$C$2:$C$132,Q$1)+SUBS('13-14 Teamsheets'!$S$2:$Z$132,$A201,'13-14 Teamsheets'!$C$2:$C$132,Q$1)+APPS('14-15 Teamsheets'!$H$2:$R$136,$A201,'14-15 Teamsheets'!$C$2:$C$136,Q$1)+SUBS('14-15 Teamsheets'!$S$2:$Z$136,$A201,'14-15 Teamsheets'!$C$2:$C$136,Q$1)</f>
        <v>167</v>
      </c>
      <c r="BU201" s="132">
        <v>0</v>
      </c>
      <c r="BV201" s="27">
        <f>APPS('07-08 Teamsheets'!$H$2:$R$88,$A201,'07-08 Teamsheets'!$C$2:$C$88,AZ$1)+SUBS('07-08 Teamsheets'!$S$2:$Z$88,$A201,'07-08 Teamsheets'!$C$2:$C$88,AZ$1)+APPS('11-12 Teamsheets'!$H$2:$R$119,$A201,'11-12 Teamsheets'!$C$2:$C$119,AZ$1)+SUBS('11-12 Teamsheets'!$S$2:$Z$119,$A201,'11-12 Teamsheets'!$C$2:$C$119,AZ$1)+APPS('12-13 Teamsheets'!$H$2:$R$126,$A201,'12-13 Teamsheets'!$C$2:$C$126,AZ$1)+SUBS('12-13 Teamsheets'!$S$2:$Z$126,$A201,'12-13 Teamsheets'!$C$2:$C$126,AZ$1)+APPS('13-14 Teamsheets'!$H$2:$R$132,$A201,'13-14 Teamsheets'!$C$2:$C$132,AZ$1)+SUBS('13-14 Teamsheets'!$S$2:$Z$132,$A201,'13-14 Teamsheets'!$C$2:$C$132,AZ$1)+APPS('14-15 Teamsheets'!$H$2:$R$136,$A201,'14-15 Teamsheets'!$C$2:$C$136,AZ$1)+SUBS('14-15 Teamsheets'!$S$2:$Z$136,$A201,'14-15 Teamsheets'!$C$2:$C$136,AZ$1)+APPS('08-09 Teamsheets'!$H$2:$R$92,$A201,'08-09 Teamsheets'!$C$2:$C$92,BE$1)+APPS('09-10 Teamsheets'!$H$2:$R$98,$A201,'09-10 Teamsheets'!$C$2:$C$98,BE$1)+SUBS('08-09 Teamsheets'!$S$2:$Z$92,$A201,'08-09 Teamsheets'!$C$2:$C$92,BE$1)+SUBS('09-10 Teamsheets'!$S$2:$Z$98,$A201,'09-10 Teamsheets'!$C$2:$C$98,BE$1)+APPS('10-11 Teamsheets'!$H$2:$R$107,$A201,'10-11 Teamsheets'!$C$2:$C$107,BE$1)+SUBS('10-11 Teamsheets'!$S$2:$Z$107,$A201,'10-11 Teamsheets'!$C$2:$C$107,BE$1)+APPS('11-12 Teamsheets'!$H$2:$R$119,$A201,'11-12 Teamsheets'!$C$2:$C$119,BE$1)+SUBS('11-12 Teamsheets'!$S$2:$Z$119,$A201,'11-12 Teamsheets'!$C$2:$C$119,BE$1)+APPS('12-13 Teamsheets'!$H$2:$R$126,$A201,'12-13 Teamsheets'!$C$2:$C$126,BE$1)+SUBS('12-13 Teamsheets'!$S$2:$Z$126,$A201,'12-13 Teamsheets'!$C$2:$C$126,BE$1)+APPS('13-14 Teamsheets'!$H$2:$R$132,$A201,'13-14 Teamsheets'!$C$2:$C$132,BE$1)+SUBS('13-14 Teamsheets'!$S$2:$Z$132,$A201,'13-14 Teamsheets'!$C$2:$C$132,BE$1)+APPS('14-15 Teamsheets'!$H$2:$R$136,$A201,'14-15 Teamsheets'!$C$2:$C$136,BE$1)+SUBS('14-15 Teamsheets'!$S$2:$Z$136,$A201,'14-15 Teamsheets'!$C$2:$C$136,BE$1)</f>
        <v>8</v>
      </c>
      <c r="BW201" s="27">
        <f>APPS('07-08 Teamsheets'!$H$2:$R$88,$A201,'07-08 Teamsheets'!$C$2:$C$88,BJ$1)+APPS('08-09 Teamsheets'!$H$2:$R$92,$A201,'08-09 Teamsheets'!$C$2:$C$92,BJ$1)+APPS('09-10 Teamsheets'!$H$2:$R$98,$A201,'09-10 Teamsheets'!$C$2:$C$98,BJ$1)+SUBS('07-08 Teamsheets'!$S$2:$Z$88,$A201,'07-08 Teamsheets'!$C$2:$C$88,BJ$1)+SUBS('08-09 Teamsheets'!$S$2:$Z$92,$A201,'08-09 Teamsheets'!$C$2:$C$92,BJ$1)+SUBS('09-10 Teamsheets'!$S$2:$Z$98,$A201,'09-10 Teamsheets'!$C$2:$C$98,BJ$1)+APPS('10-11 Teamsheets'!$H$2:$R$107,$A201,'10-11 Teamsheets'!$C$2:$C$107,BJ$1)+SUBS('10-11 Teamsheets'!$S$2:$Z$107,$A201,'10-11 Teamsheets'!$C$2:$C$107,BJ$1)+APPS('11-12 Teamsheets'!$H$2:$R$119,$A201,'11-12 Teamsheets'!$C$2:$C$119,BJ$1)+SUBS('11-12 Teamsheets'!$S$2:$Z$111,$A201,'11-12 Teamsheets'!$C$2:$C$119,BJ$1)+APPS('12-13 Teamsheets'!$H$2:$R$126,$A201,'12-13 Teamsheets'!$C$2:$C$126,BJ$1)+SUBS('12-13 Teamsheets'!$S$2:$Z$118,$A201,'12-13 Teamsheets'!$C$2:$C$126,BJ$1)+APPS('13-14 Teamsheets'!$H$2:$R$132,$A201,'13-14 Teamsheets'!$C$2:$C$132,BJ$1)+SUBS('13-14 Teamsheets'!$S$2:$Z$124,$A201,'13-14 Teamsheets'!$C$2:$C$132,BJ$1)+APPS('14-15 Teamsheets'!$H$2:$R$136,$A201,'14-15 Teamsheets'!$C$2:$C$136,BJ$1)+SUBS('14-15 Teamsheets'!$S$2:$Z$128,$A201,'14-15 Teamsheets'!$C$2:$C$136,BJ$1)</f>
        <v>14</v>
      </c>
      <c r="BX201" s="27">
        <f>APPS('07-08 Teamsheets'!$H$2:$R$88,$A201,'07-08 Teamsheets'!$C$2:$C$88,BO$1)+APPS('08-09 Teamsheets'!$H$2:$R$92,$A201,'08-09 Teamsheets'!$C$2:$C$92,BO$1)+APPS('09-10 Teamsheets'!$H$2:$R$98,$A201,'09-10 Teamsheets'!$C$2:$C$98,BO$1)+SUBS('07-08 Teamsheets'!$S$2:$Z$88,$A201,'07-08 Teamsheets'!$C$2:$C$88,BO$1)+SUBS('08-09 Teamsheets'!$S$2:$Z$92,$A201,'08-09 Teamsheets'!$C$2:$C$92,BO$1)+SUBS('09-10 Teamsheets'!$S$2:$Z$98,$A201,'09-10 Teamsheets'!$C$2:$C$98,BO$1)+APPS('10-11 Teamsheets'!$H$2:$R$107,$A201,'10-11 Teamsheets'!$C$2:$C$107,BO$1)+SUBS('10-11 Teamsheets'!$S$2:$Z$107,$A201,'10-11 Teamsheets'!$C$2:$C$107,BO$1)+APPS('11-12 Teamsheets'!$H$2:$R$119,$A201,'11-12 Teamsheets'!$C$2:$C$119,BO$1)+SUBS('11-12 Teamsheets'!$S$2:$Z$119,$A201,'11-12 Teamsheets'!$C$2:$C$119,BO$1)+APPS('12-13 Teamsheets'!$H$2:$R$126,$A201,'12-13 Teamsheets'!$C$2:$C$126,BO$1)+SUBS('12-13 Teamsheets'!$S$2:$Z$126,$A201,'12-13 Teamsheets'!$C$2:$C$126,BO$1)+APPS('13-14 Teamsheets'!$H$2:$R$132,$A201,'13-14 Teamsheets'!$C$2:$C$132,BO$1)+SUBS('13-14 Teamsheets'!$S$2:$Z$132,$A201,'13-14 Teamsheets'!$C$2:$C$132,BO$1)+APPS('14-15 Teamsheets'!$H$2:$R$136,$A201,'14-15 Teamsheets'!$C$2:$C$136,BO$1)+SUBS('14-15 Teamsheets'!$S$2:$Z$136,$A201,'14-15 Teamsheets'!$C$2:$C$136,BO$1)</f>
        <v>9</v>
      </c>
      <c r="BY201" s="28">
        <f t="shared" si="55"/>
        <v>31</v>
      </c>
      <c r="BZ201" s="27" t="str">
        <f>(APPS('05-06 Teamsheets'!$H$2:$R$71,$A201) + APPS('06-07 Teamsheets'!$H$2:$R$83,$A201) +APPS('07-08 Teamsheets'!$H$2:$R$88,$A201) + APPS('08-09 Teamsheets'!$H$2:$R$92,$A201)+APPS('09-10 Teamsheets'!$H$2:$R$98,$A201)+APPS('10-11 Teamsheets'!$H$2:$R$107,$A201)+APPS('11-12 Teamsheets'!$H$2:$R$119,$A201)+APPS('12-13 Teamsheets'!$H$2:$R$126,$A201)+APPS('13-14 Teamsheets'!$H$2:$R$132,$A201)+APPS('14-15 Teamsheets'!$H$2:$R$136,$A201)) &amp; "(" &amp; (SUBS('05-06 Teamsheets'!$S$2:$W$71,$A201)+SUBS('06-07 Teamsheets'!$S$2:$Z$83,$A201)+SUBS('07-08 Teamsheets'!$S$2:$Z$88,$A201) +SUBS('08-09 Teamsheets'!$S$2:$Z$92,$A201)+SUBS('09-10 Teamsheets'!$S$2:$Z$98,$A201)+SUBS('10-11 Teamsheets'!$S$2:$Z$107,$A201)+SUBS('11-12 Teamsheets'!$S$2:$Z$119,$A201)+SUBS('12-13 Teamsheets'!$S$2:$Z$126,$A201)+SUBS('13-14 Teamsheets'!$S$2:$Z$132,$A201)+SUBS('14-15 Teamsheets'!$S$2:$Z$136,$A201)) &amp; ")"</f>
        <v>178(20)</v>
      </c>
      <c r="CA201" s="28">
        <f t="shared" si="56"/>
        <v>198</v>
      </c>
      <c r="CB201" s="71">
        <f>GOALS('05-06 Teamsheets'!$H$2:$W$71,$A201,'05-06 Teamsheets'!$C$2:$C$71,B$1)+GOALS('06-07 Teamsheets'!$H$2:$Z$83,$A201,'06-07 Teamsheets'!$C$2:$C$83,G$1)+GOALS('07-08 Teamsheets'!$H$2:$Z$88,$A201,'07-08 Teamsheets'!$C$2:$C$88,L$1)+GOALS('08-09 Teamsheets'!$H$2:$Z$92,$A201,'08-09 Teamsheets'!$C$2:$C$92,Q$1)+GOALS('09-10 Teamsheets'!$H$2:$Z$98,$A201,'09-10 Teamsheets'!$C$2:$C$98,Q$1)+GOALS('10-11 Teamsheets'!$H$2:$Z$107,$A201,'10-11 Teamsheets'!$C$2:$C$107,Q$1)+GOALS('11-12 Teamsheets'!$H$2:$Z$119,$A201,'11-12 Teamsheets'!$C$2:$C$119,Q$1)+GOALS('12-13 Teamsheets'!$H$2:$Z$126,$A201,'12-13 Teamsheets'!$C$2:$C$126,Q$1)+GOALS('13-14 Teamsheets'!$H$2:$Z$132,$A201,'13-14 Teamsheets'!$C$2:$C$132,Q$1)+GOALS('14-15 Teamsheets'!$H$2:$Z$136,$A201,'14-15 Teamsheets'!$C$2:$C$136,Q$1)</f>
        <v>66</v>
      </c>
      <c r="CC201" s="27">
        <f>GOALS('05-06 Teamsheets'!$H$2:$W$71,$A201,'05-06 Teamsheets'!$C$2:$C$71,V$1)+GOALS('05-06 Teamsheets'!$H$2:$W$71,$A201,'05-06 Teamsheets'!$C$2:$C$71,AA$1)+GOALS('06-07 Teamsheets'!$H$2:$Z$83,$A201,'06-07 Teamsheets'!$C$2:$C$83,AF$1)+GOALS('06-07 Teamsheets'!$H$2:$Z$83,$A201,'06-07 Teamsheets'!$C$2:$C$83,AK$1)+GOALS('07-08 Teamsheets'!$H$2:$Z$88,$A201,'07-08 Teamsheets'!$C$2:$C$88,AP$1)+GOALS('07-08 Teamsheets'!$H$2:$Z$88,$A201,'07-08 Teamsheets'!$C$2:$C$88,AU$1)+GOALS('07-08 Teamsheets'!$H$2:$Z$88,$A201,'07-08 Teamsheets'!$C$2:$C$88,AZ$1)+GOALS('11-12 Teamsheets'!$H$2:$Z$119,$A201,'11-12 Teamsheets'!$C$2:$C$119,AZ$1)+GOALS('12-13 Teamsheets'!$H$2:$Z$120,$A201,'12-13 Teamsheets'!$C$2:$C$120,AZ$1)+GOALS('13-14 Teamsheets'!$H$2:$Z$126,$A201,'13-14 Teamsheets'!$C$2:$C$126,AZ$1)+GOALS('14-15 Teamsheets'!$H$2:$Z$130,$A201,'14-15 Teamsheets'!$C$2:$C$130,AZ$1)+GOALS('08-09 Teamsheets'!$H$2:$Z$92,$A201,'08-09 Teamsheets'!$C$2:$C$92,BE$1)+GOALS('09-10 Teamsheets'!$H$2:$Z$98,$A201,'09-10 Teamsheets'!$C$2:$C$98,BE$1)+GOALS('10-11 Teamsheets'!$H$2:$Z$107,$A201,'10-11 Teamsheets'!$C$2:$C$107,BE$1)+GOALS('11-12 Teamsheets'!$H$2:$Z$119,$A201,'11-12 Teamsheets'!$C$2:$C$119,BE$1)+GOALS('12-13 Teamsheets'!$H$2:$Z$126,$A201,'12-13 Teamsheets'!$C$2:$C$126,BE$1)+GOALS('13-14 Teamsheets'!$H$2:$Z$132,$A201,'13-14 Teamsheets'!$C$2:$C$132,BE$1)+GOALS('14-15 Teamsheets'!$H$2:$Z$136,$A201,'14-15 Teamsheets'!$C$2:$C$136,BE$1)</f>
        <v>0</v>
      </c>
      <c r="CD201" s="27">
        <f>GOALS('07-08 Teamsheets'!$H$2:$Z$88,$A201,'07-08 Teamsheets'!$C$2:$C$88,BJ$1)
+GOALS('08-09 Teamsheets'!$H$2:$Z$92,$A201,'08-09 Teamsheets'!$C$2:$C$92,BJ$1)
+GOALS('09-10 Teamsheets'!$H$2:$Z$98,$A201,'09-10 Teamsheets'!$C$2:$C$98,BJ$1)
+GOALS('10-11 Teamsheets'!$H$2:$Z$107,$A201,'10-11 Teamsheets'!$C$2:$C$107,BJ$1)
+GOALS('11-12 Teamsheets'!$H$2:$Z$119,$A201,'11-12 Teamsheets'!$C$2:$C$119,BJ$1)
+GOALS('12-13 Teamsheets'!$H$2:$Z$124,$A201,'12-13 Teamsheets'!$C$2:$C$124,BJ$1)+GOALS('13-14 Teamsheets'!$H$2:$Z$130,$A201,'13-14 Teamsheets'!$C$2:$C$130,BJ$1)+GOALS('14-15 Teamsheets'!$H$2:$Z$134,$A201,'14-15 Teamsheets'!$C$2:$C$134,BJ$1)
+GOALS('07-08 Teamsheets'!$H$2:$Z$88,$A201,'07-08 Teamsheets'!$C$2:$C$88,BO$1)
+GOALS('08-09 Teamsheets'!$H$2:$Z$92,$A201,'08-09 Teamsheets'!$C$2:$C$92,BO$1)
+GOALS('09-10 Teamsheets'!$H$2:$Z$98,$A201,'09-10 Teamsheets'!$C$2:$C$98,BO$1)
+GOALS('10-11 Teamsheets'!$H$2:$Z$107,$A201,'10-11 Teamsheets'!$C$2:$C$107,BO$1)
+GOALS('11-12 Teamsheets'!$H$2:$Z$119,$A201,'11-12 Teamsheets'!$C$2:$C$119,BO$1)
+GOALS('12-13 Teamsheets'!$H$2:$Z$126,$A201,'12-13 Teamsheets'!$C$2:$C$126,BO$1)+GOALS('13-14 Teamsheets'!$H$2:$Z$132,$A201,'13-14 Teamsheets'!$C$2:$C$132,BO$1)+GOALS('14-15 Teamsheets'!$H$2:$Z$136,$A201,'14-15 Teamsheets'!$C$2:$C$136,BO$1)</f>
        <v>4</v>
      </c>
      <c r="CE201" s="28">
        <f t="shared" si="57"/>
        <v>4</v>
      </c>
      <c r="CF201" s="27" t="str">
        <f>(GOALS('05-06 Teamsheets'!$H$2:$R$71,$A201) +GOALS('06-07 Teamsheets'!$H$2:$R$83,$A201) +  GOALS('07-08 Teamsheets'!$H$2:$R$88,$A201) + GOALS('08-09 Teamsheets'!$H$2:$R$92,$A201)+GOALS('09-10 Teamsheets'!$H$2:$R$98,$A201)+GOALS('10-11 Teamsheets'!$H$2:$R$107,$A201)+GOALS('11-12 Teamsheets'!$H$2:$R$119,$A201)+GOALS('12-13 Teamsheets'!$H$2:$R$126,$A201)+GOALS('13-14 Teamsheets'!$H$2:$R$132,$A201)+GOALS('14-15 Teamsheets'!$H$2:$R$136,$A201)) &amp; "(" &amp; (GOALS('05-06 Teamsheets'!$S$2:$W$71,$A201)+GOALS('06-07 Teamsheets'!$S$2:$Z$83,$A201)+GOALS('07-08 Teamsheets'!$S$2:$Z$88,$A201)+GOALS('08-09 Teamsheets'!$S$2:$Z$92,$A201)+GOALS('09-10 Teamsheets'!$S$2:$Z$98,$A201)+GOALS('10-11 Teamsheets'!$S$2:$Z$107,$A201)+GOALS('11-12 Teamsheets'!$S$2:$Z$119,$A201)+GOALS('12-13 Teamsheets'!$S$2:$Z$126,$A201)+GOALS('13-14 Teamsheets'!$S$2:$Z$132,$A201)+GOALS('14-15 Teamsheets'!$S$2:$Z$136,$A201)) &amp; ")"</f>
        <v>70(0)</v>
      </c>
      <c r="CG201" s="28">
        <f t="shared" si="58"/>
        <v>70</v>
      </c>
      <c r="CH201" s="71">
        <f t="shared" si="60"/>
        <v>0</v>
      </c>
      <c r="CI201" s="83">
        <f t="shared" si="61"/>
        <v>0</v>
      </c>
      <c r="CJ201" s="77">
        <f t="shared" si="62"/>
        <v>0</v>
      </c>
      <c r="CK201" s="74" t="str">
        <f>(CARDS('05-06 Teamsheets'!$H$2:$W$71,$A201,$CX$2)+CARDS('06-07 Teamsheets'!$H$2:$Z$83,$A201,$CX$2)+CARDS('07-08 Teamsheets'!$H$2:$Z$88,$A201,$CX$2)+CARDS('08-09 Teamsheets'!$H$2:$Z$92,$A201,$CX$2)+CARDS('09-10 Teamsheets'!$H$2:$Z$98,$A201,$CX$2)+CARDS('10-11 Teamsheets'!$H$2:$Z$107,$A201,$CX$2)+CARDS('11-12 Teamsheets'!$H$2:$Z$119,$A201,$CX$2)+CARDS('12-13 Teamsheets'!$H$2:$Z$126,$A201,$CX$2)+CARDS('13-14 Teamsheets'!$H$2:$Z$130,$A201,$CX$2)) &amp; "(" &amp; (CARDS('05-06 Teamsheets'!$H$2:$W$71,$A201,$CX$3)+CARDS('06-07 Teamsheets'!$H$2:$Z$83,$A201,$CX$3)+CARDS('07-08 Teamsheets'!$H$2:$Z$88,$A201,$CX$3)+CARDS('08-09 Teamsheets'!$H$2:$Z$92,$A201,$CX$3)+CARDS('09-10 Teamsheets'!$H$2:$Z$98,$A201,$CX$3)+CARDS('10-11 Teamsheets'!$H$2:$Z$107,$A201,$CX$3)+CARDS('11-12 Teamsheets'!$H$2:$Z$119,$A201,$CX$3)+CARDS('13-14 Teamsheets'!$H$2:$Z$130,$A201,$CX$3)) &amp; ")"</f>
        <v>3(1)</v>
      </c>
      <c r="CL201" s="28">
        <f>SUM(F201,K201,P201,U201)</f>
        <v>13559</v>
      </c>
      <c r="CM201" s="28">
        <f>SUM(Z201,AE201,AJ201,AO201,AT201,BI201,AY201,BN201,BS201,BD201)</f>
        <v>1880</v>
      </c>
      <c r="CN201" s="77">
        <f>SUM(CL201:CM201)</f>
        <v>15439</v>
      </c>
      <c r="CO201" s="28">
        <f>IF(AND(CN201&lt;&gt;0, CA201&lt;&gt;0),CN201/CA201,0)</f>
        <v>77.974747474747474</v>
      </c>
      <c r="CP201" s="28">
        <f>IF(CG201&lt;&gt;0,CG201/CA201,0)</f>
        <v>0.35353535353535354</v>
      </c>
      <c r="CQ201" s="77">
        <f>IF(CG201&lt;&gt;0,CN201/CG201,0)</f>
        <v>220.55714285714285</v>
      </c>
      <c r="CS201" s="71">
        <f t="shared" si="66"/>
        <v>7</v>
      </c>
      <c r="CT201" s="83">
        <f t="shared" si="67"/>
        <v>6</v>
      </c>
      <c r="CU201" s="77">
        <f t="shared" si="68"/>
        <v>3</v>
      </c>
    </row>
    <row r="202" spans="1:102" x14ac:dyDescent="0.2">
      <c r="A202" s="112" t="s">
        <v>3396</v>
      </c>
      <c r="B202" s="27" t="s">
        <v>1635</v>
      </c>
      <c r="C202" s="27" t="s">
        <v>1635</v>
      </c>
      <c r="D202" s="27">
        <v>0</v>
      </c>
      <c r="E202" s="27" t="s">
        <v>1635</v>
      </c>
      <c r="F202" s="82">
        <v>0</v>
      </c>
      <c r="G202" s="27" t="s">
        <v>1635</v>
      </c>
      <c r="H202" s="27" t="s">
        <v>1635</v>
      </c>
      <c r="I202" s="27">
        <v>0</v>
      </c>
      <c r="J202" s="27" t="s">
        <v>1635</v>
      </c>
      <c r="K202" s="82">
        <v>0</v>
      </c>
      <c r="L202" s="27" t="s">
        <v>1635</v>
      </c>
      <c r="M202" s="27" t="s">
        <v>1635</v>
      </c>
      <c r="N202" s="27">
        <v>0</v>
      </c>
      <c r="O202" s="27" t="s">
        <v>1635</v>
      </c>
      <c r="P202" s="82">
        <v>0</v>
      </c>
      <c r="Q202" s="27" t="str">
        <f>(APPS('08-09 Teamsheets'!$H$2:$R$92,$A202,'08-09 Teamsheets'!$C$2:$C$92,Q$1)+APPS('09-10 Teamsheets'!$H$2:$R$98,$A202,'09-10 Teamsheets'!$C$2:$C$98,Q$1)+APPS('10-11 Teamsheets'!$H$2:$R$107,$A202,'10-11 Teamsheets'!$C$2:$C$107,Q$1)+APPS('11-12 Teamsheets'!$H$2:$R$119,$A202,'11-12 Teamsheets'!$C$2:$C$119,Q$1)+APPS('12-13 Teamsheets'!$H$2:$R$126,$A202,'12-13 Teamsheets'!$C$2:$C$126,Q$1)+APPS('13-14 Teamsheets'!$H$2:$R$132,$A202,'13-14 Teamsheets'!$C$2:$C$132,Q$1)+APPS('14-15 Teamsheets'!$H$2:$R$136,$A202,'14-15 Teamsheets'!$C$2:$C$136,Q$1)) &amp; "(" &amp; (SUBS('08-09 Teamsheets'!$S$2:$Z$92,$A202,'08-09 Teamsheets'!$C$2:$C$92,Q$1)+SUBS('09-10 Teamsheets'!$S$2:$Z$98,$A202,'09-10 Teamsheets'!$C$2:$C$98,Q$1)+SUBS('10-11 Teamsheets'!$S$2:$Z$107,$A202,'10-11 Teamsheets'!$C$2:$C$107,Q$1)+SUBS('11-12 Teamsheets'!$S$2:$Z$119,$A202,'11-12 Teamsheets'!$C$2:$C$119,Q$1)+SUBS('12-13 Teamsheets'!$S$2:$Z$126,$A202,'12-13 Teamsheets'!$C$2:$C$126,Q$1)+SUBS('13-14 Teamsheets'!$S$2:$Z$132,$A202,'13-14 Teamsheets'!$C$2:$C$132,Q$1)+SUBS('14-15 Teamsheets'!$S$2:$Z$136,$A202,'14-15 Teamsheets'!$C$2:$C$136,Q$1)) &amp; ")"</f>
        <v>13(3)</v>
      </c>
      <c r="R202" s="27" t="str">
        <f>(GOALS('08-09 Teamsheets'!$H$2:$R$92,$A202,'08-09 Teamsheets'!$C$2:$C$92,Q$1)+GOALS('09-10 Teamsheets'!$H$2:$R$98,$A202,'09-10 Teamsheets'!$C$2:$C$98,Q$1)+GOALS('10-11 Teamsheets'!$H$2:$R$107,$A202,'10-11 Teamsheets'!$C$2:$C$107,Q$1)+GOALS('11-12 Teamsheets'!$H$2:$R$119,$A202,'11-12 Teamsheets'!$C$2:$C$119,Q$1)+GOALS('12-13 Teamsheets'!$H$2:$R$126,$A202,'12-13 Teamsheets'!$C$2:$C$126,Q$1)+GOALS('13-14 Teamsheets'!$H$2:$R$132,$A202,'13-14 Teamsheets'!$C$2:$C$132,Q$1)+GOALS('14-15 Teamsheets'!$H$2:$R$136,$A202,'14-15 Teamsheets'!$C$2:$C$136,Q$1)) &amp; "(" &amp; (GOALS('08-09 Teamsheets'!$S$2:$Z$92,$A202,'08-09 Teamsheets'!$C$2:$C$92,Q$1)+GOALS('09-10 Teamsheets'!$S$2:$Z$98,$A202,'09-10 Teamsheets'!$C$2:$C$98,Q$1)+GOALS('10-11 Teamsheets'!$S$2:$Z$107,$A202,'10-11 Teamsheets'!$C$2:$C$107,Q$1)+GOALS('11-12 Teamsheets'!$S$2:$Z$119,$A202,'11-12 Teamsheets'!$C$2:$C$119,Q$1)+GOALS('12-13 Teamsheets'!$S$2:$Z$126,$A202,'12-13 Teamsheets'!$C$2:$C$126,Q$1)+GOALS('13-14 Teamsheets'!$S$2:$Z$132,$A202,'13-14 Teamsheets'!$C$2:$C$132,Q$1)+GOALS('14-15 Teamsheets'!$S$2:$Z$136,$A202,'14-15 Teamsheets'!$C$2:$C$136,Q$1)) &amp; ")"</f>
        <v>0(0)</v>
      </c>
      <c r="S202" s="27">
        <f>Clean_sheet('08-09 Teamsheets'!$C$2:$H$92,$A202,Q$1)+Clean_sheet('09-10 Teamsheets'!$C$2:$H$98,$A202,Q$1)+Clean_sheet('10-11 Teamsheets'!$C$2:$H$107,$A202,Q$1)+Clean_sheet('11-12 Teamsheets'!$C$2:$H$119,$A202,Q$1)+Clean_sheet('12-13 Teamsheets'!$C$2:$H$126,$A202,Q$1)+Clean_sheet('13-14 Teamsheets'!$C$2:$H$132,$A202,Q$1)+Clean_sheet('14-15 Teamsheets'!$C$2:$H$136,$A202,Q$1)</f>
        <v>0</v>
      </c>
      <c r="T202" s="27" t="str">
        <f>(CARDS('08-09 Teamsheets'!$H$2:$Z$92,$A202,$CX$2,'08-09 Teamsheets'!$C$2:$C$92,Q$1)+CARDS('09-10 Teamsheets'!$H$2:$Z$98,$A202,$CX$2,'09-10 Teamsheets'!$C$2:$C$98,Q$1)+CARDS('10-11 Teamsheets'!$H$2:$Z$107,$A202,$CX$2,'10-11 Teamsheets'!$C$2:$C$107,Q$1)+CARDS('11-12 Teamsheets'!$H$2:$Z$119,$A202,$CX$2,'11-12 Teamsheets'!$C$2:$C$119,Q$1)+CARDS('12-13 Teamsheets'!$H$2:$Z$126,$A202,$CX$2,'12-13 Teamsheets'!$C$2:$C$126,Q$1)+CARDS('13-14 Teamsheets'!$H$2:$Z$132,$A202,$CX$2,'13-14 Teamsheets'!$C$2:$C$132,Q$1)+CARDS('14-15 Teamsheets'!$H$2:$Z$136,$A202,$CX$2,'14-15 Teamsheets'!$C$2:$C$136,Q$1)) &amp; "(" &amp; (CARDS('08-09 Teamsheets'!$H$2:$Z$92,$A202,$CX$3,'08-09 Teamsheets'!$C$2:$C$92,Q$1)+CARDS('09-10 Teamsheets'!$H$2:$Z$98,$A202,$CX$3,'09-10 Teamsheets'!$C$2:$C$98,Q$1)+CARDS('10-11 Teamsheets'!$H$2:$Z$107,$A202,$CX$3,'10-11 Teamsheets'!$C$2:$C$107,Q$1)+CARDS('11-12 Teamsheets'!$H$2:$Z$119,$A202,$CX$3,'11-12 Teamsheets'!$C$2:$C$119,Q$1)+CARDS('12-13 Teamsheets'!$H$2:$Z$126,$A202,$CX$3,'12-13 Teamsheets'!$C$2:$C$126,Q$1)+CARDS('13-14 Teamsheets'!$H$2:$Z$132,$A202,$CX$3,'13-14 Teamsheets'!$C$2:$C$132,Q$1)+CARDS('14-15 Teamsheets'!$H$2:$Z$136,$A202,$CX$3,'14-15 Teamsheets'!$C$2:$C$136,Q$1)) &amp; ")"</f>
        <v>1(1)</v>
      </c>
      <c r="U202" s="82">
        <f>MINS_PLAYED('08-09 Teamsheets'!$H$2:$R$92,$A202,'08-09 Teamsheets'!$C$2:$C$92,Q$1)+MINS_PLAYED('09-10 Teamsheets'!$H$2:$R$98,$A202,'09-10 Teamsheets'!$C$2:$C$98,Q$1)+ MINS_AS_SUB('08-09 Teamsheets'!$S$2:$Z$92,$A202,'08-09 Teamsheets'!$C$2:$C$92,Q$1)+ MINS_AS_SUB('09-10 Teamsheets'!$S$2:$Z$98,$A202,'09-10 Teamsheets'!$C$2:$C$98,Q$1)+MINS_PLAYED('10-11 Teamsheets'!$H$2:$R$107,$A202,'10-11 Teamsheets'!$C$2:$C$107,Q$1)+MINS_AS_SUB('10-11 Teamsheets'!$S$2:$Z$107,$A202,'10-11 Teamsheets'!$C$2:$C$107,Q$1)+MINS_PLAYED('11-12 Teamsheets'!$H$2:$R$119,$A202,'11-12 Teamsheets'!$C$2:$C$119,Q$1)+MINS_AS_SUB('11-12 Teamsheets'!$S$2:$Z$119,$A202,'11-12 Teamsheets'!$C$2:$C$119,Q$1)+MINS_PLAYED('12-13 Teamsheets'!$H$2:$R$126,$A202,'12-13 Teamsheets'!$C$2:$C$126,Q$1)+MINS_AS_SUB('12-13 Teamsheets'!$S$2:$Z$126,$A202,'12-13 Teamsheets'!$C$2:$C$126,Q$1)+MINS_PLAYED('13-14 Teamsheets'!$H$2:$R$132,$A202,'13-14 Teamsheets'!$C$2:$C$132,Q$1)+MINS_AS_SUB('13-14 Teamsheets'!$S$2:$Z$132,$A202,'13-14 Teamsheets'!$C$2:$C$132,Q$1)+MINS_PLAYED('14-15 Teamsheets'!$H$2:$R$136,$A202,'14-15 Teamsheets'!$C$2:$C$136,Q$1)+MINS_AS_SUB('14-15 Teamsheets'!$S$2:$Z$136,$A202,'14-15 Teamsheets'!$C$2:$C$136,Q$1)</f>
        <v>1125</v>
      </c>
      <c r="V202" s="27" t="s">
        <v>1635</v>
      </c>
      <c r="W202" s="27" t="s">
        <v>1635</v>
      </c>
      <c r="X202" s="27">
        <v>0</v>
      </c>
      <c r="Y202" s="27" t="s">
        <v>1635</v>
      </c>
      <c r="Z202" s="82">
        <v>0</v>
      </c>
      <c r="AA202" s="27" t="s">
        <v>1635</v>
      </c>
      <c r="AB202" s="27" t="s">
        <v>1635</v>
      </c>
      <c r="AC202" s="27">
        <v>0</v>
      </c>
      <c r="AD202" s="27" t="s">
        <v>1635</v>
      </c>
      <c r="AE202" s="82">
        <v>0</v>
      </c>
      <c r="AF202" s="27" t="s">
        <v>1635</v>
      </c>
      <c r="AG202" s="27" t="s">
        <v>1635</v>
      </c>
      <c r="AH202" s="27">
        <v>0</v>
      </c>
      <c r="AI202" s="27" t="s">
        <v>1635</v>
      </c>
      <c r="AJ202" s="82">
        <v>0</v>
      </c>
      <c r="AK202" s="27" t="s">
        <v>1635</v>
      </c>
      <c r="AL202" s="27" t="s">
        <v>1635</v>
      </c>
      <c r="AM202" s="27">
        <v>0</v>
      </c>
      <c r="AN202" s="27" t="s">
        <v>1635</v>
      </c>
      <c r="AO202" s="82">
        <v>0</v>
      </c>
      <c r="AP202" s="27" t="s">
        <v>1635</v>
      </c>
      <c r="AQ202" s="27" t="s">
        <v>1635</v>
      </c>
      <c r="AR202" s="27">
        <v>0</v>
      </c>
      <c r="AS202" s="27" t="s">
        <v>1635</v>
      </c>
      <c r="AT202" s="82">
        <v>0</v>
      </c>
      <c r="AU202" s="27" t="s">
        <v>1635</v>
      </c>
      <c r="AV202" s="27" t="s">
        <v>1635</v>
      </c>
      <c r="AW202" s="27">
        <v>0</v>
      </c>
      <c r="AX202" s="27" t="s">
        <v>1635</v>
      </c>
      <c r="AY202" s="82">
        <v>0</v>
      </c>
      <c r="AZ202" s="27" t="str">
        <f>(APPS('07-08 Teamsheets'!$H$2:$R$88,$A202,'07-08 Teamsheets'!$C$2:$C$88,AZ$1)+APPS('11-12 Teamsheets'!$H$2:$R$119,$A202,'11-12 Teamsheets'!$C$2:$C$119,AZ$1)+APPS('12-13 Teamsheets'!$H$2:$R$126,$A202,'12-13 Teamsheets'!$C$2:$C$126,AZ$1)+APPS('13-14 Teamsheets'!$H$2:$R$132,$A202,'13-14 Teamsheets'!$C$2:$C$132,AZ$1)+APPS('14-15 Teamsheets'!$H$2:$R$136,$A202,'14-15 Teamsheets'!$C$2:$C$136,AZ$1)) &amp; "(" &amp; (SUBS('07-08 Teamsheets'!$S$2:$Z$88,$A202,'07-08 Teamsheets'!$C$2:$C$88,AZ$1)+SUBS('11-12 Teamsheets'!$S$2:$Z$119,$A202,'11-12 Teamsheets'!$C$2:$C$119,AZ$1)+SUBS('12-13 Teamsheets'!$S$2:$Z$126,$A202,'12-13 Teamsheets'!$C$2:$C$126,AZ$1)+SUBS('13-14 Teamsheets'!$S$2:$Z$132,$A202,'13-14 Teamsheets'!$C$2:$C$132,AZ$1)+SUBS('14-15 Teamsheets'!$S$2:$Z$136,$A202,'14-15 Teamsheets'!$C$2:$C$136,AZ$1)) &amp; ")"</f>
        <v>0(0)</v>
      </c>
      <c r="BA202" s="27" t="str">
        <f>(GOALS('07-08 Teamsheets'!$H$2:$R$88,$A202,'07-08 Teamsheets'!$C$2:$C$88,AZ$1)+GOALS('11-12 Teamsheets'!$H$2:$R$119,$A202,'11-12 Teamsheets'!$C$2:$C$119,AZ$1)+GOALS('12-13 Teamsheets'!$H$2:$R$126,$A202,'12-13 Teamsheets'!$C$2:$C$126,AZ$1)+GOALS('13-14 Teamsheets'!$H$2:$R$132,$A202,'13-14 Teamsheets'!$C$2:$C$132,AZ$1)+GOALS('14-15 Teamsheets'!$H$2:$R$136,$A202,'14-15 Teamsheets'!$C$2:$C$136,AZ$1)) &amp; "(" &amp; (GOALS('07-08 Teamsheets'!$S$2:$Z$88,$A202,'07-08 Teamsheets'!$C$2:$C$88,AZ$1)+GOALS('11-12 Teamsheets'!$S$2:$Z$119,$A202,'11-12 Teamsheets'!$C$2:$C$119,AZ$1)+GOALS('12-13 Teamsheets'!$S$2:$Z$126,$A202,'12-13 Teamsheets'!$C$2:$C$126,AZ$1)+GOALS('13-14 Teamsheets'!$S$2:$Z$132,$A202,'13-14 Teamsheets'!$C$2:$C$132,AZ$1)+GOALS('14-15 Teamsheets'!$S$2:$Z$136,$A202,'14-15 Teamsheets'!$C$2:$C$136,AZ$1)) &amp; ")"</f>
        <v>0(0)</v>
      </c>
      <c r="BB202" s="27">
        <f>Clean_sheet('07-08 Teamsheets'!$C$2:$H$92,$A202,AZ$1)+Clean_sheet('11-12 Teamsheets'!$C$2:$H$119,$A202,AZ$1)+Clean_sheet('12-13 Teamsheets'!$C$2:$H$126,$A202,AZ$1)+Clean_sheet('13-14 Teamsheets'!$C$2:$H$132,$A202,AZ$1)+Clean_sheet('14-15 Teamsheets'!$C$2:$H$136,$A202,AZ$1)</f>
        <v>0</v>
      </c>
      <c r="BC202" s="27" t="str">
        <f>(CARDS('07-08 Teamsheets'!$H$2:$Z$88,$A202,$CX$2,'07-08 Teamsheets'!$C$2:$C$88,AZ$1)+CARDS('11-12 Teamsheets'!$H$2:$Z$119,$A202,$CX$2,'11-12 Teamsheets'!$C$2:$C$119,AZ$1)+CARDS('12-13 Teamsheets'!$H$2:$Z$126,$A202,$CX$2,'12-13 Teamsheets'!$C$2:$C$126,AZ$1)+CARDS('13-14 Teamsheets'!$H$2:$Z$132,$A202,$CX$2,'13-14 Teamsheets'!$C$2:$C$132,AZ$1)+CARDS('14-15 Teamsheets'!$H$2:$Z$136,$A202,$CX$2,'14-15 Teamsheets'!$C$2:$C$136,AZ$1)) &amp; "(" &amp; (CARDS('07-08 Teamsheets'!$H$2:$Z$88,$A202,$CX$3,'07-08 Teamsheets'!$C$2:$C$88,AZ$1)+CARDS('11-12 Teamsheets'!$H$2:$Z$119,$A202,$CX$3,'11-12 Teamsheets'!$C$2:$C$119,AZ$1)+CARDS('12-13 Teamsheets'!$H$2:$Z$126,$A202,$CX$3,'12-13 Teamsheets'!$C$2:$C$126,AZ$1)+CARDS('13-14 Teamsheets'!$H$2:$Z$132,$A202,$CX$3,'13-14 Teamsheets'!$C$2:$C$132,AZ$1)+CARDS('14-15 Teamsheets'!$H$2:$Z$136,$A202,$CX$3,'14-15 Teamsheets'!$C$2:$C$136,AZ$1)) &amp; ")"</f>
        <v>0(0)</v>
      </c>
      <c r="BD202" s="82">
        <f>MINS_PLAYED('07-08 Teamsheets'!$H$2:$R$88,$A202,'07-08 Teamsheets'!$C$2:$C$88,AZ$1)+MINS_PLAYED('11-12 Teamsheets'!$H$2:$R$119,$A202,'11-12 Teamsheets'!$C$2:$C$119,AZ$1)+MINS_PLAYED('12-13 Teamsheets'!$H$2:$R$126,$A202,'12-13 Teamsheets'!$C$2:$C$126,AZ$1)+MINS_PLAYED('13-14 Teamsheets'!$H$2:$R$132,$A202,'13-14 Teamsheets'!$C$2:$C$132,AZ$1)+MINS_PLAYED('14-15 Teamsheets'!$H$2:$R$136,$A202,'14-15 Teamsheets'!$C$2:$C$136,AZ$1)+MINS_AS_SUB('07-08 Teamsheets'!$S$2:$Z$88,$A202,'07-08 Teamsheets'!$C$2:$C$88,AZ$1)+MINS_AS_SUB('11-12 Teamsheets'!$S$2:$Z$119,$A202,'11-12 Teamsheets'!$C$2:$C$119,AZ$1)+MINS_AS_SUB('12-13 Teamsheets'!$S$2:$Z$126,$A202,'12-13 Teamsheets'!$C$2:$C$126,AZ$1)+MINS_AS_SUB('13-14 Teamsheets'!$S$2:$Z$132,$A202,'13-14 Teamsheets'!$C$2:$C$132,AZ$1)+MINS_AS_SUB('14-15 Teamsheets'!$S$2:$Z$136,$A202,'14-15 Teamsheets'!$C$2:$C$136,AZ$1)</f>
        <v>0</v>
      </c>
      <c r="BE202" s="27" t="str">
        <f>(APPS('08-09 Teamsheets'!$H$2:$R$92,$A202,'08-09 Teamsheets'!$C$2:$C$92,BE$1)+APPS('09-10 Teamsheets'!$H$2:$R$98,$A202,'09-10 Teamsheets'!$C$2:$C$98,BE$1)+APPS('10-11 Teamsheets'!$H$2:$R$107,$A202,'10-11 Teamsheets'!$C$2:$C$107,BE$1)+APPS('11-12 Teamsheets'!$H$2:$R$119,$A202,'11-12 Teamsheets'!$C$2:$C$119,BE$1)+APPS('12-13 Teamsheets'!$H$2:$R$126,$A202,'12-13 Teamsheets'!$C$2:$C$126,BE$1)+APPS('13-14 Teamsheets'!$H$2:$R$132,$A202,'13-14 Teamsheets'!$C$2:$C$132,BE$1)+APPS('14-15 Teamsheets'!$H$2:$R$136,$A202,'14-15 Teamsheets'!$C$2:$C$136,BE$1)) &amp; "(" &amp; (SUBS('08-09 Teamsheets'!$S$2:$Z$92,$A202,'08-09 Teamsheets'!$C$2:$C$92,BE$1)+SUBS('09-10 Teamsheets'!$S$2:$Z$98,$A202,'09-10 Teamsheets'!$C$2:$C$98,BE$1)+SUBS('10-11 Teamsheets'!$S$2:$Z$107,$A202,'10-11 Teamsheets'!$C$2:$C$107,BE$1)+SUBS('11-12 Teamsheets'!$S$2:$Z$119,$A202,'11-12 Teamsheets'!$C$2:$C$119,BE$1)+SUBS('12-13 Teamsheets'!$S$2:$Z$126,$A202,'12-13 Teamsheets'!$C$2:$C$126,BE$1)+SUBS('13-14 Teamsheets'!$S$2:$Z$132,$A202,'13-14 Teamsheets'!$C$2:$C$132,BE$1)+SUBS('14-15 Teamsheets'!$S$2:$Z$136,$A202,'14-15 Teamsheets'!$C$2:$C$136,BE$1)) &amp; ")"</f>
        <v>1(0)</v>
      </c>
      <c r="BF202" s="27" t="str">
        <f>(GOALS('08-09 Teamsheets'!$H$2:$R$92,$A202,'08-09 Teamsheets'!$C$2:$C$92,BE$1)+GOALS('09-10 Teamsheets'!$H$2:$R$98,$A202,'09-10 Teamsheets'!$C$2:$C$98,BE$1)+GOALS('10-11 Teamsheets'!$H$2:$R$107,$A202,'10-11 Teamsheets'!$C$2:$C$107,BE$1)+GOALS('11-12 Teamsheets'!$H$2:$R$119,$A202,'11-12 Teamsheets'!$C$2:$C$119,BE$1)+GOALS('12-13 Teamsheets'!$H$2:$R$126,$A202,'12-13 Teamsheets'!$C$2:$C$126,BE$1)+GOALS('13-14 Teamsheets'!$H$2:$R$132,$A202,'13-14 Teamsheets'!$C$2:$C$132,BE$1)+GOALS('14-15 Teamsheets'!$H$2:$R$136,$A202,'14-15 Teamsheets'!$C$2:$C$136,BE$1)) &amp; "(" &amp; (GOALS('08-09 Teamsheets'!$S$2:$Z$92,$A202,'08-09 Teamsheets'!$C$2:$C$92,BE$1)+GOALS('09-10 Teamsheets'!$S$2:$Z$98,$A202,'09-10 Teamsheets'!$C$2:$C$98,BE$1)+GOALS('10-11 Teamsheets'!$S$2:$Z$107,$A202,'10-11 Teamsheets'!$C$2:$C$107,BE$1)+GOALS('11-12 Teamsheets'!$S$2:$Z$119,$A202,'11-12 Teamsheets'!$C$2:$C$119,BE$1)+GOALS('12-13 Teamsheets'!$S$2:$Z$126,$A202,'12-13 Teamsheets'!$C$2:$C$126,BE$1)+GOALS('13-14 Teamsheets'!$S$2:$Z$132,$A202,'13-14 Teamsheets'!$C$2:$C$132,BE$1)+GOALS('14-15 Teamsheets'!$S$2:$Z$136,$A202,'14-15 Teamsheets'!$C$2:$C$136,BE$1)) &amp; ")"</f>
        <v>0(0)</v>
      </c>
      <c r="BG202" s="27">
        <f>Clean_sheet('08-09 Teamsheets'!$C$2:$H$92,$A202,BE$1)+Clean_sheet('09-10 Teamsheets'!$C$2:$H$98,$A202,BE$1)+Clean_sheet('10-11 Teamsheets'!$C$2:$H$107,$A202,BE$1)+Clean_sheet('11-12 Teamsheets'!$C$2:$H$119,$A202,BE$1)+Clean_sheet('12-13 Teamsheets'!$C$2:$H$126,$A202,BE$1)+Clean_sheet('13-14 Teamsheets'!$C$2:$H$132,$A202,BE$1)+Clean_sheet('14-15 Teamsheets'!$C$2:$H$136,$A202,BE$1)</f>
        <v>0</v>
      </c>
      <c r="BH202" s="27" t="str">
        <f>(CARDS('08-09 Teamsheets'!$H$2:$Z$92,$A202,$CX$2,'08-09 Teamsheets'!$C$2:$C$92,BE$1)+CARDS('09-10 Teamsheets'!$H$2:$Z$98,$A202,$CX$2,'09-10 Teamsheets'!$C$2:$C$98,BE$1)+CARDS('10-11 Teamsheets'!$H$2:$Z$107,$A202,$CX$2,'10-11 Teamsheets'!$C$2:$C$107,BE$1)+CARDS('11-12 Teamsheets'!$H$2:$Z$119,$A202,$CX$2,'11-12 Teamsheets'!$C$2:$C$119,BE$1)+CARDS('12-13 Teamsheets'!$H$2:$Z$126,$A202,$CX$2,'12-13 Teamsheets'!$C$2:$C$126,BE$1)+CARDS('13-14 Teamsheets'!$H$2:$Z$132,$A202,$CX$2,'13-14 Teamsheets'!$C$2:$C$132,BE$1)+CARDS('14-15 Teamsheets'!$H$2:$Z$136,$A202,$CX$2,'14-15 Teamsheets'!$C$2:$C$136,BE$1)) &amp; "(" &amp; (CARDS('08-09 Teamsheets'!$H$2:$Z$92,$A202,$CX$3,'08-09 Teamsheets'!$C$2:$C$92,BE$1)+CARDS('09-10 Teamsheets'!$H$2:$Z$98,$A202,$CX$3,'09-10 Teamsheets'!$C$2:$C$98,BE$1)+CARDS('10-11 Teamsheets'!$H$2:$Z$107,$A202,$CX$3,'10-11 Teamsheets'!$C$2:$C$107,BE$1)+CARDS('11-12 Teamsheets'!$H$2:$Z$119,$A202,$CX$3,'11-12 Teamsheets'!$C$2:$C$119,BE$1)+CARDS('12-13 Teamsheets'!$H$2:$Z$126,$A202,$CX$3,'12-13 Teamsheets'!$C$2:$C$126,BE$1)+CARDS('13-14 Teamsheets'!$H$2:$Z$132,$A202,$CX$3,'13-14 Teamsheets'!$C$2:$C$132,BE$1)+CARDS('14-15 Teamsheets'!$H$2:$Z$136,$A202,$CX$3,'14-15 Teamsheets'!$C$2:$C$136,BE$1)) &amp; ")"</f>
        <v>1(0)</v>
      </c>
      <c r="BI202" s="82">
        <f>MINS_PLAYED('08-09 Teamsheets'!$H$2:$R$92,$A202,'08-09 Teamsheets'!$C$2:$C$92,BE$1)+MINS_PLAYED('09-10 Teamsheets'!$H$2:$R$98,$A202,'09-10 Teamsheets'!$C$2:$C$98,BE$1)+ MINS_AS_SUB('08-09 Teamsheets'!$S$2:$Z$92,$A202,'08-09 Teamsheets'!$C$2:$C$92,BE$1)+ MINS_AS_SUB('09-10 Teamsheets'!$S$2:$Z$98,$A202,'09-10 Teamsheets'!$C$2:$C$98,BE$1)+MINS_PLAYED('10-11 Teamsheets'!$H$2:$R$107,$A202,'10-11 Teamsheets'!$C$2:$C$107,BE$1)+MINS_AS_SUB('10-11 Teamsheets'!$S$2:$Z$107,$A202,'10-11 Teamsheets'!$C$2:$C$107,BE$1)+MINS_PLAYED('11-12 Teamsheets'!$H$2:$R$119,$A202,'11-12 Teamsheets'!$C$2:$C$119,BE$1)+MINS_AS_SUB('11-12 Teamsheets'!$S$2:$Z$119,$A202,'11-12 Teamsheets'!$C$2:$C$119,BE$1)+MINS_PLAYED('12-13 Teamsheets'!$H$2:$R$126,$A202,'12-13 Teamsheets'!$C$2:$C$126,BE$1)+MINS_AS_SUB('12-13 Teamsheets'!$S$2:$Z$126,$A202,'12-13 Teamsheets'!$C$2:$C$126,BE$1)+MINS_PLAYED('13-14 Teamsheets'!$H$2:$R$132,$A202,'13-14 Teamsheets'!$C$2:$C$132,BE$1)+MINS_AS_SUB('13-14 Teamsheets'!$S$2:$Z$132,$A202,'13-14 Teamsheets'!$C$2:$C$132,BE$1)+MINS_PLAYED('14-15 Teamsheets'!$H$2:$R$136,$A202,'14-15 Teamsheets'!$C$2:$C$136,BE$1)+MINS_AS_SUB('14-15 Teamsheets'!$S$2:$Z$136,$A202,'14-15 Teamsheets'!$C$2:$C$136,BE$1)</f>
        <v>90</v>
      </c>
      <c r="BJ202" s="27" t="str">
        <f>(APPS('07-08 Teamsheets'!$H$2:$R$88,$A202,'07-08 Teamsheets'!$C$2:$C$88,BJ$1)+APPS('08-09 Teamsheets'!$H$2:$R$92,$A202,'08-09 Teamsheets'!$C$2:$C$92,BJ$1)+APPS('09-10 Teamsheets'!$H$2:$R$98,$A202,'09-10 Teamsheets'!$C$2:$C$98,BJ$1)+APPS('10-11 Teamsheets'!$H$2:$R$106,$A202,'10-11 Teamsheets'!$C$2:$C$106,BJ$1)+APPS('11-12 Teamsheets'!$H$2:$R$119,$A202,'11-12 Teamsheets'!$C$2:$C$119,BJ$1)+APPS('12-13 Teamsheets'!$H$2:$R$126,$A202,'12-13 Teamsheets'!$C$2:$C$126,BJ$1)+APPS('13-14 Teamsheets'!$H$2:$R$132,$A202,'13-14 Teamsheets'!$C$2:$C$132,BJ$1)+APPS('14-15 Teamsheets'!$H$2:$R$136,$A202,'14-15 Teamsheets'!$C$2:$C$136,BJ$1)) &amp; "(" &amp; (SUBS('07-08 Teamsheets'!$S$2:$Z$88,$A202,'07-08 Teamsheets'!$C$2:$C$88,BJ$1)+SUBS('08-09 Teamsheets'!$S$2:$Z$92,$A202,'08-09 Teamsheets'!$C$2:$C$92,BJ$1)+SUBS('09-10 Teamsheets'!$S$2:$Z$98,$A202,'09-10 Teamsheets'!$C$2:$C$98,BJ$1)+SUBS('10-11 Teamsheets'!$S$2:$Z$106,$A202,'10-11 Teamsheets'!$C$2:$C$106,BJ$1)+SUBS('11-12 Teamsheets'!$S$2:$Z$119,$A202,'11-12 Teamsheets'!$C$2:$C$119,BJ$1)+SUBS('12-13 Teamsheets'!$S$2:$Z$126,$A202,'12-13 Teamsheets'!$C$2:$C$126,BJ$1)+SUBS('13-14 Teamsheets'!$S$2:$Z$132,$A202,'13-14 Teamsheets'!$C$2:$C$132,BJ$1)+SUBS('14-15 Teamsheets'!$S$2:$Z$136,$A202,'14-15 Teamsheets'!$C$2:$C$136,BJ$1)) &amp; ")"</f>
        <v>0(0)</v>
      </c>
      <c r="BK202" s="27" t="str">
        <f>(GOALS('07-08 Teamsheets'!$H$2:$R$88,$A202,'07-08 Teamsheets'!$C$2:$C$88,BJ$1)+GOALS('08-09 Teamsheets'!$H$2:$R$92,$A202,'08-09 Teamsheets'!$C$2:$C$92,BJ$1)+GOALS('09-10 Teamsheets'!$H$2:$R$98,$A202,'09-10 Teamsheets'!$C$2:$C$98,BJ$1)+GOALS('10-11 Teamsheets'!$H$2:$R$106,$A202,'10-11 Teamsheets'!$C$2:$C$106,BJ$1)+GOALS('11-12 Teamsheets'!$H$2:$R$119,$A202,'11-12 Teamsheets'!$C$2:$C$119,BJ$1)+GOALS('12-13 Teamsheets'!$H$2:$R$126,$A202,'12-13 Teamsheets'!$C$2:$C$126,BJ$1)+GOALS('13-14 Teamsheets'!$H$2:$R$132,$A202,'13-14 Teamsheets'!$C$2:$C$132,BJ$1)+GOALS('14-15 Teamsheets'!$H$2:$R$136,$A202,'14-15 Teamsheets'!$C$2:$C$136,BJ$1)) &amp; "(" &amp; (GOALS('07-08 Teamsheets'!$S$2:$Z$88,$A202,'07-08 Teamsheets'!$C$2:$C$88,BJ$1)+GOALS('08-09 Teamsheets'!$S$2:$Z$92,$A202,'08-09 Teamsheets'!$C$2:$C$92,BJ$1)+GOALS('09-10 Teamsheets'!$S$2:$Z$98,$A202,'09-10 Teamsheets'!$C$2:$C$98,BJ$1)+GOALS('10-11 Teamsheets'!$S$2:$Z$106,$A202,'10-11 Teamsheets'!$C$2:$C$106,BJ$1)+GOALS('11-12 Teamsheets'!$S$2:$Z$119,$A202,'11-12 Teamsheets'!$C$2:$C$119,BJ$1)+GOALS('12-13 Teamsheets'!$S$2:$Z$126,$A202,'12-13 Teamsheets'!$C$2:$C$126,BJ$1)+GOALS('13-14 Teamsheets'!$S$2:$Z$132,$A202,'13-14 Teamsheets'!$C$2:$C$132,BJ$1)+GOALS('14-15 Teamsheets'!$S$2:$Z$136,$A202,'14-15 Teamsheets'!$C$2:$C$136,BJ$1)) &amp; ")"</f>
        <v>0(0)</v>
      </c>
      <c r="BL202" s="27">
        <f>Clean_sheet('07-08 Teamsheets'!$C$2:$H$92,$A202,BJ$1)+Clean_sheet('08-09 Teamsheets'!$C$2:$H$92,$A202,BJ$1)+Clean_sheet('09-10 Teamsheets'!$C$2:$H$98,$A202,BJ$1)+Clean_sheet('10-11 Teamsheets'!$C$2:$H$106,$A202,BJ$1)+Clean_sheet('11-12 Teamsheets'!$C$2:$H$119,$A202,BJ$1)+Clean_sheet('12-13 Teamsheets'!$C$2:$H$126,$A202,BJ$1)+Clean_sheet('13-14 Teamsheets'!$C$2:$H$132,$A202,BJ$1)+Clean_sheet('14-15 Teamsheets'!$C$2:$H$136,$A202,BJ$1)</f>
        <v>0</v>
      </c>
      <c r="BM202" s="27" t="str">
        <f>(CARDS('07-08 Teamsheets'!$H$2:$Z$88,$A202,$CX$2,'07-08 Teamsheets'!$C$2:$C$88,BJ$1)+CARDS('08-09 Teamsheets'!$H$2:$Z$92,$A202,$CX$2,'08-09 Teamsheets'!$C$2:$C$92,BJ$1)+CARDS('09-10 Teamsheets'!$H$2:$Z$98,$A202,$CX$2,'09-10 Teamsheets'!$C$2:$C$98,BJ$1)+CARDS('10-11 Teamsheets'!$H$2:$Z$106,$A202,$CX$2,'10-11 Teamsheets'!$C$2:$C$106,BJ$1)+CARDS('11-12 Teamsheets'!$H$2:$Z$119,$A202,$CX$2,'11-12 Teamsheets'!$C$2:$C$119,BJ$1)+CARDS('12-13 Teamsheets'!$H$2:$Z$126,$A202,$CX$2,'12-13 Teamsheets'!$C$2:$C$126,BJ$1)+CARDS('13-14 Teamsheets'!$H$2:$Z$132,$A202,$CX$2,'13-14 Teamsheets'!$C$2:$C$132,BJ$1)+CARDS('14-15 Teamsheets'!$H$2:$Z$136,$A202,$CX$2,'14-15 Teamsheets'!$C$2:$C$136,BJ$1)) &amp; "(" &amp; (CARDS('07-08 Teamsheets'!$H$2:$Z$88,$A202,$CX$3,'07-08 Teamsheets'!$C$2:$C$88,BJ$1)+CARDS('08-09 Teamsheets'!$H$2:$Z$92,$A202,$CX$3,'08-09 Teamsheets'!$C$2:$C$92,BJ$1)+CARDS('09-10 Teamsheets'!$H$2:$Z$98,$A202,$CX$3,'09-10 Teamsheets'!$C$2:$C$98,BJ$1)+CARDS('10-11 Teamsheets'!$H$2:$Z$106,$A202,$CX$3,'10-11 Teamsheets'!$C$2:$C$106,BJ$1)+CARDS('11-12 Teamsheets'!$H$2:$Z$119,$A202,$CX$3,'11-12 Teamsheets'!$C$2:$C$119,BJ$1)+CARDS('12-13 Teamsheets'!$H$2:$Z$126,$A202,$CX$3,'12-13 Teamsheets'!$C$2:$C$126,BJ$1)+CARDS('13-14 Teamsheets'!$H$2:$Z$132,$A202,$CX$3,'13-14 Teamsheets'!$C$2:$C$132,BJ$1)+CARDS('14-15 Teamsheets'!$H$2:$Z$136,$A202,$CX$3,'14-15 Teamsheets'!$C$2:$C$136,BJ$1)) &amp; ")"</f>
        <v>0(0)</v>
      </c>
      <c r="BN202" s="82">
        <f>MINS_PLAYED('07-08 Teamsheets'!$H$2:$R$88,$A202,'07-08 Teamsheets'!$C$2:$C$88,BJ$1)+MINS_PLAYED('08-09 Teamsheets'!$H$2:$R$92,$A202,'08-09 Teamsheets'!$C$2:$C$92,BJ$1)+MINS_PLAYED('09-10 Teamsheets'!$H$2:$R$98,$A202,'09-10 Teamsheets'!$C$2:$C$98,BJ$1)+MINS_PLAYED('10-11 Teamsheets'!$H$2:$R$106,$A202,'10-11 Teamsheets'!$C$2:$C$106,BJ$1)+MINS_PLAYED('11-12 Teamsheets'!$H$2:$R$119,$A202,'11-12 Teamsheets'!$C$2:$C$119,BJ$1)+MINS_PLAYED('12-13 Teamsheets'!$H$2:$R$126,$A202,'12-13 Teamsheets'!$C$2:$C$126,BJ$1)+MINS_PLAYED('13-14 Teamsheets'!$H$2:$R$132,$A202,'13-14 Teamsheets'!$C$2:$C$132,BJ$1)+MINS_PLAYED('14-15 Teamsheets'!$H$2:$R$136,$A202,'14-15 Teamsheets'!$C$2:$C$136,BJ$1)+MINS_AS_SUB('07-08 Teamsheets'!$S$2:$Z$88,$A202,'07-08 Teamsheets'!$C$2:$C$88,BJ$1)+MINS_AS_SUB('08-09 Teamsheets'!$S$2:$Z$92,$A202,'08-09 Teamsheets'!$C$2:$C$92,BJ$1)+MINS_AS_SUB('09-10 Teamsheets'!$S$2:$Z$98,$A202,'09-10 Teamsheets'!$C$2:$C$98,BJ$1)+MINS_AS_SUB('10-11 Teamsheets'!$S$2:$Z$106,$A202,'10-11 Teamsheets'!$C$2:$C$106,BJ$1)+MINS_AS_SUB('11-12 Teamsheets'!$S$2:$Z$119,$A202,'11-12 Teamsheets'!$C$2:$C$119,BJ$1)+MINS_AS_SUB('12-13 Teamsheets'!$S$2:$Z$126,$A202,'12-13 Teamsheets'!$C$2:$C$126,BJ$1)+MINS_AS_SUB('13-14 Teamsheets'!$S$2:$Z$132,$A202,'13-14 Teamsheets'!$C$2:$C$132,BJ$1)+MINS_AS_SUB('14-15 Teamsheets'!$S$2:$Z$136,$A202,'14-15 Teamsheets'!$C$2:$C$136,BJ$1)</f>
        <v>0</v>
      </c>
      <c r="BO202" s="27" t="str">
        <f>(APPS('07-08 Teamsheets'!$H$2:$R$88,$A202,'07-08 Teamsheets'!$C$2:$C$88,BO$1)+APPS('08-09 Teamsheets'!$H$2:$R$92,$A202,'08-09 Teamsheets'!$C$2:$C$92,BO$1)+APPS('09-10 Teamsheets'!$H$2:$R$98,$A202,'09-10 Teamsheets'!$C$2:$C$98,BO$1)+APPS('10-11 Teamsheets'!$H$2:$R$106,$A202,'10-11 Teamsheets'!$C$2:$C$106,BO$1)+APPS('11-12 Teamsheets'!$H$2:$R$119,$A202,'11-12 Teamsheets'!$C$2:$C$119,BO$1)+APPS('12-13 Teamsheets'!$H$2:$R$126,$A202,'12-13 Teamsheets'!$C$2:$C$126,BO$1)+APPS('13-14 Teamsheets'!$H$2:$R$132,$A202,'13-14 Teamsheets'!$C$2:$C$132,BO$1)+APPS('14-15 Teamsheets'!$H$2:$R$136,$A202,'14-15 Teamsheets'!$C$2:$C$136,BO$1)) &amp; "(" &amp; (SUBS('07-08 Teamsheets'!$S$2:$Z$88,$A202,'07-08 Teamsheets'!$C$2:$C$88,BO$1)+SUBS('08-09 Teamsheets'!$S$2:$Z$92,$A202,'08-09 Teamsheets'!$C$2:$C$92,BO$1)+SUBS('09-10 Teamsheets'!$S$2:$Z$98,$A202,'09-10 Teamsheets'!$C$2:$C$98,BO$1)+SUBS('10-11 Teamsheets'!$S$2:$Z$106,$A202,'10-11 Teamsheets'!$C$2:$C$106,BO$1)+SUBS('11-12 Teamsheets'!$S$2:$Z$119,$A202,'11-12 Teamsheets'!$C$2:$C$119,BO$1)+SUBS('12-13 Teamsheets'!$S$2:$Z$126,$A202,'12-13 Teamsheets'!$C$2:$C$126,BO$1)+SUBS('13-14 Teamsheets'!$S$2:$Z$132,$A202,'13-14 Teamsheets'!$C$2:$C$132,BO$1)+SUBS('14-15 Teamsheets'!$S$2:$Z$136,$A202,'14-15 Teamsheets'!$C$2:$C$136,BO$1)) &amp; ")"</f>
        <v>1(0)</v>
      </c>
      <c r="BP202" s="27" t="str">
        <f>(GOALS('07-08 Teamsheets'!$H$2:$R$88,$A202,'07-08 Teamsheets'!$C$2:$C$88,BO$1)+GOALS('08-09 Teamsheets'!$H$2:$R$92,$A202,'08-09 Teamsheets'!$C$2:$C$92,BO$1)+GOALS('09-10 Teamsheets'!$H$2:$R$98,$A202,'09-10 Teamsheets'!$C$2:$C$98,BO$1)+GOALS('10-11 Teamsheets'!$H$2:$R$106,$A202,'10-11 Teamsheets'!$C$2:$C$106,BO$1)+GOALS('11-12 Teamsheets'!$H$2:$R$119,$A202,'11-12 Teamsheets'!$C$2:$C$119,BO$1)+GOALS('12-13 Teamsheets'!$H$2:$R$126,$A202,'12-13 Teamsheets'!$C$2:$C$126,BO$1)+GOALS('13-14 Teamsheets'!$H$2:$R$132,$A202,'13-14 Teamsheets'!$C$2:$C$132,BO$1)+GOALS('14-15 Teamsheets'!$H$2:$R$136,$A202,'14-15 Teamsheets'!$C$2:$C$136,BO$1)) &amp; "(" &amp; (GOALS('07-08 Teamsheets'!$S$2:$Z$88,$A202,'07-08 Teamsheets'!$C$2:$C$88,BO$1)+GOALS('08-09 Teamsheets'!$S$2:$Z$92,$A202,'08-09 Teamsheets'!$C$2:$C$92,BO$1)+GOALS('09-10 Teamsheets'!$S$2:$Z$98,$A202,'09-10 Teamsheets'!$C$2:$C$98,BO$1)+GOALS('10-11 Teamsheets'!$S$2:$Z$106,$A202,'10-11 Teamsheets'!$C$2:$C$106,BO$1)+GOALS('11-12 Teamsheets'!$S$2:$Z$119,$A202,'11-12 Teamsheets'!$C$2:$C$119,BO$1)+GOALS('12-13 Teamsheets'!$S$2:$Z$126,$A202,'12-13 Teamsheets'!$C$2:$C$126,BO$1)+GOALS('13-14 Teamsheets'!$S$2:$Z$132,$A202,'13-14 Teamsheets'!$C$2:$C$132,BO$1)+GOALS('14-15 Teamsheets'!$S$2:$Z$136,$A202,'14-15 Teamsheets'!$C$2:$C$136,BO$1)) &amp; ")"</f>
        <v>0(0)</v>
      </c>
      <c r="BQ202" s="27">
        <f>Clean_sheet('07-08 Teamsheets'!$C$2:$H$92,$A202,BO$1)+Clean_sheet('08-09 Teamsheets'!$C$2:$H$92,$A202,BO$1)+Clean_sheet('09-10 Teamsheets'!$C$2:$H$98,$A202,BO$1)+Clean_sheet('10-11 Teamsheets'!$C$2:$H$106,$A202,BO$1)+Clean_sheet('11-12 Teamsheets'!$C$2:$H$119,$A202,BO$1)+Clean_sheet('12-13 Teamsheets'!$C$2:$H$126,$A202,BO$1)+Clean_sheet('13-14 Teamsheets'!$C$2:$H$132,$A202,BO$1)+Clean_sheet('14-15 Teamsheets'!$C$2:$H$136,$A202,BO$1)</f>
        <v>0</v>
      </c>
      <c r="BR202" s="27" t="str">
        <f>(CARDS('07-08 Teamsheets'!$H$2:$Z$88,$A202,$CX$2,'07-08 Teamsheets'!$C$2:$C$88,BO$1)+CARDS('08-09 Teamsheets'!$H$2:$Z$92,$A202,$CX$2,'08-09 Teamsheets'!$C$2:$C$92,BO$1)+CARDS('09-10 Teamsheets'!$H$2:$Z$98,$A202,$CX$2,'09-10 Teamsheets'!$C$2:$C$98,BO$1)+CARDS('10-11 Teamsheets'!$H$2:$Z$106,$A202,$CX$2,'10-11 Teamsheets'!$C$2:$C$106,BO$1)+CARDS('11-12 Teamsheets'!$H$2:$Z$119,$A202,$CX$2,'11-12 Teamsheets'!$C$2:$C$119,BO$1)+CARDS('12-13 Teamsheets'!$H$2:$Z$126,$A202,$CX$2,'12-13 Teamsheets'!$C$2:$C$126,BO$1)+CARDS('13-14 Teamsheets'!$H$2:$Z$132,$A202,$CX$2,'13-14 Teamsheets'!$C$2:$C$132,BO$1)+CARDS('14-15 Teamsheets'!$H$2:$Z$136,$A202,$CX$2,'14-15 Teamsheets'!$C$2:$C$136,BO$1)) &amp; "(" &amp; (CARDS('07-08 Teamsheets'!$H$2:$Z$88,$A202,$CX$3,'07-08 Teamsheets'!$C$2:$C$88,BO$1)+CARDS('08-09 Teamsheets'!$H$2:$Z$92,$A202,$CX$3,'08-09 Teamsheets'!$C$2:$C$92,BO$1)+CARDS('09-10 Teamsheets'!$H$2:$Z$98,$A202,$CX$3,'09-10 Teamsheets'!$C$2:$C$98,BO$1)+CARDS('10-11 Teamsheets'!$H$2:$Z$106,$A202,$CX$3,'10-11 Teamsheets'!$C$2:$C$106,BO$1)+CARDS('11-12 Teamsheets'!$H$2:$Z$119,$A202,$CX$3,'11-12 Teamsheets'!$C$2:$C$119,BO$1)+CARDS('12-13 Teamsheets'!$H$2:$Z$126,$A202,$CX$3,'12-13 Teamsheets'!$C$2:$C$126,BO$1)+CARDS('13-14 Teamsheets'!$H$2:$Z$132,$A202,$CX$3,'13-14 Teamsheets'!$C$2:$C$132,BO$1)+CARDS('14-15 Teamsheets'!$H$2:$Z$136,$A202,$CX$3,'14-15 Teamsheets'!$C$2:$C$136,BO$1)) &amp; ")"</f>
        <v>0(0)</v>
      </c>
      <c r="BS202" s="82">
        <f>MINS_PLAYED('07-08 Teamsheets'!$H$2:$R$88,$A202,'07-08 Teamsheets'!$C$2:$C$88,BO$1)+MINS_PLAYED('08-09 Teamsheets'!$H$2:$R$92,$A202,'08-09 Teamsheets'!$C$2:$C$92,BO$1)+MINS_PLAYED('09-10 Teamsheets'!$H$2:$R$98,$A202,'09-10 Teamsheets'!$C$2:$C$98,BO$1)+MINS_PLAYED('10-11 Teamsheets'!$H$2:$R$106,$A202,'10-11 Teamsheets'!$C$2:$C$106,BO$1)+MINS_PLAYED('11-12 Teamsheets'!$H$2:$R$119,$A202,'11-12 Teamsheets'!$C$2:$C$119,BO$1)+MINS_PLAYED('12-13 Teamsheets'!$H$2:$R$126,$A202,'12-13 Teamsheets'!$C$2:$C$126,BO$1)+MINS_PLAYED('13-14 Teamsheets'!$H$2:$R$132,$A202,'13-14 Teamsheets'!$C$2:$C$132,BO$1)+MINS_PLAYED('14-15 Teamsheets'!$H$2:$R$136,$A202,'14-15 Teamsheets'!$C$2:$C$136,BO$1)+MINS_AS_SUB('07-08 Teamsheets'!$S$2:$Z$88,$A202,'07-08 Teamsheets'!$C$2:$C$88,BO$1)+MINS_AS_SUB('08-09 Teamsheets'!$S$2:$Z$92,$A202,'08-09 Teamsheets'!$C$2:$C$92,BO$1)+MINS_AS_SUB('09-10 Teamsheets'!$S$2:$Z$98,$A202,'09-10 Teamsheets'!$C$2:$C$98,BO$1)+MINS_AS_SUB('10-11 Teamsheets'!$S$2:$Z$106,$A202,'10-11 Teamsheets'!$C$2:$C$106,BO$1)+MINS_AS_SUB('11-12 Teamsheets'!$S$2:$Z$119,$A202,'11-12 Teamsheets'!$C$2:$C$119,BO$1)+MINS_AS_SUB('12-13 Teamsheets'!$S$2:$Z$126,$A202,'12-13 Teamsheets'!$C$2:$C$126,BO$1)+MINS_AS_SUB('13-14 Teamsheets'!$S$2:$Z$132,$A202,'13-14 Teamsheets'!$C$2:$C$132,BO$1)+MINS_AS_SUB('14-15 Teamsheets'!$S$2:$Z$136,$A202,'14-15 Teamsheets'!$C$2:$C$136,BO$1)</f>
        <v>90</v>
      </c>
      <c r="BT202" s="71">
        <f>APPS('05-06 Teamsheets'!$H$2:$R$71,$A202,'05-06 Teamsheets'!$C$2:$C$71,B$1)+SUBS('05-06 Teamsheets'!$S$2:$W$71,$A202,'05-06 Teamsheets'!$C$2:$C$71,B$1)+APPS('06-07 Teamsheets'!$H$2:$R$83,$A202,'06-07 Teamsheets'!$C$2:$C$83,G$1)+SUBS('06-07 Teamsheets'!$S$2:$Z$83,$A202,'06-07 Teamsheets'!$C$2:$C$83,G$1)+APPS('07-08 Teamsheets'!$H$2:$R$88,$A202,'07-08 Teamsheets'!$C$2:$C$88,L$1)+SUBS('07-08 Teamsheets'!$S$2:$Z$88,$A202,'07-08 Teamsheets'!$C$2:$C$88,L$1)+APPS('08-09 Teamsheets'!$H$2:$R$92,$A202,'08-09 Teamsheets'!$C$2:$C$92,Q$1)+SUBS('08-09 Teamsheets'!$S$2:$Z$92,$A202,'08-09 Teamsheets'!$C$2:$C$92,Q$1)+APPS('09-10 Teamsheets'!$H$2:$R$98,$A202,'09-10 Teamsheets'!$C$2:$C$98,Q$1)+SUBS('09-10 Teamsheets'!$S$2:$Z$98,$A202,'09-10 Teamsheets'!$C$2:$C$98,Q$1)+APPS('10-11 Teamsheets'!$H$2:$R$107,$A202,'10-11 Teamsheets'!$C$2:$C$107,Q$1)+SUBS('10-11 Teamsheets'!$S$2:$Z$107,$A202,'10-11 Teamsheets'!$C$2:$C$107,Q$1)+APPS('11-12 Teamsheets'!$H$2:$R$119,$A202,'11-12 Teamsheets'!$C$2:$C$119,Q$1)+SUBS('11-12 Teamsheets'!$S$2:$Z$119,$A202,'11-12 Teamsheets'!$C$2:$C$119,Q$1)+APPS('12-13 Teamsheets'!$H$2:$R$126,$A202,'12-13 Teamsheets'!$C$2:$C$126,Q$1)+SUBS('12-13 Teamsheets'!$S$2:$Z$126,$A202,'12-13 Teamsheets'!$C$2:$C$126,Q$1)+APPS('13-14 Teamsheets'!$H$2:$R$132,$A202,'13-14 Teamsheets'!$C$2:$C$132,Q$1)+SUBS('13-14 Teamsheets'!$S$2:$Z$132,$A202,'13-14 Teamsheets'!$C$2:$C$132,Q$1)+APPS('14-15 Teamsheets'!$H$2:$R$136,$A202,'14-15 Teamsheets'!$C$2:$C$136,Q$1)+SUBS('14-15 Teamsheets'!$S$2:$Z$136,$A202,'14-15 Teamsheets'!$C$2:$C$136,Q$1)</f>
        <v>16</v>
      </c>
      <c r="BU202" s="132">
        <v>0</v>
      </c>
      <c r="BV202" s="27">
        <f>APPS('07-08 Teamsheets'!$H$2:$R$88,$A202,'07-08 Teamsheets'!$C$2:$C$88,AZ$1)+SUBS('07-08 Teamsheets'!$S$2:$Z$88,$A202,'07-08 Teamsheets'!$C$2:$C$88,AZ$1)+APPS('11-12 Teamsheets'!$H$2:$R$119,$A202,'11-12 Teamsheets'!$C$2:$C$119,AZ$1)+SUBS('11-12 Teamsheets'!$S$2:$Z$119,$A202,'11-12 Teamsheets'!$C$2:$C$119,AZ$1)+APPS('12-13 Teamsheets'!$H$2:$R$126,$A202,'12-13 Teamsheets'!$C$2:$C$126,AZ$1)+SUBS('12-13 Teamsheets'!$S$2:$Z$126,$A202,'12-13 Teamsheets'!$C$2:$C$126,AZ$1)+APPS('13-14 Teamsheets'!$H$2:$R$132,$A202,'13-14 Teamsheets'!$C$2:$C$132,AZ$1)+SUBS('13-14 Teamsheets'!$S$2:$Z$132,$A202,'13-14 Teamsheets'!$C$2:$C$132,AZ$1)+APPS('14-15 Teamsheets'!$H$2:$R$136,$A202,'14-15 Teamsheets'!$C$2:$C$136,AZ$1)+SUBS('14-15 Teamsheets'!$S$2:$Z$136,$A202,'14-15 Teamsheets'!$C$2:$C$136,AZ$1)+APPS('08-09 Teamsheets'!$H$2:$R$92,$A202,'08-09 Teamsheets'!$C$2:$C$92,BE$1)+APPS('09-10 Teamsheets'!$H$2:$R$98,$A202,'09-10 Teamsheets'!$C$2:$C$98,BE$1)+SUBS('08-09 Teamsheets'!$S$2:$Z$92,$A202,'08-09 Teamsheets'!$C$2:$C$92,BE$1)+SUBS('09-10 Teamsheets'!$S$2:$Z$98,$A202,'09-10 Teamsheets'!$C$2:$C$98,BE$1)+APPS('10-11 Teamsheets'!$H$2:$R$107,$A202,'10-11 Teamsheets'!$C$2:$C$107,BE$1)+SUBS('10-11 Teamsheets'!$S$2:$Z$107,$A202,'10-11 Teamsheets'!$C$2:$C$107,BE$1)+APPS('11-12 Teamsheets'!$H$2:$R$119,$A202,'11-12 Teamsheets'!$C$2:$C$119,BE$1)+SUBS('11-12 Teamsheets'!$S$2:$Z$119,$A202,'11-12 Teamsheets'!$C$2:$C$119,BE$1)+APPS('12-13 Teamsheets'!$H$2:$R$126,$A202,'12-13 Teamsheets'!$C$2:$C$126,BE$1)+SUBS('12-13 Teamsheets'!$S$2:$Z$126,$A202,'12-13 Teamsheets'!$C$2:$C$126,BE$1)+APPS('13-14 Teamsheets'!$H$2:$R$132,$A202,'13-14 Teamsheets'!$C$2:$C$132,BE$1)+SUBS('13-14 Teamsheets'!$S$2:$Z$132,$A202,'13-14 Teamsheets'!$C$2:$C$132,BE$1)+APPS('14-15 Teamsheets'!$H$2:$R$136,$A202,'14-15 Teamsheets'!$C$2:$C$136,BE$1)+SUBS('14-15 Teamsheets'!$S$2:$Z$136,$A202,'14-15 Teamsheets'!$C$2:$C$136,BE$1)</f>
        <v>1</v>
      </c>
      <c r="BW202" s="27">
        <f>APPS('07-08 Teamsheets'!$H$2:$R$88,$A202,'07-08 Teamsheets'!$C$2:$C$88,BJ$1)+APPS('08-09 Teamsheets'!$H$2:$R$92,$A202,'08-09 Teamsheets'!$C$2:$C$92,BJ$1)+APPS('09-10 Teamsheets'!$H$2:$R$98,$A202,'09-10 Teamsheets'!$C$2:$C$98,BJ$1)+SUBS('07-08 Teamsheets'!$S$2:$Z$88,$A202,'07-08 Teamsheets'!$C$2:$C$88,BJ$1)+SUBS('08-09 Teamsheets'!$S$2:$Z$92,$A202,'08-09 Teamsheets'!$C$2:$C$92,BJ$1)+SUBS('09-10 Teamsheets'!$S$2:$Z$98,$A202,'09-10 Teamsheets'!$C$2:$C$98,BJ$1)+APPS('10-11 Teamsheets'!$H$2:$R$107,$A202,'10-11 Teamsheets'!$C$2:$C$107,BJ$1)+SUBS('10-11 Teamsheets'!$S$2:$Z$107,$A202,'10-11 Teamsheets'!$C$2:$C$107,BJ$1)+APPS('11-12 Teamsheets'!$H$2:$R$119,$A202,'11-12 Teamsheets'!$C$2:$C$119,BJ$1)+SUBS('11-12 Teamsheets'!$S$2:$Z$111,$A202,'11-12 Teamsheets'!$C$2:$C$119,BJ$1)+APPS('12-13 Teamsheets'!$H$2:$R$126,$A202,'12-13 Teamsheets'!$C$2:$C$126,BJ$1)+SUBS('12-13 Teamsheets'!$S$2:$Z$118,$A202,'12-13 Teamsheets'!$C$2:$C$126,BJ$1)+APPS('13-14 Teamsheets'!$H$2:$R$132,$A202,'13-14 Teamsheets'!$C$2:$C$132,BJ$1)+SUBS('13-14 Teamsheets'!$S$2:$Z$124,$A202,'13-14 Teamsheets'!$C$2:$C$132,BJ$1)+APPS('14-15 Teamsheets'!$H$2:$R$136,$A202,'14-15 Teamsheets'!$C$2:$C$136,BJ$1)+SUBS('14-15 Teamsheets'!$S$2:$Z$128,$A202,'14-15 Teamsheets'!$C$2:$C$136,BJ$1)</f>
        <v>0</v>
      </c>
      <c r="BX202" s="27">
        <f>APPS('07-08 Teamsheets'!$H$2:$R$88,$A202,'07-08 Teamsheets'!$C$2:$C$88,BO$1)+APPS('08-09 Teamsheets'!$H$2:$R$92,$A202,'08-09 Teamsheets'!$C$2:$C$92,BO$1)+APPS('09-10 Teamsheets'!$H$2:$R$98,$A202,'09-10 Teamsheets'!$C$2:$C$98,BO$1)+SUBS('07-08 Teamsheets'!$S$2:$Z$88,$A202,'07-08 Teamsheets'!$C$2:$C$88,BO$1)+SUBS('08-09 Teamsheets'!$S$2:$Z$92,$A202,'08-09 Teamsheets'!$C$2:$C$92,BO$1)+SUBS('09-10 Teamsheets'!$S$2:$Z$98,$A202,'09-10 Teamsheets'!$C$2:$C$98,BO$1)+APPS('10-11 Teamsheets'!$H$2:$R$107,$A202,'10-11 Teamsheets'!$C$2:$C$107,BO$1)+SUBS('10-11 Teamsheets'!$S$2:$Z$107,$A202,'10-11 Teamsheets'!$C$2:$C$107,BO$1)+APPS('11-12 Teamsheets'!$H$2:$R$119,$A202,'11-12 Teamsheets'!$C$2:$C$119,BO$1)+SUBS('11-12 Teamsheets'!$S$2:$Z$119,$A202,'11-12 Teamsheets'!$C$2:$C$119,BO$1)+APPS('12-13 Teamsheets'!$H$2:$R$126,$A202,'12-13 Teamsheets'!$C$2:$C$126,BO$1)+SUBS('12-13 Teamsheets'!$S$2:$Z$126,$A202,'12-13 Teamsheets'!$C$2:$C$126,BO$1)+APPS('13-14 Teamsheets'!$H$2:$R$132,$A202,'13-14 Teamsheets'!$C$2:$C$132,BO$1)+SUBS('13-14 Teamsheets'!$S$2:$Z$132,$A202,'13-14 Teamsheets'!$C$2:$C$132,BO$1)+APPS('14-15 Teamsheets'!$H$2:$R$136,$A202,'14-15 Teamsheets'!$C$2:$C$136,BO$1)+SUBS('14-15 Teamsheets'!$S$2:$Z$136,$A202,'14-15 Teamsheets'!$C$2:$C$136,BO$1)</f>
        <v>1</v>
      </c>
      <c r="BY202" s="28">
        <f t="shared" si="55"/>
        <v>2</v>
      </c>
      <c r="BZ202" s="27" t="str">
        <f>(APPS('05-06 Teamsheets'!$H$2:$R$71,$A202) + APPS('06-07 Teamsheets'!$H$2:$R$83,$A202) +APPS('07-08 Teamsheets'!$H$2:$R$88,$A202) + APPS('08-09 Teamsheets'!$H$2:$R$92,$A202)+APPS('09-10 Teamsheets'!$H$2:$R$98,$A202)+APPS('10-11 Teamsheets'!$H$2:$R$107,$A202)+APPS('11-12 Teamsheets'!$H$2:$R$119,$A202)+APPS('12-13 Teamsheets'!$H$2:$R$126,$A202)+APPS('13-14 Teamsheets'!$H$2:$R$132,$A202)+APPS('14-15 Teamsheets'!$H$2:$R$136,$A202)) &amp; "(" &amp; (SUBS('05-06 Teamsheets'!$S$2:$W$71,$A202)+SUBS('06-07 Teamsheets'!$S$2:$Z$83,$A202)+SUBS('07-08 Teamsheets'!$S$2:$Z$88,$A202) +SUBS('08-09 Teamsheets'!$S$2:$Z$92,$A202)+SUBS('09-10 Teamsheets'!$S$2:$Z$98,$A202)+SUBS('10-11 Teamsheets'!$S$2:$Z$107,$A202)+SUBS('11-12 Teamsheets'!$S$2:$Z$119,$A202)+SUBS('12-13 Teamsheets'!$S$2:$Z$126,$A202)+SUBS('13-14 Teamsheets'!$S$2:$Z$132,$A202)+SUBS('14-15 Teamsheets'!$S$2:$Z$136,$A202)) &amp; ")"</f>
        <v>15(3)</v>
      </c>
      <c r="CA202" s="28">
        <f t="shared" si="56"/>
        <v>18</v>
      </c>
      <c r="CB202" s="71">
        <f>GOALS('05-06 Teamsheets'!$H$2:$W$71,$A202,'05-06 Teamsheets'!$C$2:$C$71,B$1)+GOALS('06-07 Teamsheets'!$H$2:$Z$83,$A202,'06-07 Teamsheets'!$C$2:$C$83,G$1)+GOALS('07-08 Teamsheets'!$H$2:$Z$88,$A202,'07-08 Teamsheets'!$C$2:$C$88,L$1)+GOALS('08-09 Teamsheets'!$H$2:$Z$92,$A202,'08-09 Teamsheets'!$C$2:$C$92,Q$1)+GOALS('09-10 Teamsheets'!$H$2:$Z$98,$A202,'09-10 Teamsheets'!$C$2:$C$98,Q$1)+GOALS('10-11 Teamsheets'!$H$2:$Z$107,$A202,'10-11 Teamsheets'!$C$2:$C$107,Q$1)+GOALS('11-12 Teamsheets'!$H$2:$Z$119,$A202,'11-12 Teamsheets'!$C$2:$C$119,Q$1)+GOALS('12-13 Teamsheets'!$H$2:$Z$126,$A202,'12-13 Teamsheets'!$C$2:$C$126,Q$1)+GOALS('13-14 Teamsheets'!$H$2:$Z$132,$A202,'13-14 Teamsheets'!$C$2:$C$132,Q$1)+GOALS('14-15 Teamsheets'!$H$2:$Z$136,$A202,'14-15 Teamsheets'!$C$2:$C$136,Q$1)</f>
        <v>0</v>
      </c>
      <c r="CC202" s="27">
        <f>GOALS('05-06 Teamsheets'!$H$2:$W$71,$A202,'05-06 Teamsheets'!$C$2:$C$71,V$1)+GOALS('05-06 Teamsheets'!$H$2:$W$71,$A202,'05-06 Teamsheets'!$C$2:$C$71,AA$1)+GOALS('06-07 Teamsheets'!$H$2:$Z$83,$A202,'06-07 Teamsheets'!$C$2:$C$83,AF$1)+GOALS('06-07 Teamsheets'!$H$2:$Z$83,$A202,'06-07 Teamsheets'!$C$2:$C$83,AK$1)+GOALS('07-08 Teamsheets'!$H$2:$Z$88,$A202,'07-08 Teamsheets'!$C$2:$C$88,AP$1)+GOALS('07-08 Teamsheets'!$H$2:$Z$88,$A202,'07-08 Teamsheets'!$C$2:$C$88,AU$1)+GOALS('07-08 Teamsheets'!$H$2:$Z$88,$A202,'07-08 Teamsheets'!$C$2:$C$88,AZ$1)+GOALS('11-12 Teamsheets'!$H$2:$Z$119,$A202,'11-12 Teamsheets'!$C$2:$C$119,AZ$1)+GOALS('12-13 Teamsheets'!$H$2:$Z$120,$A202,'12-13 Teamsheets'!$C$2:$C$120,AZ$1)+GOALS('13-14 Teamsheets'!$H$2:$Z$126,$A202,'13-14 Teamsheets'!$C$2:$C$126,AZ$1)+GOALS('14-15 Teamsheets'!$H$2:$Z$130,$A202,'14-15 Teamsheets'!$C$2:$C$130,AZ$1)+GOALS('08-09 Teamsheets'!$H$2:$Z$92,$A202,'08-09 Teamsheets'!$C$2:$C$92,BE$1)+GOALS('09-10 Teamsheets'!$H$2:$Z$98,$A202,'09-10 Teamsheets'!$C$2:$C$98,BE$1)+GOALS('10-11 Teamsheets'!$H$2:$Z$107,$A202,'10-11 Teamsheets'!$C$2:$C$107,BE$1)+GOALS('11-12 Teamsheets'!$H$2:$Z$119,$A202,'11-12 Teamsheets'!$C$2:$C$119,BE$1)+GOALS('12-13 Teamsheets'!$H$2:$Z$126,$A202,'12-13 Teamsheets'!$C$2:$C$126,BE$1)+GOALS('13-14 Teamsheets'!$H$2:$Z$132,$A202,'13-14 Teamsheets'!$C$2:$C$132,BE$1)+GOALS('14-15 Teamsheets'!$H$2:$Z$136,$A202,'14-15 Teamsheets'!$C$2:$C$136,BE$1)</f>
        <v>0</v>
      </c>
      <c r="CD202" s="27">
        <f>GOALS('07-08 Teamsheets'!$H$2:$Z$88,$A202,'07-08 Teamsheets'!$C$2:$C$88,BJ$1)
+GOALS('08-09 Teamsheets'!$H$2:$Z$92,$A202,'08-09 Teamsheets'!$C$2:$C$92,BJ$1)
+GOALS('09-10 Teamsheets'!$H$2:$Z$98,$A202,'09-10 Teamsheets'!$C$2:$C$98,BJ$1)
+GOALS('10-11 Teamsheets'!$H$2:$Z$107,$A202,'10-11 Teamsheets'!$C$2:$C$107,BJ$1)
+GOALS('11-12 Teamsheets'!$H$2:$Z$119,$A202,'11-12 Teamsheets'!$C$2:$C$119,BJ$1)
+GOALS('12-13 Teamsheets'!$H$2:$Z$124,$A202,'12-13 Teamsheets'!$C$2:$C$124,BJ$1)+GOALS('13-14 Teamsheets'!$H$2:$Z$130,$A202,'13-14 Teamsheets'!$C$2:$C$130,BJ$1)+GOALS('14-15 Teamsheets'!$H$2:$Z$134,$A202,'14-15 Teamsheets'!$C$2:$C$134,BJ$1)
+GOALS('07-08 Teamsheets'!$H$2:$Z$88,$A202,'07-08 Teamsheets'!$C$2:$C$88,BO$1)
+GOALS('08-09 Teamsheets'!$H$2:$Z$92,$A202,'08-09 Teamsheets'!$C$2:$C$92,BO$1)
+GOALS('09-10 Teamsheets'!$H$2:$Z$98,$A202,'09-10 Teamsheets'!$C$2:$C$98,BO$1)
+GOALS('10-11 Teamsheets'!$H$2:$Z$107,$A202,'10-11 Teamsheets'!$C$2:$C$107,BO$1)
+GOALS('11-12 Teamsheets'!$H$2:$Z$119,$A202,'11-12 Teamsheets'!$C$2:$C$119,BO$1)
+GOALS('12-13 Teamsheets'!$H$2:$Z$126,$A202,'12-13 Teamsheets'!$C$2:$C$126,BO$1)+GOALS('13-14 Teamsheets'!$H$2:$Z$132,$A202,'13-14 Teamsheets'!$C$2:$C$132,BO$1)+GOALS('14-15 Teamsheets'!$H$2:$Z$136,$A202,'14-15 Teamsheets'!$C$2:$C$136,BO$1)</f>
        <v>0</v>
      </c>
      <c r="CE202" s="28">
        <f t="shared" si="57"/>
        <v>0</v>
      </c>
      <c r="CF202" s="27" t="str">
        <f>(GOALS('05-06 Teamsheets'!$H$2:$R$71,$A202) +GOALS('06-07 Teamsheets'!$H$2:$R$83,$A202) +  GOALS('07-08 Teamsheets'!$H$2:$R$88,$A202) + GOALS('08-09 Teamsheets'!$H$2:$R$92,$A202)+GOALS('09-10 Teamsheets'!$H$2:$R$98,$A202)+GOALS('10-11 Teamsheets'!$H$2:$R$107,$A202)+GOALS('11-12 Teamsheets'!$H$2:$R$119,$A202)+GOALS('12-13 Teamsheets'!$H$2:$R$126,$A202)+GOALS('13-14 Teamsheets'!$H$2:$R$132,$A202)+GOALS('14-15 Teamsheets'!$H$2:$R$136,$A202)) &amp; "(" &amp; (GOALS('05-06 Teamsheets'!$S$2:$W$71,$A202)+GOALS('06-07 Teamsheets'!$S$2:$Z$83,$A202)+GOALS('07-08 Teamsheets'!$S$2:$Z$88,$A202)+GOALS('08-09 Teamsheets'!$S$2:$Z$92,$A202)+GOALS('09-10 Teamsheets'!$S$2:$Z$98,$A202)+GOALS('10-11 Teamsheets'!$S$2:$Z$107,$A202)+GOALS('11-12 Teamsheets'!$S$2:$Z$119,$A202)+GOALS('12-13 Teamsheets'!$S$2:$Z$126,$A202)+GOALS('13-14 Teamsheets'!$S$2:$Z$132,$A202)+GOALS('14-15 Teamsheets'!$S$2:$Z$136,$A202)) &amp; ")"</f>
        <v>0(0)</v>
      </c>
      <c r="CG202" s="28">
        <f t="shared" si="58"/>
        <v>0</v>
      </c>
      <c r="CH202" s="71">
        <f>SUM(D202,I202,N202,S202)</f>
        <v>0</v>
      </c>
      <c r="CI202" s="83">
        <f>SUM(X202,AC202,AH202,AM202,AR202,BG202,AW202,BL202,BQ202,BB202)</f>
        <v>0</v>
      </c>
      <c r="CJ202" s="77">
        <f>SUM(CH202:CI202)</f>
        <v>0</v>
      </c>
      <c r="CK202" s="74" t="str">
        <f>(CARDS('05-06 Teamsheets'!$H$2:$W$71,$A202,$CX$2)+CARDS('06-07 Teamsheets'!$H$2:$Z$83,$A202,$CX$2)+CARDS('07-08 Teamsheets'!$H$2:$Z$88,$A202,$CX$2)+CARDS('08-09 Teamsheets'!$H$2:$Z$92,$A202,$CX$2)+CARDS('09-10 Teamsheets'!$H$2:$Z$98,$A202,$CX$2)+CARDS('10-11 Teamsheets'!$H$2:$Z$107,$A202,$CX$2)+CARDS('11-12 Teamsheets'!$H$2:$Z$119,$A202,$CX$2)+CARDS('12-13 Teamsheets'!$H$2:$Z$126,$A202,$CX$2)+CARDS('13-14 Teamsheets'!$H$2:$Z$130,$A202,$CX$2)) &amp; "(" &amp; (CARDS('05-06 Teamsheets'!$H$2:$W$71,$A202,$CX$3)+CARDS('06-07 Teamsheets'!$H$2:$Z$83,$A202,$CX$3)+CARDS('07-08 Teamsheets'!$H$2:$Z$88,$A202,$CX$3)+CARDS('08-09 Teamsheets'!$H$2:$Z$92,$A202,$CX$3)+CARDS('09-10 Teamsheets'!$H$2:$Z$98,$A202,$CX$3)+CARDS('10-11 Teamsheets'!$H$2:$Z$107,$A202,$CX$3)+CARDS('11-12 Teamsheets'!$H$2:$Z$119,$A202,$CX$3)+CARDS('13-14 Teamsheets'!$H$2:$Z$130,$A202,$CX$3)) &amp; ")"</f>
        <v>2(1)</v>
      </c>
      <c r="CL202" s="28">
        <f>SUM(F202,K202,P202,U202)</f>
        <v>1125</v>
      </c>
      <c r="CM202" s="28">
        <f>SUM(Z202,AE202,AJ202,AO202,AT202,BI202,AY202,BN202,BS202,BD202)</f>
        <v>180</v>
      </c>
      <c r="CN202" s="77">
        <f>SUM(CL202:CM202)</f>
        <v>1305</v>
      </c>
      <c r="CO202" s="28">
        <f>IF(AND(CN202&lt;&gt;0, CA202&lt;&gt;0),CN202/CA202,0)</f>
        <v>72.5</v>
      </c>
      <c r="CP202" s="28">
        <f>IF(CG202&lt;&gt;0,CG202/CA202,0)</f>
        <v>0</v>
      </c>
      <c r="CQ202" s="77">
        <f>IF(CG202&lt;&gt;0,CN202/CG202,0)</f>
        <v>0</v>
      </c>
      <c r="CS202" s="71">
        <f t="shared" si="66"/>
        <v>83</v>
      </c>
      <c r="CT202" s="83">
        <f t="shared" si="67"/>
        <v>81</v>
      </c>
      <c r="CU202" s="77">
        <f t="shared" si="68"/>
        <v>101</v>
      </c>
      <c r="CW202"/>
      <c r="CX202" s="30"/>
    </row>
    <row r="203" spans="1:102" x14ac:dyDescent="0.2">
      <c r="A203" s="26" t="s">
        <v>3007</v>
      </c>
      <c r="B203" s="27" t="s">
        <v>1635</v>
      </c>
      <c r="C203" s="27" t="s">
        <v>1635</v>
      </c>
      <c r="D203" s="27">
        <v>0</v>
      </c>
      <c r="E203" s="27" t="s">
        <v>1635</v>
      </c>
      <c r="F203" s="82">
        <v>0</v>
      </c>
      <c r="G203" s="27" t="s">
        <v>1635</v>
      </c>
      <c r="H203" s="27" t="s">
        <v>1635</v>
      </c>
      <c r="I203" s="27">
        <v>0</v>
      </c>
      <c r="J203" s="27" t="s">
        <v>1635</v>
      </c>
      <c r="K203" s="82">
        <v>0</v>
      </c>
      <c r="L203" s="27" t="s">
        <v>1635</v>
      </c>
      <c r="M203" s="27" t="s">
        <v>1635</v>
      </c>
      <c r="N203" s="27">
        <v>0</v>
      </c>
      <c r="O203" s="27" t="s">
        <v>1635</v>
      </c>
      <c r="P203" s="82">
        <v>0</v>
      </c>
      <c r="Q203" s="27" t="str">
        <f>(APPS('08-09 Teamsheets'!$H$2:$R$92,$A203,'08-09 Teamsheets'!$C$2:$C$92,Q$1)+APPS('09-10 Teamsheets'!$H$2:$R$98,$A203,'09-10 Teamsheets'!$C$2:$C$98,Q$1)+APPS('10-11 Teamsheets'!$H$2:$R$107,$A203,'10-11 Teamsheets'!$C$2:$C$107,Q$1)+APPS('11-12 Teamsheets'!$H$2:$R$119,$A203,'11-12 Teamsheets'!$C$2:$C$119,Q$1)+APPS('12-13 Teamsheets'!$H$2:$R$126,$A203,'12-13 Teamsheets'!$C$2:$C$126,Q$1)+APPS('13-14 Teamsheets'!$H$2:$R$132,$A203,'13-14 Teamsheets'!$C$2:$C$132,Q$1)+APPS('14-15 Teamsheets'!$H$2:$R$136,$A203,'14-15 Teamsheets'!$C$2:$C$136,Q$1)) &amp; "(" &amp; (SUBS('08-09 Teamsheets'!$S$2:$Z$92,$A203,'08-09 Teamsheets'!$C$2:$C$92,Q$1)+SUBS('09-10 Teamsheets'!$S$2:$Z$98,$A203,'09-10 Teamsheets'!$C$2:$C$98,Q$1)+SUBS('10-11 Teamsheets'!$S$2:$Z$107,$A203,'10-11 Teamsheets'!$C$2:$C$107,Q$1)+SUBS('11-12 Teamsheets'!$S$2:$Z$119,$A203,'11-12 Teamsheets'!$C$2:$C$119,Q$1)+SUBS('12-13 Teamsheets'!$S$2:$Z$126,$A203,'12-13 Teamsheets'!$C$2:$C$126,Q$1)+SUBS('13-14 Teamsheets'!$S$2:$Z$132,$A203,'13-14 Teamsheets'!$C$2:$C$132,Q$1)+SUBS('14-15 Teamsheets'!$S$2:$Z$136,$A203,'14-15 Teamsheets'!$C$2:$C$136,Q$1)) &amp; ")"</f>
        <v>27(0)</v>
      </c>
      <c r="R203" s="27" t="str">
        <f>(GOALS('08-09 Teamsheets'!$H$2:$R$92,$A203,'08-09 Teamsheets'!$C$2:$C$92,Q$1)+GOALS('09-10 Teamsheets'!$H$2:$R$98,$A203,'09-10 Teamsheets'!$C$2:$C$98,Q$1)+GOALS('10-11 Teamsheets'!$H$2:$R$107,$A203,'10-11 Teamsheets'!$C$2:$C$107,Q$1)+GOALS('11-12 Teamsheets'!$H$2:$R$119,$A203,'11-12 Teamsheets'!$C$2:$C$119,Q$1)+GOALS('12-13 Teamsheets'!$H$2:$R$126,$A203,'12-13 Teamsheets'!$C$2:$C$126,Q$1)+GOALS('13-14 Teamsheets'!$H$2:$R$132,$A203,'13-14 Teamsheets'!$C$2:$C$132,Q$1)+GOALS('14-15 Teamsheets'!$H$2:$R$136,$A203,'14-15 Teamsheets'!$C$2:$C$136,Q$1)) &amp; "(" &amp; (GOALS('08-09 Teamsheets'!$S$2:$Z$92,$A203,'08-09 Teamsheets'!$C$2:$C$92,Q$1)+GOALS('09-10 Teamsheets'!$S$2:$Z$98,$A203,'09-10 Teamsheets'!$C$2:$C$98,Q$1)+GOALS('10-11 Teamsheets'!$S$2:$Z$107,$A203,'10-11 Teamsheets'!$C$2:$C$107,Q$1)+GOALS('11-12 Teamsheets'!$S$2:$Z$119,$A203,'11-12 Teamsheets'!$C$2:$C$119,Q$1)+GOALS('12-13 Teamsheets'!$S$2:$Z$126,$A203,'12-13 Teamsheets'!$C$2:$C$126,Q$1)+GOALS('13-14 Teamsheets'!$S$2:$Z$132,$A203,'13-14 Teamsheets'!$C$2:$C$132,Q$1)+GOALS('14-15 Teamsheets'!$S$2:$Z$136,$A203,'14-15 Teamsheets'!$C$2:$C$136,Q$1)) &amp; ")"</f>
        <v>0(0)</v>
      </c>
      <c r="S203" s="27">
        <f>Clean_sheet('08-09 Teamsheets'!$C$2:$H$92,$A203,Q$1)+Clean_sheet('09-10 Teamsheets'!$C$2:$H$98,$A203,Q$1)+Clean_sheet('10-11 Teamsheets'!$C$2:$H$107,$A203,Q$1)+Clean_sheet('11-12 Teamsheets'!$C$2:$H$119,$A203,Q$1)+Clean_sheet('12-13 Teamsheets'!$C$2:$H$126,$A203,Q$1)+Clean_sheet('13-14 Teamsheets'!$C$2:$H$132,$A203,Q$1)+Clean_sheet('14-15 Teamsheets'!$C$2:$H$136,$A203,Q$1)</f>
        <v>10</v>
      </c>
      <c r="T203" s="27" t="str">
        <f>(CARDS('08-09 Teamsheets'!$H$2:$Z$92,$A203,$CX$2,'08-09 Teamsheets'!$C$2:$C$92,Q$1)+CARDS('09-10 Teamsheets'!$H$2:$Z$98,$A203,$CX$2,'09-10 Teamsheets'!$C$2:$C$98,Q$1)+CARDS('10-11 Teamsheets'!$H$2:$Z$107,$A203,$CX$2,'10-11 Teamsheets'!$C$2:$C$107,Q$1)+CARDS('11-12 Teamsheets'!$H$2:$Z$119,$A203,$CX$2,'11-12 Teamsheets'!$C$2:$C$119,Q$1)+CARDS('12-13 Teamsheets'!$H$2:$Z$126,$A203,$CX$2,'12-13 Teamsheets'!$C$2:$C$126,Q$1)+CARDS('13-14 Teamsheets'!$H$2:$Z$132,$A203,$CX$2,'13-14 Teamsheets'!$C$2:$C$132,Q$1)+CARDS('14-15 Teamsheets'!$H$2:$Z$136,$A203,$CX$2,'14-15 Teamsheets'!$C$2:$C$136,Q$1)) &amp; "(" &amp; (CARDS('08-09 Teamsheets'!$H$2:$Z$92,$A203,$CX$3,'08-09 Teamsheets'!$C$2:$C$92,Q$1)+CARDS('09-10 Teamsheets'!$H$2:$Z$98,$A203,$CX$3,'09-10 Teamsheets'!$C$2:$C$98,Q$1)+CARDS('10-11 Teamsheets'!$H$2:$Z$107,$A203,$CX$3,'10-11 Teamsheets'!$C$2:$C$107,Q$1)+CARDS('11-12 Teamsheets'!$H$2:$Z$119,$A203,$CX$3,'11-12 Teamsheets'!$C$2:$C$119,Q$1)+CARDS('12-13 Teamsheets'!$H$2:$Z$126,$A203,$CX$3,'12-13 Teamsheets'!$C$2:$C$126,Q$1)+CARDS('13-14 Teamsheets'!$H$2:$Z$132,$A203,$CX$3,'13-14 Teamsheets'!$C$2:$C$132,Q$1)+CARDS('14-15 Teamsheets'!$H$2:$Z$136,$A203,$CX$3,'14-15 Teamsheets'!$C$2:$C$136,Q$1)) &amp; ")"</f>
        <v>2(0)</v>
      </c>
      <c r="U203" s="82">
        <f>MINS_PLAYED('08-09 Teamsheets'!$H$2:$R$92,$A203,'08-09 Teamsheets'!$C$2:$C$92,Q$1)+MINS_PLAYED('09-10 Teamsheets'!$H$2:$R$98,$A203,'09-10 Teamsheets'!$C$2:$C$98,Q$1)+ MINS_AS_SUB('08-09 Teamsheets'!$S$2:$Z$92,$A203,'08-09 Teamsheets'!$C$2:$C$92,Q$1)+ MINS_AS_SUB('09-10 Teamsheets'!$S$2:$Z$98,$A203,'09-10 Teamsheets'!$C$2:$C$98,Q$1)+MINS_PLAYED('10-11 Teamsheets'!$H$2:$R$107,$A203,'10-11 Teamsheets'!$C$2:$C$107,Q$1)+MINS_AS_SUB('10-11 Teamsheets'!$S$2:$Z$107,$A203,'10-11 Teamsheets'!$C$2:$C$107,Q$1)+MINS_PLAYED('11-12 Teamsheets'!$H$2:$R$119,$A203,'11-12 Teamsheets'!$C$2:$C$119,Q$1)+MINS_AS_SUB('11-12 Teamsheets'!$S$2:$Z$119,$A203,'11-12 Teamsheets'!$C$2:$C$119,Q$1)+MINS_PLAYED('12-13 Teamsheets'!$H$2:$R$126,$A203,'12-13 Teamsheets'!$C$2:$C$126,Q$1)+MINS_AS_SUB('12-13 Teamsheets'!$S$2:$Z$126,$A203,'12-13 Teamsheets'!$C$2:$C$126,Q$1)+MINS_PLAYED('13-14 Teamsheets'!$H$2:$R$132,$A203,'13-14 Teamsheets'!$C$2:$C$132,Q$1)+MINS_AS_SUB('13-14 Teamsheets'!$S$2:$Z$132,$A203,'13-14 Teamsheets'!$C$2:$C$132,Q$1)+MINS_PLAYED('14-15 Teamsheets'!$H$2:$R$136,$A203,'14-15 Teamsheets'!$C$2:$C$136,Q$1)+MINS_AS_SUB('14-15 Teamsheets'!$S$2:$Z$136,$A203,'14-15 Teamsheets'!$C$2:$C$136,Q$1)</f>
        <v>2460</v>
      </c>
      <c r="V203" s="27" t="s">
        <v>1635</v>
      </c>
      <c r="W203" s="27" t="s">
        <v>1635</v>
      </c>
      <c r="X203" s="27">
        <v>0</v>
      </c>
      <c r="Y203" s="27" t="s">
        <v>1635</v>
      </c>
      <c r="Z203" s="82">
        <v>0</v>
      </c>
      <c r="AA203" s="27" t="s">
        <v>1635</v>
      </c>
      <c r="AB203" s="27" t="s">
        <v>1635</v>
      </c>
      <c r="AC203" s="27">
        <v>0</v>
      </c>
      <c r="AD203" s="27" t="s">
        <v>1635</v>
      </c>
      <c r="AE203" s="82">
        <v>0</v>
      </c>
      <c r="AF203" s="27" t="s">
        <v>1635</v>
      </c>
      <c r="AG203" s="27" t="s">
        <v>1635</v>
      </c>
      <c r="AH203" s="27">
        <v>0</v>
      </c>
      <c r="AI203" s="27" t="s">
        <v>1635</v>
      </c>
      <c r="AJ203" s="82">
        <v>0</v>
      </c>
      <c r="AK203" s="27" t="s">
        <v>1635</v>
      </c>
      <c r="AL203" s="27" t="s">
        <v>1635</v>
      </c>
      <c r="AM203" s="27">
        <v>0</v>
      </c>
      <c r="AN203" s="27" t="s">
        <v>1635</v>
      </c>
      <c r="AO203" s="82">
        <v>0</v>
      </c>
      <c r="AP203" s="27" t="s">
        <v>1635</v>
      </c>
      <c r="AQ203" s="27" t="s">
        <v>1635</v>
      </c>
      <c r="AR203" s="27">
        <v>0</v>
      </c>
      <c r="AS203" s="27" t="s">
        <v>1635</v>
      </c>
      <c r="AT203" s="82">
        <v>0</v>
      </c>
      <c r="AU203" s="27" t="s">
        <v>1635</v>
      </c>
      <c r="AV203" s="27" t="s">
        <v>1635</v>
      </c>
      <c r="AW203" s="27">
        <v>0</v>
      </c>
      <c r="AX203" s="27" t="s">
        <v>1635</v>
      </c>
      <c r="AY203" s="82">
        <v>0</v>
      </c>
      <c r="AZ203" s="27" t="str">
        <f>(APPS('07-08 Teamsheets'!$H$2:$R$88,$A203,'07-08 Teamsheets'!$C$2:$C$88,AZ$1)+APPS('11-12 Teamsheets'!$H$2:$R$119,$A203,'11-12 Teamsheets'!$C$2:$C$119,AZ$1)+APPS('12-13 Teamsheets'!$H$2:$R$126,$A203,'12-13 Teamsheets'!$C$2:$C$126,AZ$1)+APPS('13-14 Teamsheets'!$H$2:$R$132,$A203,'13-14 Teamsheets'!$C$2:$C$132,AZ$1)+APPS('14-15 Teamsheets'!$H$2:$R$136,$A203,'14-15 Teamsheets'!$C$2:$C$136,AZ$1)) &amp; "(" &amp; (SUBS('07-08 Teamsheets'!$S$2:$Z$88,$A203,'07-08 Teamsheets'!$C$2:$C$88,AZ$1)+SUBS('11-12 Teamsheets'!$S$2:$Z$119,$A203,'11-12 Teamsheets'!$C$2:$C$119,AZ$1)+SUBS('12-13 Teamsheets'!$S$2:$Z$126,$A203,'12-13 Teamsheets'!$C$2:$C$126,AZ$1)+SUBS('13-14 Teamsheets'!$S$2:$Z$132,$A203,'13-14 Teamsheets'!$C$2:$C$132,AZ$1)+SUBS('14-15 Teamsheets'!$S$2:$Z$136,$A203,'14-15 Teamsheets'!$C$2:$C$136,AZ$1)) &amp; ")"</f>
        <v>2(0)</v>
      </c>
      <c r="BA203" s="27" t="str">
        <f>(GOALS('07-08 Teamsheets'!$H$2:$R$88,$A203,'07-08 Teamsheets'!$C$2:$C$88,AZ$1)+GOALS('11-12 Teamsheets'!$H$2:$R$119,$A203,'11-12 Teamsheets'!$C$2:$C$119,AZ$1)+GOALS('12-13 Teamsheets'!$H$2:$R$126,$A203,'12-13 Teamsheets'!$C$2:$C$126,AZ$1)+GOALS('13-14 Teamsheets'!$H$2:$R$132,$A203,'13-14 Teamsheets'!$C$2:$C$132,AZ$1)+GOALS('14-15 Teamsheets'!$H$2:$R$136,$A203,'14-15 Teamsheets'!$C$2:$C$136,AZ$1)) &amp; "(" &amp; (GOALS('07-08 Teamsheets'!$S$2:$Z$88,$A203,'07-08 Teamsheets'!$C$2:$C$88,AZ$1)+GOALS('11-12 Teamsheets'!$S$2:$Z$119,$A203,'11-12 Teamsheets'!$C$2:$C$119,AZ$1)+GOALS('12-13 Teamsheets'!$S$2:$Z$126,$A203,'12-13 Teamsheets'!$C$2:$C$126,AZ$1)+GOALS('13-14 Teamsheets'!$S$2:$Z$132,$A203,'13-14 Teamsheets'!$C$2:$C$132,AZ$1)+GOALS('14-15 Teamsheets'!$S$2:$Z$136,$A203,'14-15 Teamsheets'!$C$2:$C$136,AZ$1)) &amp; ")"</f>
        <v>0(0)</v>
      </c>
      <c r="BB203" s="27">
        <f>Clean_sheet('07-08 Teamsheets'!$C$2:$H$92,$A203,AZ$1)+Clean_sheet('11-12 Teamsheets'!$C$2:$H$119,$A203,AZ$1)+Clean_sheet('12-13 Teamsheets'!$C$2:$H$126,$A203,AZ$1)+Clean_sheet('13-14 Teamsheets'!$C$2:$H$132,$A203,AZ$1)+Clean_sheet('14-15 Teamsheets'!$C$2:$H$136,$A203,AZ$1)</f>
        <v>0</v>
      </c>
      <c r="BC203" s="27" t="str">
        <f>(CARDS('07-08 Teamsheets'!$H$2:$Z$88,$A203,$CX$2,'07-08 Teamsheets'!$C$2:$C$88,AZ$1)+CARDS('11-12 Teamsheets'!$H$2:$Z$119,$A203,$CX$2,'11-12 Teamsheets'!$C$2:$C$119,AZ$1)+CARDS('12-13 Teamsheets'!$H$2:$Z$126,$A203,$CX$2,'12-13 Teamsheets'!$C$2:$C$126,AZ$1)+CARDS('13-14 Teamsheets'!$H$2:$Z$132,$A203,$CX$2,'13-14 Teamsheets'!$C$2:$C$132,AZ$1)+CARDS('14-15 Teamsheets'!$H$2:$Z$136,$A203,$CX$2,'14-15 Teamsheets'!$C$2:$C$136,AZ$1)) &amp; "(" &amp; (CARDS('07-08 Teamsheets'!$H$2:$Z$88,$A203,$CX$3,'07-08 Teamsheets'!$C$2:$C$88,AZ$1)+CARDS('11-12 Teamsheets'!$H$2:$Z$119,$A203,$CX$3,'11-12 Teamsheets'!$C$2:$C$119,AZ$1)+CARDS('12-13 Teamsheets'!$H$2:$Z$126,$A203,$CX$3,'12-13 Teamsheets'!$C$2:$C$126,AZ$1)+CARDS('13-14 Teamsheets'!$H$2:$Z$132,$A203,$CX$3,'13-14 Teamsheets'!$C$2:$C$132,AZ$1)+CARDS('14-15 Teamsheets'!$H$2:$Z$136,$A203,$CX$3,'14-15 Teamsheets'!$C$2:$C$136,AZ$1)) &amp; ")"</f>
        <v>0(0)</v>
      </c>
      <c r="BD203" s="82">
        <f>MINS_PLAYED('07-08 Teamsheets'!$H$2:$R$88,$A203,'07-08 Teamsheets'!$C$2:$C$88,AZ$1)+MINS_PLAYED('11-12 Teamsheets'!$H$2:$R$119,$A203,'11-12 Teamsheets'!$C$2:$C$119,AZ$1)+MINS_PLAYED('12-13 Teamsheets'!$H$2:$R$126,$A203,'12-13 Teamsheets'!$C$2:$C$126,AZ$1)+MINS_PLAYED('13-14 Teamsheets'!$H$2:$R$132,$A203,'13-14 Teamsheets'!$C$2:$C$132,AZ$1)+MINS_PLAYED('14-15 Teamsheets'!$H$2:$R$136,$A203,'14-15 Teamsheets'!$C$2:$C$136,AZ$1)+MINS_AS_SUB('07-08 Teamsheets'!$S$2:$Z$88,$A203,'07-08 Teamsheets'!$C$2:$C$88,AZ$1)+MINS_AS_SUB('11-12 Teamsheets'!$S$2:$Z$119,$A203,'11-12 Teamsheets'!$C$2:$C$119,AZ$1)+MINS_AS_SUB('12-13 Teamsheets'!$S$2:$Z$126,$A203,'12-13 Teamsheets'!$C$2:$C$126,AZ$1)+MINS_AS_SUB('13-14 Teamsheets'!$S$2:$Z$132,$A203,'13-14 Teamsheets'!$C$2:$C$132,AZ$1)+MINS_AS_SUB('14-15 Teamsheets'!$S$2:$Z$136,$A203,'14-15 Teamsheets'!$C$2:$C$136,AZ$1)</f>
        <v>180</v>
      </c>
      <c r="BE203" s="27" t="str">
        <f>(APPS('08-09 Teamsheets'!$H$2:$R$92,$A203,'08-09 Teamsheets'!$C$2:$C$92,BE$1)+APPS('09-10 Teamsheets'!$H$2:$R$98,$A203,'09-10 Teamsheets'!$C$2:$C$98,BE$1)+APPS('10-11 Teamsheets'!$H$2:$R$107,$A203,'10-11 Teamsheets'!$C$2:$C$107,BE$1)+APPS('11-12 Teamsheets'!$H$2:$R$119,$A203,'11-12 Teamsheets'!$C$2:$C$119,BE$1)+APPS('12-13 Teamsheets'!$H$2:$R$126,$A203,'12-13 Teamsheets'!$C$2:$C$126,BE$1)+APPS('13-14 Teamsheets'!$H$2:$R$132,$A203,'13-14 Teamsheets'!$C$2:$C$132,BE$1)+APPS('14-15 Teamsheets'!$H$2:$R$136,$A203,'14-15 Teamsheets'!$C$2:$C$136,BE$1)) &amp; "(" &amp; (SUBS('08-09 Teamsheets'!$S$2:$Z$92,$A203,'08-09 Teamsheets'!$C$2:$C$92,BE$1)+SUBS('09-10 Teamsheets'!$S$2:$Z$98,$A203,'09-10 Teamsheets'!$C$2:$C$98,BE$1)+SUBS('10-11 Teamsheets'!$S$2:$Z$107,$A203,'10-11 Teamsheets'!$C$2:$C$107,BE$1)+SUBS('11-12 Teamsheets'!$S$2:$Z$119,$A203,'11-12 Teamsheets'!$C$2:$C$119,BE$1)+SUBS('12-13 Teamsheets'!$S$2:$Z$126,$A203,'12-13 Teamsheets'!$C$2:$C$126,BE$1)+SUBS('13-14 Teamsheets'!$S$2:$Z$132,$A203,'13-14 Teamsheets'!$C$2:$C$132,BE$1)+SUBS('14-15 Teamsheets'!$S$2:$Z$136,$A203,'14-15 Teamsheets'!$C$2:$C$136,BE$1)) &amp; ")"</f>
        <v>3(0)</v>
      </c>
      <c r="BF203" s="27" t="str">
        <f>(GOALS('08-09 Teamsheets'!$H$2:$R$92,$A203,'08-09 Teamsheets'!$C$2:$C$92,BE$1)+GOALS('09-10 Teamsheets'!$H$2:$R$98,$A203,'09-10 Teamsheets'!$C$2:$C$98,BE$1)+GOALS('10-11 Teamsheets'!$H$2:$R$107,$A203,'10-11 Teamsheets'!$C$2:$C$107,BE$1)+GOALS('11-12 Teamsheets'!$H$2:$R$119,$A203,'11-12 Teamsheets'!$C$2:$C$119,BE$1)+GOALS('12-13 Teamsheets'!$H$2:$R$126,$A203,'12-13 Teamsheets'!$C$2:$C$126,BE$1)+GOALS('13-14 Teamsheets'!$H$2:$R$132,$A203,'13-14 Teamsheets'!$C$2:$C$132,BE$1)+GOALS('14-15 Teamsheets'!$H$2:$R$136,$A203,'14-15 Teamsheets'!$C$2:$C$136,BE$1)) &amp; "(" &amp; (GOALS('08-09 Teamsheets'!$S$2:$Z$92,$A203,'08-09 Teamsheets'!$C$2:$C$92,BE$1)+GOALS('09-10 Teamsheets'!$S$2:$Z$98,$A203,'09-10 Teamsheets'!$C$2:$C$98,BE$1)+GOALS('10-11 Teamsheets'!$S$2:$Z$107,$A203,'10-11 Teamsheets'!$C$2:$C$107,BE$1)+GOALS('11-12 Teamsheets'!$S$2:$Z$119,$A203,'11-12 Teamsheets'!$C$2:$C$119,BE$1)+GOALS('12-13 Teamsheets'!$S$2:$Z$126,$A203,'12-13 Teamsheets'!$C$2:$C$126,BE$1)+GOALS('13-14 Teamsheets'!$S$2:$Z$132,$A203,'13-14 Teamsheets'!$C$2:$C$132,BE$1)+GOALS('14-15 Teamsheets'!$S$2:$Z$136,$A203,'14-15 Teamsheets'!$C$2:$C$136,BE$1)) &amp; ")"</f>
        <v>0(0)</v>
      </c>
      <c r="BG203" s="27">
        <f>Clean_sheet('08-09 Teamsheets'!$C$2:$H$92,$A203,BE$1)+Clean_sheet('09-10 Teamsheets'!$C$2:$H$98,$A203,BE$1)+Clean_sheet('10-11 Teamsheets'!$C$2:$H$107,$A203,BE$1)+Clean_sheet('11-12 Teamsheets'!$C$2:$H$119,$A203,BE$1)+Clean_sheet('12-13 Teamsheets'!$C$2:$H$126,$A203,BE$1)+Clean_sheet('13-14 Teamsheets'!$C$2:$H$132,$A203,BE$1)+Clean_sheet('14-15 Teamsheets'!$C$2:$H$136,$A203,BE$1)</f>
        <v>0</v>
      </c>
      <c r="BH203" s="27" t="str">
        <f>(CARDS('08-09 Teamsheets'!$H$2:$Z$92,$A203,$CX$2,'08-09 Teamsheets'!$C$2:$C$92,BE$1)+CARDS('09-10 Teamsheets'!$H$2:$Z$98,$A203,$CX$2,'09-10 Teamsheets'!$C$2:$C$98,BE$1)+CARDS('10-11 Teamsheets'!$H$2:$Z$107,$A203,$CX$2,'10-11 Teamsheets'!$C$2:$C$107,BE$1)+CARDS('11-12 Teamsheets'!$H$2:$Z$119,$A203,$CX$2,'11-12 Teamsheets'!$C$2:$C$119,BE$1)+CARDS('12-13 Teamsheets'!$H$2:$Z$126,$A203,$CX$2,'12-13 Teamsheets'!$C$2:$C$126,BE$1)+CARDS('13-14 Teamsheets'!$H$2:$Z$132,$A203,$CX$2,'13-14 Teamsheets'!$C$2:$C$132,BE$1)+CARDS('14-15 Teamsheets'!$H$2:$Z$136,$A203,$CX$2,'14-15 Teamsheets'!$C$2:$C$136,BE$1)) &amp; "(" &amp; (CARDS('08-09 Teamsheets'!$H$2:$Z$92,$A203,$CX$3,'08-09 Teamsheets'!$C$2:$C$92,BE$1)+CARDS('09-10 Teamsheets'!$H$2:$Z$98,$A203,$CX$3,'09-10 Teamsheets'!$C$2:$C$98,BE$1)+CARDS('10-11 Teamsheets'!$H$2:$Z$107,$A203,$CX$3,'10-11 Teamsheets'!$C$2:$C$107,BE$1)+CARDS('11-12 Teamsheets'!$H$2:$Z$119,$A203,$CX$3,'11-12 Teamsheets'!$C$2:$C$119,BE$1)+CARDS('12-13 Teamsheets'!$H$2:$Z$126,$A203,$CX$3,'12-13 Teamsheets'!$C$2:$C$126,BE$1)+CARDS('13-14 Teamsheets'!$H$2:$Z$132,$A203,$CX$3,'13-14 Teamsheets'!$C$2:$C$132,BE$1)+CARDS('14-15 Teamsheets'!$H$2:$Z$136,$A203,$CX$3,'14-15 Teamsheets'!$C$2:$C$136,BE$1)) &amp; ")"</f>
        <v>0(0)</v>
      </c>
      <c r="BI203" s="82">
        <f>MINS_PLAYED('08-09 Teamsheets'!$H$2:$R$92,$A203,'08-09 Teamsheets'!$C$2:$C$92,BE$1)+MINS_PLAYED('09-10 Teamsheets'!$H$2:$R$98,$A203,'09-10 Teamsheets'!$C$2:$C$98,BE$1)+ MINS_AS_SUB('08-09 Teamsheets'!$S$2:$Z$92,$A203,'08-09 Teamsheets'!$C$2:$C$92,BE$1)+ MINS_AS_SUB('09-10 Teamsheets'!$S$2:$Z$98,$A203,'09-10 Teamsheets'!$C$2:$C$98,BE$1)+MINS_PLAYED('10-11 Teamsheets'!$H$2:$R$107,$A203,'10-11 Teamsheets'!$C$2:$C$107,BE$1)+MINS_AS_SUB('10-11 Teamsheets'!$S$2:$Z$107,$A203,'10-11 Teamsheets'!$C$2:$C$107,BE$1)+MINS_PLAYED('11-12 Teamsheets'!$H$2:$R$119,$A203,'11-12 Teamsheets'!$C$2:$C$119,BE$1)+MINS_AS_SUB('11-12 Teamsheets'!$S$2:$Z$119,$A203,'11-12 Teamsheets'!$C$2:$C$119,BE$1)+MINS_PLAYED('12-13 Teamsheets'!$H$2:$R$126,$A203,'12-13 Teamsheets'!$C$2:$C$126,BE$1)+MINS_AS_SUB('12-13 Teamsheets'!$S$2:$Z$126,$A203,'12-13 Teamsheets'!$C$2:$C$126,BE$1)+MINS_PLAYED('13-14 Teamsheets'!$H$2:$R$132,$A203,'13-14 Teamsheets'!$C$2:$C$132,BE$1)+MINS_AS_SUB('13-14 Teamsheets'!$S$2:$Z$132,$A203,'13-14 Teamsheets'!$C$2:$C$132,BE$1)+MINS_PLAYED('14-15 Teamsheets'!$H$2:$R$136,$A203,'14-15 Teamsheets'!$C$2:$C$136,BE$1)+MINS_AS_SUB('14-15 Teamsheets'!$S$2:$Z$136,$A203,'14-15 Teamsheets'!$C$2:$C$136,BE$1)</f>
        <v>270</v>
      </c>
      <c r="BJ203" s="27" t="str">
        <f>(APPS('07-08 Teamsheets'!$H$2:$R$88,$A203,'07-08 Teamsheets'!$C$2:$C$88,BJ$1)+APPS('08-09 Teamsheets'!$H$2:$R$92,$A203,'08-09 Teamsheets'!$C$2:$C$92,BJ$1)+APPS('09-10 Teamsheets'!$H$2:$R$98,$A203,'09-10 Teamsheets'!$C$2:$C$98,BJ$1)+APPS('10-11 Teamsheets'!$H$2:$R$106,$A203,'10-11 Teamsheets'!$C$2:$C$106,BJ$1)+APPS('11-12 Teamsheets'!$H$2:$R$119,$A203,'11-12 Teamsheets'!$C$2:$C$119,BJ$1)+APPS('12-13 Teamsheets'!$H$2:$R$126,$A203,'12-13 Teamsheets'!$C$2:$C$126,BJ$1)+APPS('13-14 Teamsheets'!$H$2:$R$132,$A203,'13-14 Teamsheets'!$C$2:$C$132,BJ$1)+APPS('14-15 Teamsheets'!$H$2:$R$136,$A203,'14-15 Teamsheets'!$C$2:$C$136,BJ$1)) &amp; "(" &amp; (SUBS('07-08 Teamsheets'!$S$2:$Z$88,$A203,'07-08 Teamsheets'!$C$2:$C$88,BJ$1)+SUBS('08-09 Teamsheets'!$S$2:$Z$92,$A203,'08-09 Teamsheets'!$C$2:$C$92,BJ$1)+SUBS('09-10 Teamsheets'!$S$2:$Z$98,$A203,'09-10 Teamsheets'!$C$2:$C$98,BJ$1)+SUBS('10-11 Teamsheets'!$S$2:$Z$106,$A203,'10-11 Teamsheets'!$C$2:$C$106,BJ$1)+SUBS('11-12 Teamsheets'!$S$2:$Z$119,$A203,'11-12 Teamsheets'!$C$2:$C$119,BJ$1)+SUBS('12-13 Teamsheets'!$S$2:$Z$126,$A203,'12-13 Teamsheets'!$C$2:$C$126,BJ$1)+SUBS('13-14 Teamsheets'!$S$2:$Z$132,$A203,'13-14 Teamsheets'!$C$2:$C$132,BJ$1)+SUBS('14-15 Teamsheets'!$S$2:$Z$136,$A203,'14-15 Teamsheets'!$C$2:$C$136,BJ$1)) &amp; ")"</f>
        <v>2(0)</v>
      </c>
      <c r="BK203" s="27" t="str">
        <f>(GOALS('07-08 Teamsheets'!$H$2:$R$88,$A203,'07-08 Teamsheets'!$C$2:$C$88,BJ$1)+GOALS('08-09 Teamsheets'!$H$2:$R$92,$A203,'08-09 Teamsheets'!$C$2:$C$92,BJ$1)+GOALS('09-10 Teamsheets'!$H$2:$R$98,$A203,'09-10 Teamsheets'!$C$2:$C$98,BJ$1)+GOALS('10-11 Teamsheets'!$H$2:$R$106,$A203,'10-11 Teamsheets'!$C$2:$C$106,BJ$1)+GOALS('11-12 Teamsheets'!$H$2:$R$119,$A203,'11-12 Teamsheets'!$C$2:$C$119,BJ$1)+GOALS('12-13 Teamsheets'!$H$2:$R$126,$A203,'12-13 Teamsheets'!$C$2:$C$126,BJ$1)+GOALS('13-14 Teamsheets'!$H$2:$R$132,$A203,'13-14 Teamsheets'!$C$2:$C$132,BJ$1)+GOALS('14-15 Teamsheets'!$H$2:$R$136,$A203,'14-15 Teamsheets'!$C$2:$C$136,BJ$1)) &amp; "(" &amp; (GOALS('07-08 Teamsheets'!$S$2:$Z$88,$A203,'07-08 Teamsheets'!$C$2:$C$88,BJ$1)+GOALS('08-09 Teamsheets'!$S$2:$Z$92,$A203,'08-09 Teamsheets'!$C$2:$C$92,BJ$1)+GOALS('09-10 Teamsheets'!$S$2:$Z$98,$A203,'09-10 Teamsheets'!$C$2:$C$98,BJ$1)+GOALS('10-11 Teamsheets'!$S$2:$Z$106,$A203,'10-11 Teamsheets'!$C$2:$C$106,BJ$1)+GOALS('11-12 Teamsheets'!$S$2:$Z$119,$A203,'11-12 Teamsheets'!$C$2:$C$119,BJ$1)+GOALS('12-13 Teamsheets'!$S$2:$Z$126,$A203,'12-13 Teamsheets'!$C$2:$C$126,BJ$1)+GOALS('13-14 Teamsheets'!$S$2:$Z$132,$A203,'13-14 Teamsheets'!$C$2:$C$132,BJ$1)+GOALS('14-15 Teamsheets'!$S$2:$Z$136,$A203,'14-15 Teamsheets'!$C$2:$C$136,BJ$1)) &amp; ")"</f>
        <v>0(0)</v>
      </c>
      <c r="BL203" s="27">
        <f>Clean_sheet('07-08 Teamsheets'!$C$2:$H$92,$A203,BJ$1)+Clean_sheet('08-09 Teamsheets'!$C$2:$H$92,$A203,BJ$1)+Clean_sheet('09-10 Teamsheets'!$C$2:$H$98,$A203,BJ$1)+Clean_sheet('10-11 Teamsheets'!$C$2:$H$106,$A203,BJ$1)+Clean_sheet('11-12 Teamsheets'!$C$2:$H$119,$A203,BJ$1)+Clean_sheet('12-13 Teamsheets'!$C$2:$H$126,$A203,BJ$1)+Clean_sheet('13-14 Teamsheets'!$C$2:$H$132,$A203,BJ$1)+Clean_sheet('14-15 Teamsheets'!$C$2:$H$136,$A203,BJ$1)</f>
        <v>0</v>
      </c>
      <c r="BM203" s="27" t="str">
        <f>(CARDS('07-08 Teamsheets'!$H$2:$Z$88,$A203,$CX$2,'07-08 Teamsheets'!$C$2:$C$88,BJ$1)+CARDS('08-09 Teamsheets'!$H$2:$Z$92,$A203,$CX$2,'08-09 Teamsheets'!$C$2:$C$92,BJ$1)+CARDS('09-10 Teamsheets'!$H$2:$Z$98,$A203,$CX$2,'09-10 Teamsheets'!$C$2:$C$98,BJ$1)+CARDS('10-11 Teamsheets'!$H$2:$Z$106,$A203,$CX$2,'10-11 Teamsheets'!$C$2:$C$106,BJ$1)+CARDS('11-12 Teamsheets'!$H$2:$Z$119,$A203,$CX$2,'11-12 Teamsheets'!$C$2:$C$119,BJ$1)+CARDS('12-13 Teamsheets'!$H$2:$Z$126,$A203,$CX$2,'12-13 Teamsheets'!$C$2:$C$126,BJ$1)+CARDS('13-14 Teamsheets'!$H$2:$Z$132,$A203,$CX$2,'13-14 Teamsheets'!$C$2:$C$132,BJ$1)+CARDS('14-15 Teamsheets'!$H$2:$Z$136,$A203,$CX$2,'14-15 Teamsheets'!$C$2:$C$136,BJ$1)) &amp; "(" &amp; (CARDS('07-08 Teamsheets'!$H$2:$Z$88,$A203,$CX$3,'07-08 Teamsheets'!$C$2:$C$88,BJ$1)+CARDS('08-09 Teamsheets'!$H$2:$Z$92,$A203,$CX$3,'08-09 Teamsheets'!$C$2:$C$92,BJ$1)+CARDS('09-10 Teamsheets'!$H$2:$Z$98,$A203,$CX$3,'09-10 Teamsheets'!$C$2:$C$98,BJ$1)+CARDS('10-11 Teamsheets'!$H$2:$Z$106,$A203,$CX$3,'10-11 Teamsheets'!$C$2:$C$106,BJ$1)+CARDS('11-12 Teamsheets'!$H$2:$Z$119,$A203,$CX$3,'11-12 Teamsheets'!$C$2:$C$119,BJ$1)+CARDS('12-13 Teamsheets'!$H$2:$Z$126,$A203,$CX$3,'12-13 Teamsheets'!$C$2:$C$126,BJ$1)+CARDS('13-14 Teamsheets'!$H$2:$Z$132,$A203,$CX$3,'13-14 Teamsheets'!$C$2:$C$132,BJ$1)+CARDS('14-15 Teamsheets'!$H$2:$Z$136,$A203,$CX$3,'14-15 Teamsheets'!$C$2:$C$136,BJ$1)) &amp; ")"</f>
        <v>1(0)</v>
      </c>
      <c r="BN203" s="82">
        <f>MINS_PLAYED('07-08 Teamsheets'!$H$2:$R$88,$A203,'07-08 Teamsheets'!$C$2:$C$88,BJ$1)+MINS_PLAYED('08-09 Teamsheets'!$H$2:$R$92,$A203,'08-09 Teamsheets'!$C$2:$C$92,BJ$1)+MINS_PLAYED('09-10 Teamsheets'!$H$2:$R$98,$A203,'09-10 Teamsheets'!$C$2:$C$98,BJ$1)+MINS_PLAYED('10-11 Teamsheets'!$H$2:$R$106,$A203,'10-11 Teamsheets'!$C$2:$C$106,BJ$1)+MINS_PLAYED('11-12 Teamsheets'!$H$2:$R$119,$A203,'11-12 Teamsheets'!$C$2:$C$119,BJ$1)+MINS_PLAYED('12-13 Teamsheets'!$H$2:$R$126,$A203,'12-13 Teamsheets'!$C$2:$C$126,BJ$1)+MINS_PLAYED('13-14 Teamsheets'!$H$2:$R$132,$A203,'13-14 Teamsheets'!$C$2:$C$132,BJ$1)+MINS_PLAYED('14-15 Teamsheets'!$H$2:$R$136,$A203,'14-15 Teamsheets'!$C$2:$C$136,BJ$1)+MINS_AS_SUB('07-08 Teamsheets'!$S$2:$Z$88,$A203,'07-08 Teamsheets'!$C$2:$C$88,BJ$1)+MINS_AS_SUB('08-09 Teamsheets'!$S$2:$Z$92,$A203,'08-09 Teamsheets'!$C$2:$C$92,BJ$1)+MINS_AS_SUB('09-10 Teamsheets'!$S$2:$Z$98,$A203,'09-10 Teamsheets'!$C$2:$C$98,BJ$1)+MINS_AS_SUB('10-11 Teamsheets'!$S$2:$Z$106,$A203,'10-11 Teamsheets'!$C$2:$C$106,BJ$1)+MINS_AS_SUB('11-12 Teamsheets'!$S$2:$Z$119,$A203,'11-12 Teamsheets'!$C$2:$C$119,BJ$1)+MINS_AS_SUB('12-13 Teamsheets'!$S$2:$Z$126,$A203,'12-13 Teamsheets'!$C$2:$C$126,BJ$1)+MINS_AS_SUB('13-14 Teamsheets'!$S$2:$Z$132,$A203,'13-14 Teamsheets'!$C$2:$C$132,BJ$1)+MINS_AS_SUB('14-15 Teamsheets'!$S$2:$Z$136,$A203,'14-15 Teamsheets'!$C$2:$C$136,BJ$1)</f>
        <v>180</v>
      </c>
      <c r="BO203" s="27" t="str">
        <f>(APPS('07-08 Teamsheets'!$H$2:$R$88,$A203,'07-08 Teamsheets'!$C$2:$C$88,BO$1)+APPS('08-09 Teamsheets'!$H$2:$R$92,$A203,'08-09 Teamsheets'!$C$2:$C$92,BO$1)+APPS('09-10 Teamsheets'!$H$2:$R$98,$A203,'09-10 Teamsheets'!$C$2:$C$98,BO$1)+APPS('10-11 Teamsheets'!$H$2:$R$106,$A203,'10-11 Teamsheets'!$C$2:$C$106,BO$1)+APPS('11-12 Teamsheets'!$H$2:$R$119,$A203,'11-12 Teamsheets'!$C$2:$C$119,BO$1)+APPS('12-13 Teamsheets'!$H$2:$R$126,$A203,'12-13 Teamsheets'!$C$2:$C$126,BO$1)+APPS('13-14 Teamsheets'!$H$2:$R$132,$A203,'13-14 Teamsheets'!$C$2:$C$132,BO$1)+APPS('14-15 Teamsheets'!$H$2:$R$136,$A203,'14-15 Teamsheets'!$C$2:$C$136,BO$1)) &amp; "(" &amp; (SUBS('07-08 Teamsheets'!$S$2:$Z$88,$A203,'07-08 Teamsheets'!$C$2:$C$88,BO$1)+SUBS('08-09 Teamsheets'!$S$2:$Z$92,$A203,'08-09 Teamsheets'!$C$2:$C$92,BO$1)+SUBS('09-10 Teamsheets'!$S$2:$Z$98,$A203,'09-10 Teamsheets'!$C$2:$C$98,BO$1)+SUBS('10-11 Teamsheets'!$S$2:$Z$106,$A203,'10-11 Teamsheets'!$C$2:$C$106,BO$1)+SUBS('11-12 Teamsheets'!$S$2:$Z$119,$A203,'11-12 Teamsheets'!$C$2:$C$119,BO$1)+SUBS('12-13 Teamsheets'!$S$2:$Z$126,$A203,'12-13 Teamsheets'!$C$2:$C$126,BO$1)+SUBS('13-14 Teamsheets'!$S$2:$Z$132,$A203,'13-14 Teamsheets'!$C$2:$C$132,BO$1)+SUBS('14-15 Teamsheets'!$S$2:$Z$136,$A203,'14-15 Teamsheets'!$C$2:$C$136,BO$1)) &amp; ")"</f>
        <v>2(0)</v>
      </c>
      <c r="BP203" s="27" t="str">
        <f>(GOALS('07-08 Teamsheets'!$H$2:$R$88,$A203,'07-08 Teamsheets'!$C$2:$C$88,BO$1)+GOALS('08-09 Teamsheets'!$H$2:$R$92,$A203,'08-09 Teamsheets'!$C$2:$C$92,BO$1)+GOALS('09-10 Teamsheets'!$H$2:$R$98,$A203,'09-10 Teamsheets'!$C$2:$C$98,BO$1)+GOALS('10-11 Teamsheets'!$H$2:$R$106,$A203,'10-11 Teamsheets'!$C$2:$C$106,BO$1)+GOALS('11-12 Teamsheets'!$H$2:$R$119,$A203,'11-12 Teamsheets'!$C$2:$C$119,BO$1)+GOALS('12-13 Teamsheets'!$H$2:$R$126,$A203,'12-13 Teamsheets'!$C$2:$C$126,BO$1)+GOALS('13-14 Teamsheets'!$H$2:$R$132,$A203,'13-14 Teamsheets'!$C$2:$C$132,BO$1)+GOALS('14-15 Teamsheets'!$H$2:$R$136,$A203,'14-15 Teamsheets'!$C$2:$C$136,BO$1)) &amp; "(" &amp; (GOALS('07-08 Teamsheets'!$S$2:$Z$88,$A203,'07-08 Teamsheets'!$C$2:$C$88,BO$1)+GOALS('08-09 Teamsheets'!$S$2:$Z$92,$A203,'08-09 Teamsheets'!$C$2:$C$92,BO$1)+GOALS('09-10 Teamsheets'!$S$2:$Z$98,$A203,'09-10 Teamsheets'!$C$2:$C$98,BO$1)+GOALS('10-11 Teamsheets'!$S$2:$Z$106,$A203,'10-11 Teamsheets'!$C$2:$C$106,BO$1)+GOALS('11-12 Teamsheets'!$S$2:$Z$119,$A203,'11-12 Teamsheets'!$C$2:$C$119,BO$1)+GOALS('12-13 Teamsheets'!$S$2:$Z$126,$A203,'12-13 Teamsheets'!$C$2:$C$126,BO$1)+GOALS('13-14 Teamsheets'!$S$2:$Z$132,$A203,'13-14 Teamsheets'!$C$2:$C$132,BO$1)+GOALS('14-15 Teamsheets'!$S$2:$Z$136,$A203,'14-15 Teamsheets'!$C$2:$C$136,BO$1)) &amp; ")"</f>
        <v>0(0)</v>
      </c>
      <c r="BQ203" s="27">
        <f>Clean_sheet('07-08 Teamsheets'!$C$2:$H$92,$A203,BO$1)+Clean_sheet('08-09 Teamsheets'!$C$2:$H$92,$A203,BO$1)+Clean_sheet('09-10 Teamsheets'!$C$2:$H$98,$A203,BO$1)+Clean_sheet('10-11 Teamsheets'!$C$2:$H$106,$A203,BO$1)+Clean_sheet('11-12 Teamsheets'!$C$2:$H$119,$A203,BO$1)+Clean_sheet('12-13 Teamsheets'!$C$2:$H$126,$A203,BO$1)+Clean_sheet('13-14 Teamsheets'!$C$2:$H$132,$A203,BO$1)+Clean_sheet('14-15 Teamsheets'!$C$2:$H$136,$A203,BO$1)</f>
        <v>1</v>
      </c>
      <c r="BR203" s="27" t="str">
        <f>(CARDS('07-08 Teamsheets'!$H$2:$Z$88,$A203,$CX$2,'07-08 Teamsheets'!$C$2:$C$88,BO$1)+CARDS('08-09 Teamsheets'!$H$2:$Z$92,$A203,$CX$2,'08-09 Teamsheets'!$C$2:$C$92,BO$1)+CARDS('09-10 Teamsheets'!$H$2:$Z$98,$A203,$CX$2,'09-10 Teamsheets'!$C$2:$C$98,BO$1)+CARDS('10-11 Teamsheets'!$H$2:$Z$106,$A203,$CX$2,'10-11 Teamsheets'!$C$2:$C$106,BO$1)+CARDS('11-12 Teamsheets'!$H$2:$Z$119,$A203,$CX$2,'11-12 Teamsheets'!$C$2:$C$119,BO$1)+CARDS('12-13 Teamsheets'!$H$2:$Z$126,$A203,$CX$2,'12-13 Teamsheets'!$C$2:$C$126,BO$1)+CARDS('13-14 Teamsheets'!$H$2:$Z$132,$A203,$CX$2,'13-14 Teamsheets'!$C$2:$C$132,BO$1)+CARDS('14-15 Teamsheets'!$H$2:$Z$136,$A203,$CX$2,'14-15 Teamsheets'!$C$2:$C$136,BO$1)) &amp; "(" &amp; (CARDS('07-08 Teamsheets'!$H$2:$Z$88,$A203,$CX$3,'07-08 Teamsheets'!$C$2:$C$88,BO$1)+CARDS('08-09 Teamsheets'!$H$2:$Z$92,$A203,$CX$3,'08-09 Teamsheets'!$C$2:$C$92,BO$1)+CARDS('09-10 Teamsheets'!$H$2:$Z$98,$A203,$CX$3,'09-10 Teamsheets'!$C$2:$C$98,BO$1)+CARDS('10-11 Teamsheets'!$H$2:$Z$106,$A203,$CX$3,'10-11 Teamsheets'!$C$2:$C$106,BO$1)+CARDS('11-12 Teamsheets'!$H$2:$Z$119,$A203,$CX$3,'11-12 Teamsheets'!$C$2:$C$119,BO$1)+CARDS('12-13 Teamsheets'!$H$2:$Z$126,$A203,$CX$3,'12-13 Teamsheets'!$C$2:$C$126,BO$1)+CARDS('13-14 Teamsheets'!$H$2:$Z$132,$A203,$CX$3,'13-14 Teamsheets'!$C$2:$C$132,BO$1)+CARDS('14-15 Teamsheets'!$H$2:$Z$136,$A203,$CX$3,'14-15 Teamsheets'!$C$2:$C$136,BO$1)) &amp; ")"</f>
        <v>0(0)</v>
      </c>
      <c r="BS203" s="82">
        <f>MINS_PLAYED('07-08 Teamsheets'!$H$2:$R$88,$A203,'07-08 Teamsheets'!$C$2:$C$88,BO$1)+MINS_PLAYED('08-09 Teamsheets'!$H$2:$R$92,$A203,'08-09 Teamsheets'!$C$2:$C$92,BO$1)+MINS_PLAYED('09-10 Teamsheets'!$H$2:$R$98,$A203,'09-10 Teamsheets'!$C$2:$C$98,BO$1)+MINS_PLAYED('10-11 Teamsheets'!$H$2:$R$106,$A203,'10-11 Teamsheets'!$C$2:$C$106,BO$1)+MINS_PLAYED('11-12 Teamsheets'!$H$2:$R$119,$A203,'11-12 Teamsheets'!$C$2:$C$119,BO$1)+MINS_PLAYED('12-13 Teamsheets'!$H$2:$R$126,$A203,'12-13 Teamsheets'!$C$2:$C$126,BO$1)+MINS_PLAYED('13-14 Teamsheets'!$H$2:$R$132,$A203,'13-14 Teamsheets'!$C$2:$C$132,BO$1)+MINS_PLAYED('14-15 Teamsheets'!$H$2:$R$136,$A203,'14-15 Teamsheets'!$C$2:$C$136,BO$1)+MINS_AS_SUB('07-08 Teamsheets'!$S$2:$Z$88,$A203,'07-08 Teamsheets'!$C$2:$C$88,BO$1)+MINS_AS_SUB('08-09 Teamsheets'!$S$2:$Z$92,$A203,'08-09 Teamsheets'!$C$2:$C$92,BO$1)+MINS_AS_SUB('09-10 Teamsheets'!$S$2:$Z$98,$A203,'09-10 Teamsheets'!$C$2:$C$98,BO$1)+MINS_AS_SUB('10-11 Teamsheets'!$S$2:$Z$106,$A203,'10-11 Teamsheets'!$C$2:$C$106,BO$1)+MINS_AS_SUB('11-12 Teamsheets'!$S$2:$Z$119,$A203,'11-12 Teamsheets'!$C$2:$C$119,BO$1)+MINS_AS_SUB('12-13 Teamsheets'!$S$2:$Z$126,$A203,'12-13 Teamsheets'!$C$2:$C$126,BO$1)+MINS_AS_SUB('13-14 Teamsheets'!$S$2:$Z$132,$A203,'13-14 Teamsheets'!$C$2:$C$132,BO$1)+MINS_AS_SUB('14-15 Teamsheets'!$S$2:$Z$136,$A203,'14-15 Teamsheets'!$C$2:$C$136,BO$1)</f>
        <v>180</v>
      </c>
      <c r="BT203" s="71">
        <f>APPS('05-06 Teamsheets'!$H$2:$R$71,$A203,'05-06 Teamsheets'!$C$2:$C$71,B$1)+SUBS('05-06 Teamsheets'!$S$2:$W$71,$A203,'05-06 Teamsheets'!$C$2:$C$71,B$1)+APPS('06-07 Teamsheets'!$H$2:$R$83,$A203,'06-07 Teamsheets'!$C$2:$C$83,G$1)+SUBS('06-07 Teamsheets'!$S$2:$Z$83,$A203,'06-07 Teamsheets'!$C$2:$C$83,G$1)+APPS('07-08 Teamsheets'!$H$2:$R$88,$A203,'07-08 Teamsheets'!$C$2:$C$88,L$1)+SUBS('07-08 Teamsheets'!$S$2:$Z$88,$A203,'07-08 Teamsheets'!$C$2:$C$88,L$1)+APPS('08-09 Teamsheets'!$H$2:$R$92,$A203,'08-09 Teamsheets'!$C$2:$C$92,Q$1)+SUBS('08-09 Teamsheets'!$S$2:$Z$92,$A203,'08-09 Teamsheets'!$C$2:$C$92,Q$1)+APPS('09-10 Teamsheets'!$H$2:$R$98,$A203,'09-10 Teamsheets'!$C$2:$C$98,Q$1)+SUBS('09-10 Teamsheets'!$S$2:$Z$98,$A203,'09-10 Teamsheets'!$C$2:$C$98,Q$1)+APPS('10-11 Teamsheets'!$H$2:$R$107,$A203,'10-11 Teamsheets'!$C$2:$C$107,Q$1)+SUBS('10-11 Teamsheets'!$S$2:$Z$107,$A203,'10-11 Teamsheets'!$C$2:$C$107,Q$1)+APPS('11-12 Teamsheets'!$H$2:$R$119,$A203,'11-12 Teamsheets'!$C$2:$C$119,Q$1)+SUBS('11-12 Teamsheets'!$S$2:$Z$119,$A203,'11-12 Teamsheets'!$C$2:$C$119,Q$1)+APPS('12-13 Teamsheets'!$H$2:$R$126,$A203,'12-13 Teamsheets'!$C$2:$C$126,Q$1)+SUBS('12-13 Teamsheets'!$S$2:$Z$126,$A203,'12-13 Teamsheets'!$C$2:$C$126,Q$1)+APPS('13-14 Teamsheets'!$H$2:$R$132,$A203,'13-14 Teamsheets'!$C$2:$C$132,Q$1)+SUBS('13-14 Teamsheets'!$S$2:$Z$132,$A203,'13-14 Teamsheets'!$C$2:$C$132,Q$1)+APPS('14-15 Teamsheets'!$H$2:$R$136,$A203,'14-15 Teamsheets'!$C$2:$C$136,Q$1)+SUBS('14-15 Teamsheets'!$S$2:$Z$136,$A203,'14-15 Teamsheets'!$C$2:$C$136,Q$1)</f>
        <v>27</v>
      </c>
      <c r="BU203" s="132">
        <v>0</v>
      </c>
      <c r="BV203" s="27">
        <f>APPS('07-08 Teamsheets'!$H$2:$R$88,$A203,'07-08 Teamsheets'!$C$2:$C$88,AZ$1)+SUBS('07-08 Teamsheets'!$S$2:$Z$88,$A203,'07-08 Teamsheets'!$C$2:$C$88,AZ$1)+APPS('11-12 Teamsheets'!$H$2:$R$119,$A203,'11-12 Teamsheets'!$C$2:$C$119,AZ$1)+SUBS('11-12 Teamsheets'!$S$2:$Z$119,$A203,'11-12 Teamsheets'!$C$2:$C$119,AZ$1)+APPS('12-13 Teamsheets'!$H$2:$R$126,$A203,'12-13 Teamsheets'!$C$2:$C$126,AZ$1)+SUBS('12-13 Teamsheets'!$S$2:$Z$126,$A203,'12-13 Teamsheets'!$C$2:$C$126,AZ$1)+APPS('13-14 Teamsheets'!$H$2:$R$132,$A203,'13-14 Teamsheets'!$C$2:$C$132,AZ$1)+SUBS('13-14 Teamsheets'!$S$2:$Z$132,$A203,'13-14 Teamsheets'!$C$2:$C$132,AZ$1)+APPS('14-15 Teamsheets'!$H$2:$R$136,$A203,'14-15 Teamsheets'!$C$2:$C$136,AZ$1)+SUBS('14-15 Teamsheets'!$S$2:$Z$136,$A203,'14-15 Teamsheets'!$C$2:$C$136,AZ$1)+APPS('08-09 Teamsheets'!$H$2:$R$92,$A203,'08-09 Teamsheets'!$C$2:$C$92,BE$1)+APPS('09-10 Teamsheets'!$H$2:$R$98,$A203,'09-10 Teamsheets'!$C$2:$C$98,BE$1)+SUBS('08-09 Teamsheets'!$S$2:$Z$92,$A203,'08-09 Teamsheets'!$C$2:$C$92,BE$1)+SUBS('09-10 Teamsheets'!$S$2:$Z$98,$A203,'09-10 Teamsheets'!$C$2:$C$98,BE$1)+APPS('10-11 Teamsheets'!$H$2:$R$107,$A203,'10-11 Teamsheets'!$C$2:$C$107,BE$1)+SUBS('10-11 Teamsheets'!$S$2:$Z$107,$A203,'10-11 Teamsheets'!$C$2:$C$107,BE$1)+APPS('11-12 Teamsheets'!$H$2:$R$119,$A203,'11-12 Teamsheets'!$C$2:$C$119,BE$1)+SUBS('11-12 Teamsheets'!$S$2:$Z$119,$A203,'11-12 Teamsheets'!$C$2:$C$119,BE$1)+APPS('12-13 Teamsheets'!$H$2:$R$126,$A203,'12-13 Teamsheets'!$C$2:$C$126,BE$1)+SUBS('12-13 Teamsheets'!$S$2:$Z$126,$A203,'12-13 Teamsheets'!$C$2:$C$126,BE$1)+APPS('13-14 Teamsheets'!$H$2:$R$132,$A203,'13-14 Teamsheets'!$C$2:$C$132,BE$1)+SUBS('13-14 Teamsheets'!$S$2:$Z$132,$A203,'13-14 Teamsheets'!$C$2:$C$132,BE$1)+APPS('14-15 Teamsheets'!$H$2:$R$136,$A203,'14-15 Teamsheets'!$C$2:$C$136,BE$1)+SUBS('14-15 Teamsheets'!$S$2:$Z$136,$A203,'14-15 Teamsheets'!$C$2:$C$136,BE$1)</f>
        <v>5</v>
      </c>
      <c r="BW203" s="27">
        <f>APPS('07-08 Teamsheets'!$H$2:$R$88,$A203,'07-08 Teamsheets'!$C$2:$C$88,BJ$1)+APPS('08-09 Teamsheets'!$H$2:$R$92,$A203,'08-09 Teamsheets'!$C$2:$C$92,BJ$1)+APPS('09-10 Teamsheets'!$H$2:$R$98,$A203,'09-10 Teamsheets'!$C$2:$C$98,BJ$1)+SUBS('07-08 Teamsheets'!$S$2:$Z$88,$A203,'07-08 Teamsheets'!$C$2:$C$88,BJ$1)+SUBS('08-09 Teamsheets'!$S$2:$Z$92,$A203,'08-09 Teamsheets'!$C$2:$C$92,BJ$1)+SUBS('09-10 Teamsheets'!$S$2:$Z$98,$A203,'09-10 Teamsheets'!$C$2:$C$98,BJ$1)+APPS('10-11 Teamsheets'!$H$2:$R$107,$A203,'10-11 Teamsheets'!$C$2:$C$107,BJ$1)+SUBS('10-11 Teamsheets'!$S$2:$Z$107,$A203,'10-11 Teamsheets'!$C$2:$C$107,BJ$1)+APPS('11-12 Teamsheets'!$H$2:$R$119,$A203,'11-12 Teamsheets'!$C$2:$C$119,BJ$1)+SUBS('11-12 Teamsheets'!$S$2:$Z$111,$A203,'11-12 Teamsheets'!$C$2:$C$119,BJ$1)+APPS('12-13 Teamsheets'!$H$2:$R$126,$A203,'12-13 Teamsheets'!$C$2:$C$126,BJ$1)+SUBS('12-13 Teamsheets'!$S$2:$Z$118,$A203,'12-13 Teamsheets'!$C$2:$C$126,BJ$1)+APPS('13-14 Teamsheets'!$H$2:$R$132,$A203,'13-14 Teamsheets'!$C$2:$C$132,BJ$1)+SUBS('13-14 Teamsheets'!$S$2:$Z$124,$A203,'13-14 Teamsheets'!$C$2:$C$132,BJ$1)+APPS('14-15 Teamsheets'!$H$2:$R$136,$A203,'14-15 Teamsheets'!$C$2:$C$136,BJ$1)+SUBS('14-15 Teamsheets'!$S$2:$Z$128,$A203,'14-15 Teamsheets'!$C$2:$C$136,BJ$1)</f>
        <v>2</v>
      </c>
      <c r="BX203" s="27">
        <f>APPS('07-08 Teamsheets'!$H$2:$R$88,$A203,'07-08 Teamsheets'!$C$2:$C$88,BO$1)+APPS('08-09 Teamsheets'!$H$2:$R$92,$A203,'08-09 Teamsheets'!$C$2:$C$92,BO$1)+APPS('09-10 Teamsheets'!$H$2:$R$98,$A203,'09-10 Teamsheets'!$C$2:$C$98,BO$1)+SUBS('07-08 Teamsheets'!$S$2:$Z$88,$A203,'07-08 Teamsheets'!$C$2:$C$88,BO$1)+SUBS('08-09 Teamsheets'!$S$2:$Z$92,$A203,'08-09 Teamsheets'!$C$2:$C$92,BO$1)+SUBS('09-10 Teamsheets'!$S$2:$Z$98,$A203,'09-10 Teamsheets'!$C$2:$C$98,BO$1)+APPS('10-11 Teamsheets'!$H$2:$R$107,$A203,'10-11 Teamsheets'!$C$2:$C$107,BO$1)+SUBS('10-11 Teamsheets'!$S$2:$Z$107,$A203,'10-11 Teamsheets'!$C$2:$C$107,BO$1)+APPS('11-12 Teamsheets'!$H$2:$R$119,$A203,'11-12 Teamsheets'!$C$2:$C$119,BO$1)+SUBS('11-12 Teamsheets'!$S$2:$Z$119,$A203,'11-12 Teamsheets'!$C$2:$C$119,BO$1)+APPS('12-13 Teamsheets'!$H$2:$R$126,$A203,'12-13 Teamsheets'!$C$2:$C$126,BO$1)+SUBS('12-13 Teamsheets'!$S$2:$Z$126,$A203,'12-13 Teamsheets'!$C$2:$C$126,BO$1)+APPS('13-14 Teamsheets'!$H$2:$R$132,$A203,'13-14 Teamsheets'!$C$2:$C$132,BO$1)+SUBS('13-14 Teamsheets'!$S$2:$Z$132,$A203,'13-14 Teamsheets'!$C$2:$C$132,BO$1)+APPS('14-15 Teamsheets'!$H$2:$R$136,$A203,'14-15 Teamsheets'!$C$2:$C$136,BO$1)+SUBS('14-15 Teamsheets'!$S$2:$Z$136,$A203,'14-15 Teamsheets'!$C$2:$C$136,BO$1)</f>
        <v>2</v>
      </c>
      <c r="BY203" s="28">
        <f t="shared" si="55"/>
        <v>9</v>
      </c>
      <c r="BZ203" s="27" t="str">
        <f>(APPS('05-06 Teamsheets'!$H$2:$R$71,$A203) + APPS('06-07 Teamsheets'!$H$2:$R$83,$A203) +APPS('07-08 Teamsheets'!$H$2:$R$88,$A203) + APPS('08-09 Teamsheets'!$H$2:$R$92,$A203)+APPS('09-10 Teamsheets'!$H$2:$R$98,$A203)+APPS('10-11 Teamsheets'!$H$2:$R$107,$A203)+APPS('11-12 Teamsheets'!$H$2:$R$119,$A203)+APPS('12-13 Teamsheets'!$H$2:$R$126,$A203)+APPS('13-14 Teamsheets'!$H$2:$R$132,$A203)+APPS('14-15 Teamsheets'!$H$2:$R$136,$A203)) &amp; "(" &amp; (SUBS('05-06 Teamsheets'!$S$2:$W$71,$A203)+SUBS('06-07 Teamsheets'!$S$2:$Z$83,$A203)+SUBS('07-08 Teamsheets'!$S$2:$Z$88,$A203) +SUBS('08-09 Teamsheets'!$S$2:$Z$92,$A203)+SUBS('09-10 Teamsheets'!$S$2:$Z$98,$A203)+SUBS('10-11 Teamsheets'!$S$2:$Z$107,$A203)+SUBS('11-12 Teamsheets'!$S$2:$Z$119,$A203)+SUBS('12-13 Teamsheets'!$S$2:$Z$126,$A203)+SUBS('13-14 Teamsheets'!$S$2:$Z$132,$A203)+SUBS('14-15 Teamsheets'!$S$2:$Z$136,$A203)) &amp; ")"</f>
        <v>36(0)</v>
      </c>
      <c r="CA203" s="28">
        <f t="shared" si="56"/>
        <v>36</v>
      </c>
      <c r="CB203" s="71">
        <f>GOALS('05-06 Teamsheets'!$H$2:$W$71,$A203,'05-06 Teamsheets'!$C$2:$C$71,B$1)+GOALS('06-07 Teamsheets'!$H$2:$Z$83,$A203,'06-07 Teamsheets'!$C$2:$C$83,G$1)+GOALS('07-08 Teamsheets'!$H$2:$Z$88,$A203,'07-08 Teamsheets'!$C$2:$C$88,L$1)+GOALS('08-09 Teamsheets'!$H$2:$Z$92,$A203,'08-09 Teamsheets'!$C$2:$C$92,Q$1)+GOALS('09-10 Teamsheets'!$H$2:$Z$98,$A203,'09-10 Teamsheets'!$C$2:$C$98,Q$1)+GOALS('10-11 Teamsheets'!$H$2:$Z$107,$A203,'10-11 Teamsheets'!$C$2:$C$107,Q$1)+GOALS('11-12 Teamsheets'!$H$2:$Z$119,$A203,'11-12 Teamsheets'!$C$2:$C$119,Q$1)+GOALS('12-13 Teamsheets'!$H$2:$Z$126,$A203,'12-13 Teamsheets'!$C$2:$C$126,Q$1)+GOALS('13-14 Teamsheets'!$H$2:$Z$132,$A203,'13-14 Teamsheets'!$C$2:$C$132,Q$1)+GOALS('14-15 Teamsheets'!$H$2:$Z$136,$A203,'14-15 Teamsheets'!$C$2:$C$136,Q$1)</f>
        <v>0</v>
      </c>
      <c r="CC203" s="27">
        <f>GOALS('05-06 Teamsheets'!$H$2:$W$71,$A203,'05-06 Teamsheets'!$C$2:$C$71,V$1)+GOALS('05-06 Teamsheets'!$H$2:$W$71,$A203,'05-06 Teamsheets'!$C$2:$C$71,AA$1)+GOALS('06-07 Teamsheets'!$H$2:$Z$83,$A203,'06-07 Teamsheets'!$C$2:$C$83,AF$1)+GOALS('06-07 Teamsheets'!$H$2:$Z$83,$A203,'06-07 Teamsheets'!$C$2:$C$83,AK$1)+GOALS('07-08 Teamsheets'!$H$2:$Z$88,$A203,'07-08 Teamsheets'!$C$2:$C$88,AP$1)+GOALS('07-08 Teamsheets'!$H$2:$Z$88,$A203,'07-08 Teamsheets'!$C$2:$C$88,AU$1)+GOALS('07-08 Teamsheets'!$H$2:$Z$88,$A203,'07-08 Teamsheets'!$C$2:$C$88,AZ$1)+GOALS('11-12 Teamsheets'!$H$2:$Z$119,$A203,'11-12 Teamsheets'!$C$2:$C$119,AZ$1)+GOALS('12-13 Teamsheets'!$H$2:$Z$120,$A203,'12-13 Teamsheets'!$C$2:$C$120,AZ$1)+GOALS('13-14 Teamsheets'!$H$2:$Z$126,$A203,'13-14 Teamsheets'!$C$2:$C$126,AZ$1)+GOALS('14-15 Teamsheets'!$H$2:$Z$130,$A203,'14-15 Teamsheets'!$C$2:$C$130,AZ$1)+GOALS('08-09 Teamsheets'!$H$2:$Z$92,$A203,'08-09 Teamsheets'!$C$2:$C$92,BE$1)+GOALS('09-10 Teamsheets'!$H$2:$Z$98,$A203,'09-10 Teamsheets'!$C$2:$C$98,BE$1)+GOALS('10-11 Teamsheets'!$H$2:$Z$107,$A203,'10-11 Teamsheets'!$C$2:$C$107,BE$1)+GOALS('11-12 Teamsheets'!$H$2:$Z$119,$A203,'11-12 Teamsheets'!$C$2:$C$119,BE$1)+GOALS('12-13 Teamsheets'!$H$2:$Z$126,$A203,'12-13 Teamsheets'!$C$2:$C$126,BE$1)+GOALS('13-14 Teamsheets'!$H$2:$Z$132,$A203,'13-14 Teamsheets'!$C$2:$C$132,BE$1)+GOALS('14-15 Teamsheets'!$H$2:$Z$136,$A203,'14-15 Teamsheets'!$C$2:$C$136,BE$1)</f>
        <v>0</v>
      </c>
      <c r="CD203" s="27">
        <f>GOALS('07-08 Teamsheets'!$H$2:$Z$88,$A203,'07-08 Teamsheets'!$C$2:$C$88,BJ$1)
+GOALS('08-09 Teamsheets'!$H$2:$Z$92,$A203,'08-09 Teamsheets'!$C$2:$C$92,BJ$1)
+GOALS('09-10 Teamsheets'!$H$2:$Z$98,$A203,'09-10 Teamsheets'!$C$2:$C$98,BJ$1)
+GOALS('10-11 Teamsheets'!$H$2:$Z$107,$A203,'10-11 Teamsheets'!$C$2:$C$107,BJ$1)
+GOALS('11-12 Teamsheets'!$H$2:$Z$119,$A203,'11-12 Teamsheets'!$C$2:$C$119,BJ$1)
+GOALS('12-13 Teamsheets'!$H$2:$Z$124,$A203,'12-13 Teamsheets'!$C$2:$C$124,BJ$1)+GOALS('13-14 Teamsheets'!$H$2:$Z$130,$A203,'13-14 Teamsheets'!$C$2:$C$130,BJ$1)+GOALS('14-15 Teamsheets'!$H$2:$Z$134,$A203,'14-15 Teamsheets'!$C$2:$C$134,BJ$1)
+GOALS('07-08 Teamsheets'!$H$2:$Z$88,$A203,'07-08 Teamsheets'!$C$2:$C$88,BO$1)
+GOALS('08-09 Teamsheets'!$H$2:$Z$92,$A203,'08-09 Teamsheets'!$C$2:$C$92,BO$1)
+GOALS('09-10 Teamsheets'!$H$2:$Z$98,$A203,'09-10 Teamsheets'!$C$2:$C$98,BO$1)
+GOALS('10-11 Teamsheets'!$H$2:$Z$107,$A203,'10-11 Teamsheets'!$C$2:$C$107,BO$1)
+GOALS('11-12 Teamsheets'!$H$2:$Z$119,$A203,'11-12 Teamsheets'!$C$2:$C$119,BO$1)
+GOALS('12-13 Teamsheets'!$H$2:$Z$126,$A203,'12-13 Teamsheets'!$C$2:$C$126,BO$1)+GOALS('13-14 Teamsheets'!$H$2:$Z$132,$A203,'13-14 Teamsheets'!$C$2:$C$132,BO$1)+GOALS('14-15 Teamsheets'!$H$2:$Z$136,$A203,'14-15 Teamsheets'!$C$2:$C$136,BO$1)</f>
        <v>0</v>
      </c>
      <c r="CE203" s="28">
        <f t="shared" si="57"/>
        <v>0</v>
      </c>
      <c r="CF203" s="27" t="str">
        <f>(GOALS('05-06 Teamsheets'!$H$2:$R$71,$A203) +GOALS('06-07 Teamsheets'!$H$2:$R$83,$A203) +  GOALS('07-08 Teamsheets'!$H$2:$R$88,$A203) + GOALS('08-09 Teamsheets'!$H$2:$R$92,$A203)+GOALS('09-10 Teamsheets'!$H$2:$R$98,$A203)+GOALS('10-11 Teamsheets'!$H$2:$R$107,$A203)+GOALS('11-12 Teamsheets'!$H$2:$R$119,$A203)+GOALS('12-13 Teamsheets'!$H$2:$R$126,$A203)+GOALS('13-14 Teamsheets'!$H$2:$R$132,$A203)+GOALS('14-15 Teamsheets'!$H$2:$R$136,$A203)) &amp; "(" &amp; (GOALS('05-06 Teamsheets'!$S$2:$W$71,$A203)+GOALS('06-07 Teamsheets'!$S$2:$Z$83,$A203)+GOALS('07-08 Teamsheets'!$S$2:$Z$88,$A203)+GOALS('08-09 Teamsheets'!$S$2:$Z$92,$A203)+GOALS('09-10 Teamsheets'!$S$2:$Z$98,$A203)+GOALS('10-11 Teamsheets'!$S$2:$Z$107,$A203)+GOALS('11-12 Teamsheets'!$S$2:$Z$119,$A203)+GOALS('12-13 Teamsheets'!$S$2:$Z$126,$A203)+GOALS('13-14 Teamsheets'!$S$2:$Z$132,$A203)+GOALS('14-15 Teamsheets'!$S$2:$Z$136,$A203)) &amp; ")"</f>
        <v>0(0)</v>
      </c>
      <c r="CG203" s="28">
        <f t="shared" si="58"/>
        <v>0</v>
      </c>
      <c r="CH203" s="71">
        <f t="shared" si="60"/>
        <v>10</v>
      </c>
      <c r="CI203" s="83">
        <f t="shared" si="61"/>
        <v>1</v>
      </c>
      <c r="CJ203" s="77">
        <f t="shared" si="62"/>
        <v>11</v>
      </c>
      <c r="CK203" s="74" t="str">
        <f>(CARDS('05-06 Teamsheets'!$H$2:$W$71,$A203,$CX$2)+CARDS('06-07 Teamsheets'!$H$2:$Z$83,$A203,$CX$2)+CARDS('07-08 Teamsheets'!$H$2:$Z$88,$A203,$CX$2)+CARDS('08-09 Teamsheets'!$H$2:$Z$92,$A203,$CX$2)+CARDS('09-10 Teamsheets'!$H$2:$Z$98,$A203,$CX$2)+CARDS('10-11 Teamsheets'!$H$2:$Z$107,$A203,$CX$2)+CARDS('11-12 Teamsheets'!$H$2:$Z$119,$A203,$CX$2)+CARDS('12-13 Teamsheets'!$H$2:$Z$126,$A203,$CX$2)+CARDS('13-14 Teamsheets'!$H$2:$Z$130,$A203,$CX$2)) &amp; "(" &amp; (CARDS('05-06 Teamsheets'!$H$2:$W$71,$A203,$CX$3)+CARDS('06-07 Teamsheets'!$H$2:$Z$83,$A203,$CX$3)+CARDS('07-08 Teamsheets'!$H$2:$Z$88,$A203,$CX$3)+CARDS('08-09 Teamsheets'!$H$2:$Z$92,$A203,$CX$3)+CARDS('09-10 Teamsheets'!$H$2:$Z$98,$A203,$CX$3)+CARDS('10-11 Teamsheets'!$H$2:$Z$107,$A203,$CX$3)+CARDS('11-12 Teamsheets'!$H$2:$Z$119,$A203,$CX$3)+CARDS('13-14 Teamsheets'!$H$2:$Z$130,$A203,$CX$3)) &amp; ")"</f>
        <v>3(0)</v>
      </c>
      <c r="CL203" s="28">
        <f>SUM(F203,K203,P203,U203)</f>
        <v>2460</v>
      </c>
      <c r="CM203" s="28">
        <f>SUM(Z203,AE203,AJ203,AO203,AT203,BI203,AY203,BN203,BS203,BD203)</f>
        <v>810</v>
      </c>
      <c r="CN203" s="77">
        <f>SUM(CL203:CM203)</f>
        <v>3270</v>
      </c>
      <c r="CO203" s="28">
        <f>IF(AND(CN203&lt;&gt;0, CA203&lt;&gt;0),CN203/CA203,0)</f>
        <v>90.833333333333329</v>
      </c>
      <c r="CP203" s="28">
        <f>IF(CG203&lt;&gt;0,CG203/CA203,0)</f>
        <v>0</v>
      </c>
      <c r="CQ203" s="77">
        <f>IF(CG203&lt;&gt;0,CN203/CG203,0)</f>
        <v>0</v>
      </c>
      <c r="CS203" s="71">
        <f t="shared" si="66"/>
        <v>55</v>
      </c>
      <c r="CT203" s="83">
        <f t="shared" si="67"/>
        <v>47</v>
      </c>
      <c r="CU203" s="77">
        <f t="shared" si="68"/>
        <v>101</v>
      </c>
      <c r="CW203"/>
      <c r="CX203" s="30"/>
    </row>
    <row r="204" spans="1:102" x14ac:dyDescent="0.2">
      <c r="A204" s="26" t="s">
        <v>579</v>
      </c>
      <c r="B204" s="27" t="s">
        <v>1635</v>
      </c>
      <c r="C204" s="27" t="s">
        <v>1635</v>
      </c>
      <c r="D204" s="27">
        <v>0</v>
      </c>
      <c r="E204" s="27" t="s">
        <v>1635</v>
      </c>
      <c r="F204" s="82">
        <v>0</v>
      </c>
      <c r="G204" s="27" t="s">
        <v>1793</v>
      </c>
      <c r="H204" s="27" t="s">
        <v>1743</v>
      </c>
      <c r="I204" s="27">
        <v>0</v>
      </c>
      <c r="J204" s="27" t="s">
        <v>1638</v>
      </c>
      <c r="K204" s="82">
        <v>1562</v>
      </c>
      <c r="L204" s="27" t="s">
        <v>1834</v>
      </c>
      <c r="M204" s="27" t="s">
        <v>1684</v>
      </c>
      <c r="N204" s="27">
        <v>0</v>
      </c>
      <c r="O204" s="27" t="s">
        <v>1735</v>
      </c>
      <c r="P204" s="82">
        <v>3660</v>
      </c>
      <c r="Q204" s="27" t="str">
        <f>(APPS('08-09 Teamsheets'!$H$2:$R$92,$A204,'08-09 Teamsheets'!$C$2:$C$92,Q$1)+APPS('09-10 Teamsheets'!$H$2:$R$98,$A204,'09-10 Teamsheets'!$C$2:$C$98,Q$1)+APPS('10-11 Teamsheets'!$H$2:$R$107,$A204,'10-11 Teamsheets'!$C$2:$C$107,Q$1)+APPS('11-12 Teamsheets'!$H$2:$R$119,$A204,'11-12 Teamsheets'!$C$2:$C$119,Q$1)+APPS('12-13 Teamsheets'!$H$2:$R$126,$A204,'12-13 Teamsheets'!$C$2:$C$126,Q$1)+APPS('13-14 Teamsheets'!$H$2:$R$132,$A204,'13-14 Teamsheets'!$C$2:$C$132,Q$1)+APPS('14-15 Teamsheets'!$H$2:$R$136,$A204,'14-15 Teamsheets'!$C$2:$C$136,Q$1)) &amp; "(" &amp; (SUBS('08-09 Teamsheets'!$S$2:$Z$92,$A204,'08-09 Teamsheets'!$C$2:$C$92,Q$1)+SUBS('09-10 Teamsheets'!$S$2:$Z$98,$A204,'09-10 Teamsheets'!$C$2:$C$98,Q$1)+SUBS('10-11 Teamsheets'!$S$2:$Z$107,$A204,'10-11 Teamsheets'!$C$2:$C$107,Q$1)+SUBS('11-12 Teamsheets'!$S$2:$Z$119,$A204,'11-12 Teamsheets'!$C$2:$C$119,Q$1)+SUBS('12-13 Teamsheets'!$S$2:$Z$126,$A204,'12-13 Teamsheets'!$C$2:$C$126,Q$1)+SUBS('13-14 Teamsheets'!$S$2:$Z$132,$A204,'13-14 Teamsheets'!$C$2:$C$132,Q$1)+SUBS('14-15 Teamsheets'!$S$2:$Z$136,$A204,'14-15 Teamsheets'!$C$2:$C$136,Q$1)) &amp; ")"</f>
        <v>187(10)</v>
      </c>
      <c r="R204" s="27" t="str">
        <f>(GOALS('08-09 Teamsheets'!$H$2:$R$92,$A204,'08-09 Teamsheets'!$C$2:$C$92,Q$1)+GOALS('09-10 Teamsheets'!$H$2:$R$98,$A204,'09-10 Teamsheets'!$C$2:$C$98,Q$1)+GOALS('10-11 Teamsheets'!$H$2:$R$107,$A204,'10-11 Teamsheets'!$C$2:$C$107,Q$1)+GOALS('11-12 Teamsheets'!$H$2:$R$119,$A204,'11-12 Teamsheets'!$C$2:$C$119,Q$1)+GOALS('12-13 Teamsheets'!$H$2:$R$126,$A204,'12-13 Teamsheets'!$C$2:$C$126,Q$1)+GOALS('13-14 Teamsheets'!$H$2:$R$132,$A204,'13-14 Teamsheets'!$C$2:$C$132,Q$1)+GOALS('14-15 Teamsheets'!$H$2:$R$136,$A204,'14-15 Teamsheets'!$C$2:$C$136,Q$1)) &amp; "(" &amp; (GOALS('08-09 Teamsheets'!$S$2:$Z$92,$A204,'08-09 Teamsheets'!$C$2:$C$92,Q$1)+GOALS('09-10 Teamsheets'!$S$2:$Z$98,$A204,'09-10 Teamsheets'!$C$2:$C$98,Q$1)+GOALS('10-11 Teamsheets'!$S$2:$Z$107,$A204,'10-11 Teamsheets'!$C$2:$C$107,Q$1)+GOALS('11-12 Teamsheets'!$S$2:$Z$119,$A204,'11-12 Teamsheets'!$C$2:$C$119,Q$1)+GOALS('12-13 Teamsheets'!$S$2:$Z$126,$A204,'12-13 Teamsheets'!$C$2:$C$126,Q$1)+GOALS('13-14 Teamsheets'!$S$2:$Z$132,$A204,'13-14 Teamsheets'!$C$2:$C$132,Q$1)+GOALS('14-15 Teamsheets'!$S$2:$Z$136,$A204,'14-15 Teamsheets'!$C$2:$C$136,Q$1)) &amp; ")"</f>
        <v>46(1)</v>
      </c>
      <c r="S204" s="27">
        <f>Clean_sheet('08-09 Teamsheets'!$C$2:$H$92,$A204,Q$1)+Clean_sheet('09-10 Teamsheets'!$C$2:$H$98,$A204,Q$1)+Clean_sheet('10-11 Teamsheets'!$C$2:$H$107,$A204,Q$1)+Clean_sheet('11-12 Teamsheets'!$C$2:$H$119,$A204,Q$1)+Clean_sheet('12-13 Teamsheets'!$C$2:$H$126,$A204,Q$1)+Clean_sheet('13-14 Teamsheets'!$C$2:$H$132,$A204,Q$1)+Clean_sheet('14-15 Teamsheets'!$C$2:$H$136,$A204,Q$1)</f>
        <v>0</v>
      </c>
      <c r="T204" s="27" t="str">
        <f>(CARDS('08-09 Teamsheets'!$H$2:$Z$92,$A204,$CX$2,'08-09 Teamsheets'!$C$2:$C$92,Q$1)+CARDS('09-10 Teamsheets'!$H$2:$Z$98,$A204,$CX$2,'09-10 Teamsheets'!$C$2:$C$98,Q$1)+CARDS('10-11 Teamsheets'!$H$2:$Z$107,$A204,$CX$2,'10-11 Teamsheets'!$C$2:$C$107,Q$1)+CARDS('11-12 Teamsheets'!$H$2:$Z$119,$A204,$CX$2,'11-12 Teamsheets'!$C$2:$C$119,Q$1)+CARDS('12-13 Teamsheets'!$H$2:$Z$126,$A204,$CX$2,'12-13 Teamsheets'!$C$2:$C$126,Q$1)+CARDS('13-14 Teamsheets'!$H$2:$Z$132,$A204,$CX$2,'13-14 Teamsheets'!$C$2:$C$132,Q$1)+CARDS('14-15 Teamsheets'!$H$2:$Z$136,$A204,$CX$2,'14-15 Teamsheets'!$C$2:$C$136,Q$1)) &amp; "(" &amp; (CARDS('08-09 Teamsheets'!$H$2:$Z$92,$A204,$CX$3,'08-09 Teamsheets'!$C$2:$C$92,Q$1)+CARDS('09-10 Teamsheets'!$H$2:$Z$98,$A204,$CX$3,'09-10 Teamsheets'!$C$2:$C$98,Q$1)+CARDS('10-11 Teamsheets'!$H$2:$Z$107,$A204,$CX$3,'10-11 Teamsheets'!$C$2:$C$107,Q$1)+CARDS('11-12 Teamsheets'!$H$2:$Z$119,$A204,$CX$3,'11-12 Teamsheets'!$C$2:$C$119,Q$1)+CARDS('12-13 Teamsheets'!$H$2:$Z$126,$A204,$CX$3,'12-13 Teamsheets'!$C$2:$C$126,Q$1)+CARDS('13-14 Teamsheets'!$H$2:$Z$132,$A204,$CX$3,'13-14 Teamsheets'!$C$2:$C$132,Q$1)+CARDS('14-15 Teamsheets'!$H$2:$Z$136,$A204,$CX$3,'14-15 Teamsheets'!$C$2:$C$136,Q$1)) &amp; ")"</f>
        <v>27(3)</v>
      </c>
      <c r="U204" s="82">
        <f>MINS_PLAYED('08-09 Teamsheets'!$H$2:$R$92,$A204,'08-09 Teamsheets'!$C$2:$C$92,Q$1)+MINS_PLAYED('09-10 Teamsheets'!$H$2:$R$98,$A204,'09-10 Teamsheets'!$C$2:$C$98,Q$1)+ MINS_AS_SUB('08-09 Teamsheets'!$S$2:$Z$92,$A204,'08-09 Teamsheets'!$C$2:$C$92,Q$1)+ MINS_AS_SUB('09-10 Teamsheets'!$S$2:$Z$98,$A204,'09-10 Teamsheets'!$C$2:$C$98,Q$1)+MINS_PLAYED('10-11 Teamsheets'!$H$2:$R$107,$A204,'10-11 Teamsheets'!$C$2:$C$107,Q$1)+MINS_AS_SUB('10-11 Teamsheets'!$S$2:$Z$107,$A204,'10-11 Teamsheets'!$C$2:$C$107,Q$1)+MINS_PLAYED('11-12 Teamsheets'!$H$2:$R$119,$A204,'11-12 Teamsheets'!$C$2:$C$119,Q$1)+MINS_AS_SUB('11-12 Teamsheets'!$S$2:$Z$119,$A204,'11-12 Teamsheets'!$C$2:$C$119,Q$1)+MINS_PLAYED('12-13 Teamsheets'!$H$2:$R$126,$A204,'12-13 Teamsheets'!$C$2:$C$126,Q$1)+MINS_AS_SUB('12-13 Teamsheets'!$S$2:$Z$126,$A204,'12-13 Teamsheets'!$C$2:$C$126,Q$1)+MINS_PLAYED('13-14 Teamsheets'!$H$2:$R$132,$A204,'13-14 Teamsheets'!$C$2:$C$132,Q$1)+MINS_AS_SUB('13-14 Teamsheets'!$S$2:$Z$132,$A204,'13-14 Teamsheets'!$C$2:$C$132,Q$1)+MINS_PLAYED('14-15 Teamsheets'!$H$2:$R$136,$A204,'14-15 Teamsheets'!$C$2:$C$136,Q$1)+MINS_AS_SUB('14-15 Teamsheets'!$S$2:$Z$136,$A204,'14-15 Teamsheets'!$C$2:$C$136,Q$1)</f>
        <v>16436</v>
      </c>
      <c r="V204" s="27" t="s">
        <v>1635</v>
      </c>
      <c r="W204" s="27" t="s">
        <v>1635</v>
      </c>
      <c r="X204" s="27">
        <v>0</v>
      </c>
      <c r="Y204" s="27" t="s">
        <v>1635</v>
      </c>
      <c r="Z204" s="82">
        <v>0</v>
      </c>
      <c r="AA204" s="27" t="s">
        <v>1635</v>
      </c>
      <c r="AB204" s="27" t="s">
        <v>1635</v>
      </c>
      <c r="AC204" s="27">
        <v>0</v>
      </c>
      <c r="AD204" s="27" t="s">
        <v>1635</v>
      </c>
      <c r="AE204" s="82">
        <v>0</v>
      </c>
      <c r="AF204" s="27" t="s">
        <v>1635</v>
      </c>
      <c r="AG204" s="27" t="s">
        <v>1635</v>
      </c>
      <c r="AH204" s="27">
        <v>0</v>
      </c>
      <c r="AI204" s="27" t="s">
        <v>1635</v>
      </c>
      <c r="AJ204" s="82">
        <v>0</v>
      </c>
      <c r="AK204" s="27" t="s">
        <v>1635</v>
      </c>
      <c r="AL204" s="27" t="s">
        <v>1635</v>
      </c>
      <c r="AM204" s="27">
        <v>0</v>
      </c>
      <c r="AN204" s="27" t="s">
        <v>1635</v>
      </c>
      <c r="AO204" s="82">
        <v>0</v>
      </c>
      <c r="AP204" s="27" t="s">
        <v>1691</v>
      </c>
      <c r="AQ204" s="27" t="s">
        <v>1635</v>
      </c>
      <c r="AR204" s="27">
        <v>0</v>
      </c>
      <c r="AS204" s="27" t="s">
        <v>1636</v>
      </c>
      <c r="AT204" s="82">
        <v>51</v>
      </c>
      <c r="AU204" s="27" t="s">
        <v>1654</v>
      </c>
      <c r="AV204" s="27" t="s">
        <v>1638</v>
      </c>
      <c r="AW204" s="27">
        <v>0</v>
      </c>
      <c r="AX204" s="27" t="s">
        <v>1636</v>
      </c>
      <c r="AY204" s="82">
        <v>414</v>
      </c>
      <c r="AZ204" s="27" t="str">
        <f>(APPS('07-08 Teamsheets'!$H$2:$R$88,$A204,'07-08 Teamsheets'!$C$2:$C$88,AZ$1)+APPS('11-12 Teamsheets'!$H$2:$R$119,$A204,'11-12 Teamsheets'!$C$2:$C$119,AZ$1)+APPS('12-13 Teamsheets'!$H$2:$R$126,$A204,'12-13 Teamsheets'!$C$2:$C$126,AZ$1)+APPS('13-14 Teamsheets'!$H$2:$R$132,$A204,'13-14 Teamsheets'!$C$2:$C$132,AZ$1)+APPS('14-15 Teamsheets'!$H$2:$R$136,$A204,'14-15 Teamsheets'!$C$2:$C$136,AZ$1)) &amp; "(" &amp; (SUBS('07-08 Teamsheets'!$S$2:$Z$88,$A204,'07-08 Teamsheets'!$C$2:$C$88,AZ$1)+SUBS('11-12 Teamsheets'!$S$2:$Z$119,$A204,'11-12 Teamsheets'!$C$2:$C$119,AZ$1)+SUBS('12-13 Teamsheets'!$S$2:$Z$126,$A204,'12-13 Teamsheets'!$C$2:$C$126,AZ$1)+SUBS('13-14 Teamsheets'!$S$2:$Z$132,$A204,'13-14 Teamsheets'!$C$2:$C$132,AZ$1)+SUBS('14-15 Teamsheets'!$S$2:$Z$136,$A204,'14-15 Teamsheets'!$C$2:$C$136,AZ$1)) &amp; ")"</f>
        <v>3(0)</v>
      </c>
      <c r="BA204" s="27" t="str">
        <f>(GOALS('07-08 Teamsheets'!$H$2:$R$88,$A204,'07-08 Teamsheets'!$C$2:$C$88,AZ$1)+GOALS('11-12 Teamsheets'!$H$2:$R$119,$A204,'11-12 Teamsheets'!$C$2:$C$119,AZ$1)+GOALS('12-13 Teamsheets'!$H$2:$R$126,$A204,'12-13 Teamsheets'!$C$2:$C$126,AZ$1)+GOALS('13-14 Teamsheets'!$H$2:$R$132,$A204,'13-14 Teamsheets'!$C$2:$C$132,AZ$1)+GOALS('14-15 Teamsheets'!$H$2:$R$136,$A204,'14-15 Teamsheets'!$C$2:$C$136,AZ$1)) &amp; "(" &amp; (GOALS('07-08 Teamsheets'!$S$2:$Z$88,$A204,'07-08 Teamsheets'!$C$2:$C$88,AZ$1)+GOALS('11-12 Teamsheets'!$S$2:$Z$119,$A204,'11-12 Teamsheets'!$C$2:$C$119,AZ$1)+GOALS('12-13 Teamsheets'!$S$2:$Z$126,$A204,'12-13 Teamsheets'!$C$2:$C$126,AZ$1)+GOALS('13-14 Teamsheets'!$S$2:$Z$132,$A204,'13-14 Teamsheets'!$C$2:$C$132,AZ$1)+GOALS('14-15 Teamsheets'!$S$2:$Z$136,$A204,'14-15 Teamsheets'!$C$2:$C$136,AZ$1)) &amp; ")"</f>
        <v>0(0)</v>
      </c>
      <c r="BB204" s="27">
        <f>Clean_sheet('07-08 Teamsheets'!$C$2:$H$92,$A204,AZ$1)+Clean_sheet('11-12 Teamsheets'!$C$2:$H$119,$A204,AZ$1)+Clean_sheet('12-13 Teamsheets'!$C$2:$H$126,$A204,AZ$1)+Clean_sheet('13-14 Teamsheets'!$C$2:$H$132,$A204,AZ$1)+Clean_sheet('14-15 Teamsheets'!$C$2:$H$136,$A204,AZ$1)</f>
        <v>0</v>
      </c>
      <c r="BC204" s="27" t="str">
        <f>(CARDS('07-08 Teamsheets'!$H$2:$Z$88,$A204,$CX$2,'07-08 Teamsheets'!$C$2:$C$88,AZ$1)+CARDS('11-12 Teamsheets'!$H$2:$Z$119,$A204,$CX$2,'11-12 Teamsheets'!$C$2:$C$119,AZ$1)+CARDS('12-13 Teamsheets'!$H$2:$Z$126,$A204,$CX$2,'12-13 Teamsheets'!$C$2:$C$126,AZ$1)+CARDS('13-14 Teamsheets'!$H$2:$Z$132,$A204,$CX$2,'13-14 Teamsheets'!$C$2:$C$132,AZ$1)+CARDS('14-15 Teamsheets'!$H$2:$Z$136,$A204,$CX$2,'14-15 Teamsheets'!$C$2:$C$136,AZ$1)) &amp; "(" &amp; (CARDS('07-08 Teamsheets'!$H$2:$Z$88,$A204,$CX$3,'07-08 Teamsheets'!$C$2:$C$88,AZ$1)+CARDS('11-12 Teamsheets'!$H$2:$Z$119,$A204,$CX$3,'11-12 Teamsheets'!$C$2:$C$119,AZ$1)+CARDS('12-13 Teamsheets'!$H$2:$Z$126,$A204,$CX$3,'12-13 Teamsheets'!$C$2:$C$126,AZ$1)+CARDS('13-14 Teamsheets'!$H$2:$Z$132,$A204,$CX$3,'13-14 Teamsheets'!$C$2:$C$132,AZ$1)+CARDS('14-15 Teamsheets'!$H$2:$Z$136,$A204,$CX$3,'14-15 Teamsheets'!$C$2:$C$136,AZ$1)) &amp; ")"</f>
        <v>0(0)</v>
      </c>
      <c r="BD204" s="82">
        <f>MINS_PLAYED('07-08 Teamsheets'!$H$2:$R$88,$A204,'07-08 Teamsheets'!$C$2:$C$88,AZ$1)+MINS_PLAYED('11-12 Teamsheets'!$H$2:$R$119,$A204,'11-12 Teamsheets'!$C$2:$C$119,AZ$1)+MINS_PLAYED('12-13 Teamsheets'!$H$2:$R$126,$A204,'12-13 Teamsheets'!$C$2:$C$126,AZ$1)+MINS_PLAYED('13-14 Teamsheets'!$H$2:$R$132,$A204,'13-14 Teamsheets'!$C$2:$C$132,AZ$1)+MINS_PLAYED('14-15 Teamsheets'!$H$2:$R$136,$A204,'14-15 Teamsheets'!$C$2:$C$136,AZ$1)+MINS_AS_SUB('07-08 Teamsheets'!$S$2:$Z$88,$A204,'07-08 Teamsheets'!$C$2:$C$88,AZ$1)+MINS_AS_SUB('11-12 Teamsheets'!$S$2:$Z$119,$A204,'11-12 Teamsheets'!$C$2:$C$119,AZ$1)+MINS_AS_SUB('12-13 Teamsheets'!$S$2:$Z$126,$A204,'12-13 Teamsheets'!$C$2:$C$126,AZ$1)+MINS_AS_SUB('13-14 Teamsheets'!$S$2:$Z$132,$A204,'13-14 Teamsheets'!$C$2:$C$132,AZ$1)+MINS_AS_SUB('14-15 Teamsheets'!$S$2:$Z$136,$A204,'14-15 Teamsheets'!$C$2:$C$136,AZ$1)</f>
        <v>270</v>
      </c>
      <c r="BE204" s="27" t="str">
        <f>(APPS('08-09 Teamsheets'!$H$2:$R$92,$A204,'08-09 Teamsheets'!$C$2:$C$92,BE$1)+APPS('09-10 Teamsheets'!$H$2:$R$98,$A204,'09-10 Teamsheets'!$C$2:$C$98,BE$1)+APPS('10-11 Teamsheets'!$H$2:$R$107,$A204,'10-11 Teamsheets'!$C$2:$C$107,BE$1)+APPS('11-12 Teamsheets'!$H$2:$R$119,$A204,'11-12 Teamsheets'!$C$2:$C$119,BE$1)+APPS('12-13 Teamsheets'!$H$2:$R$126,$A204,'12-13 Teamsheets'!$C$2:$C$126,BE$1)+APPS('13-14 Teamsheets'!$H$2:$R$132,$A204,'13-14 Teamsheets'!$C$2:$C$132,BE$1)+APPS('14-15 Teamsheets'!$H$2:$R$136,$A204,'14-15 Teamsheets'!$C$2:$C$136,BE$1)) &amp; "(" &amp; (SUBS('08-09 Teamsheets'!$S$2:$Z$92,$A204,'08-09 Teamsheets'!$C$2:$C$92,BE$1)+SUBS('09-10 Teamsheets'!$S$2:$Z$98,$A204,'09-10 Teamsheets'!$C$2:$C$98,BE$1)+SUBS('10-11 Teamsheets'!$S$2:$Z$107,$A204,'10-11 Teamsheets'!$C$2:$C$107,BE$1)+SUBS('11-12 Teamsheets'!$S$2:$Z$119,$A204,'11-12 Teamsheets'!$C$2:$C$119,BE$1)+SUBS('12-13 Teamsheets'!$S$2:$Z$126,$A204,'12-13 Teamsheets'!$C$2:$C$126,BE$1)+SUBS('13-14 Teamsheets'!$S$2:$Z$132,$A204,'13-14 Teamsheets'!$C$2:$C$132,BE$1)+SUBS('14-15 Teamsheets'!$S$2:$Z$136,$A204,'14-15 Teamsheets'!$C$2:$C$136,BE$1)) &amp; ")"</f>
        <v>2(3)</v>
      </c>
      <c r="BF204" s="27" t="str">
        <f>(GOALS('08-09 Teamsheets'!$H$2:$R$92,$A204,'08-09 Teamsheets'!$C$2:$C$92,BE$1)+GOALS('09-10 Teamsheets'!$H$2:$R$98,$A204,'09-10 Teamsheets'!$C$2:$C$98,BE$1)+GOALS('10-11 Teamsheets'!$H$2:$R$107,$A204,'10-11 Teamsheets'!$C$2:$C$107,BE$1)+GOALS('11-12 Teamsheets'!$H$2:$R$119,$A204,'11-12 Teamsheets'!$C$2:$C$119,BE$1)+GOALS('12-13 Teamsheets'!$H$2:$R$126,$A204,'12-13 Teamsheets'!$C$2:$C$126,BE$1)+GOALS('13-14 Teamsheets'!$H$2:$R$132,$A204,'13-14 Teamsheets'!$C$2:$C$132,BE$1)+GOALS('14-15 Teamsheets'!$H$2:$R$136,$A204,'14-15 Teamsheets'!$C$2:$C$136,BE$1)) &amp; "(" &amp; (GOALS('08-09 Teamsheets'!$S$2:$Z$92,$A204,'08-09 Teamsheets'!$C$2:$C$92,BE$1)+GOALS('09-10 Teamsheets'!$S$2:$Z$98,$A204,'09-10 Teamsheets'!$C$2:$C$98,BE$1)+GOALS('10-11 Teamsheets'!$S$2:$Z$107,$A204,'10-11 Teamsheets'!$C$2:$C$107,BE$1)+GOALS('11-12 Teamsheets'!$S$2:$Z$119,$A204,'11-12 Teamsheets'!$C$2:$C$119,BE$1)+GOALS('12-13 Teamsheets'!$S$2:$Z$126,$A204,'12-13 Teamsheets'!$C$2:$C$126,BE$1)+GOALS('13-14 Teamsheets'!$S$2:$Z$132,$A204,'13-14 Teamsheets'!$C$2:$C$132,BE$1)+GOALS('14-15 Teamsheets'!$S$2:$Z$136,$A204,'14-15 Teamsheets'!$C$2:$C$136,BE$1)) &amp; ")"</f>
        <v>0(0)</v>
      </c>
      <c r="BG204" s="27">
        <f>Clean_sheet('08-09 Teamsheets'!$C$2:$H$92,$A204,BE$1)+Clean_sheet('09-10 Teamsheets'!$C$2:$H$98,$A204,BE$1)+Clean_sheet('10-11 Teamsheets'!$C$2:$H$107,$A204,BE$1)+Clean_sheet('11-12 Teamsheets'!$C$2:$H$119,$A204,BE$1)+Clean_sheet('12-13 Teamsheets'!$C$2:$H$126,$A204,BE$1)+Clean_sheet('13-14 Teamsheets'!$C$2:$H$132,$A204,BE$1)+Clean_sheet('14-15 Teamsheets'!$C$2:$H$136,$A204,BE$1)</f>
        <v>0</v>
      </c>
      <c r="BH204" s="27" t="str">
        <f>(CARDS('08-09 Teamsheets'!$H$2:$Z$92,$A204,$CX$2,'08-09 Teamsheets'!$C$2:$C$92,BE$1)+CARDS('09-10 Teamsheets'!$H$2:$Z$98,$A204,$CX$2,'09-10 Teamsheets'!$C$2:$C$98,BE$1)+CARDS('10-11 Teamsheets'!$H$2:$Z$107,$A204,$CX$2,'10-11 Teamsheets'!$C$2:$C$107,BE$1)+CARDS('11-12 Teamsheets'!$H$2:$Z$119,$A204,$CX$2,'11-12 Teamsheets'!$C$2:$C$119,BE$1)+CARDS('12-13 Teamsheets'!$H$2:$Z$126,$A204,$CX$2,'12-13 Teamsheets'!$C$2:$C$126,BE$1)+CARDS('13-14 Teamsheets'!$H$2:$Z$132,$A204,$CX$2,'13-14 Teamsheets'!$C$2:$C$132,BE$1)+CARDS('14-15 Teamsheets'!$H$2:$Z$136,$A204,$CX$2,'14-15 Teamsheets'!$C$2:$C$136,BE$1)) &amp; "(" &amp; (CARDS('08-09 Teamsheets'!$H$2:$Z$92,$A204,$CX$3,'08-09 Teamsheets'!$C$2:$C$92,BE$1)+CARDS('09-10 Teamsheets'!$H$2:$Z$98,$A204,$CX$3,'09-10 Teamsheets'!$C$2:$C$98,BE$1)+CARDS('10-11 Teamsheets'!$H$2:$Z$107,$A204,$CX$3,'10-11 Teamsheets'!$C$2:$C$107,BE$1)+CARDS('11-12 Teamsheets'!$H$2:$Z$119,$A204,$CX$3,'11-12 Teamsheets'!$C$2:$C$119,BE$1)+CARDS('12-13 Teamsheets'!$H$2:$Z$126,$A204,$CX$3,'12-13 Teamsheets'!$C$2:$C$126,BE$1)+CARDS('13-14 Teamsheets'!$H$2:$Z$132,$A204,$CX$3,'13-14 Teamsheets'!$C$2:$C$132,BE$1)+CARDS('14-15 Teamsheets'!$H$2:$Z$136,$A204,$CX$3,'14-15 Teamsheets'!$C$2:$C$136,BE$1)) &amp; ")"</f>
        <v>0(0)</v>
      </c>
      <c r="BI204" s="82">
        <f>MINS_PLAYED('08-09 Teamsheets'!$H$2:$R$92,$A204,'08-09 Teamsheets'!$C$2:$C$92,BE$1)+MINS_PLAYED('09-10 Teamsheets'!$H$2:$R$98,$A204,'09-10 Teamsheets'!$C$2:$C$98,BE$1)+ MINS_AS_SUB('08-09 Teamsheets'!$S$2:$Z$92,$A204,'08-09 Teamsheets'!$C$2:$C$92,BE$1)+ MINS_AS_SUB('09-10 Teamsheets'!$S$2:$Z$98,$A204,'09-10 Teamsheets'!$C$2:$C$98,BE$1)+MINS_PLAYED('10-11 Teamsheets'!$H$2:$R$107,$A204,'10-11 Teamsheets'!$C$2:$C$107,BE$1)+MINS_AS_SUB('10-11 Teamsheets'!$S$2:$Z$107,$A204,'10-11 Teamsheets'!$C$2:$C$107,BE$1)+MINS_PLAYED('11-12 Teamsheets'!$H$2:$R$119,$A204,'11-12 Teamsheets'!$C$2:$C$119,BE$1)+MINS_AS_SUB('11-12 Teamsheets'!$S$2:$Z$119,$A204,'11-12 Teamsheets'!$C$2:$C$119,BE$1)+MINS_PLAYED('12-13 Teamsheets'!$H$2:$R$126,$A204,'12-13 Teamsheets'!$C$2:$C$126,BE$1)+MINS_AS_SUB('12-13 Teamsheets'!$S$2:$Z$126,$A204,'12-13 Teamsheets'!$C$2:$C$126,BE$1)+MINS_PLAYED('13-14 Teamsheets'!$H$2:$R$132,$A204,'13-14 Teamsheets'!$C$2:$C$132,BE$1)+MINS_AS_SUB('13-14 Teamsheets'!$S$2:$Z$132,$A204,'13-14 Teamsheets'!$C$2:$C$132,BE$1)+MINS_PLAYED('14-15 Teamsheets'!$H$2:$R$136,$A204,'14-15 Teamsheets'!$C$2:$C$136,BE$1)+MINS_AS_SUB('14-15 Teamsheets'!$S$2:$Z$136,$A204,'14-15 Teamsheets'!$C$2:$C$136,BE$1)</f>
        <v>250</v>
      </c>
      <c r="BJ204" s="27" t="str">
        <f>(APPS('07-08 Teamsheets'!$H$2:$R$88,$A204,'07-08 Teamsheets'!$C$2:$C$88,BJ$1)+APPS('08-09 Teamsheets'!$H$2:$R$92,$A204,'08-09 Teamsheets'!$C$2:$C$92,BJ$1)+APPS('09-10 Teamsheets'!$H$2:$R$98,$A204,'09-10 Teamsheets'!$C$2:$C$98,BJ$1)+APPS('10-11 Teamsheets'!$H$2:$R$106,$A204,'10-11 Teamsheets'!$C$2:$C$106,BJ$1)+APPS('11-12 Teamsheets'!$H$2:$R$119,$A204,'11-12 Teamsheets'!$C$2:$C$119,BJ$1)+APPS('12-13 Teamsheets'!$H$2:$R$126,$A204,'12-13 Teamsheets'!$C$2:$C$126,BJ$1)+APPS('13-14 Teamsheets'!$H$2:$R$132,$A204,'13-14 Teamsheets'!$C$2:$C$132,BJ$1)+APPS('14-15 Teamsheets'!$H$2:$R$136,$A204,'14-15 Teamsheets'!$C$2:$C$136,BJ$1)) &amp; "(" &amp; (SUBS('07-08 Teamsheets'!$S$2:$Z$88,$A204,'07-08 Teamsheets'!$C$2:$C$88,BJ$1)+SUBS('08-09 Teamsheets'!$S$2:$Z$92,$A204,'08-09 Teamsheets'!$C$2:$C$92,BJ$1)+SUBS('09-10 Teamsheets'!$S$2:$Z$98,$A204,'09-10 Teamsheets'!$C$2:$C$98,BJ$1)+SUBS('10-11 Teamsheets'!$S$2:$Z$106,$A204,'10-11 Teamsheets'!$C$2:$C$106,BJ$1)+SUBS('11-12 Teamsheets'!$S$2:$Z$119,$A204,'11-12 Teamsheets'!$C$2:$C$119,BJ$1)+SUBS('12-13 Teamsheets'!$S$2:$Z$126,$A204,'12-13 Teamsheets'!$C$2:$C$126,BJ$1)+SUBS('13-14 Teamsheets'!$S$2:$Z$132,$A204,'13-14 Teamsheets'!$C$2:$C$132,BJ$1)+SUBS('14-15 Teamsheets'!$S$2:$Z$136,$A204,'14-15 Teamsheets'!$C$2:$C$136,BJ$1)) &amp; ")"</f>
        <v>19(0)</v>
      </c>
      <c r="BK204" s="27" t="str">
        <f>(GOALS('07-08 Teamsheets'!$H$2:$R$88,$A204,'07-08 Teamsheets'!$C$2:$C$88,BJ$1)+GOALS('08-09 Teamsheets'!$H$2:$R$92,$A204,'08-09 Teamsheets'!$C$2:$C$92,BJ$1)+GOALS('09-10 Teamsheets'!$H$2:$R$98,$A204,'09-10 Teamsheets'!$C$2:$C$98,BJ$1)+GOALS('10-11 Teamsheets'!$H$2:$R$106,$A204,'10-11 Teamsheets'!$C$2:$C$106,BJ$1)+GOALS('11-12 Teamsheets'!$H$2:$R$119,$A204,'11-12 Teamsheets'!$C$2:$C$119,BJ$1)+GOALS('12-13 Teamsheets'!$H$2:$R$126,$A204,'12-13 Teamsheets'!$C$2:$C$126,BJ$1)+GOALS('13-14 Teamsheets'!$H$2:$R$132,$A204,'13-14 Teamsheets'!$C$2:$C$132,BJ$1)+GOALS('14-15 Teamsheets'!$H$2:$R$136,$A204,'14-15 Teamsheets'!$C$2:$C$136,BJ$1)) &amp; "(" &amp; (GOALS('07-08 Teamsheets'!$S$2:$Z$88,$A204,'07-08 Teamsheets'!$C$2:$C$88,BJ$1)+GOALS('08-09 Teamsheets'!$S$2:$Z$92,$A204,'08-09 Teamsheets'!$C$2:$C$92,BJ$1)+GOALS('09-10 Teamsheets'!$S$2:$Z$98,$A204,'09-10 Teamsheets'!$C$2:$C$98,BJ$1)+GOALS('10-11 Teamsheets'!$S$2:$Z$106,$A204,'10-11 Teamsheets'!$C$2:$C$106,BJ$1)+GOALS('11-12 Teamsheets'!$S$2:$Z$119,$A204,'11-12 Teamsheets'!$C$2:$C$119,BJ$1)+GOALS('12-13 Teamsheets'!$S$2:$Z$126,$A204,'12-13 Teamsheets'!$C$2:$C$126,BJ$1)+GOALS('13-14 Teamsheets'!$S$2:$Z$132,$A204,'13-14 Teamsheets'!$C$2:$C$132,BJ$1)+GOALS('14-15 Teamsheets'!$S$2:$Z$136,$A204,'14-15 Teamsheets'!$C$2:$C$136,BJ$1)) &amp; ")"</f>
        <v>4(0)</v>
      </c>
      <c r="BL204" s="27">
        <f>Clean_sheet('07-08 Teamsheets'!$C$2:$H$92,$A204,BJ$1)+Clean_sheet('08-09 Teamsheets'!$C$2:$H$92,$A204,BJ$1)+Clean_sheet('09-10 Teamsheets'!$C$2:$H$98,$A204,BJ$1)+Clean_sheet('10-11 Teamsheets'!$C$2:$H$106,$A204,BJ$1)+Clean_sheet('11-12 Teamsheets'!$C$2:$H$119,$A204,BJ$1)+Clean_sheet('12-13 Teamsheets'!$C$2:$H$126,$A204,BJ$1)+Clean_sheet('13-14 Teamsheets'!$C$2:$H$132,$A204,BJ$1)+Clean_sheet('14-15 Teamsheets'!$C$2:$H$136,$A204,BJ$1)</f>
        <v>0</v>
      </c>
      <c r="BM204" s="27" t="str">
        <f>(CARDS('07-08 Teamsheets'!$H$2:$Z$88,$A204,$CX$2,'07-08 Teamsheets'!$C$2:$C$88,BJ$1)+CARDS('08-09 Teamsheets'!$H$2:$Z$92,$A204,$CX$2,'08-09 Teamsheets'!$C$2:$C$92,BJ$1)+CARDS('09-10 Teamsheets'!$H$2:$Z$98,$A204,$CX$2,'09-10 Teamsheets'!$C$2:$C$98,BJ$1)+CARDS('10-11 Teamsheets'!$H$2:$Z$106,$A204,$CX$2,'10-11 Teamsheets'!$C$2:$C$106,BJ$1)+CARDS('11-12 Teamsheets'!$H$2:$Z$119,$A204,$CX$2,'11-12 Teamsheets'!$C$2:$C$119,BJ$1)+CARDS('12-13 Teamsheets'!$H$2:$Z$126,$A204,$CX$2,'12-13 Teamsheets'!$C$2:$C$126,BJ$1)+CARDS('13-14 Teamsheets'!$H$2:$Z$132,$A204,$CX$2,'13-14 Teamsheets'!$C$2:$C$132,BJ$1)+CARDS('14-15 Teamsheets'!$H$2:$Z$136,$A204,$CX$2,'14-15 Teamsheets'!$C$2:$C$136,BJ$1)) &amp; "(" &amp; (CARDS('07-08 Teamsheets'!$H$2:$Z$88,$A204,$CX$3,'07-08 Teamsheets'!$C$2:$C$88,BJ$1)+CARDS('08-09 Teamsheets'!$H$2:$Z$92,$A204,$CX$3,'08-09 Teamsheets'!$C$2:$C$92,BJ$1)+CARDS('09-10 Teamsheets'!$H$2:$Z$98,$A204,$CX$3,'09-10 Teamsheets'!$C$2:$C$98,BJ$1)+CARDS('10-11 Teamsheets'!$H$2:$Z$106,$A204,$CX$3,'10-11 Teamsheets'!$C$2:$C$106,BJ$1)+CARDS('11-12 Teamsheets'!$H$2:$Z$119,$A204,$CX$3,'11-12 Teamsheets'!$C$2:$C$119,BJ$1)+CARDS('12-13 Teamsheets'!$H$2:$Z$126,$A204,$CX$3,'12-13 Teamsheets'!$C$2:$C$126,BJ$1)+CARDS('13-14 Teamsheets'!$H$2:$Z$132,$A204,$CX$3,'13-14 Teamsheets'!$C$2:$C$132,BJ$1)+CARDS('14-15 Teamsheets'!$H$2:$Z$136,$A204,$CX$3,'14-15 Teamsheets'!$C$2:$C$136,BJ$1)) &amp; ")"</f>
        <v>3(0)</v>
      </c>
      <c r="BN204" s="82">
        <f>MINS_PLAYED('07-08 Teamsheets'!$H$2:$R$88,$A204,'07-08 Teamsheets'!$C$2:$C$88,BJ$1)+MINS_PLAYED('08-09 Teamsheets'!$H$2:$R$92,$A204,'08-09 Teamsheets'!$C$2:$C$92,BJ$1)+MINS_PLAYED('09-10 Teamsheets'!$H$2:$R$98,$A204,'09-10 Teamsheets'!$C$2:$C$98,BJ$1)+MINS_PLAYED('10-11 Teamsheets'!$H$2:$R$106,$A204,'10-11 Teamsheets'!$C$2:$C$106,BJ$1)+MINS_PLAYED('11-12 Teamsheets'!$H$2:$R$119,$A204,'11-12 Teamsheets'!$C$2:$C$119,BJ$1)+MINS_PLAYED('12-13 Teamsheets'!$H$2:$R$126,$A204,'12-13 Teamsheets'!$C$2:$C$126,BJ$1)+MINS_PLAYED('13-14 Teamsheets'!$H$2:$R$132,$A204,'13-14 Teamsheets'!$C$2:$C$132,BJ$1)+MINS_PLAYED('14-15 Teamsheets'!$H$2:$R$136,$A204,'14-15 Teamsheets'!$C$2:$C$136,BJ$1)+MINS_AS_SUB('07-08 Teamsheets'!$S$2:$Z$88,$A204,'07-08 Teamsheets'!$C$2:$C$88,BJ$1)+MINS_AS_SUB('08-09 Teamsheets'!$S$2:$Z$92,$A204,'08-09 Teamsheets'!$C$2:$C$92,BJ$1)+MINS_AS_SUB('09-10 Teamsheets'!$S$2:$Z$98,$A204,'09-10 Teamsheets'!$C$2:$C$98,BJ$1)+MINS_AS_SUB('10-11 Teamsheets'!$S$2:$Z$106,$A204,'10-11 Teamsheets'!$C$2:$C$106,BJ$1)+MINS_AS_SUB('11-12 Teamsheets'!$S$2:$Z$119,$A204,'11-12 Teamsheets'!$C$2:$C$119,BJ$1)+MINS_AS_SUB('12-13 Teamsheets'!$S$2:$Z$126,$A204,'12-13 Teamsheets'!$C$2:$C$126,BJ$1)+MINS_AS_SUB('13-14 Teamsheets'!$S$2:$Z$132,$A204,'13-14 Teamsheets'!$C$2:$C$132,BJ$1)+MINS_AS_SUB('14-15 Teamsheets'!$S$2:$Z$136,$A204,'14-15 Teamsheets'!$C$2:$C$136,BJ$1)</f>
        <v>1691</v>
      </c>
      <c r="BO204" s="27" t="str">
        <f>(APPS('07-08 Teamsheets'!$H$2:$R$88,$A204,'07-08 Teamsheets'!$C$2:$C$88,BO$1)+APPS('08-09 Teamsheets'!$H$2:$R$92,$A204,'08-09 Teamsheets'!$C$2:$C$92,BO$1)+APPS('09-10 Teamsheets'!$H$2:$R$98,$A204,'09-10 Teamsheets'!$C$2:$C$98,BO$1)+APPS('10-11 Teamsheets'!$H$2:$R$106,$A204,'10-11 Teamsheets'!$C$2:$C$106,BO$1)+APPS('11-12 Teamsheets'!$H$2:$R$119,$A204,'11-12 Teamsheets'!$C$2:$C$119,BO$1)+APPS('12-13 Teamsheets'!$H$2:$R$126,$A204,'12-13 Teamsheets'!$C$2:$C$126,BO$1)+APPS('13-14 Teamsheets'!$H$2:$R$132,$A204,'13-14 Teamsheets'!$C$2:$C$132,BO$1)+APPS('14-15 Teamsheets'!$H$2:$R$136,$A204,'14-15 Teamsheets'!$C$2:$C$136,BO$1)) &amp; "(" &amp; (SUBS('07-08 Teamsheets'!$S$2:$Z$88,$A204,'07-08 Teamsheets'!$C$2:$C$88,BO$1)+SUBS('08-09 Teamsheets'!$S$2:$Z$92,$A204,'08-09 Teamsheets'!$C$2:$C$92,BO$1)+SUBS('09-10 Teamsheets'!$S$2:$Z$98,$A204,'09-10 Teamsheets'!$C$2:$C$98,BO$1)+SUBS('10-11 Teamsheets'!$S$2:$Z$106,$A204,'10-11 Teamsheets'!$C$2:$C$106,BO$1)+SUBS('11-12 Teamsheets'!$S$2:$Z$119,$A204,'11-12 Teamsheets'!$C$2:$C$119,BO$1)+SUBS('12-13 Teamsheets'!$S$2:$Z$126,$A204,'12-13 Teamsheets'!$C$2:$C$126,BO$1)+SUBS('13-14 Teamsheets'!$S$2:$Z$132,$A204,'13-14 Teamsheets'!$C$2:$C$132,BO$1)+SUBS('14-15 Teamsheets'!$S$2:$Z$136,$A204,'14-15 Teamsheets'!$C$2:$C$136,BO$1)) &amp; ")"</f>
        <v>19(1)</v>
      </c>
      <c r="BP204" s="27" t="str">
        <f>(GOALS('07-08 Teamsheets'!$H$2:$R$88,$A204,'07-08 Teamsheets'!$C$2:$C$88,BO$1)+GOALS('08-09 Teamsheets'!$H$2:$R$92,$A204,'08-09 Teamsheets'!$C$2:$C$92,BO$1)+GOALS('09-10 Teamsheets'!$H$2:$R$98,$A204,'09-10 Teamsheets'!$C$2:$C$98,BO$1)+GOALS('10-11 Teamsheets'!$H$2:$R$106,$A204,'10-11 Teamsheets'!$C$2:$C$106,BO$1)+GOALS('11-12 Teamsheets'!$H$2:$R$119,$A204,'11-12 Teamsheets'!$C$2:$C$119,BO$1)+GOALS('12-13 Teamsheets'!$H$2:$R$126,$A204,'12-13 Teamsheets'!$C$2:$C$126,BO$1)+GOALS('13-14 Teamsheets'!$H$2:$R$132,$A204,'13-14 Teamsheets'!$C$2:$C$132,BO$1)+GOALS('14-15 Teamsheets'!$H$2:$R$136,$A204,'14-15 Teamsheets'!$C$2:$C$136,BO$1)) &amp; "(" &amp; (GOALS('07-08 Teamsheets'!$S$2:$Z$88,$A204,'07-08 Teamsheets'!$C$2:$C$88,BO$1)+GOALS('08-09 Teamsheets'!$S$2:$Z$92,$A204,'08-09 Teamsheets'!$C$2:$C$92,BO$1)+GOALS('09-10 Teamsheets'!$S$2:$Z$98,$A204,'09-10 Teamsheets'!$C$2:$C$98,BO$1)+GOALS('10-11 Teamsheets'!$S$2:$Z$106,$A204,'10-11 Teamsheets'!$C$2:$C$106,BO$1)+GOALS('11-12 Teamsheets'!$S$2:$Z$119,$A204,'11-12 Teamsheets'!$C$2:$C$119,BO$1)+GOALS('12-13 Teamsheets'!$S$2:$Z$126,$A204,'12-13 Teamsheets'!$C$2:$C$126,BO$1)+GOALS('13-14 Teamsheets'!$S$2:$Z$132,$A204,'13-14 Teamsheets'!$C$2:$C$132,BO$1)+GOALS('14-15 Teamsheets'!$S$2:$Z$136,$A204,'14-15 Teamsheets'!$C$2:$C$136,BO$1)) &amp; ")"</f>
        <v>2(0)</v>
      </c>
      <c r="BQ204" s="27">
        <f>Clean_sheet('07-08 Teamsheets'!$C$2:$H$92,$A204,BO$1)+Clean_sheet('08-09 Teamsheets'!$C$2:$H$92,$A204,BO$1)+Clean_sheet('09-10 Teamsheets'!$C$2:$H$98,$A204,BO$1)+Clean_sheet('10-11 Teamsheets'!$C$2:$H$106,$A204,BO$1)+Clean_sheet('11-12 Teamsheets'!$C$2:$H$119,$A204,BO$1)+Clean_sheet('12-13 Teamsheets'!$C$2:$H$126,$A204,BO$1)+Clean_sheet('13-14 Teamsheets'!$C$2:$H$132,$A204,BO$1)+Clean_sheet('14-15 Teamsheets'!$C$2:$H$136,$A204,BO$1)</f>
        <v>0</v>
      </c>
      <c r="BR204" s="27" t="str">
        <f>(CARDS('07-08 Teamsheets'!$H$2:$Z$88,$A204,$CX$2,'07-08 Teamsheets'!$C$2:$C$88,BO$1)+CARDS('08-09 Teamsheets'!$H$2:$Z$92,$A204,$CX$2,'08-09 Teamsheets'!$C$2:$C$92,BO$1)+CARDS('09-10 Teamsheets'!$H$2:$Z$98,$A204,$CX$2,'09-10 Teamsheets'!$C$2:$C$98,BO$1)+CARDS('10-11 Teamsheets'!$H$2:$Z$106,$A204,$CX$2,'10-11 Teamsheets'!$C$2:$C$106,BO$1)+CARDS('11-12 Teamsheets'!$H$2:$Z$119,$A204,$CX$2,'11-12 Teamsheets'!$C$2:$C$119,BO$1)+CARDS('12-13 Teamsheets'!$H$2:$Z$126,$A204,$CX$2,'12-13 Teamsheets'!$C$2:$C$126,BO$1)+CARDS('13-14 Teamsheets'!$H$2:$Z$132,$A204,$CX$2,'13-14 Teamsheets'!$C$2:$C$132,BO$1)+CARDS('14-15 Teamsheets'!$H$2:$Z$136,$A204,$CX$2,'14-15 Teamsheets'!$C$2:$C$136,BO$1)) &amp; "(" &amp; (CARDS('07-08 Teamsheets'!$H$2:$Z$88,$A204,$CX$3,'07-08 Teamsheets'!$C$2:$C$88,BO$1)+CARDS('08-09 Teamsheets'!$H$2:$Z$92,$A204,$CX$3,'08-09 Teamsheets'!$C$2:$C$92,BO$1)+CARDS('09-10 Teamsheets'!$H$2:$Z$98,$A204,$CX$3,'09-10 Teamsheets'!$C$2:$C$98,BO$1)+CARDS('10-11 Teamsheets'!$H$2:$Z$106,$A204,$CX$3,'10-11 Teamsheets'!$C$2:$C$106,BO$1)+CARDS('11-12 Teamsheets'!$H$2:$Z$119,$A204,$CX$3,'11-12 Teamsheets'!$C$2:$C$119,BO$1)+CARDS('12-13 Teamsheets'!$H$2:$Z$126,$A204,$CX$3,'12-13 Teamsheets'!$C$2:$C$126,BO$1)+CARDS('13-14 Teamsheets'!$H$2:$Z$132,$A204,$CX$3,'13-14 Teamsheets'!$C$2:$C$132,BO$1)+CARDS('14-15 Teamsheets'!$H$2:$Z$136,$A204,$CX$3,'14-15 Teamsheets'!$C$2:$C$136,BO$1)) &amp; ")"</f>
        <v>4(1)</v>
      </c>
      <c r="BS204" s="82">
        <f>MINS_PLAYED('07-08 Teamsheets'!$H$2:$R$88,$A204,'07-08 Teamsheets'!$C$2:$C$88,BO$1)+MINS_PLAYED('08-09 Teamsheets'!$H$2:$R$92,$A204,'08-09 Teamsheets'!$C$2:$C$92,BO$1)+MINS_PLAYED('09-10 Teamsheets'!$H$2:$R$98,$A204,'09-10 Teamsheets'!$C$2:$C$98,BO$1)+MINS_PLAYED('10-11 Teamsheets'!$H$2:$R$106,$A204,'10-11 Teamsheets'!$C$2:$C$106,BO$1)+MINS_PLAYED('11-12 Teamsheets'!$H$2:$R$119,$A204,'11-12 Teamsheets'!$C$2:$C$119,BO$1)+MINS_PLAYED('12-13 Teamsheets'!$H$2:$R$126,$A204,'12-13 Teamsheets'!$C$2:$C$126,BO$1)+MINS_PLAYED('13-14 Teamsheets'!$H$2:$R$132,$A204,'13-14 Teamsheets'!$C$2:$C$132,BO$1)+MINS_PLAYED('14-15 Teamsheets'!$H$2:$R$136,$A204,'14-15 Teamsheets'!$C$2:$C$136,BO$1)+MINS_AS_SUB('07-08 Teamsheets'!$S$2:$Z$88,$A204,'07-08 Teamsheets'!$C$2:$C$88,BO$1)+MINS_AS_SUB('08-09 Teamsheets'!$S$2:$Z$92,$A204,'08-09 Teamsheets'!$C$2:$C$92,BO$1)+MINS_AS_SUB('09-10 Teamsheets'!$S$2:$Z$98,$A204,'09-10 Teamsheets'!$C$2:$C$98,BO$1)+MINS_AS_SUB('10-11 Teamsheets'!$S$2:$Z$106,$A204,'10-11 Teamsheets'!$C$2:$C$106,BO$1)+MINS_AS_SUB('11-12 Teamsheets'!$S$2:$Z$119,$A204,'11-12 Teamsheets'!$C$2:$C$119,BO$1)+MINS_AS_SUB('12-13 Teamsheets'!$S$2:$Z$126,$A204,'12-13 Teamsheets'!$C$2:$C$126,BO$1)+MINS_AS_SUB('13-14 Teamsheets'!$S$2:$Z$132,$A204,'13-14 Teamsheets'!$C$2:$C$132,BO$1)+MINS_AS_SUB('14-15 Teamsheets'!$S$2:$Z$136,$A204,'14-15 Teamsheets'!$C$2:$C$136,BO$1)</f>
        <v>1690</v>
      </c>
      <c r="BT204" s="71">
        <f>APPS('05-06 Teamsheets'!$H$2:$R$71,$A204,'05-06 Teamsheets'!$C$2:$C$71,B$1)+SUBS('05-06 Teamsheets'!$S$2:$W$71,$A204,'05-06 Teamsheets'!$C$2:$C$71,B$1)+APPS('06-07 Teamsheets'!$H$2:$R$83,$A204,'06-07 Teamsheets'!$C$2:$C$83,G$1)+SUBS('06-07 Teamsheets'!$S$2:$Z$83,$A204,'06-07 Teamsheets'!$C$2:$C$83,G$1)+APPS('07-08 Teamsheets'!$H$2:$R$88,$A204,'07-08 Teamsheets'!$C$2:$C$88,L$1)+SUBS('07-08 Teamsheets'!$S$2:$Z$88,$A204,'07-08 Teamsheets'!$C$2:$C$88,L$1)+APPS('08-09 Teamsheets'!$H$2:$R$92,$A204,'08-09 Teamsheets'!$C$2:$C$92,Q$1)+SUBS('08-09 Teamsheets'!$S$2:$Z$92,$A204,'08-09 Teamsheets'!$C$2:$C$92,Q$1)+APPS('09-10 Teamsheets'!$H$2:$R$98,$A204,'09-10 Teamsheets'!$C$2:$C$98,Q$1)+SUBS('09-10 Teamsheets'!$S$2:$Z$98,$A204,'09-10 Teamsheets'!$C$2:$C$98,Q$1)+APPS('10-11 Teamsheets'!$H$2:$R$107,$A204,'10-11 Teamsheets'!$C$2:$C$107,Q$1)+SUBS('10-11 Teamsheets'!$S$2:$Z$107,$A204,'10-11 Teamsheets'!$C$2:$C$107,Q$1)+APPS('11-12 Teamsheets'!$H$2:$R$119,$A204,'11-12 Teamsheets'!$C$2:$C$119,Q$1)+SUBS('11-12 Teamsheets'!$S$2:$Z$119,$A204,'11-12 Teamsheets'!$C$2:$C$119,Q$1)+APPS('12-13 Teamsheets'!$H$2:$R$126,$A204,'12-13 Teamsheets'!$C$2:$C$126,Q$1)+SUBS('12-13 Teamsheets'!$S$2:$Z$126,$A204,'12-13 Teamsheets'!$C$2:$C$126,Q$1)+APPS('13-14 Teamsheets'!$H$2:$R$132,$A204,'13-14 Teamsheets'!$C$2:$C$132,Q$1)+SUBS('13-14 Teamsheets'!$S$2:$Z$132,$A204,'13-14 Teamsheets'!$C$2:$C$132,Q$1)+APPS('14-15 Teamsheets'!$H$2:$R$136,$A204,'14-15 Teamsheets'!$C$2:$C$136,Q$1)+SUBS('14-15 Teamsheets'!$S$2:$Z$136,$A204,'14-15 Teamsheets'!$C$2:$C$136,Q$1)</f>
        <v>256</v>
      </c>
      <c r="BU204" s="132">
        <v>6</v>
      </c>
      <c r="BV204" s="27">
        <f>APPS('07-08 Teamsheets'!$H$2:$R$88,$A204,'07-08 Teamsheets'!$C$2:$C$88,AZ$1)+SUBS('07-08 Teamsheets'!$S$2:$Z$88,$A204,'07-08 Teamsheets'!$C$2:$C$88,AZ$1)+APPS('11-12 Teamsheets'!$H$2:$R$119,$A204,'11-12 Teamsheets'!$C$2:$C$119,AZ$1)+SUBS('11-12 Teamsheets'!$S$2:$Z$119,$A204,'11-12 Teamsheets'!$C$2:$C$119,AZ$1)+APPS('12-13 Teamsheets'!$H$2:$R$126,$A204,'12-13 Teamsheets'!$C$2:$C$126,AZ$1)+SUBS('12-13 Teamsheets'!$S$2:$Z$126,$A204,'12-13 Teamsheets'!$C$2:$C$126,AZ$1)+APPS('13-14 Teamsheets'!$H$2:$R$132,$A204,'13-14 Teamsheets'!$C$2:$C$132,AZ$1)+SUBS('13-14 Teamsheets'!$S$2:$Z$132,$A204,'13-14 Teamsheets'!$C$2:$C$132,AZ$1)+APPS('14-15 Teamsheets'!$H$2:$R$136,$A204,'14-15 Teamsheets'!$C$2:$C$136,AZ$1)+SUBS('14-15 Teamsheets'!$S$2:$Z$136,$A204,'14-15 Teamsheets'!$C$2:$C$136,AZ$1)+APPS('08-09 Teamsheets'!$H$2:$R$92,$A204,'08-09 Teamsheets'!$C$2:$C$92,BE$1)+APPS('09-10 Teamsheets'!$H$2:$R$98,$A204,'09-10 Teamsheets'!$C$2:$C$98,BE$1)+SUBS('08-09 Teamsheets'!$S$2:$Z$92,$A204,'08-09 Teamsheets'!$C$2:$C$92,BE$1)+SUBS('09-10 Teamsheets'!$S$2:$Z$98,$A204,'09-10 Teamsheets'!$C$2:$C$98,BE$1)+APPS('10-11 Teamsheets'!$H$2:$R$107,$A204,'10-11 Teamsheets'!$C$2:$C$107,BE$1)+SUBS('10-11 Teamsheets'!$S$2:$Z$107,$A204,'10-11 Teamsheets'!$C$2:$C$107,BE$1)+APPS('11-12 Teamsheets'!$H$2:$R$119,$A204,'11-12 Teamsheets'!$C$2:$C$119,BE$1)+SUBS('11-12 Teamsheets'!$S$2:$Z$119,$A204,'11-12 Teamsheets'!$C$2:$C$119,BE$1)+APPS('12-13 Teamsheets'!$H$2:$R$126,$A204,'12-13 Teamsheets'!$C$2:$C$126,BE$1)+SUBS('12-13 Teamsheets'!$S$2:$Z$126,$A204,'12-13 Teamsheets'!$C$2:$C$126,BE$1)+APPS('13-14 Teamsheets'!$H$2:$R$132,$A204,'13-14 Teamsheets'!$C$2:$C$132,BE$1)+SUBS('13-14 Teamsheets'!$S$2:$Z$132,$A204,'13-14 Teamsheets'!$C$2:$C$132,BE$1)+APPS('14-15 Teamsheets'!$H$2:$R$136,$A204,'14-15 Teamsheets'!$C$2:$C$136,BE$1)+SUBS('14-15 Teamsheets'!$S$2:$Z$136,$A204,'14-15 Teamsheets'!$C$2:$C$136,BE$1)</f>
        <v>8</v>
      </c>
      <c r="BW204" s="27">
        <f>APPS('07-08 Teamsheets'!$H$2:$R$88,$A204,'07-08 Teamsheets'!$C$2:$C$88,BJ$1)+APPS('08-09 Teamsheets'!$H$2:$R$92,$A204,'08-09 Teamsheets'!$C$2:$C$92,BJ$1)+APPS('09-10 Teamsheets'!$H$2:$R$98,$A204,'09-10 Teamsheets'!$C$2:$C$98,BJ$1)+SUBS('07-08 Teamsheets'!$S$2:$Z$88,$A204,'07-08 Teamsheets'!$C$2:$C$88,BJ$1)+SUBS('08-09 Teamsheets'!$S$2:$Z$92,$A204,'08-09 Teamsheets'!$C$2:$C$92,BJ$1)+SUBS('09-10 Teamsheets'!$S$2:$Z$98,$A204,'09-10 Teamsheets'!$C$2:$C$98,BJ$1)+APPS('10-11 Teamsheets'!$H$2:$R$107,$A204,'10-11 Teamsheets'!$C$2:$C$107,BJ$1)+SUBS('10-11 Teamsheets'!$S$2:$Z$107,$A204,'10-11 Teamsheets'!$C$2:$C$107,BJ$1)+APPS('11-12 Teamsheets'!$H$2:$R$119,$A204,'11-12 Teamsheets'!$C$2:$C$119,BJ$1)+SUBS('11-12 Teamsheets'!$S$2:$Z$111,$A204,'11-12 Teamsheets'!$C$2:$C$119,BJ$1)+APPS('12-13 Teamsheets'!$H$2:$R$126,$A204,'12-13 Teamsheets'!$C$2:$C$126,BJ$1)+SUBS('12-13 Teamsheets'!$S$2:$Z$118,$A204,'12-13 Teamsheets'!$C$2:$C$126,BJ$1)+APPS('13-14 Teamsheets'!$H$2:$R$132,$A204,'13-14 Teamsheets'!$C$2:$C$132,BJ$1)+SUBS('13-14 Teamsheets'!$S$2:$Z$124,$A204,'13-14 Teamsheets'!$C$2:$C$132,BJ$1)+APPS('14-15 Teamsheets'!$H$2:$R$136,$A204,'14-15 Teamsheets'!$C$2:$C$136,BJ$1)+SUBS('14-15 Teamsheets'!$S$2:$Z$128,$A204,'14-15 Teamsheets'!$C$2:$C$136,BJ$1)</f>
        <v>19</v>
      </c>
      <c r="BX204" s="27">
        <f>APPS('07-08 Teamsheets'!$H$2:$R$88,$A204,'07-08 Teamsheets'!$C$2:$C$88,BO$1)+APPS('08-09 Teamsheets'!$H$2:$R$92,$A204,'08-09 Teamsheets'!$C$2:$C$92,BO$1)+APPS('09-10 Teamsheets'!$H$2:$R$98,$A204,'09-10 Teamsheets'!$C$2:$C$98,BO$1)+SUBS('07-08 Teamsheets'!$S$2:$Z$88,$A204,'07-08 Teamsheets'!$C$2:$C$88,BO$1)+SUBS('08-09 Teamsheets'!$S$2:$Z$92,$A204,'08-09 Teamsheets'!$C$2:$C$92,BO$1)+SUBS('09-10 Teamsheets'!$S$2:$Z$98,$A204,'09-10 Teamsheets'!$C$2:$C$98,BO$1)+APPS('10-11 Teamsheets'!$H$2:$R$107,$A204,'10-11 Teamsheets'!$C$2:$C$107,BO$1)+SUBS('10-11 Teamsheets'!$S$2:$Z$107,$A204,'10-11 Teamsheets'!$C$2:$C$107,BO$1)+APPS('11-12 Teamsheets'!$H$2:$R$119,$A204,'11-12 Teamsheets'!$C$2:$C$119,BO$1)+SUBS('11-12 Teamsheets'!$S$2:$Z$119,$A204,'11-12 Teamsheets'!$C$2:$C$119,BO$1)+APPS('12-13 Teamsheets'!$H$2:$R$126,$A204,'12-13 Teamsheets'!$C$2:$C$126,BO$1)+SUBS('12-13 Teamsheets'!$S$2:$Z$126,$A204,'12-13 Teamsheets'!$C$2:$C$126,BO$1)+APPS('13-14 Teamsheets'!$H$2:$R$132,$A204,'13-14 Teamsheets'!$C$2:$C$132,BO$1)+SUBS('13-14 Teamsheets'!$S$2:$Z$132,$A204,'13-14 Teamsheets'!$C$2:$C$132,BO$1)+APPS('14-15 Teamsheets'!$H$2:$R$136,$A204,'14-15 Teamsheets'!$C$2:$C$136,BO$1)+SUBS('14-15 Teamsheets'!$S$2:$Z$136,$A204,'14-15 Teamsheets'!$C$2:$C$136,BO$1)</f>
        <v>20</v>
      </c>
      <c r="BY204" s="28">
        <f t="shared" si="55"/>
        <v>53</v>
      </c>
      <c r="BZ204" s="27" t="str">
        <f>(APPS('05-06 Teamsheets'!$H$2:$R$71,$A204) + APPS('06-07 Teamsheets'!$H$2:$R$83,$A204) +APPS('07-08 Teamsheets'!$H$2:$R$88,$A204) + APPS('08-09 Teamsheets'!$H$2:$R$92,$A204)+APPS('09-10 Teamsheets'!$H$2:$R$98,$A204)+APPS('10-11 Teamsheets'!$H$2:$R$107,$A204)+APPS('11-12 Teamsheets'!$H$2:$R$119,$A204)+APPS('12-13 Teamsheets'!$H$2:$R$126,$A204)+APPS('13-14 Teamsheets'!$H$2:$R$132,$A204)+APPS('14-15 Teamsheets'!$H$2:$R$136,$A204)) &amp; "(" &amp; (SUBS('05-06 Teamsheets'!$S$2:$W$71,$A204)+SUBS('06-07 Teamsheets'!$S$2:$Z$83,$A204)+SUBS('07-08 Teamsheets'!$S$2:$Z$88,$A204) +SUBS('08-09 Teamsheets'!$S$2:$Z$92,$A204)+SUBS('09-10 Teamsheets'!$S$2:$Z$98,$A204)+SUBS('10-11 Teamsheets'!$S$2:$Z$107,$A204)+SUBS('11-12 Teamsheets'!$S$2:$Z$119,$A204)+SUBS('12-13 Teamsheets'!$S$2:$Z$126,$A204)+SUBS('13-14 Teamsheets'!$S$2:$Z$132,$A204)+SUBS('14-15 Teamsheets'!$S$2:$Z$136,$A204)) &amp; ")"</f>
        <v>294(15)</v>
      </c>
      <c r="CA204" s="28">
        <f t="shared" si="56"/>
        <v>309</v>
      </c>
      <c r="CB204" s="71">
        <f>GOALS('05-06 Teamsheets'!$H$2:$W$71,$A204,'05-06 Teamsheets'!$C$2:$C$71,B$1)+GOALS('06-07 Teamsheets'!$H$2:$Z$83,$A204,'06-07 Teamsheets'!$C$2:$C$83,G$1)+GOALS('07-08 Teamsheets'!$H$2:$Z$88,$A204,'07-08 Teamsheets'!$C$2:$C$88,L$1)+GOALS('08-09 Teamsheets'!$H$2:$Z$92,$A204,'08-09 Teamsheets'!$C$2:$C$92,Q$1)+GOALS('09-10 Teamsheets'!$H$2:$Z$98,$A204,'09-10 Teamsheets'!$C$2:$C$98,Q$1)+GOALS('10-11 Teamsheets'!$H$2:$Z$107,$A204,'10-11 Teamsheets'!$C$2:$C$107,Q$1)+GOALS('11-12 Teamsheets'!$H$2:$Z$119,$A204,'11-12 Teamsheets'!$C$2:$C$119,Q$1)+GOALS('12-13 Teamsheets'!$H$2:$Z$126,$A204,'12-13 Teamsheets'!$C$2:$C$126,Q$1)+GOALS('13-14 Teamsheets'!$H$2:$Z$132,$A204,'13-14 Teamsheets'!$C$2:$C$132,Q$1)+GOALS('14-15 Teamsheets'!$H$2:$Z$136,$A204,'14-15 Teamsheets'!$C$2:$C$136,Q$1)</f>
        <v>62</v>
      </c>
      <c r="CC204" s="27">
        <f>GOALS('05-06 Teamsheets'!$H$2:$W$71,$A204,'05-06 Teamsheets'!$C$2:$C$71,V$1)+GOALS('05-06 Teamsheets'!$H$2:$W$71,$A204,'05-06 Teamsheets'!$C$2:$C$71,AA$1)+GOALS('06-07 Teamsheets'!$H$2:$Z$83,$A204,'06-07 Teamsheets'!$C$2:$C$83,AF$1)+GOALS('06-07 Teamsheets'!$H$2:$Z$83,$A204,'06-07 Teamsheets'!$C$2:$C$83,AK$1)+GOALS('07-08 Teamsheets'!$H$2:$Z$88,$A204,'07-08 Teamsheets'!$C$2:$C$88,AP$1)+GOALS('07-08 Teamsheets'!$H$2:$Z$88,$A204,'07-08 Teamsheets'!$C$2:$C$88,AU$1)+GOALS('07-08 Teamsheets'!$H$2:$Z$88,$A204,'07-08 Teamsheets'!$C$2:$C$88,AZ$1)+GOALS('11-12 Teamsheets'!$H$2:$Z$119,$A204,'11-12 Teamsheets'!$C$2:$C$119,AZ$1)+GOALS('12-13 Teamsheets'!$H$2:$Z$120,$A204,'12-13 Teamsheets'!$C$2:$C$120,AZ$1)+GOALS('13-14 Teamsheets'!$H$2:$Z$126,$A204,'13-14 Teamsheets'!$C$2:$C$126,AZ$1)+GOALS('14-15 Teamsheets'!$H$2:$Z$130,$A204,'14-15 Teamsheets'!$C$2:$C$130,AZ$1)+GOALS('08-09 Teamsheets'!$H$2:$Z$92,$A204,'08-09 Teamsheets'!$C$2:$C$92,BE$1)+GOALS('09-10 Teamsheets'!$H$2:$Z$98,$A204,'09-10 Teamsheets'!$C$2:$C$98,BE$1)+GOALS('10-11 Teamsheets'!$H$2:$Z$107,$A204,'10-11 Teamsheets'!$C$2:$C$107,BE$1)+GOALS('11-12 Teamsheets'!$H$2:$Z$119,$A204,'11-12 Teamsheets'!$C$2:$C$119,BE$1)+GOALS('12-13 Teamsheets'!$H$2:$Z$126,$A204,'12-13 Teamsheets'!$C$2:$C$126,BE$1)+GOALS('13-14 Teamsheets'!$H$2:$Z$132,$A204,'13-14 Teamsheets'!$C$2:$C$132,BE$1)+GOALS('14-15 Teamsheets'!$H$2:$Z$136,$A204,'14-15 Teamsheets'!$C$2:$C$136,BE$1)</f>
        <v>2</v>
      </c>
      <c r="CD204" s="27">
        <f>GOALS('07-08 Teamsheets'!$H$2:$Z$88,$A204,'07-08 Teamsheets'!$C$2:$C$88,BJ$1)
+GOALS('08-09 Teamsheets'!$H$2:$Z$92,$A204,'08-09 Teamsheets'!$C$2:$C$92,BJ$1)
+GOALS('09-10 Teamsheets'!$H$2:$Z$98,$A204,'09-10 Teamsheets'!$C$2:$C$98,BJ$1)
+GOALS('10-11 Teamsheets'!$H$2:$Z$107,$A204,'10-11 Teamsheets'!$C$2:$C$107,BJ$1)
+GOALS('11-12 Teamsheets'!$H$2:$Z$119,$A204,'11-12 Teamsheets'!$C$2:$C$119,BJ$1)
+GOALS('12-13 Teamsheets'!$H$2:$Z$124,$A204,'12-13 Teamsheets'!$C$2:$C$124,BJ$1)+GOALS('13-14 Teamsheets'!$H$2:$Z$130,$A204,'13-14 Teamsheets'!$C$2:$C$130,BJ$1)+GOALS('14-15 Teamsheets'!$H$2:$Z$134,$A204,'14-15 Teamsheets'!$C$2:$C$134,BJ$1)
+GOALS('07-08 Teamsheets'!$H$2:$Z$88,$A204,'07-08 Teamsheets'!$C$2:$C$88,BO$1)
+GOALS('08-09 Teamsheets'!$H$2:$Z$92,$A204,'08-09 Teamsheets'!$C$2:$C$92,BO$1)
+GOALS('09-10 Teamsheets'!$H$2:$Z$98,$A204,'09-10 Teamsheets'!$C$2:$C$98,BO$1)
+GOALS('10-11 Teamsheets'!$H$2:$Z$107,$A204,'10-11 Teamsheets'!$C$2:$C$107,BO$1)
+GOALS('11-12 Teamsheets'!$H$2:$Z$119,$A204,'11-12 Teamsheets'!$C$2:$C$119,BO$1)
+GOALS('12-13 Teamsheets'!$H$2:$Z$126,$A204,'12-13 Teamsheets'!$C$2:$C$126,BO$1)+GOALS('13-14 Teamsheets'!$H$2:$Z$132,$A204,'13-14 Teamsheets'!$C$2:$C$132,BO$1)+GOALS('14-15 Teamsheets'!$H$2:$Z$136,$A204,'14-15 Teamsheets'!$C$2:$C$136,BO$1)</f>
        <v>6</v>
      </c>
      <c r="CE204" s="28">
        <f t="shared" si="57"/>
        <v>8</v>
      </c>
      <c r="CF204" s="27" t="str">
        <f>(GOALS('05-06 Teamsheets'!$H$2:$R$71,$A204) +GOALS('06-07 Teamsheets'!$H$2:$R$83,$A204) +  GOALS('07-08 Teamsheets'!$H$2:$R$88,$A204) + GOALS('08-09 Teamsheets'!$H$2:$R$92,$A204)+GOALS('09-10 Teamsheets'!$H$2:$R$98,$A204)+GOALS('10-11 Teamsheets'!$H$2:$R$107,$A204)+GOALS('11-12 Teamsheets'!$H$2:$R$119,$A204)+GOALS('12-13 Teamsheets'!$H$2:$R$126,$A204)+GOALS('13-14 Teamsheets'!$H$2:$R$132,$A204)+GOALS('14-15 Teamsheets'!$H$2:$R$136,$A204)) &amp; "(" &amp; (GOALS('05-06 Teamsheets'!$S$2:$W$71,$A204)+GOALS('06-07 Teamsheets'!$S$2:$Z$83,$A204)+GOALS('07-08 Teamsheets'!$S$2:$Z$88,$A204)+GOALS('08-09 Teamsheets'!$S$2:$Z$92,$A204)+GOALS('09-10 Teamsheets'!$S$2:$Z$98,$A204)+GOALS('10-11 Teamsheets'!$S$2:$Z$107,$A204)+GOALS('11-12 Teamsheets'!$S$2:$Z$119,$A204)+GOALS('12-13 Teamsheets'!$S$2:$Z$126,$A204)+GOALS('13-14 Teamsheets'!$S$2:$Z$132,$A204)+GOALS('14-15 Teamsheets'!$S$2:$Z$136,$A204)) &amp; ")"</f>
        <v>69(1)</v>
      </c>
      <c r="CG204" s="28">
        <f t="shared" si="58"/>
        <v>70</v>
      </c>
      <c r="CH204" s="71">
        <f t="shared" si="60"/>
        <v>0</v>
      </c>
      <c r="CI204" s="83">
        <f t="shared" si="61"/>
        <v>0</v>
      </c>
      <c r="CJ204" s="77">
        <f t="shared" si="62"/>
        <v>0</v>
      </c>
      <c r="CK204" s="74" t="str">
        <f>(CARDS('05-06 Teamsheets'!$H$2:$W$71,$A204,$CX$2)+CARDS('06-07 Teamsheets'!$H$2:$Z$83,$A204,$CX$2)+CARDS('07-08 Teamsheets'!$H$2:$Z$88,$A204,$CX$2)+CARDS('08-09 Teamsheets'!$H$2:$Z$92,$A204,$CX$2)+CARDS('09-10 Teamsheets'!$H$2:$Z$98,$A204,$CX$2)+CARDS('10-11 Teamsheets'!$H$2:$Z$107,$A204,$CX$2)+CARDS('11-12 Teamsheets'!$H$2:$Z$119,$A204,$CX$2)+CARDS('12-13 Teamsheets'!$H$2:$Z$126,$A204,$CX$2)+CARDS('13-14 Teamsheets'!$H$2:$Z$130,$A204,$CX$2)) &amp; "(" &amp; (CARDS('05-06 Teamsheets'!$H$2:$W$71,$A204,$CX$3)+CARDS('06-07 Teamsheets'!$H$2:$Z$83,$A204,$CX$3)+CARDS('07-08 Teamsheets'!$H$2:$Z$88,$A204,$CX$3)+CARDS('08-09 Teamsheets'!$H$2:$Z$92,$A204,$CX$3)+CARDS('09-10 Teamsheets'!$H$2:$Z$98,$A204,$CX$3)+CARDS('10-11 Teamsheets'!$H$2:$Z$107,$A204,$CX$3)+CARDS('11-12 Teamsheets'!$H$2:$Z$119,$A204,$CX$3)+CARDS('13-14 Teamsheets'!$H$2:$Z$130,$A204,$CX$3)) &amp; ")"</f>
        <v>42(3)</v>
      </c>
      <c r="CL204" s="28">
        <f t="shared" si="53"/>
        <v>21658</v>
      </c>
      <c r="CM204" s="28">
        <f t="shared" si="59"/>
        <v>4366</v>
      </c>
      <c r="CN204" s="77">
        <f t="shared" si="54"/>
        <v>26024</v>
      </c>
      <c r="CO204" s="28">
        <f t="shared" si="64"/>
        <v>84.220064724919098</v>
      </c>
      <c r="CP204" s="28">
        <f t="shared" si="65"/>
        <v>0.22653721682847897</v>
      </c>
      <c r="CQ204" s="77">
        <f t="shared" si="63"/>
        <v>371.77142857142854</v>
      </c>
      <c r="CS204" s="71">
        <f t="shared" si="66"/>
        <v>1</v>
      </c>
      <c r="CT204" s="83">
        <f t="shared" si="67"/>
        <v>1</v>
      </c>
      <c r="CU204" s="77">
        <f t="shared" si="68"/>
        <v>3</v>
      </c>
    </row>
    <row r="205" spans="1:102" x14ac:dyDescent="0.2">
      <c r="A205" s="26" t="s">
        <v>1417</v>
      </c>
      <c r="B205" s="27" t="s">
        <v>1635</v>
      </c>
      <c r="C205" s="27" t="s">
        <v>1635</v>
      </c>
      <c r="D205" s="27">
        <v>0</v>
      </c>
      <c r="E205" s="27" t="s">
        <v>1635</v>
      </c>
      <c r="F205" s="82">
        <v>0</v>
      </c>
      <c r="G205" s="27" t="s">
        <v>1635</v>
      </c>
      <c r="H205" s="27" t="s">
        <v>1635</v>
      </c>
      <c r="I205" s="27">
        <v>0</v>
      </c>
      <c r="J205" s="27" t="s">
        <v>1635</v>
      </c>
      <c r="K205" s="82">
        <v>0</v>
      </c>
      <c r="L205" s="27" t="s">
        <v>1635</v>
      </c>
      <c r="M205" s="27" t="s">
        <v>1635</v>
      </c>
      <c r="N205" s="27">
        <v>0</v>
      </c>
      <c r="O205" s="27" t="s">
        <v>1635</v>
      </c>
      <c r="P205" s="82">
        <v>0</v>
      </c>
      <c r="Q205" s="27" t="str">
        <f>(APPS('08-09 Teamsheets'!$H$2:$R$92,$A205,'08-09 Teamsheets'!$C$2:$C$92,Q$1)+APPS('09-10 Teamsheets'!$H$2:$R$98,$A205,'09-10 Teamsheets'!$C$2:$C$98,Q$1)+APPS('10-11 Teamsheets'!$H$2:$R$107,$A205,'10-11 Teamsheets'!$C$2:$C$107,Q$1)+APPS('11-12 Teamsheets'!$H$2:$R$119,$A205,'11-12 Teamsheets'!$C$2:$C$119,Q$1)+APPS('12-13 Teamsheets'!$H$2:$R$126,$A205,'12-13 Teamsheets'!$C$2:$C$126,Q$1)+APPS('13-14 Teamsheets'!$H$2:$R$132,$A205,'13-14 Teamsheets'!$C$2:$C$132,Q$1)+APPS('14-15 Teamsheets'!$H$2:$R$136,$A205,'14-15 Teamsheets'!$C$2:$C$136,Q$1)) &amp; "(" &amp; (SUBS('08-09 Teamsheets'!$S$2:$Z$92,$A205,'08-09 Teamsheets'!$C$2:$C$92,Q$1)+SUBS('09-10 Teamsheets'!$S$2:$Z$98,$A205,'09-10 Teamsheets'!$C$2:$C$98,Q$1)+SUBS('10-11 Teamsheets'!$S$2:$Z$107,$A205,'10-11 Teamsheets'!$C$2:$C$107,Q$1)+SUBS('11-12 Teamsheets'!$S$2:$Z$119,$A205,'11-12 Teamsheets'!$C$2:$C$119,Q$1)+SUBS('12-13 Teamsheets'!$S$2:$Z$126,$A205,'12-13 Teamsheets'!$C$2:$C$126,Q$1)+SUBS('13-14 Teamsheets'!$S$2:$Z$132,$A205,'13-14 Teamsheets'!$C$2:$C$132,Q$1)+SUBS('14-15 Teamsheets'!$S$2:$Z$136,$A205,'14-15 Teamsheets'!$C$2:$C$136,Q$1)) &amp; ")"</f>
        <v>7(13)</v>
      </c>
      <c r="R205" s="27" t="str">
        <f>(GOALS('08-09 Teamsheets'!$H$2:$R$92,$A205,'08-09 Teamsheets'!$C$2:$C$92,Q$1)+GOALS('09-10 Teamsheets'!$H$2:$R$98,$A205,'09-10 Teamsheets'!$C$2:$C$98,Q$1)+GOALS('10-11 Teamsheets'!$H$2:$R$107,$A205,'10-11 Teamsheets'!$C$2:$C$107,Q$1)+GOALS('11-12 Teamsheets'!$H$2:$R$119,$A205,'11-12 Teamsheets'!$C$2:$C$119,Q$1)+GOALS('12-13 Teamsheets'!$H$2:$R$126,$A205,'12-13 Teamsheets'!$C$2:$C$126,Q$1)+GOALS('13-14 Teamsheets'!$H$2:$R$132,$A205,'13-14 Teamsheets'!$C$2:$C$132,Q$1)+GOALS('14-15 Teamsheets'!$H$2:$R$136,$A205,'14-15 Teamsheets'!$C$2:$C$136,Q$1)) &amp; "(" &amp; (GOALS('08-09 Teamsheets'!$S$2:$Z$92,$A205,'08-09 Teamsheets'!$C$2:$C$92,Q$1)+GOALS('09-10 Teamsheets'!$S$2:$Z$98,$A205,'09-10 Teamsheets'!$C$2:$C$98,Q$1)+GOALS('10-11 Teamsheets'!$S$2:$Z$107,$A205,'10-11 Teamsheets'!$C$2:$C$107,Q$1)+GOALS('11-12 Teamsheets'!$S$2:$Z$119,$A205,'11-12 Teamsheets'!$C$2:$C$119,Q$1)+GOALS('12-13 Teamsheets'!$S$2:$Z$126,$A205,'12-13 Teamsheets'!$C$2:$C$126,Q$1)+GOALS('13-14 Teamsheets'!$S$2:$Z$132,$A205,'13-14 Teamsheets'!$C$2:$C$132,Q$1)+GOALS('14-15 Teamsheets'!$S$2:$Z$136,$A205,'14-15 Teamsheets'!$C$2:$C$136,Q$1)) &amp; ")"</f>
        <v>2(0)</v>
      </c>
      <c r="S205" s="27">
        <f>Clean_sheet('08-09 Teamsheets'!$C$2:$H$92,$A205,Q$1)+Clean_sheet('09-10 Teamsheets'!$C$2:$H$98,$A205,Q$1)+Clean_sheet('10-11 Teamsheets'!$C$2:$H$107,$A205,Q$1)+Clean_sheet('11-12 Teamsheets'!$C$2:$H$119,$A205,Q$1)+Clean_sheet('12-13 Teamsheets'!$C$2:$H$126,$A205,Q$1)+Clean_sheet('13-14 Teamsheets'!$C$2:$H$132,$A205,Q$1)+Clean_sheet('14-15 Teamsheets'!$C$2:$H$136,$A205,Q$1)</f>
        <v>0</v>
      </c>
      <c r="T205" s="27" t="str">
        <f>(CARDS('08-09 Teamsheets'!$H$2:$Z$92,$A205,$CX$2,'08-09 Teamsheets'!$C$2:$C$92,Q$1)+CARDS('09-10 Teamsheets'!$H$2:$Z$98,$A205,$CX$2,'09-10 Teamsheets'!$C$2:$C$98,Q$1)+CARDS('10-11 Teamsheets'!$H$2:$Z$107,$A205,$CX$2,'10-11 Teamsheets'!$C$2:$C$107,Q$1)+CARDS('11-12 Teamsheets'!$H$2:$Z$119,$A205,$CX$2,'11-12 Teamsheets'!$C$2:$C$119,Q$1)+CARDS('12-13 Teamsheets'!$H$2:$Z$126,$A205,$CX$2,'12-13 Teamsheets'!$C$2:$C$126,Q$1)+CARDS('13-14 Teamsheets'!$H$2:$Z$132,$A205,$CX$2,'13-14 Teamsheets'!$C$2:$C$132,Q$1)+CARDS('14-15 Teamsheets'!$H$2:$Z$136,$A205,$CX$2,'14-15 Teamsheets'!$C$2:$C$136,Q$1)) &amp; "(" &amp; (CARDS('08-09 Teamsheets'!$H$2:$Z$92,$A205,$CX$3,'08-09 Teamsheets'!$C$2:$C$92,Q$1)+CARDS('09-10 Teamsheets'!$H$2:$Z$98,$A205,$CX$3,'09-10 Teamsheets'!$C$2:$C$98,Q$1)+CARDS('10-11 Teamsheets'!$H$2:$Z$107,$A205,$CX$3,'10-11 Teamsheets'!$C$2:$C$107,Q$1)+CARDS('11-12 Teamsheets'!$H$2:$Z$119,$A205,$CX$3,'11-12 Teamsheets'!$C$2:$C$119,Q$1)+CARDS('12-13 Teamsheets'!$H$2:$Z$126,$A205,$CX$3,'12-13 Teamsheets'!$C$2:$C$126,Q$1)+CARDS('13-14 Teamsheets'!$H$2:$Z$132,$A205,$CX$3,'13-14 Teamsheets'!$C$2:$C$132,Q$1)+CARDS('14-15 Teamsheets'!$H$2:$Z$136,$A205,$CX$3,'14-15 Teamsheets'!$C$2:$C$136,Q$1)) &amp; ")"</f>
        <v>0(0)</v>
      </c>
      <c r="U205" s="82">
        <f>MINS_PLAYED('08-09 Teamsheets'!$H$2:$R$92,$A205,'08-09 Teamsheets'!$C$2:$C$92,Q$1)+MINS_PLAYED('09-10 Teamsheets'!$H$2:$R$98,$A205,'09-10 Teamsheets'!$C$2:$C$98,Q$1)+ MINS_AS_SUB('08-09 Teamsheets'!$S$2:$Z$92,$A205,'08-09 Teamsheets'!$C$2:$C$92,Q$1)+ MINS_AS_SUB('09-10 Teamsheets'!$S$2:$Z$98,$A205,'09-10 Teamsheets'!$C$2:$C$98,Q$1)+MINS_PLAYED('10-11 Teamsheets'!$H$2:$R$107,$A205,'10-11 Teamsheets'!$C$2:$C$107,Q$1)+MINS_AS_SUB('10-11 Teamsheets'!$S$2:$Z$107,$A205,'10-11 Teamsheets'!$C$2:$C$107,Q$1)+MINS_PLAYED('11-12 Teamsheets'!$H$2:$R$119,$A205,'11-12 Teamsheets'!$C$2:$C$119,Q$1)+MINS_AS_SUB('11-12 Teamsheets'!$S$2:$Z$119,$A205,'11-12 Teamsheets'!$C$2:$C$119,Q$1)+MINS_PLAYED('12-13 Teamsheets'!$H$2:$R$126,$A205,'12-13 Teamsheets'!$C$2:$C$126,Q$1)+MINS_AS_SUB('12-13 Teamsheets'!$S$2:$Z$126,$A205,'12-13 Teamsheets'!$C$2:$C$126,Q$1)+MINS_PLAYED('13-14 Teamsheets'!$H$2:$R$132,$A205,'13-14 Teamsheets'!$C$2:$C$132,Q$1)+MINS_AS_SUB('13-14 Teamsheets'!$S$2:$Z$132,$A205,'13-14 Teamsheets'!$C$2:$C$132,Q$1)+MINS_PLAYED('14-15 Teamsheets'!$H$2:$R$136,$A205,'14-15 Teamsheets'!$C$2:$C$136,Q$1)+MINS_AS_SUB('14-15 Teamsheets'!$S$2:$Z$136,$A205,'14-15 Teamsheets'!$C$2:$C$136,Q$1)</f>
        <v>778</v>
      </c>
      <c r="V205" s="27" t="s">
        <v>1635</v>
      </c>
      <c r="W205" s="27" t="s">
        <v>1635</v>
      </c>
      <c r="X205" s="27">
        <v>0</v>
      </c>
      <c r="Y205" s="27" t="s">
        <v>1635</v>
      </c>
      <c r="Z205" s="82">
        <v>0</v>
      </c>
      <c r="AA205" s="27" t="s">
        <v>1635</v>
      </c>
      <c r="AB205" s="27" t="s">
        <v>1635</v>
      </c>
      <c r="AC205" s="27">
        <v>0</v>
      </c>
      <c r="AD205" s="27" t="s">
        <v>1635</v>
      </c>
      <c r="AE205" s="82">
        <v>0</v>
      </c>
      <c r="AF205" s="27" t="s">
        <v>1635</v>
      </c>
      <c r="AG205" s="27" t="s">
        <v>1635</v>
      </c>
      <c r="AH205" s="27">
        <v>0</v>
      </c>
      <c r="AI205" s="27" t="s">
        <v>1635</v>
      </c>
      <c r="AJ205" s="82">
        <v>0</v>
      </c>
      <c r="AK205" s="27" t="s">
        <v>1635</v>
      </c>
      <c r="AL205" s="27" t="s">
        <v>1635</v>
      </c>
      <c r="AM205" s="27">
        <v>0</v>
      </c>
      <c r="AN205" s="27" t="s">
        <v>1635</v>
      </c>
      <c r="AO205" s="82">
        <v>0</v>
      </c>
      <c r="AP205" s="27" t="s">
        <v>1635</v>
      </c>
      <c r="AQ205" s="27" t="s">
        <v>1635</v>
      </c>
      <c r="AR205" s="27">
        <v>0</v>
      </c>
      <c r="AS205" s="27" t="s">
        <v>1635</v>
      </c>
      <c r="AT205" s="82">
        <v>0</v>
      </c>
      <c r="AU205" s="27" t="s">
        <v>1635</v>
      </c>
      <c r="AV205" s="27" t="s">
        <v>1635</v>
      </c>
      <c r="AW205" s="27">
        <v>0</v>
      </c>
      <c r="AX205" s="27" t="s">
        <v>1635</v>
      </c>
      <c r="AY205" s="82">
        <v>0</v>
      </c>
      <c r="AZ205" s="27" t="str">
        <f>(APPS('07-08 Teamsheets'!$H$2:$R$88,$A205,'07-08 Teamsheets'!$C$2:$C$88,AZ$1)+APPS('11-12 Teamsheets'!$H$2:$R$119,$A205,'11-12 Teamsheets'!$C$2:$C$119,AZ$1)+APPS('12-13 Teamsheets'!$H$2:$R$126,$A205,'12-13 Teamsheets'!$C$2:$C$126,AZ$1)+APPS('13-14 Teamsheets'!$H$2:$R$132,$A205,'13-14 Teamsheets'!$C$2:$C$132,AZ$1)+APPS('14-15 Teamsheets'!$H$2:$R$136,$A205,'14-15 Teamsheets'!$C$2:$C$136,AZ$1)) &amp; "(" &amp; (SUBS('07-08 Teamsheets'!$S$2:$Z$88,$A205,'07-08 Teamsheets'!$C$2:$C$88,AZ$1)+SUBS('11-12 Teamsheets'!$S$2:$Z$119,$A205,'11-12 Teamsheets'!$C$2:$C$119,AZ$1)+SUBS('12-13 Teamsheets'!$S$2:$Z$126,$A205,'12-13 Teamsheets'!$C$2:$C$126,AZ$1)+SUBS('13-14 Teamsheets'!$S$2:$Z$132,$A205,'13-14 Teamsheets'!$C$2:$C$132,AZ$1)+SUBS('14-15 Teamsheets'!$S$2:$Z$136,$A205,'14-15 Teamsheets'!$C$2:$C$136,AZ$1)) &amp; ")"</f>
        <v>0(0)</v>
      </c>
      <c r="BA205" s="27" t="str">
        <f>(GOALS('07-08 Teamsheets'!$H$2:$R$88,$A205,'07-08 Teamsheets'!$C$2:$C$88,AZ$1)+GOALS('11-12 Teamsheets'!$H$2:$R$119,$A205,'11-12 Teamsheets'!$C$2:$C$119,AZ$1)+GOALS('12-13 Teamsheets'!$H$2:$R$126,$A205,'12-13 Teamsheets'!$C$2:$C$126,AZ$1)+GOALS('13-14 Teamsheets'!$H$2:$R$132,$A205,'13-14 Teamsheets'!$C$2:$C$132,AZ$1)+GOALS('14-15 Teamsheets'!$H$2:$R$136,$A205,'14-15 Teamsheets'!$C$2:$C$136,AZ$1)) &amp; "(" &amp; (GOALS('07-08 Teamsheets'!$S$2:$Z$88,$A205,'07-08 Teamsheets'!$C$2:$C$88,AZ$1)+GOALS('11-12 Teamsheets'!$S$2:$Z$119,$A205,'11-12 Teamsheets'!$C$2:$C$119,AZ$1)+GOALS('12-13 Teamsheets'!$S$2:$Z$126,$A205,'12-13 Teamsheets'!$C$2:$C$126,AZ$1)+GOALS('13-14 Teamsheets'!$S$2:$Z$132,$A205,'13-14 Teamsheets'!$C$2:$C$132,AZ$1)+GOALS('14-15 Teamsheets'!$S$2:$Z$136,$A205,'14-15 Teamsheets'!$C$2:$C$136,AZ$1)) &amp; ")"</f>
        <v>0(0)</v>
      </c>
      <c r="BB205" s="27">
        <f>Clean_sheet('07-08 Teamsheets'!$C$2:$H$92,$A205,AZ$1)+Clean_sheet('11-12 Teamsheets'!$C$2:$H$119,$A205,AZ$1)+Clean_sheet('12-13 Teamsheets'!$C$2:$H$126,$A205,AZ$1)+Clean_sheet('13-14 Teamsheets'!$C$2:$H$132,$A205,AZ$1)+Clean_sheet('14-15 Teamsheets'!$C$2:$H$136,$A205,AZ$1)</f>
        <v>0</v>
      </c>
      <c r="BC205" s="27" t="str">
        <f>(CARDS('07-08 Teamsheets'!$H$2:$Z$88,$A205,$CX$2,'07-08 Teamsheets'!$C$2:$C$88,AZ$1)+CARDS('11-12 Teamsheets'!$H$2:$Z$119,$A205,$CX$2,'11-12 Teamsheets'!$C$2:$C$119,AZ$1)+CARDS('12-13 Teamsheets'!$H$2:$Z$126,$A205,$CX$2,'12-13 Teamsheets'!$C$2:$C$126,AZ$1)+CARDS('13-14 Teamsheets'!$H$2:$Z$132,$A205,$CX$2,'13-14 Teamsheets'!$C$2:$C$132,AZ$1)+CARDS('14-15 Teamsheets'!$H$2:$Z$136,$A205,$CX$2,'14-15 Teamsheets'!$C$2:$C$136,AZ$1)) &amp; "(" &amp; (CARDS('07-08 Teamsheets'!$H$2:$Z$88,$A205,$CX$3,'07-08 Teamsheets'!$C$2:$C$88,AZ$1)+CARDS('11-12 Teamsheets'!$H$2:$Z$119,$A205,$CX$3,'11-12 Teamsheets'!$C$2:$C$119,AZ$1)+CARDS('12-13 Teamsheets'!$H$2:$Z$126,$A205,$CX$3,'12-13 Teamsheets'!$C$2:$C$126,AZ$1)+CARDS('13-14 Teamsheets'!$H$2:$Z$132,$A205,$CX$3,'13-14 Teamsheets'!$C$2:$C$132,AZ$1)+CARDS('14-15 Teamsheets'!$H$2:$Z$136,$A205,$CX$3,'14-15 Teamsheets'!$C$2:$C$136,AZ$1)) &amp; ")"</f>
        <v>0(0)</v>
      </c>
      <c r="BD205" s="82">
        <f>MINS_PLAYED('07-08 Teamsheets'!$H$2:$R$88,$A205,'07-08 Teamsheets'!$C$2:$C$88,AZ$1)+MINS_PLAYED('11-12 Teamsheets'!$H$2:$R$119,$A205,'11-12 Teamsheets'!$C$2:$C$119,AZ$1)+MINS_PLAYED('12-13 Teamsheets'!$H$2:$R$126,$A205,'12-13 Teamsheets'!$C$2:$C$126,AZ$1)+MINS_PLAYED('13-14 Teamsheets'!$H$2:$R$132,$A205,'13-14 Teamsheets'!$C$2:$C$132,AZ$1)+MINS_PLAYED('14-15 Teamsheets'!$H$2:$R$136,$A205,'14-15 Teamsheets'!$C$2:$C$136,AZ$1)+MINS_AS_SUB('07-08 Teamsheets'!$S$2:$Z$88,$A205,'07-08 Teamsheets'!$C$2:$C$88,AZ$1)+MINS_AS_SUB('11-12 Teamsheets'!$S$2:$Z$119,$A205,'11-12 Teamsheets'!$C$2:$C$119,AZ$1)+MINS_AS_SUB('12-13 Teamsheets'!$S$2:$Z$126,$A205,'12-13 Teamsheets'!$C$2:$C$126,AZ$1)+MINS_AS_SUB('13-14 Teamsheets'!$S$2:$Z$132,$A205,'13-14 Teamsheets'!$C$2:$C$132,AZ$1)+MINS_AS_SUB('14-15 Teamsheets'!$S$2:$Z$136,$A205,'14-15 Teamsheets'!$C$2:$C$136,AZ$1)</f>
        <v>0</v>
      </c>
      <c r="BE205" s="27" t="str">
        <f>(APPS('08-09 Teamsheets'!$H$2:$R$92,$A205,'08-09 Teamsheets'!$C$2:$C$92,BE$1)+APPS('09-10 Teamsheets'!$H$2:$R$98,$A205,'09-10 Teamsheets'!$C$2:$C$98,BE$1)+APPS('10-11 Teamsheets'!$H$2:$R$107,$A205,'10-11 Teamsheets'!$C$2:$C$107,BE$1)+APPS('11-12 Teamsheets'!$H$2:$R$119,$A205,'11-12 Teamsheets'!$C$2:$C$119,BE$1)+APPS('12-13 Teamsheets'!$H$2:$R$126,$A205,'12-13 Teamsheets'!$C$2:$C$126,BE$1)+APPS('13-14 Teamsheets'!$H$2:$R$132,$A205,'13-14 Teamsheets'!$C$2:$C$132,BE$1)+APPS('14-15 Teamsheets'!$H$2:$R$136,$A205,'14-15 Teamsheets'!$C$2:$C$136,BE$1)) &amp; "(" &amp; (SUBS('08-09 Teamsheets'!$S$2:$Z$92,$A205,'08-09 Teamsheets'!$C$2:$C$92,BE$1)+SUBS('09-10 Teamsheets'!$S$2:$Z$98,$A205,'09-10 Teamsheets'!$C$2:$C$98,BE$1)+SUBS('10-11 Teamsheets'!$S$2:$Z$107,$A205,'10-11 Teamsheets'!$C$2:$C$107,BE$1)+SUBS('11-12 Teamsheets'!$S$2:$Z$119,$A205,'11-12 Teamsheets'!$C$2:$C$119,BE$1)+SUBS('12-13 Teamsheets'!$S$2:$Z$126,$A205,'12-13 Teamsheets'!$C$2:$C$126,BE$1)+SUBS('13-14 Teamsheets'!$S$2:$Z$132,$A205,'13-14 Teamsheets'!$C$2:$C$132,BE$1)+SUBS('14-15 Teamsheets'!$S$2:$Z$136,$A205,'14-15 Teamsheets'!$C$2:$C$136,BE$1)) &amp; ")"</f>
        <v>1(0)</v>
      </c>
      <c r="BF205" s="27" t="str">
        <f>(GOALS('08-09 Teamsheets'!$H$2:$R$92,$A205,'08-09 Teamsheets'!$C$2:$C$92,BE$1)+GOALS('09-10 Teamsheets'!$H$2:$R$98,$A205,'09-10 Teamsheets'!$C$2:$C$98,BE$1)+GOALS('10-11 Teamsheets'!$H$2:$R$107,$A205,'10-11 Teamsheets'!$C$2:$C$107,BE$1)+GOALS('11-12 Teamsheets'!$H$2:$R$119,$A205,'11-12 Teamsheets'!$C$2:$C$119,BE$1)+GOALS('12-13 Teamsheets'!$H$2:$R$126,$A205,'12-13 Teamsheets'!$C$2:$C$126,BE$1)+GOALS('13-14 Teamsheets'!$H$2:$R$132,$A205,'13-14 Teamsheets'!$C$2:$C$132,BE$1)+GOALS('14-15 Teamsheets'!$H$2:$R$136,$A205,'14-15 Teamsheets'!$C$2:$C$136,BE$1)) &amp; "(" &amp; (GOALS('08-09 Teamsheets'!$S$2:$Z$92,$A205,'08-09 Teamsheets'!$C$2:$C$92,BE$1)+GOALS('09-10 Teamsheets'!$S$2:$Z$98,$A205,'09-10 Teamsheets'!$C$2:$C$98,BE$1)+GOALS('10-11 Teamsheets'!$S$2:$Z$107,$A205,'10-11 Teamsheets'!$C$2:$C$107,BE$1)+GOALS('11-12 Teamsheets'!$S$2:$Z$119,$A205,'11-12 Teamsheets'!$C$2:$C$119,BE$1)+GOALS('12-13 Teamsheets'!$S$2:$Z$126,$A205,'12-13 Teamsheets'!$C$2:$C$126,BE$1)+GOALS('13-14 Teamsheets'!$S$2:$Z$132,$A205,'13-14 Teamsheets'!$C$2:$C$132,BE$1)+GOALS('14-15 Teamsheets'!$S$2:$Z$136,$A205,'14-15 Teamsheets'!$C$2:$C$136,BE$1)) &amp; ")"</f>
        <v>0(0)</v>
      </c>
      <c r="BG205" s="27">
        <f>Clean_sheet('08-09 Teamsheets'!$C$2:$H$92,$A205,BE$1)+Clean_sheet('09-10 Teamsheets'!$C$2:$H$98,$A205,BE$1)+Clean_sheet('10-11 Teamsheets'!$C$2:$H$107,$A205,BE$1)+Clean_sheet('11-12 Teamsheets'!$C$2:$H$119,$A205,BE$1)+Clean_sheet('12-13 Teamsheets'!$C$2:$H$126,$A205,BE$1)+Clean_sheet('13-14 Teamsheets'!$C$2:$H$132,$A205,BE$1)+Clean_sheet('14-15 Teamsheets'!$C$2:$H$136,$A205,BE$1)</f>
        <v>0</v>
      </c>
      <c r="BH205" s="27" t="str">
        <f>(CARDS('08-09 Teamsheets'!$H$2:$Z$92,$A205,$CX$2,'08-09 Teamsheets'!$C$2:$C$92,BE$1)+CARDS('09-10 Teamsheets'!$H$2:$Z$98,$A205,$CX$2,'09-10 Teamsheets'!$C$2:$C$98,BE$1)+CARDS('10-11 Teamsheets'!$H$2:$Z$107,$A205,$CX$2,'10-11 Teamsheets'!$C$2:$C$107,BE$1)+CARDS('11-12 Teamsheets'!$H$2:$Z$119,$A205,$CX$2,'11-12 Teamsheets'!$C$2:$C$119,BE$1)+CARDS('12-13 Teamsheets'!$H$2:$Z$126,$A205,$CX$2,'12-13 Teamsheets'!$C$2:$C$126,BE$1)+CARDS('13-14 Teamsheets'!$H$2:$Z$132,$A205,$CX$2,'13-14 Teamsheets'!$C$2:$C$132,BE$1)+CARDS('14-15 Teamsheets'!$H$2:$Z$136,$A205,$CX$2,'14-15 Teamsheets'!$C$2:$C$136,BE$1)) &amp; "(" &amp; (CARDS('08-09 Teamsheets'!$H$2:$Z$92,$A205,$CX$3,'08-09 Teamsheets'!$C$2:$C$92,BE$1)+CARDS('09-10 Teamsheets'!$H$2:$Z$98,$A205,$CX$3,'09-10 Teamsheets'!$C$2:$C$98,BE$1)+CARDS('10-11 Teamsheets'!$H$2:$Z$107,$A205,$CX$3,'10-11 Teamsheets'!$C$2:$C$107,BE$1)+CARDS('11-12 Teamsheets'!$H$2:$Z$119,$A205,$CX$3,'11-12 Teamsheets'!$C$2:$C$119,BE$1)+CARDS('12-13 Teamsheets'!$H$2:$Z$126,$A205,$CX$3,'12-13 Teamsheets'!$C$2:$C$126,BE$1)+CARDS('13-14 Teamsheets'!$H$2:$Z$132,$A205,$CX$3,'13-14 Teamsheets'!$C$2:$C$132,BE$1)+CARDS('14-15 Teamsheets'!$H$2:$Z$136,$A205,$CX$3,'14-15 Teamsheets'!$C$2:$C$136,BE$1)) &amp; ")"</f>
        <v>0(0)</v>
      </c>
      <c r="BI205" s="82">
        <f>MINS_PLAYED('08-09 Teamsheets'!$H$2:$R$92,$A205,'08-09 Teamsheets'!$C$2:$C$92,BE$1)+MINS_PLAYED('09-10 Teamsheets'!$H$2:$R$98,$A205,'09-10 Teamsheets'!$C$2:$C$98,BE$1)+ MINS_AS_SUB('08-09 Teamsheets'!$S$2:$Z$92,$A205,'08-09 Teamsheets'!$C$2:$C$92,BE$1)+ MINS_AS_SUB('09-10 Teamsheets'!$S$2:$Z$98,$A205,'09-10 Teamsheets'!$C$2:$C$98,BE$1)+MINS_PLAYED('10-11 Teamsheets'!$H$2:$R$107,$A205,'10-11 Teamsheets'!$C$2:$C$107,BE$1)+MINS_AS_SUB('10-11 Teamsheets'!$S$2:$Z$107,$A205,'10-11 Teamsheets'!$C$2:$C$107,BE$1)+MINS_PLAYED('11-12 Teamsheets'!$H$2:$R$119,$A205,'11-12 Teamsheets'!$C$2:$C$119,BE$1)+MINS_AS_SUB('11-12 Teamsheets'!$S$2:$Z$119,$A205,'11-12 Teamsheets'!$C$2:$C$119,BE$1)+MINS_PLAYED('12-13 Teamsheets'!$H$2:$R$126,$A205,'12-13 Teamsheets'!$C$2:$C$126,BE$1)+MINS_AS_SUB('12-13 Teamsheets'!$S$2:$Z$126,$A205,'12-13 Teamsheets'!$C$2:$C$126,BE$1)+MINS_PLAYED('13-14 Teamsheets'!$H$2:$R$132,$A205,'13-14 Teamsheets'!$C$2:$C$132,BE$1)+MINS_AS_SUB('13-14 Teamsheets'!$S$2:$Z$132,$A205,'13-14 Teamsheets'!$C$2:$C$132,BE$1)+MINS_PLAYED('14-15 Teamsheets'!$H$2:$R$136,$A205,'14-15 Teamsheets'!$C$2:$C$136,BE$1)+MINS_AS_SUB('14-15 Teamsheets'!$S$2:$Z$136,$A205,'14-15 Teamsheets'!$C$2:$C$136,BE$1)</f>
        <v>90</v>
      </c>
      <c r="BJ205" s="27" t="str">
        <f>(APPS('07-08 Teamsheets'!$H$2:$R$88,$A205,'07-08 Teamsheets'!$C$2:$C$88,BJ$1)+APPS('08-09 Teamsheets'!$H$2:$R$92,$A205,'08-09 Teamsheets'!$C$2:$C$92,BJ$1)+APPS('09-10 Teamsheets'!$H$2:$R$98,$A205,'09-10 Teamsheets'!$C$2:$C$98,BJ$1)+APPS('10-11 Teamsheets'!$H$2:$R$106,$A205,'10-11 Teamsheets'!$C$2:$C$106,BJ$1)+APPS('11-12 Teamsheets'!$H$2:$R$119,$A205,'11-12 Teamsheets'!$C$2:$C$119,BJ$1)+APPS('12-13 Teamsheets'!$H$2:$R$126,$A205,'12-13 Teamsheets'!$C$2:$C$126,BJ$1)+APPS('13-14 Teamsheets'!$H$2:$R$132,$A205,'13-14 Teamsheets'!$C$2:$C$132,BJ$1)+APPS('14-15 Teamsheets'!$H$2:$R$136,$A205,'14-15 Teamsheets'!$C$2:$C$136,BJ$1)) &amp; "(" &amp; (SUBS('07-08 Teamsheets'!$S$2:$Z$88,$A205,'07-08 Teamsheets'!$C$2:$C$88,BJ$1)+SUBS('08-09 Teamsheets'!$S$2:$Z$92,$A205,'08-09 Teamsheets'!$C$2:$C$92,BJ$1)+SUBS('09-10 Teamsheets'!$S$2:$Z$98,$A205,'09-10 Teamsheets'!$C$2:$C$98,BJ$1)+SUBS('10-11 Teamsheets'!$S$2:$Z$106,$A205,'10-11 Teamsheets'!$C$2:$C$106,BJ$1)+SUBS('11-12 Teamsheets'!$S$2:$Z$119,$A205,'11-12 Teamsheets'!$C$2:$C$119,BJ$1)+SUBS('12-13 Teamsheets'!$S$2:$Z$126,$A205,'12-13 Teamsheets'!$C$2:$C$126,BJ$1)+SUBS('13-14 Teamsheets'!$S$2:$Z$132,$A205,'13-14 Teamsheets'!$C$2:$C$132,BJ$1)+SUBS('14-15 Teamsheets'!$S$2:$Z$136,$A205,'14-15 Teamsheets'!$C$2:$C$136,BJ$1)) &amp; ")"</f>
        <v>2(2)</v>
      </c>
      <c r="BK205" s="27" t="str">
        <f>(GOALS('07-08 Teamsheets'!$H$2:$R$88,$A205,'07-08 Teamsheets'!$C$2:$C$88,BJ$1)+GOALS('08-09 Teamsheets'!$H$2:$R$92,$A205,'08-09 Teamsheets'!$C$2:$C$92,BJ$1)+GOALS('09-10 Teamsheets'!$H$2:$R$98,$A205,'09-10 Teamsheets'!$C$2:$C$98,BJ$1)+GOALS('10-11 Teamsheets'!$H$2:$R$106,$A205,'10-11 Teamsheets'!$C$2:$C$106,BJ$1)+GOALS('11-12 Teamsheets'!$H$2:$R$119,$A205,'11-12 Teamsheets'!$C$2:$C$119,BJ$1)+GOALS('12-13 Teamsheets'!$H$2:$R$126,$A205,'12-13 Teamsheets'!$C$2:$C$126,BJ$1)+GOALS('13-14 Teamsheets'!$H$2:$R$132,$A205,'13-14 Teamsheets'!$C$2:$C$132,BJ$1)+GOALS('14-15 Teamsheets'!$H$2:$R$136,$A205,'14-15 Teamsheets'!$C$2:$C$136,BJ$1)) &amp; "(" &amp; (GOALS('07-08 Teamsheets'!$S$2:$Z$88,$A205,'07-08 Teamsheets'!$C$2:$C$88,BJ$1)+GOALS('08-09 Teamsheets'!$S$2:$Z$92,$A205,'08-09 Teamsheets'!$C$2:$C$92,BJ$1)+GOALS('09-10 Teamsheets'!$S$2:$Z$98,$A205,'09-10 Teamsheets'!$C$2:$C$98,BJ$1)+GOALS('10-11 Teamsheets'!$S$2:$Z$106,$A205,'10-11 Teamsheets'!$C$2:$C$106,BJ$1)+GOALS('11-12 Teamsheets'!$S$2:$Z$119,$A205,'11-12 Teamsheets'!$C$2:$C$119,BJ$1)+GOALS('12-13 Teamsheets'!$S$2:$Z$126,$A205,'12-13 Teamsheets'!$C$2:$C$126,BJ$1)+GOALS('13-14 Teamsheets'!$S$2:$Z$132,$A205,'13-14 Teamsheets'!$C$2:$C$132,BJ$1)+GOALS('14-15 Teamsheets'!$S$2:$Z$136,$A205,'14-15 Teamsheets'!$C$2:$C$136,BJ$1)) &amp; ")"</f>
        <v>2(0)</v>
      </c>
      <c r="BL205" s="27">
        <f>Clean_sheet('07-08 Teamsheets'!$C$2:$H$92,$A205,BJ$1)+Clean_sheet('08-09 Teamsheets'!$C$2:$H$92,$A205,BJ$1)+Clean_sheet('09-10 Teamsheets'!$C$2:$H$98,$A205,BJ$1)+Clean_sheet('10-11 Teamsheets'!$C$2:$H$106,$A205,BJ$1)+Clean_sheet('11-12 Teamsheets'!$C$2:$H$119,$A205,BJ$1)+Clean_sheet('12-13 Teamsheets'!$C$2:$H$126,$A205,BJ$1)+Clean_sheet('13-14 Teamsheets'!$C$2:$H$132,$A205,BJ$1)+Clean_sheet('14-15 Teamsheets'!$C$2:$H$136,$A205,BJ$1)</f>
        <v>0</v>
      </c>
      <c r="BM205" s="27" t="str">
        <f>(CARDS('07-08 Teamsheets'!$H$2:$Z$88,$A205,$CX$2,'07-08 Teamsheets'!$C$2:$C$88,BJ$1)+CARDS('08-09 Teamsheets'!$H$2:$Z$92,$A205,$CX$2,'08-09 Teamsheets'!$C$2:$C$92,BJ$1)+CARDS('09-10 Teamsheets'!$H$2:$Z$98,$A205,$CX$2,'09-10 Teamsheets'!$C$2:$C$98,BJ$1)+CARDS('10-11 Teamsheets'!$H$2:$Z$106,$A205,$CX$2,'10-11 Teamsheets'!$C$2:$C$106,BJ$1)+CARDS('11-12 Teamsheets'!$H$2:$Z$119,$A205,$CX$2,'11-12 Teamsheets'!$C$2:$C$119,BJ$1)+CARDS('12-13 Teamsheets'!$H$2:$Z$126,$A205,$CX$2,'12-13 Teamsheets'!$C$2:$C$126,BJ$1)+CARDS('13-14 Teamsheets'!$H$2:$Z$132,$A205,$CX$2,'13-14 Teamsheets'!$C$2:$C$132,BJ$1)+CARDS('14-15 Teamsheets'!$H$2:$Z$136,$A205,$CX$2,'14-15 Teamsheets'!$C$2:$C$136,BJ$1)) &amp; "(" &amp; (CARDS('07-08 Teamsheets'!$H$2:$Z$88,$A205,$CX$3,'07-08 Teamsheets'!$C$2:$C$88,BJ$1)+CARDS('08-09 Teamsheets'!$H$2:$Z$92,$A205,$CX$3,'08-09 Teamsheets'!$C$2:$C$92,BJ$1)+CARDS('09-10 Teamsheets'!$H$2:$Z$98,$A205,$CX$3,'09-10 Teamsheets'!$C$2:$C$98,BJ$1)+CARDS('10-11 Teamsheets'!$H$2:$Z$106,$A205,$CX$3,'10-11 Teamsheets'!$C$2:$C$106,BJ$1)+CARDS('11-12 Teamsheets'!$H$2:$Z$119,$A205,$CX$3,'11-12 Teamsheets'!$C$2:$C$119,BJ$1)+CARDS('12-13 Teamsheets'!$H$2:$Z$126,$A205,$CX$3,'12-13 Teamsheets'!$C$2:$C$126,BJ$1)+CARDS('13-14 Teamsheets'!$H$2:$Z$132,$A205,$CX$3,'13-14 Teamsheets'!$C$2:$C$132,BJ$1)+CARDS('14-15 Teamsheets'!$H$2:$Z$136,$A205,$CX$3,'14-15 Teamsheets'!$C$2:$C$136,BJ$1)) &amp; ")"</f>
        <v>1(0)</v>
      </c>
      <c r="BN205" s="82">
        <f>MINS_PLAYED('07-08 Teamsheets'!$H$2:$R$88,$A205,'07-08 Teamsheets'!$C$2:$C$88,BJ$1)+MINS_PLAYED('08-09 Teamsheets'!$H$2:$R$92,$A205,'08-09 Teamsheets'!$C$2:$C$92,BJ$1)+MINS_PLAYED('09-10 Teamsheets'!$H$2:$R$98,$A205,'09-10 Teamsheets'!$C$2:$C$98,BJ$1)+MINS_PLAYED('10-11 Teamsheets'!$H$2:$R$106,$A205,'10-11 Teamsheets'!$C$2:$C$106,BJ$1)+MINS_PLAYED('11-12 Teamsheets'!$H$2:$R$119,$A205,'11-12 Teamsheets'!$C$2:$C$119,BJ$1)+MINS_PLAYED('12-13 Teamsheets'!$H$2:$R$126,$A205,'12-13 Teamsheets'!$C$2:$C$126,BJ$1)+MINS_PLAYED('13-14 Teamsheets'!$H$2:$R$132,$A205,'13-14 Teamsheets'!$C$2:$C$132,BJ$1)+MINS_PLAYED('14-15 Teamsheets'!$H$2:$R$136,$A205,'14-15 Teamsheets'!$C$2:$C$136,BJ$1)+MINS_AS_SUB('07-08 Teamsheets'!$S$2:$Z$88,$A205,'07-08 Teamsheets'!$C$2:$C$88,BJ$1)+MINS_AS_SUB('08-09 Teamsheets'!$S$2:$Z$92,$A205,'08-09 Teamsheets'!$C$2:$C$92,BJ$1)+MINS_AS_SUB('09-10 Teamsheets'!$S$2:$Z$98,$A205,'09-10 Teamsheets'!$C$2:$C$98,BJ$1)+MINS_AS_SUB('10-11 Teamsheets'!$S$2:$Z$106,$A205,'10-11 Teamsheets'!$C$2:$C$106,BJ$1)+MINS_AS_SUB('11-12 Teamsheets'!$S$2:$Z$119,$A205,'11-12 Teamsheets'!$C$2:$C$119,BJ$1)+MINS_AS_SUB('12-13 Teamsheets'!$S$2:$Z$126,$A205,'12-13 Teamsheets'!$C$2:$C$126,BJ$1)+MINS_AS_SUB('13-14 Teamsheets'!$S$2:$Z$132,$A205,'13-14 Teamsheets'!$C$2:$C$132,BJ$1)+MINS_AS_SUB('14-15 Teamsheets'!$S$2:$Z$136,$A205,'14-15 Teamsheets'!$C$2:$C$136,BJ$1)</f>
        <v>230</v>
      </c>
      <c r="BO205" s="27" t="str">
        <f>(APPS('07-08 Teamsheets'!$H$2:$R$88,$A205,'07-08 Teamsheets'!$C$2:$C$88,BO$1)+APPS('08-09 Teamsheets'!$H$2:$R$92,$A205,'08-09 Teamsheets'!$C$2:$C$92,BO$1)+APPS('09-10 Teamsheets'!$H$2:$R$98,$A205,'09-10 Teamsheets'!$C$2:$C$98,BO$1)+APPS('10-11 Teamsheets'!$H$2:$R$106,$A205,'10-11 Teamsheets'!$C$2:$C$106,BO$1)+APPS('11-12 Teamsheets'!$H$2:$R$119,$A205,'11-12 Teamsheets'!$C$2:$C$119,BO$1)+APPS('12-13 Teamsheets'!$H$2:$R$126,$A205,'12-13 Teamsheets'!$C$2:$C$126,BO$1)+APPS('13-14 Teamsheets'!$H$2:$R$132,$A205,'13-14 Teamsheets'!$C$2:$C$132,BO$1)+APPS('14-15 Teamsheets'!$H$2:$R$136,$A205,'14-15 Teamsheets'!$C$2:$C$136,BO$1)) &amp; "(" &amp; (SUBS('07-08 Teamsheets'!$S$2:$Z$88,$A205,'07-08 Teamsheets'!$C$2:$C$88,BO$1)+SUBS('08-09 Teamsheets'!$S$2:$Z$92,$A205,'08-09 Teamsheets'!$C$2:$C$92,BO$1)+SUBS('09-10 Teamsheets'!$S$2:$Z$98,$A205,'09-10 Teamsheets'!$C$2:$C$98,BO$1)+SUBS('10-11 Teamsheets'!$S$2:$Z$106,$A205,'10-11 Teamsheets'!$C$2:$C$106,BO$1)+SUBS('11-12 Teamsheets'!$S$2:$Z$119,$A205,'11-12 Teamsheets'!$C$2:$C$119,BO$1)+SUBS('12-13 Teamsheets'!$S$2:$Z$126,$A205,'12-13 Teamsheets'!$C$2:$C$126,BO$1)+SUBS('13-14 Teamsheets'!$S$2:$Z$132,$A205,'13-14 Teamsheets'!$C$2:$C$132,BO$1)+SUBS('14-15 Teamsheets'!$S$2:$Z$136,$A205,'14-15 Teamsheets'!$C$2:$C$136,BO$1)) &amp; ")"</f>
        <v>0(1)</v>
      </c>
      <c r="BP205" s="27" t="str">
        <f>(GOALS('07-08 Teamsheets'!$H$2:$R$88,$A205,'07-08 Teamsheets'!$C$2:$C$88,BO$1)+GOALS('08-09 Teamsheets'!$H$2:$R$92,$A205,'08-09 Teamsheets'!$C$2:$C$92,BO$1)+GOALS('09-10 Teamsheets'!$H$2:$R$98,$A205,'09-10 Teamsheets'!$C$2:$C$98,BO$1)+GOALS('10-11 Teamsheets'!$H$2:$R$106,$A205,'10-11 Teamsheets'!$C$2:$C$106,BO$1)+GOALS('11-12 Teamsheets'!$H$2:$R$119,$A205,'11-12 Teamsheets'!$C$2:$C$119,BO$1)+GOALS('12-13 Teamsheets'!$H$2:$R$126,$A205,'12-13 Teamsheets'!$C$2:$C$126,BO$1)+GOALS('13-14 Teamsheets'!$H$2:$R$132,$A205,'13-14 Teamsheets'!$C$2:$C$132,BO$1)+GOALS('14-15 Teamsheets'!$H$2:$R$136,$A205,'14-15 Teamsheets'!$C$2:$C$136,BO$1)) &amp; "(" &amp; (GOALS('07-08 Teamsheets'!$S$2:$Z$88,$A205,'07-08 Teamsheets'!$C$2:$C$88,BO$1)+GOALS('08-09 Teamsheets'!$S$2:$Z$92,$A205,'08-09 Teamsheets'!$C$2:$C$92,BO$1)+GOALS('09-10 Teamsheets'!$S$2:$Z$98,$A205,'09-10 Teamsheets'!$C$2:$C$98,BO$1)+GOALS('10-11 Teamsheets'!$S$2:$Z$106,$A205,'10-11 Teamsheets'!$C$2:$C$106,BO$1)+GOALS('11-12 Teamsheets'!$S$2:$Z$119,$A205,'11-12 Teamsheets'!$C$2:$C$119,BO$1)+GOALS('12-13 Teamsheets'!$S$2:$Z$126,$A205,'12-13 Teamsheets'!$C$2:$C$126,BO$1)+GOALS('13-14 Teamsheets'!$S$2:$Z$132,$A205,'13-14 Teamsheets'!$C$2:$C$132,BO$1)+GOALS('14-15 Teamsheets'!$S$2:$Z$136,$A205,'14-15 Teamsheets'!$C$2:$C$136,BO$1)) &amp; ")"</f>
        <v>0(0)</v>
      </c>
      <c r="BQ205" s="27">
        <f>Clean_sheet('07-08 Teamsheets'!$C$2:$H$92,$A205,BO$1)+Clean_sheet('08-09 Teamsheets'!$C$2:$H$92,$A205,BO$1)+Clean_sheet('09-10 Teamsheets'!$C$2:$H$98,$A205,BO$1)+Clean_sheet('10-11 Teamsheets'!$C$2:$H$106,$A205,BO$1)+Clean_sheet('11-12 Teamsheets'!$C$2:$H$119,$A205,BO$1)+Clean_sheet('12-13 Teamsheets'!$C$2:$H$126,$A205,BO$1)+Clean_sheet('13-14 Teamsheets'!$C$2:$H$132,$A205,BO$1)+Clean_sheet('14-15 Teamsheets'!$C$2:$H$136,$A205,BO$1)</f>
        <v>0</v>
      </c>
      <c r="BR205" s="27" t="str">
        <f>(CARDS('07-08 Teamsheets'!$H$2:$Z$88,$A205,$CX$2,'07-08 Teamsheets'!$C$2:$C$88,BO$1)+CARDS('08-09 Teamsheets'!$H$2:$Z$92,$A205,$CX$2,'08-09 Teamsheets'!$C$2:$C$92,BO$1)+CARDS('09-10 Teamsheets'!$H$2:$Z$98,$A205,$CX$2,'09-10 Teamsheets'!$C$2:$C$98,BO$1)+CARDS('10-11 Teamsheets'!$H$2:$Z$106,$A205,$CX$2,'10-11 Teamsheets'!$C$2:$C$106,BO$1)+CARDS('11-12 Teamsheets'!$H$2:$Z$119,$A205,$CX$2,'11-12 Teamsheets'!$C$2:$C$119,BO$1)+CARDS('12-13 Teamsheets'!$H$2:$Z$126,$A205,$CX$2,'12-13 Teamsheets'!$C$2:$C$126,BO$1)+CARDS('13-14 Teamsheets'!$H$2:$Z$132,$A205,$CX$2,'13-14 Teamsheets'!$C$2:$C$132,BO$1)+CARDS('14-15 Teamsheets'!$H$2:$Z$136,$A205,$CX$2,'14-15 Teamsheets'!$C$2:$C$136,BO$1)) &amp; "(" &amp; (CARDS('07-08 Teamsheets'!$H$2:$Z$88,$A205,$CX$3,'07-08 Teamsheets'!$C$2:$C$88,BO$1)+CARDS('08-09 Teamsheets'!$H$2:$Z$92,$A205,$CX$3,'08-09 Teamsheets'!$C$2:$C$92,BO$1)+CARDS('09-10 Teamsheets'!$H$2:$Z$98,$A205,$CX$3,'09-10 Teamsheets'!$C$2:$C$98,BO$1)+CARDS('10-11 Teamsheets'!$H$2:$Z$106,$A205,$CX$3,'10-11 Teamsheets'!$C$2:$C$106,BO$1)+CARDS('11-12 Teamsheets'!$H$2:$Z$119,$A205,$CX$3,'11-12 Teamsheets'!$C$2:$C$119,BO$1)+CARDS('12-13 Teamsheets'!$H$2:$Z$126,$A205,$CX$3,'12-13 Teamsheets'!$C$2:$C$126,BO$1)+CARDS('13-14 Teamsheets'!$H$2:$Z$132,$A205,$CX$3,'13-14 Teamsheets'!$C$2:$C$132,BO$1)+CARDS('14-15 Teamsheets'!$H$2:$Z$136,$A205,$CX$3,'14-15 Teamsheets'!$C$2:$C$136,BO$1)) &amp; ")"</f>
        <v>0(0)</v>
      </c>
      <c r="BS205" s="82">
        <f>MINS_PLAYED('07-08 Teamsheets'!$H$2:$R$88,$A205,'07-08 Teamsheets'!$C$2:$C$88,BO$1)+MINS_PLAYED('08-09 Teamsheets'!$H$2:$R$92,$A205,'08-09 Teamsheets'!$C$2:$C$92,BO$1)+MINS_PLAYED('09-10 Teamsheets'!$H$2:$R$98,$A205,'09-10 Teamsheets'!$C$2:$C$98,BO$1)+MINS_PLAYED('10-11 Teamsheets'!$H$2:$R$106,$A205,'10-11 Teamsheets'!$C$2:$C$106,BO$1)+MINS_PLAYED('11-12 Teamsheets'!$H$2:$R$119,$A205,'11-12 Teamsheets'!$C$2:$C$119,BO$1)+MINS_PLAYED('12-13 Teamsheets'!$H$2:$R$126,$A205,'12-13 Teamsheets'!$C$2:$C$126,BO$1)+MINS_PLAYED('13-14 Teamsheets'!$H$2:$R$132,$A205,'13-14 Teamsheets'!$C$2:$C$132,BO$1)+MINS_PLAYED('14-15 Teamsheets'!$H$2:$R$136,$A205,'14-15 Teamsheets'!$C$2:$C$136,BO$1)+MINS_AS_SUB('07-08 Teamsheets'!$S$2:$Z$88,$A205,'07-08 Teamsheets'!$C$2:$C$88,BO$1)+MINS_AS_SUB('08-09 Teamsheets'!$S$2:$Z$92,$A205,'08-09 Teamsheets'!$C$2:$C$92,BO$1)+MINS_AS_SUB('09-10 Teamsheets'!$S$2:$Z$98,$A205,'09-10 Teamsheets'!$C$2:$C$98,BO$1)+MINS_AS_SUB('10-11 Teamsheets'!$S$2:$Z$106,$A205,'10-11 Teamsheets'!$C$2:$C$106,BO$1)+MINS_AS_SUB('11-12 Teamsheets'!$S$2:$Z$119,$A205,'11-12 Teamsheets'!$C$2:$C$119,BO$1)+MINS_AS_SUB('12-13 Teamsheets'!$S$2:$Z$126,$A205,'12-13 Teamsheets'!$C$2:$C$126,BO$1)+MINS_AS_SUB('13-14 Teamsheets'!$S$2:$Z$132,$A205,'13-14 Teamsheets'!$C$2:$C$132,BO$1)+MINS_AS_SUB('14-15 Teamsheets'!$S$2:$Z$136,$A205,'14-15 Teamsheets'!$C$2:$C$136,BO$1)</f>
        <v>13</v>
      </c>
      <c r="BT205" s="71">
        <f>APPS('05-06 Teamsheets'!$H$2:$R$71,$A205,'05-06 Teamsheets'!$C$2:$C$71,B$1)+SUBS('05-06 Teamsheets'!$S$2:$W$71,$A205,'05-06 Teamsheets'!$C$2:$C$71,B$1)+APPS('06-07 Teamsheets'!$H$2:$R$83,$A205,'06-07 Teamsheets'!$C$2:$C$83,G$1)+SUBS('06-07 Teamsheets'!$S$2:$Z$83,$A205,'06-07 Teamsheets'!$C$2:$C$83,G$1)+APPS('07-08 Teamsheets'!$H$2:$R$88,$A205,'07-08 Teamsheets'!$C$2:$C$88,L$1)+SUBS('07-08 Teamsheets'!$S$2:$Z$88,$A205,'07-08 Teamsheets'!$C$2:$C$88,L$1)+APPS('08-09 Teamsheets'!$H$2:$R$92,$A205,'08-09 Teamsheets'!$C$2:$C$92,Q$1)+SUBS('08-09 Teamsheets'!$S$2:$Z$92,$A205,'08-09 Teamsheets'!$C$2:$C$92,Q$1)+APPS('09-10 Teamsheets'!$H$2:$R$98,$A205,'09-10 Teamsheets'!$C$2:$C$98,Q$1)+SUBS('09-10 Teamsheets'!$S$2:$Z$98,$A205,'09-10 Teamsheets'!$C$2:$C$98,Q$1)+APPS('10-11 Teamsheets'!$H$2:$R$107,$A205,'10-11 Teamsheets'!$C$2:$C$107,Q$1)+SUBS('10-11 Teamsheets'!$S$2:$Z$107,$A205,'10-11 Teamsheets'!$C$2:$C$107,Q$1)+APPS('11-12 Teamsheets'!$H$2:$R$119,$A205,'11-12 Teamsheets'!$C$2:$C$119,Q$1)+SUBS('11-12 Teamsheets'!$S$2:$Z$119,$A205,'11-12 Teamsheets'!$C$2:$C$119,Q$1)+APPS('12-13 Teamsheets'!$H$2:$R$126,$A205,'12-13 Teamsheets'!$C$2:$C$126,Q$1)+SUBS('12-13 Teamsheets'!$S$2:$Z$126,$A205,'12-13 Teamsheets'!$C$2:$C$126,Q$1)+APPS('13-14 Teamsheets'!$H$2:$R$132,$A205,'13-14 Teamsheets'!$C$2:$C$132,Q$1)+SUBS('13-14 Teamsheets'!$S$2:$Z$132,$A205,'13-14 Teamsheets'!$C$2:$C$132,Q$1)+APPS('14-15 Teamsheets'!$H$2:$R$136,$A205,'14-15 Teamsheets'!$C$2:$C$136,Q$1)+SUBS('14-15 Teamsheets'!$S$2:$Z$136,$A205,'14-15 Teamsheets'!$C$2:$C$136,Q$1)</f>
        <v>20</v>
      </c>
      <c r="BU205" s="132">
        <v>0</v>
      </c>
      <c r="BV205" s="27">
        <f>APPS('07-08 Teamsheets'!$H$2:$R$88,$A205,'07-08 Teamsheets'!$C$2:$C$88,AZ$1)+SUBS('07-08 Teamsheets'!$S$2:$Z$88,$A205,'07-08 Teamsheets'!$C$2:$C$88,AZ$1)+APPS('11-12 Teamsheets'!$H$2:$R$119,$A205,'11-12 Teamsheets'!$C$2:$C$119,AZ$1)+SUBS('11-12 Teamsheets'!$S$2:$Z$119,$A205,'11-12 Teamsheets'!$C$2:$C$119,AZ$1)+APPS('12-13 Teamsheets'!$H$2:$R$126,$A205,'12-13 Teamsheets'!$C$2:$C$126,AZ$1)+SUBS('12-13 Teamsheets'!$S$2:$Z$126,$A205,'12-13 Teamsheets'!$C$2:$C$126,AZ$1)+APPS('13-14 Teamsheets'!$H$2:$R$132,$A205,'13-14 Teamsheets'!$C$2:$C$132,AZ$1)+SUBS('13-14 Teamsheets'!$S$2:$Z$132,$A205,'13-14 Teamsheets'!$C$2:$C$132,AZ$1)+APPS('14-15 Teamsheets'!$H$2:$R$136,$A205,'14-15 Teamsheets'!$C$2:$C$136,AZ$1)+SUBS('14-15 Teamsheets'!$S$2:$Z$136,$A205,'14-15 Teamsheets'!$C$2:$C$136,AZ$1)+APPS('08-09 Teamsheets'!$H$2:$R$92,$A205,'08-09 Teamsheets'!$C$2:$C$92,BE$1)+APPS('09-10 Teamsheets'!$H$2:$R$98,$A205,'09-10 Teamsheets'!$C$2:$C$98,BE$1)+SUBS('08-09 Teamsheets'!$S$2:$Z$92,$A205,'08-09 Teamsheets'!$C$2:$C$92,BE$1)+SUBS('09-10 Teamsheets'!$S$2:$Z$98,$A205,'09-10 Teamsheets'!$C$2:$C$98,BE$1)+APPS('10-11 Teamsheets'!$H$2:$R$107,$A205,'10-11 Teamsheets'!$C$2:$C$107,BE$1)+SUBS('10-11 Teamsheets'!$S$2:$Z$107,$A205,'10-11 Teamsheets'!$C$2:$C$107,BE$1)+APPS('11-12 Teamsheets'!$H$2:$R$119,$A205,'11-12 Teamsheets'!$C$2:$C$119,BE$1)+SUBS('11-12 Teamsheets'!$S$2:$Z$119,$A205,'11-12 Teamsheets'!$C$2:$C$119,BE$1)+APPS('12-13 Teamsheets'!$H$2:$R$126,$A205,'12-13 Teamsheets'!$C$2:$C$126,BE$1)+SUBS('12-13 Teamsheets'!$S$2:$Z$126,$A205,'12-13 Teamsheets'!$C$2:$C$126,BE$1)+APPS('13-14 Teamsheets'!$H$2:$R$132,$A205,'13-14 Teamsheets'!$C$2:$C$132,BE$1)+SUBS('13-14 Teamsheets'!$S$2:$Z$132,$A205,'13-14 Teamsheets'!$C$2:$C$132,BE$1)+APPS('14-15 Teamsheets'!$H$2:$R$136,$A205,'14-15 Teamsheets'!$C$2:$C$136,BE$1)+SUBS('14-15 Teamsheets'!$S$2:$Z$136,$A205,'14-15 Teamsheets'!$C$2:$C$136,BE$1)</f>
        <v>1</v>
      </c>
      <c r="BW205" s="27">
        <f>APPS('07-08 Teamsheets'!$H$2:$R$88,$A205,'07-08 Teamsheets'!$C$2:$C$88,BJ$1)+APPS('08-09 Teamsheets'!$H$2:$R$92,$A205,'08-09 Teamsheets'!$C$2:$C$92,BJ$1)+APPS('09-10 Teamsheets'!$H$2:$R$98,$A205,'09-10 Teamsheets'!$C$2:$C$98,BJ$1)+SUBS('07-08 Teamsheets'!$S$2:$Z$88,$A205,'07-08 Teamsheets'!$C$2:$C$88,BJ$1)+SUBS('08-09 Teamsheets'!$S$2:$Z$92,$A205,'08-09 Teamsheets'!$C$2:$C$92,BJ$1)+SUBS('09-10 Teamsheets'!$S$2:$Z$98,$A205,'09-10 Teamsheets'!$C$2:$C$98,BJ$1)+APPS('10-11 Teamsheets'!$H$2:$R$107,$A205,'10-11 Teamsheets'!$C$2:$C$107,BJ$1)+SUBS('10-11 Teamsheets'!$S$2:$Z$107,$A205,'10-11 Teamsheets'!$C$2:$C$107,BJ$1)+APPS('11-12 Teamsheets'!$H$2:$R$119,$A205,'11-12 Teamsheets'!$C$2:$C$119,BJ$1)+SUBS('11-12 Teamsheets'!$S$2:$Z$111,$A205,'11-12 Teamsheets'!$C$2:$C$119,BJ$1)+APPS('12-13 Teamsheets'!$H$2:$R$126,$A205,'12-13 Teamsheets'!$C$2:$C$126,BJ$1)+SUBS('12-13 Teamsheets'!$S$2:$Z$118,$A205,'12-13 Teamsheets'!$C$2:$C$126,BJ$1)+APPS('13-14 Teamsheets'!$H$2:$R$132,$A205,'13-14 Teamsheets'!$C$2:$C$132,BJ$1)+SUBS('13-14 Teamsheets'!$S$2:$Z$124,$A205,'13-14 Teamsheets'!$C$2:$C$132,BJ$1)+APPS('14-15 Teamsheets'!$H$2:$R$136,$A205,'14-15 Teamsheets'!$C$2:$C$136,BJ$1)+SUBS('14-15 Teamsheets'!$S$2:$Z$128,$A205,'14-15 Teamsheets'!$C$2:$C$136,BJ$1)</f>
        <v>4</v>
      </c>
      <c r="BX205" s="27">
        <f>APPS('07-08 Teamsheets'!$H$2:$R$88,$A205,'07-08 Teamsheets'!$C$2:$C$88,BO$1)+APPS('08-09 Teamsheets'!$H$2:$R$92,$A205,'08-09 Teamsheets'!$C$2:$C$92,BO$1)+APPS('09-10 Teamsheets'!$H$2:$R$98,$A205,'09-10 Teamsheets'!$C$2:$C$98,BO$1)+SUBS('07-08 Teamsheets'!$S$2:$Z$88,$A205,'07-08 Teamsheets'!$C$2:$C$88,BO$1)+SUBS('08-09 Teamsheets'!$S$2:$Z$92,$A205,'08-09 Teamsheets'!$C$2:$C$92,BO$1)+SUBS('09-10 Teamsheets'!$S$2:$Z$98,$A205,'09-10 Teamsheets'!$C$2:$C$98,BO$1)+APPS('10-11 Teamsheets'!$H$2:$R$107,$A205,'10-11 Teamsheets'!$C$2:$C$107,BO$1)+SUBS('10-11 Teamsheets'!$S$2:$Z$107,$A205,'10-11 Teamsheets'!$C$2:$C$107,BO$1)+APPS('11-12 Teamsheets'!$H$2:$R$119,$A205,'11-12 Teamsheets'!$C$2:$C$119,BO$1)+SUBS('11-12 Teamsheets'!$S$2:$Z$119,$A205,'11-12 Teamsheets'!$C$2:$C$119,BO$1)+APPS('12-13 Teamsheets'!$H$2:$R$126,$A205,'12-13 Teamsheets'!$C$2:$C$126,BO$1)+SUBS('12-13 Teamsheets'!$S$2:$Z$126,$A205,'12-13 Teamsheets'!$C$2:$C$126,BO$1)+APPS('13-14 Teamsheets'!$H$2:$R$132,$A205,'13-14 Teamsheets'!$C$2:$C$132,BO$1)+SUBS('13-14 Teamsheets'!$S$2:$Z$132,$A205,'13-14 Teamsheets'!$C$2:$C$132,BO$1)+APPS('14-15 Teamsheets'!$H$2:$R$136,$A205,'14-15 Teamsheets'!$C$2:$C$136,BO$1)+SUBS('14-15 Teamsheets'!$S$2:$Z$136,$A205,'14-15 Teamsheets'!$C$2:$C$136,BO$1)</f>
        <v>1</v>
      </c>
      <c r="BY205" s="28">
        <f t="shared" ref="BY205" si="69">SUM(BU205:BX205)</f>
        <v>6</v>
      </c>
      <c r="BZ205" s="27" t="str">
        <f>(APPS('05-06 Teamsheets'!$H$2:$R$71,$A205) + APPS('06-07 Teamsheets'!$H$2:$R$83,$A205) +APPS('07-08 Teamsheets'!$H$2:$R$88,$A205) + APPS('08-09 Teamsheets'!$H$2:$R$92,$A205)+APPS('09-10 Teamsheets'!$H$2:$R$98,$A205)+APPS('10-11 Teamsheets'!$H$2:$R$107,$A205)+APPS('11-12 Teamsheets'!$H$2:$R$119,$A205)+APPS('12-13 Teamsheets'!$H$2:$R$126,$A205)+APPS('13-14 Teamsheets'!$H$2:$R$132,$A205)+APPS('14-15 Teamsheets'!$H$2:$R$136,$A205)) &amp; "(" &amp; (SUBS('05-06 Teamsheets'!$S$2:$W$71,$A205)+SUBS('06-07 Teamsheets'!$S$2:$Z$83,$A205)+SUBS('07-08 Teamsheets'!$S$2:$Z$88,$A205) +SUBS('08-09 Teamsheets'!$S$2:$Z$92,$A205)+SUBS('09-10 Teamsheets'!$S$2:$Z$98,$A205)+SUBS('10-11 Teamsheets'!$S$2:$Z$107,$A205)+SUBS('11-12 Teamsheets'!$S$2:$Z$119,$A205)+SUBS('12-13 Teamsheets'!$S$2:$Z$126,$A205)+SUBS('13-14 Teamsheets'!$S$2:$Z$132,$A205)+SUBS('14-15 Teamsheets'!$S$2:$Z$136,$A205)) &amp; ")"</f>
        <v>10(16)</v>
      </c>
      <c r="CA205" s="28">
        <f t="shared" ref="CA205" si="70">SUM(BT205,BY205)</f>
        <v>26</v>
      </c>
      <c r="CB205" s="71">
        <f>GOALS('05-06 Teamsheets'!$H$2:$W$71,$A205,'05-06 Teamsheets'!$C$2:$C$71,B$1)+GOALS('06-07 Teamsheets'!$H$2:$Z$83,$A205,'06-07 Teamsheets'!$C$2:$C$83,G$1)+GOALS('07-08 Teamsheets'!$H$2:$Z$88,$A205,'07-08 Teamsheets'!$C$2:$C$88,L$1)+GOALS('08-09 Teamsheets'!$H$2:$Z$92,$A205,'08-09 Teamsheets'!$C$2:$C$92,Q$1)+GOALS('09-10 Teamsheets'!$H$2:$Z$98,$A205,'09-10 Teamsheets'!$C$2:$C$98,Q$1)+GOALS('10-11 Teamsheets'!$H$2:$Z$107,$A205,'10-11 Teamsheets'!$C$2:$C$107,Q$1)+GOALS('11-12 Teamsheets'!$H$2:$Z$119,$A205,'11-12 Teamsheets'!$C$2:$C$119,Q$1)+GOALS('12-13 Teamsheets'!$H$2:$Z$126,$A205,'12-13 Teamsheets'!$C$2:$C$126,Q$1)+GOALS('13-14 Teamsheets'!$H$2:$Z$132,$A205,'13-14 Teamsheets'!$C$2:$C$132,Q$1)+GOALS('14-15 Teamsheets'!$H$2:$Z$136,$A205,'14-15 Teamsheets'!$C$2:$C$136,Q$1)</f>
        <v>2</v>
      </c>
      <c r="CC205" s="27">
        <f>GOALS('05-06 Teamsheets'!$H$2:$W$71,$A205,'05-06 Teamsheets'!$C$2:$C$71,V$1)+GOALS('05-06 Teamsheets'!$H$2:$W$71,$A205,'05-06 Teamsheets'!$C$2:$C$71,AA$1)+GOALS('06-07 Teamsheets'!$H$2:$Z$83,$A205,'06-07 Teamsheets'!$C$2:$C$83,AF$1)+GOALS('06-07 Teamsheets'!$H$2:$Z$83,$A205,'06-07 Teamsheets'!$C$2:$C$83,AK$1)+GOALS('07-08 Teamsheets'!$H$2:$Z$88,$A205,'07-08 Teamsheets'!$C$2:$C$88,AP$1)+GOALS('07-08 Teamsheets'!$H$2:$Z$88,$A205,'07-08 Teamsheets'!$C$2:$C$88,AU$1)+GOALS('07-08 Teamsheets'!$H$2:$Z$88,$A205,'07-08 Teamsheets'!$C$2:$C$88,AZ$1)+GOALS('11-12 Teamsheets'!$H$2:$Z$119,$A205,'11-12 Teamsheets'!$C$2:$C$119,AZ$1)+GOALS('12-13 Teamsheets'!$H$2:$Z$120,$A205,'12-13 Teamsheets'!$C$2:$C$120,AZ$1)+GOALS('13-14 Teamsheets'!$H$2:$Z$126,$A205,'13-14 Teamsheets'!$C$2:$C$126,AZ$1)+GOALS('14-15 Teamsheets'!$H$2:$Z$130,$A205,'14-15 Teamsheets'!$C$2:$C$130,AZ$1)+GOALS('08-09 Teamsheets'!$H$2:$Z$92,$A205,'08-09 Teamsheets'!$C$2:$C$92,BE$1)+GOALS('09-10 Teamsheets'!$H$2:$Z$98,$A205,'09-10 Teamsheets'!$C$2:$C$98,BE$1)+GOALS('10-11 Teamsheets'!$H$2:$Z$107,$A205,'10-11 Teamsheets'!$C$2:$C$107,BE$1)+GOALS('11-12 Teamsheets'!$H$2:$Z$119,$A205,'11-12 Teamsheets'!$C$2:$C$119,BE$1)+GOALS('12-13 Teamsheets'!$H$2:$Z$126,$A205,'12-13 Teamsheets'!$C$2:$C$126,BE$1)+GOALS('13-14 Teamsheets'!$H$2:$Z$132,$A205,'13-14 Teamsheets'!$C$2:$C$132,BE$1)+GOALS('14-15 Teamsheets'!$H$2:$Z$136,$A205,'14-15 Teamsheets'!$C$2:$C$136,BE$1)</f>
        <v>0</v>
      </c>
      <c r="CD205" s="27">
        <f>GOALS('07-08 Teamsheets'!$H$2:$Z$88,$A205,'07-08 Teamsheets'!$C$2:$C$88,BJ$1)
+GOALS('08-09 Teamsheets'!$H$2:$Z$92,$A205,'08-09 Teamsheets'!$C$2:$C$92,BJ$1)
+GOALS('09-10 Teamsheets'!$H$2:$Z$98,$A205,'09-10 Teamsheets'!$C$2:$C$98,BJ$1)
+GOALS('10-11 Teamsheets'!$H$2:$Z$107,$A205,'10-11 Teamsheets'!$C$2:$C$107,BJ$1)
+GOALS('11-12 Teamsheets'!$H$2:$Z$119,$A205,'11-12 Teamsheets'!$C$2:$C$119,BJ$1)
+GOALS('12-13 Teamsheets'!$H$2:$Z$124,$A205,'12-13 Teamsheets'!$C$2:$C$124,BJ$1)+GOALS('13-14 Teamsheets'!$H$2:$Z$130,$A205,'13-14 Teamsheets'!$C$2:$C$130,BJ$1)+GOALS('14-15 Teamsheets'!$H$2:$Z$134,$A205,'14-15 Teamsheets'!$C$2:$C$134,BJ$1)
+GOALS('07-08 Teamsheets'!$H$2:$Z$88,$A205,'07-08 Teamsheets'!$C$2:$C$88,BO$1)
+GOALS('08-09 Teamsheets'!$H$2:$Z$92,$A205,'08-09 Teamsheets'!$C$2:$C$92,BO$1)
+GOALS('09-10 Teamsheets'!$H$2:$Z$98,$A205,'09-10 Teamsheets'!$C$2:$C$98,BO$1)
+GOALS('10-11 Teamsheets'!$H$2:$Z$107,$A205,'10-11 Teamsheets'!$C$2:$C$107,BO$1)
+GOALS('11-12 Teamsheets'!$H$2:$Z$119,$A205,'11-12 Teamsheets'!$C$2:$C$119,BO$1)
+GOALS('12-13 Teamsheets'!$H$2:$Z$126,$A205,'12-13 Teamsheets'!$C$2:$C$126,BO$1)+GOALS('13-14 Teamsheets'!$H$2:$Z$132,$A205,'13-14 Teamsheets'!$C$2:$C$132,BO$1)+GOALS('14-15 Teamsheets'!$H$2:$Z$136,$A205,'14-15 Teamsheets'!$C$2:$C$136,BO$1)</f>
        <v>2</v>
      </c>
      <c r="CE205" s="28">
        <f t="shared" ref="CE205" si="71">SUM(CC205:CD205)</f>
        <v>2</v>
      </c>
      <c r="CF205" s="27" t="str">
        <f>(GOALS('05-06 Teamsheets'!$H$2:$R$71,$A205) +GOALS('06-07 Teamsheets'!$H$2:$R$83,$A205) +  GOALS('07-08 Teamsheets'!$H$2:$R$88,$A205) + GOALS('08-09 Teamsheets'!$H$2:$R$92,$A205)+GOALS('09-10 Teamsheets'!$H$2:$R$98,$A205)+GOALS('10-11 Teamsheets'!$H$2:$R$107,$A205)+GOALS('11-12 Teamsheets'!$H$2:$R$119,$A205)+GOALS('12-13 Teamsheets'!$H$2:$R$126,$A205)+GOALS('13-14 Teamsheets'!$H$2:$R$132,$A205)+GOALS('14-15 Teamsheets'!$H$2:$R$136,$A205)) &amp; "(" &amp; (GOALS('05-06 Teamsheets'!$S$2:$W$71,$A205)+GOALS('06-07 Teamsheets'!$S$2:$Z$83,$A205)+GOALS('07-08 Teamsheets'!$S$2:$Z$88,$A205)+GOALS('08-09 Teamsheets'!$S$2:$Z$92,$A205)+GOALS('09-10 Teamsheets'!$S$2:$Z$98,$A205)+GOALS('10-11 Teamsheets'!$S$2:$Z$107,$A205)+GOALS('11-12 Teamsheets'!$S$2:$Z$119,$A205)+GOALS('12-13 Teamsheets'!$S$2:$Z$126,$A205)+GOALS('13-14 Teamsheets'!$S$2:$Z$132,$A205)+GOALS('14-15 Teamsheets'!$S$2:$Z$136,$A205)) &amp; ")"</f>
        <v>4(0)</v>
      </c>
      <c r="CG205" s="28">
        <f t="shared" ref="CG205" si="72">SUM(CB205,CE205)</f>
        <v>4</v>
      </c>
      <c r="CH205" s="71">
        <f t="shared" si="60"/>
        <v>0</v>
      </c>
      <c r="CI205" s="83">
        <f t="shared" si="61"/>
        <v>0</v>
      </c>
      <c r="CJ205" s="77">
        <f t="shared" si="62"/>
        <v>0</v>
      </c>
      <c r="CK205" s="74" t="str">
        <f>(CARDS('05-06 Teamsheets'!$H$2:$W$71,$A205,$CX$2)+CARDS('06-07 Teamsheets'!$H$2:$Z$83,$A205,$CX$2)+CARDS('07-08 Teamsheets'!$H$2:$Z$88,$A205,$CX$2)+CARDS('08-09 Teamsheets'!$H$2:$Z$92,$A205,$CX$2)+CARDS('09-10 Teamsheets'!$H$2:$Z$98,$A205,$CX$2)+CARDS('10-11 Teamsheets'!$H$2:$Z$107,$A205,$CX$2)+CARDS('11-12 Teamsheets'!$H$2:$Z$119,$A205,$CX$2)+CARDS('12-13 Teamsheets'!$H$2:$Z$126,$A205,$CX$2)+CARDS('13-14 Teamsheets'!$H$2:$Z$130,$A205,$CX$2)) &amp; "(" &amp; (CARDS('05-06 Teamsheets'!$H$2:$W$71,$A205,$CX$3)+CARDS('06-07 Teamsheets'!$H$2:$Z$83,$A205,$CX$3)+CARDS('07-08 Teamsheets'!$H$2:$Z$88,$A205,$CX$3)+CARDS('08-09 Teamsheets'!$H$2:$Z$92,$A205,$CX$3)+CARDS('09-10 Teamsheets'!$H$2:$Z$98,$A205,$CX$3)+CARDS('10-11 Teamsheets'!$H$2:$Z$107,$A205,$CX$3)+CARDS('11-12 Teamsheets'!$H$2:$Z$119,$A205,$CX$3)+CARDS('13-14 Teamsheets'!$H$2:$Z$130,$A205,$CX$3)) &amp; ")"</f>
        <v>1(0)</v>
      </c>
      <c r="CL205" s="28">
        <f>SUM(F205,K205,P205,U205)</f>
        <v>778</v>
      </c>
      <c r="CM205" s="28">
        <f t="shared" si="59"/>
        <v>333</v>
      </c>
      <c r="CN205" s="77">
        <f>SUM(CL205:CM205)</f>
        <v>1111</v>
      </c>
      <c r="CO205" s="28">
        <f>IF(AND(CN205&lt;&gt;0, CA205&lt;&gt;0),CN205/CA205,0)</f>
        <v>42.730769230769234</v>
      </c>
      <c r="CP205" s="28">
        <f>IF(CG205&lt;&gt;0,CG205/CA205,0)</f>
        <v>0.15384615384615385</v>
      </c>
      <c r="CQ205" s="77">
        <f>IF(CG205&lt;&gt;0,CN205/CG205,0)</f>
        <v>277.75</v>
      </c>
      <c r="CS205" s="71">
        <f t="shared" si="66"/>
        <v>68</v>
      </c>
      <c r="CT205" s="83">
        <f t="shared" si="67"/>
        <v>84</v>
      </c>
      <c r="CU205" s="77">
        <f t="shared" si="68"/>
        <v>40</v>
      </c>
    </row>
    <row r="206" spans="1:102" x14ac:dyDescent="0.2">
      <c r="A206" s="26" t="s">
        <v>179</v>
      </c>
      <c r="CB206" s="71">
        <f>GOALS('05-06 Teamsheets'!$X$2:$X$71,$A206,'05-06 Teamsheets'!$C$2:$C$71,B$1)+GOALS('06-07 Teamsheets'!$AA$2:$AA$83,$A206,'06-07 Teamsheets'!$C$2:$C$83,G$1)+GOALS('07-08 Teamsheets'!$AA$2:$AA$88,$A206,'07-08 Teamsheets'!$C$2:$C$88,L$1)+GOALS('08-09 Teamsheets'!$AA$2:$AA$92,$A206,'08-09 Teamsheets'!$C$2:$C$92,Q$1)+GOALS('09-10 Teamsheets'!$AA$2:$AA$98,$A206,'09-10 Teamsheets'!$C$2:$C$98,Q$1)+GOALS('10-11 Teamsheets'!$AA$2:$AA$107,$A206,'10-11 Teamsheets'!$C$2:$C$107,Q$1)+GOALS('11-12 Teamsheets'!$AA$2:$AA$119,$A206,'11-12 Teamsheets'!$C$2:$C$119,Q$1)+GOALS('12-13 Teamsheets'!$AA$2:$AA$124,$A206,'12-13 Teamsheets'!$C$2:$C$124,Q$1)+GOALS('13-14 Teamsheets'!$AA$2:$AA$130,$A206,'13-14 Teamsheets'!$C$2:$C$130,Q$1)+GOALS('14-15 Teamsheets'!$AA$2:$AA$134,$A206,'14-15 Teamsheets'!$C$2:$C$134,Q$1)</f>
        <v>19</v>
      </c>
      <c r="CC206" s="27">
        <f>GOALS('05-06 Teamsheets'!$H$2:$AA$71,$A206,'05-06 Teamsheets'!$C$2:$C$71,V$1)+GOALS('05-06 Teamsheets'!$H$2:$AA$71,$A206,'05-06 Teamsheets'!$C$2:$C$71,AA$1)+GOALS('06-07 Teamsheets'!$H$2:$AA$83,$A206,'06-07 Teamsheets'!$C$2:$C$83,AF$1)+GOALS('06-07 Teamsheets'!$H$2:$AA$83,$A206,'06-07 Teamsheets'!$C$2:$C$83,AK$1)+GOALS('07-08 Teamsheets'!$H$2:$AA$88,$A206,'07-08 Teamsheets'!$C$2:$C$88,AP$1)+GOALS('07-08 Teamsheets'!$H$2:$AA$88,$A206,'07-08 Teamsheets'!$C$2:$C$88,AU$1)+GOALS('07-08 Teamsheets'!$H$2:$AA$88,$A206,'07-08 Teamsheets'!$C$2:$C$88,AZ$1)+GOALS('11-12 Teamsheets'!$H$2:$AA$119,$A206,'11-12 Teamsheets'!$C$2:$C$119,AZ$1)+GOALS('12-13 Teamsheets'!$H$2:$AA$120,$A206,'12-13 Teamsheets'!$C$2:$C$120,AZ$1)+GOALS('13-14 Teamsheets'!$H$2:$AA$126,$A206,'13-14 Teamsheets'!$C$2:$C$126,AZ$1)+GOALS('14-15 Teamsheets'!$H$2:$AA$130,$A206,'14-15 Teamsheets'!$C$2:$C$130,AZ$1)+GOALS('08-09 Teamsheets'!$H$2:$AA$92,$A206,'08-09 Teamsheets'!$C$2:$C$92,BE$1)+GOALS('09-10 Teamsheets'!$H$2:$AA$98,$A206,'09-10 Teamsheets'!$C$2:$C$98,BE$1)+GOALS('10-11 Teamsheets'!$H$2:$AA$107,$A206,'10-11 Teamsheets'!$C$2:$C$107,BE$1)+GOALS('11-12 Teamsheets'!$H$2:$AA$119,$A206,'11-12 Teamsheets'!$C$2:$C$119,BE$1)+GOALS('12-13 Teamsheets'!$H$2:$AA$124,$A206,'12-13 Teamsheets'!$C$2:$C$124,BE$1)+GOALS('13-14 Teamsheets'!$H$2:$AA$130,$A206,'13-14 Teamsheets'!$C$2:$C$130,BE$1)+GOALS('14-15 Teamsheets'!$H$2:$AA$134,$A206,'14-15 Teamsheets'!$C$2:$C$134,BE$1)</f>
        <v>0</v>
      </c>
      <c r="CD206" s="27">
        <f>GOALS('07-08 Teamsheets'!$H$2:$AA$88,$A206,'07-08 Teamsheets'!$C$2:$C$88,BJ$1)+GOALS('08-09 Teamsheets'!$H$2:$AA$92,$A206,'08-09 Teamsheets'!$C$2:$C$92,BJ$1)+GOALS('09-10 Teamsheets'!$H$2:$AA$98,$A206,'09-10 Teamsheets'!$C$2:$C$98,BJ$1)+GOALS('10-11 Teamsheets'!$H$2:$AA$107,$A206,'10-11 Teamsheets'!$C$2:$C$107,BJ$1)+GOALS('11-12 Teamsheets'!$H$2:$AA$119,$A206,'11-12 Teamsheets'!$C$2:$C$119,BJ$1)+GOALS('12-13 Teamsheets'!$H$2:$AA$124,$A206,'12-13 Teamsheets'!$C$2:$C$124,BJ$1)+GOALS('13-14 Teamsheets'!$H$2:$AA$130,$A206,'13-14 Teamsheets'!$C$2:$C$130,BJ$1)+GOALS('14-15 Teamsheets'!$H$2:$AA$134,$A206,'14-15 Teamsheets'!$C$2:$C$134,BJ$1)+GOALS('07-08 Teamsheets'!$H$2:$AA$88,$A206,'07-08 Teamsheets'!$C$2:$C$88,BO$1)+GOALS('08-09 Teamsheets'!$H$2:$AA$92,$A206,'08-09 Teamsheets'!$C$2:$C$92,BO$1)+GOALS('09-10 Teamsheets'!$H$2:$AA$98,$A206,'09-10 Teamsheets'!$C$2:$C$98,BO$1)+GOALS('10-11 Teamsheets'!$H$2:$AA$107,$A206,'10-11 Teamsheets'!$C$2:$C$107,BO$1)+GOALS('11-12 Teamsheets'!$H$2:$AA$119,$A206,'11-12 Teamsheets'!$C$2:$C$119,BO$1)+GOALS('12-13 Teamsheets'!$H$2:$AA$124,$A206,'12-13 Teamsheets'!$C$2:$C$124,BO$1)+GOALS('13-14 Teamsheets'!$H$2:$AA$130,$A206,'13-14 Teamsheets'!$C$2:$C$130,BO$1)+GOALS('14-15 Teamsheets'!$H$2:$AA$134,$A206,'14-15 Teamsheets'!$C$2:$C$134,BO$1)</f>
        <v>2</v>
      </c>
      <c r="CE206" s="28">
        <f>SUM(CC206:CD206)</f>
        <v>2</v>
      </c>
      <c r="CG206" s="28">
        <f>SUM(CB206,CE206)</f>
        <v>21</v>
      </c>
    </row>
    <row r="207" spans="1:102" x14ac:dyDescent="0.2">
      <c r="CA207" s="68"/>
      <c r="CB207" s="71"/>
      <c r="CC207" s="27"/>
      <c r="CD207" s="27"/>
      <c r="CE207" s="28"/>
      <c r="CG207" s="28"/>
    </row>
    <row r="208" spans="1:102" x14ac:dyDescent="0.2">
      <c r="A208" s="33" t="s">
        <v>951</v>
      </c>
      <c r="F208" s="82">
        <v>35590</v>
      </c>
      <c r="K208" s="82">
        <v>41453</v>
      </c>
      <c r="P208" s="82">
        <v>43498</v>
      </c>
      <c r="U208" s="82">
        <f>SUM(U2:U206)</f>
        <v>277057</v>
      </c>
      <c r="Z208" s="82">
        <v>2310</v>
      </c>
      <c r="AE208" s="82">
        <v>1980</v>
      </c>
      <c r="AJ208" s="82">
        <v>4167</v>
      </c>
      <c r="AO208" s="82">
        <v>5894</v>
      </c>
      <c r="AT208" s="82">
        <v>1320</v>
      </c>
      <c r="AY208" s="82">
        <v>4950</v>
      </c>
      <c r="BD208" s="82">
        <f>SUM(BD2:BD206)</f>
        <v>6884</v>
      </c>
      <c r="BI208" s="82">
        <f>SUM(BI2:BI206)</f>
        <v>12778</v>
      </c>
      <c r="BN208" s="82">
        <f>SUM(BN2:BN206)</f>
        <v>27248</v>
      </c>
      <c r="BS208" s="82">
        <f t="shared" ref="BS208:BY208" si="73">SUM(BS2:BS206)</f>
        <v>25670</v>
      </c>
      <c r="BT208" s="71">
        <f t="shared" si="73"/>
        <v>5550</v>
      </c>
      <c r="BU208" s="27">
        <f t="shared" si="73"/>
        <v>271</v>
      </c>
      <c r="BV208" s="27">
        <f t="shared" si="73"/>
        <v>274</v>
      </c>
      <c r="BW208" s="27">
        <f t="shared" si="73"/>
        <v>375</v>
      </c>
      <c r="BX208" s="27">
        <f t="shared" si="73"/>
        <v>358</v>
      </c>
      <c r="BY208" s="28">
        <f t="shared" si="73"/>
        <v>1278</v>
      </c>
      <c r="CA208" s="28">
        <f>SUM(CA2:CA206)</f>
        <v>6828</v>
      </c>
      <c r="CB208" s="71">
        <f>SUM(CB2:CB206)</f>
        <v>900</v>
      </c>
      <c r="CC208" s="27">
        <f>SUM(CC2:CC206)</f>
        <v>87</v>
      </c>
      <c r="CD208" s="84">
        <f>SUM(CD2:CD206)</f>
        <v>108</v>
      </c>
      <c r="CE208" s="83">
        <f>SUM(CE2:CE206)</f>
        <v>195</v>
      </c>
      <c r="CG208" s="77">
        <f>SUM(CG2:CG206)</f>
        <v>1095</v>
      </c>
      <c r="CH208" s="28">
        <f>SUM(CH2:CH206)</f>
        <v>130</v>
      </c>
      <c r="CI208" s="83">
        <f>SUM(CI2:CI206)</f>
        <v>23</v>
      </c>
      <c r="CJ208" s="28">
        <f>SUM(CJ2:CJ206)</f>
        <v>153</v>
      </c>
      <c r="CL208" s="28">
        <f>SUM(CL2:CL206)</f>
        <v>397598</v>
      </c>
      <c r="CM208" s="28">
        <f>SUM(CM2:CM206)</f>
        <v>93201</v>
      </c>
      <c r="CN208" s="77">
        <f>SUM(CN2:CN206)</f>
        <v>490799</v>
      </c>
      <c r="CO208" s="68">
        <f>AVERAGE(CO2:CO204)</f>
        <v>56.919583367952683</v>
      </c>
      <c r="CS208" s="89"/>
      <c r="CT208" s="95"/>
    </row>
    <row r="209" spans="75:92" x14ac:dyDescent="0.2">
      <c r="BW209" s="69"/>
      <c r="BX209" s="69" t="str">
        <f>IF(SUM(BU208:BX208)=BY208,"","Error!")</f>
        <v/>
      </c>
      <c r="BY209" s="69" t="str">
        <f>IF(SUM(BT208,BY208)=CA208,"","Error!")</f>
        <v/>
      </c>
      <c r="CA209" s="69" t="str">
        <f>IF(SUM('05-06 data'!R35,'06-07 data'!R36,'07-08 data'!AG46,'08-09 data'!W44,'09-10 data'!W43,'10-11 data'!W37,'11-12 data'!AB45,'12-13 data'!AB45,'13-14 data'!AB45,'14-15 data'!AB35)=CA208,"","Error!")</f>
        <v/>
      </c>
      <c r="CD209" s="69" t="str">
        <f>IF(SUM(CC208:CD208)=CE208,"","Error!")</f>
        <v/>
      </c>
      <c r="CE209" s="69" t="str">
        <f>IF(SUM(CB208,CE208)=CG208,"","Error!")</f>
        <v/>
      </c>
      <c r="CG209" s="69" t="str">
        <f>IF(SUM('05-06 data'!T35,'06-07 data'!T36,'07-08 data'!AI46,'08-09 data'!Y44,'09-10 data'!Y43,'10-11 data'!Y37,'11-12 data'!AD45,'12-13 data'!AD45,'13-14 data'!AD45,'14-15 data'!AD35)=CG208,"","Error!")</f>
        <v/>
      </c>
      <c r="CM209" s="69" t="str">
        <f>IF(SUM(CL208:CM208)=CN208,"","Error!")</f>
        <v/>
      </c>
      <c r="CN209" s="79" t="str">
        <f>IF(SUM(B208:BS208)=CN208,"","Error!")</f>
        <v/>
      </c>
    </row>
    <row r="210" spans="75:92" x14ac:dyDescent="0.2">
      <c r="CN210" s="79" t="str">
        <f>IF(SUM('05-06 data'!W35,'06-07 data'!W36,'07-08 data'!AL46,'08-09 data'!AB44,'09-10 data'!AB43,'10-11 data'!AB37,'11-12 data'!AG45,'12-13 data'!AG45,'13-14 data'!AG45,'14-15 data'!AG35)=CN208,"","Error!")</f>
        <v/>
      </c>
    </row>
  </sheetData>
  <autoFilter ref="A1:CN206"/>
  <phoneticPr fontId="0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A67"/>
  <sheetViews>
    <sheetView workbookViewId="0">
      <pane xSplit="7" ySplit="1" topLeftCell="H29" activePane="bottomRight" state="frozenSplit"/>
      <selection pane="topRight"/>
      <selection pane="bottomLeft"/>
      <selection pane="bottomRight" activeCell="A13" sqref="A13"/>
    </sheetView>
  </sheetViews>
  <sheetFormatPr defaultColWidth="9.140625" defaultRowHeight="11.25" x14ac:dyDescent="0.2"/>
  <cols>
    <col min="1" max="1" width="15.7109375" style="4" bestFit="1" customWidth="1"/>
    <col min="2" max="2" width="11.5703125" style="17" bestFit="1" customWidth="1"/>
    <col min="3" max="3" width="8.7109375" style="4" bestFit="1" customWidth="1"/>
    <col min="4" max="4" width="5.5703125" style="4" bestFit="1" customWidth="1"/>
    <col min="5" max="5" width="6.5703125" style="4" bestFit="1" customWidth="1"/>
    <col min="6" max="6" width="4.42578125" style="6" bestFit="1" customWidth="1"/>
    <col min="7" max="7" width="5.85546875" style="6" bestFit="1" customWidth="1"/>
    <col min="8" max="8" width="17" style="18" bestFit="1" customWidth="1"/>
    <col min="9" max="9" width="20.5703125" style="4" bestFit="1" customWidth="1"/>
    <col min="10" max="10" width="20.28515625" style="4" bestFit="1" customWidth="1"/>
    <col min="11" max="11" width="20.42578125" style="4" bestFit="1" customWidth="1"/>
    <col min="12" max="12" width="21.42578125" style="4" bestFit="1" customWidth="1"/>
    <col min="13" max="13" width="21" style="4" bestFit="1" customWidth="1"/>
    <col min="14" max="14" width="21.7109375" style="4" bestFit="1" customWidth="1"/>
    <col min="15" max="15" width="22.42578125" style="4" bestFit="1" customWidth="1"/>
    <col min="16" max="16" width="24.7109375" style="4" bestFit="1" customWidth="1"/>
    <col min="17" max="17" width="23" style="4" bestFit="1" customWidth="1"/>
    <col min="18" max="18" width="27.42578125" style="4" bestFit="1" customWidth="1"/>
    <col min="19" max="19" width="22.7109375" style="4" bestFit="1" customWidth="1"/>
    <col min="20" max="20" width="2.7109375" style="4" bestFit="1" customWidth="1"/>
    <col min="21" max="21" width="24" style="4" bestFit="1" customWidth="1"/>
    <col min="22" max="22" width="22.42578125" style="19" bestFit="1" customWidth="1"/>
    <col min="23" max="23" width="15.7109375" style="4" bestFit="1" customWidth="1"/>
    <col min="24" max="24" width="19" style="4" bestFit="1" customWidth="1"/>
    <col min="25" max="26" width="2.7109375" style="4" bestFit="1" customWidth="1"/>
    <col min="27" max="27" width="12.5703125" style="4" bestFit="1" customWidth="1"/>
    <col min="28" max="28" width="8.5703125" style="4" bestFit="1" customWidth="1"/>
    <col min="29" max="16384" width="9.140625" style="4"/>
  </cols>
  <sheetData>
    <row r="1" spans="1:27" s="1" customFormat="1" x14ac:dyDescent="0.2">
      <c r="A1" s="1" t="s">
        <v>2227</v>
      </c>
      <c r="B1" s="2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>
        <v>17</v>
      </c>
      <c r="Y1" s="1">
        <v>18</v>
      </c>
      <c r="Z1" s="1">
        <v>19</v>
      </c>
      <c r="AA1" s="1" t="s">
        <v>2233</v>
      </c>
    </row>
    <row r="2" spans="1:27" x14ac:dyDescent="0.2">
      <c r="A2" s="34" t="s">
        <v>180</v>
      </c>
      <c r="B2" s="5">
        <v>38941</v>
      </c>
      <c r="C2" s="19" t="s">
        <v>181</v>
      </c>
      <c r="D2" s="19" t="s">
        <v>1445</v>
      </c>
      <c r="E2" s="19" t="s">
        <v>2468</v>
      </c>
      <c r="F2" s="35" t="s">
        <v>2283</v>
      </c>
      <c r="G2" s="19">
        <v>1723</v>
      </c>
      <c r="H2" s="19" t="s">
        <v>182</v>
      </c>
      <c r="I2" s="19" t="s">
        <v>183</v>
      </c>
      <c r="J2" s="19" t="s">
        <v>184</v>
      </c>
      <c r="K2" s="19" t="s">
        <v>185</v>
      </c>
      <c r="L2" s="19" t="s">
        <v>2258</v>
      </c>
      <c r="M2" s="19" t="s">
        <v>2243</v>
      </c>
      <c r="N2" s="19" t="s">
        <v>186</v>
      </c>
      <c r="O2" s="19" t="s">
        <v>2425</v>
      </c>
      <c r="P2" s="19" t="s">
        <v>187</v>
      </c>
      <c r="Q2" s="19" t="s">
        <v>73</v>
      </c>
      <c r="R2" s="19" t="s">
        <v>2276</v>
      </c>
      <c r="S2" s="19" t="s">
        <v>188</v>
      </c>
      <c r="U2" s="19" t="s">
        <v>189</v>
      </c>
      <c r="V2" s="19" t="s">
        <v>190</v>
      </c>
      <c r="Y2" s="12"/>
    </row>
    <row r="3" spans="1:27" s="8" customFormat="1" x14ac:dyDescent="0.2">
      <c r="A3" s="36" t="s">
        <v>2380</v>
      </c>
      <c r="B3" s="16">
        <v>38945</v>
      </c>
      <c r="C3" s="11" t="s">
        <v>181</v>
      </c>
      <c r="D3" s="19" t="s">
        <v>1434</v>
      </c>
      <c r="E3" s="11" t="s">
        <v>2354</v>
      </c>
      <c r="F3" s="37" t="s">
        <v>2307</v>
      </c>
      <c r="G3" s="11">
        <v>2129</v>
      </c>
      <c r="H3" s="11" t="s">
        <v>182</v>
      </c>
      <c r="I3" s="11" t="s">
        <v>191</v>
      </c>
      <c r="J3" s="11" t="s">
        <v>184</v>
      </c>
      <c r="K3" s="11" t="s">
        <v>2285</v>
      </c>
      <c r="L3" s="11" t="s">
        <v>2258</v>
      </c>
      <c r="M3" s="11" t="s">
        <v>2243</v>
      </c>
      <c r="N3" s="11" t="s">
        <v>192</v>
      </c>
      <c r="O3" s="11" t="s">
        <v>2286</v>
      </c>
      <c r="P3" s="11" t="s">
        <v>193</v>
      </c>
      <c r="Q3" s="11" t="s">
        <v>194</v>
      </c>
      <c r="R3" s="11" t="s">
        <v>195</v>
      </c>
      <c r="S3" s="11" t="s">
        <v>196</v>
      </c>
      <c r="U3" s="11" t="s">
        <v>197</v>
      </c>
      <c r="V3" s="11" t="s">
        <v>198</v>
      </c>
      <c r="Y3" s="36"/>
      <c r="AA3" s="11" t="s">
        <v>199</v>
      </c>
    </row>
    <row r="4" spans="1:27" s="8" customFormat="1" x14ac:dyDescent="0.2">
      <c r="A4" s="36" t="s">
        <v>200</v>
      </c>
      <c r="B4" s="16">
        <v>38948</v>
      </c>
      <c r="C4" s="11" t="s">
        <v>181</v>
      </c>
      <c r="D4" s="19" t="s">
        <v>1434</v>
      </c>
      <c r="E4" s="11" t="s">
        <v>2493</v>
      </c>
      <c r="F4" s="37" t="s">
        <v>2307</v>
      </c>
      <c r="G4" s="11">
        <v>2736</v>
      </c>
      <c r="H4" s="11" t="s">
        <v>182</v>
      </c>
      <c r="I4" s="11" t="s">
        <v>183</v>
      </c>
      <c r="J4" s="11" t="s">
        <v>184</v>
      </c>
      <c r="K4" s="11" t="s">
        <v>2285</v>
      </c>
      <c r="L4" s="11" t="s">
        <v>2258</v>
      </c>
      <c r="M4" s="11" t="s">
        <v>2243</v>
      </c>
      <c r="N4" s="11" t="s">
        <v>192</v>
      </c>
      <c r="O4" s="11" t="s">
        <v>201</v>
      </c>
      <c r="P4" s="11" t="s">
        <v>202</v>
      </c>
      <c r="Q4" s="11" t="s">
        <v>203</v>
      </c>
      <c r="R4" s="11" t="s">
        <v>204</v>
      </c>
      <c r="S4" s="11" t="s">
        <v>73</v>
      </c>
      <c r="U4" s="11" t="s">
        <v>205</v>
      </c>
      <c r="V4" s="11" t="s">
        <v>206</v>
      </c>
      <c r="Y4" s="15"/>
    </row>
    <row r="5" spans="1:27" x14ac:dyDescent="0.2">
      <c r="A5" s="19" t="s">
        <v>207</v>
      </c>
      <c r="B5" s="5">
        <v>38950</v>
      </c>
      <c r="C5" s="19" t="s">
        <v>181</v>
      </c>
      <c r="D5" s="19" t="s">
        <v>1445</v>
      </c>
      <c r="E5" s="19" t="s">
        <v>794</v>
      </c>
      <c r="F5" s="35" t="s">
        <v>2283</v>
      </c>
      <c r="G5" s="19">
        <v>1219</v>
      </c>
      <c r="H5" s="19" t="s">
        <v>182</v>
      </c>
      <c r="I5" s="19" t="s">
        <v>183</v>
      </c>
      <c r="J5" s="19" t="s">
        <v>184</v>
      </c>
      <c r="K5" s="19" t="s">
        <v>208</v>
      </c>
      <c r="L5" s="19" t="s">
        <v>2258</v>
      </c>
      <c r="M5" s="19" t="s">
        <v>2243</v>
      </c>
      <c r="N5" s="19" t="s">
        <v>192</v>
      </c>
      <c r="O5" s="19" t="s">
        <v>209</v>
      </c>
      <c r="P5" s="19" t="s">
        <v>210</v>
      </c>
      <c r="Q5" s="19" t="s">
        <v>211</v>
      </c>
      <c r="R5" s="19" t="s">
        <v>212</v>
      </c>
      <c r="S5" s="19" t="s">
        <v>213</v>
      </c>
      <c r="U5" s="38" t="s">
        <v>214</v>
      </c>
      <c r="V5" s="19" t="s">
        <v>215</v>
      </c>
      <c r="Y5" s="12"/>
    </row>
    <row r="6" spans="1:27" x14ac:dyDescent="0.2">
      <c r="A6" s="4" t="s">
        <v>216</v>
      </c>
      <c r="B6" s="5">
        <v>38955</v>
      </c>
      <c r="C6" s="4" t="s">
        <v>181</v>
      </c>
      <c r="D6" s="19" t="s">
        <v>1445</v>
      </c>
      <c r="E6" s="4" t="s">
        <v>795</v>
      </c>
      <c r="F6" s="6" t="s">
        <v>796</v>
      </c>
      <c r="G6" s="19">
        <v>1325</v>
      </c>
      <c r="H6" s="4" t="s">
        <v>182</v>
      </c>
      <c r="I6" s="4" t="s">
        <v>183</v>
      </c>
      <c r="J6" s="4" t="s">
        <v>219</v>
      </c>
      <c r="K6" s="4" t="s">
        <v>220</v>
      </c>
      <c r="L6" s="4" t="s">
        <v>221</v>
      </c>
      <c r="M6" s="4" t="s">
        <v>222</v>
      </c>
      <c r="N6" s="4" t="s">
        <v>223</v>
      </c>
      <c r="O6" s="4" t="s">
        <v>224</v>
      </c>
      <c r="P6" s="4" t="s">
        <v>225</v>
      </c>
      <c r="Q6" s="4" t="s">
        <v>226</v>
      </c>
      <c r="R6" s="7" t="s">
        <v>2276</v>
      </c>
      <c r="S6" s="4" t="s">
        <v>227</v>
      </c>
      <c r="U6" s="19" t="s">
        <v>228</v>
      </c>
      <c r="V6" s="4" t="s">
        <v>277</v>
      </c>
      <c r="Y6" s="12"/>
    </row>
    <row r="7" spans="1:27" s="8" customFormat="1" x14ac:dyDescent="0.2">
      <c r="A7" s="8" t="s">
        <v>2475</v>
      </c>
      <c r="B7" s="16">
        <v>38959</v>
      </c>
      <c r="C7" s="8" t="s">
        <v>181</v>
      </c>
      <c r="D7" s="19" t="s">
        <v>1434</v>
      </c>
      <c r="E7" s="8" t="s">
        <v>91</v>
      </c>
      <c r="F7" s="9" t="s">
        <v>2307</v>
      </c>
      <c r="G7" s="11">
        <v>2593</v>
      </c>
      <c r="H7" s="8" t="s">
        <v>182</v>
      </c>
      <c r="I7" s="10" t="s">
        <v>278</v>
      </c>
      <c r="J7" s="8" t="s">
        <v>184</v>
      </c>
      <c r="K7" s="8" t="s">
        <v>2285</v>
      </c>
      <c r="L7" s="8" t="s">
        <v>2258</v>
      </c>
      <c r="M7" s="8" t="s">
        <v>279</v>
      </c>
      <c r="N7" s="10" t="s">
        <v>280</v>
      </c>
      <c r="O7" s="10" t="s">
        <v>281</v>
      </c>
      <c r="P7" s="8" t="s">
        <v>282</v>
      </c>
      <c r="Q7" s="8" t="s">
        <v>283</v>
      </c>
      <c r="R7" s="8" t="s">
        <v>284</v>
      </c>
      <c r="S7" s="8" t="s">
        <v>285</v>
      </c>
      <c r="U7" s="11" t="s">
        <v>286</v>
      </c>
      <c r="V7" s="8" t="s">
        <v>287</v>
      </c>
      <c r="Y7" s="15"/>
    </row>
    <row r="8" spans="1:27" s="8" customFormat="1" x14ac:dyDescent="0.2">
      <c r="A8" s="15" t="s">
        <v>288</v>
      </c>
      <c r="B8" s="16">
        <v>38966</v>
      </c>
      <c r="C8" s="8" t="s">
        <v>181</v>
      </c>
      <c r="D8" s="19" t="s">
        <v>1434</v>
      </c>
      <c r="E8" s="8" t="s">
        <v>289</v>
      </c>
      <c r="F8" s="9" t="s">
        <v>2307</v>
      </c>
      <c r="G8" s="11">
        <v>2051</v>
      </c>
      <c r="H8" s="8" t="s">
        <v>182</v>
      </c>
      <c r="I8" s="8" t="s">
        <v>183</v>
      </c>
      <c r="J8" s="8" t="s">
        <v>184</v>
      </c>
      <c r="K8" s="8" t="s">
        <v>2285</v>
      </c>
      <c r="L8" s="8" t="s">
        <v>2258</v>
      </c>
      <c r="M8" s="8" t="s">
        <v>2243</v>
      </c>
      <c r="N8" s="8" t="s">
        <v>290</v>
      </c>
      <c r="O8" s="8" t="s">
        <v>291</v>
      </c>
      <c r="P8" s="8" t="s">
        <v>292</v>
      </c>
      <c r="Q8" s="8" t="s">
        <v>293</v>
      </c>
      <c r="R8" s="8" t="s">
        <v>294</v>
      </c>
      <c r="S8" s="8" t="s">
        <v>295</v>
      </c>
      <c r="U8" s="11" t="s">
        <v>296</v>
      </c>
      <c r="V8" s="8" t="s">
        <v>331</v>
      </c>
      <c r="Y8" s="15"/>
    </row>
    <row r="9" spans="1:27" x14ac:dyDescent="0.2">
      <c r="A9" s="12" t="s">
        <v>332</v>
      </c>
      <c r="B9" s="5">
        <v>38969</v>
      </c>
      <c r="C9" s="4" t="s">
        <v>181</v>
      </c>
      <c r="D9" s="19" t="s">
        <v>1445</v>
      </c>
      <c r="E9" s="4" t="s">
        <v>2770</v>
      </c>
      <c r="F9" s="6" t="s">
        <v>2411</v>
      </c>
      <c r="G9" s="19">
        <v>1643</v>
      </c>
      <c r="H9" s="7" t="s">
        <v>182</v>
      </c>
      <c r="I9" s="4" t="s">
        <v>183</v>
      </c>
      <c r="J9" s="4" t="s">
        <v>184</v>
      </c>
      <c r="K9" s="4" t="s">
        <v>2285</v>
      </c>
      <c r="L9" s="4" t="s">
        <v>2258</v>
      </c>
      <c r="M9" s="4" t="s">
        <v>2243</v>
      </c>
      <c r="N9" s="4" t="s">
        <v>333</v>
      </c>
      <c r="O9" s="4" t="s">
        <v>334</v>
      </c>
      <c r="P9" s="4" t="s">
        <v>202</v>
      </c>
      <c r="Q9" s="4" t="s">
        <v>335</v>
      </c>
      <c r="R9" s="4" t="s">
        <v>336</v>
      </c>
      <c r="S9" s="4" t="s">
        <v>337</v>
      </c>
      <c r="U9" s="19" t="s">
        <v>338</v>
      </c>
      <c r="V9" s="4" t="s">
        <v>339</v>
      </c>
      <c r="Y9" s="12"/>
    </row>
    <row r="10" spans="1:27" s="8" customFormat="1" x14ac:dyDescent="0.2">
      <c r="A10" s="8" t="s">
        <v>340</v>
      </c>
      <c r="B10" s="16">
        <v>38973</v>
      </c>
      <c r="C10" s="8" t="s">
        <v>181</v>
      </c>
      <c r="D10" s="19" t="s">
        <v>1434</v>
      </c>
      <c r="E10" s="8" t="s">
        <v>2269</v>
      </c>
      <c r="F10" s="9" t="s">
        <v>2759</v>
      </c>
      <c r="G10" s="11">
        <v>1566</v>
      </c>
      <c r="H10" s="8" t="s">
        <v>182</v>
      </c>
      <c r="I10" s="8" t="s">
        <v>278</v>
      </c>
      <c r="J10" s="8" t="s">
        <v>184</v>
      </c>
      <c r="K10" s="8" t="s">
        <v>341</v>
      </c>
      <c r="L10" s="8" t="s">
        <v>2760</v>
      </c>
      <c r="M10" s="8" t="s">
        <v>2243</v>
      </c>
      <c r="N10" s="8" t="s">
        <v>342</v>
      </c>
      <c r="O10" s="8" t="s">
        <v>343</v>
      </c>
      <c r="P10" s="8" t="s">
        <v>344</v>
      </c>
      <c r="Q10" s="8" t="s">
        <v>2425</v>
      </c>
      <c r="R10" s="8" t="s">
        <v>2326</v>
      </c>
      <c r="S10" s="10" t="s">
        <v>345</v>
      </c>
      <c r="U10" s="11" t="s">
        <v>346</v>
      </c>
      <c r="V10" s="8" t="s">
        <v>347</v>
      </c>
      <c r="Y10" s="15"/>
      <c r="AA10" s="8" t="s">
        <v>348</v>
      </c>
    </row>
    <row r="11" spans="1:27" x14ac:dyDescent="0.2">
      <c r="A11" s="8" t="s">
        <v>349</v>
      </c>
      <c r="B11" s="16">
        <v>38976</v>
      </c>
      <c r="C11" s="8" t="s">
        <v>181</v>
      </c>
      <c r="D11" s="19" t="s">
        <v>1434</v>
      </c>
      <c r="E11" s="8" t="s">
        <v>2306</v>
      </c>
      <c r="F11" s="9" t="s">
        <v>2307</v>
      </c>
      <c r="G11" s="39">
        <v>3381</v>
      </c>
      <c r="H11" s="8" t="s">
        <v>182</v>
      </c>
      <c r="I11" s="8" t="s">
        <v>183</v>
      </c>
      <c r="J11" s="8" t="s">
        <v>184</v>
      </c>
      <c r="K11" s="8" t="s">
        <v>350</v>
      </c>
      <c r="L11" s="8" t="s">
        <v>2258</v>
      </c>
      <c r="M11" s="8" t="s">
        <v>2243</v>
      </c>
      <c r="N11" s="8" t="s">
        <v>351</v>
      </c>
      <c r="O11" s="8" t="s">
        <v>352</v>
      </c>
      <c r="P11" s="8" t="s">
        <v>353</v>
      </c>
      <c r="Q11" s="10" t="s">
        <v>2425</v>
      </c>
      <c r="R11" s="10" t="s">
        <v>354</v>
      </c>
      <c r="S11" s="8" t="s">
        <v>355</v>
      </c>
      <c r="U11" s="11" t="s">
        <v>356</v>
      </c>
      <c r="V11" s="8" t="s">
        <v>357</v>
      </c>
      <c r="W11" s="8"/>
      <c r="X11" s="8"/>
      <c r="Y11" s="12"/>
      <c r="AA11" s="8"/>
    </row>
    <row r="12" spans="1:27" x14ac:dyDescent="0.2">
      <c r="A12" s="4" t="s">
        <v>608</v>
      </c>
      <c r="B12" s="5">
        <v>38978</v>
      </c>
      <c r="C12" s="4" t="s">
        <v>181</v>
      </c>
      <c r="D12" s="19" t="s">
        <v>1445</v>
      </c>
      <c r="E12" s="4" t="s">
        <v>2502</v>
      </c>
      <c r="F12" s="6" t="s">
        <v>2411</v>
      </c>
      <c r="G12" s="18">
        <v>1683</v>
      </c>
      <c r="H12" s="4" t="s">
        <v>182</v>
      </c>
      <c r="I12" s="4" t="s">
        <v>359</v>
      </c>
      <c r="J12" s="4" t="s">
        <v>184</v>
      </c>
      <c r="K12" s="4" t="s">
        <v>2285</v>
      </c>
      <c r="L12" s="4" t="s">
        <v>2258</v>
      </c>
      <c r="M12" s="4" t="s">
        <v>2243</v>
      </c>
      <c r="N12" s="4" t="s">
        <v>2722</v>
      </c>
      <c r="O12" s="4" t="s">
        <v>360</v>
      </c>
      <c r="P12" s="7" t="s">
        <v>361</v>
      </c>
      <c r="Q12" s="13" t="s">
        <v>362</v>
      </c>
      <c r="R12" s="7" t="s">
        <v>2276</v>
      </c>
      <c r="S12" s="4" t="s">
        <v>363</v>
      </c>
      <c r="U12" s="19" t="s">
        <v>364</v>
      </c>
      <c r="V12" s="4" t="s">
        <v>365</v>
      </c>
      <c r="Y12" s="12"/>
      <c r="AA12" s="4" t="s">
        <v>366</v>
      </c>
    </row>
    <row r="13" spans="1:27" s="12" customFormat="1" x14ac:dyDescent="0.2">
      <c r="A13" s="4" t="s">
        <v>367</v>
      </c>
      <c r="B13" s="5">
        <v>38983</v>
      </c>
      <c r="C13" s="4" t="s">
        <v>368</v>
      </c>
      <c r="D13" s="19" t="s">
        <v>1445</v>
      </c>
      <c r="E13" s="4" t="s">
        <v>2502</v>
      </c>
      <c r="F13" s="6" t="s">
        <v>2411</v>
      </c>
      <c r="G13" s="18">
        <v>1251</v>
      </c>
      <c r="H13" s="4" t="s">
        <v>182</v>
      </c>
      <c r="I13" s="4" t="s">
        <v>183</v>
      </c>
      <c r="J13" s="4" t="s">
        <v>184</v>
      </c>
      <c r="K13" s="4" t="s">
        <v>369</v>
      </c>
      <c r="L13" s="4" t="s">
        <v>341</v>
      </c>
      <c r="M13" s="4" t="s">
        <v>2243</v>
      </c>
      <c r="N13" s="4" t="s">
        <v>370</v>
      </c>
      <c r="O13" s="4" t="s">
        <v>371</v>
      </c>
      <c r="P13" s="4" t="s">
        <v>372</v>
      </c>
      <c r="Q13" s="4" t="s">
        <v>373</v>
      </c>
      <c r="R13" s="4" t="s">
        <v>374</v>
      </c>
      <c r="S13" s="4" t="s">
        <v>278</v>
      </c>
      <c r="U13" s="19" t="s">
        <v>375</v>
      </c>
      <c r="V13" s="4" t="s">
        <v>376</v>
      </c>
      <c r="W13" s="4" t="s">
        <v>377</v>
      </c>
      <c r="X13" s="4" t="s">
        <v>378</v>
      </c>
      <c r="AA13" s="4"/>
    </row>
    <row r="14" spans="1:27" s="8" customFormat="1" x14ac:dyDescent="0.2">
      <c r="A14" s="8" t="s">
        <v>379</v>
      </c>
      <c r="B14" s="16">
        <v>38990</v>
      </c>
      <c r="C14" s="8" t="s">
        <v>181</v>
      </c>
      <c r="D14" s="19" t="s">
        <v>1434</v>
      </c>
      <c r="E14" s="8" t="s">
        <v>289</v>
      </c>
      <c r="F14" s="9" t="s">
        <v>2283</v>
      </c>
      <c r="G14" s="39">
        <v>3268</v>
      </c>
      <c r="H14" s="8" t="s">
        <v>182</v>
      </c>
      <c r="I14" s="8" t="s">
        <v>183</v>
      </c>
      <c r="J14" s="8" t="s">
        <v>184</v>
      </c>
      <c r="K14" s="8" t="s">
        <v>2285</v>
      </c>
      <c r="L14" s="10" t="s">
        <v>2258</v>
      </c>
      <c r="M14" s="8" t="s">
        <v>380</v>
      </c>
      <c r="N14" s="8" t="s">
        <v>333</v>
      </c>
      <c r="O14" s="10" t="s">
        <v>381</v>
      </c>
      <c r="P14" s="8" t="s">
        <v>382</v>
      </c>
      <c r="Q14" s="8" t="s">
        <v>121</v>
      </c>
      <c r="R14" s="10" t="s">
        <v>2276</v>
      </c>
      <c r="S14" s="8" t="s">
        <v>383</v>
      </c>
      <c r="U14" s="11" t="s">
        <v>384</v>
      </c>
      <c r="V14" s="8" t="s">
        <v>385</v>
      </c>
      <c r="Y14" s="15"/>
    </row>
    <row r="15" spans="1:27" s="8" customFormat="1" x14ac:dyDescent="0.2">
      <c r="A15" s="4" t="s">
        <v>386</v>
      </c>
      <c r="B15" s="5">
        <v>38993</v>
      </c>
      <c r="C15" s="4" t="s">
        <v>181</v>
      </c>
      <c r="D15" s="19" t="s">
        <v>1445</v>
      </c>
      <c r="E15" s="4" t="s">
        <v>2402</v>
      </c>
      <c r="F15" s="6" t="s">
        <v>2283</v>
      </c>
      <c r="G15" s="18">
        <v>4058</v>
      </c>
      <c r="H15" s="4" t="s">
        <v>182</v>
      </c>
      <c r="I15" s="4" t="s">
        <v>183</v>
      </c>
      <c r="J15" s="7" t="s">
        <v>184</v>
      </c>
      <c r="K15" s="4" t="s">
        <v>2285</v>
      </c>
      <c r="L15" s="7" t="s">
        <v>2258</v>
      </c>
      <c r="M15" s="4" t="s">
        <v>387</v>
      </c>
      <c r="N15" s="4" t="s">
        <v>388</v>
      </c>
      <c r="O15" s="4" t="s">
        <v>2425</v>
      </c>
      <c r="P15" s="4" t="s">
        <v>202</v>
      </c>
      <c r="Q15" s="4" t="s">
        <v>389</v>
      </c>
      <c r="R15" s="4" t="s">
        <v>390</v>
      </c>
      <c r="S15" s="4" t="s">
        <v>391</v>
      </c>
      <c r="U15" s="19" t="s">
        <v>392</v>
      </c>
      <c r="V15" s="4" t="s">
        <v>393</v>
      </c>
      <c r="W15" s="4"/>
      <c r="X15" s="4"/>
      <c r="Y15" s="15"/>
      <c r="AA15" s="4"/>
    </row>
    <row r="16" spans="1:27" x14ac:dyDescent="0.2">
      <c r="A16" s="4" t="s">
        <v>2253</v>
      </c>
      <c r="B16" s="5">
        <v>38997</v>
      </c>
      <c r="C16" s="4" t="s">
        <v>368</v>
      </c>
      <c r="D16" s="19" t="s">
        <v>1445</v>
      </c>
      <c r="E16" s="4" t="s">
        <v>2320</v>
      </c>
      <c r="F16" s="6" t="s">
        <v>2283</v>
      </c>
      <c r="G16" s="18">
        <v>1371</v>
      </c>
      <c r="H16" s="4" t="s">
        <v>182</v>
      </c>
      <c r="I16" s="4" t="s">
        <v>394</v>
      </c>
      <c r="J16" s="7" t="s">
        <v>184</v>
      </c>
      <c r="K16" s="7" t="s">
        <v>2285</v>
      </c>
      <c r="L16" s="7" t="s">
        <v>2258</v>
      </c>
      <c r="M16" s="4" t="s">
        <v>2243</v>
      </c>
      <c r="N16" s="4" t="s">
        <v>192</v>
      </c>
      <c r="O16" s="4" t="s">
        <v>395</v>
      </c>
      <c r="P16" s="4" t="s">
        <v>396</v>
      </c>
      <c r="Q16" s="7" t="s">
        <v>397</v>
      </c>
      <c r="R16" s="4" t="s">
        <v>398</v>
      </c>
      <c r="S16" s="4" t="s">
        <v>399</v>
      </c>
      <c r="U16" s="19" t="s">
        <v>400</v>
      </c>
      <c r="V16" s="4" t="s">
        <v>341</v>
      </c>
      <c r="W16" s="4" t="s">
        <v>401</v>
      </c>
      <c r="X16" s="4" t="s">
        <v>402</v>
      </c>
      <c r="Y16" s="12"/>
    </row>
    <row r="17" spans="1:27" x14ac:dyDescent="0.2">
      <c r="A17" s="8" t="s">
        <v>180</v>
      </c>
      <c r="B17" s="16">
        <v>39001</v>
      </c>
      <c r="C17" s="8" t="s">
        <v>181</v>
      </c>
      <c r="D17" s="19" t="s">
        <v>1434</v>
      </c>
      <c r="E17" s="8" t="s">
        <v>289</v>
      </c>
      <c r="F17" s="9" t="s">
        <v>2270</v>
      </c>
      <c r="G17" s="39">
        <v>1851</v>
      </c>
      <c r="H17" s="8" t="s">
        <v>182</v>
      </c>
      <c r="I17" s="8" t="s">
        <v>183</v>
      </c>
      <c r="J17" s="8" t="s">
        <v>403</v>
      </c>
      <c r="K17" s="8" t="s">
        <v>404</v>
      </c>
      <c r="L17" s="8" t="s">
        <v>405</v>
      </c>
      <c r="M17" s="8" t="s">
        <v>341</v>
      </c>
      <c r="N17" s="8" t="s">
        <v>192</v>
      </c>
      <c r="O17" s="8" t="s">
        <v>406</v>
      </c>
      <c r="P17" s="8" t="s">
        <v>407</v>
      </c>
      <c r="Q17" s="8" t="s">
        <v>2404</v>
      </c>
      <c r="R17" s="8" t="s">
        <v>2276</v>
      </c>
      <c r="S17" s="8" t="s">
        <v>408</v>
      </c>
      <c r="U17" s="11" t="s">
        <v>409</v>
      </c>
      <c r="V17" s="8" t="s">
        <v>410</v>
      </c>
      <c r="W17" s="8"/>
      <c r="X17" s="8"/>
      <c r="Y17" s="12"/>
      <c r="AA17" s="8"/>
    </row>
    <row r="18" spans="1:27" s="8" customFormat="1" x14ac:dyDescent="0.2">
      <c r="A18" s="8" t="s">
        <v>411</v>
      </c>
      <c r="B18" s="16">
        <v>39004</v>
      </c>
      <c r="C18" s="8" t="s">
        <v>181</v>
      </c>
      <c r="D18" s="19" t="s">
        <v>1434</v>
      </c>
      <c r="E18" s="8" t="s">
        <v>412</v>
      </c>
      <c r="F18" s="9" t="s">
        <v>218</v>
      </c>
      <c r="G18" s="39">
        <v>2378</v>
      </c>
      <c r="H18" s="8" t="s">
        <v>182</v>
      </c>
      <c r="I18" s="8" t="s">
        <v>183</v>
      </c>
      <c r="J18" s="7" t="s">
        <v>184</v>
      </c>
      <c r="K18" s="8" t="s">
        <v>2285</v>
      </c>
      <c r="L18" s="8" t="s">
        <v>2435</v>
      </c>
      <c r="M18" s="8" t="s">
        <v>413</v>
      </c>
      <c r="N18" s="8" t="s">
        <v>192</v>
      </c>
      <c r="O18" s="8" t="s">
        <v>414</v>
      </c>
      <c r="P18" s="10" t="s">
        <v>415</v>
      </c>
      <c r="Q18" s="8" t="s">
        <v>416</v>
      </c>
      <c r="R18" s="8" t="s">
        <v>417</v>
      </c>
      <c r="S18" s="10" t="s">
        <v>418</v>
      </c>
      <c r="U18" s="11" t="s">
        <v>419</v>
      </c>
      <c r="V18" s="8" t="s">
        <v>420</v>
      </c>
      <c r="Y18" s="15"/>
    </row>
    <row r="19" spans="1:27" s="8" customFormat="1" x14ac:dyDescent="0.2">
      <c r="A19" s="4" t="s">
        <v>421</v>
      </c>
      <c r="B19" s="5">
        <v>39011</v>
      </c>
      <c r="C19" s="4" t="s">
        <v>181</v>
      </c>
      <c r="D19" s="19" t="s">
        <v>1445</v>
      </c>
      <c r="E19" s="4" t="s">
        <v>108</v>
      </c>
      <c r="F19" s="6" t="s">
        <v>2370</v>
      </c>
      <c r="G19" s="18">
        <v>1833</v>
      </c>
      <c r="H19" s="4" t="s">
        <v>422</v>
      </c>
      <c r="I19" s="7" t="s">
        <v>183</v>
      </c>
      <c r="J19" s="4" t="s">
        <v>184</v>
      </c>
      <c r="K19" s="4" t="s">
        <v>423</v>
      </c>
      <c r="L19" s="4" t="s">
        <v>2435</v>
      </c>
      <c r="M19" s="4" t="s">
        <v>2243</v>
      </c>
      <c r="N19" s="4" t="s">
        <v>424</v>
      </c>
      <c r="O19" s="4" t="s">
        <v>425</v>
      </c>
      <c r="P19" s="4" t="s">
        <v>202</v>
      </c>
      <c r="Q19" s="7" t="s">
        <v>2404</v>
      </c>
      <c r="R19" s="4" t="s">
        <v>2276</v>
      </c>
      <c r="S19" s="4" t="s">
        <v>426</v>
      </c>
      <c r="U19" s="19" t="s">
        <v>427</v>
      </c>
      <c r="V19" s="4" t="s">
        <v>2258</v>
      </c>
      <c r="W19" s="4"/>
      <c r="X19" s="4"/>
      <c r="Y19" s="15"/>
      <c r="AA19" s="4"/>
    </row>
    <row r="20" spans="1:27" x14ac:dyDescent="0.2">
      <c r="A20" s="8" t="s">
        <v>207</v>
      </c>
      <c r="B20" s="16">
        <v>39018</v>
      </c>
      <c r="C20" s="8" t="s">
        <v>181</v>
      </c>
      <c r="D20" s="19" t="s">
        <v>1434</v>
      </c>
      <c r="E20" s="8" t="s">
        <v>412</v>
      </c>
      <c r="F20" s="9" t="s">
        <v>2270</v>
      </c>
      <c r="G20" s="39">
        <v>3257</v>
      </c>
      <c r="H20" s="8" t="s">
        <v>182</v>
      </c>
      <c r="I20" s="8" t="s">
        <v>428</v>
      </c>
      <c r="J20" s="8" t="s">
        <v>184</v>
      </c>
      <c r="K20" s="8" t="s">
        <v>429</v>
      </c>
      <c r="L20" s="8" t="s">
        <v>430</v>
      </c>
      <c r="M20" s="8" t="s">
        <v>431</v>
      </c>
      <c r="N20" s="8" t="s">
        <v>432</v>
      </c>
      <c r="O20" s="8" t="s">
        <v>433</v>
      </c>
      <c r="P20" s="8" t="s">
        <v>202</v>
      </c>
      <c r="Q20" s="10" t="s">
        <v>434</v>
      </c>
      <c r="R20" s="10" t="s">
        <v>435</v>
      </c>
      <c r="S20" s="8" t="s">
        <v>2435</v>
      </c>
      <c r="U20" s="11" t="s">
        <v>436</v>
      </c>
      <c r="V20" s="8" t="s">
        <v>437</v>
      </c>
      <c r="W20" s="8"/>
      <c r="X20" s="8"/>
      <c r="Y20" s="12"/>
      <c r="AA20" s="8"/>
    </row>
    <row r="21" spans="1:27" x14ac:dyDescent="0.2">
      <c r="A21" s="4" t="s">
        <v>438</v>
      </c>
      <c r="B21" s="5">
        <v>39025</v>
      </c>
      <c r="C21" s="4" t="s">
        <v>181</v>
      </c>
      <c r="D21" s="19" t="s">
        <v>1445</v>
      </c>
      <c r="E21" s="4" t="s">
        <v>127</v>
      </c>
      <c r="F21" s="6" t="s">
        <v>2411</v>
      </c>
      <c r="G21" s="18">
        <v>3151</v>
      </c>
      <c r="H21" s="4" t="s">
        <v>182</v>
      </c>
      <c r="I21" s="4" t="s">
        <v>183</v>
      </c>
      <c r="J21" s="4" t="s">
        <v>184</v>
      </c>
      <c r="K21" s="4" t="s">
        <v>2285</v>
      </c>
      <c r="L21" s="7" t="s">
        <v>2258</v>
      </c>
      <c r="M21" s="4" t="s">
        <v>439</v>
      </c>
      <c r="N21" s="7" t="s">
        <v>192</v>
      </c>
      <c r="O21" s="7" t="s">
        <v>2286</v>
      </c>
      <c r="P21" s="4" t="s">
        <v>440</v>
      </c>
      <c r="Q21" s="4" t="s">
        <v>351</v>
      </c>
      <c r="R21" s="4" t="s">
        <v>441</v>
      </c>
      <c r="S21" s="4" t="s">
        <v>442</v>
      </c>
      <c r="U21" s="40" t="s">
        <v>443</v>
      </c>
      <c r="V21" s="4" t="s">
        <v>444</v>
      </c>
      <c r="Y21" s="12"/>
    </row>
    <row r="22" spans="1:27" s="8" customFormat="1" x14ac:dyDescent="0.2">
      <c r="A22" s="4" t="s">
        <v>200</v>
      </c>
      <c r="B22" s="5">
        <v>39032</v>
      </c>
      <c r="C22" s="4" t="s">
        <v>2368</v>
      </c>
      <c r="D22" s="19" t="s">
        <v>1445</v>
      </c>
      <c r="E22" s="4" t="s">
        <v>2320</v>
      </c>
      <c r="F22" s="6" t="s">
        <v>2283</v>
      </c>
      <c r="G22" s="18">
        <v>1240</v>
      </c>
      <c r="H22" s="4" t="s">
        <v>182</v>
      </c>
      <c r="I22" s="4" t="s">
        <v>183</v>
      </c>
      <c r="J22" s="4" t="s">
        <v>445</v>
      </c>
      <c r="K22" s="4" t="s">
        <v>446</v>
      </c>
      <c r="L22" s="4" t="s">
        <v>447</v>
      </c>
      <c r="M22" s="4" t="s">
        <v>2435</v>
      </c>
      <c r="N22" s="4" t="s">
        <v>448</v>
      </c>
      <c r="O22" s="4" t="s">
        <v>2286</v>
      </c>
      <c r="P22" s="4" t="s">
        <v>449</v>
      </c>
      <c r="Q22" s="4" t="s">
        <v>450</v>
      </c>
      <c r="R22" s="4" t="s">
        <v>451</v>
      </c>
      <c r="S22" s="4" t="s">
        <v>452</v>
      </c>
      <c r="U22" s="19" t="s">
        <v>453</v>
      </c>
      <c r="V22" s="4" t="s">
        <v>454</v>
      </c>
      <c r="W22" s="4"/>
      <c r="X22" s="4"/>
      <c r="Y22" s="15"/>
      <c r="AA22" s="4"/>
    </row>
    <row r="23" spans="1:27" x14ac:dyDescent="0.2">
      <c r="A23" s="4" t="s">
        <v>386</v>
      </c>
      <c r="B23" s="5">
        <v>39039</v>
      </c>
      <c r="C23" s="4" t="s">
        <v>368</v>
      </c>
      <c r="D23" s="19" t="s">
        <v>1445</v>
      </c>
      <c r="E23" s="4" t="s">
        <v>108</v>
      </c>
      <c r="F23" s="6" t="s">
        <v>2433</v>
      </c>
      <c r="G23" s="18">
        <v>2799</v>
      </c>
      <c r="H23" s="4" t="s">
        <v>182</v>
      </c>
      <c r="I23" s="7" t="s">
        <v>183</v>
      </c>
      <c r="J23" s="4" t="s">
        <v>184</v>
      </c>
      <c r="K23" s="4" t="s">
        <v>2285</v>
      </c>
      <c r="L23" s="7" t="s">
        <v>455</v>
      </c>
      <c r="M23" s="4" t="s">
        <v>2243</v>
      </c>
      <c r="N23" s="4" t="s">
        <v>456</v>
      </c>
      <c r="O23" s="4" t="s">
        <v>457</v>
      </c>
      <c r="P23" s="7" t="s">
        <v>458</v>
      </c>
      <c r="Q23" s="4" t="s">
        <v>459</v>
      </c>
      <c r="R23" s="4" t="s">
        <v>451</v>
      </c>
      <c r="S23" s="4" t="s">
        <v>460</v>
      </c>
      <c r="U23" s="19" t="s">
        <v>461</v>
      </c>
      <c r="V23" s="4" t="s">
        <v>278</v>
      </c>
      <c r="W23" s="4" t="s">
        <v>462</v>
      </c>
      <c r="X23" s="4" t="s">
        <v>463</v>
      </c>
      <c r="Y23" s="12"/>
    </row>
    <row r="24" spans="1:27" s="8" customFormat="1" x14ac:dyDescent="0.2">
      <c r="A24" s="8" t="s">
        <v>464</v>
      </c>
      <c r="B24" s="16">
        <v>39046</v>
      </c>
      <c r="C24" s="8" t="s">
        <v>181</v>
      </c>
      <c r="D24" s="19" t="s">
        <v>1434</v>
      </c>
      <c r="E24" s="8" t="s">
        <v>217</v>
      </c>
      <c r="F24" s="9" t="s">
        <v>2307</v>
      </c>
      <c r="G24" s="39">
        <v>3020</v>
      </c>
      <c r="H24" s="8" t="s">
        <v>182</v>
      </c>
      <c r="I24" s="8" t="s">
        <v>465</v>
      </c>
      <c r="J24" s="8" t="s">
        <v>2241</v>
      </c>
      <c r="K24" s="8" t="s">
        <v>2425</v>
      </c>
      <c r="L24" s="8" t="s">
        <v>2435</v>
      </c>
      <c r="M24" s="8" t="s">
        <v>341</v>
      </c>
      <c r="N24" s="8" t="s">
        <v>466</v>
      </c>
      <c r="O24" s="8" t="s">
        <v>467</v>
      </c>
      <c r="P24" s="8" t="s">
        <v>478</v>
      </c>
      <c r="Q24" s="8" t="s">
        <v>479</v>
      </c>
      <c r="R24" s="8" t="s">
        <v>480</v>
      </c>
      <c r="S24" s="8" t="s">
        <v>481</v>
      </c>
      <c r="U24" s="11" t="s">
        <v>482</v>
      </c>
      <c r="V24" s="8" t="s">
        <v>483</v>
      </c>
      <c r="Y24" s="15"/>
    </row>
    <row r="25" spans="1:27" x14ac:dyDescent="0.2">
      <c r="A25" s="8" t="s">
        <v>484</v>
      </c>
      <c r="B25" s="16">
        <v>39050</v>
      </c>
      <c r="C25" s="8" t="s">
        <v>181</v>
      </c>
      <c r="D25" s="19" t="s">
        <v>1434</v>
      </c>
      <c r="E25" s="8" t="s">
        <v>485</v>
      </c>
      <c r="F25" s="9" t="s">
        <v>2321</v>
      </c>
      <c r="G25" s="39">
        <v>1723</v>
      </c>
      <c r="H25" s="8" t="s">
        <v>182</v>
      </c>
      <c r="I25" s="8" t="s">
        <v>183</v>
      </c>
      <c r="J25" s="8" t="s">
        <v>184</v>
      </c>
      <c r="K25" s="8" t="s">
        <v>2285</v>
      </c>
      <c r="L25" s="8" t="s">
        <v>486</v>
      </c>
      <c r="M25" s="8" t="s">
        <v>2243</v>
      </c>
      <c r="N25" s="8" t="s">
        <v>487</v>
      </c>
      <c r="O25" s="8" t="s">
        <v>2286</v>
      </c>
      <c r="P25" s="8" t="s">
        <v>202</v>
      </c>
      <c r="Q25" s="8" t="s">
        <v>488</v>
      </c>
      <c r="R25" s="8" t="s">
        <v>2276</v>
      </c>
      <c r="S25" s="8" t="s">
        <v>489</v>
      </c>
      <c r="U25" s="11" t="s">
        <v>490</v>
      </c>
      <c r="V25" s="8" t="s">
        <v>491</v>
      </c>
      <c r="W25" s="8"/>
      <c r="X25" s="8"/>
      <c r="Y25" s="12"/>
      <c r="AA25" s="8"/>
    </row>
    <row r="26" spans="1:27" s="8" customFormat="1" x14ac:dyDescent="0.2">
      <c r="A26" s="4" t="s">
        <v>288</v>
      </c>
      <c r="B26" s="5">
        <v>39054</v>
      </c>
      <c r="C26" s="4" t="s">
        <v>181</v>
      </c>
      <c r="D26" s="19" t="s">
        <v>1445</v>
      </c>
      <c r="E26" s="4" t="s">
        <v>2477</v>
      </c>
      <c r="F26" s="6" t="s">
        <v>2411</v>
      </c>
      <c r="G26" s="18">
        <v>1106</v>
      </c>
      <c r="H26" s="4" t="s">
        <v>182</v>
      </c>
      <c r="I26" s="4" t="s">
        <v>2241</v>
      </c>
      <c r="J26" s="4" t="s">
        <v>184</v>
      </c>
      <c r="K26" s="4" t="s">
        <v>492</v>
      </c>
      <c r="L26" s="4" t="s">
        <v>2258</v>
      </c>
      <c r="M26" s="4" t="s">
        <v>2243</v>
      </c>
      <c r="N26" s="4" t="s">
        <v>493</v>
      </c>
      <c r="O26" s="4" t="s">
        <v>2286</v>
      </c>
      <c r="P26" s="4" t="s">
        <v>494</v>
      </c>
      <c r="Q26" s="4" t="s">
        <v>495</v>
      </c>
      <c r="R26" s="4" t="s">
        <v>2276</v>
      </c>
      <c r="S26" s="4" t="s">
        <v>496</v>
      </c>
      <c r="U26" s="19" t="s">
        <v>497</v>
      </c>
      <c r="V26" s="4" t="s">
        <v>498</v>
      </c>
      <c r="W26" s="4"/>
      <c r="X26" s="4"/>
      <c r="Y26" s="15"/>
      <c r="AA26" s="4"/>
    </row>
    <row r="27" spans="1:27" x14ac:dyDescent="0.2">
      <c r="A27" s="8" t="s">
        <v>499</v>
      </c>
      <c r="B27" s="16">
        <v>39060</v>
      </c>
      <c r="C27" s="8" t="s">
        <v>368</v>
      </c>
      <c r="D27" s="19" t="s">
        <v>1434</v>
      </c>
      <c r="E27" s="8" t="s">
        <v>500</v>
      </c>
      <c r="F27" s="9" t="s">
        <v>2370</v>
      </c>
      <c r="G27" s="39">
        <v>1858</v>
      </c>
      <c r="H27" s="8" t="s">
        <v>182</v>
      </c>
      <c r="I27" s="8" t="s">
        <v>183</v>
      </c>
      <c r="J27" s="8" t="s">
        <v>184</v>
      </c>
      <c r="K27" s="8" t="s">
        <v>2285</v>
      </c>
      <c r="L27" s="14" t="s">
        <v>501</v>
      </c>
      <c r="M27" s="10" t="s">
        <v>2243</v>
      </c>
      <c r="N27" s="8" t="s">
        <v>502</v>
      </c>
      <c r="O27" s="8" t="s">
        <v>503</v>
      </c>
      <c r="P27" s="10" t="s">
        <v>202</v>
      </c>
      <c r="Q27" s="14" t="s">
        <v>504</v>
      </c>
      <c r="R27" s="10" t="s">
        <v>505</v>
      </c>
      <c r="S27" s="8" t="s">
        <v>506</v>
      </c>
      <c r="U27" s="11" t="s">
        <v>507</v>
      </c>
      <c r="V27" s="8" t="s">
        <v>508</v>
      </c>
      <c r="W27" s="8" t="s">
        <v>462</v>
      </c>
      <c r="X27" s="10" t="s">
        <v>509</v>
      </c>
      <c r="Y27" s="12"/>
      <c r="AA27" s="8"/>
    </row>
    <row r="28" spans="1:27" x14ac:dyDescent="0.2">
      <c r="A28" s="4" t="s">
        <v>2475</v>
      </c>
      <c r="B28" s="5">
        <v>39074</v>
      </c>
      <c r="C28" s="4" t="s">
        <v>181</v>
      </c>
      <c r="D28" s="19" t="s">
        <v>1445</v>
      </c>
      <c r="E28" s="4" t="s">
        <v>2477</v>
      </c>
      <c r="F28" s="6" t="s">
        <v>2370</v>
      </c>
      <c r="G28" s="18">
        <v>1025</v>
      </c>
      <c r="H28" s="7" t="s">
        <v>182</v>
      </c>
      <c r="I28" s="4" t="s">
        <v>510</v>
      </c>
      <c r="J28" s="7" t="s">
        <v>184</v>
      </c>
      <c r="K28" s="4" t="s">
        <v>2285</v>
      </c>
      <c r="L28" s="4" t="s">
        <v>2258</v>
      </c>
      <c r="M28" s="4" t="s">
        <v>2243</v>
      </c>
      <c r="N28" s="4" t="s">
        <v>451</v>
      </c>
      <c r="O28" s="4" t="s">
        <v>2286</v>
      </c>
      <c r="P28" s="4" t="s">
        <v>202</v>
      </c>
      <c r="Q28" s="4" t="s">
        <v>73</v>
      </c>
      <c r="R28" s="4" t="s">
        <v>511</v>
      </c>
      <c r="S28" s="4" t="s">
        <v>192</v>
      </c>
      <c r="U28" s="19" t="s">
        <v>512</v>
      </c>
      <c r="V28" s="4" t="s">
        <v>513</v>
      </c>
      <c r="Y28" s="12"/>
    </row>
    <row r="29" spans="1:27" s="8" customFormat="1" x14ac:dyDescent="0.2">
      <c r="A29" s="8" t="s">
        <v>514</v>
      </c>
      <c r="B29" s="16">
        <v>39077</v>
      </c>
      <c r="C29" s="8" t="s">
        <v>181</v>
      </c>
      <c r="D29" s="19" t="s">
        <v>1434</v>
      </c>
      <c r="E29" s="8" t="s">
        <v>2255</v>
      </c>
      <c r="F29" s="9" t="s">
        <v>2411</v>
      </c>
      <c r="G29" s="39">
        <v>2924</v>
      </c>
      <c r="H29" s="8" t="s">
        <v>182</v>
      </c>
      <c r="I29" s="8" t="s">
        <v>515</v>
      </c>
      <c r="J29" s="8" t="s">
        <v>516</v>
      </c>
      <c r="K29" s="8" t="s">
        <v>2285</v>
      </c>
      <c r="L29" s="8" t="s">
        <v>517</v>
      </c>
      <c r="M29" s="8" t="s">
        <v>2243</v>
      </c>
      <c r="N29" s="8" t="s">
        <v>2404</v>
      </c>
      <c r="O29" s="8" t="s">
        <v>518</v>
      </c>
      <c r="P29" s="8" t="s">
        <v>202</v>
      </c>
      <c r="Q29" s="8" t="s">
        <v>519</v>
      </c>
      <c r="R29" s="8" t="s">
        <v>520</v>
      </c>
      <c r="S29" s="8" t="s">
        <v>521</v>
      </c>
      <c r="U29" s="41" t="s">
        <v>522</v>
      </c>
      <c r="V29" s="8" t="s">
        <v>523</v>
      </c>
      <c r="Y29" s="15"/>
    </row>
    <row r="30" spans="1:27" s="8" customFormat="1" x14ac:dyDescent="0.2">
      <c r="A30" s="42" t="s">
        <v>421</v>
      </c>
      <c r="B30" s="16">
        <v>39081</v>
      </c>
      <c r="C30" s="8" t="s">
        <v>181</v>
      </c>
      <c r="D30" s="19" t="s">
        <v>1434</v>
      </c>
      <c r="E30" s="8" t="s">
        <v>524</v>
      </c>
      <c r="F30" s="9" t="s">
        <v>525</v>
      </c>
      <c r="G30" s="39">
        <v>2368</v>
      </c>
      <c r="H30" s="8" t="s">
        <v>182</v>
      </c>
      <c r="I30" s="8" t="s">
        <v>526</v>
      </c>
      <c r="J30" s="8" t="s">
        <v>507</v>
      </c>
      <c r="K30" s="8" t="s">
        <v>527</v>
      </c>
      <c r="L30" s="8" t="s">
        <v>528</v>
      </c>
      <c r="M30" s="8" t="s">
        <v>2243</v>
      </c>
      <c r="N30" s="8" t="s">
        <v>73</v>
      </c>
      <c r="O30" s="8" t="s">
        <v>451</v>
      </c>
      <c r="P30" s="8" t="s">
        <v>529</v>
      </c>
      <c r="Q30" s="8" t="s">
        <v>530</v>
      </c>
      <c r="R30" s="8" t="s">
        <v>2361</v>
      </c>
      <c r="S30" s="8" t="s">
        <v>531</v>
      </c>
      <c r="U30" s="11" t="s">
        <v>532</v>
      </c>
      <c r="V30" s="41" t="s">
        <v>533</v>
      </c>
      <c r="Y30" s="15"/>
    </row>
    <row r="31" spans="1:27" s="12" customFormat="1" x14ac:dyDescent="0.2">
      <c r="A31" s="4" t="s">
        <v>484</v>
      </c>
      <c r="B31" s="5">
        <v>39088</v>
      </c>
      <c r="C31" s="4" t="s">
        <v>181</v>
      </c>
      <c r="D31" s="19" t="s">
        <v>1445</v>
      </c>
      <c r="E31" s="4" t="s">
        <v>2320</v>
      </c>
      <c r="F31" s="6" t="s">
        <v>2321</v>
      </c>
      <c r="G31" s="18">
        <v>1461</v>
      </c>
      <c r="H31" s="4" t="s">
        <v>182</v>
      </c>
      <c r="I31" s="4" t="s">
        <v>526</v>
      </c>
      <c r="J31" s="4" t="s">
        <v>507</v>
      </c>
      <c r="K31" s="4" t="s">
        <v>2285</v>
      </c>
      <c r="L31" s="4" t="s">
        <v>2258</v>
      </c>
      <c r="M31" s="4" t="s">
        <v>2243</v>
      </c>
      <c r="N31" s="4" t="s">
        <v>534</v>
      </c>
      <c r="O31" s="4" t="s">
        <v>577</v>
      </c>
      <c r="P31" s="4" t="s">
        <v>578</v>
      </c>
      <c r="Q31" s="4" t="s">
        <v>579</v>
      </c>
      <c r="R31" s="4" t="s">
        <v>580</v>
      </c>
      <c r="S31" s="4" t="s">
        <v>581</v>
      </c>
      <c r="U31" s="19" t="s">
        <v>582</v>
      </c>
      <c r="V31" s="4" t="s">
        <v>583</v>
      </c>
      <c r="W31" s="4"/>
      <c r="X31" s="4"/>
      <c r="AA31" s="4"/>
    </row>
    <row r="32" spans="1:27" s="8" customFormat="1" x14ac:dyDescent="0.2">
      <c r="A32" s="4" t="s">
        <v>2400</v>
      </c>
      <c r="B32" s="5">
        <v>39109</v>
      </c>
      <c r="C32" s="4" t="s">
        <v>2368</v>
      </c>
      <c r="D32" s="19" t="s">
        <v>1445</v>
      </c>
      <c r="E32" s="4" t="s">
        <v>2296</v>
      </c>
      <c r="F32" s="6" t="s">
        <v>2411</v>
      </c>
      <c r="G32" s="18">
        <v>1470</v>
      </c>
      <c r="H32" s="4" t="s">
        <v>182</v>
      </c>
      <c r="I32" s="4" t="s">
        <v>526</v>
      </c>
      <c r="J32" s="4" t="s">
        <v>507</v>
      </c>
      <c r="K32" s="4" t="s">
        <v>2285</v>
      </c>
      <c r="L32" s="4" t="s">
        <v>2258</v>
      </c>
      <c r="M32" s="4" t="s">
        <v>584</v>
      </c>
      <c r="N32" s="4" t="s">
        <v>585</v>
      </c>
      <c r="O32" s="4" t="s">
        <v>586</v>
      </c>
      <c r="P32" s="4" t="s">
        <v>587</v>
      </c>
      <c r="Q32" s="4" t="s">
        <v>588</v>
      </c>
      <c r="R32" s="4" t="s">
        <v>589</v>
      </c>
      <c r="S32" s="4" t="s">
        <v>590</v>
      </c>
      <c r="U32" s="19" t="s">
        <v>591</v>
      </c>
      <c r="V32" s="4" t="s">
        <v>592</v>
      </c>
      <c r="W32" s="4"/>
      <c r="X32" s="4"/>
      <c r="Y32" s="15"/>
      <c r="AA32" s="4"/>
    </row>
    <row r="33" spans="1:27" s="8" customFormat="1" x14ac:dyDescent="0.2">
      <c r="A33" s="4" t="s">
        <v>379</v>
      </c>
      <c r="B33" s="5">
        <v>39116</v>
      </c>
      <c r="C33" s="4" t="s">
        <v>181</v>
      </c>
      <c r="D33" s="19" t="s">
        <v>1445</v>
      </c>
      <c r="E33" s="4" t="s">
        <v>127</v>
      </c>
      <c r="F33" s="6" t="s">
        <v>2433</v>
      </c>
      <c r="G33" s="18">
        <v>1504</v>
      </c>
      <c r="H33" s="4" t="s">
        <v>182</v>
      </c>
      <c r="I33" s="4" t="s">
        <v>526</v>
      </c>
      <c r="J33" s="4" t="s">
        <v>507</v>
      </c>
      <c r="K33" s="4" t="s">
        <v>2285</v>
      </c>
      <c r="L33" s="4" t="s">
        <v>2258</v>
      </c>
      <c r="M33" s="4" t="s">
        <v>593</v>
      </c>
      <c r="N33" s="4" t="s">
        <v>594</v>
      </c>
      <c r="O33" s="4" t="s">
        <v>351</v>
      </c>
      <c r="P33" s="4" t="s">
        <v>595</v>
      </c>
      <c r="Q33" s="4" t="s">
        <v>579</v>
      </c>
      <c r="R33" s="4" t="s">
        <v>596</v>
      </c>
      <c r="S33" s="4" t="s">
        <v>597</v>
      </c>
      <c r="U33" s="19" t="s">
        <v>598</v>
      </c>
      <c r="V33" s="7" t="s">
        <v>599</v>
      </c>
      <c r="W33" s="4"/>
      <c r="X33" s="4"/>
      <c r="Y33" s="15"/>
      <c r="AA33" s="4"/>
    </row>
    <row r="34" spans="1:27" x14ac:dyDescent="0.2">
      <c r="A34" s="4" t="s">
        <v>349</v>
      </c>
      <c r="B34" s="5">
        <v>39130</v>
      </c>
      <c r="C34" s="4" t="s">
        <v>2368</v>
      </c>
      <c r="D34" s="19" t="s">
        <v>1445</v>
      </c>
      <c r="E34" s="4" t="s">
        <v>2320</v>
      </c>
      <c r="F34" s="6" t="s">
        <v>2503</v>
      </c>
      <c r="G34" s="18">
        <v>1564</v>
      </c>
      <c r="H34" s="7" t="s">
        <v>182</v>
      </c>
      <c r="I34" s="4" t="s">
        <v>526</v>
      </c>
      <c r="J34" s="7" t="s">
        <v>507</v>
      </c>
      <c r="K34" s="4" t="s">
        <v>600</v>
      </c>
      <c r="L34" s="4" t="s">
        <v>2258</v>
      </c>
      <c r="M34" s="4" t="s">
        <v>2243</v>
      </c>
      <c r="N34" s="4" t="s">
        <v>73</v>
      </c>
      <c r="O34" s="4" t="s">
        <v>601</v>
      </c>
      <c r="P34" s="4" t="s">
        <v>602</v>
      </c>
      <c r="Q34" s="4" t="s">
        <v>603</v>
      </c>
      <c r="R34" s="4" t="s">
        <v>604</v>
      </c>
      <c r="S34" s="4" t="s">
        <v>605</v>
      </c>
      <c r="U34" s="19" t="s">
        <v>606</v>
      </c>
      <c r="V34" s="4" t="s">
        <v>607</v>
      </c>
      <c r="Y34" s="12"/>
    </row>
    <row r="35" spans="1:27" x14ac:dyDescent="0.2">
      <c r="A35" s="8" t="s">
        <v>608</v>
      </c>
      <c r="B35" s="16">
        <v>39134</v>
      </c>
      <c r="C35" s="8" t="s">
        <v>181</v>
      </c>
      <c r="D35" s="19" t="s">
        <v>1434</v>
      </c>
      <c r="E35" s="8" t="s">
        <v>2255</v>
      </c>
      <c r="F35" s="9" t="s">
        <v>2411</v>
      </c>
      <c r="G35" s="39">
        <v>2493</v>
      </c>
      <c r="H35" s="15" t="s">
        <v>182</v>
      </c>
      <c r="I35" s="8" t="s">
        <v>183</v>
      </c>
      <c r="J35" s="15" t="s">
        <v>184</v>
      </c>
      <c r="K35" s="8" t="s">
        <v>2285</v>
      </c>
      <c r="L35" s="8" t="s">
        <v>2258</v>
      </c>
      <c r="M35" s="8" t="s">
        <v>2243</v>
      </c>
      <c r="N35" s="8" t="s">
        <v>609</v>
      </c>
      <c r="O35" s="8" t="s">
        <v>610</v>
      </c>
      <c r="P35" s="8" t="s">
        <v>611</v>
      </c>
      <c r="Q35" s="8" t="s">
        <v>612</v>
      </c>
      <c r="R35" s="10" t="s">
        <v>2276</v>
      </c>
      <c r="S35" s="10" t="s">
        <v>613</v>
      </c>
      <c r="U35" s="11" t="s">
        <v>614</v>
      </c>
      <c r="V35" s="8" t="s">
        <v>615</v>
      </c>
      <c r="W35" s="8"/>
      <c r="X35" s="8"/>
      <c r="Y35" s="12"/>
      <c r="AA35" s="8"/>
    </row>
    <row r="36" spans="1:27" s="8" customFormat="1" x14ac:dyDescent="0.2">
      <c r="A36" s="4" t="s">
        <v>200</v>
      </c>
      <c r="B36" s="5">
        <v>39137</v>
      </c>
      <c r="C36" s="4" t="s">
        <v>181</v>
      </c>
      <c r="D36" s="19" t="s">
        <v>1445</v>
      </c>
      <c r="E36" s="4" t="s">
        <v>2477</v>
      </c>
      <c r="F36" s="6" t="s">
        <v>2333</v>
      </c>
      <c r="G36" s="18">
        <v>1436</v>
      </c>
      <c r="H36" s="15" t="s">
        <v>182</v>
      </c>
      <c r="I36" s="4" t="s">
        <v>183</v>
      </c>
      <c r="J36" s="12" t="s">
        <v>184</v>
      </c>
      <c r="K36" s="7" t="s">
        <v>451</v>
      </c>
      <c r="L36" s="4" t="s">
        <v>2258</v>
      </c>
      <c r="M36" s="4" t="s">
        <v>2243</v>
      </c>
      <c r="N36" s="7" t="s">
        <v>616</v>
      </c>
      <c r="O36" s="4" t="s">
        <v>586</v>
      </c>
      <c r="P36" s="4" t="s">
        <v>202</v>
      </c>
      <c r="Q36" s="7" t="s">
        <v>579</v>
      </c>
      <c r="R36" s="4" t="s">
        <v>617</v>
      </c>
      <c r="S36" s="4" t="s">
        <v>618</v>
      </c>
      <c r="U36" s="19" t="s">
        <v>619</v>
      </c>
      <c r="V36" s="4" t="s">
        <v>2435</v>
      </c>
      <c r="W36" s="4"/>
      <c r="X36" s="4"/>
      <c r="Y36" s="15"/>
      <c r="AA36" s="4"/>
    </row>
    <row r="37" spans="1:27" s="8" customFormat="1" x14ac:dyDescent="0.2">
      <c r="A37" s="8" t="s">
        <v>2400</v>
      </c>
      <c r="B37" s="16">
        <v>39144</v>
      </c>
      <c r="C37" s="8" t="s">
        <v>181</v>
      </c>
      <c r="D37" s="19" t="s">
        <v>1434</v>
      </c>
      <c r="E37" s="8" t="s">
        <v>620</v>
      </c>
      <c r="F37" s="9" t="s">
        <v>525</v>
      </c>
      <c r="G37" s="39">
        <v>2456</v>
      </c>
      <c r="H37" s="8" t="s">
        <v>182</v>
      </c>
      <c r="I37" s="8" t="s">
        <v>526</v>
      </c>
      <c r="J37" s="8" t="s">
        <v>184</v>
      </c>
      <c r="K37" s="8" t="s">
        <v>451</v>
      </c>
      <c r="L37" s="8" t="s">
        <v>621</v>
      </c>
      <c r="M37" s="8" t="s">
        <v>622</v>
      </c>
      <c r="N37" s="8" t="s">
        <v>623</v>
      </c>
      <c r="O37" s="8" t="s">
        <v>624</v>
      </c>
      <c r="P37" s="8" t="s">
        <v>625</v>
      </c>
      <c r="Q37" s="8" t="s">
        <v>626</v>
      </c>
      <c r="R37" s="8" t="s">
        <v>627</v>
      </c>
      <c r="S37" s="8" t="s">
        <v>628</v>
      </c>
      <c r="U37" s="11" t="s">
        <v>629</v>
      </c>
      <c r="V37" s="8" t="s">
        <v>630</v>
      </c>
      <c r="Y37" s="15"/>
    </row>
    <row r="38" spans="1:27" s="8" customFormat="1" x14ac:dyDescent="0.2">
      <c r="A38" s="4" t="s">
        <v>411</v>
      </c>
      <c r="B38" s="5">
        <v>39151</v>
      </c>
      <c r="C38" s="4" t="s">
        <v>181</v>
      </c>
      <c r="D38" s="53" t="s">
        <v>1445</v>
      </c>
      <c r="E38" s="4" t="s">
        <v>2770</v>
      </c>
      <c r="F38" s="6" t="s">
        <v>2283</v>
      </c>
      <c r="G38" s="18">
        <v>1650</v>
      </c>
      <c r="H38" s="4" t="s">
        <v>182</v>
      </c>
      <c r="I38" s="4" t="s">
        <v>183</v>
      </c>
      <c r="J38" s="4" t="s">
        <v>184</v>
      </c>
      <c r="K38" s="4" t="s">
        <v>631</v>
      </c>
      <c r="L38" s="4" t="s">
        <v>2258</v>
      </c>
      <c r="M38" s="4" t="s">
        <v>2435</v>
      </c>
      <c r="N38" s="4" t="s">
        <v>632</v>
      </c>
      <c r="O38" s="4" t="s">
        <v>642</v>
      </c>
      <c r="P38" s="4" t="s">
        <v>202</v>
      </c>
      <c r="Q38" s="7" t="s">
        <v>579</v>
      </c>
      <c r="R38" s="4" t="s">
        <v>2276</v>
      </c>
      <c r="S38" s="4" t="s">
        <v>507</v>
      </c>
      <c r="U38" s="19" t="s">
        <v>643</v>
      </c>
      <c r="V38" s="4" t="s">
        <v>644</v>
      </c>
      <c r="W38" s="4"/>
      <c r="X38" s="4"/>
      <c r="Y38" s="15"/>
      <c r="AA38" s="4"/>
    </row>
    <row r="39" spans="1:27" x14ac:dyDescent="0.2">
      <c r="A39" s="4" t="s">
        <v>288</v>
      </c>
      <c r="B39" s="5">
        <v>39156</v>
      </c>
      <c r="C39" s="4" t="s">
        <v>2368</v>
      </c>
      <c r="D39" s="19" t="s">
        <v>1445</v>
      </c>
      <c r="E39" s="4" t="s">
        <v>2282</v>
      </c>
      <c r="F39" s="6" t="s">
        <v>2433</v>
      </c>
      <c r="G39" s="18">
        <v>1062</v>
      </c>
      <c r="H39" s="4" t="s">
        <v>182</v>
      </c>
      <c r="I39" s="4" t="s">
        <v>183</v>
      </c>
      <c r="J39" s="4" t="s">
        <v>507</v>
      </c>
      <c r="K39" s="4" t="s">
        <v>2285</v>
      </c>
      <c r="L39" s="4" t="s">
        <v>2258</v>
      </c>
      <c r="M39" s="4" t="s">
        <v>2243</v>
      </c>
      <c r="N39" s="4" t="s">
        <v>645</v>
      </c>
      <c r="O39" s="4" t="s">
        <v>646</v>
      </c>
      <c r="P39" s="4" t="s">
        <v>647</v>
      </c>
      <c r="Q39" s="12" t="s">
        <v>184</v>
      </c>
      <c r="R39" s="4" t="s">
        <v>648</v>
      </c>
      <c r="S39" s="4" t="s">
        <v>649</v>
      </c>
      <c r="U39" s="19" t="s">
        <v>650</v>
      </c>
      <c r="V39" s="4" t="s">
        <v>2435</v>
      </c>
      <c r="Y39" s="12"/>
    </row>
    <row r="40" spans="1:27" s="8" customFormat="1" x14ac:dyDescent="0.2">
      <c r="A40" s="4" t="s">
        <v>340</v>
      </c>
      <c r="B40" s="5">
        <v>39158</v>
      </c>
      <c r="C40" s="4" t="s">
        <v>181</v>
      </c>
      <c r="D40" s="19" t="s">
        <v>1445</v>
      </c>
      <c r="E40" s="4" t="s">
        <v>2369</v>
      </c>
      <c r="F40" s="6" t="s">
        <v>2433</v>
      </c>
      <c r="G40" s="18">
        <v>981</v>
      </c>
      <c r="H40" s="4" t="s">
        <v>182</v>
      </c>
      <c r="I40" s="4" t="s">
        <v>183</v>
      </c>
      <c r="J40" s="4" t="s">
        <v>507</v>
      </c>
      <c r="K40" s="4" t="s">
        <v>220</v>
      </c>
      <c r="L40" s="4" t="s">
        <v>2258</v>
      </c>
      <c r="M40" s="4" t="s">
        <v>651</v>
      </c>
      <c r="N40" s="4" t="s">
        <v>652</v>
      </c>
      <c r="O40" s="4" t="s">
        <v>653</v>
      </c>
      <c r="P40" s="4" t="s">
        <v>654</v>
      </c>
      <c r="Q40" s="12" t="s">
        <v>579</v>
      </c>
      <c r="R40" s="4" t="s">
        <v>2276</v>
      </c>
      <c r="S40" s="4" t="s">
        <v>655</v>
      </c>
      <c r="U40" s="19" t="s">
        <v>355</v>
      </c>
      <c r="V40" s="4" t="s">
        <v>656</v>
      </c>
      <c r="W40" s="4"/>
      <c r="X40" s="4"/>
      <c r="Y40" s="15"/>
      <c r="AA40" s="4"/>
    </row>
    <row r="41" spans="1:27" x14ac:dyDescent="0.2">
      <c r="A41" s="4" t="s">
        <v>657</v>
      </c>
      <c r="B41" s="5">
        <v>39162</v>
      </c>
      <c r="C41" s="4" t="s">
        <v>181</v>
      </c>
      <c r="D41" s="19" t="s">
        <v>1445</v>
      </c>
      <c r="E41" s="4" t="s">
        <v>2502</v>
      </c>
      <c r="F41" s="6" t="s">
        <v>2370</v>
      </c>
      <c r="G41" s="18">
        <v>671</v>
      </c>
      <c r="H41" s="4" t="s">
        <v>182</v>
      </c>
      <c r="I41" s="4" t="s">
        <v>183</v>
      </c>
      <c r="J41" s="4" t="s">
        <v>184</v>
      </c>
      <c r="K41" s="4" t="s">
        <v>451</v>
      </c>
      <c r="L41" s="4" t="s">
        <v>2258</v>
      </c>
      <c r="M41" s="4" t="s">
        <v>2243</v>
      </c>
      <c r="N41" s="4" t="s">
        <v>2404</v>
      </c>
      <c r="O41" s="4" t="s">
        <v>658</v>
      </c>
      <c r="P41" s="4" t="s">
        <v>659</v>
      </c>
      <c r="Q41" s="12" t="s">
        <v>664</v>
      </c>
      <c r="R41" s="13" t="s">
        <v>668</v>
      </c>
      <c r="S41" s="4" t="s">
        <v>669</v>
      </c>
      <c r="U41" s="19" t="s">
        <v>586</v>
      </c>
      <c r="V41" s="4" t="s">
        <v>2736</v>
      </c>
      <c r="Y41" s="12"/>
    </row>
    <row r="42" spans="1:27" s="8" customFormat="1" x14ac:dyDescent="0.2">
      <c r="A42" s="4" t="s">
        <v>464</v>
      </c>
      <c r="B42" s="5">
        <v>39165</v>
      </c>
      <c r="C42" s="4" t="s">
        <v>181</v>
      </c>
      <c r="D42" s="19" t="s">
        <v>1445</v>
      </c>
      <c r="E42" s="4" t="s">
        <v>2296</v>
      </c>
      <c r="F42" s="6" t="s">
        <v>2503</v>
      </c>
      <c r="G42" s="18">
        <v>840</v>
      </c>
      <c r="H42" s="4" t="s">
        <v>462</v>
      </c>
      <c r="I42" s="4" t="s">
        <v>670</v>
      </c>
      <c r="J42" s="7" t="s">
        <v>671</v>
      </c>
      <c r="K42" s="4" t="s">
        <v>672</v>
      </c>
      <c r="L42" s="4" t="s">
        <v>2258</v>
      </c>
      <c r="M42" s="4" t="s">
        <v>2243</v>
      </c>
      <c r="N42" s="4" t="s">
        <v>2404</v>
      </c>
      <c r="O42" s="4" t="s">
        <v>2286</v>
      </c>
      <c r="P42" s="4" t="s">
        <v>407</v>
      </c>
      <c r="Q42" s="12" t="s">
        <v>673</v>
      </c>
      <c r="R42" s="4" t="s">
        <v>674</v>
      </c>
      <c r="S42" s="4" t="s">
        <v>675</v>
      </c>
      <c r="U42" s="19" t="s">
        <v>676</v>
      </c>
      <c r="V42" s="4" t="s">
        <v>677</v>
      </c>
      <c r="W42" s="4"/>
      <c r="X42" s="4"/>
      <c r="Y42" s="15"/>
      <c r="AA42" s="4"/>
    </row>
    <row r="43" spans="1:27" x14ac:dyDescent="0.2">
      <c r="A43" s="4" t="s">
        <v>349</v>
      </c>
      <c r="B43" s="5">
        <v>39170</v>
      </c>
      <c r="C43" s="4" t="s">
        <v>181</v>
      </c>
      <c r="D43" s="19" t="s">
        <v>1445</v>
      </c>
      <c r="E43" s="4" t="s">
        <v>2502</v>
      </c>
      <c r="F43" s="6" t="s">
        <v>2321</v>
      </c>
      <c r="G43" s="18">
        <v>1140</v>
      </c>
      <c r="H43" s="4" t="s">
        <v>182</v>
      </c>
      <c r="I43" s="4" t="s">
        <v>526</v>
      </c>
      <c r="J43" s="4" t="s">
        <v>507</v>
      </c>
      <c r="K43" s="4" t="s">
        <v>2285</v>
      </c>
      <c r="L43" s="4" t="s">
        <v>2258</v>
      </c>
      <c r="M43" s="7" t="s">
        <v>2435</v>
      </c>
      <c r="N43" s="4" t="s">
        <v>678</v>
      </c>
      <c r="O43" s="4" t="s">
        <v>586</v>
      </c>
      <c r="P43" s="7" t="s">
        <v>679</v>
      </c>
      <c r="Q43" s="12" t="s">
        <v>579</v>
      </c>
      <c r="R43" s="4" t="s">
        <v>680</v>
      </c>
      <c r="S43" s="4" t="s">
        <v>681</v>
      </c>
      <c r="U43" s="19" t="s">
        <v>682</v>
      </c>
      <c r="V43" s="4" t="s">
        <v>683</v>
      </c>
      <c r="Y43" s="12"/>
    </row>
    <row r="44" spans="1:27" s="8" customFormat="1" x14ac:dyDescent="0.2">
      <c r="A44" s="8" t="s">
        <v>288</v>
      </c>
      <c r="B44" s="16">
        <v>39172</v>
      </c>
      <c r="C44" s="8" t="s">
        <v>2368</v>
      </c>
      <c r="D44" s="19" t="s">
        <v>1434</v>
      </c>
      <c r="E44" s="8" t="s">
        <v>684</v>
      </c>
      <c r="F44" s="9" t="s">
        <v>2238</v>
      </c>
      <c r="G44" s="39">
        <v>2138</v>
      </c>
      <c r="H44" s="8" t="s">
        <v>182</v>
      </c>
      <c r="I44" s="8" t="s">
        <v>183</v>
      </c>
      <c r="J44" s="14" t="s">
        <v>685</v>
      </c>
      <c r="K44" s="8" t="s">
        <v>2285</v>
      </c>
      <c r="L44" s="8" t="s">
        <v>2258</v>
      </c>
      <c r="M44" s="8" t="s">
        <v>686</v>
      </c>
      <c r="N44" s="8" t="s">
        <v>192</v>
      </c>
      <c r="O44" s="8" t="s">
        <v>451</v>
      </c>
      <c r="P44" s="8" t="s">
        <v>687</v>
      </c>
      <c r="Q44" s="8" t="s">
        <v>688</v>
      </c>
      <c r="R44" s="8" t="s">
        <v>689</v>
      </c>
      <c r="S44" s="8" t="s">
        <v>690</v>
      </c>
      <c r="U44" s="11" t="s">
        <v>691</v>
      </c>
      <c r="V44" s="8" t="s">
        <v>2435</v>
      </c>
      <c r="Y44" s="15"/>
    </row>
    <row r="45" spans="1:27" s="8" customFormat="1" x14ac:dyDescent="0.2">
      <c r="A45" s="4" t="s">
        <v>2380</v>
      </c>
      <c r="B45" s="5">
        <v>39176</v>
      </c>
      <c r="C45" s="4" t="s">
        <v>181</v>
      </c>
      <c r="D45" s="19" t="s">
        <v>1445</v>
      </c>
      <c r="E45" s="4" t="s">
        <v>797</v>
      </c>
      <c r="F45" s="6" t="s">
        <v>798</v>
      </c>
      <c r="G45" s="18">
        <v>640</v>
      </c>
      <c r="H45" s="4" t="s">
        <v>182</v>
      </c>
      <c r="I45" s="4" t="s">
        <v>692</v>
      </c>
      <c r="J45" s="4" t="s">
        <v>184</v>
      </c>
      <c r="K45" s="4" t="s">
        <v>693</v>
      </c>
      <c r="L45" s="4" t="s">
        <v>694</v>
      </c>
      <c r="M45" s="4" t="s">
        <v>695</v>
      </c>
      <c r="N45" s="4" t="s">
        <v>696</v>
      </c>
      <c r="O45" s="7" t="s">
        <v>697</v>
      </c>
      <c r="P45" s="4" t="s">
        <v>698</v>
      </c>
      <c r="Q45" s="4" t="s">
        <v>699</v>
      </c>
      <c r="R45" s="4" t="s">
        <v>700</v>
      </c>
      <c r="S45" s="4" t="s">
        <v>701</v>
      </c>
      <c r="U45" s="19" t="s">
        <v>702</v>
      </c>
      <c r="V45" s="4" t="s">
        <v>703</v>
      </c>
      <c r="W45" s="4"/>
      <c r="X45" s="4"/>
      <c r="Y45" s="15"/>
      <c r="AA45" s="4"/>
    </row>
    <row r="46" spans="1:27" x14ac:dyDescent="0.2">
      <c r="A46" s="4" t="s">
        <v>514</v>
      </c>
      <c r="B46" s="5">
        <v>38084</v>
      </c>
      <c r="C46" s="4" t="s">
        <v>181</v>
      </c>
      <c r="D46" s="19" t="s">
        <v>1445</v>
      </c>
      <c r="E46" s="4" t="s">
        <v>127</v>
      </c>
      <c r="F46" s="6" t="s">
        <v>2370</v>
      </c>
      <c r="G46" s="18">
        <v>1653</v>
      </c>
      <c r="H46" s="4" t="s">
        <v>182</v>
      </c>
      <c r="I46" s="4" t="s">
        <v>183</v>
      </c>
      <c r="J46" s="4" t="s">
        <v>184</v>
      </c>
      <c r="K46" s="7" t="s">
        <v>704</v>
      </c>
      <c r="L46" s="7" t="s">
        <v>2435</v>
      </c>
      <c r="M46" s="4" t="s">
        <v>2243</v>
      </c>
      <c r="N46" s="4" t="s">
        <v>705</v>
      </c>
      <c r="O46" s="4" t="s">
        <v>706</v>
      </c>
      <c r="P46" s="13" t="s">
        <v>707</v>
      </c>
      <c r="Q46" s="4" t="s">
        <v>708</v>
      </c>
      <c r="R46" s="4" t="s">
        <v>2276</v>
      </c>
      <c r="S46" s="4" t="s">
        <v>709</v>
      </c>
      <c r="U46" s="19" t="s">
        <v>710</v>
      </c>
      <c r="V46" s="4" t="s">
        <v>711</v>
      </c>
      <c r="Y46" s="12"/>
    </row>
    <row r="47" spans="1:27" x14ac:dyDescent="0.2">
      <c r="A47" s="8" t="s">
        <v>438</v>
      </c>
      <c r="B47" s="16">
        <v>39181</v>
      </c>
      <c r="C47" s="8" t="s">
        <v>181</v>
      </c>
      <c r="D47" s="19" t="s">
        <v>1434</v>
      </c>
      <c r="E47" s="8" t="s">
        <v>289</v>
      </c>
      <c r="F47" s="9" t="s">
        <v>2307</v>
      </c>
      <c r="G47" s="39">
        <v>3605</v>
      </c>
      <c r="H47" s="8" t="s">
        <v>182</v>
      </c>
      <c r="I47" s="8" t="s">
        <v>712</v>
      </c>
      <c r="J47" s="10" t="s">
        <v>184</v>
      </c>
      <c r="K47" s="8" t="s">
        <v>451</v>
      </c>
      <c r="L47" s="8" t="s">
        <v>713</v>
      </c>
      <c r="M47" s="8" t="s">
        <v>714</v>
      </c>
      <c r="N47" s="8" t="s">
        <v>715</v>
      </c>
      <c r="O47" s="8" t="s">
        <v>716</v>
      </c>
      <c r="P47" s="8" t="s">
        <v>202</v>
      </c>
      <c r="Q47" s="8" t="s">
        <v>579</v>
      </c>
      <c r="R47" s="8" t="s">
        <v>717</v>
      </c>
      <c r="S47" s="8" t="s">
        <v>718</v>
      </c>
      <c r="U47" s="11" t="s">
        <v>719</v>
      </c>
      <c r="V47" s="8" t="s">
        <v>720</v>
      </c>
      <c r="W47" s="8"/>
      <c r="X47" s="8"/>
      <c r="Y47" s="12"/>
      <c r="AA47" s="8"/>
    </row>
    <row r="48" spans="1:27" x14ac:dyDescent="0.2">
      <c r="A48" s="4" t="s">
        <v>2400</v>
      </c>
      <c r="B48" s="5">
        <v>39186</v>
      </c>
      <c r="C48" s="4" t="s">
        <v>181</v>
      </c>
      <c r="D48" s="19" t="s">
        <v>1445</v>
      </c>
      <c r="E48" s="4" t="s">
        <v>2369</v>
      </c>
      <c r="F48" s="6" t="s">
        <v>2503</v>
      </c>
      <c r="G48" s="18">
        <v>838</v>
      </c>
      <c r="H48" s="4" t="s">
        <v>182</v>
      </c>
      <c r="I48" s="4" t="s">
        <v>183</v>
      </c>
      <c r="J48" s="4" t="s">
        <v>184</v>
      </c>
      <c r="K48" s="4" t="s">
        <v>451</v>
      </c>
      <c r="L48" s="4" t="s">
        <v>2435</v>
      </c>
      <c r="M48" s="4" t="s">
        <v>721</v>
      </c>
      <c r="N48" s="4" t="s">
        <v>2404</v>
      </c>
      <c r="O48" s="4" t="s">
        <v>722</v>
      </c>
      <c r="P48" s="4" t="s">
        <v>723</v>
      </c>
      <c r="Q48" s="4" t="s">
        <v>724</v>
      </c>
      <c r="R48" s="4" t="s">
        <v>192</v>
      </c>
      <c r="S48" s="4" t="s">
        <v>725</v>
      </c>
      <c r="U48" s="19" t="s">
        <v>726</v>
      </c>
      <c r="V48" s="4" t="s">
        <v>727</v>
      </c>
      <c r="Y48" s="12"/>
    </row>
    <row r="49" spans="1:27" x14ac:dyDescent="0.2">
      <c r="A49" s="8" t="s">
        <v>216</v>
      </c>
      <c r="B49" s="16">
        <v>39190</v>
      </c>
      <c r="C49" s="8" t="s">
        <v>181</v>
      </c>
      <c r="D49" s="19" t="s">
        <v>1434</v>
      </c>
      <c r="E49" s="8" t="s">
        <v>2269</v>
      </c>
      <c r="F49" s="9" t="s">
        <v>525</v>
      </c>
      <c r="G49" s="39">
        <v>2249</v>
      </c>
      <c r="H49" s="8" t="s">
        <v>182</v>
      </c>
      <c r="I49" s="8" t="s">
        <v>183</v>
      </c>
      <c r="J49" s="8" t="s">
        <v>184</v>
      </c>
      <c r="K49" s="8" t="s">
        <v>729</v>
      </c>
      <c r="L49" s="8" t="s">
        <v>730</v>
      </c>
      <c r="M49" s="8" t="s">
        <v>731</v>
      </c>
      <c r="N49" s="8" t="s">
        <v>2404</v>
      </c>
      <c r="O49" s="8" t="s">
        <v>738</v>
      </c>
      <c r="P49" s="8" t="s">
        <v>396</v>
      </c>
      <c r="Q49" s="8" t="s">
        <v>739</v>
      </c>
      <c r="R49" s="8" t="s">
        <v>740</v>
      </c>
      <c r="S49" s="8" t="s">
        <v>741</v>
      </c>
      <c r="U49" s="11" t="s">
        <v>742</v>
      </c>
      <c r="V49" s="8" t="s">
        <v>743</v>
      </c>
      <c r="W49" s="8"/>
      <c r="X49" s="8"/>
      <c r="Y49" s="12"/>
      <c r="AA49" s="8"/>
    </row>
    <row r="50" spans="1:27" x14ac:dyDescent="0.2">
      <c r="A50" s="8" t="s">
        <v>386</v>
      </c>
      <c r="B50" s="16">
        <v>39193</v>
      </c>
      <c r="C50" s="8" t="s">
        <v>181</v>
      </c>
      <c r="D50" s="19" t="s">
        <v>1434</v>
      </c>
      <c r="E50" s="8" t="s">
        <v>2306</v>
      </c>
      <c r="F50" s="9" t="s">
        <v>2370</v>
      </c>
      <c r="G50" s="39">
        <v>2594</v>
      </c>
      <c r="H50" s="8" t="s">
        <v>182</v>
      </c>
      <c r="I50" s="8" t="s">
        <v>744</v>
      </c>
      <c r="J50" s="10" t="s">
        <v>507</v>
      </c>
      <c r="K50" s="8" t="s">
        <v>745</v>
      </c>
      <c r="L50" s="8" t="s">
        <v>2258</v>
      </c>
      <c r="M50" s="10" t="s">
        <v>2243</v>
      </c>
      <c r="N50" s="8" t="s">
        <v>746</v>
      </c>
      <c r="O50" s="8" t="s">
        <v>2286</v>
      </c>
      <c r="P50" s="8" t="s">
        <v>747</v>
      </c>
      <c r="Q50" s="8" t="s">
        <v>579</v>
      </c>
      <c r="R50" s="8" t="s">
        <v>748</v>
      </c>
      <c r="S50" s="8" t="s">
        <v>749</v>
      </c>
      <c r="U50" s="11" t="s">
        <v>750</v>
      </c>
      <c r="V50" s="8" t="s">
        <v>751</v>
      </c>
      <c r="W50" s="8"/>
      <c r="X50" s="8"/>
      <c r="Y50" s="12"/>
      <c r="AA50" s="8"/>
    </row>
    <row r="51" spans="1:27" s="8" customFormat="1" x14ac:dyDescent="0.2">
      <c r="A51" s="15" t="s">
        <v>332</v>
      </c>
      <c r="B51" s="16">
        <v>39197</v>
      </c>
      <c r="C51" s="8" t="s">
        <v>181</v>
      </c>
      <c r="D51" s="19" t="s">
        <v>1434</v>
      </c>
      <c r="E51" s="8" t="s">
        <v>752</v>
      </c>
      <c r="F51" s="9" t="s">
        <v>2333</v>
      </c>
      <c r="G51" s="39">
        <v>1717</v>
      </c>
      <c r="H51" s="8" t="s">
        <v>462</v>
      </c>
      <c r="I51" s="8" t="s">
        <v>753</v>
      </c>
      <c r="J51" s="8" t="s">
        <v>579</v>
      </c>
      <c r="K51" s="8" t="s">
        <v>2285</v>
      </c>
      <c r="L51" s="10" t="s">
        <v>2258</v>
      </c>
      <c r="M51" s="8" t="s">
        <v>2243</v>
      </c>
      <c r="N51" s="8" t="s">
        <v>2435</v>
      </c>
      <c r="O51" s="8" t="s">
        <v>754</v>
      </c>
      <c r="P51" s="8" t="s">
        <v>765</v>
      </c>
      <c r="Q51" s="10" t="s">
        <v>424</v>
      </c>
      <c r="R51" s="10" t="s">
        <v>766</v>
      </c>
      <c r="S51" s="8" t="s">
        <v>767</v>
      </c>
      <c r="U51" s="11" t="s">
        <v>768</v>
      </c>
      <c r="V51" s="8" t="s">
        <v>769</v>
      </c>
      <c r="Y51" s="15"/>
    </row>
    <row r="52" spans="1:27" x14ac:dyDescent="0.2">
      <c r="A52" s="8" t="s">
        <v>657</v>
      </c>
      <c r="B52" s="16">
        <v>39200</v>
      </c>
      <c r="C52" s="8" t="s">
        <v>181</v>
      </c>
      <c r="D52" s="19" t="s">
        <v>1434</v>
      </c>
      <c r="E52" s="8" t="s">
        <v>2382</v>
      </c>
      <c r="F52" s="9" t="s">
        <v>2307</v>
      </c>
      <c r="G52" s="39">
        <v>3847</v>
      </c>
      <c r="H52" s="8" t="s">
        <v>182</v>
      </c>
      <c r="I52" s="8" t="s">
        <v>183</v>
      </c>
      <c r="J52" s="8" t="s">
        <v>770</v>
      </c>
      <c r="K52" s="8" t="s">
        <v>771</v>
      </c>
      <c r="L52" s="8" t="s">
        <v>2258</v>
      </c>
      <c r="M52" s="8" t="s">
        <v>2435</v>
      </c>
      <c r="N52" s="8" t="s">
        <v>2386</v>
      </c>
      <c r="O52" s="8" t="s">
        <v>772</v>
      </c>
      <c r="P52" s="8" t="s">
        <v>773</v>
      </c>
      <c r="Q52" s="8" t="s">
        <v>579</v>
      </c>
      <c r="R52" s="8" t="s">
        <v>774</v>
      </c>
      <c r="S52" s="8" t="s">
        <v>775</v>
      </c>
      <c r="U52" s="11" t="s">
        <v>776</v>
      </c>
      <c r="V52" s="8" t="s">
        <v>777</v>
      </c>
      <c r="W52" s="8"/>
      <c r="X52" s="8"/>
      <c r="Y52" s="12"/>
      <c r="AA52" s="8" t="s">
        <v>778</v>
      </c>
    </row>
    <row r="53" spans="1:27" x14ac:dyDescent="0.2">
      <c r="A53" s="4" t="s">
        <v>608</v>
      </c>
      <c r="B53" s="5">
        <v>39205</v>
      </c>
      <c r="C53" s="4" t="s">
        <v>2368</v>
      </c>
      <c r="D53" s="19" t="s">
        <v>1546</v>
      </c>
      <c r="E53" s="4" t="s">
        <v>127</v>
      </c>
      <c r="F53" s="6" t="s">
        <v>2283</v>
      </c>
      <c r="G53" s="18">
        <v>3210</v>
      </c>
      <c r="H53" s="4" t="s">
        <v>182</v>
      </c>
      <c r="I53" s="4" t="s">
        <v>183</v>
      </c>
      <c r="J53" s="4" t="s">
        <v>184</v>
      </c>
      <c r="K53" s="4" t="s">
        <v>2285</v>
      </c>
      <c r="L53" s="4" t="s">
        <v>2258</v>
      </c>
      <c r="M53" s="4" t="s">
        <v>2243</v>
      </c>
      <c r="N53" s="4" t="s">
        <v>779</v>
      </c>
      <c r="O53" s="7" t="s">
        <v>2286</v>
      </c>
      <c r="P53" s="4" t="s">
        <v>192</v>
      </c>
      <c r="Q53" s="4" t="s">
        <v>780</v>
      </c>
      <c r="R53" s="4" t="s">
        <v>2276</v>
      </c>
      <c r="S53" s="4" t="s">
        <v>781</v>
      </c>
      <c r="U53" s="19" t="s">
        <v>73</v>
      </c>
      <c r="V53" s="4" t="s">
        <v>2435</v>
      </c>
      <c r="Y53" s="12"/>
    </row>
    <row r="54" spans="1:27" x14ac:dyDescent="0.2">
      <c r="D54" s="19"/>
      <c r="G54" s="18"/>
      <c r="H54" s="4"/>
      <c r="O54" s="12"/>
      <c r="T54" s="19"/>
      <c r="V54" s="4"/>
    </row>
    <row r="55" spans="1:27" x14ac:dyDescent="0.2">
      <c r="D55" s="19"/>
      <c r="G55" s="18"/>
      <c r="H55" s="4"/>
      <c r="O55" s="12"/>
      <c r="T55" s="19"/>
      <c r="V55" s="4"/>
    </row>
    <row r="56" spans="1:27" x14ac:dyDescent="0.2">
      <c r="A56" s="4" t="s">
        <v>138</v>
      </c>
      <c r="D56" s="19"/>
      <c r="E56" s="6"/>
      <c r="G56" s="18"/>
      <c r="H56" s="4"/>
      <c r="T56" s="19"/>
      <c r="V56" s="4"/>
    </row>
    <row r="57" spans="1:27" x14ac:dyDescent="0.2">
      <c r="A57" s="133" t="s">
        <v>139</v>
      </c>
      <c r="B57" s="133"/>
      <c r="C57" s="19"/>
      <c r="D57" s="19"/>
      <c r="E57" s="6"/>
      <c r="G57" s="18"/>
      <c r="H57" s="4"/>
      <c r="T57" s="19"/>
      <c r="V57" s="4"/>
    </row>
    <row r="58" spans="1:27" x14ac:dyDescent="0.2">
      <c r="A58" s="134" t="s">
        <v>159</v>
      </c>
      <c r="B58" s="134"/>
      <c r="C58" s="11"/>
      <c r="D58" s="19"/>
      <c r="E58" s="6"/>
      <c r="G58" s="18"/>
      <c r="H58" s="4"/>
      <c r="T58" s="19"/>
      <c r="V58" s="4"/>
    </row>
    <row r="59" spans="1:27" x14ac:dyDescent="0.2">
      <c r="A59" s="4" t="s">
        <v>160</v>
      </c>
      <c r="D59" s="19"/>
      <c r="E59" s="6"/>
      <c r="G59" s="18"/>
      <c r="H59" s="4"/>
      <c r="T59" s="19"/>
      <c r="V59" s="4"/>
    </row>
    <row r="60" spans="1:27" x14ac:dyDescent="0.2">
      <c r="D60" s="19"/>
    </row>
    <row r="61" spans="1:27" x14ac:dyDescent="0.2">
      <c r="D61" s="19"/>
    </row>
    <row r="62" spans="1:27" x14ac:dyDescent="0.2">
      <c r="D62" s="19"/>
    </row>
    <row r="63" spans="1:27" x14ac:dyDescent="0.2">
      <c r="D63" s="19"/>
    </row>
    <row r="66" spans="4:4" x14ac:dyDescent="0.2">
      <c r="D66" s="19"/>
    </row>
    <row r="67" spans="4:4" x14ac:dyDescent="0.2">
      <c r="D67" s="11"/>
    </row>
  </sheetData>
  <mergeCells count="2">
    <mergeCell ref="A57:B57"/>
    <mergeCell ref="A58:B58"/>
  </mergeCells>
  <phoneticPr fontId="0" type="noConversion"/>
  <conditionalFormatting sqref="T54:V56 Y2:Y56 AB2:AB56 W2:X27 X32:X56 V2:V53 W28:W56 X28:X30 A2:C56 E2:S56">
    <cfRule type="expression" dxfId="65" priority="1" stopIfTrue="1">
      <formula>$E2="H"</formula>
    </cfRule>
  </conditionalFormatting>
  <conditionalFormatting sqref="D2:D63">
    <cfRule type="expression" dxfId="64" priority="3" stopIfTrue="1">
      <formula>$D2="H"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C46"/>
  <sheetViews>
    <sheetView workbookViewId="0">
      <pane ySplit="1" topLeftCell="A2" activePane="bottomLeft" state="frozenSplit"/>
      <selection pane="bottomLeft" activeCell="B2" sqref="B2:Z36"/>
    </sheetView>
  </sheetViews>
  <sheetFormatPr defaultRowHeight="12.75" x14ac:dyDescent="0.2"/>
  <cols>
    <col min="1" max="1" width="14.140625" style="26" bestFit="1" customWidth="1"/>
    <col min="2" max="2" width="6.140625" style="32" bestFit="1" customWidth="1"/>
    <col min="3" max="3" width="5.140625" style="32" bestFit="1" customWidth="1"/>
    <col min="4" max="4" width="3.28515625" style="32" bestFit="1" customWidth="1"/>
    <col min="5" max="5" width="4.140625" style="32" bestFit="1" customWidth="1"/>
    <col min="6" max="6" width="4.7109375" style="32" customWidth="1"/>
    <col min="7" max="8" width="4.140625" style="32" bestFit="1" customWidth="1"/>
    <col min="9" max="9" width="3.28515625" style="32" bestFit="1" customWidth="1"/>
    <col min="10" max="10" width="4.140625" style="32" bestFit="1" customWidth="1"/>
    <col min="11" max="11" width="4" style="32" bestFit="1" customWidth="1"/>
    <col min="12" max="13" width="4.140625" style="32" bestFit="1" customWidth="1"/>
    <col min="14" max="14" width="3.28515625" style="32" bestFit="1" customWidth="1"/>
    <col min="15" max="15" width="4.140625" style="32" bestFit="1" customWidth="1"/>
    <col min="16" max="16" width="4" style="32" bestFit="1" customWidth="1"/>
    <col min="17" max="17" width="6.140625" style="32" bestFit="1" customWidth="1"/>
    <col min="18" max="18" width="5.140625" style="33" bestFit="1" customWidth="1"/>
    <col min="19" max="19" width="5.140625" style="32" bestFit="1" customWidth="1"/>
    <col min="20" max="20" width="4" style="33" bestFit="1" customWidth="1"/>
    <col min="21" max="21" width="3.28515625" style="33" bestFit="1" customWidth="1"/>
    <col min="22" max="22" width="5.140625" style="33" bestFit="1" customWidth="1"/>
    <col min="23" max="23" width="6" style="32" bestFit="1" customWidth="1"/>
    <col min="24" max="24" width="5" style="26" customWidth="1"/>
    <col min="25" max="25" width="5.28515625" style="26" customWidth="1"/>
    <col min="26" max="26" width="4.42578125" style="26" customWidth="1"/>
  </cols>
  <sheetData>
    <row r="1" spans="1:29" s="25" customFormat="1" ht="132" x14ac:dyDescent="0.2">
      <c r="A1" s="1"/>
      <c r="B1" s="20" t="s">
        <v>181</v>
      </c>
      <c r="C1" s="20" t="s">
        <v>161</v>
      </c>
      <c r="D1" s="20" t="s">
        <v>2706</v>
      </c>
      <c r="E1" s="20" t="s">
        <v>162</v>
      </c>
      <c r="F1" s="20" t="s">
        <v>163</v>
      </c>
      <c r="G1" s="20" t="s">
        <v>368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2368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164</v>
      </c>
      <c r="R1" s="21" t="s">
        <v>165</v>
      </c>
      <c r="S1" s="22" t="s">
        <v>166</v>
      </c>
      <c r="T1" s="23" t="s">
        <v>167</v>
      </c>
      <c r="U1" s="21" t="s">
        <v>329</v>
      </c>
      <c r="V1" s="21" t="s">
        <v>168</v>
      </c>
      <c r="W1" s="21" t="s">
        <v>169</v>
      </c>
      <c r="X1" s="21" t="s">
        <v>2224</v>
      </c>
      <c r="Y1" s="21" t="s">
        <v>2225</v>
      </c>
      <c r="Z1" s="21" t="s">
        <v>2226</v>
      </c>
      <c r="AA1" s="24"/>
      <c r="AB1" s="24"/>
      <c r="AC1" s="24" t="s">
        <v>170</v>
      </c>
    </row>
    <row r="2" spans="1:29" x14ac:dyDescent="0.2">
      <c r="A2" s="26" t="s">
        <v>2425</v>
      </c>
      <c r="B2" s="27" t="s">
        <v>1714</v>
      </c>
      <c r="C2" s="27" t="s">
        <v>1635</v>
      </c>
      <c r="D2" s="27">
        <v>0</v>
      </c>
      <c r="E2" s="27" t="s">
        <v>1634</v>
      </c>
      <c r="F2" s="27">
        <v>807</v>
      </c>
      <c r="G2" s="27" t="s">
        <v>1636</v>
      </c>
      <c r="H2" s="27" t="s">
        <v>1635</v>
      </c>
      <c r="I2" s="27">
        <v>0</v>
      </c>
      <c r="J2" s="27" t="s">
        <v>1635</v>
      </c>
      <c r="K2" s="27">
        <v>80</v>
      </c>
      <c r="L2" s="27" t="s">
        <v>1635</v>
      </c>
      <c r="M2" s="27" t="s">
        <v>1635</v>
      </c>
      <c r="N2" s="27">
        <v>0</v>
      </c>
      <c r="O2" s="27" t="s">
        <v>1635</v>
      </c>
      <c r="P2" s="27">
        <v>0</v>
      </c>
      <c r="Q2" s="27" t="s">
        <v>1715</v>
      </c>
      <c r="R2" s="28">
        <v>12</v>
      </c>
      <c r="S2" s="27" t="s">
        <v>1635</v>
      </c>
      <c r="T2" s="28">
        <v>0</v>
      </c>
      <c r="U2" s="28">
        <v>0</v>
      </c>
      <c r="V2" s="28" t="s">
        <v>1634</v>
      </c>
      <c r="W2" s="28">
        <v>887</v>
      </c>
      <c r="X2" s="28">
        <v>73.916666666666671</v>
      </c>
      <c r="Y2" s="28">
        <v>0</v>
      </c>
      <c r="Z2" s="28">
        <v>0</v>
      </c>
      <c r="AA2" s="24"/>
      <c r="AB2" s="24"/>
      <c r="AC2" s="24"/>
    </row>
    <row r="3" spans="1:29" x14ac:dyDescent="0.2">
      <c r="A3" s="26" t="s">
        <v>508</v>
      </c>
      <c r="B3" s="27" t="s">
        <v>1685</v>
      </c>
      <c r="C3" s="27" t="s">
        <v>1647</v>
      </c>
      <c r="D3" s="27">
        <v>0</v>
      </c>
      <c r="E3" s="27" t="s">
        <v>1635</v>
      </c>
      <c r="F3" s="27">
        <v>244</v>
      </c>
      <c r="G3" s="27" t="s">
        <v>1691</v>
      </c>
      <c r="H3" s="27" t="s">
        <v>1635</v>
      </c>
      <c r="I3" s="27">
        <v>0</v>
      </c>
      <c r="J3" s="27" t="s">
        <v>1635</v>
      </c>
      <c r="K3" s="27">
        <v>0</v>
      </c>
      <c r="L3" s="27" t="s">
        <v>1691</v>
      </c>
      <c r="M3" s="27" t="s">
        <v>1635</v>
      </c>
      <c r="N3" s="27">
        <v>0</v>
      </c>
      <c r="O3" s="27" t="s">
        <v>1635</v>
      </c>
      <c r="P3" s="27">
        <v>8</v>
      </c>
      <c r="Q3" s="27" t="s">
        <v>1659</v>
      </c>
      <c r="R3" s="28">
        <v>7</v>
      </c>
      <c r="S3" s="27" t="s">
        <v>1647</v>
      </c>
      <c r="T3" s="28">
        <v>3</v>
      </c>
      <c r="U3" s="28">
        <v>0</v>
      </c>
      <c r="V3" s="28" t="s">
        <v>1635</v>
      </c>
      <c r="W3" s="28">
        <v>252</v>
      </c>
      <c r="X3" s="28">
        <v>36</v>
      </c>
      <c r="Y3" s="28">
        <v>0.42857142857142855</v>
      </c>
      <c r="Z3" s="28">
        <v>84</v>
      </c>
      <c r="AA3" s="26"/>
      <c r="AB3" s="29" t="s">
        <v>172</v>
      </c>
      <c r="AC3" s="30">
        <v>10092543</v>
      </c>
    </row>
    <row r="4" spans="1:29" x14ac:dyDescent="0.2">
      <c r="A4" s="26" t="s">
        <v>182</v>
      </c>
      <c r="B4" s="27" t="s">
        <v>1716</v>
      </c>
      <c r="C4" s="27" t="s">
        <v>1635</v>
      </c>
      <c r="D4" s="27">
        <v>0</v>
      </c>
      <c r="E4" s="27" t="s">
        <v>1638</v>
      </c>
      <c r="F4" s="27">
        <v>3577</v>
      </c>
      <c r="G4" s="27" t="s">
        <v>1651</v>
      </c>
      <c r="H4" s="27" t="s">
        <v>1635</v>
      </c>
      <c r="I4" s="27">
        <v>0</v>
      </c>
      <c r="J4" s="27" t="s">
        <v>1635</v>
      </c>
      <c r="K4" s="27">
        <v>390</v>
      </c>
      <c r="L4" s="27" t="s">
        <v>1646</v>
      </c>
      <c r="M4" s="27" t="s">
        <v>1635</v>
      </c>
      <c r="N4" s="27">
        <v>0</v>
      </c>
      <c r="O4" s="27" t="s">
        <v>1636</v>
      </c>
      <c r="P4" s="27">
        <v>540</v>
      </c>
      <c r="Q4" s="27" t="s">
        <v>1717</v>
      </c>
      <c r="R4" s="28">
        <v>50</v>
      </c>
      <c r="S4" s="27" t="s">
        <v>1635</v>
      </c>
      <c r="T4" s="28">
        <v>0</v>
      </c>
      <c r="U4" s="28">
        <v>21</v>
      </c>
      <c r="V4" s="28" t="s">
        <v>1647</v>
      </c>
      <c r="W4" s="28">
        <v>4507</v>
      </c>
      <c r="X4" s="28">
        <v>90.14</v>
      </c>
      <c r="Y4" s="28">
        <v>0</v>
      </c>
      <c r="Z4" s="28">
        <v>0</v>
      </c>
      <c r="AA4" s="26"/>
      <c r="AB4" s="31" t="s">
        <v>173</v>
      </c>
      <c r="AC4" s="30">
        <v>255</v>
      </c>
    </row>
    <row r="5" spans="1:29" x14ac:dyDescent="0.2">
      <c r="A5" s="26" t="s">
        <v>2435</v>
      </c>
      <c r="B5" s="27" t="s">
        <v>1718</v>
      </c>
      <c r="C5" s="27" t="s">
        <v>1647</v>
      </c>
      <c r="D5" s="27">
        <v>0</v>
      </c>
      <c r="E5" s="27" t="s">
        <v>1651</v>
      </c>
      <c r="F5" s="27">
        <v>1302</v>
      </c>
      <c r="G5" s="27" t="s">
        <v>1635</v>
      </c>
      <c r="H5" s="27" t="s">
        <v>1635</v>
      </c>
      <c r="I5" s="27">
        <v>0</v>
      </c>
      <c r="J5" s="27" t="s">
        <v>1635</v>
      </c>
      <c r="K5" s="27">
        <v>0</v>
      </c>
      <c r="L5" s="27" t="s">
        <v>1707</v>
      </c>
      <c r="M5" s="27" t="s">
        <v>1691</v>
      </c>
      <c r="N5" s="27">
        <v>0</v>
      </c>
      <c r="O5" s="27" t="s">
        <v>1635</v>
      </c>
      <c r="P5" s="27">
        <v>133</v>
      </c>
      <c r="Q5" s="27" t="s">
        <v>1719</v>
      </c>
      <c r="R5" s="28">
        <v>24</v>
      </c>
      <c r="S5" s="27" t="s">
        <v>1688</v>
      </c>
      <c r="T5" s="28">
        <v>4</v>
      </c>
      <c r="U5" s="28">
        <v>0</v>
      </c>
      <c r="V5" s="28" t="s">
        <v>1651</v>
      </c>
      <c r="W5" s="28">
        <v>1435</v>
      </c>
      <c r="X5" s="28">
        <v>59.791666666666664</v>
      </c>
      <c r="Y5" s="28">
        <v>0.16666666666666666</v>
      </c>
      <c r="Z5" s="28">
        <v>358.75</v>
      </c>
      <c r="AA5" s="26"/>
      <c r="AC5" s="30"/>
    </row>
    <row r="6" spans="1:29" x14ac:dyDescent="0.2">
      <c r="A6" s="26" t="s">
        <v>2286</v>
      </c>
      <c r="B6" s="27" t="s">
        <v>1720</v>
      </c>
      <c r="C6" s="27" t="s">
        <v>1715</v>
      </c>
      <c r="D6" s="27">
        <v>0</v>
      </c>
      <c r="E6" s="27" t="s">
        <v>1647</v>
      </c>
      <c r="F6" s="27">
        <v>2266</v>
      </c>
      <c r="G6" s="27" t="s">
        <v>1647</v>
      </c>
      <c r="H6" s="27" t="s">
        <v>1647</v>
      </c>
      <c r="I6" s="27">
        <v>0</v>
      </c>
      <c r="J6" s="27" t="s">
        <v>1635</v>
      </c>
      <c r="K6" s="27">
        <v>254</v>
      </c>
      <c r="L6" s="27" t="s">
        <v>1685</v>
      </c>
      <c r="M6" s="27" t="s">
        <v>1636</v>
      </c>
      <c r="N6" s="27">
        <v>0</v>
      </c>
      <c r="O6" s="27" t="s">
        <v>1636</v>
      </c>
      <c r="P6" s="27">
        <v>307</v>
      </c>
      <c r="Q6" s="27" t="s">
        <v>1721</v>
      </c>
      <c r="R6" s="28">
        <v>42</v>
      </c>
      <c r="S6" s="27" t="s">
        <v>1722</v>
      </c>
      <c r="T6" s="28">
        <v>16</v>
      </c>
      <c r="U6" s="28">
        <v>0</v>
      </c>
      <c r="V6" s="28" t="s">
        <v>1651</v>
      </c>
      <c r="W6" s="28">
        <v>2827</v>
      </c>
      <c r="X6" s="28">
        <v>67.30952380952381</v>
      </c>
      <c r="Y6" s="28">
        <v>0.38095238095238093</v>
      </c>
      <c r="Z6" s="28">
        <v>176.6875</v>
      </c>
      <c r="AA6" s="26"/>
      <c r="AC6" s="30"/>
    </row>
    <row r="7" spans="1:29" x14ac:dyDescent="0.2">
      <c r="A7" s="26" t="s">
        <v>2258</v>
      </c>
      <c r="B7" s="27" t="s">
        <v>1723</v>
      </c>
      <c r="C7" s="27" t="s">
        <v>1688</v>
      </c>
      <c r="D7" s="27">
        <v>0</v>
      </c>
      <c r="E7" s="27" t="s">
        <v>1651</v>
      </c>
      <c r="F7" s="27">
        <v>2937</v>
      </c>
      <c r="G7" s="27" t="s">
        <v>1638</v>
      </c>
      <c r="H7" s="27" t="s">
        <v>1636</v>
      </c>
      <c r="I7" s="27">
        <v>0</v>
      </c>
      <c r="J7" s="27" t="s">
        <v>1638</v>
      </c>
      <c r="K7" s="27">
        <v>180</v>
      </c>
      <c r="L7" s="27" t="s">
        <v>1646</v>
      </c>
      <c r="M7" s="27" t="s">
        <v>1636</v>
      </c>
      <c r="N7" s="27">
        <v>0</v>
      </c>
      <c r="O7" s="27" t="s">
        <v>1635</v>
      </c>
      <c r="P7" s="27">
        <v>540</v>
      </c>
      <c r="Q7" s="27" t="s">
        <v>1724</v>
      </c>
      <c r="R7" s="28">
        <v>44</v>
      </c>
      <c r="S7" s="27" t="s">
        <v>1725</v>
      </c>
      <c r="T7" s="28">
        <v>6</v>
      </c>
      <c r="U7" s="28">
        <v>0</v>
      </c>
      <c r="V7" s="28" t="s">
        <v>1646</v>
      </c>
      <c r="W7" s="28">
        <v>3657</v>
      </c>
      <c r="X7" s="28">
        <v>83.11363636363636</v>
      </c>
      <c r="Y7" s="28">
        <v>0.13636363636363635</v>
      </c>
      <c r="Z7" s="28">
        <v>609.5</v>
      </c>
      <c r="AA7" s="26"/>
      <c r="AB7" s="26"/>
      <c r="AC7" s="26"/>
    </row>
    <row r="8" spans="1:29" x14ac:dyDescent="0.2">
      <c r="A8" s="26" t="s">
        <v>341</v>
      </c>
      <c r="B8" s="27" t="s">
        <v>1726</v>
      </c>
      <c r="C8" s="27" t="s">
        <v>1636</v>
      </c>
      <c r="D8" s="27">
        <v>0</v>
      </c>
      <c r="E8" s="27" t="s">
        <v>1635</v>
      </c>
      <c r="F8" s="27">
        <v>455</v>
      </c>
      <c r="G8" s="27" t="s">
        <v>1638</v>
      </c>
      <c r="H8" s="27" t="s">
        <v>1635</v>
      </c>
      <c r="I8" s="27">
        <v>0</v>
      </c>
      <c r="J8" s="27" t="s">
        <v>1691</v>
      </c>
      <c r="K8" s="27">
        <v>140</v>
      </c>
      <c r="L8" s="27" t="s">
        <v>1635</v>
      </c>
      <c r="M8" s="27" t="s">
        <v>1635</v>
      </c>
      <c r="N8" s="27">
        <v>0</v>
      </c>
      <c r="O8" s="27" t="s">
        <v>1635</v>
      </c>
      <c r="P8" s="27">
        <v>0</v>
      </c>
      <c r="Q8" s="27" t="s">
        <v>1727</v>
      </c>
      <c r="R8" s="28">
        <v>10</v>
      </c>
      <c r="S8" s="27" t="s">
        <v>1636</v>
      </c>
      <c r="T8" s="28">
        <v>1</v>
      </c>
      <c r="U8" s="28">
        <v>0</v>
      </c>
      <c r="V8" s="28" t="s">
        <v>1691</v>
      </c>
      <c r="W8" s="28">
        <v>595</v>
      </c>
      <c r="X8" s="28">
        <v>59.5</v>
      </c>
      <c r="Y8" s="28">
        <v>0.1</v>
      </c>
      <c r="Z8" s="28">
        <v>595</v>
      </c>
      <c r="AA8" s="26"/>
      <c r="AB8" s="26"/>
      <c r="AC8" s="26"/>
    </row>
    <row r="9" spans="1:29" x14ac:dyDescent="0.2">
      <c r="A9" s="26" t="s">
        <v>782</v>
      </c>
      <c r="B9" s="27" t="s">
        <v>1691</v>
      </c>
      <c r="C9" s="27" t="s">
        <v>1635</v>
      </c>
      <c r="D9" s="27">
        <v>0</v>
      </c>
      <c r="E9" s="27" t="s">
        <v>1635</v>
      </c>
      <c r="F9" s="27">
        <v>44</v>
      </c>
      <c r="G9" s="27" t="s">
        <v>1691</v>
      </c>
      <c r="H9" s="27" t="s">
        <v>1635</v>
      </c>
      <c r="I9" s="27">
        <v>0</v>
      </c>
      <c r="J9" s="27" t="s">
        <v>1635</v>
      </c>
      <c r="K9" s="27">
        <v>10</v>
      </c>
      <c r="L9" s="27" t="s">
        <v>1635</v>
      </c>
      <c r="M9" s="27" t="s">
        <v>1635</v>
      </c>
      <c r="N9" s="27">
        <v>0</v>
      </c>
      <c r="O9" s="27" t="s">
        <v>1635</v>
      </c>
      <c r="P9" s="27">
        <v>0</v>
      </c>
      <c r="Q9" s="27" t="s">
        <v>1662</v>
      </c>
      <c r="R9" s="28">
        <v>2</v>
      </c>
      <c r="S9" s="27" t="s">
        <v>1635</v>
      </c>
      <c r="T9" s="28">
        <v>0</v>
      </c>
      <c r="U9" s="28">
        <v>0</v>
      </c>
      <c r="V9" s="28" t="s">
        <v>1635</v>
      </c>
      <c r="W9" s="28">
        <v>54</v>
      </c>
      <c r="X9" s="28">
        <v>27</v>
      </c>
      <c r="Y9" s="28">
        <v>0</v>
      </c>
      <c r="Z9" s="28">
        <v>0</v>
      </c>
      <c r="AA9" s="26"/>
      <c r="AB9" s="26"/>
      <c r="AC9" s="26"/>
    </row>
    <row r="10" spans="1:29" x14ac:dyDescent="0.2">
      <c r="A10" s="26" t="s">
        <v>526</v>
      </c>
      <c r="B10" s="27" t="s">
        <v>1728</v>
      </c>
      <c r="C10" s="27" t="s">
        <v>1635</v>
      </c>
      <c r="D10" s="27">
        <v>0</v>
      </c>
      <c r="E10" s="27" t="s">
        <v>1635</v>
      </c>
      <c r="F10" s="27">
        <v>570</v>
      </c>
      <c r="G10" s="27" t="s">
        <v>1635</v>
      </c>
      <c r="H10" s="27" t="s">
        <v>1635</v>
      </c>
      <c r="I10" s="27">
        <v>0</v>
      </c>
      <c r="J10" s="27" t="s">
        <v>1635</v>
      </c>
      <c r="K10" s="27">
        <v>0</v>
      </c>
      <c r="L10" s="27" t="s">
        <v>1638</v>
      </c>
      <c r="M10" s="27" t="s">
        <v>1635</v>
      </c>
      <c r="N10" s="27">
        <v>0</v>
      </c>
      <c r="O10" s="27" t="s">
        <v>1635</v>
      </c>
      <c r="P10" s="27">
        <v>180</v>
      </c>
      <c r="Q10" s="27" t="s">
        <v>1729</v>
      </c>
      <c r="R10" s="28">
        <v>10</v>
      </c>
      <c r="S10" s="27" t="s">
        <v>1635</v>
      </c>
      <c r="T10" s="28">
        <v>0</v>
      </c>
      <c r="U10" s="28">
        <v>0</v>
      </c>
      <c r="V10" s="28" t="s">
        <v>1635</v>
      </c>
      <c r="W10" s="28">
        <v>750</v>
      </c>
      <c r="X10" s="28">
        <v>75</v>
      </c>
      <c r="Y10" s="28">
        <v>0</v>
      </c>
      <c r="Z10" s="28">
        <v>0</v>
      </c>
      <c r="AA10" s="26"/>
      <c r="AB10" s="26"/>
      <c r="AC10" s="26"/>
    </row>
    <row r="11" spans="1:29" x14ac:dyDescent="0.2">
      <c r="A11" s="26" t="s">
        <v>192</v>
      </c>
      <c r="B11" s="27" t="s">
        <v>1730</v>
      </c>
      <c r="C11" s="27" t="s">
        <v>1731</v>
      </c>
      <c r="D11" s="27">
        <v>0</v>
      </c>
      <c r="E11" s="27" t="s">
        <v>1647</v>
      </c>
      <c r="F11" s="27">
        <v>2312</v>
      </c>
      <c r="G11" s="27" t="s">
        <v>1651</v>
      </c>
      <c r="H11" s="27" t="s">
        <v>1635</v>
      </c>
      <c r="I11" s="27">
        <v>0</v>
      </c>
      <c r="J11" s="27" t="s">
        <v>1635</v>
      </c>
      <c r="K11" s="27">
        <v>310</v>
      </c>
      <c r="L11" s="27" t="s">
        <v>1725</v>
      </c>
      <c r="M11" s="27" t="s">
        <v>1638</v>
      </c>
      <c r="N11" s="27">
        <v>0</v>
      </c>
      <c r="O11" s="27" t="s">
        <v>1635</v>
      </c>
      <c r="P11" s="27">
        <v>481</v>
      </c>
      <c r="Q11" s="27" t="s">
        <v>1732</v>
      </c>
      <c r="R11" s="28">
        <v>47</v>
      </c>
      <c r="S11" s="27" t="s">
        <v>1733</v>
      </c>
      <c r="T11" s="28">
        <v>15</v>
      </c>
      <c r="U11" s="28">
        <v>0</v>
      </c>
      <c r="V11" s="28" t="s">
        <v>1647</v>
      </c>
      <c r="W11" s="28">
        <v>3103</v>
      </c>
      <c r="X11" s="28">
        <v>66.021276595744681</v>
      </c>
      <c r="Y11" s="28">
        <v>0.31914893617021278</v>
      </c>
      <c r="Z11" s="28">
        <v>206.86666666666667</v>
      </c>
      <c r="AA11" s="26"/>
      <c r="AB11" s="26"/>
      <c r="AC11" s="26"/>
    </row>
    <row r="12" spans="1:29" x14ac:dyDescent="0.2">
      <c r="A12" s="26" t="s">
        <v>2404</v>
      </c>
      <c r="B12" s="27" t="s">
        <v>1734</v>
      </c>
      <c r="C12" s="27" t="s">
        <v>1735</v>
      </c>
      <c r="D12" s="27">
        <v>0</v>
      </c>
      <c r="E12" s="27" t="s">
        <v>1647</v>
      </c>
      <c r="F12" s="27">
        <v>2186</v>
      </c>
      <c r="G12" s="27" t="s">
        <v>1651</v>
      </c>
      <c r="H12" s="27" t="s">
        <v>1636</v>
      </c>
      <c r="I12" s="27">
        <v>0</v>
      </c>
      <c r="J12" s="27" t="s">
        <v>1652</v>
      </c>
      <c r="K12" s="27">
        <v>319</v>
      </c>
      <c r="L12" s="27" t="s">
        <v>1686</v>
      </c>
      <c r="M12" s="27" t="s">
        <v>1638</v>
      </c>
      <c r="N12" s="27">
        <v>0</v>
      </c>
      <c r="O12" s="27" t="s">
        <v>1635</v>
      </c>
      <c r="P12" s="27">
        <v>370</v>
      </c>
      <c r="Q12" s="27" t="s">
        <v>1736</v>
      </c>
      <c r="R12" s="28">
        <v>42</v>
      </c>
      <c r="S12" s="27" t="s">
        <v>1737</v>
      </c>
      <c r="T12" s="28">
        <v>12</v>
      </c>
      <c r="U12" s="28">
        <v>0</v>
      </c>
      <c r="V12" s="28" t="s">
        <v>1690</v>
      </c>
      <c r="W12" s="28">
        <v>2875</v>
      </c>
      <c r="X12" s="28">
        <v>68.452380952380949</v>
      </c>
      <c r="Y12" s="28">
        <v>0.2857142857142857</v>
      </c>
      <c r="Z12" s="28">
        <v>239.58333333333334</v>
      </c>
      <c r="AA12" s="26"/>
      <c r="AB12" s="26"/>
      <c r="AC12" s="26"/>
    </row>
    <row r="13" spans="1:29" x14ac:dyDescent="0.2">
      <c r="A13" s="26" t="s">
        <v>278</v>
      </c>
      <c r="B13" s="27" t="s">
        <v>1647</v>
      </c>
      <c r="C13" s="27" t="s">
        <v>1635</v>
      </c>
      <c r="D13" s="27">
        <v>0</v>
      </c>
      <c r="E13" s="27" t="s">
        <v>1636</v>
      </c>
      <c r="F13" s="27">
        <v>235</v>
      </c>
      <c r="G13" s="27" t="s">
        <v>1691</v>
      </c>
      <c r="H13" s="27" t="s">
        <v>1635</v>
      </c>
      <c r="I13" s="27">
        <v>0</v>
      </c>
      <c r="J13" s="27" t="s">
        <v>1635</v>
      </c>
      <c r="K13" s="27">
        <v>11</v>
      </c>
      <c r="L13" s="27" t="s">
        <v>1691</v>
      </c>
      <c r="M13" s="27" t="s">
        <v>1635</v>
      </c>
      <c r="N13" s="27">
        <v>0</v>
      </c>
      <c r="O13" s="27" t="s">
        <v>1635</v>
      </c>
      <c r="P13" s="27">
        <v>5</v>
      </c>
      <c r="Q13" s="27" t="s">
        <v>1685</v>
      </c>
      <c r="R13" s="28">
        <v>5</v>
      </c>
      <c r="S13" s="27" t="s">
        <v>1635</v>
      </c>
      <c r="T13" s="28">
        <v>0</v>
      </c>
      <c r="U13" s="28">
        <v>0</v>
      </c>
      <c r="V13" s="28" t="s">
        <v>1636</v>
      </c>
      <c r="W13" s="28">
        <v>251</v>
      </c>
      <c r="X13" s="28">
        <v>50.2</v>
      </c>
      <c r="Y13" s="28">
        <v>0</v>
      </c>
      <c r="Z13" s="28">
        <v>0</v>
      </c>
      <c r="AA13" s="26"/>
      <c r="AB13" s="26"/>
      <c r="AC13" s="26"/>
    </row>
    <row r="14" spans="1:29" x14ac:dyDescent="0.2">
      <c r="A14" s="26" t="s">
        <v>2386</v>
      </c>
      <c r="B14" s="27" t="s">
        <v>1661</v>
      </c>
      <c r="C14" s="27" t="s">
        <v>1635</v>
      </c>
      <c r="D14" s="27">
        <v>0</v>
      </c>
      <c r="E14" s="27" t="s">
        <v>1635</v>
      </c>
      <c r="F14" s="27">
        <v>177</v>
      </c>
      <c r="G14" s="27" t="s">
        <v>1691</v>
      </c>
      <c r="H14" s="27" t="s">
        <v>1635</v>
      </c>
      <c r="I14" s="27">
        <v>0</v>
      </c>
      <c r="J14" s="27" t="s">
        <v>1635</v>
      </c>
      <c r="K14" s="27">
        <v>4</v>
      </c>
      <c r="L14" s="27" t="s">
        <v>1635</v>
      </c>
      <c r="M14" s="27" t="s">
        <v>1635</v>
      </c>
      <c r="N14" s="27">
        <v>0</v>
      </c>
      <c r="O14" s="27" t="s">
        <v>1635</v>
      </c>
      <c r="P14" s="27">
        <v>0</v>
      </c>
      <c r="Q14" s="27" t="s">
        <v>1738</v>
      </c>
      <c r="R14" s="28">
        <v>5</v>
      </c>
      <c r="S14" s="27" t="s">
        <v>1635</v>
      </c>
      <c r="T14" s="28">
        <v>0</v>
      </c>
      <c r="U14" s="28">
        <v>0</v>
      </c>
      <c r="V14" s="28" t="s">
        <v>1635</v>
      </c>
      <c r="W14" s="28">
        <v>181</v>
      </c>
      <c r="X14" s="28">
        <v>36.200000000000003</v>
      </c>
      <c r="Y14" s="28">
        <v>0</v>
      </c>
      <c r="Z14" s="28">
        <v>0</v>
      </c>
      <c r="AA14" s="26"/>
      <c r="AB14" s="26"/>
      <c r="AC14" s="26"/>
    </row>
    <row r="15" spans="1:29" x14ac:dyDescent="0.2">
      <c r="A15" s="26" t="s">
        <v>783</v>
      </c>
      <c r="B15" s="27" t="s">
        <v>1691</v>
      </c>
      <c r="C15" s="27" t="s">
        <v>1635</v>
      </c>
      <c r="D15" s="27">
        <v>0</v>
      </c>
      <c r="E15" s="27" t="s">
        <v>1635</v>
      </c>
      <c r="F15" s="27">
        <v>19</v>
      </c>
      <c r="G15" s="27" t="s">
        <v>1635</v>
      </c>
      <c r="H15" s="27" t="s">
        <v>1635</v>
      </c>
      <c r="I15" s="27">
        <v>0</v>
      </c>
      <c r="J15" s="27" t="s">
        <v>1635</v>
      </c>
      <c r="K15" s="27">
        <v>0</v>
      </c>
      <c r="L15" s="27" t="s">
        <v>1635</v>
      </c>
      <c r="M15" s="27" t="s">
        <v>1635</v>
      </c>
      <c r="N15" s="27">
        <v>0</v>
      </c>
      <c r="O15" s="27" t="s">
        <v>1635</v>
      </c>
      <c r="P15" s="27">
        <v>0</v>
      </c>
      <c r="Q15" s="27" t="s">
        <v>1691</v>
      </c>
      <c r="R15" s="28">
        <v>1</v>
      </c>
      <c r="S15" s="27" t="s">
        <v>1635</v>
      </c>
      <c r="T15" s="28">
        <v>0</v>
      </c>
      <c r="U15" s="28">
        <v>0</v>
      </c>
      <c r="V15" s="28" t="s">
        <v>1635</v>
      </c>
      <c r="W15" s="28">
        <v>19</v>
      </c>
      <c r="X15" s="28">
        <v>19</v>
      </c>
      <c r="Y15" s="28">
        <v>0</v>
      </c>
      <c r="Z15" s="28">
        <v>0</v>
      </c>
      <c r="AA15" s="26"/>
      <c r="AB15" s="26"/>
      <c r="AC15" s="26"/>
    </row>
    <row r="16" spans="1:29" x14ac:dyDescent="0.2">
      <c r="A16" s="26" t="s">
        <v>184</v>
      </c>
      <c r="B16" s="27" t="s">
        <v>1739</v>
      </c>
      <c r="C16" s="27" t="s">
        <v>1638</v>
      </c>
      <c r="D16" s="27">
        <v>0</v>
      </c>
      <c r="E16" s="27" t="s">
        <v>1654</v>
      </c>
      <c r="F16" s="27">
        <v>2941</v>
      </c>
      <c r="G16" s="27" t="s">
        <v>1651</v>
      </c>
      <c r="H16" s="27" t="s">
        <v>1635</v>
      </c>
      <c r="I16" s="27">
        <v>0</v>
      </c>
      <c r="J16" s="27" t="s">
        <v>1636</v>
      </c>
      <c r="K16" s="27">
        <v>390</v>
      </c>
      <c r="L16" s="27" t="s">
        <v>1651</v>
      </c>
      <c r="M16" s="27" t="s">
        <v>1635</v>
      </c>
      <c r="N16" s="27">
        <v>0</v>
      </c>
      <c r="O16" s="27" t="s">
        <v>1691</v>
      </c>
      <c r="P16" s="27">
        <v>309</v>
      </c>
      <c r="Q16" s="27" t="s">
        <v>1740</v>
      </c>
      <c r="R16" s="28">
        <v>42</v>
      </c>
      <c r="S16" s="27" t="s">
        <v>1638</v>
      </c>
      <c r="T16" s="28">
        <v>2</v>
      </c>
      <c r="U16" s="28">
        <v>0</v>
      </c>
      <c r="V16" s="28" t="s">
        <v>1741</v>
      </c>
      <c r="W16" s="28">
        <v>3640</v>
      </c>
      <c r="X16" s="28">
        <v>86.666666666666671</v>
      </c>
      <c r="Y16" s="28">
        <v>4.7619047619047616E-2</v>
      </c>
      <c r="Z16" s="28">
        <v>1820</v>
      </c>
      <c r="AA16" s="26"/>
      <c r="AB16" s="26"/>
      <c r="AC16" s="26"/>
    </row>
    <row r="17" spans="1:29" x14ac:dyDescent="0.2">
      <c r="A17" s="26" t="s">
        <v>2243</v>
      </c>
      <c r="B17" s="27" t="s">
        <v>1742</v>
      </c>
      <c r="C17" s="27" t="s">
        <v>1743</v>
      </c>
      <c r="D17" s="27">
        <v>0</v>
      </c>
      <c r="E17" s="27" t="s">
        <v>1636</v>
      </c>
      <c r="F17" s="27">
        <v>2926</v>
      </c>
      <c r="G17" s="27" t="s">
        <v>1651</v>
      </c>
      <c r="H17" s="27" t="s">
        <v>1635</v>
      </c>
      <c r="I17" s="27">
        <v>0</v>
      </c>
      <c r="J17" s="27" t="s">
        <v>1636</v>
      </c>
      <c r="K17" s="27">
        <v>390</v>
      </c>
      <c r="L17" s="27" t="s">
        <v>1654</v>
      </c>
      <c r="M17" s="27" t="s">
        <v>1638</v>
      </c>
      <c r="N17" s="27">
        <v>0</v>
      </c>
      <c r="O17" s="27" t="s">
        <v>1635</v>
      </c>
      <c r="P17" s="27">
        <v>450</v>
      </c>
      <c r="Q17" s="27" t="s">
        <v>1744</v>
      </c>
      <c r="R17" s="28">
        <v>44</v>
      </c>
      <c r="S17" s="27" t="s">
        <v>1745</v>
      </c>
      <c r="T17" s="28">
        <v>10</v>
      </c>
      <c r="U17" s="28">
        <v>0</v>
      </c>
      <c r="V17" s="28" t="s">
        <v>1638</v>
      </c>
      <c r="W17" s="28">
        <v>3766</v>
      </c>
      <c r="X17" s="28">
        <v>85.590909090909093</v>
      </c>
      <c r="Y17" s="28">
        <v>0.22727272727272727</v>
      </c>
      <c r="Z17" s="28">
        <v>376.6</v>
      </c>
      <c r="AA17" s="26"/>
      <c r="AB17" s="26"/>
      <c r="AC17" s="26"/>
    </row>
    <row r="18" spans="1:29" x14ac:dyDescent="0.2">
      <c r="A18" s="26" t="s">
        <v>462</v>
      </c>
      <c r="B18" s="27" t="s">
        <v>1638</v>
      </c>
      <c r="C18" s="27" t="s">
        <v>1635</v>
      </c>
      <c r="D18" s="27">
        <v>1</v>
      </c>
      <c r="E18" s="27" t="s">
        <v>1635</v>
      </c>
      <c r="F18" s="27">
        <v>180</v>
      </c>
      <c r="G18" s="27" t="s">
        <v>1635</v>
      </c>
      <c r="H18" s="27" t="s">
        <v>1635</v>
      </c>
      <c r="I18" s="27">
        <v>0</v>
      </c>
      <c r="J18" s="27" t="s">
        <v>1635</v>
      </c>
      <c r="K18" s="27">
        <v>0</v>
      </c>
      <c r="L18" s="27" t="s">
        <v>1635</v>
      </c>
      <c r="M18" s="27" t="s">
        <v>1635</v>
      </c>
      <c r="N18" s="27">
        <v>0</v>
      </c>
      <c r="O18" s="27" t="s">
        <v>1635</v>
      </c>
      <c r="P18" s="27">
        <v>0</v>
      </c>
      <c r="Q18" s="27" t="s">
        <v>1638</v>
      </c>
      <c r="R18" s="28">
        <v>2</v>
      </c>
      <c r="S18" s="27" t="s">
        <v>1635</v>
      </c>
      <c r="T18" s="28">
        <v>0</v>
      </c>
      <c r="U18" s="28">
        <v>1</v>
      </c>
      <c r="V18" s="28" t="s">
        <v>1635</v>
      </c>
      <c r="W18" s="28">
        <v>180</v>
      </c>
      <c r="X18" s="28">
        <v>90</v>
      </c>
      <c r="Y18" s="28">
        <v>0</v>
      </c>
      <c r="Z18" s="28">
        <v>0</v>
      </c>
      <c r="AA18" s="26"/>
      <c r="AB18" s="26"/>
      <c r="AC18" s="26"/>
    </row>
    <row r="19" spans="1:29" x14ac:dyDescent="0.2">
      <c r="A19" s="26" t="s">
        <v>2241</v>
      </c>
      <c r="B19" s="27" t="s">
        <v>1688</v>
      </c>
      <c r="C19" s="27" t="s">
        <v>1635</v>
      </c>
      <c r="D19" s="27">
        <v>0</v>
      </c>
      <c r="E19" s="27" t="s">
        <v>1635</v>
      </c>
      <c r="F19" s="27">
        <v>275</v>
      </c>
      <c r="G19" s="27" t="s">
        <v>1635</v>
      </c>
      <c r="H19" s="27" t="s">
        <v>1635</v>
      </c>
      <c r="I19" s="27">
        <v>0</v>
      </c>
      <c r="J19" s="27" t="s">
        <v>1635</v>
      </c>
      <c r="K19" s="27">
        <v>0</v>
      </c>
      <c r="L19" s="27" t="s">
        <v>1635</v>
      </c>
      <c r="M19" s="27" t="s">
        <v>1635</v>
      </c>
      <c r="N19" s="27">
        <v>0</v>
      </c>
      <c r="O19" s="27" t="s">
        <v>1635</v>
      </c>
      <c r="P19" s="27">
        <v>0</v>
      </c>
      <c r="Q19" s="27" t="s">
        <v>1688</v>
      </c>
      <c r="R19" s="28">
        <v>4</v>
      </c>
      <c r="S19" s="27" t="s">
        <v>1635</v>
      </c>
      <c r="T19" s="28">
        <v>0</v>
      </c>
      <c r="U19" s="28">
        <v>0</v>
      </c>
      <c r="V19" s="28" t="s">
        <v>1635</v>
      </c>
      <c r="W19" s="28">
        <v>275</v>
      </c>
      <c r="X19" s="28">
        <v>68.75</v>
      </c>
      <c r="Y19" s="28">
        <v>0</v>
      </c>
      <c r="Z19" s="28">
        <v>0</v>
      </c>
      <c r="AA19" s="26"/>
      <c r="AB19" s="26"/>
      <c r="AC19" s="26"/>
    </row>
    <row r="20" spans="1:29" x14ac:dyDescent="0.2">
      <c r="A20" s="26" t="s">
        <v>2326</v>
      </c>
      <c r="B20" s="27" t="s">
        <v>1746</v>
      </c>
      <c r="C20" s="27" t="s">
        <v>1635</v>
      </c>
      <c r="D20" s="27">
        <v>0</v>
      </c>
      <c r="E20" s="27" t="s">
        <v>1635</v>
      </c>
      <c r="F20" s="27">
        <v>321</v>
      </c>
      <c r="G20" s="27" t="s">
        <v>1691</v>
      </c>
      <c r="H20" s="27" t="s">
        <v>1635</v>
      </c>
      <c r="I20" s="27">
        <v>0</v>
      </c>
      <c r="J20" s="27" t="s">
        <v>1635</v>
      </c>
      <c r="K20" s="27">
        <v>34</v>
      </c>
      <c r="L20" s="27" t="s">
        <v>1635</v>
      </c>
      <c r="M20" s="27" t="s">
        <v>1635</v>
      </c>
      <c r="N20" s="27">
        <v>0</v>
      </c>
      <c r="O20" s="27" t="s">
        <v>1635</v>
      </c>
      <c r="P20" s="27">
        <v>0</v>
      </c>
      <c r="Q20" s="27" t="s">
        <v>1747</v>
      </c>
      <c r="R20" s="28">
        <v>11</v>
      </c>
      <c r="S20" s="27" t="s">
        <v>1635</v>
      </c>
      <c r="T20" s="28">
        <v>0</v>
      </c>
      <c r="U20" s="28">
        <v>0</v>
      </c>
      <c r="V20" s="28" t="s">
        <v>1635</v>
      </c>
      <c r="W20" s="28">
        <v>355</v>
      </c>
      <c r="X20" s="28">
        <v>32.272727272727273</v>
      </c>
      <c r="Y20" s="28">
        <v>0</v>
      </c>
      <c r="Z20" s="28">
        <v>0</v>
      </c>
      <c r="AA20" s="26"/>
      <c r="AB20" s="26"/>
      <c r="AC20" s="26"/>
    </row>
    <row r="21" spans="1:29" x14ac:dyDescent="0.2">
      <c r="A21" s="26" t="s">
        <v>2276</v>
      </c>
      <c r="B21" s="27" t="s">
        <v>1748</v>
      </c>
      <c r="C21" s="27" t="s">
        <v>1749</v>
      </c>
      <c r="D21" s="27">
        <v>0</v>
      </c>
      <c r="E21" s="27" t="s">
        <v>1750</v>
      </c>
      <c r="F21" s="27">
        <v>3179</v>
      </c>
      <c r="G21" s="27" t="s">
        <v>1647</v>
      </c>
      <c r="H21" s="27" t="s">
        <v>1638</v>
      </c>
      <c r="I21" s="27">
        <v>0</v>
      </c>
      <c r="J21" s="27" t="s">
        <v>1636</v>
      </c>
      <c r="K21" s="27">
        <v>266</v>
      </c>
      <c r="L21" s="27" t="s">
        <v>1654</v>
      </c>
      <c r="M21" s="27" t="s">
        <v>1651</v>
      </c>
      <c r="N21" s="27">
        <v>0</v>
      </c>
      <c r="O21" s="27" t="s">
        <v>1635</v>
      </c>
      <c r="P21" s="27">
        <v>412</v>
      </c>
      <c r="Q21" s="27" t="s">
        <v>1751</v>
      </c>
      <c r="R21" s="28">
        <v>46</v>
      </c>
      <c r="S21" s="27" t="s">
        <v>1752</v>
      </c>
      <c r="T21" s="28">
        <v>39</v>
      </c>
      <c r="U21" s="28">
        <v>0</v>
      </c>
      <c r="V21" s="28" t="s">
        <v>1753</v>
      </c>
      <c r="W21" s="28">
        <v>3857</v>
      </c>
      <c r="X21" s="28">
        <v>83.847826086956516</v>
      </c>
      <c r="Y21" s="28">
        <v>0.84782608695652173</v>
      </c>
      <c r="Z21" s="28">
        <v>98.897435897435898</v>
      </c>
      <c r="AA21" s="26"/>
      <c r="AB21" s="26"/>
      <c r="AC21" s="26"/>
    </row>
    <row r="22" spans="1:29" x14ac:dyDescent="0.2">
      <c r="A22" s="26" t="s">
        <v>460</v>
      </c>
      <c r="B22" s="27" t="s">
        <v>1754</v>
      </c>
      <c r="C22" s="27" t="s">
        <v>1652</v>
      </c>
      <c r="D22" s="27">
        <v>0</v>
      </c>
      <c r="E22" s="27" t="s">
        <v>1647</v>
      </c>
      <c r="F22" s="27">
        <v>232</v>
      </c>
      <c r="G22" s="27" t="s">
        <v>1691</v>
      </c>
      <c r="H22" s="27" t="s">
        <v>1635</v>
      </c>
      <c r="I22" s="27">
        <v>0</v>
      </c>
      <c r="J22" s="27" t="s">
        <v>1635</v>
      </c>
      <c r="K22" s="27">
        <v>6</v>
      </c>
      <c r="L22" s="27" t="s">
        <v>1691</v>
      </c>
      <c r="M22" s="27" t="s">
        <v>1635</v>
      </c>
      <c r="N22" s="27">
        <v>0</v>
      </c>
      <c r="O22" s="27" t="s">
        <v>1635</v>
      </c>
      <c r="P22" s="27">
        <v>17</v>
      </c>
      <c r="Q22" s="27" t="s">
        <v>1755</v>
      </c>
      <c r="R22" s="28">
        <v>9</v>
      </c>
      <c r="S22" s="27" t="s">
        <v>1652</v>
      </c>
      <c r="T22" s="28">
        <v>2</v>
      </c>
      <c r="U22" s="28">
        <v>0</v>
      </c>
      <c r="V22" s="28" t="s">
        <v>1647</v>
      </c>
      <c r="W22" s="28">
        <v>255</v>
      </c>
      <c r="X22" s="28">
        <v>28.333333333333332</v>
      </c>
      <c r="Y22" s="28">
        <v>0.22222222222222221</v>
      </c>
      <c r="Z22" s="28">
        <v>127.5</v>
      </c>
      <c r="AA22" s="26"/>
      <c r="AB22" s="26"/>
      <c r="AC22" s="26"/>
    </row>
    <row r="23" spans="1:29" x14ac:dyDescent="0.2">
      <c r="A23" s="26" t="s">
        <v>451</v>
      </c>
      <c r="B23" s="27" t="s">
        <v>1756</v>
      </c>
      <c r="C23" s="27" t="s">
        <v>1646</v>
      </c>
      <c r="D23" s="27">
        <v>0</v>
      </c>
      <c r="E23" s="27" t="s">
        <v>1638</v>
      </c>
      <c r="F23" s="27">
        <v>1747</v>
      </c>
      <c r="G23" s="27" t="s">
        <v>1652</v>
      </c>
      <c r="H23" s="27" t="s">
        <v>1635</v>
      </c>
      <c r="I23" s="27">
        <v>0</v>
      </c>
      <c r="J23" s="27" t="s">
        <v>1635</v>
      </c>
      <c r="K23" s="27">
        <v>152</v>
      </c>
      <c r="L23" s="27" t="s">
        <v>1690</v>
      </c>
      <c r="M23" s="27" t="s">
        <v>1636</v>
      </c>
      <c r="N23" s="27">
        <v>0</v>
      </c>
      <c r="O23" s="27" t="s">
        <v>1635</v>
      </c>
      <c r="P23" s="27">
        <v>398</v>
      </c>
      <c r="Q23" s="27" t="s">
        <v>1757</v>
      </c>
      <c r="R23" s="28">
        <v>33</v>
      </c>
      <c r="S23" s="27" t="s">
        <v>1684</v>
      </c>
      <c r="T23" s="28">
        <v>7</v>
      </c>
      <c r="U23" s="28">
        <v>0</v>
      </c>
      <c r="V23" s="28" t="s">
        <v>1638</v>
      </c>
      <c r="W23" s="28">
        <v>2297</v>
      </c>
      <c r="X23" s="28">
        <v>69.606060606060609</v>
      </c>
      <c r="Y23" s="28">
        <v>0.21212121212121213</v>
      </c>
      <c r="Z23" s="28">
        <v>328.14285714285717</v>
      </c>
      <c r="AA23" s="26"/>
      <c r="AB23" s="26"/>
      <c r="AC23" s="26"/>
    </row>
    <row r="24" spans="1:29" x14ac:dyDescent="0.2">
      <c r="A24" s="26" t="s">
        <v>2736</v>
      </c>
      <c r="B24" s="27" t="s">
        <v>1758</v>
      </c>
      <c r="C24" s="27" t="s">
        <v>1662</v>
      </c>
      <c r="D24" s="27">
        <v>0</v>
      </c>
      <c r="E24" s="27" t="s">
        <v>1635</v>
      </c>
      <c r="F24" s="27">
        <v>108</v>
      </c>
      <c r="G24" s="27" t="s">
        <v>1691</v>
      </c>
      <c r="H24" s="27" t="s">
        <v>1691</v>
      </c>
      <c r="I24" s="27">
        <v>0</v>
      </c>
      <c r="J24" s="27" t="s">
        <v>1636</v>
      </c>
      <c r="K24" s="27">
        <v>46</v>
      </c>
      <c r="L24" s="27" t="s">
        <v>1635</v>
      </c>
      <c r="M24" s="27" t="s">
        <v>1635</v>
      </c>
      <c r="N24" s="27">
        <v>0</v>
      </c>
      <c r="O24" s="27" t="s">
        <v>1635</v>
      </c>
      <c r="P24" s="27">
        <v>0</v>
      </c>
      <c r="Q24" s="27" t="s">
        <v>1759</v>
      </c>
      <c r="R24" s="28">
        <v>6</v>
      </c>
      <c r="S24" s="27" t="s">
        <v>1760</v>
      </c>
      <c r="T24" s="28">
        <v>3</v>
      </c>
      <c r="U24" s="28">
        <v>0</v>
      </c>
      <c r="V24" s="28" t="s">
        <v>1636</v>
      </c>
      <c r="W24" s="28">
        <v>154</v>
      </c>
      <c r="X24" s="28">
        <v>25.666666666666668</v>
      </c>
      <c r="Y24" s="28">
        <v>0.5</v>
      </c>
      <c r="Z24" s="28">
        <v>51.333333333333336</v>
      </c>
      <c r="AA24" s="26"/>
      <c r="AB24" s="26"/>
      <c r="AC24" s="26"/>
    </row>
    <row r="25" spans="1:29" x14ac:dyDescent="0.2">
      <c r="A25" s="26" t="s">
        <v>507</v>
      </c>
      <c r="B25" s="27" t="s">
        <v>1711</v>
      </c>
      <c r="C25" s="27" t="s">
        <v>1635</v>
      </c>
      <c r="D25" s="27">
        <v>0</v>
      </c>
      <c r="E25" s="27" t="s">
        <v>1636</v>
      </c>
      <c r="F25" s="27">
        <v>632</v>
      </c>
      <c r="G25" s="27" t="s">
        <v>1635</v>
      </c>
      <c r="H25" s="27" t="s">
        <v>1635</v>
      </c>
      <c r="I25" s="27">
        <v>0</v>
      </c>
      <c r="J25" s="27" t="s">
        <v>1635</v>
      </c>
      <c r="K25" s="27">
        <v>0</v>
      </c>
      <c r="L25" s="27" t="s">
        <v>1647</v>
      </c>
      <c r="M25" s="27" t="s">
        <v>1635</v>
      </c>
      <c r="N25" s="27">
        <v>0</v>
      </c>
      <c r="O25" s="27" t="s">
        <v>1636</v>
      </c>
      <c r="P25" s="27">
        <v>270</v>
      </c>
      <c r="Q25" s="27" t="s">
        <v>1761</v>
      </c>
      <c r="R25" s="28">
        <v>12</v>
      </c>
      <c r="S25" s="27" t="s">
        <v>1635</v>
      </c>
      <c r="T25" s="28">
        <v>0</v>
      </c>
      <c r="U25" s="28">
        <v>0</v>
      </c>
      <c r="V25" s="28" t="s">
        <v>1638</v>
      </c>
      <c r="W25" s="28">
        <v>902</v>
      </c>
      <c r="X25" s="28">
        <v>75.166666666666671</v>
      </c>
      <c r="Y25" s="28">
        <v>0</v>
      </c>
      <c r="Z25" s="28">
        <v>0</v>
      </c>
      <c r="AA25" s="26"/>
      <c r="AB25" s="26"/>
      <c r="AC25" s="26"/>
    </row>
    <row r="26" spans="1:29" x14ac:dyDescent="0.2">
      <c r="A26" s="26" t="s">
        <v>202</v>
      </c>
      <c r="B26" s="27" t="s">
        <v>1762</v>
      </c>
      <c r="C26" s="27" t="s">
        <v>1748</v>
      </c>
      <c r="D26" s="27">
        <v>0</v>
      </c>
      <c r="E26" s="27" t="s">
        <v>1688</v>
      </c>
      <c r="F26" s="27">
        <v>3402</v>
      </c>
      <c r="G26" s="27" t="s">
        <v>1651</v>
      </c>
      <c r="H26" s="27" t="s">
        <v>1647</v>
      </c>
      <c r="I26" s="27">
        <v>0</v>
      </c>
      <c r="J26" s="27" t="s">
        <v>1638</v>
      </c>
      <c r="K26" s="27">
        <v>390</v>
      </c>
      <c r="L26" s="27" t="s">
        <v>1654</v>
      </c>
      <c r="M26" s="27" t="s">
        <v>1651</v>
      </c>
      <c r="N26" s="27">
        <v>0</v>
      </c>
      <c r="O26" s="27" t="s">
        <v>1635</v>
      </c>
      <c r="P26" s="27">
        <v>354</v>
      </c>
      <c r="Q26" s="27" t="s">
        <v>1783</v>
      </c>
      <c r="R26" s="28">
        <v>49</v>
      </c>
      <c r="S26" s="27" t="s">
        <v>1784</v>
      </c>
      <c r="T26" s="28">
        <v>45</v>
      </c>
      <c r="U26" s="28">
        <v>0</v>
      </c>
      <c r="V26" s="28" t="s">
        <v>1725</v>
      </c>
      <c r="W26" s="28">
        <v>4146</v>
      </c>
      <c r="X26" s="28">
        <v>84.612244897959187</v>
      </c>
      <c r="Y26" s="28">
        <v>0.91836734693877553</v>
      </c>
      <c r="Z26" s="28">
        <v>92.13333333333334</v>
      </c>
      <c r="AA26" s="26"/>
      <c r="AB26" s="26"/>
      <c r="AC26" s="26"/>
    </row>
    <row r="27" spans="1:29" x14ac:dyDescent="0.2">
      <c r="A27" s="26" t="s">
        <v>586</v>
      </c>
      <c r="B27" s="27" t="s">
        <v>1785</v>
      </c>
      <c r="C27" s="27" t="s">
        <v>1662</v>
      </c>
      <c r="D27" s="27">
        <v>0</v>
      </c>
      <c r="E27" s="27" t="s">
        <v>1635</v>
      </c>
      <c r="F27" s="27">
        <v>571</v>
      </c>
      <c r="G27" s="27" t="s">
        <v>1691</v>
      </c>
      <c r="H27" s="27" t="s">
        <v>1635</v>
      </c>
      <c r="I27" s="27">
        <v>0</v>
      </c>
      <c r="J27" s="27" t="s">
        <v>1635</v>
      </c>
      <c r="K27" s="27">
        <v>12</v>
      </c>
      <c r="L27" s="27" t="s">
        <v>1661</v>
      </c>
      <c r="M27" s="27" t="s">
        <v>1635</v>
      </c>
      <c r="N27" s="27">
        <v>0</v>
      </c>
      <c r="O27" s="27" t="s">
        <v>1635</v>
      </c>
      <c r="P27" s="27">
        <v>120</v>
      </c>
      <c r="Q27" s="27" t="s">
        <v>1786</v>
      </c>
      <c r="R27" s="28">
        <v>17</v>
      </c>
      <c r="S27" s="27" t="s">
        <v>1662</v>
      </c>
      <c r="T27" s="28">
        <v>2</v>
      </c>
      <c r="U27" s="28">
        <v>0</v>
      </c>
      <c r="V27" s="28" t="s">
        <v>1635</v>
      </c>
      <c r="W27" s="28">
        <v>703</v>
      </c>
      <c r="X27" s="28">
        <v>41.352941176470587</v>
      </c>
      <c r="Y27" s="28">
        <v>0.11764705882352941</v>
      </c>
      <c r="Z27" s="28">
        <v>351.5</v>
      </c>
      <c r="AA27" s="26"/>
      <c r="AB27" s="26"/>
      <c r="AC27" s="26"/>
    </row>
    <row r="28" spans="1:29" x14ac:dyDescent="0.2">
      <c r="A28" s="26" t="s">
        <v>784</v>
      </c>
      <c r="B28" s="27" t="s">
        <v>1691</v>
      </c>
      <c r="C28" s="27" t="s">
        <v>1691</v>
      </c>
      <c r="D28" s="27">
        <v>0</v>
      </c>
      <c r="E28" s="27" t="s">
        <v>1635</v>
      </c>
      <c r="F28" s="27">
        <v>30</v>
      </c>
      <c r="G28" s="27" t="s">
        <v>1635</v>
      </c>
      <c r="H28" s="27" t="s">
        <v>1635</v>
      </c>
      <c r="I28" s="27">
        <v>0</v>
      </c>
      <c r="J28" s="27" t="s">
        <v>1635</v>
      </c>
      <c r="K28" s="27">
        <v>0</v>
      </c>
      <c r="L28" s="27" t="s">
        <v>1635</v>
      </c>
      <c r="M28" s="27" t="s">
        <v>1635</v>
      </c>
      <c r="N28" s="27">
        <v>0</v>
      </c>
      <c r="O28" s="27" t="s">
        <v>1635</v>
      </c>
      <c r="P28" s="27">
        <v>0</v>
      </c>
      <c r="Q28" s="27" t="s">
        <v>1691</v>
      </c>
      <c r="R28" s="28">
        <v>1</v>
      </c>
      <c r="S28" s="27" t="s">
        <v>1691</v>
      </c>
      <c r="T28" s="28">
        <v>1</v>
      </c>
      <c r="U28" s="28">
        <v>0</v>
      </c>
      <c r="V28" s="28" t="s">
        <v>1635</v>
      </c>
      <c r="W28" s="28">
        <v>30</v>
      </c>
      <c r="X28" s="28">
        <v>30</v>
      </c>
      <c r="Y28" s="28">
        <v>1</v>
      </c>
      <c r="Z28" s="28">
        <v>30</v>
      </c>
      <c r="AA28" s="26"/>
      <c r="AB28" s="26"/>
      <c r="AC28" s="26"/>
    </row>
    <row r="29" spans="1:29" x14ac:dyDescent="0.2">
      <c r="A29" s="26" t="s">
        <v>2285</v>
      </c>
      <c r="B29" s="27" t="s">
        <v>1787</v>
      </c>
      <c r="C29" s="27" t="s">
        <v>1636</v>
      </c>
      <c r="D29" s="27">
        <v>0</v>
      </c>
      <c r="E29" s="27" t="s">
        <v>1635</v>
      </c>
      <c r="F29" s="27">
        <v>2335</v>
      </c>
      <c r="G29" s="27" t="s">
        <v>1651</v>
      </c>
      <c r="H29" s="27" t="s">
        <v>1635</v>
      </c>
      <c r="I29" s="27">
        <v>0</v>
      </c>
      <c r="J29" s="27" t="s">
        <v>1636</v>
      </c>
      <c r="K29" s="27">
        <v>386</v>
      </c>
      <c r="L29" s="27" t="s">
        <v>1646</v>
      </c>
      <c r="M29" s="27" t="s">
        <v>1635</v>
      </c>
      <c r="N29" s="27">
        <v>0</v>
      </c>
      <c r="O29" s="27" t="s">
        <v>1635</v>
      </c>
      <c r="P29" s="27">
        <v>477</v>
      </c>
      <c r="Q29" s="27" t="s">
        <v>1788</v>
      </c>
      <c r="R29" s="28">
        <v>46</v>
      </c>
      <c r="S29" s="27" t="s">
        <v>1636</v>
      </c>
      <c r="T29" s="28">
        <v>1</v>
      </c>
      <c r="U29" s="28">
        <v>0</v>
      </c>
      <c r="V29" s="28" t="s">
        <v>1636</v>
      </c>
      <c r="W29" s="28">
        <v>3198</v>
      </c>
      <c r="X29" s="28">
        <v>69.521739130434781</v>
      </c>
      <c r="Y29" s="28">
        <v>2.1739130434782608E-2</v>
      </c>
      <c r="Z29" s="28">
        <v>3198</v>
      </c>
      <c r="AA29" s="26"/>
      <c r="AB29" s="26"/>
      <c r="AC29" s="26"/>
    </row>
    <row r="30" spans="1:29" x14ac:dyDescent="0.2">
      <c r="A30" s="26" t="s">
        <v>402</v>
      </c>
      <c r="B30" s="27" t="s">
        <v>1789</v>
      </c>
      <c r="C30" s="27" t="s">
        <v>1652</v>
      </c>
      <c r="D30" s="27">
        <v>0</v>
      </c>
      <c r="E30" s="27" t="s">
        <v>1636</v>
      </c>
      <c r="F30" s="27">
        <v>416</v>
      </c>
      <c r="G30" s="27" t="s">
        <v>1691</v>
      </c>
      <c r="H30" s="27" t="s">
        <v>1635</v>
      </c>
      <c r="I30" s="27">
        <v>0</v>
      </c>
      <c r="J30" s="27" t="s">
        <v>1635</v>
      </c>
      <c r="K30" s="27">
        <v>18</v>
      </c>
      <c r="L30" s="27" t="s">
        <v>1635</v>
      </c>
      <c r="M30" s="27" t="s">
        <v>1635</v>
      </c>
      <c r="N30" s="27">
        <v>0</v>
      </c>
      <c r="O30" s="27" t="s">
        <v>1635</v>
      </c>
      <c r="P30" s="27">
        <v>0</v>
      </c>
      <c r="Q30" s="27" t="s">
        <v>1790</v>
      </c>
      <c r="R30" s="28">
        <v>15</v>
      </c>
      <c r="S30" s="27" t="s">
        <v>1652</v>
      </c>
      <c r="T30" s="28">
        <v>2</v>
      </c>
      <c r="U30" s="28">
        <v>0</v>
      </c>
      <c r="V30" s="28" t="s">
        <v>1636</v>
      </c>
      <c r="W30" s="28">
        <v>434</v>
      </c>
      <c r="X30" s="28">
        <v>28.933333333333334</v>
      </c>
      <c r="Y30" s="28">
        <v>0.13333333333333333</v>
      </c>
      <c r="Z30" s="28">
        <v>217</v>
      </c>
      <c r="AA30" s="26"/>
      <c r="AB30" s="26"/>
      <c r="AC30" s="26"/>
    </row>
    <row r="31" spans="1:29" x14ac:dyDescent="0.2">
      <c r="A31" s="26" t="s">
        <v>73</v>
      </c>
      <c r="B31" s="27" t="s">
        <v>1791</v>
      </c>
      <c r="C31" s="27" t="s">
        <v>1638</v>
      </c>
      <c r="D31" s="27">
        <v>0</v>
      </c>
      <c r="E31" s="27" t="s">
        <v>1635</v>
      </c>
      <c r="F31" s="27">
        <v>715</v>
      </c>
      <c r="G31" s="27" t="s">
        <v>1635</v>
      </c>
      <c r="H31" s="27" t="s">
        <v>1635</v>
      </c>
      <c r="I31" s="27">
        <v>0</v>
      </c>
      <c r="J31" s="27" t="s">
        <v>1635</v>
      </c>
      <c r="K31" s="27">
        <v>0</v>
      </c>
      <c r="L31" s="27" t="s">
        <v>1638</v>
      </c>
      <c r="M31" s="27" t="s">
        <v>1635</v>
      </c>
      <c r="N31" s="27">
        <v>0</v>
      </c>
      <c r="O31" s="27" t="s">
        <v>1635</v>
      </c>
      <c r="P31" s="27">
        <v>163</v>
      </c>
      <c r="Q31" s="27" t="s">
        <v>1792</v>
      </c>
      <c r="R31" s="28">
        <v>15</v>
      </c>
      <c r="S31" s="27" t="s">
        <v>1638</v>
      </c>
      <c r="T31" s="28">
        <v>2</v>
      </c>
      <c r="U31" s="28">
        <v>0</v>
      </c>
      <c r="V31" s="28" t="s">
        <v>1635</v>
      </c>
      <c r="W31" s="28">
        <v>878</v>
      </c>
      <c r="X31" s="28">
        <v>58.533333333333331</v>
      </c>
      <c r="Y31" s="28">
        <v>0.13333333333333333</v>
      </c>
      <c r="Z31" s="28">
        <v>439</v>
      </c>
      <c r="AA31" s="26"/>
      <c r="AB31" s="26"/>
      <c r="AC31" s="26"/>
    </row>
    <row r="32" spans="1:29" x14ac:dyDescent="0.2">
      <c r="A32" s="26" t="s">
        <v>183</v>
      </c>
      <c r="B32" s="27" t="s">
        <v>1658</v>
      </c>
      <c r="C32" s="27" t="s">
        <v>1635</v>
      </c>
      <c r="D32" s="27">
        <v>0</v>
      </c>
      <c r="E32" s="27" t="s">
        <v>1636</v>
      </c>
      <c r="F32" s="27">
        <v>2706</v>
      </c>
      <c r="G32" s="27" t="s">
        <v>1651</v>
      </c>
      <c r="H32" s="27" t="s">
        <v>1635</v>
      </c>
      <c r="I32" s="27">
        <v>0</v>
      </c>
      <c r="J32" s="27" t="s">
        <v>1636</v>
      </c>
      <c r="K32" s="27">
        <v>379</v>
      </c>
      <c r="L32" s="27" t="s">
        <v>1651</v>
      </c>
      <c r="M32" s="27" t="s">
        <v>1635</v>
      </c>
      <c r="N32" s="27">
        <v>0</v>
      </c>
      <c r="O32" s="27" t="s">
        <v>1635</v>
      </c>
      <c r="P32" s="27">
        <v>360</v>
      </c>
      <c r="Q32" s="27" t="s">
        <v>1716</v>
      </c>
      <c r="R32" s="28">
        <v>40</v>
      </c>
      <c r="S32" s="27" t="s">
        <v>1635</v>
      </c>
      <c r="T32" s="28">
        <v>0</v>
      </c>
      <c r="U32" s="28">
        <v>0</v>
      </c>
      <c r="V32" s="28" t="s">
        <v>1638</v>
      </c>
      <c r="W32" s="28">
        <v>3445</v>
      </c>
      <c r="X32" s="28">
        <v>86.125</v>
      </c>
      <c r="Y32" s="28">
        <v>0</v>
      </c>
      <c r="Z32" s="28">
        <v>0</v>
      </c>
      <c r="AA32" s="26"/>
      <c r="AB32" s="26"/>
      <c r="AC32" s="26"/>
    </row>
    <row r="33" spans="1:29" x14ac:dyDescent="0.2">
      <c r="A33" s="26" t="s">
        <v>579</v>
      </c>
      <c r="B33" s="27" t="s">
        <v>1793</v>
      </c>
      <c r="C33" s="27" t="s">
        <v>1743</v>
      </c>
      <c r="D33" s="27">
        <v>0</v>
      </c>
      <c r="E33" s="27" t="s">
        <v>1638</v>
      </c>
      <c r="F33" s="27">
        <v>1562</v>
      </c>
      <c r="G33" s="27" t="s">
        <v>1635</v>
      </c>
      <c r="H33" s="27" t="s">
        <v>1635</v>
      </c>
      <c r="I33" s="27">
        <v>0</v>
      </c>
      <c r="J33" s="27" t="s">
        <v>1635</v>
      </c>
      <c r="K33" s="27">
        <v>0</v>
      </c>
      <c r="L33" s="27" t="s">
        <v>1635</v>
      </c>
      <c r="M33" s="27" t="s">
        <v>1635</v>
      </c>
      <c r="N33" s="27">
        <v>0</v>
      </c>
      <c r="O33" s="27" t="s">
        <v>1635</v>
      </c>
      <c r="P33" s="27">
        <v>0</v>
      </c>
      <c r="Q33" s="27" t="s">
        <v>1793</v>
      </c>
      <c r="R33" s="28">
        <v>18</v>
      </c>
      <c r="S33" s="27" t="s">
        <v>1743</v>
      </c>
      <c r="T33" s="28">
        <v>8</v>
      </c>
      <c r="U33" s="28">
        <v>0</v>
      </c>
      <c r="V33" s="28" t="s">
        <v>1638</v>
      </c>
      <c r="W33" s="28">
        <v>1562</v>
      </c>
      <c r="X33" s="28">
        <v>86.777777777777771</v>
      </c>
      <c r="Y33" s="28">
        <v>0.44444444444444442</v>
      </c>
      <c r="Z33" s="28">
        <v>195.25</v>
      </c>
      <c r="AA33" s="26"/>
      <c r="AB33" s="26"/>
      <c r="AC33" s="26"/>
    </row>
    <row r="34" spans="1:29" x14ac:dyDescent="0.2">
      <c r="A34" s="26" t="s">
        <v>785</v>
      </c>
      <c r="B34" s="27" t="s">
        <v>1691</v>
      </c>
      <c r="C34" s="27" t="s">
        <v>1635</v>
      </c>
      <c r="D34" s="27">
        <v>0</v>
      </c>
      <c r="E34" s="27" t="s">
        <v>1636</v>
      </c>
      <c r="F34" s="27">
        <v>44</v>
      </c>
      <c r="G34" s="27" t="s">
        <v>1635</v>
      </c>
      <c r="H34" s="27" t="s">
        <v>1635</v>
      </c>
      <c r="I34" s="27">
        <v>0</v>
      </c>
      <c r="J34" s="27" t="s">
        <v>1635</v>
      </c>
      <c r="K34" s="27">
        <v>0</v>
      </c>
      <c r="L34" s="27" t="s">
        <v>1635</v>
      </c>
      <c r="M34" s="27" t="s">
        <v>1635</v>
      </c>
      <c r="N34" s="27">
        <v>0</v>
      </c>
      <c r="O34" s="27" t="s">
        <v>1635</v>
      </c>
      <c r="P34" s="27">
        <v>0</v>
      </c>
      <c r="Q34" s="27" t="s">
        <v>1691</v>
      </c>
      <c r="R34" s="28">
        <v>1</v>
      </c>
      <c r="S34" s="27" t="s">
        <v>1635</v>
      </c>
      <c r="T34" s="28">
        <v>0</v>
      </c>
      <c r="U34" s="28">
        <v>0</v>
      </c>
      <c r="V34" s="28" t="s">
        <v>1636</v>
      </c>
      <c r="W34" s="28">
        <v>44</v>
      </c>
      <c r="X34" s="28">
        <v>44</v>
      </c>
      <c r="Y34" s="28">
        <v>0</v>
      </c>
      <c r="Z34" s="28">
        <v>0</v>
      </c>
    </row>
    <row r="35" spans="1:29" x14ac:dyDescent="0.2">
      <c r="A35" s="26" t="s">
        <v>179</v>
      </c>
      <c r="D35" s="27"/>
      <c r="I35" s="27"/>
      <c r="N35" s="27"/>
      <c r="T35" s="28">
        <v>5</v>
      </c>
      <c r="U35" s="28"/>
    </row>
    <row r="36" spans="1:29" x14ac:dyDescent="0.2">
      <c r="A36" s="33" t="s">
        <v>951</v>
      </c>
      <c r="D36" s="27"/>
      <c r="I36" s="27"/>
      <c r="N36" s="27"/>
      <c r="R36" s="68">
        <v>712</v>
      </c>
      <c r="T36" s="68">
        <v>186</v>
      </c>
      <c r="U36" s="68">
        <v>22</v>
      </c>
      <c r="W36" s="68">
        <v>51514</v>
      </c>
      <c r="X36" s="68">
        <v>59.796428450851515</v>
      </c>
      <c r="Y36" s="68"/>
      <c r="Z36" s="68"/>
    </row>
    <row r="37" spans="1:29" x14ac:dyDescent="0.2">
      <c r="D37" s="27"/>
      <c r="I37" s="27"/>
      <c r="N37" s="27"/>
      <c r="U37" s="28"/>
    </row>
    <row r="38" spans="1:29" x14ac:dyDescent="0.2">
      <c r="D38" s="27"/>
      <c r="I38" s="27"/>
      <c r="N38" s="27"/>
      <c r="U38" s="28"/>
    </row>
    <row r="39" spans="1:29" x14ac:dyDescent="0.2">
      <c r="D39" s="27"/>
      <c r="I39" s="27"/>
      <c r="N39" s="27"/>
      <c r="U39" s="28"/>
    </row>
    <row r="40" spans="1:29" x14ac:dyDescent="0.2">
      <c r="D40" s="27"/>
      <c r="I40" s="27"/>
      <c r="N40" s="27"/>
      <c r="U40" s="28"/>
    </row>
    <row r="41" spans="1:29" x14ac:dyDescent="0.2">
      <c r="D41" s="27"/>
      <c r="I41" s="27"/>
      <c r="N41" s="27"/>
      <c r="U41" s="28"/>
    </row>
    <row r="42" spans="1:29" x14ac:dyDescent="0.2">
      <c r="D42" s="27"/>
      <c r="I42" s="27"/>
      <c r="N42" s="27"/>
      <c r="U42" s="28"/>
    </row>
    <row r="43" spans="1:29" x14ac:dyDescent="0.2">
      <c r="D43" s="27"/>
      <c r="I43" s="27"/>
      <c r="N43" s="27"/>
      <c r="U43" s="28"/>
    </row>
    <row r="44" spans="1:29" x14ac:dyDescent="0.2">
      <c r="D44" s="27"/>
      <c r="I44" s="27"/>
      <c r="N44" s="27"/>
      <c r="U44" s="28"/>
    </row>
    <row r="46" spans="1:29" x14ac:dyDescent="0.2">
      <c r="U46" s="68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A67"/>
  <sheetViews>
    <sheetView workbookViewId="0">
      <pane xSplit="7" ySplit="1" topLeftCell="I2" activePane="bottomRight" state="frozenSplit"/>
      <selection pane="topRight"/>
      <selection pane="bottomLeft"/>
      <selection pane="bottomRight" activeCell="G11" sqref="G11"/>
    </sheetView>
  </sheetViews>
  <sheetFormatPr defaultColWidth="9.140625" defaultRowHeight="11.25" x14ac:dyDescent="0.2"/>
  <cols>
    <col min="1" max="1" width="21.85546875" style="4" bestFit="1" customWidth="1"/>
    <col min="2" max="2" width="11.5703125" style="17" bestFit="1" customWidth="1"/>
    <col min="3" max="3" width="8.7109375" style="4" bestFit="1" customWidth="1"/>
    <col min="4" max="4" width="5.5703125" style="4" bestFit="1" customWidth="1"/>
    <col min="5" max="5" width="6.5703125" style="4" bestFit="1" customWidth="1"/>
    <col min="6" max="6" width="4.42578125" style="6" bestFit="1" customWidth="1"/>
    <col min="7" max="7" width="5.85546875" style="6" bestFit="1" customWidth="1"/>
    <col min="8" max="8" width="11.42578125" style="18" bestFit="1" customWidth="1"/>
    <col min="9" max="9" width="19" style="4" bestFit="1" customWidth="1"/>
    <col min="10" max="10" width="21.42578125" style="4" bestFit="1" customWidth="1"/>
    <col min="11" max="11" width="23.85546875" style="4" bestFit="1" customWidth="1"/>
    <col min="12" max="12" width="23.5703125" style="4" bestFit="1" customWidth="1"/>
    <col min="13" max="13" width="20" style="4" bestFit="1" customWidth="1"/>
    <col min="14" max="14" width="22" style="4" bestFit="1" customWidth="1"/>
    <col min="15" max="15" width="24.28515625" style="4" bestFit="1" customWidth="1"/>
    <col min="16" max="16" width="25.5703125" style="4" bestFit="1" customWidth="1"/>
    <col min="17" max="17" width="22.7109375" style="4" bestFit="1" customWidth="1"/>
    <col min="18" max="18" width="26.140625" style="4" bestFit="1" customWidth="1"/>
    <col min="19" max="19" width="29.7109375" style="4" bestFit="1" customWidth="1"/>
    <col min="20" max="20" width="2.7109375" style="4" bestFit="1" customWidth="1"/>
    <col min="21" max="21" width="24.28515625" style="4" bestFit="1" customWidth="1"/>
    <col min="22" max="22" width="26.5703125" style="19" bestFit="1" customWidth="1"/>
    <col min="23" max="23" width="17.42578125" style="4" bestFit="1" customWidth="1"/>
    <col min="24" max="24" width="18.28515625" style="4" bestFit="1" customWidth="1"/>
    <col min="25" max="25" width="18.140625" style="4" bestFit="1" customWidth="1"/>
    <col min="26" max="26" width="2.7109375" style="4" bestFit="1" customWidth="1"/>
    <col min="27" max="28" width="8.5703125" style="4" bestFit="1" customWidth="1"/>
    <col min="29" max="16384" width="9.140625" style="4"/>
  </cols>
  <sheetData>
    <row r="1" spans="1:27" s="1" customFormat="1" x14ac:dyDescent="0.2">
      <c r="A1" s="1" t="s">
        <v>2227</v>
      </c>
      <c r="B1" s="2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>
        <v>17</v>
      </c>
      <c r="Y1" s="1">
        <v>18</v>
      </c>
      <c r="Z1" s="1">
        <v>19</v>
      </c>
      <c r="AA1" s="1" t="s">
        <v>2233</v>
      </c>
    </row>
    <row r="2" spans="1:27" x14ac:dyDescent="0.2">
      <c r="A2" s="19" t="s">
        <v>786</v>
      </c>
      <c r="B2" s="5">
        <v>39312</v>
      </c>
      <c r="C2" s="19" t="s">
        <v>787</v>
      </c>
      <c r="D2" s="19" t="s">
        <v>1445</v>
      </c>
      <c r="E2" s="19" t="s">
        <v>2402</v>
      </c>
      <c r="F2" s="35" t="s">
        <v>2333</v>
      </c>
      <c r="G2" s="18">
        <v>2257</v>
      </c>
      <c r="H2" s="34" t="s">
        <v>182</v>
      </c>
      <c r="I2" s="34" t="s">
        <v>2285</v>
      </c>
      <c r="J2" s="34" t="s">
        <v>788</v>
      </c>
      <c r="K2" s="34" t="s">
        <v>789</v>
      </c>
      <c r="L2" s="34" t="s">
        <v>2258</v>
      </c>
      <c r="M2" s="34" t="s">
        <v>2243</v>
      </c>
      <c r="N2" s="34" t="s">
        <v>2404</v>
      </c>
      <c r="O2" s="34" t="s">
        <v>451</v>
      </c>
      <c r="P2" s="34" t="s">
        <v>790</v>
      </c>
      <c r="Q2" s="34" t="s">
        <v>791</v>
      </c>
      <c r="R2" s="40" t="s">
        <v>2276</v>
      </c>
      <c r="S2" s="34" t="s">
        <v>792</v>
      </c>
      <c r="U2" s="34" t="s">
        <v>807</v>
      </c>
      <c r="V2" s="34" t="s">
        <v>808</v>
      </c>
      <c r="W2" s="12"/>
      <c r="X2" s="12"/>
      <c r="Y2" s="12"/>
    </row>
    <row r="3" spans="1:27" s="8" customFormat="1" x14ac:dyDescent="0.2">
      <c r="A3" s="11" t="s">
        <v>809</v>
      </c>
      <c r="B3" s="16">
        <v>39316</v>
      </c>
      <c r="C3" s="11" t="s">
        <v>787</v>
      </c>
      <c r="D3" s="19" t="s">
        <v>1434</v>
      </c>
      <c r="E3" s="11" t="s">
        <v>2522</v>
      </c>
      <c r="F3" s="37" t="s">
        <v>2283</v>
      </c>
      <c r="G3" s="39">
        <v>2216</v>
      </c>
      <c r="H3" s="36" t="s">
        <v>182</v>
      </c>
      <c r="I3" s="36" t="s">
        <v>183</v>
      </c>
      <c r="J3" s="41" t="s">
        <v>507</v>
      </c>
      <c r="K3" s="36" t="s">
        <v>451</v>
      </c>
      <c r="L3" s="36" t="s">
        <v>2258</v>
      </c>
      <c r="M3" s="41" t="s">
        <v>2243</v>
      </c>
      <c r="N3" s="36" t="s">
        <v>810</v>
      </c>
      <c r="O3" s="36" t="s">
        <v>811</v>
      </c>
      <c r="P3" s="14" t="s">
        <v>812</v>
      </c>
      <c r="Q3" s="36" t="s">
        <v>579</v>
      </c>
      <c r="R3" s="36" t="s">
        <v>813</v>
      </c>
      <c r="S3" s="36" t="s">
        <v>814</v>
      </c>
      <c r="U3" s="36" t="s">
        <v>815</v>
      </c>
      <c r="V3" s="36" t="s">
        <v>816</v>
      </c>
      <c r="W3" s="15"/>
      <c r="X3" s="15"/>
      <c r="Y3" s="36"/>
    </row>
    <row r="4" spans="1:27" s="8" customFormat="1" x14ac:dyDescent="0.2">
      <c r="A4" s="11" t="s">
        <v>817</v>
      </c>
      <c r="B4" s="16">
        <v>39319</v>
      </c>
      <c r="C4" s="11" t="s">
        <v>787</v>
      </c>
      <c r="D4" s="19" t="s">
        <v>1434</v>
      </c>
      <c r="E4" s="11" t="s">
        <v>2354</v>
      </c>
      <c r="F4" s="37" t="s">
        <v>2307</v>
      </c>
      <c r="G4" s="39">
        <v>2253</v>
      </c>
      <c r="H4" s="36" t="s">
        <v>182</v>
      </c>
      <c r="I4" s="36" t="s">
        <v>818</v>
      </c>
      <c r="J4" s="36" t="s">
        <v>507</v>
      </c>
      <c r="K4" s="36" t="s">
        <v>819</v>
      </c>
      <c r="L4" s="36" t="s">
        <v>2258</v>
      </c>
      <c r="M4" s="36" t="s">
        <v>2243</v>
      </c>
      <c r="N4" s="41" t="s">
        <v>820</v>
      </c>
      <c r="O4" s="36" t="s">
        <v>291</v>
      </c>
      <c r="P4" s="36" t="s">
        <v>202</v>
      </c>
      <c r="Q4" s="41" t="s">
        <v>579</v>
      </c>
      <c r="R4" s="36" t="s">
        <v>821</v>
      </c>
      <c r="S4" s="36" t="s">
        <v>822</v>
      </c>
      <c r="U4" s="36" t="s">
        <v>823</v>
      </c>
      <c r="V4" s="36" t="s">
        <v>824</v>
      </c>
      <c r="W4" s="15"/>
      <c r="X4" s="15"/>
      <c r="Y4" s="15"/>
    </row>
    <row r="5" spans="1:27" x14ac:dyDescent="0.2">
      <c r="A5" s="19" t="s">
        <v>825</v>
      </c>
      <c r="B5" s="5">
        <v>39321</v>
      </c>
      <c r="C5" s="19" t="s">
        <v>787</v>
      </c>
      <c r="D5" s="19" t="s">
        <v>1445</v>
      </c>
      <c r="E5" s="19" t="s">
        <v>127</v>
      </c>
      <c r="F5" s="35" t="s">
        <v>2283</v>
      </c>
      <c r="G5" s="18">
        <v>2023</v>
      </c>
      <c r="H5" s="34" t="s">
        <v>182</v>
      </c>
      <c r="I5" s="34" t="s">
        <v>183</v>
      </c>
      <c r="J5" s="34" t="s">
        <v>184</v>
      </c>
      <c r="K5" s="34" t="s">
        <v>826</v>
      </c>
      <c r="L5" s="34" t="s">
        <v>2258</v>
      </c>
      <c r="M5" s="34" t="s">
        <v>2243</v>
      </c>
      <c r="N5" s="34" t="s">
        <v>827</v>
      </c>
      <c r="O5" s="34" t="s">
        <v>2286</v>
      </c>
      <c r="P5" s="40" t="s">
        <v>828</v>
      </c>
      <c r="Q5" s="34" t="s">
        <v>579</v>
      </c>
      <c r="R5" s="34" t="s">
        <v>836</v>
      </c>
      <c r="S5" s="34" t="s">
        <v>837</v>
      </c>
      <c r="U5" s="43" t="s">
        <v>838</v>
      </c>
      <c r="V5" s="34" t="s">
        <v>839</v>
      </c>
      <c r="W5" s="12"/>
      <c r="X5" s="12"/>
      <c r="Y5" s="12"/>
    </row>
    <row r="6" spans="1:27" x14ac:dyDescent="0.2">
      <c r="A6" s="4" t="s">
        <v>332</v>
      </c>
      <c r="B6" s="5">
        <v>39326</v>
      </c>
      <c r="C6" s="4" t="s">
        <v>840</v>
      </c>
      <c r="D6" s="19" t="s">
        <v>1445</v>
      </c>
      <c r="E6" s="4" t="s">
        <v>2237</v>
      </c>
      <c r="F6" s="6" t="s">
        <v>799</v>
      </c>
      <c r="G6" s="18">
        <v>2238</v>
      </c>
      <c r="H6" s="12" t="s">
        <v>182</v>
      </c>
      <c r="I6" s="7" t="s">
        <v>183</v>
      </c>
      <c r="J6" s="12" t="s">
        <v>507</v>
      </c>
      <c r="K6" s="7" t="s">
        <v>843</v>
      </c>
      <c r="L6" s="7" t="s">
        <v>2258</v>
      </c>
      <c r="M6" s="12" t="s">
        <v>844</v>
      </c>
      <c r="N6" s="12" t="s">
        <v>2457</v>
      </c>
      <c r="O6" s="12" t="s">
        <v>845</v>
      </c>
      <c r="P6" s="12" t="s">
        <v>202</v>
      </c>
      <c r="Q6" s="12" t="s">
        <v>579</v>
      </c>
      <c r="R6" s="12" t="s">
        <v>846</v>
      </c>
      <c r="S6" s="12" t="s">
        <v>847</v>
      </c>
      <c r="U6" s="34" t="s">
        <v>848</v>
      </c>
      <c r="V6" s="12" t="s">
        <v>184</v>
      </c>
      <c r="W6" s="12" t="s">
        <v>73</v>
      </c>
      <c r="X6" s="12" t="s">
        <v>526</v>
      </c>
      <c r="Y6" s="12"/>
    </row>
    <row r="7" spans="1:27" s="8" customFormat="1" x14ac:dyDescent="0.2">
      <c r="A7" s="8" t="s">
        <v>849</v>
      </c>
      <c r="B7" s="16">
        <v>39330</v>
      </c>
      <c r="C7" s="8" t="s">
        <v>850</v>
      </c>
      <c r="D7" s="19" t="s">
        <v>1434</v>
      </c>
      <c r="E7" s="8" t="s">
        <v>851</v>
      </c>
      <c r="F7" s="9" t="s">
        <v>2283</v>
      </c>
      <c r="G7" s="39">
        <v>867</v>
      </c>
      <c r="H7" s="15" t="s">
        <v>182</v>
      </c>
      <c r="I7" s="15" t="s">
        <v>526</v>
      </c>
      <c r="J7" s="15" t="s">
        <v>852</v>
      </c>
      <c r="K7" s="10" t="s">
        <v>853</v>
      </c>
      <c r="L7" s="10" t="s">
        <v>2435</v>
      </c>
      <c r="M7" s="10" t="s">
        <v>2243</v>
      </c>
      <c r="N7" s="15" t="s">
        <v>854</v>
      </c>
      <c r="O7" s="10" t="s">
        <v>2286</v>
      </c>
      <c r="P7" s="15" t="s">
        <v>855</v>
      </c>
      <c r="Q7" s="15" t="s">
        <v>856</v>
      </c>
      <c r="R7" s="15" t="s">
        <v>857</v>
      </c>
      <c r="S7" s="15" t="s">
        <v>858</v>
      </c>
      <c r="U7" s="41" t="s">
        <v>859</v>
      </c>
      <c r="V7" s="15" t="s">
        <v>860</v>
      </c>
      <c r="W7" s="15"/>
      <c r="X7" s="15"/>
      <c r="Y7" s="15"/>
    </row>
    <row r="8" spans="1:27" s="8" customFormat="1" x14ac:dyDescent="0.2">
      <c r="A8" s="8" t="s">
        <v>861</v>
      </c>
      <c r="B8" s="16">
        <v>39333</v>
      </c>
      <c r="C8" s="8" t="s">
        <v>787</v>
      </c>
      <c r="D8" s="19" t="s">
        <v>1434</v>
      </c>
      <c r="E8" s="8" t="s">
        <v>2493</v>
      </c>
      <c r="F8" s="9" t="s">
        <v>2333</v>
      </c>
      <c r="G8" s="39">
        <v>2196</v>
      </c>
      <c r="H8" s="15" t="s">
        <v>182</v>
      </c>
      <c r="I8" s="15" t="s">
        <v>183</v>
      </c>
      <c r="J8" s="15" t="s">
        <v>507</v>
      </c>
      <c r="K8" s="15" t="s">
        <v>2285</v>
      </c>
      <c r="L8" s="15" t="s">
        <v>2258</v>
      </c>
      <c r="M8" s="15" t="s">
        <v>862</v>
      </c>
      <c r="N8" s="15" t="s">
        <v>854</v>
      </c>
      <c r="O8" s="15" t="s">
        <v>863</v>
      </c>
      <c r="P8" s="10" t="s">
        <v>864</v>
      </c>
      <c r="Q8" s="15" t="s">
        <v>579</v>
      </c>
      <c r="R8" s="15" t="s">
        <v>865</v>
      </c>
      <c r="S8" s="15" t="s">
        <v>866</v>
      </c>
      <c r="U8" s="36" t="s">
        <v>867</v>
      </c>
      <c r="V8" s="15" t="s">
        <v>868</v>
      </c>
      <c r="W8" s="15"/>
      <c r="X8" s="15"/>
      <c r="Y8" s="15"/>
    </row>
    <row r="9" spans="1:27" x14ac:dyDescent="0.2">
      <c r="A9" s="4" t="s">
        <v>869</v>
      </c>
      <c r="B9" s="5">
        <v>39340</v>
      </c>
      <c r="C9" s="4" t="s">
        <v>840</v>
      </c>
      <c r="D9" s="19" t="s">
        <v>1445</v>
      </c>
      <c r="E9" s="4" t="s">
        <v>2402</v>
      </c>
      <c r="F9" s="6" t="s">
        <v>2370</v>
      </c>
      <c r="G9" s="18">
        <v>3112</v>
      </c>
      <c r="H9" s="12" t="s">
        <v>182</v>
      </c>
      <c r="I9" s="12" t="s">
        <v>183</v>
      </c>
      <c r="J9" s="12" t="s">
        <v>870</v>
      </c>
      <c r="K9" s="12" t="s">
        <v>871</v>
      </c>
      <c r="L9" s="12" t="s">
        <v>2258</v>
      </c>
      <c r="M9" s="7" t="s">
        <v>2243</v>
      </c>
      <c r="N9" s="12" t="s">
        <v>872</v>
      </c>
      <c r="O9" s="12" t="s">
        <v>2286</v>
      </c>
      <c r="P9" s="12" t="s">
        <v>451</v>
      </c>
      <c r="Q9" s="12" t="s">
        <v>579</v>
      </c>
      <c r="R9" s="12" t="s">
        <v>2314</v>
      </c>
      <c r="S9" s="12" t="s">
        <v>873</v>
      </c>
      <c r="U9" s="34" t="s">
        <v>874</v>
      </c>
      <c r="V9" s="12" t="s">
        <v>526</v>
      </c>
      <c r="W9" s="12" t="s">
        <v>2736</v>
      </c>
      <c r="X9" s="12" t="s">
        <v>875</v>
      </c>
      <c r="Y9" s="12"/>
    </row>
    <row r="10" spans="1:27" s="8" customFormat="1" x14ac:dyDescent="0.2">
      <c r="A10" s="8" t="s">
        <v>876</v>
      </c>
      <c r="B10" s="16">
        <v>39347</v>
      </c>
      <c r="C10" s="8" t="s">
        <v>787</v>
      </c>
      <c r="D10" s="19" t="s">
        <v>1434</v>
      </c>
      <c r="E10" s="8" t="s">
        <v>2477</v>
      </c>
      <c r="F10" s="9" t="s">
        <v>2370</v>
      </c>
      <c r="G10" s="39">
        <v>2283</v>
      </c>
      <c r="H10" s="15" t="s">
        <v>182</v>
      </c>
      <c r="I10" s="15" t="s">
        <v>183</v>
      </c>
      <c r="J10" s="10" t="s">
        <v>507</v>
      </c>
      <c r="K10" s="15" t="s">
        <v>2285</v>
      </c>
      <c r="L10" s="15" t="s">
        <v>877</v>
      </c>
      <c r="M10" s="15" t="s">
        <v>2435</v>
      </c>
      <c r="N10" s="12" t="s">
        <v>878</v>
      </c>
      <c r="O10" s="15" t="s">
        <v>879</v>
      </c>
      <c r="P10" s="15" t="s">
        <v>880</v>
      </c>
      <c r="Q10" s="15" t="s">
        <v>579</v>
      </c>
      <c r="R10" s="10" t="s">
        <v>881</v>
      </c>
      <c r="S10" s="15" t="s">
        <v>882</v>
      </c>
      <c r="U10" s="36" t="s">
        <v>883</v>
      </c>
      <c r="V10" s="15" t="s">
        <v>884</v>
      </c>
      <c r="W10" s="15"/>
      <c r="X10" s="15"/>
      <c r="Y10" s="15"/>
    </row>
    <row r="11" spans="1:27" x14ac:dyDescent="0.2">
      <c r="A11" s="4" t="s">
        <v>885</v>
      </c>
      <c r="B11" s="5">
        <v>39354</v>
      </c>
      <c r="C11" s="4" t="s">
        <v>787</v>
      </c>
      <c r="D11" s="19" t="s">
        <v>1445</v>
      </c>
      <c r="E11" s="4" t="s">
        <v>289</v>
      </c>
      <c r="F11" s="6" t="s">
        <v>2307</v>
      </c>
      <c r="G11" s="18">
        <v>1736</v>
      </c>
      <c r="H11" s="12" t="s">
        <v>182</v>
      </c>
      <c r="I11" s="12" t="s">
        <v>183</v>
      </c>
      <c r="J11" s="12" t="s">
        <v>507</v>
      </c>
      <c r="K11" s="12" t="s">
        <v>451</v>
      </c>
      <c r="L11" s="12" t="s">
        <v>2258</v>
      </c>
      <c r="M11" s="7" t="s">
        <v>2285</v>
      </c>
      <c r="N11" s="12" t="s">
        <v>886</v>
      </c>
      <c r="O11" s="12" t="s">
        <v>887</v>
      </c>
      <c r="P11" s="12" t="s">
        <v>888</v>
      </c>
      <c r="Q11" s="12" t="s">
        <v>579</v>
      </c>
      <c r="R11" s="7" t="s">
        <v>889</v>
      </c>
      <c r="S11" s="12" t="s">
        <v>890</v>
      </c>
      <c r="U11" s="34" t="s">
        <v>891</v>
      </c>
      <c r="V11" s="12" t="s">
        <v>892</v>
      </c>
      <c r="W11" s="12"/>
      <c r="X11" s="12"/>
      <c r="Y11" s="12"/>
    </row>
    <row r="12" spans="1:27" x14ac:dyDescent="0.2">
      <c r="A12" s="4" t="s">
        <v>893</v>
      </c>
      <c r="B12" s="5">
        <v>39357</v>
      </c>
      <c r="C12" s="4" t="s">
        <v>787</v>
      </c>
      <c r="D12" s="19" t="s">
        <v>1445</v>
      </c>
      <c r="E12" s="4" t="s">
        <v>894</v>
      </c>
      <c r="F12" s="6" t="s">
        <v>2370</v>
      </c>
      <c r="G12" s="18">
        <v>617</v>
      </c>
      <c r="H12" s="12" t="s">
        <v>182</v>
      </c>
      <c r="I12" s="12" t="s">
        <v>895</v>
      </c>
      <c r="J12" s="12" t="s">
        <v>507</v>
      </c>
      <c r="K12" s="12" t="s">
        <v>896</v>
      </c>
      <c r="L12" s="12" t="s">
        <v>2258</v>
      </c>
      <c r="M12" s="12" t="s">
        <v>897</v>
      </c>
      <c r="N12" s="7" t="s">
        <v>878</v>
      </c>
      <c r="O12" s="12" t="s">
        <v>853</v>
      </c>
      <c r="P12" s="12" t="s">
        <v>202</v>
      </c>
      <c r="Q12" s="12" t="s">
        <v>579</v>
      </c>
      <c r="R12" s="12" t="s">
        <v>717</v>
      </c>
      <c r="S12" s="7" t="s">
        <v>898</v>
      </c>
      <c r="U12" s="34" t="s">
        <v>899</v>
      </c>
      <c r="V12" s="12" t="s">
        <v>900</v>
      </c>
      <c r="W12" s="12"/>
      <c r="X12" s="12"/>
      <c r="Y12" s="12"/>
    </row>
    <row r="13" spans="1:27" s="12" customFormat="1" x14ac:dyDescent="0.2">
      <c r="A13" s="12" t="s">
        <v>901</v>
      </c>
      <c r="B13" s="44">
        <v>39361</v>
      </c>
      <c r="C13" s="12" t="s">
        <v>902</v>
      </c>
      <c r="D13" s="19" t="s">
        <v>1445</v>
      </c>
      <c r="E13" s="12" t="s">
        <v>2477</v>
      </c>
      <c r="F13" s="45" t="s">
        <v>2283</v>
      </c>
      <c r="G13" s="46">
        <v>1310</v>
      </c>
      <c r="H13" s="12" t="s">
        <v>182</v>
      </c>
      <c r="I13" s="12" t="s">
        <v>526</v>
      </c>
      <c r="J13" s="12" t="s">
        <v>507</v>
      </c>
      <c r="K13" s="12" t="s">
        <v>871</v>
      </c>
      <c r="L13" s="12" t="s">
        <v>2258</v>
      </c>
      <c r="M13" s="12" t="s">
        <v>2243</v>
      </c>
      <c r="N13" s="12" t="s">
        <v>903</v>
      </c>
      <c r="O13" s="7" t="s">
        <v>2286</v>
      </c>
      <c r="P13" s="12" t="s">
        <v>904</v>
      </c>
      <c r="Q13" s="12" t="s">
        <v>579</v>
      </c>
      <c r="R13" s="7" t="s">
        <v>212</v>
      </c>
      <c r="S13" s="12" t="s">
        <v>905</v>
      </c>
      <c r="U13" s="34" t="s">
        <v>906</v>
      </c>
      <c r="V13" s="12" t="s">
        <v>907</v>
      </c>
      <c r="W13" s="12" t="s">
        <v>908</v>
      </c>
      <c r="X13" s="12" t="s">
        <v>909</v>
      </c>
    </row>
    <row r="14" spans="1:27" s="8" customFormat="1" x14ac:dyDescent="0.2">
      <c r="A14" s="8" t="s">
        <v>901</v>
      </c>
      <c r="B14" s="16">
        <v>39365</v>
      </c>
      <c r="C14" s="8" t="s">
        <v>902</v>
      </c>
      <c r="D14" s="19" t="s">
        <v>1434</v>
      </c>
      <c r="E14" s="8" t="s">
        <v>800</v>
      </c>
      <c r="F14" s="9" t="s">
        <v>2321</v>
      </c>
      <c r="G14" s="39">
        <v>951</v>
      </c>
      <c r="H14" s="15" t="s">
        <v>182</v>
      </c>
      <c r="I14" s="15" t="s">
        <v>910</v>
      </c>
      <c r="J14" s="15" t="s">
        <v>911</v>
      </c>
      <c r="K14" s="15" t="s">
        <v>2285</v>
      </c>
      <c r="L14" s="15" t="s">
        <v>2258</v>
      </c>
      <c r="M14" s="10" t="s">
        <v>2243</v>
      </c>
      <c r="N14" s="15" t="s">
        <v>912</v>
      </c>
      <c r="O14" s="15" t="s">
        <v>2286</v>
      </c>
      <c r="P14" s="10" t="s">
        <v>913</v>
      </c>
      <c r="Q14" s="15" t="s">
        <v>579</v>
      </c>
      <c r="R14" s="10" t="s">
        <v>2276</v>
      </c>
      <c r="S14" s="15" t="s">
        <v>914</v>
      </c>
      <c r="U14" s="36" t="s">
        <v>915</v>
      </c>
      <c r="V14" s="15" t="s">
        <v>916</v>
      </c>
      <c r="W14" s="15" t="s">
        <v>907</v>
      </c>
      <c r="X14" s="15" t="s">
        <v>917</v>
      </c>
      <c r="Y14" s="15"/>
    </row>
    <row r="15" spans="1:27" s="8" customFormat="1" x14ac:dyDescent="0.2">
      <c r="A15" s="8" t="s">
        <v>918</v>
      </c>
      <c r="B15" s="16">
        <v>39368</v>
      </c>
      <c r="C15" s="8" t="s">
        <v>787</v>
      </c>
      <c r="D15" s="19" t="s">
        <v>1434</v>
      </c>
      <c r="E15" s="8" t="s">
        <v>2484</v>
      </c>
      <c r="F15" s="9" t="s">
        <v>2283</v>
      </c>
      <c r="G15" s="39">
        <v>1955</v>
      </c>
      <c r="H15" s="10" t="s">
        <v>182</v>
      </c>
      <c r="I15" s="15" t="s">
        <v>526</v>
      </c>
      <c r="J15" s="15" t="s">
        <v>507</v>
      </c>
      <c r="K15" s="15" t="s">
        <v>919</v>
      </c>
      <c r="L15" s="15" t="s">
        <v>920</v>
      </c>
      <c r="M15" s="15" t="s">
        <v>2243</v>
      </c>
      <c r="N15" s="15" t="s">
        <v>878</v>
      </c>
      <c r="O15" s="15" t="s">
        <v>921</v>
      </c>
      <c r="P15" s="15" t="s">
        <v>922</v>
      </c>
      <c r="Q15" s="15" t="s">
        <v>579</v>
      </c>
      <c r="R15" s="15" t="s">
        <v>2276</v>
      </c>
      <c r="S15" s="15" t="s">
        <v>532</v>
      </c>
      <c r="U15" s="36" t="s">
        <v>923</v>
      </c>
      <c r="V15" s="15" t="s">
        <v>924</v>
      </c>
      <c r="W15" s="15"/>
      <c r="X15" s="15"/>
      <c r="Y15" s="15"/>
    </row>
    <row r="16" spans="1:27" x14ac:dyDescent="0.2">
      <c r="A16" s="4" t="s">
        <v>925</v>
      </c>
      <c r="B16" s="5">
        <v>39371</v>
      </c>
      <c r="C16" s="4" t="s">
        <v>787</v>
      </c>
      <c r="D16" s="19" t="s">
        <v>1445</v>
      </c>
      <c r="E16" s="4" t="s">
        <v>2320</v>
      </c>
      <c r="F16" s="6" t="s">
        <v>2411</v>
      </c>
      <c r="G16" s="18">
        <v>834</v>
      </c>
      <c r="H16" s="12" t="s">
        <v>182</v>
      </c>
      <c r="I16" s="12" t="s">
        <v>526</v>
      </c>
      <c r="J16" s="12" t="s">
        <v>507</v>
      </c>
      <c r="K16" s="12" t="s">
        <v>853</v>
      </c>
      <c r="L16" s="12" t="s">
        <v>926</v>
      </c>
      <c r="M16" s="12" t="s">
        <v>2243</v>
      </c>
      <c r="N16" s="12" t="s">
        <v>927</v>
      </c>
      <c r="O16" s="7" t="s">
        <v>928</v>
      </c>
      <c r="P16" s="12" t="s">
        <v>929</v>
      </c>
      <c r="Q16" s="7" t="s">
        <v>579</v>
      </c>
      <c r="R16" s="7" t="s">
        <v>930</v>
      </c>
      <c r="S16" s="12" t="s">
        <v>931</v>
      </c>
      <c r="U16" s="34" t="s">
        <v>932</v>
      </c>
      <c r="V16" s="12" t="s">
        <v>933</v>
      </c>
      <c r="W16" s="12"/>
      <c r="X16" s="12"/>
      <c r="Y16" s="12"/>
    </row>
    <row r="17" spans="1:25" x14ac:dyDescent="0.2">
      <c r="A17" s="4" t="s">
        <v>934</v>
      </c>
      <c r="B17" s="5">
        <v>39378</v>
      </c>
      <c r="C17" s="4" t="s">
        <v>935</v>
      </c>
      <c r="D17" s="19" t="s">
        <v>1445</v>
      </c>
      <c r="E17" s="4" t="s">
        <v>108</v>
      </c>
      <c r="F17" s="6" t="s">
        <v>2411</v>
      </c>
      <c r="G17" s="18">
        <v>1048</v>
      </c>
      <c r="H17" s="12" t="s">
        <v>182</v>
      </c>
      <c r="I17" s="12" t="s">
        <v>526</v>
      </c>
      <c r="J17" s="12" t="s">
        <v>507</v>
      </c>
      <c r="K17" s="7" t="s">
        <v>451</v>
      </c>
      <c r="L17" s="7" t="s">
        <v>2435</v>
      </c>
      <c r="M17" s="12" t="s">
        <v>2243</v>
      </c>
      <c r="N17" s="7" t="s">
        <v>936</v>
      </c>
      <c r="O17" s="12" t="s">
        <v>853</v>
      </c>
      <c r="P17" s="7" t="s">
        <v>937</v>
      </c>
      <c r="Q17" s="12" t="s">
        <v>579</v>
      </c>
      <c r="R17" s="7" t="s">
        <v>938</v>
      </c>
      <c r="S17" s="12" t="s">
        <v>878</v>
      </c>
      <c r="U17" s="34" t="s">
        <v>939</v>
      </c>
      <c r="V17" s="12" t="s">
        <v>940</v>
      </c>
      <c r="W17" s="12" t="s">
        <v>941</v>
      </c>
      <c r="X17" s="12" t="s">
        <v>942</v>
      </c>
      <c r="Y17" s="12"/>
    </row>
    <row r="18" spans="1:25" s="8" customFormat="1" x14ac:dyDescent="0.2">
      <c r="A18" s="8" t="s">
        <v>943</v>
      </c>
      <c r="B18" s="16">
        <v>39382</v>
      </c>
      <c r="C18" s="8" t="s">
        <v>787</v>
      </c>
      <c r="D18" s="19" t="s">
        <v>1434</v>
      </c>
      <c r="E18" s="8" t="s">
        <v>358</v>
      </c>
      <c r="F18" s="9" t="s">
        <v>2370</v>
      </c>
      <c r="G18" s="39">
        <v>2160</v>
      </c>
      <c r="H18" s="15" t="s">
        <v>182</v>
      </c>
      <c r="I18" s="15" t="s">
        <v>526</v>
      </c>
      <c r="J18" s="10" t="s">
        <v>507</v>
      </c>
      <c r="K18" s="15" t="s">
        <v>451</v>
      </c>
      <c r="L18" s="10" t="s">
        <v>2435</v>
      </c>
      <c r="M18" s="15" t="s">
        <v>2243</v>
      </c>
      <c r="N18" s="15" t="s">
        <v>944</v>
      </c>
      <c r="O18" s="15" t="s">
        <v>853</v>
      </c>
      <c r="P18" s="15" t="s">
        <v>945</v>
      </c>
      <c r="Q18" s="15" t="s">
        <v>579</v>
      </c>
      <c r="R18" s="10" t="s">
        <v>946</v>
      </c>
      <c r="S18" s="15" t="s">
        <v>2286</v>
      </c>
      <c r="U18" s="36" t="s">
        <v>947</v>
      </c>
      <c r="V18" s="15" t="s">
        <v>948</v>
      </c>
      <c r="W18" s="15"/>
      <c r="X18" s="15"/>
      <c r="Y18" s="15"/>
    </row>
    <row r="19" spans="1:25" s="8" customFormat="1" x14ac:dyDescent="0.2">
      <c r="A19" s="8" t="s">
        <v>949</v>
      </c>
      <c r="B19" s="16">
        <v>39386</v>
      </c>
      <c r="C19" s="8" t="s">
        <v>950</v>
      </c>
      <c r="D19" s="19" t="s">
        <v>1434</v>
      </c>
      <c r="E19" s="8" t="s">
        <v>2382</v>
      </c>
      <c r="F19" s="9" t="s">
        <v>2355</v>
      </c>
      <c r="G19" s="39">
        <v>585</v>
      </c>
      <c r="H19" s="15" t="s">
        <v>182</v>
      </c>
      <c r="I19" s="15" t="s">
        <v>526</v>
      </c>
      <c r="J19" s="15" t="s">
        <v>507</v>
      </c>
      <c r="K19" s="10" t="s">
        <v>952</v>
      </c>
      <c r="L19" s="15" t="s">
        <v>940</v>
      </c>
      <c r="M19" s="15" t="s">
        <v>953</v>
      </c>
      <c r="N19" s="15" t="s">
        <v>954</v>
      </c>
      <c r="O19" s="15" t="s">
        <v>955</v>
      </c>
      <c r="P19" s="15" t="s">
        <v>956</v>
      </c>
      <c r="Q19" s="15" t="s">
        <v>957</v>
      </c>
      <c r="R19" s="15" t="s">
        <v>958</v>
      </c>
      <c r="S19" s="10" t="s">
        <v>959</v>
      </c>
      <c r="U19" s="36" t="s">
        <v>960</v>
      </c>
      <c r="V19" s="15" t="s">
        <v>839</v>
      </c>
      <c r="W19" s="15"/>
      <c r="X19" s="15"/>
      <c r="Y19" s="15"/>
    </row>
    <row r="20" spans="1:25" x14ac:dyDescent="0.2">
      <c r="A20" s="4" t="s">
        <v>817</v>
      </c>
      <c r="B20" s="5">
        <v>39389</v>
      </c>
      <c r="C20" s="4" t="s">
        <v>787</v>
      </c>
      <c r="D20" s="19" t="s">
        <v>1445</v>
      </c>
      <c r="E20" s="4" t="s">
        <v>2320</v>
      </c>
      <c r="F20" s="6" t="s">
        <v>2411</v>
      </c>
      <c r="G20" s="18">
        <v>1006</v>
      </c>
      <c r="H20" s="7" t="s">
        <v>182</v>
      </c>
      <c r="I20" s="12" t="s">
        <v>526</v>
      </c>
      <c r="J20" s="12" t="s">
        <v>507</v>
      </c>
      <c r="K20" s="12" t="s">
        <v>451</v>
      </c>
      <c r="L20" s="12" t="s">
        <v>961</v>
      </c>
      <c r="M20" s="12" t="s">
        <v>2243</v>
      </c>
      <c r="N20" s="12" t="s">
        <v>962</v>
      </c>
      <c r="O20" s="12" t="s">
        <v>853</v>
      </c>
      <c r="P20" s="12" t="s">
        <v>963</v>
      </c>
      <c r="Q20" s="7" t="s">
        <v>964</v>
      </c>
      <c r="R20" s="12" t="s">
        <v>965</v>
      </c>
      <c r="S20" s="12" t="s">
        <v>966</v>
      </c>
      <c r="U20" s="34" t="s">
        <v>967</v>
      </c>
      <c r="V20" s="12" t="s">
        <v>968</v>
      </c>
      <c r="W20" s="12"/>
      <c r="X20" s="12"/>
      <c r="Y20" s="12"/>
    </row>
    <row r="21" spans="1:25" x14ac:dyDescent="0.2">
      <c r="A21" s="12" t="s">
        <v>925</v>
      </c>
      <c r="B21" s="5">
        <v>39396</v>
      </c>
      <c r="C21" s="4" t="s">
        <v>787</v>
      </c>
      <c r="D21" s="19" t="s">
        <v>1445</v>
      </c>
      <c r="E21" s="4" t="s">
        <v>2402</v>
      </c>
      <c r="F21" s="6" t="s">
        <v>2333</v>
      </c>
      <c r="G21" s="18">
        <v>1245</v>
      </c>
      <c r="H21" s="7" t="s">
        <v>182</v>
      </c>
      <c r="I21" s="12" t="s">
        <v>969</v>
      </c>
      <c r="J21" s="12" t="s">
        <v>507</v>
      </c>
      <c r="K21" s="12" t="s">
        <v>970</v>
      </c>
      <c r="L21" s="12" t="s">
        <v>2435</v>
      </c>
      <c r="M21" s="7" t="s">
        <v>2243</v>
      </c>
      <c r="N21" s="12" t="s">
        <v>974</v>
      </c>
      <c r="O21" s="12" t="s">
        <v>975</v>
      </c>
      <c r="P21" s="12" t="s">
        <v>976</v>
      </c>
      <c r="Q21" s="12" t="s">
        <v>579</v>
      </c>
      <c r="R21" s="7" t="s">
        <v>2276</v>
      </c>
      <c r="S21" s="12" t="s">
        <v>977</v>
      </c>
      <c r="U21" s="34" t="s">
        <v>978</v>
      </c>
      <c r="V21" s="12" t="s">
        <v>979</v>
      </c>
      <c r="W21" s="12"/>
      <c r="X21" s="12"/>
      <c r="Y21" s="12"/>
    </row>
    <row r="22" spans="1:25" s="8" customFormat="1" x14ac:dyDescent="0.2">
      <c r="A22" s="8" t="s">
        <v>825</v>
      </c>
      <c r="B22" s="16">
        <v>39400</v>
      </c>
      <c r="C22" s="8" t="s">
        <v>787</v>
      </c>
      <c r="D22" s="19" t="s">
        <v>1434</v>
      </c>
      <c r="E22" s="8" t="s">
        <v>524</v>
      </c>
      <c r="F22" s="9" t="s">
        <v>2411</v>
      </c>
      <c r="G22" s="39">
        <v>1691</v>
      </c>
      <c r="H22" s="15" t="s">
        <v>182</v>
      </c>
      <c r="I22" s="15" t="s">
        <v>183</v>
      </c>
      <c r="J22" s="15" t="s">
        <v>980</v>
      </c>
      <c r="K22" s="15" t="s">
        <v>451</v>
      </c>
      <c r="L22" s="15" t="s">
        <v>940</v>
      </c>
      <c r="M22" s="15" t="s">
        <v>2243</v>
      </c>
      <c r="N22" s="15" t="s">
        <v>855</v>
      </c>
      <c r="O22" s="15" t="s">
        <v>981</v>
      </c>
      <c r="P22" s="15" t="s">
        <v>982</v>
      </c>
      <c r="Q22" s="15" t="s">
        <v>579</v>
      </c>
      <c r="R22" s="15" t="s">
        <v>865</v>
      </c>
      <c r="S22" s="15" t="s">
        <v>983</v>
      </c>
      <c r="U22" s="36" t="s">
        <v>984</v>
      </c>
      <c r="V22" s="15" t="s">
        <v>956</v>
      </c>
      <c r="W22" s="15"/>
      <c r="X22" s="15"/>
      <c r="Y22" s="15"/>
    </row>
    <row r="23" spans="1:25" x14ac:dyDescent="0.2">
      <c r="A23" s="4" t="s">
        <v>949</v>
      </c>
      <c r="B23" s="5">
        <v>39403</v>
      </c>
      <c r="C23" s="4" t="s">
        <v>787</v>
      </c>
      <c r="D23" s="11" t="s">
        <v>1445</v>
      </c>
      <c r="E23" s="4" t="s">
        <v>985</v>
      </c>
      <c r="F23" s="6" t="s">
        <v>2333</v>
      </c>
      <c r="G23" s="18">
        <v>1435</v>
      </c>
      <c r="H23" s="12" t="s">
        <v>182</v>
      </c>
      <c r="I23" s="12" t="s">
        <v>183</v>
      </c>
      <c r="J23" s="12" t="s">
        <v>507</v>
      </c>
      <c r="K23" s="7" t="s">
        <v>451</v>
      </c>
      <c r="L23" s="12" t="s">
        <v>986</v>
      </c>
      <c r="M23" s="12" t="s">
        <v>2243</v>
      </c>
      <c r="N23" s="7" t="s">
        <v>987</v>
      </c>
      <c r="O23" s="12" t="s">
        <v>853</v>
      </c>
      <c r="P23" s="12" t="s">
        <v>976</v>
      </c>
      <c r="Q23" s="12" t="s">
        <v>579</v>
      </c>
      <c r="R23" s="12" t="s">
        <v>2276</v>
      </c>
      <c r="S23" s="12" t="s">
        <v>988</v>
      </c>
      <c r="U23" s="34" t="s">
        <v>989</v>
      </c>
      <c r="V23" s="12" t="s">
        <v>526</v>
      </c>
      <c r="W23" s="12"/>
      <c r="X23" s="12"/>
      <c r="Y23" s="12"/>
    </row>
    <row r="24" spans="1:25" s="8" customFormat="1" x14ac:dyDescent="0.2">
      <c r="A24" s="8" t="s">
        <v>901</v>
      </c>
      <c r="B24" s="16">
        <v>39410</v>
      </c>
      <c r="C24" s="8" t="s">
        <v>787</v>
      </c>
      <c r="D24" s="19" t="s">
        <v>1434</v>
      </c>
      <c r="E24" s="8" t="s">
        <v>990</v>
      </c>
      <c r="F24" s="9" t="s">
        <v>2238</v>
      </c>
      <c r="G24" s="39">
        <v>2283</v>
      </c>
      <c r="H24" s="15" t="s">
        <v>2284</v>
      </c>
      <c r="I24" s="15" t="s">
        <v>183</v>
      </c>
      <c r="J24" s="10" t="s">
        <v>507</v>
      </c>
      <c r="K24" s="15" t="s">
        <v>991</v>
      </c>
      <c r="L24" s="15" t="s">
        <v>992</v>
      </c>
      <c r="M24" s="15" t="s">
        <v>993</v>
      </c>
      <c r="N24" s="15" t="s">
        <v>994</v>
      </c>
      <c r="O24" s="15" t="s">
        <v>995</v>
      </c>
      <c r="P24" s="15" t="s">
        <v>976</v>
      </c>
      <c r="Q24" s="15" t="s">
        <v>579</v>
      </c>
      <c r="R24" s="10" t="s">
        <v>996</v>
      </c>
      <c r="S24" s="15" t="s">
        <v>997</v>
      </c>
      <c r="U24" s="36" t="s">
        <v>998</v>
      </c>
      <c r="V24" s="15" t="s">
        <v>526</v>
      </c>
      <c r="W24" s="15"/>
      <c r="X24" s="15"/>
      <c r="Y24" s="15"/>
    </row>
    <row r="25" spans="1:25" x14ac:dyDescent="0.2">
      <c r="A25" s="4" t="s">
        <v>1005</v>
      </c>
      <c r="B25" s="5">
        <v>39413</v>
      </c>
      <c r="C25" s="4" t="s">
        <v>787</v>
      </c>
      <c r="D25" s="19" t="s">
        <v>1445</v>
      </c>
      <c r="E25" s="4" t="s">
        <v>1006</v>
      </c>
      <c r="F25" s="6" t="s">
        <v>2283</v>
      </c>
      <c r="G25" s="18">
        <v>889</v>
      </c>
      <c r="H25" s="12" t="s">
        <v>2284</v>
      </c>
      <c r="I25" s="12" t="s">
        <v>183</v>
      </c>
      <c r="J25" s="12" t="s">
        <v>507</v>
      </c>
      <c r="K25" s="12" t="s">
        <v>1007</v>
      </c>
      <c r="L25" s="13" t="s">
        <v>1008</v>
      </c>
      <c r="M25" s="7" t="s">
        <v>993</v>
      </c>
      <c r="N25" s="12" t="s">
        <v>1009</v>
      </c>
      <c r="O25" s="12" t="s">
        <v>1010</v>
      </c>
      <c r="P25" s="12" t="s">
        <v>976</v>
      </c>
      <c r="Q25" s="12" t="s">
        <v>579</v>
      </c>
      <c r="R25" s="12" t="s">
        <v>2276</v>
      </c>
      <c r="S25" s="12" t="s">
        <v>409</v>
      </c>
      <c r="U25" s="34" t="s">
        <v>1011</v>
      </c>
      <c r="V25" s="12" t="s">
        <v>1012</v>
      </c>
      <c r="W25" s="12"/>
      <c r="X25" s="12"/>
      <c r="Y25" s="12"/>
    </row>
    <row r="26" spans="1:25" s="8" customFormat="1" x14ac:dyDescent="0.2">
      <c r="A26" s="8" t="s">
        <v>825</v>
      </c>
      <c r="B26" s="16">
        <v>39417</v>
      </c>
      <c r="C26" s="8" t="s">
        <v>787</v>
      </c>
      <c r="D26" s="19" t="s">
        <v>1434</v>
      </c>
      <c r="E26" s="8" t="s">
        <v>2484</v>
      </c>
      <c r="F26" s="9" t="s">
        <v>2333</v>
      </c>
      <c r="G26" s="39">
        <v>1744</v>
      </c>
      <c r="H26" s="15" t="s">
        <v>2284</v>
      </c>
      <c r="I26" s="15" t="s">
        <v>183</v>
      </c>
      <c r="J26" s="15" t="s">
        <v>507</v>
      </c>
      <c r="K26" s="15" t="s">
        <v>1013</v>
      </c>
      <c r="L26" s="47" t="s">
        <v>1014</v>
      </c>
      <c r="M26" s="15" t="s">
        <v>2243</v>
      </c>
      <c r="N26" s="15" t="s">
        <v>1015</v>
      </c>
      <c r="O26" s="15" t="s">
        <v>2286</v>
      </c>
      <c r="P26" s="15" t="s">
        <v>976</v>
      </c>
      <c r="Q26" s="10" t="s">
        <v>1016</v>
      </c>
      <c r="R26" s="10" t="s">
        <v>1017</v>
      </c>
      <c r="S26" s="15" t="s">
        <v>1018</v>
      </c>
      <c r="U26" s="36" t="s">
        <v>1019</v>
      </c>
      <c r="V26" s="15" t="s">
        <v>1020</v>
      </c>
      <c r="W26" s="15"/>
      <c r="X26" s="15"/>
      <c r="Y26" s="15"/>
    </row>
    <row r="27" spans="1:25" x14ac:dyDescent="0.2">
      <c r="A27" s="48" t="s">
        <v>1021</v>
      </c>
      <c r="B27" s="5">
        <v>39442</v>
      </c>
      <c r="C27" s="4" t="s">
        <v>787</v>
      </c>
      <c r="D27" s="19" t="s">
        <v>1445</v>
      </c>
      <c r="E27" s="4" t="s">
        <v>2477</v>
      </c>
      <c r="F27" s="6" t="s">
        <v>2333</v>
      </c>
      <c r="G27" s="18">
        <v>1290</v>
      </c>
      <c r="H27" s="12" t="s">
        <v>182</v>
      </c>
      <c r="I27" s="7" t="s">
        <v>1022</v>
      </c>
      <c r="J27" s="12" t="s">
        <v>1023</v>
      </c>
      <c r="K27" s="12" t="s">
        <v>451</v>
      </c>
      <c r="L27" s="12" t="s">
        <v>1024</v>
      </c>
      <c r="M27" s="12" t="s">
        <v>2243</v>
      </c>
      <c r="N27" s="12" t="s">
        <v>1025</v>
      </c>
      <c r="O27" s="12" t="s">
        <v>2286</v>
      </c>
      <c r="P27" s="12" t="s">
        <v>1026</v>
      </c>
      <c r="Q27" s="7" t="s">
        <v>976</v>
      </c>
      <c r="R27" s="12" t="s">
        <v>962</v>
      </c>
      <c r="S27" s="12" t="s">
        <v>1027</v>
      </c>
      <c r="U27" s="34" t="s">
        <v>1028</v>
      </c>
      <c r="V27" s="34" t="s">
        <v>1029</v>
      </c>
      <c r="W27" s="12"/>
      <c r="X27" s="12"/>
      <c r="Y27" s="12"/>
    </row>
    <row r="28" spans="1:25" x14ac:dyDescent="0.2">
      <c r="A28" s="4" t="s">
        <v>608</v>
      </c>
      <c r="B28" s="5">
        <v>39445</v>
      </c>
      <c r="C28" s="4" t="s">
        <v>787</v>
      </c>
      <c r="D28" s="19" t="s">
        <v>1445</v>
      </c>
      <c r="E28" s="4" t="s">
        <v>2468</v>
      </c>
      <c r="F28" s="6" t="s">
        <v>2411</v>
      </c>
      <c r="G28" s="18">
        <v>297</v>
      </c>
      <c r="H28" s="12" t="s">
        <v>182</v>
      </c>
      <c r="I28" s="12" t="s">
        <v>526</v>
      </c>
      <c r="J28" s="7" t="s">
        <v>1030</v>
      </c>
      <c r="K28" s="12" t="s">
        <v>451</v>
      </c>
      <c r="L28" s="12" t="s">
        <v>1024</v>
      </c>
      <c r="M28" s="12" t="s">
        <v>1031</v>
      </c>
      <c r="N28" s="12" t="s">
        <v>1015</v>
      </c>
      <c r="O28" s="12" t="s">
        <v>1032</v>
      </c>
      <c r="P28" s="12" t="s">
        <v>1033</v>
      </c>
      <c r="Q28" s="7" t="s">
        <v>976</v>
      </c>
      <c r="R28" s="12" t="s">
        <v>579</v>
      </c>
      <c r="S28" s="12" t="s">
        <v>1034</v>
      </c>
      <c r="U28" s="34" t="s">
        <v>1035</v>
      </c>
      <c r="V28" s="12" t="s">
        <v>1020</v>
      </c>
      <c r="W28" s="12"/>
      <c r="X28" s="12"/>
      <c r="Y28" s="12"/>
    </row>
    <row r="29" spans="1:25" s="8" customFormat="1" x14ac:dyDescent="0.2">
      <c r="A29" s="8" t="s">
        <v>1005</v>
      </c>
      <c r="B29" s="16">
        <v>39448</v>
      </c>
      <c r="C29" s="8" t="s">
        <v>787</v>
      </c>
      <c r="D29" s="19" t="s">
        <v>1434</v>
      </c>
      <c r="E29" s="8" t="s">
        <v>841</v>
      </c>
      <c r="F29" s="9" t="s">
        <v>2370</v>
      </c>
      <c r="G29" s="39">
        <v>2017</v>
      </c>
      <c r="H29" s="15" t="s">
        <v>182</v>
      </c>
      <c r="I29" s="10" t="s">
        <v>526</v>
      </c>
      <c r="J29" s="15" t="s">
        <v>1030</v>
      </c>
      <c r="K29" s="15" t="s">
        <v>1036</v>
      </c>
      <c r="L29" s="15" t="s">
        <v>1024</v>
      </c>
      <c r="M29" s="15" t="s">
        <v>2243</v>
      </c>
      <c r="N29" s="15" t="s">
        <v>962</v>
      </c>
      <c r="O29" s="15" t="s">
        <v>1037</v>
      </c>
      <c r="P29" s="15" t="s">
        <v>1038</v>
      </c>
      <c r="Q29" s="15" t="s">
        <v>1039</v>
      </c>
      <c r="R29" s="15" t="s">
        <v>1040</v>
      </c>
      <c r="S29" s="15" t="s">
        <v>1041</v>
      </c>
      <c r="U29" s="36" t="s">
        <v>1042</v>
      </c>
      <c r="V29" s="15" t="s">
        <v>1043</v>
      </c>
      <c r="W29" s="15"/>
      <c r="X29" s="15"/>
      <c r="Y29" s="15"/>
    </row>
    <row r="30" spans="1:25" s="8" customFormat="1" x14ac:dyDescent="0.2">
      <c r="A30" s="8" t="s">
        <v>885</v>
      </c>
      <c r="B30" s="16">
        <v>39459</v>
      </c>
      <c r="C30" s="8" t="s">
        <v>787</v>
      </c>
      <c r="D30" s="19" t="s">
        <v>1434</v>
      </c>
      <c r="E30" s="8" t="s">
        <v>2484</v>
      </c>
      <c r="F30" s="9" t="s">
        <v>2370</v>
      </c>
      <c r="G30" s="39">
        <v>2011</v>
      </c>
      <c r="H30" s="15" t="s">
        <v>182</v>
      </c>
      <c r="I30" s="15" t="s">
        <v>526</v>
      </c>
      <c r="J30" s="15" t="s">
        <v>1044</v>
      </c>
      <c r="K30" s="15" t="s">
        <v>451</v>
      </c>
      <c r="L30" s="10" t="s">
        <v>1024</v>
      </c>
      <c r="M30" s="15" t="s">
        <v>2243</v>
      </c>
      <c r="N30" s="15" t="s">
        <v>1045</v>
      </c>
      <c r="O30" s="15" t="s">
        <v>1046</v>
      </c>
      <c r="P30" s="10" t="s">
        <v>1047</v>
      </c>
      <c r="Q30" s="10" t="s">
        <v>579</v>
      </c>
      <c r="R30" s="15" t="s">
        <v>1048</v>
      </c>
      <c r="S30" s="15" t="s">
        <v>1049</v>
      </c>
      <c r="U30" s="36" t="s">
        <v>1050</v>
      </c>
      <c r="V30" s="15" t="s">
        <v>1051</v>
      </c>
      <c r="W30" s="15"/>
      <c r="X30" s="15"/>
      <c r="Y30" s="15"/>
    </row>
    <row r="31" spans="1:25" s="12" customFormat="1" x14ac:dyDescent="0.2">
      <c r="A31" s="12" t="s">
        <v>2475</v>
      </c>
      <c r="B31" s="44">
        <v>39470</v>
      </c>
      <c r="C31" s="12" t="s">
        <v>935</v>
      </c>
      <c r="D31" s="19" t="s">
        <v>1445</v>
      </c>
      <c r="E31" s="12" t="s">
        <v>794</v>
      </c>
      <c r="F31" s="45" t="s">
        <v>2411</v>
      </c>
      <c r="G31" s="46">
        <v>512</v>
      </c>
      <c r="H31" s="12" t="s">
        <v>182</v>
      </c>
      <c r="I31" s="12" t="s">
        <v>526</v>
      </c>
      <c r="J31" s="12" t="s">
        <v>1052</v>
      </c>
      <c r="K31" s="12" t="s">
        <v>1053</v>
      </c>
      <c r="L31" s="12" t="s">
        <v>1024</v>
      </c>
      <c r="M31" s="12" t="s">
        <v>1014</v>
      </c>
      <c r="N31" s="12" t="s">
        <v>878</v>
      </c>
      <c r="O31" s="12" t="s">
        <v>1054</v>
      </c>
      <c r="P31" s="12" t="s">
        <v>1047</v>
      </c>
      <c r="Q31" s="12" t="s">
        <v>1055</v>
      </c>
      <c r="R31" s="12" t="s">
        <v>1056</v>
      </c>
      <c r="S31" s="12" t="s">
        <v>962</v>
      </c>
      <c r="U31" s="34" t="s">
        <v>1057</v>
      </c>
      <c r="V31" s="12" t="s">
        <v>409</v>
      </c>
      <c r="W31" s="12" t="s">
        <v>2258</v>
      </c>
      <c r="Y31" s="12" t="s">
        <v>1058</v>
      </c>
    </row>
    <row r="32" spans="1:25" s="8" customFormat="1" x14ac:dyDescent="0.2">
      <c r="A32" s="8" t="s">
        <v>825</v>
      </c>
      <c r="B32" s="16">
        <v>39473</v>
      </c>
      <c r="C32" s="8" t="s">
        <v>950</v>
      </c>
      <c r="D32" s="19" t="s">
        <v>1434</v>
      </c>
      <c r="E32" s="8" t="s">
        <v>2484</v>
      </c>
      <c r="F32" s="9" t="s">
        <v>2283</v>
      </c>
      <c r="G32" s="39">
        <v>1554</v>
      </c>
      <c r="H32" s="15" t="s">
        <v>182</v>
      </c>
      <c r="I32" s="15" t="s">
        <v>526</v>
      </c>
      <c r="J32" s="15" t="s">
        <v>1030</v>
      </c>
      <c r="K32" s="15" t="s">
        <v>451</v>
      </c>
      <c r="L32" s="15" t="s">
        <v>1014</v>
      </c>
      <c r="M32" s="15" t="s">
        <v>2243</v>
      </c>
      <c r="N32" s="15" t="s">
        <v>1059</v>
      </c>
      <c r="O32" s="15" t="s">
        <v>1060</v>
      </c>
      <c r="P32" s="15" t="s">
        <v>1061</v>
      </c>
      <c r="Q32" s="15" t="s">
        <v>579</v>
      </c>
      <c r="R32" s="15" t="s">
        <v>1062</v>
      </c>
      <c r="S32" s="15" t="s">
        <v>1063</v>
      </c>
      <c r="U32" s="36" t="s">
        <v>1064</v>
      </c>
      <c r="V32" s="15" t="s">
        <v>1065</v>
      </c>
      <c r="W32" s="15"/>
      <c r="X32" s="15"/>
      <c r="Y32" s="15"/>
    </row>
    <row r="33" spans="1:25" s="8" customFormat="1" x14ac:dyDescent="0.2">
      <c r="A33" s="8" t="s">
        <v>893</v>
      </c>
      <c r="B33" s="16">
        <v>39494</v>
      </c>
      <c r="C33" s="8" t="s">
        <v>787</v>
      </c>
      <c r="D33" s="19" t="s">
        <v>1434</v>
      </c>
      <c r="E33" s="8" t="s">
        <v>289</v>
      </c>
      <c r="F33" s="9" t="s">
        <v>2333</v>
      </c>
      <c r="G33" s="39">
        <v>2168</v>
      </c>
      <c r="H33" s="15" t="s">
        <v>1066</v>
      </c>
      <c r="I33" s="15" t="s">
        <v>526</v>
      </c>
      <c r="J33" s="15" t="s">
        <v>1030</v>
      </c>
      <c r="K33" s="15" t="s">
        <v>451</v>
      </c>
      <c r="L33" s="15" t="s">
        <v>2258</v>
      </c>
      <c r="M33" s="15" t="s">
        <v>2243</v>
      </c>
      <c r="N33" s="15" t="s">
        <v>1045</v>
      </c>
      <c r="O33" s="15" t="s">
        <v>120</v>
      </c>
      <c r="P33" s="10" t="s">
        <v>1067</v>
      </c>
      <c r="Q33" s="15" t="s">
        <v>579</v>
      </c>
      <c r="R33" s="15" t="s">
        <v>1068</v>
      </c>
      <c r="S33" s="15" t="s">
        <v>1069</v>
      </c>
      <c r="U33" s="36" t="s">
        <v>1070</v>
      </c>
      <c r="V33" s="15" t="s">
        <v>1051</v>
      </c>
      <c r="W33" s="15"/>
      <c r="X33" s="15"/>
      <c r="Y33" s="15"/>
    </row>
    <row r="34" spans="1:25" x14ac:dyDescent="0.2">
      <c r="A34" s="4" t="s">
        <v>949</v>
      </c>
      <c r="B34" s="5">
        <v>39501</v>
      </c>
      <c r="C34" s="4" t="s">
        <v>787</v>
      </c>
      <c r="D34" s="19" t="s">
        <v>1445</v>
      </c>
      <c r="E34" s="4" t="s">
        <v>2394</v>
      </c>
      <c r="F34" s="6" t="s">
        <v>2283</v>
      </c>
      <c r="G34" s="18">
        <v>1236</v>
      </c>
      <c r="H34" s="12" t="s">
        <v>1066</v>
      </c>
      <c r="I34" s="7" t="s">
        <v>526</v>
      </c>
      <c r="J34" s="7" t="s">
        <v>1071</v>
      </c>
      <c r="K34" s="12" t="s">
        <v>451</v>
      </c>
      <c r="L34" s="12" t="s">
        <v>2258</v>
      </c>
      <c r="M34" s="12" t="s">
        <v>2243</v>
      </c>
      <c r="N34" s="12" t="s">
        <v>1072</v>
      </c>
      <c r="O34" s="12" t="s">
        <v>2286</v>
      </c>
      <c r="P34" s="7" t="s">
        <v>202</v>
      </c>
      <c r="Q34" s="12" t="s">
        <v>579</v>
      </c>
      <c r="R34" s="7" t="s">
        <v>2276</v>
      </c>
      <c r="S34" s="12" t="s">
        <v>1073</v>
      </c>
      <c r="U34" s="12" t="s">
        <v>878</v>
      </c>
      <c r="V34" s="12" t="s">
        <v>1074</v>
      </c>
      <c r="W34" s="12"/>
      <c r="X34" s="12"/>
      <c r="Y34" s="12"/>
    </row>
    <row r="35" spans="1:25" x14ac:dyDescent="0.2">
      <c r="A35" s="4" t="s">
        <v>1075</v>
      </c>
      <c r="B35" s="5">
        <v>39503</v>
      </c>
      <c r="C35" s="4" t="s">
        <v>950</v>
      </c>
      <c r="D35" s="19" t="s">
        <v>1445</v>
      </c>
      <c r="E35" s="4" t="s">
        <v>1076</v>
      </c>
      <c r="F35" s="6" t="s">
        <v>2256</v>
      </c>
      <c r="G35" s="18">
        <v>873</v>
      </c>
      <c r="H35" s="12" t="s">
        <v>1066</v>
      </c>
      <c r="I35" s="12" t="s">
        <v>1077</v>
      </c>
      <c r="J35" s="12" t="s">
        <v>1078</v>
      </c>
      <c r="K35" s="12" t="s">
        <v>451</v>
      </c>
      <c r="L35" s="7" t="s">
        <v>1024</v>
      </c>
      <c r="M35" s="12" t="s">
        <v>1014</v>
      </c>
      <c r="N35" s="12" t="s">
        <v>878</v>
      </c>
      <c r="O35" s="12" t="s">
        <v>853</v>
      </c>
      <c r="P35" s="7" t="s">
        <v>2404</v>
      </c>
      <c r="Q35" s="12" t="s">
        <v>1079</v>
      </c>
      <c r="R35" s="12" t="s">
        <v>1080</v>
      </c>
      <c r="S35" s="12" t="s">
        <v>1081</v>
      </c>
      <c r="U35" s="12" t="s">
        <v>1082</v>
      </c>
      <c r="V35" s="34" t="s">
        <v>1083</v>
      </c>
      <c r="W35" s="12"/>
      <c r="X35" s="12"/>
      <c r="Y35" s="12"/>
    </row>
    <row r="36" spans="1:25" s="8" customFormat="1" x14ac:dyDescent="0.2">
      <c r="A36" s="8" t="s">
        <v>925</v>
      </c>
      <c r="B36" s="16">
        <v>39505</v>
      </c>
      <c r="C36" s="8" t="s">
        <v>787</v>
      </c>
      <c r="D36" s="19" t="s">
        <v>1434</v>
      </c>
      <c r="E36" s="8" t="s">
        <v>289</v>
      </c>
      <c r="F36" s="9" t="s">
        <v>2333</v>
      </c>
      <c r="G36" s="39">
        <v>1624</v>
      </c>
      <c r="H36" s="15" t="s">
        <v>1066</v>
      </c>
      <c r="I36" s="15" t="s">
        <v>1084</v>
      </c>
      <c r="J36" s="15" t="s">
        <v>1030</v>
      </c>
      <c r="K36" s="15" t="s">
        <v>853</v>
      </c>
      <c r="L36" s="15" t="s">
        <v>2258</v>
      </c>
      <c r="M36" s="15" t="s">
        <v>2243</v>
      </c>
      <c r="N36" s="15" t="s">
        <v>1085</v>
      </c>
      <c r="O36" s="10" t="s">
        <v>1086</v>
      </c>
      <c r="P36" s="15" t="s">
        <v>1087</v>
      </c>
      <c r="Q36" s="15" t="s">
        <v>579</v>
      </c>
      <c r="R36" s="15" t="s">
        <v>1088</v>
      </c>
      <c r="S36" s="15" t="s">
        <v>1089</v>
      </c>
      <c r="U36" s="15" t="s">
        <v>1090</v>
      </c>
      <c r="V36" s="15" t="s">
        <v>1091</v>
      </c>
      <c r="W36" s="15"/>
      <c r="X36" s="15"/>
      <c r="Y36" s="15"/>
    </row>
    <row r="37" spans="1:25" s="8" customFormat="1" x14ac:dyDescent="0.2">
      <c r="A37" s="8" t="s">
        <v>949</v>
      </c>
      <c r="B37" s="16">
        <v>39508</v>
      </c>
      <c r="C37" s="8" t="s">
        <v>787</v>
      </c>
      <c r="D37" s="19" t="s">
        <v>1434</v>
      </c>
      <c r="E37" s="8" t="s">
        <v>2282</v>
      </c>
      <c r="F37" s="9" t="s">
        <v>2283</v>
      </c>
      <c r="G37" s="39">
        <v>3348</v>
      </c>
      <c r="H37" s="15" t="s">
        <v>1066</v>
      </c>
      <c r="I37" s="15" t="s">
        <v>526</v>
      </c>
      <c r="J37" s="10" t="s">
        <v>579</v>
      </c>
      <c r="K37" s="15" t="s">
        <v>962</v>
      </c>
      <c r="L37" s="15" t="s">
        <v>2258</v>
      </c>
      <c r="M37" s="15" t="s">
        <v>2243</v>
      </c>
      <c r="N37" s="15" t="s">
        <v>1092</v>
      </c>
      <c r="O37" s="15" t="s">
        <v>1093</v>
      </c>
      <c r="P37" s="15" t="s">
        <v>202</v>
      </c>
      <c r="Q37" s="15" t="s">
        <v>1094</v>
      </c>
      <c r="R37" s="15" t="s">
        <v>1095</v>
      </c>
      <c r="S37" s="15" t="s">
        <v>1096</v>
      </c>
      <c r="U37" s="36" t="s">
        <v>1097</v>
      </c>
      <c r="V37" s="15" t="s">
        <v>1051</v>
      </c>
      <c r="W37" s="15"/>
      <c r="X37" s="15"/>
      <c r="Y37" s="15"/>
    </row>
    <row r="38" spans="1:25" s="8" customFormat="1" x14ac:dyDescent="0.2">
      <c r="A38" s="8" t="s">
        <v>608</v>
      </c>
      <c r="B38" s="16">
        <v>39512</v>
      </c>
      <c r="C38" s="8" t="s">
        <v>787</v>
      </c>
      <c r="D38" s="53" t="s">
        <v>1434</v>
      </c>
      <c r="E38" s="8" t="s">
        <v>2255</v>
      </c>
      <c r="F38" s="9" t="s">
        <v>2333</v>
      </c>
      <c r="G38" s="39">
        <v>1879</v>
      </c>
      <c r="H38" s="15" t="s">
        <v>1066</v>
      </c>
      <c r="I38" s="15" t="s">
        <v>1098</v>
      </c>
      <c r="J38" s="15" t="s">
        <v>1030</v>
      </c>
      <c r="K38" s="15" t="s">
        <v>451</v>
      </c>
      <c r="L38" s="15" t="s">
        <v>1099</v>
      </c>
      <c r="M38" s="15" t="s">
        <v>2243</v>
      </c>
      <c r="N38" s="15" t="s">
        <v>1009</v>
      </c>
      <c r="O38" s="15" t="s">
        <v>2286</v>
      </c>
      <c r="P38" s="15" t="s">
        <v>202</v>
      </c>
      <c r="Q38" s="15" t="s">
        <v>579</v>
      </c>
      <c r="R38" s="15" t="s">
        <v>1100</v>
      </c>
      <c r="S38" s="15" t="s">
        <v>1101</v>
      </c>
      <c r="U38" s="36" t="s">
        <v>853</v>
      </c>
      <c r="V38" s="15" t="s">
        <v>1102</v>
      </c>
      <c r="W38" s="15"/>
      <c r="X38" s="15"/>
      <c r="Y38" s="15"/>
    </row>
    <row r="39" spans="1:25" x14ac:dyDescent="0.2">
      <c r="A39" s="4" t="s">
        <v>1103</v>
      </c>
      <c r="B39" s="5">
        <v>39515</v>
      </c>
      <c r="C39" s="4" t="s">
        <v>950</v>
      </c>
      <c r="D39" s="19" t="s">
        <v>1445</v>
      </c>
      <c r="E39" s="4" t="s">
        <v>2502</v>
      </c>
      <c r="F39" s="6" t="s">
        <v>2411</v>
      </c>
      <c r="G39" s="18">
        <v>967</v>
      </c>
      <c r="H39" s="12" t="s">
        <v>1066</v>
      </c>
      <c r="I39" s="12" t="s">
        <v>878</v>
      </c>
      <c r="J39" s="12" t="s">
        <v>1104</v>
      </c>
      <c r="K39" s="12" t="s">
        <v>1096</v>
      </c>
      <c r="L39" s="12" t="s">
        <v>2258</v>
      </c>
      <c r="M39" s="12" t="s">
        <v>1024</v>
      </c>
      <c r="N39" s="12" t="s">
        <v>2404</v>
      </c>
      <c r="O39" s="12" t="s">
        <v>962</v>
      </c>
      <c r="P39" s="7" t="s">
        <v>579</v>
      </c>
      <c r="Q39" s="12" t="s">
        <v>1105</v>
      </c>
      <c r="R39" s="12" t="s">
        <v>1106</v>
      </c>
      <c r="S39" s="7" t="s">
        <v>1107</v>
      </c>
      <c r="U39" s="40" t="s">
        <v>1108</v>
      </c>
      <c r="V39" s="7" t="s">
        <v>1109</v>
      </c>
      <c r="W39" s="12"/>
      <c r="X39" s="12"/>
      <c r="Y39" s="12"/>
    </row>
    <row r="40" spans="1:25" s="8" customFormat="1" x14ac:dyDescent="0.2">
      <c r="A40" s="8" t="s">
        <v>1110</v>
      </c>
      <c r="B40" s="16">
        <v>39522</v>
      </c>
      <c r="C40" s="8" t="s">
        <v>787</v>
      </c>
      <c r="D40" s="19" t="s">
        <v>1434</v>
      </c>
      <c r="E40" s="8" t="s">
        <v>2255</v>
      </c>
      <c r="F40" s="9" t="s">
        <v>2307</v>
      </c>
      <c r="G40" s="39">
        <v>2048</v>
      </c>
      <c r="H40" s="15" t="s">
        <v>1066</v>
      </c>
      <c r="I40" s="15" t="s">
        <v>526</v>
      </c>
      <c r="J40" s="15" t="s">
        <v>1030</v>
      </c>
      <c r="K40" s="15" t="s">
        <v>1111</v>
      </c>
      <c r="L40" s="15" t="s">
        <v>2258</v>
      </c>
      <c r="M40" s="15" t="s">
        <v>2243</v>
      </c>
      <c r="N40" s="15" t="s">
        <v>1112</v>
      </c>
      <c r="O40" s="15" t="s">
        <v>1113</v>
      </c>
      <c r="P40" s="15" t="s">
        <v>202</v>
      </c>
      <c r="Q40" s="15" t="s">
        <v>579</v>
      </c>
      <c r="R40" s="15" t="s">
        <v>1114</v>
      </c>
      <c r="S40" s="15" t="s">
        <v>1115</v>
      </c>
      <c r="U40" s="12" t="s">
        <v>1116</v>
      </c>
      <c r="V40" s="15" t="s">
        <v>1117</v>
      </c>
      <c r="W40" s="15"/>
      <c r="X40" s="15"/>
      <c r="Y40" s="15"/>
    </row>
    <row r="41" spans="1:25" x14ac:dyDescent="0.2">
      <c r="A41" s="4" t="s">
        <v>1021</v>
      </c>
      <c r="B41" s="5">
        <v>39525</v>
      </c>
      <c r="C41" s="4" t="s">
        <v>935</v>
      </c>
      <c r="D41" s="19" t="s">
        <v>1445</v>
      </c>
      <c r="E41" s="4" t="s">
        <v>894</v>
      </c>
      <c r="F41" s="6" t="s">
        <v>2411</v>
      </c>
      <c r="G41" s="18">
        <v>837</v>
      </c>
      <c r="H41" s="12" t="s">
        <v>182</v>
      </c>
      <c r="I41" s="12" t="s">
        <v>526</v>
      </c>
      <c r="J41" s="12" t="s">
        <v>1030</v>
      </c>
      <c r="K41" s="12" t="s">
        <v>1118</v>
      </c>
      <c r="L41" s="7" t="s">
        <v>1119</v>
      </c>
      <c r="M41" s="12" t="s">
        <v>2243</v>
      </c>
      <c r="N41" s="12" t="s">
        <v>962</v>
      </c>
      <c r="O41" s="12" t="s">
        <v>1120</v>
      </c>
      <c r="P41" s="12" t="s">
        <v>202</v>
      </c>
      <c r="Q41" s="12" t="s">
        <v>579</v>
      </c>
      <c r="R41" s="7" t="s">
        <v>2276</v>
      </c>
      <c r="S41" s="12" t="s">
        <v>1121</v>
      </c>
      <c r="U41" s="12" t="s">
        <v>878</v>
      </c>
      <c r="V41" s="12" t="s">
        <v>1096</v>
      </c>
      <c r="W41" s="12" t="s">
        <v>507</v>
      </c>
      <c r="X41" s="12" t="s">
        <v>1122</v>
      </c>
      <c r="Y41" s="12"/>
    </row>
    <row r="42" spans="1:25" s="8" customFormat="1" x14ac:dyDescent="0.2">
      <c r="A42" s="8" t="s">
        <v>1021</v>
      </c>
      <c r="B42" s="16">
        <v>39529</v>
      </c>
      <c r="C42" s="8" t="s">
        <v>787</v>
      </c>
      <c r="D42" s="19" t="s">
        <v>1434</v>
      </c>
      <c r="E42" s="8" t="s">
        <v>2282</v>
      </c>
      <c r="F42" s="9" t="s">
        <v>2411</v>
      </c>
      <c r="G42" s="39">
        <v>2163</v>
      </c>
      <c r="H42" s="15" t="s">
        <v>182</v>
      </c>
      <c r="I42" s="15" t="s">
        <v>526</v>
      </c>
      <c r="J42" s="15" t="s">
        <v>1030</v>
      </c>
      <c r="K42" s="15" t="s">
        <v>1123</v>
      </c>
      <c r="L42" s="15" t="s">
        <v>2258</v>
      </c>
      <c r="M42" s="15" t="s">
        <v>2243</v>
      </c>
      <c r="N42" s="10" t="s">
        <v>1124</v>
      </c>
      <c r="O42" s="15" t="s">
        <v>1125</v>
      </c>
      <c r="P42" s="15" t="s">
        <v>1126</v>
      </c>
      <c r="Q42" s="10" t="s">
        <v>579</v>
      </c>
      <c r="R42" s="10" t="s">
        <v>2276</v>
      </c>
      <c r="S42" s="15" t="s">
        <v>1127</v>
      </c>
      <c r="U42" s="36" t="s">
        <v>1128</v>
      </c>
      <c r="V42" s="15" t="s">
        <v>1129</v>
      </c>
      <c r="W42" s="15"/>
      <c r="X42" s="15"/>
      <c r="Y42" s="15"/>
    </row>
    <row r="43" spans="1:25" x14ac:dyDescent="0.2">
      <c r="A43" s="4" t="s">
        <v>876</v>
      </c>
      <c r="B43" s="5">
        <v>39531</v>
      </c>
      <c r="C43" s="4" t="s">
        <v>787</v>
      </c>
      <c r="D43" s="19" t="s">
        <v>1445</v>
      </c>
      <c r="E43" s="4" t="s">
        <v>127</v>
      </c>
      <c r="F43" s="6" t="s">
        <v>2283</v>
      </c>
      <c r="G43" s="18">
        <v>1066</v>
      </c>
      <c r="H43" s="12" t="s">
        <v>182</v>
      </c>
      <c r="I43" s="12" t="s">
        <v>526</v>
      </c>
      <c r="J43" s="12" t="s">
        <v>507</v>
      </c>
      <c r="K43" s="12" t="s">
        <v>1130</v>
      </c>
      <c r="L43" s="12" t="s">
        <v>2258</v>
      </c>
      <c r="M43" s="12" t="s">
        <v>2243</v>
      </c>
      <c r="N43" s="12" t="s">
        <v>1226</v>
      </c>
      <c r="O43" s="12" t="s">
        <v>853</v>
      </c>
      <c r="P43" s="12" t="s">
        <v>1047</v>
      </c>
      <c r="Q43" s="12" t="s">
        <v>579</v>
      </c>
      <c r="R43" s="12" t="s">
        <v>1227</v>
      </c>
      <c r="S43" s="7" t="s">
        <v>1228</v>
      </c>
      <c r="U43" s="40" t="s">
        <v>1229</v>
      </c>
      <c r="V43" s="12" t="s">
        <v>1030</v>
      </c>
      <c r="W43" s="12"/>
      <c r="X43" s="12"/>
      <c r="Y43" s="12"/>
    </row>
    <row r="44" spans="1:25" s="8" customFormat="1" x14ac:dyDescent="0.2">
      <c r="A44" s="8" t="s">
        <v>885</v>
      </c>
      <c r="B44" s="16">
        <v>39533</v>
      </c>
      <c r="C44" s="8" t="s">
        <v>787</v>
      </c>
      <c r="D44" s="19" t="s">
        <v>1434</v>
      </c>
      <c r="E44" s="8" t="s">
        <v>289</v>
      </c>
      <c r="F44" s="9" t="s">
        <v>2333</v>
      </c>
      <c r="G44" s="39">
        <v>1645</v>
      </c>
      <c r="H44" s="15" t="s">
        <v>182</v>
      </c>
      <c r="I44" s="15" t="s">
        <v>526</v>
      </c>
      <c r="J44" s="15" t="s">
        <v>1030</v>
      </c>
      <c r="K44" s="15" t="s">
        <v>1230</v>
      </c>
      <c r="L44" s="15" t="s">
        <v>2258</v>
      </c>
      <c r="M44" s="15" t="s">
        <v>2243</v>
      </c>
      <c r="N44" s="15" t="s">
        <v>1231</v>
      </c>
      <c r="O44" s="15" t="s">
        <v>853</v>
      </c>
      <c r="P44" s="15" t="s">
        <v>396</v>
      </c>
      <c r="Q44" s="15" t="s">
        <v>579</v>
      </c>
      <c r="R44" s="15" t="s">
        <v>1232</v>
      </c>
      <c r="S44" s="15" t="s">
        <v>1233</v>
      </c>
      <c r="U44" s="36" t="s">
        <v>1334</v>
      </c>
      <c r="V44" s="15" t="s">
        <v>1335</v>
      </c>
      <c r="W44" s="15"/>
      <c r="X44" s="15"/>
      <c r="Y44" s="15"/>
    </row>
    <row r="45" spans="1:25" s="8" customFormat="1" x14ac:dyDescent="0.2">
      <c r="A45" s="8" t="s">
        <v>786</v>
      </c>
      <c r="B45" s="16">
        <v>39536</v>
      </c>
      <c r="C45" s="8" t="s">
        <v>787</v>
      </c>
      <c r="D45" s="19" t="s">
        <v>1434</v>
      </c>
      <c r="E45" s="8" t="s">
        <v>2282</v>
      </c>
      <c r="F45" s="9" t="s">
        <v>2370</v>
      </c>
      <c r="G45" s="39">
        <v>1859</v>
      </c>
      <c r="H45" s="15" t="s">
        <v>182</v>
      </c>
      <c r="I45" s="15" t="s">
        <v>526</v>
      </c>
      <c r="J45" s="15" t="s">
        <v>1030</v>
      </c>
      <c r="K45" s="15" t="s">
        <v>1336</v>
      </c>
      <c r="L45" s="15" t="s">
        <v>2258</v>
      </c>
      <c r="M45" s="15" t="s">
        <v>2243</v>
      </c>
      <c r="N45" s="15" t="s">
        <v>1337</v>
      </c>
      <c r="O45" s="15" t="s">
        <v>853</v>
      </c>
      <c r="P45" s="10" t="s">
        <v>1047</v>
      </c>
      <c r="Q45" s="15" t="s">
        <v>579</v>
      </c>
      <c r="R45" s="15" t="s">
        <v>2276</v>
      </c>
      <c r="S45" s="10" t="s">
        <v>1338</v>
      </c>
      <c r="U45" s="36" t="s">
        <v>1339</v>
      </c>
      <c r="V45" s="15" t="s">
        <v>1024</v>
      </c>
      <c r="W45" s="15"/>
      <c r="X45" s="15"/>
      <c r="Y45" s="15"/>
    </row>
    <row r="46" spans="1:25" x14ac:dyDescent="0.2">
      <c r="A46" s="4" t="s">
        <v>893</v>
      </c>
      <c r="B46" s="5">
        <v>39539</v>
      </c>
      <c r="C46" s="4" t="s">
        <v>787</v>
      </c>
      <c r="D46" s="19" t="s">
        <v>1445</v>
      </c>
      <c r="E46" s="4" t="s">
        <v>2394</v>
      </c>
      <c r="F46" s="6" t="s">
        <v>2283</v>
      </c>
      <c r="G46" s="18">
        <v>674</v>
      </c>
      <c r="H46" s="12" t="s">
        <v>182</v>
      </c>
      <c r="I46" s="12" t="s">
        <v>526</v>
      </c>
      <c r="J46" s="12" t="s">
        <v>1030</v>
      </c>
      <c r="K46" s="12" t="s">
        <v>1340</v>
      </c>
      <c r="L46" s="12" t="s">
        <v>2258</v>
      </c>
      <c r="M46" s="12" t="s">
        <v>2243</v>
      </c>
      <c r="N46" s="12" t="s">
        <v>962</v>
      </c>
      <c r="O46" s="12" t="s">
        <v>2286</v>
      </c>
      <c r="P46" s="12" t="s">
        <v>1341</v>
      </c>
      <c r="Q46" s="12" t="s">
        <v>579</v>
      </c>
      <c r="R46" s="12" t="s">
        <v>2276</v>
      </c>
      <c r="S46" s="12" t="s">
        <v>1342</v>
      </c>
      <c r="U46" s="34" t="s">
        <v>1343</v>
      </c>
      <c r="V46" s="12" t="s">
        <v>507</v>
      </c>
      <c r="W46" s="12"/>
      <c r="X46" s="12"/>
      <c r="Y46" s="12"/>
    </row>
    <row r="47" spans="1:25" x14ac:dyDescent="0.2">
      <c r="A47" s="4" t="s">
        <v>943</v>
      </c>
      <c r="B47" s="5">
        <v>39541</v>
      </c>
      <c r="C47" s="4" t="s">
        <v>787</v>
      </c>
      <c r="D47" s="19" t="s">
        <v>1445</v>
      </c>
      <c r="E47" s="4" t="s">
        <v>894</v>
      </c>
      <c r="F47" s="6" t="s">
        <v>2411</v>
      </c>
      <c r="G47" s="18">
        <v>456</v>
      </c>
      <c r="H47" s="12" t="s">
        <v>182</v>
      </c>
      <c r="I47" s="7" t="s">
        <v>1344</v>
      </c>
      <c r="J47" s="12" t="s">
        <v>507</v>
      </c>
      <c r="K47" s="12" t="s">
        <v>962</v>
      </c>
      <c r="L47" s="7" t="s">
        <v>2258</v>
      </c>
      <c r="M47" s="12" t="s">
        <v>2243</v>
      </c>
      <c r="N47" s="12" t="s">
        <v>1345</v>
      </c>
      <c r="O47" s="12" t="s">
        <v>1346</v>
      </c>
      <c r="P47" s="7" t="s">
        <v>202</v>
      </c>
      <c r="Q47" s="12" t="s">
        <v>579</v>
      </c>
      <c r="R47" s="12" t="s">
        <v>2276</v>
      </c>
      <c r="S47" s="12" t="s">
        <v>1347</v>
      </c>
      <c r="U47" s="12" t="s">
        <v>1030</v>
      </c>
      <c r="V47" s="12" t="s">
        <v>750</v>
      </c>
      <c r="W47" s="12"/>
      <c r="X47" s="12"/>
      <c r="Y47" s="12"/>
    </row>
    <row r="48" spans="1:25" x14ac:dyDescent="0.2">
      <c r="A48" s="4" t="s">
        <v>918</v>
      </c>
      <c r="B48" s="5">
        <v>39543</v>
      </c>
      <c r="C48" s="4" t="s">
        <v>787</v>
      </c>
      <c r="D48" s="19" t="s">
        <v>1445</v>
      </c>
      <c r="E48" s="4" t="s">
        <v>1348</v>
      </c>
      <c r="F48" s="6" t="s">
        <v>2333</v>
      </c>
      <c r="G48" s="18">
        <v>1378</v>
      </c>
      <c r="H48" s="12" t="s">
        <v>182</v>
      </c>
      <c r="I48" s="12" t="s">
        <v>860</v>
      </c>
      <c r="J48" s="12" t="s">
        <v>1030</v>
      </c>
      <c r="K48" s="12" t="s">
        <v>1349</v>
      </c>
      <c r="L48" s="12" t="s">
        <v>2434</v>
      </c>
      <c r="M48" s="12" t="s">
        <v>2243</v>
      </c>
      <c r="N48" s="12" t="s">
        <v>1350</v>
      </c>
      <c r="O48" s="12" t="s">
        <v>1045</v>
      </c>
      <c r="P48" s="7" t="s">
        <v>1047</v>
      </c>
      <c r="Q48" s="12" t="s">
        <v>2736</v>
      </c>
      <c r="R48" s="12" t="s">
        <v>579</v>
      </c>
      <c r="S48" s="12" t="s">
        <v>1351</v>
      </c>
      <c r="U48" s="34" t="s">
        <v>1352</v>
      </c>
      <c r="V48" s="12" t="s">
        <v>1353</v>
      </c>
      <c r="W48" s="12"/>
      <c r="X48" s="12"/>
      <c r="Y48" s="12"/>
    </row>
    <row r="49" spans="1:25" x14ac:dyDescent="0.2">
      <c r="A49" s="4" t="s">
        <v>901</v>
      </c>
      <c r="B49" s="5">
        <v>39545</v>
      </c>
      <c r="C49" s="4" t="s">
        <v>787</v>
      </c>
      <c r="D49" s="19" t="s">
        <v>1445</v>
      </c>
      <c r="E49" s="4" t="s">
        <v>2394</v>
      </c>
      <c r="F49" s="6" t="s">
        <v>2283</v>
      </c>
      <c r="G49" s="18">
        <v>1264</v>
      </c>
      <c r="H49" s="12" t="s">
        <v>182</v>
      </c>
      <c r="I49" s="12" t="s">
        <v>526</v>
      </c>
      <c r="J49" s="12" t="s">
        <v>1030</v>
      </c>
      <c r="K49" s="12" t="s">
        <v>451</v>
      </c>
      <c r="L49" s="12" t="s">
        <v>2258</v>
      </c>
      <c r="M49" s="12" t="s">
        <v>2243</v>
      </c>
      <c r="N49" s="12" t="s">
        <v>1354</v>
      </c>
      <c r="O49" s="7" t="s">
        <v>2286</v>
      </c>
      <c r="P49" s="12" t="s">
        <v>1355</v>
      </c>
      <c r="Q49" s="12" t="s">
        <v>579</v>
      </c>
      <c r="R49" s="12" t="s">
        <v>2276</v>
      </c>
      <c r="S49" s="12" t="s">
        <v>1356</v>
      </c>
      <c r="U49" s="40" t="s">
        <v>1357</v>
      </c>
      <c r="V49" s="12" t="s">
        <v>507</v>
      </c>
      <c r="W49" s="12"/>
      <c r="X49" s="12"/>
      <c r="Y49" s="12"/>
    </row>
    <row r="50" spans="1:25" x14ac:dyDescent="0.2">
      <c r="A50" s="4" t="s">
        <v>861</v>
      </c>
      <c r="B50" s="5">
        <v>39547</v>
      </c>
      <c r="C50" s="4" t="s">
        <v>787</v>
      </c>
      <c r="D50" s="19" t="s">
        <v>1445</v>
      </c>
      <c r="E50" s="4" t="s">
        <v>2502</v>
      </c>
      <c r="F50" s="6" t="s">
        <v>2333</v>
      </c>
      <c r="G50" s="18">
        <v>365</v>
      </c>
      <c r="H50" s="12" t="s">
        <v>182</v>
      </c>
      <c r="I50" s="12" t="s">
        <v>1358</v>
      </c>
      <c r="J50" s="12" t="s">
        <v>1030</v>
      </c>
      <c r="K50" s="12" t="s">
        <v>451</v>
      </c>
      <c r="L50" s="12" t="s">
        <v>2258</v>
      </c>
      <c r="M50" s="12" t="s">
        <v>507</v>
      </c>
      <c r="N50" s="12" t="s">
        <v>1359</v>
      </c>
      <c r="O50" s="12" t="s">
        <v>1360</v>
      </c>
      <c r="P50" s="12" t="s">
        <v>1361</v>
      </c>
      <c r="Q50" s="12" t="s">
        <v>1362</v>
      </c>
      <c r="R50" s="12" t="s">
        <v>2276</v>
      </c>
      <c r="S50" s="12" t="s">
        <v>1363</v>
      </c>
      <c r="U50" s="34" t="s">
        <v>1364</v>
      </c>
      <c r="V50" s="12" t="s">
        <v>1365</v>
      </c>
      <c r="W50" s="12"/>
      <c r="X50" s="12"/>
      <c r="Y50" s="12"/>
    </row>
    <row r="51" spans="1:25" s="8" customFormat="1" x14ac:dyDescent="0.2">
      <c r="A51" s="8" t="s">
        <v>786</v>
      </c>
      <c r="B51" s="16">
        <v>39550</v>
      </c>
      <c r="C51" s="8" t="s">
        <v>787</v>
      </c>
      <c r="D51" s="19" t="s">
        <v>1434</v>
      </c>
      <c r="E51" s="8" t="s">
        <v>841</v>
      </c>
      <c r="F51" s="9" t="s">
        <v>842</v>
      </c>
      <c r="G51" s="39">
        <v>2704</v>
      </c>
      <c r="H51" s="15" t="s">
        <v>182</v>
      </c>
      <c r="I51" s="15" t="s">
        <v>526</v>
      </c>
      <c r="J51" s="15" t="s">
        <v>1030</v>
      </c>
      <c r="K51" s="15" t="s">
        <v>451</v>
      </c>
      <c r="L51" s="15" t="s">
        <v>2258</v>
      </c>
      <c r="M51" s="15" t="s">
        <v>1366</v>
      </c>
      <c r="N51" s="15" t="s">
        <v>853</v>
      </c>
      <c r="O51" s="10" t="s">
        <v>1367</v>
      </c>
      <c r="P51" s="15" t="s">
        <v>1368</v>
      </c>
      <c r="Q51" s="15" t="s">
        <v>1369</v>
      </c>
      <c r="R51" s="15" t="s">
        <v>1370</v>
      </c>
      <c r="S51" s="15" t="s">
        <v>1371</v>
      </c>
      <c r="U51" s="36" t="s">
        <v>1372</v>
      </c>
      <c r="V51" s="15" t="s">
        <v>1373</v>
      </c>
      <c r="W51" s="15"/>
      <c r="X51" s="15"/>
      <c r="Y51" s="15"/>
    </row>
    <row r="52" spans="1:25" x14ac:dyDescent="0.2">
      <c r="A52" s="4" t="s">
        <v>1021</v>
      </c>
      <c r="B52" s="5">
        <v>39553</v>
      </c>
      <c r="C52" s="4" t="s">
        <v>787</v>
      </c>
      <c r="D52" s="19" t="s">
        <v>1445</v>
      </c>
      <c r="E52" s="4" t="s">
        <v>2468</v>
      </c>
      <c r="F52" s="6" t="s">
        <v>2321</v>
      </c>
      <c r="G52" s="18">
        <v>743</v>
      </c>
      <c r="H52" s="12" t="s">
        <v>182</v>
      </c>
      <c r="I52" s="12" t="s">
        <v>860</v>
      </c>
      <c r="J52" s="12" t="s">
        <v>507</v>
      </c>
      <c r="K52" s="12" t="s">
        <v>1374</v>
      </c>
      <c r="L52" s="12" t="s">
        <v>1024</v>
      </c>
      <c r="M52" s="12" t="s">
        <v>2243</v>
      </c>
      <c r="N52" s="12" t="s">
        <v>878</v>
      </c>
      <c r="O52" s="12" t="s">
        <v>1375</v>
      </c>
      <c r="P52" s="12" t="s">
        <v>1376</v>
      </c>
      <c r="Q52" s="12" t="s">
        <v>1377</v>
      </c>
      <c r="R52" s="12" t="s">
        <v>1378</v>
      </c>
      <c r="S52" s="12" t="s">
        <v>1379</v>
      </c>
      <c r="U52" s="34" t="s">
        <v>1380</v>
      </c>
      <c r="V52" s="12" t="s">
        <v>1381</v>
      </c>
      <c r="W52" s="12"/>
      <c r="X52" s="12"/>
      <c r="Y52" s="12"/>
    </row>
    <row r="53" spans="1:25" x14ac:dyDescent="0.2">
      <c r="A53" s="4" t="s">
        <v>1021</v>
      </c>
      <c r="B53" s="5">
        <v>39555</v>
      </c>
      <c r="C53" s="4" t="s">
        <v>950</v>
      </c>
      <c r="D53" s="19" t="s">
        <v>1445</v>
      </c>
      <c r="E53" s="4" t="s">
        <v>2468</v>
      </c>
      <c r="F53" s="6" t="s">
        <v>2283</v>
      </c>
      <c r="G53" s="18">
        <v>1753</v>
      </c>
      <c r="H53" s="12" t="s">
        <v>182</v>
      </c>
      <c r="I53" s="12" t="s">
        <v>526</v>
      </c>
      <c r="J53" s="12" t="s">
        <v>1030</v>
      </c>
      <c r="K53" s="12" t="s">
        <v>451</v>
      </c>
      <c r="L53" s="12" t="s">
        <v>2258</v>
      </c>
      <c r="M53" s="12" t="s">
        <v>2243</v>
      </c>
      <c r="N53" s="12" t="s">
        <v>1382</v>
      </c>
      <c r="O53" s="12" t="s">
        <v>1383</v>
      </c>
      <c r="P53" s="12" t="s">
        <v>396</v>
      </c>
      <c r="Q53" s="12" t="s">
        <v>579</v>
      </c>
      <c r="R53" s="12" t="s">
        <v>2276</v>
      </c>
      <c r="S53" s="12" t="s">
        <v>1384</v>
      </c>
      <c r="U53" s="12" t="s">
        <v>1385</v>
      </c>
      <c r="V53" s="12" t="s">
        <v>507</v>
      </c>
      <c r="W53" s="12"/>
      <c r="X53" s="12"/>
      <c r="Y53" s="12"/>
    </row>
    <row r="54" spans="1:25" x14ac:dyDescent="0.2">
      <c r="A54" s="4" t="s">
        <v>1110</v>
      </c>
      <c r="B54" s="5">
        <v>39557</v>
      </c>
      <c r="C54" s="4" t="s">
        <v>787</v>
      </c>
      <c r="D54" s="19" t="s">
        <v>1445</v>
      </c>
      <c r="E54" s="4" t="s">
        <v>2296</v>
      </c>
      <c r="F54" s="6" t="s">
        <v>2411</v>
      </c>
      <c r="G54" s="18">
        <v>647</v>
      </c>
      <c r="H54" s="12" t="s">
        <v>182</v>
      </c>
      <c r="I54" s="12" t="s">
        <v>526</v>
      </c>
      <c r="J54" s="7" t="s">
        <v>507</v>
      </c>
      <c r="K54" s="12" t="s">
        <v>451</v>
      </c>
      <c r="L54" s="12" t="s">
        <v>517</v>
      </c>
      <c r="M54" s="12" t="s">
        <v>1386</v>
      </c>
      <c r="N54" s="12" t="s">
        <v>1387</v>
      </c>
      <c r="O54" s="12" t="s">
        <v>853</v>
      </c>
      <c r="P54" s="12" t="s">
        <v>1388</v>
      </c>
      <c r="Q54" s="7" t="s">
        <v>1389</v>
      </c>
      <c r="R54" s="12" t="s">
        <v>1390</v>
      </c>
      <c r="S54" s="12" t="s">
        <v>1391</v>
      </c>
      <c r="U54" s="34" t="s">
        <v>1392</v>
      </c>
      <c r="V54" s="12" t="s">
        <v>1393</v>
      </c>
      <c r="W54" s="12"/>
      <c r="X54" s="12"/>
      <c r="Y54" s="12"/>
    </row>
    <row r="55" spans="1:25" s="8" customFormat="1" x14ac:dyDescent="0.2">
      <c r="A55" s="8" t="s">
        <v>876</v>
      </c>
      <c r="B55" s="16">
        <v>39561</v>
      </c>
      <c r="C55" s="8" t="s">
        <v>787</v>
      </c>
      <c r="D55" s="19" t="s">
        <v>1434</v>
      </c>
      <c r="E55" s="8" t="s">
        <v>2477</v>
      </c>
      <c r="F55" s="9" t="s">
        <v>2283</v>
      </c>
      <c r="G55" s="39">
        <v>1558</v>
      </c>
      <c r="H55" s="15" t="s">
        <v>182</v>
      </c>
      <c r="I55" s="15" t="s">
        <v>1023</v>
      </c>
      <c r="J55" s="15" t="s">
        <v>507</v>
      </c>
      <c r="K55" s="15" t="s">
        <v>1394</v>
      </c>
      <c r="L55" s="15" t="s">
        <v>80</v>
      </c>
      <c r="M55" s="15" t="s">
        <v>1030</v>
      </c>
      <c r="N55" s="15" t="s">
        <v>878</v>
      </c>
      <c r="O55" s="15" t="s">
        <v>853</v>
      </c>
      <c r="P55" s="15" t="s">
        <v>202</v>
      </c>
      <c r="Q55" s="15" t="s">
        <v>791</v>
      </c>
      <c r="R55" s="15" t="s">
        <v>2276</v>
      </c>
      <c r="S55" s="15" t="s">
        <v>1395</v>
      </c>
      <c r="U55" s="15" t="s">
        <v>1396</v>
      </c>
      <c r="V55" s="15" t="s">
        <v>1397</v>
      </c>
      <c r="W55" s="15"/>
      <c r="X55" s="15"/>
      <c r="Y55" s="15"/>
    </row>
    <row r="56" spans="1:25" x14ac:dyDescent="0.2">
      <c r="A56" s="4" t="s">
        <v>809</v>
      </c>
      <c r="B56" s="5">
        <v>39564</v>
      </c>
      <c r="C56" s="4" t="s">
        <v>787</v>
      </c>
      <c r="D56" s="19" t="s">
        <v>1445</v>
      </c>
      <c r="E56" s="4" t="s">
        <v>127</v>
      </c>
      <c r="F56" s="6" t="s">
        <v>2283</v>
      </c>
      <c r="G56" s="18">
        <v>1215</v>
      </c>
      <c r="H56" s="12" t="s">
        <v>182</v>
      </c>
      <c r="I56" s="7" t="s">
        <v>860</v>
      </c>
      <c r="J56" s="7" t="s">
        <v>507</v>
      </c>
      <c r="K56" s="12" t="s">
        <v>1398</v>
      </c>
      <c r="L56" s="12" t="s">
        <v>1399</v>
      </c>
      <c r="M56" s="7" t="s">
        <v>2243</v>
      </c>
      <c r="N56" s="12" t="s">
        <v>878</v>
      </c>
      <c r="O56" s="12" t="s">
        <v>1400</v>
      </c>
      <c r="P56" s="12" t="s">
        <v>1401</v>
      </c>
      <c r="Q56" s="12" t="s">
        <v>1047</v>
      </c>
      <c r="R56" s="12" t="s">
        <v>1402</v>
      </c>
      <c r="S56" s="12" t="s">
        <v>1403</v>
      </c>
      <c r="U56" s="40" t="s">
        <v>2729</v>
      </c>
      <c r="V56" s="12" t="s">
        <v>1404</v>
      </c>
      <c r="W56" s="12"/>
      <c r="X56" s="12"/>
      <c r="Y56" s="12"/>
    </row>
    <row r="57" spans="1:25" s="8" customFormat="1" x14ac:dyDescent="0.2">
      <c r="A57" s="8" t="s">
        <v>949</v>
      </c>
      <c r="B57" s="16">
        <v>39568</v>
      </c>
      <c r="C57" s="8" t="s">
        <v>787</v>
      </c>
      <c r="D57" s="19" t="s">
        <v>1434</v>
      </c>
      <c r="E57" s="8" t="s">
        <v>2255</v>
      </c>
      <c r="F57" s="9" t="s">
        <v>2307</v>
      </c>
      <c r="G57" s="39">
        <v>1820</v>
      </c>
      <c r="H57" s="8" t="s">
        <v>182</v>
      </c>
      <c r="I57" s="8" t="s">
        <v>526</v>
      </c>
      <c r="J57" s="8" t="s">
        <v>1405</v>
      </c>
      <c r="K57" s="8" t="s">
        <v>451</v>
      </c>
      <c r="L57" s="15" t="s">
        <v>1014</v>
      </c>
      <c r="M57" s="8" t="s">
        <v>2243</v>
      </c>
      <c r="N57" s="15" t="s">
        <v>1406</v>
      </c>
      <c r="O57" s="10" t="s">
        <v>2286</v>
      </c>
      <c r="P57" s="8" t="s">
        <v>1407</v>
      </c>
      <c r="Q57" s="10" t="s">
        <v>1408</v>
      </c>
      <c r="R57" s="10" t="s">
        <v>1419</v>
      </c>
      <c r="S57" s="8" t="s">
        <v>853</v>
      </c>
      <c r="U57" s="15" t="s">
        <v>1420</v>
      </c>
      <c r="V57" s="8" t="s">
        <v>1421</v>
      </c>
    </row>
    <row r="58" spans="1:25" s="8" customFormat="1" x14ac:dyDescent="0.2">
      <c r="A58" s="8" t="s">
        <v>893</v>
      </c>
      <c r="B58" s="16">
        <v>39571</v>
      </c>
      <c r="C58" s="8" t="s">
        <v>787</v>
      </c>
      <c r="D58" s="19" t="s">
        <v>1434</v>
      </c>
      <c r="E58" s="8" t="s">
        <v>2731</v>
      </c>
      <c r="F58" s="9" t="s">
        <v>2370</v>
      </c>
      <c r="G58" s="39">
        <v>3258</v>
      </c>
      <c r="H58" s="8" t="s">
        <v>182</v>
      </c>
      <c r="I58" s="8" t="s">
        <v>526</v>
      </c>
      <c r="J58" s="15" t="s">
        <v>962</v>
      </c>
      <c r="K58" s="8" t="s">
        <v>1422</v>
      </c>
      <c r="L58" s="8" t="s">
        <v>1423</v>
      </c>
      <c r="M58" s="10" t="s">
        <v>2243</v>
      </c>
      <c r="N58" s="15" t="s">
        <v>878</v>
      </c>
      <c r="O58" s="8" t="s">
        <v>2286</v>
      </c>
      <c r="P58" s="8" t="s">
        <v>1424</v>
      </c>
      <c r="Q58" s="8" t="s">
        <v>579</v>
      </c>
      <c r="R58" s="8" t="s">
        <v>1425</v>
      </c>
      <c r="S58" s="8" t="s">
        <v>1426</v>
      </c>
      <c r="U58" s="11" t="s">
        <v>1427</v>
      </c>
      <c r="V58" s="8" t="s">
        <v>932</v>
      </c>
    </row>
    <row r="59" spans="1:25" x14ac:dyDescent="0.2">
      <c r="D59" s="19"/>
      <c r="G59" s="18"/>
      <c r="H59" s="4"/>
      <c r="O59" s="12"/>
      <c r="T59" s="19"/>
      <c r="V59" s="4"/>
    </row>
    <row r="60" spans="1:25" x14ac:dyDescent="0.2">
      <c r="D60" s="19"/>
      <c r="G60" s="18"/>
      <c r="H60" s="4"/>
      <c r="O60" s="12"/>
      <c r="T60" s="19"/>
      <c r="V60" s="4"/>
    </row>
    <row r="61" spans="1:25" x14ac:dyDescent="0.2">
      <c r="A61" s="4" t="s">
        <v>138</v>
      </c>
      <c r="D61" s="19"/>
      <c r="E61" s="6"/>
      <c r="G61" s="18"/>
      <c r="H61" s="4"/>
      <c r="T61" s="19"/>
      <c r="V61" s="4"/>
    </row>
    <row r="62" spans="1:25" x14ac:dyDescent="0.2">
      <c r="A62" s="133" t="s">
        <v>139</v>
      </c>
      <c r="B62" s="133"/>
      <c r="C62" s="19"/>
      <c r="D62" s="19"/>
      <c r="E62" s="6"/>
      <c r="G62" s="18"/>
      <c r="H62" s="4"/>
      <c r="T62" s="19"/>
      <c r="V62" s="4"/>
    </row>
    <row r="63" spans="1:25" x14ac:dyDescent="0.2">
      <c r="A63" s="134" t="s">
        <v>159</v>
      </c>
      <c r="B63" s="134"/>
      <c r="C63" s="11"/>
      <c r="D63" s="19"/>
      <c r="E63" s="6"/>
      <c r="G63" s="18"/>
      <c r="H63" s="4"/>
      <c r="T63" s="19"/>
      <c r="V63" s="4"/>
    </row>
    <row r="64" spans="1:25" x14ac:dyDescent="0.2">
      <c r="A64" s="4" t="s">
        <v>160</v>
      </c>
      <c r="E64" s="6"/>
      <c r="G64" s="18"/>
      <c r="H64" s="4"/>
      <c r="T64" s="19"/>
      <c r="V64" s="4"/>
    </row>
    <row r="66" spans="4:4" x14ac:dyDescent="0.2">
      <c r="D66" s="19"/>
    </row>
    <row r="67" spans="4:4" x14ac:dyDescent="0.2">
      <c r="D67" s="11"/>
    </row>
  </sheetData>
  <mergeCells count="2">
    <mergeCell ref="A62:B62"/>
    <mergeCell ref="A63:B63"/>
  </mergeCells>
  <phoneticPr fontId="0" type="noConversion"/>
  <conditionalFormatting sqref="AB2:AB61 U2:V58 Y2:Y61 T59:V61 W2:W61 X2:X30 X32:X61 A2:C61 E2:S61">
    <cfRule type="expression" dxfId="63" priority="1" stopIfTrue="1">
      <formula>$E2="H"</formula>
    </cfRule>
  </conditionalFormatting>
  <conditionalFormatting sqref="D2:D63">
    <cfRule type="expression" dxfId="62" priority="3" stopIfTrue="1">
      <formula>$D2="H"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47"/>
  <sheetViews>
    <sheetView workbookViewId="0">
      <pane ySplit="1" topLeftCell="A42" activePane="bottomLeft" state="frozenSplit"/>
      <selection pane="bottomLeft" activeCell="A42" sqref="A42"/>
    </sheetView>
  </sheetViews>
  <sheetFormatPr defaultRowHeight="12.75" x14ac:dyDescent="0.2"/>
  <cols>
    <col min="1" max="1" width="17.28515625" style="26" bestFit="1" customWidth="1"/>
    <col min="2" max="2" width="6.140625" style="32" bestFit="1" customWidth="1"/>
    <col min="3" max="3" width="5.140625" style="32" bestFit="1" customWidth="1"/>
    <col min="4" max="4" width="3.28515625" style="32" bestFit="1" customWidth="1"/>
    <col min="5" max="5" width="4.140625" style="32" bestFit="1" customWidth="1"/>
    <col min="6" max="6" width="4.7109375" style="32" customWidth="1"/>
    <col min="7" max="8" width="4.140625" style="32" bestFit="1" customWidth="1"/>
    <col min="9" max="9" width="3.28515625" style="32" bestFit="1" customWidth="1"/>
    <col min="10" max="10" width="4.140625" style="32" bestFit="1" customWidth="1"/>
    <col min="11" max="11" width="4" style="32" bestFit="1" customWidth="1"/>
    <col min="12" max="13" width="4.140625" style="32" bestFit="1" customWidth="1"/>
    <col min="14" max="14" width="3.28515625" style="32" bestFit="1" customWidth="1"/>
    <col min="15" max="15" width="4.140625" style="32" bestFit="1" customWidth="1"/>
    <col min="16" max="16" width="4" style="32" bestFit="1" customWidth="1"/>
    <col min="17" max="18" width="4.140625" style="32" bestFit="1" customWidth="1"/>
    <col min="19" max="19" width="3.28515625" style="32" bestFit="1" customWidth="1"/>
    <col min="20" max="20" width="4.140625" style="32" bestFit="1" customWidth="1"/>
    <col min="21" max="21" width="3.7109375" style="32" customWidth="1"/>
    <col min="22" max="23" width="4.140625" style="32" bestFit="1" customWidth="1"/>
    <col min="24" max="24" width="3.28515625" style="32" bestFit="1" customWidth="1"/>
    <col min="25" max="25" width="4.140625" style="32" bestFit="1" customWidth="1"/>
    <col min="26" max="26" width="3.7109375" style="32" customWidth="1"/>
    <col min="27" max="28" width="4.140625" style="32" bestFit="1" customWidth="1"/>
    <col min="29" max="29" width="3.28515625" style="32" bestFit="1" customWidth="1"/>
    <col min="30" max="30" width="4.140625" style="32" bestFit="1" customWidth="1"/>
    <col min="31" max="31" width="4" style="32" bestFit="1" customWidth="1"/>
    <col min="32" max="32" width="6.140625" style="32" bestFit="1" customWidth="1"/>
    <col min="33" max="33" width="5.140625" style="33" bestFit="1" customWidth="1"/>
    <col min="34" max="34" width="5.140625" style="32" bestFit="1" customWidth="1"/>
    <col min="35" max="35" width="4" style="33" bestFit="1" customWidth="1"/>
    <col min="36" max="36" width="3.28515625" style="33" bestFit="1" customWidth="1"/>
    <col min="37" max="37" width="5.140625" style="33" bestFit="1" customWidth="1"/>
    <col min="38" max="38" width="6" style="32" bestFit="1" customWidth="1"/>
    <col min="39" max="39" width="5" style="26" customWidth="1"/>
    <col min="40" max="40" width="5.28515625" style="26" customWidth="1"/>
    <col min="41" max="41" width="4.85546875" style="26" customWidth="1"/>
    <col min="42" max="44" width="9.140625" style="26"/>
  </cols>
  <sheetData>
    <row r="1" spans="1:44" s="25" customFormat="1" ht="132" x14ac:dyDescent="0.2">
      <c r="A1" s="1"/>
      <c r="B1" s="20" t="s">
        <v>787</v>
      </c>
      <c r="C1" s="20" t="s">
        <v>161</v>
      </c>
      <c r="D1" s="20" t="s">
        <v>2706</v>
      </c>
      <c r="E1" s="20" t="s">
        <v>162</v>
      </c>
      <c r="F1" s="20" t="s">
        <v>163</v>
      </c>
      <c r="G1" s="20" t="s">
        <v>850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950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902</v>
      </c>
      <c r="R1" s="20" t="s">
        <v>161</v>
      </c>
      <c r="S1" s="20" t="s">
        <v>2706</v>
      </c>
      <c r="T1" s="20" t="s">
        <v>162</v>
      </c>
      <c r="U1" s="20" t="s">
        <v>163</v>
      </c>
      <c r="V1" s="20" t="s">
        <v>840</v>
      </c>
      <c r="W1" s="20" t="s">
        <v>161</v>
      </c>
      <c r="X1" s="20" t="s">
        <v>2706</v>
      </c>
      <c r="Y1" s="20" t="s">
        <v>162</v>
      </c>
      <c r="Z1" s="20" t="s">
        <v>163</v>
      </c>
      <c r="AA1" s="20" t="s">
        <v>935</v>
      </c>
      <c r="AB1" s="20" t="s">
        <v>161</v>
      </c>
      <c r="AC1" s="20" t="s">
        <v>2706</v>
      </c>
      <c r="AD1" s="20" t="s">
        <v>162</v>
      </c>
      <c r="AE1" s="20" t="s">
        <v>163</v>
      </c>
      <c r="AF1" s="20" t="s">
        <v>164</v>
      </c>
      <c r="AG1" s="21" t="s">
        <v>165</v>
      </c>
      <c r="AH1" s="22" t="s">
        <v>166</v>
      </c>
      <c r="AI1" s="23" t="s">
        <v>167</v>
      </c>
      <c r="AJ1" s="21" t="s">
        <v>329</v>
      </c>
      <c r="AK1" s="21" t="s">
        <v>168</v>
      </c>
      <c r="AL1" s="21" t="s">
        <v>169</v>
      </c>
      <c r="AM1" s="21" t="s">
        <v>2224</v>
      </c>
      <c r="AN1" s="21" t="s">
        <v>2225</v>
      </c>
      <c r="AO1" s="21" t="s">
        <v>2226</v>
      </c>
      <c r="AP1" s="24"/>
      <c r="AQ1" s="24"/>
      <c r="AR1" s="24" t="s">
        <v>170</v>
      </c>
    </row>
    <row r="2" spans="1:44" x14ac:dyDescent="0.2">
      <c r="A2" s="25" t="s">
        <v>182</v>
      </c>
      <c r="B2" s="27" t="s">
        <v>1742</v>
      </c>
      <c r="C2" s="27" t="s">
        <v>1635</v>
      </c>
      <c r="D2" s="27">
        <v>10</v>
      </c>
      <c r="E2" s="27" t="s">
        <v>1647</v>
      </c>
      <c r="F2" s="27">
        <v>3150</v>
      </c>
      <c r="G2" s="27" t="s">
        <v>1636</v>
      </c>
      <c r="H2" s="27" t="s">
        <v>1635</v>
      </c>
      <c r="I2" s="27">
        <v>0</v>
      </c>
      <c r="J2" s="27" t="s">
        <v>1635</v>
      </c>
      <c r="K2" s="27">
        <v>120</v>
      </c>
      <c r="L2" s="27" t="s">
        <v>1647</v>
      </c>
      <c r="M2" s="27" t="s">
        <v>1635</v>
      </c>
      <c r="N2" s="27">
        <v>2</v>
      </c>
      <c r="O2" s="27" t="s">
        <v>1635</v>
      </c>
      <c r="P2" s="27">
        <v>270</v>
      </c>
      <c r="Q2" s="27" t="s">
        <v>1638</v>
      </c>
      <c r="R2" s="27" t="s">
        <v>1635</v>
      </c>
      <c r="S2" s="27">
        <v>0</v>
      </c>
      <c r="T2" s="27" t="s">
        <v>1635</v>
      </c>
      <c r="U2" s="27">
        <v>180</v>
      </c>
      <c r="V2" s="27" t="s">
        <v>1638</v>
      </c>
      <c r="W2" s="27" t="s">
        <v>1635</v>
      </c>
      <c r="X2" s="27">
        <v>0</v>
      </c>
      <c r="Y2" s="27" t="s">
        <v>1635</v>
      </c>
      <c r="Z2" s="27">
        <v>180</v>
      </c>
      <c r="AA2" s="27" t="s">
        <v>1647</v>
      </c>
      <c r="AB2" s="27" t="s">
        <v>1635</v>
      </c>
      <c r="AC2" s="27">
        <v>0</v>
      </c>
      <c r="AD2" s="27" t="s">
        <v>1635</v>
      </c>
      <c r="AE2" s="27">
        <v>270</v>
      </c>
      <c r="AF2" s="27" t="s">
        <v>1794</v>
      </c>
      <c r="AG2" s="28">
        <v>46</v>
      </c>
      <c r="AH2" s="27" t="s">
        <v>1635</v>
      </c>
      <c r="AI2" s="28">
        <v>0</v>
      </c>
      <c r="AJ2" s="28">
        <v>12</v>
      </c>
      <c r="AK2" s="28" t="s">
        <v>1647</v>
      </c>
      <c r="AL2" s="28">
        <v>4170</v>
      </c>
      <c r="AM2" s="28">
        <v>90.652173913043484</v>
      </c>
      <c r="AN2" s="28">
        <v>0</v>
      </c>
      <c r="AO2" s="28">
        <v>0</v>
      </c>
      <c r="AP2" s="24"/>
      <c r="AQ2" s="24"/>
      <c r="AR2" s="24"/>
    </row>
    <row r="3" spans="1:44" x14ac:dyDescent="0.2">
      <c r="A3" s="25" t="s">
        <v>853</v>
      </c>
      <c r="B3" s="27" t="s">
        <v>1795</v>
      </c>
      <c r="C3" s="27" t="s">
        <v>1753</v>
      </c>
      <c r="D3" s="27">
        <v>0</v>
      </c>
      <c r="E3" s="27" t="s">
        <v>1635</v>
      </c>
      <c r="F3" s="27">
        <v>2567</v>
      </c>
      <c r="G3" s="27" t="s">
        <v>1636</v>
      </c>
      <c r="H3" s="27" t="s">
        <v>1635</v>
      </c>
      <c r="I3" s="27">
        <v>0</v>
      </c>
      <c r="J3" s="27" t="s">
        <v>1636</v>
      </c>
      <c r="K3" s="27">
        <v>120</v>
      </c>
      <c r="L3" s="27" t="s">
        <v>1690</v>
      </c>
      <c r="M3" s="27" t="s">
        <v>1690</v>
      </c>
      <c r="N3" s="27">
        <v>0</v>
      </c>
      <c r="O3" s="27" t="s">
        <v>1635</v>
      </c>
      <c r="P3" s="27">
        <v>307</v>
      </c>
      <c r="Q3" s="27" t="s">
        <v>1662</v>
      </c>
      <c r="R3" s="27" t="s">
        <v>1635</v>
      </c>
      <c r="S3" s="27">
        <v>0</v>
      </c>
      <c r="T3" s="27" t="s">
        <v>1635</v>
      </c>
      <c r="U3" s="27">
        <v>71</v>
      </c>
      <c r="V3" s="27" t="s">
        <v>1691</v>
      </c>
      <c r="W3" s="27" t="s">
        <v>1635</v>
      </c>
      <c r="X3" s="27">
        <v>0</v>
      </c>
      <c r="Y3" s="27" t="s">
        <v>1635</v>
      </c>
      <c r="Z3" s="27">
        <v>7</v>
      </c>
      <c r="AA3" s="27" t="s">
        <v>1634</v>
      </c>
      <c r="AB3" s="27" t="s">
        <v>1652</v>
      </c>
      <c r="AC3" s="27">
        <v>0</v>
      </c>
      <c r="AD3" s="27" t="s">
        <v>1635</v>
      </c>
      <c r="AE3" s="27">
        <v>209</v>
      </c>
      <c r="AF3" s="27" t="s">
        <v>1796</v>
      </c>
      <c r="AG3" s="28">
        <v>50</v>
      </c>
      <c r="AH3" s="27" t="s">
        <v>1797</v>
      </c>
      <c r="AI3" s="28">
        <v>17</v>
      </c>
      <c r="AJ3" s="28">
        <v>0</v>
      </c>
      <c r="AK3" s="28" t="s">
        <v>1636</v>
      </c>
      <c r="AL3" s="28">
        <v>3281</v>
      </c>
      <c r="AM3" s="28">
        <v>65.62</v>
      </c>
      <c r="AN3" s="28">
        <v>0.34</v>
      </c>
      <c r="AO3" s="28">
        <v>193</v>
      </c>
      <c r="AQ3" s="29" t="s">
        <v>172</v>
      </c>
      <c r="AR3" s="30">
        <v>10092543</v>
      </c>
    </row>
    <row r="4" spans="1:44" x14ac:dyDescent="0.2">
      <c r="A4" s="25" t="s">
        <v>962</v>
      </c>
      <c r="B4" s="27" t="s">
        <v>1798</v>
      </c>
      <c r="C4" s="27" t="s">
        <v>1647</v>
      </c>
      <c r="D4" s="27">
        <v>0</v>
      </c>
      <c r="E4" s="27" t="s">
        <v>1635</v>
      </c>
      <c r="F4" s="27">
        <v>2093</v>
      </c>
      <c r="G4" s="27" t="s">
        <v>1635</v>
      </c>
      <c r="H4" s="27" t="s">
        <v>1635</v>
      </c>
      <c r="I4" s="27">
        <v>0</v>
      </c>
      <c r="J4" s="27" t="s">
        <v>1635</v>
      </c>
      <c r="K4" s="27">
        <v>0</v>
      </c>
      <c r="L4" s="27" t="s">
        <v>1685</v>
      </c>
      <c r="M4" s="27" t="s">
        <v>1635</v>
      </c>
      <c r="N4" s="27">
        <v>0</v>
      </c>
      <c r="O4" s="27" t="s">
        <v>1635</v>
      </c>
      <c r="P4" s="27">
        <v>321</v>
      </c>
      <c r="Q4" s="27" t="s">
        <v>1635</v>
      </c>
      <c r="R4" s="27" t="s">
        <v>1635</v>
      </c>
      <c r="S4" s="27">
        <v>0</v>
      </c>
      <c r="T4" s="27" t="s">
        <v>1635</v>
      </c>
      <c r="U4" s="27">
        <v>0</v>
      </c>
      <c r="V4" s="27" t="s">
        <v>1635</v>
      </c>
      <c r="W4" s="27" t="s">
        <v>1635</v>
      </c>
      <c r="X4" s="27">
        <v>0</v>
      </c>
      <c r="Y4" s="27" t="s">
        <v>1635</v>
      </c>
      <c r="Z4" s="27">
        <v>0</v>
      </c>
      <c r="AA4" s="27" t="s">
        <v>1636</v>
      </c>
      <c r="AB4" s="27" t="s">
        <v>1635</v>
      </c>
      <c r="AC4" s="27">
        <v>0</v>
      </c>
      <c r="AD4" s="27" t="s">
        <v>1635</v>
      </c>
      <c r="AE4" s="27">
        <v>90</v>
      </c>
      <c r="AF4" s="27" t="s">
        <v>1799</v>
      </c>
      <c r="AG4" s="28">
        <v>38</v>
      </c>
      <c r="AH4" s="27" t="s">
        <v>1647</v>
      </c>
      <c r="AI4" s="28">
        <v>3</v>
      </c>
      <c r="AJ4" s="28">
        <v>0</v>
      </c>
      <c r="AK4" s="28" t="s">
        <v>1635</v>
      </c>
      <c r="AL4" s="28">
        <v>2504</v>
      </c>
      <c r="AM4" s="28">
        <v>65.89473684210526</v>
      </c>
      <c r="AN4" s="28">
        <v>7.8947368421052627E-2</v>
      </c>
      <c r="AO4" s="28">
        <v>834.66666666666663</v>
      </c>
      <c r="AQ4" s="31" t="s">
        <v>173</v>
      </c>
      <c r="AR4" s="30">
        <v>255</v>
      </c>
    </row>
    <row r="5" spans="1:44" x14ac:dyDescent="0.2">
      <c r="A5" s="25" t="s">
        <v>940</v>
      </c>
      <c r="B5" s="27" t="s">
        <v>1647</v>
      </c>
      <c r="C5" s="27" t="s">
        <v>1635</v>
      </c>
      <c r="D5" s="27">
        <v>0</v>
      </c>
      <c r="E5" s="27" t="s">
        <v>1635</v>
      </c>
      <c r="F5" s="27">
        <v>220</v>
      </c>
      <c r="G5" s="27" t="s">
        <v>1635</v>
      </c>
      <c r="H5" s="27" t="s">
        <v>1635</v>
      </c>
      <c r="I5" s="27">
        <v>0</v>
      </c>
      <c r="J5" s="27" t="s">
        <v>1635</v>
      </c>
      <c r="K5" s="27">
        <v>0</v>
      </c>
      <c r="L5" s="27" t="s">
        <v>1636</v>
      </c>
      <c r="M5" s="27" t="s">
        <v>1635</v>
      </c>
      <c r="N5" s="27">
        <v>0</v>
      </c>
      <c r="O5" s="27" t="s">
        <v>1635</v>
      </c>
      <c r="P5" s="27">
        <v>90</v>
      </c>
      <c r="Q5" s="27" t="s">
        <v>1635</v>
      </c>
      <c r="R5" s="27" t="s">
        <v>1635</v>
      </c>
      <c r="S5" s="27">
        <v>0</v>
      </c>
      <c r="T5" s="27" t="s">
        <v>1635</v>
      </c>
      <c r="U5" s="27">
        <v>0</v>
      </c>
      <c r="V5" s="27" t="s">
        <v>1635</v>
      </c>
      <c r="W5" s="27" t="s">
        <v>1635</v>
      </c>
      <c r="X5" s="27">
        <v>0</v>
      </c>
      <c r="Y5" s="27" t="s">
        <v>1635</v>
      </c>
      <c r="Z5" s="27">
        <v>0</v>
      </c>
      <c r="AA5" s="27" t="s">
        <v>1635</v>
      </c>
      <c r="AB5" s="27" t="s">
        <v>1635</v>
      </c>
      <c r="AC5" s="27">
        <v>0</v>
      </c>
      <c r="AD5" s="27" t="s">
        <v>1635</v>
      </c>
      <c r="AE5" s="27">
        <v>0</v>
      </c>
      <c r="AF5" s="27" t="s">
        <v>1651</v>
      </c>
      <c r="AG5" s="28">
        <v>4</v>
      </c>
      <c r="AH5" s="27" t="s">
        <v>1635</v>
      </c>
      <c r="AI5" s="28">
        <v>0</v>
      </c>
      <c r="AJ5" s="28">
        <v>0</v>
      </c>
      <c r="AK5" s="28" t="s">
        <v>1635</v>
      </c>
      <c r="AL5" s="28">
        <v>310</v>
      </c>
      <c r="AM5" s="28">
        <v>77.5</v>
      </c>
      <c r="AN5" s="28">
        <v>0</v>
      </c>
      <c r="AO5" s="28">
        <v>0</v>
      </c>
      <c r="AQ5"/>
      <c r="AR5" s="30"/>
    </row>
    <row r="6" spans="1:44" x14ac:dyDescent="0.2">
      <c r="A6" s="25" t="s">
        <v>1024</v>
      </c>
      <c r="B6" s="27" t="s">
        <v>1800</v>
      </c>
      <c r="C6" s="27" t="s">
        <v>1635</v>
      </c>
      <c r="D6" s="27">
        <v>0</v>
      </c>
      <c r="E6" s="27" t="s">
        <v>1636</v>
      </c>
      <c r="F6" s="27">
        <v>506</v>
      </c>
      <c r="G6" s="27" t="s">
        <v>1635</v>
      </c>
      <c r="H6" s="27" t="s">
        <v>1635</v>
      </c>
      <c r="I6" s="27">
        <v>0</v>
      </c>
      <c r="J6" s="27" t="s">
        <v>1635</v>
      </c>
      <c r="K6" s="27">
        <v>0</v>
      </c>
      <c r="L6" s="27" t="s">
        <v>1638</v>
      </c>
      <c r="M6" s="27" t="s">
        <v>1635</v>
      </c>
      <c r="N6" s="27">
        <v>0</v>
      </c>
      <c r="O6" s="27" t="s">
        <v>1636</v>
      </c>
      <c r="P6" s="27">
        <v>180</v>
      </c>
      <c r="Q6" s="27" t="s">
        <v>1635</v>
      </c>
      <c r="R6" s="27" t="s">
        <v>1635</v>
      </c>
      <c r="S6" s="27">
        <v>0</v>
      </c>
      <c r="T6" s="27" t="s">
        <v>1635</v>
      </c>
      <c r="U6" s="27">
        <v>0</v>
      </c>
      <c r="V6" s="27" t="s">
        <v>1635</v>
      </c>
      <c r="W6" s="27" t="s">
        <v>1635</v>
      </c>
      <c r="X6" s="27">
        <v>0</v>
      </c>
      <c r="Y6" s="27" t="s">
        <v>1635</v>
      </c>
      <c r="Z6" s="27">
        <v>0</v>
      </c>
      <c r="AA6" s="27" t="s">
        <v>1638</v>
      </c>
      <c r="AB6" s="27" t="s">
        <v>1635</v>
      </c>
      <c r="AC6" s="27">
        <v>0</v>
      </c>
      <c r="AD6" s="27" t="s">
        <v>1636</v>
      </c>
      <c r="AE6" s="27">
        <v>169</v>
      </c>
      <c r="AF6" s="27" t="s">
        <v>1801</v>
      </c>
      <c r="AG6" s="28">
        <v>11</v>
      </c>
      <c r="AH6" s="27" t="s">
        <v>1635</v>
      </c>
      <c r="AI6" s="28">
        <v>0</v>
      </c>
      <c r="AJ6" s="28">
        <v>0</v>
      </c>
      <c r="AK6" s="28" t="s">
        <v>1647</v>
      </c>
      <c r="AL6" s="28">
        <v>855</v>
      </c>
      <c r="AM6" s="28">
        <v>77.727272727272734</v>
      </c>
      <c r="AN6" s="28">
        <v>0</v>
      </c>
      <c r="AO6" s="28">
        <v>0</v>
      </c>
      <c r="AQ6"/>
      <c r="AR6" s="30"/>
    </row>
    <row r="7" spans="1:44" x14ac:dyDescent="0.2">
      <c r="A7" s="25" t="s">
        <v>2435</v>
      </c>
      <c r="B7" s="27" t="s">
        <v>1800</v>
      </c>
      <c r="C7" s="27" t="s">
        <v>1635</v>
      </c>
      <c r="D7" s="27">
        <v>0</v>
      </c>
      <c r="E7" s="27" t="s">
        <v>1636</v>
      </c>
      <c r="F7" s="27">
        <v>488</v>
      </c>
      <c r="G7" s="27" t="s">
        <v>1636</v>
      </c>
      <c r="H7" s="27" t="s">
        <v>1635</v>
      </c>
      <c r="I7" s="27">
        <v>0</v>
      </c>
      <c r="J7" s="27" t="s">
        <v>1636</v>
      </c>
      <c r="K7" s="27">
        <v>120</v>
      </c>
      <c r="L7" s="27" t="s">
        <v>1635</v>
      </c>
      <c r="M7" s="27" t="s">
        <v>1635</v>
      </c>
      <c r="N7" s="27">
        <v>0</v>
      </c>
      <c r="O7" s="27" t="s">
        <v>1635</v>
      </c>
      <c r="P7" s="27">
        <v>0</v>
      </c>
      <c r="Q7" s="27" t="s">
        <v>1635</v>
      </c>
      <c r="R7" s="27" t="s">
        <v>1635</v>
      </c>
      <c r="S7" s="27">
        <v>0</v>
      </c>
      <c r="T7" s="27" t="s">
        <v>1635</v>
      </c>
      <c r="U7" s="27">
        <v>0</v>
      </c>
      <c r="V7" s="27" t="s">
        <v>1691</v>
      </c>
      <c r="W7" s="27" t="s">
        <v>1635</v>
      </c>
      <c r="X7" s="27">
        <v>0</v>
      </c>
      <c r="Y7" s="27" t="s">
        <v>1635</v>
      </c>
      <c r="Z7" s="27">
        <v>14</v>
      </c>
      <c r="AA7" s="27" t="s">
        <v>1636</v>
      </c>
      <c r="AB7" s="27" t="s">
        <v>1635</v>
      </c>
      <c r="AC7" s="27">
        <v>0</v>
      </c>
      <c r="AD7" s="27" t="s">
        <v>1636</v>
      </c>
      <c r="AE7" s="27">
        <v>90</v>
      </c>
      <c r="AF7" s="27" t="s">
        <v>1727</v>
      </c>
      <c r="AG7" s="28">
        <v>10</v>
      </c>
      <c r="AH7" s="27" t="s">
        <v>1635</v>
      </c>
      <c r="AI7" s="28">
        <v>0</v>
      </c>
      <c r="AJ7" s="28">
        <v>0</v>
      </c>
      <c r="AK7" s="28" t="s">
        <v>1647</v>
      </c>
      <c r="AL7" s="28">
        <v>712</v>
      </c>
      <c r="AM7" s="28">
        <v>71.2</v>
      </c>
      <c r="AN7" s="28">
        <v>0</v>
      </c>
      <c r="AO7" s="28">
        <v>0</v>
      </c>
    </row>
    <row r="8" spans="1:44" x14ac:dyDescent="0.2">
      <c r="A8" s="25" t="s">
        <v>976</v>
      </c>
      <c r="B8" s="27" t="s">
        <v>1737</v>
      </c>
      <c r="C8" s="27" t="s">
        <v>1646</v>
      </c>
      <c r="D8" s="27">
        <v>0</v>
      </c>
      <c r="E8" s="27" t="s">
        <v>1638</v>
      </c>
      <c r="F8" s="27">
        <v>1009</v>
      </c>
      <c r="G8" s="27" t="s">
        <v>1635</v>
      </c>
      <c r="H8" s="27" t="s">
        <v>1635</v>
      </c>
      <c r="I8" s="27">
        <v>0</v>
      </c>
      <c r="J8" s="27" t="s">
        <v>1635</v>
      </c>
      <c r="K8" s="27">
        <v>0</v>
      </c>
      <c r="L8" s="27" t="s">
        <v>1636</v>
      </c>
      <c r="M8" s="27" t="s">
        <v>1636</v>
      </c>
      <c r="N8" s="27">
        <v>0</v>
      </c>
      <c r="O8" s="27" t="s">
        <v>1635</v>
      </c>
      <c r="P8" s="27">
        <v>90</v>
      </c>
      <c r="Q8" s="27" t="s">
        <v>1635</v>
      </c>
      <c r="R8" s="27" t="s">
        <v>1635</v>
      </c>
      <c r="S8" s="27">
        <v>0</v>
      </c>
      <c r="T8" s="27" t="s">
        <v>1635</v>
      </c>
      <c r="U8" s="27">
        <v>0</v>
      </c>
      <c r="V8" s="27" t="s">
        <v>1635</v>
      </c>
      <c r="W8" s="27" t="s">
        <v>1635</v>
      </c>
      <c r="X8" s="27">
        <v>0</v>
      </c>
      <c r="Y8" s="27" t="s">
        <v>1635</v>
      </c>
      <c r="Z8" s="27">
        <v>0</v>
      </c>
      <c r="AA8" s="27" t="s">
        <v>1636</v>
      </c>
      <c r="AB8" s="27" t="s">
        <v>1636</v>
      </c>
      <c r="AC8" s="27">
        <v>0</v>
      </c>
      <c r="AD8" s="27" t="s">
        <v>1636</v>
      </c>
      <c r="AE8" s="27">
        <v>90</v>
      </c>
      <c r="AF8" s="27" t="s">
        <v>1802</v>
      </c>
      <c r="AG8" s="28">
        <v>14</v>
      </c>
      <c r="AH8" s="27" t="s">
        <v>1743</v>
      </c>
      <c r="AI8" s="28">
        <v>8</v>
      </c>
      <c r="AJ8" s="28">
        <v>0</v>
      </c>
      <c r="AK8" s="28" t="s">
        <v>1647</v>
      </c>
      <c r="AL8" s="28">
        <v>1189</v>
      </c>
      <c r="AM8" s="28">
        <v>84.928571428571431</v>
      </c>
      <c r="AN8" s="28">
        <v>0.5714285714285714</v>
      </c>
      <c r="AO8" s="28">
        <v>148.625</v>
      </c>
    </row>
    <row r="9" spans="1:44" x14ac:dyDescent="0.2">
      <c r="A9" s="25" t="s">
        <v>878</v>
      </c>
      <c r="B9" s="27" t="s">
        <v>1803</v>
      </c>
      <c r="C9" s="27" t="s">
        <v>1634</v>
      </c>
      <c r="D9" s="27">
        <v>0</v>
      </c>
      <c r="E9" s="27" t="s">
        <v>1636</v>
      </c>
      <c r="F9" s="27">
        <v>1288</v>
      </c>
      <c r="G9" s="27" t="s">
        <v>1635</v>
      </c>
      <c r="H9" s="27" t="s">
        <v>1635</v>
      </c>
      <c r="I9" s="27">
        <v>0</v>
      </c>
      <c r="J9" s="27" t="s">
        <v>1635</v>
      </c>
      <c r="K9" s="27">
        <v>0</v>
      </c>
      <c r="L9" s="27" t="s">
        <v>1688</v>
      </c>
      <c r="M9" s="27" t="s">
        <v>1635</v>
      </c>
      <c r="N9" s="27">
        <v>0</v>
      </c>
      <c r="O9" s="27" t="s">
        <v>1635</v>
      </c>
      <c r="P9" s="27">
        <v>251</v>
      </c>
      <c r="Q9" s="27" t="s">
        <v>1636</v>
      </c>
      <c r="R9" s="27" t="s">
        <v>1635</v>
      </c>
      <c r="S9" s="27">
        <v>0</v>
      </c>
      <c r="T9" s="27" t="s">
        <v>1635</v>
      </c>
      <c r="U9" s="27">
        <v>12</v>
      </c>
      <c r="V9" s="27" t="s">
        <v>1635</v>
      </c>
      <c r="W9" s="27" t="s">
        <v>1635</v>
      </c>
      <c r="X9" s="27">
        <v>0</v>
      </c>
      <c r="Y9" s="27" t="s">
        <v>1635</v>
      </c>
      <c r="Z9" s="27">
        <v>0</v>
      </c>
      <c r="AA9" s="27" t="s">
        <v>1636</v>
      </c>
      <c r="AB9" s="27" t="s">
        <v>1635</v>
      </c>
      <c r="AC9" s="27">
        <v>0</v>
      </c>
      <c r="AD9" s="27" t="s">
        <v>1635</v>
      </c>
      <c r="AE9" s="27">
        <v>90</v>
      </c>
      <c r="AF9" s="27" t="s">
        <v>1804</v>
      </c>
      <c r="AG9" s="28">
        <v>31</v>
      </c>
      <c r="AH9" s="27" t="s">
        <v>1634</v>
      </c>
      <c r="AI9" s="28">
        <v>3</v>
      </c>
      <c r="AJ9" s="28">
        <v>0</v>
      </c>
      <c r="AK9" s="28" t="s">
        <v>1636</v>
      </c>
      <c r="AL9" s="28">
        <v>1641</v>
      </c>
      <c r="AM9" s="28">
        <v>52.935483870967744</v>
      </c>
      <c r="AN9" s="28">
        <v>9.6774193548387094E-2</v>
      </c>
      <c r="AO9" s="28">
        <v>547</v>
      </c>
    </row>
    <row r="10" spans="1:44" x14ac:dyDescent="0.2">
      <c r="A10" s="25" t="s">
        <v>2286</v>
      </c>
      <c r="B10" s="27" t="s">
        <v>1805</v>
      </c>
      <c r="C10" s="27" t="s">
        <v>1728</v>
      </c>
      <c r="D10" s="27">
        <v>0</v>
      </c>
      <c r="E10" s="27" t="s">
        <v>1684</v>
      </c>
      <c r="F10" s="27">
        <v>2134</v>
      </c>
      <c r="G10" s="27" t="s">
        <v>1636</v>
      </c>
      <c r="H10" s="27" t="s">
        <v>1635</v>
      </c>
      <c r="I10" s="27">
        <v>0</v>
      </c>
      <c r="J10" s="27" t="s">
        <v>1636</v>
      </c>
      <c r="K10" s="27">
        <v>120</v>
      </c>
      <c r="L10" s="27" t="s">
        <v>1634</v>
      </c>
      <c r="M10" s="27" t="s">
        <v>1635</v>
      </c>
      <c r="N10" s="27">
        <v>0</v>
      </c>
      <c r="O10" s="27" t="s">
        <v>1635</v>
      </c>
      <c r="P10" s="27">
        <v>184</v>
      </c>
      <c r="Q10" s="27" t="s">
        <v>1638</v>
      </c>
      <c r="R10" s="27" t="s">
        <v>1635</v>
      </c>
      <c r="S10" s="27">
        <v>0</v>
      </c>
      <c r="T10" s="27" t="s">
        <v>1636</v>
      </c>
      <c r="U10" s="27">
        <v>180</v>
      </c>
      <c r="V10" s="27" t="s">
        <v>1638</v>
      </c>
      <c r="W10" s="27" t="s">
        <v>1636</v>
      </c>
      <c r="X10" s="27">
        <v>0</v>
      </c>
      <c r="Y10" s="27" t="s">
        <v>1635</v>
      </c>
      <c r="Z10" s="27">
        <v>180</v>
      </c>
      <c r="AA10" s="27" t="s">
        <v>1652</v>
      </c>
      <c r="AB10" s="27" t="s">
        <v>1635</v>
      </c>
      <c r="AC10" s="27">
        <v>0</v>
      </c>
      <c r="AD10" s="27" t="s">
        <v>1635</v>
      </c>
      <c r="AE10" s="27">
        <v>73</v>
      </c>
      <c r="AF10" s="27" t="s">
        <v>1806</v>
      </c>
      <c r="AG10" s="28">
        <v>45</v>
      </c>
      <c r="AH10" s="27" t="s">
        <v>1711</v>
      </c>
      <c r="AI10" s="28">
        <v>9</v>
      </c>
      <c r="AJ10" s="28">
        <v>0</v>
      </c>
      <c r="AK10" s="28" t="s">
        <v>1735</v>
      </c>
      <c r="AL10" s="28">
        <v>2871</v>
      </c>
      <c r="AM10" s="28">
        <v>63.8</v>
      </c>
      <c r="AN10" s="28">
        <v>0.2</v>
      </c>
      <c r="AO10" s="28">
        <v>319</v>
      </c>
    </row>
    <row r="11" spans="1:44" x14ac:dyDescent="0.2">
      <c r="A11" s="25" t="s">
        <v>2258</v>
      </c>
      <c r="B11" s="27" t="s">
        <v>1657</v>
      </c>
      <c r="C11" s="27" t="s">
        <v>1651</v>
      </c>
      <c r="D11" s="27">
        <v>0</v>
      </c>
      <c r="E11" s="27" t="s">
        <v>1636</v>
      </c>
      <c r="F11" s="27">
        <v>2383</v>
      </c>
      <c r="G11" s="27" t="s">
        <v>1635</v>
      </c>
      <c r="H11" s="27" t="s">
        <v>1635</v>
      </c>
      <c r="I11" s="27">
        <v>0</v>
      </c>
      <c r="J11" s="27" t="s">
        <v>1635</v>
      </c>
      <c r="K11" s="27">
        <v>0</v>
      </c>
      <c r="L11" s="27" t="s">
        <v>1638</v>
      </c>
      <c r="M11" s="27" t="s">
        <v>1635</v>
      </c>
      <c r="N11" s="27">
        <v>0</v>
      </c>
      <c r="O11" s="27" t="s">
        <v>1635</v>
      </c>
      <c r="P11" s="27">
        <v>180</v>
      </c>
      <c r="Q11" s="27" t="s">
        <v>1638</v>
      </c>
      <c r="R11" s="27" t="s">
        <v>1635</v>
      </c>
      <c r="S11" s="27">
        <v>0</v>
      </c>
      <c r="T11" s="27" t="s">
        <v>1635</v>
      </c>
      <c r="U11" s="27">
        <v>180</v>
      </c>
      <c r="V11" s="27" t="s">
        <v>1638</v>
      </c>
      <c r="W11" s="27" t="s">
        <v>1635</v>
      </c>
      <c r="X11" s="27">
        <v>0</v>
      </c>
      <c r="Y11" s="27" t="s">
        <v>1636</v>
      </c>
      <c r="Z11" s="27">
        <v>180</v>
      </c>
      <c r="AA11" s="27" t="s">
        <v>1635</v>
      </c>
      <c r="AB11" s="27" t="s">
        <v>1635</v>
      </c>
      <c r="AC11" s="27">
        <v>0</v>
      </c>
      <c r="AD11" s="27" t="s">
        <v>1635</v>
      </c>
      <c r="AE11" s="27">
        <v>0</v>
      </c>
      <c r="AF11" s="27" t="s">
        <v>1739</v>
      </c>
      <c r="AG11" s="28">
        <v>34</v>
      </c>
      <c r="AH11" s="27" t="s">
        <v>1651</v>
      </c>
      <c r="AI11" s="28">
        <v>4</v>
      </c>
      <c r="AJ11" s="28">
        <v>0</v>
      </c>
      <c r="AK11" s="28" t="s">
        <v>1638</v>
      </c>
      <c r="AL11" s="28">
        <v>2923</v>
      </c>
      <c r="AM11" s="28">
        <v>85.970588235294116</v>
      </c>
      <c r="AN11" s="28">
        <v>0.11764705882352941</v>
      </c>
      <c r="AO11" s="28">
        <v>730.75</v>
      </c>
    </row>
    <row r="12" spans="1:44" x14ac:dyDescent="0.2">
      <c r="A12" s="25" t="s">
        <v>1428</v>
      </c>
      <c r="B12" s="27" t="s">
        <v>1635</v>
      </c>
      <c r="C12" s="27" t="s">
        <v>1635</v>
      </c>
      <c r="D12" s="27">
        <v>0</v>
      </c>
      <c r="E12" s="27" t="s">
        <v>1635</v>
      </c>
      <c r="F12" s="27">
        <v>0</v>
      </c>
      <c r="G12" s="27" t="s">
        <v>1635</v>
      </c>
      <c r="H12" s="27" t="s">
        <v>1635</v>
      </c>
      <c r="I12" s="27">
        <v>0</v>
      </c>
      <c r="J12" s="27" t="s">
        <v>1635</v>
      </c>
      <c r="K12" s="27">
        <v>0</v>
      </c>
      <c r="L12" s="27" t="s">
        <v>1691</v>
      </c>
      <c r="M12" s="27" t="s">
        <v>1635</v>
      </c>
      <c r="N12" s="27">
        <v>0</v>
      </c>
      <c r="O12" s="27" t="s">
        <v>1636</v>
      </c>
      <c r="P12" s="27">
        <v>28</v>
      </c>
      <c r="Q12" s="27" t="s">
        <v>1635</v>
      </c>
      <c r="R12" s="27" t="s">
        <v>1635</v>
      </c>
      <c r="S12" s="27">
        <v>0</v>
      </c>
      <c r="T12" s="27" t="s">
        <v>1635</v>
      </c>
      <c r="U12" s="27">
        <v>0</v>
      </c>
      <c r="V12" s="27" t="s">
        <v>1635</v>
      </c>
      <c r="W12" s="27" t="s">
        <v>1635</v>
      </c>
      <c r="X12" s="27">
        <v>0</v>
      </c>
      <c r="Y12" s="27" t="s">
        <v>1635</v>
      </c>
      <c r="Z12" s="27">
        <v>0</v>
      </c>
      <c r="AA12" s="27" t="s">
        <v>1691</v>
      </c>
      <c r="AB12" s="27" t="s">
        <v>1635</v>
      </c>
      <c r="AC12" s="27">
        <v>0</v>
      </c>
      <c r="AD12" s="27" t="s">
        <v>1635</v>
      </c>
      <c r="AE12" s="27">
        <v>11</v>
      </c>
      <c r="AF12" s="27" t="s">
        <v>1662</v>
      </c>
      <c r="AG12" s="28">
        <v>2</v>
      </c>
      <c r="AH12" s="27" t="s">
        <v>1635</v>
      </c>
      <c r="AI12" s="28">
        <v>0</v>
      </c>
      <c r="AJ12" s="28">
        <v>0</v>
      </c>
      <c r="AK12" s="28" t="s">
        <v>1636</v>
      </c>
      <c r="AL12" s="28">
        <v>39</v>
      </c>
      <c r="AM12" s="28">
        <v>19.5</v>
      </c>
      <c r="AN12" s="28">
        <v>0</v>
      </c>
      <c r="AO12" s="28">
        <v>0</v>
      </c>
    </row>
    <row r="13" spans="1:44" x14ac:dyDescent="0.2">
      <c r="A13" s="25" t="s">
        <v>909</v>
      </c>
      <c r="B13" s="27" t="s">
        <v>1635</v>
      </c>
      <c r="C13" s="27" t="s">
        <v>1635</v>
      </c>
      <c r="D13" s="27">
        <v>0</v>
      </c>
      <c r="E13" s="27" t="s">
        <v>1635</v>
      </c>
      <c r="F13" s="27">
        <v>0</v>
      </c>
      <c r="G13" s="27" t="s">
        <v>1635</v>
      </c>
      <c r="H13" s="27" t="s">
        <v>1635</v>
      </c>
      <c r="I13" s="27">
        <v>0</v>
      </c>
      <c r="J13" s="27" t="s">
        <v>1635</v>
      </c>
      <c r="K13" s="27">
        <v>0</v>
      </c>
      <c r="L13" s="27" t="s">
        <v>1635</v>
      </c>
      <c r="M13" s="27" t="s">
        <v>1635</v>
      </c>
      <c r="N13" s="27">
        <v>0</v>
      </c>
      <c r="O13" s="27" t="s">
        <v>1635</v>
      </c>
      <c r="P13" s="27">
        <v>0</v>
      </c>
      <c r="Q13" s="27" t="s">
        <v>1691</v>
      </c>
      <c r="R13" s="27" t="s">
        <v>1635</v>
      </c>
      <c r="S13" s="27">
        <v>0</v>
      </c>
      <c r="T13" s="27" t="s">
        <v>1635</v>
      </c>
      <c r="U13" s="27">
        <v>33</v>
      </c>
      <c r="V13" s="27" t="s">
        <v>1635</v>
      </c>
      <c r="W13" s="27" t="s">
        <v>1635</v>
      </c>
      <c r="X13" s="27">
        <v>0</v>
      </c>
      <c r="Y13" s="27" t="s">
        <v>1635</v>
      </c>
      <c r="Z13" s="27">
        <v>0</v>
      </c>
      <c r="AA13" s="27" t="s">
        <v>1635</v>
      </c>
      <c r="AB13" s="27" t="s">
        <v>1635</v>
      </c>
      <c r="AC13" s="27">
        <v>0</v>
      </c>
      <c r="AD13" s="27" t="s">
        <v>1635</v>
      </c>
      <c r="AE13" s="27">
        <v>0</v>
      </c>
      <c r="AF13" s="27" t="s">
        <v>1691</v>
      </c>
      <c r="AG13" s="28">
        <v>1</v>
      </c>
      <c r="AH13" s="27" t="s">
        <v>1635</v>
      </c>
      <c r="AI13" s="28">
        <v>0</v>
      </c>
      <c r="AJ13" s="28">
        <v>0</v>
      </c>
      <c r="AK13" s="28" t="s">
        <v>1635</v>
      </c>
      <c r="AL13" s="28">
        <v>33</v>
      </c>
      <c r="AM13" s="28">
        <v>33</v>
      </c>
      <c r="AN13" s="28">
        <v>0</v>
      </c>
      <c r="AO13" s="28">
        <v>0</v>
      </c>
    </row>
    <row r="14" spans="1:44" x14ac:dyDescent="0.2">
      <c r="A14" s="25" t="s">
        <v>174</v>
      </c>
      <c r="B14" s="27" t="s">
        <v>1691</v>
      </c>
      <c r="C14" s="27" t="s">
        <v>1635</v>
      </c>
      <c r="D14" s="27">
        <v>0</v>
      </c>
      <c r="E14" s="27" t="s">
        <v>1635</v>
      </c>
      <c r="F14" s="27">
        <v>30</v>
      </c>
      <c r="G14" s="27" t="s">
        <v>1635</v>
      </c>
      <c r="H14" s="27" t="s">
        <v>1635</v>
      </c>
      <c r="I14" s="27">
        <v>0</v>
      </c>
      <c r="J14" s="27" t="s">
        <v>1635</v>
      </c>
      <c r="K14" s="27">
        <v>0</v>
      </c>
      <c r="L14" s="27" t="s">
        <v>1635</v>
      </c>
      <c r="M14" s="27" t="s">
        <v>1635</v>
      </c>
      <c r="N14" s="27">
        <v>0</v>
      </c>
      <c r="O14" s="27" t="s">
        <v>1635</v>
      </c>
      <c r="P14" s="27">
        <v>0</v>
      </c>
      <c r="Q14" s="27" t="s">
        <v>1635</v>
      </c>
      <c r="R14" s="27" t="s">
        <v>1635</v>
      </c>
      <c r="S14" s="27">
        <v>0</v>
      </c>
      <c r="T14" s="27" t="s">
        <v>1635</v>
      </c>
      <c r="U14" s="27">
        <v>0</v>
      </c>
      <c r="V14" s="27" t="s">
        <v>1635</v>
      </c>
      <c r="W14" s="27" t="s">
        <v>1635</v>
      </c>
      <c r="X14" s="27">
        <v>0</v>
      </c>
      <c r="Y14" s="27" t="s">
        <v>1635</v>
      </c>
      <c r="Z14" s="27">
        <v>0</v>
      </c>
      <c r="AA14" s="27" t="s">
        <v>1635</v>
      </c>
      <c r="AB14" s="27" t="s">
        <v>1635</v>
      </c>
      <c r="AC14" s="27">
        <v>0</v>
      </c>
      <c r="AD14" s="27" t="s">
        <v>1635</v>
      </c>
      <c r="AE14" s="27">
        <v>0</v>
      </c>
      <c r="AF14" s="27" t="s">
        <v>1691</v>
      </c>
      <c r="AG14" s="28">
        <v>1</v>
      </c>
      <c r="AH14" s="27" t="s">
        <v>1635</v>
      </c>
      <c r="AI14" s="28">
        <v>0</v>
      </c>
      <c r="AJ14" s="28">
        <v>0</v>
      </c>
      <c r="AK14" s="28" t="s">
        <v>1635</v>
      </c>
      <c r="AL14" s="28">
        <v>30</v>
      </c>
      <c r="AM14" s="28">
        <v>30</v>
      </c>
      <c r="AN14" s="28">
        <v>0</v>
      </c>
      <c r="AO14" s="28">
        <v>0</v>
      </c>
    </row>
    <row r="15" spans="1:44" x14ac:dyDescent="0.2">
      <c r="A15" s="25" t="s">
        <v>526</v>
      </c>
      <c r="B15" s="27" t="s">
        <v>1807</v>
      </c>
      <c r="C15" s="27" t="s">
        <v>1635</v>
      </c>
      <c r="D15" s="27">
        <v>0</v>
      </c>
      <c r="E15" s="27" t="s">
        <v>1647</v>
      </c>
      <c r="F15" s="27">
        <v>2490</v>
      </c>
      <c r="G15" s="27" t="s">
        <v>1636</v>
      </c>
      <c r="H15" s="27" t="s">
        <v>1635</v>
      </c>
      <c r="I15" s="27">
        <v>0</v>
      </c>
      <c r="J15" s="27" t="s">
        <v>1635</v>
      </c>
      <c r="K15" s="27">
        <v>120</v>
      </c>
      <c r="L15" s="27" t="s">
        <v>1651</v>
      </c>
      <c r="M15" s="27" t="s">
        <v>1635</v>
      </c>
      <c r="N15" s="27">
        <v>0</v>
      </c>
      <c r="O15" s="27" t="s">
        <v>1635</v>
      </c>
      <c r="P15" s="27">
        <v>326</v>
      </c>
      <c r="Q15" s="27" t="s">
        <v>1638</v>
      </c>
      <c r="R15" s="27" t="s">
        <v>1635</v>
      </c>
      <c r="S15" s="27">
        <v>0</v>
      </c>
      <c r="T15" s="27" t="s">
        <v>1635</v>
      </c>
      <c r="U15" s="27">
        <v>147</v>
      </c>
      <c r="V15" s="27" t="s">
        <v>1635</v>
      </c>
      <c r="W15" s="27" t="s">
        <v>1635</v>
      </c>
      <c r="X15" s="27">
        <v>0</v>
      </c>
      <c r="Y15" s="27" t="s">
        <v>1635</v>
      </c>
      <c r="Z15" s="27">
        <v>0</v>
      </c>
      <c r="AA15" s="27" t="s">
        <v>1647</v>
      </c>
      <c r="AB15" s="27" t="s">
        <v>1635</v>
      </c>
      <c r="AC15" s="27">
        <v>0</v>
      </c>
      <c r="AD15" s="27" t="s">
        <v>1635</v>
      </c>
      <c r="AE15" s="27">
        <v>270</v>
      </c>
      <c r="AF15" s="27" t="s">
        <v>1808</v>
      </c>
      <c r="AG15" s="28">
        <v>40</v>
      </c>
      <c r="AH15" s="27" t="s">
        <v>1635</v>
      </c>
      <c r="AI15" s="28">
        <v>0</v>
      </c>
      <c r="AJ15" s="28">
        <v>0</v>
      </c>
      <c r="AK15" s="28" t="s">
        <v>1647</v>
      </c>
      <c r="AL15" s="28">
        <v>3353</v>
      </c>
      <c r="AM15" s="28">
        <v>83.825000000000003</v>
      </c>
      <c r="AN15" s="28">
        <v>0</v>
      </c>
      <c r="AO15" s="28">
        <v>0</v>
      </c>
    </row>
    <row r="16" spans="1:44" x14ac:dyDescent="0.2">
      <c r="A16" s="25" t="s">
        <v>854</v>
      </c>
      <c r="B16" s="27" t="s">
        <v>1661</v>
      </c>
      <c r="C16" s="27" t="s">
        <v>1635</v>
      </c>
      <c r="D16" s="27">
        <v>0</v>
      </c>
      <c r="E16" s="27" t="s">
        <v>1635</v>
      </c>
      <c r="F16" s="27">
        <v>128</v>
      </c>
      <c r="G16" s="27" t="s">
        <v>1636</v>
      </c>
      <c r="H16" s="27" t="s">
        <v>1635</v>
      </c>
      <c r="I16" s="27">
        <v>0</v>
      </c>
      <c r="J16" s="27" t="s">
        <v>1635</v>
      </c>
      <c r="K16" s="27">
        <v>120</v>
      </c>
      <c r="L16" s="27" t="s">
        <v>1635</v>
      </c>
      <c r="M16" s="27" t="s">
        <v>1635</v>
      </c>
      <c r="N16" s="27">
        <v>0</v>
      </c>
      <c r="O16" s="27" t="s">
        <v>1635</v>
      </c>
      <c r="P16" s="27">
        <v>0</v>
      </c>
      <c r="Q16" s="27" t="s">
        <v>1635</v>
      </c>
      <c r="R16" s="27" t="s">
        <v>1635</v>
      </c>
      <c r="S16" s="27">
        <v>0</v>
      </c>
      <c r="T16" s="27" t="s">
        <v>1635</v>
      </c>
      <c r="U16" s="27">
        <v>0</v>
      </c>
      <c r="V16" s="27" t="s">
        <v>1636</v>
      </c>
      <c r="W16" s="27" t="s">
        <v>1635</v>
      </c>
      <c r="X16" s="27">
        <v>0</v>
      </c>
      <c r="Y16" s="27" t="s">
        <v>1635</v>
      </c>
      <c r="Z16" s="27">
        <v>60</v>
      </c>
      <c r="AA16" s="27" t="s">
        <v>1635</v>
      </c>
      <c r="AB16" s="27" t="s">
        <v>1635</v>
      </c>
      <c r="AC16" s="27">
        <v>0</v>
      </c>
      <c r="AD16" s="27" t="s">
        <v>1635</v>
      </c>
      <c r="AE16" s="27">
        <v>0</v>
      </c>
      <c r="AF16" s="27" t="s">
        <v>1809</v>
      </c>
      <c r="AG16" s="28">
        <v>6</v>
      </c>
      <c r="AH16" s="27" t="s">
        <v>1635</v>
      </c>
      <c r="AI16" s="28">
        <v>0</v>
      </c>
      <c r="AJ16" s="28">
        <v>0</v>
      </c>
      <c r="AK16" s="28" t="s">
        <v>1635</v>
      </c>
      <c r="AL16" s="28">
        <v>308</v>
      </c>
      <c r="AM16" s="28">
        <v>51.333333333333336</v>
      </c>
      <c r="AN16" s="28">
        <v>0</v>
      </c>
      <c r="AO16" s="28">
        <v>0</v>
      </c>
    </row>
    <row r="17" spans="1:41" x14ac:dyDescent="0.2">
      <c r="A17" s="25" t="s">
        <v>1066</v>
      </c>
      <c r="B17" s="27" t="s">
        <v>1646</v>
      </c>
      <c r="C17" s="27" t="s">
        <v>1635</v>
      </c>
      <c r="D17" s="27">
        <v>3</v>
      </c>
      <c r="E17" s="27" t="s">
        <v>1635</v>
      </c>
      <c r="F17" s="27">
        <v>540</v>
      </c>
      <c r="G17" s="27" t="s">
        <v>1635</v>
      </c>
      <c r="H17" s="27" t="s">
        <v>1635</v>
      </c>
      <c r="I17" s="27">
        <v>0</v>
      </c>
      <c r="J17" s="27" t="s">
        <v>1635</v>
      </c>
      <c r="K17" s="27">
        <v>0</v>
      </c>
      <c r="L17" s="27" t="s">
        <v>1638</v>
      </c>
      <c r="M17" s="27" t="s">
        <v>1635</v>
      </c>
      <c r="N17" s="27">
        <v>0</v>
      </c>
      <c r="O17" s="27" t="s">
        <v>1635</v>
      </c>
      <c r="P17" s="27">
        <v>180</v>
      </c>
      <c r="Q17" s="27" t="s">
        <v>1635</v>
      </c>
      <c r="R17" s="27" t="s">
        <v>1635</v>
      </c>
      <c r="S17" s="27">
        <v>0</v>
      </c>
      <c r="T17" s="27" t="s">
        <v>1635</v>
      </c>
      <c r="U17" s="27">
        <v>0</v>
      </c>
      <c r="V17" s="27" t="s">
        <v>1635</v>
      </c>
      <c r="W17" s="27" t="s">
        <v>1635</v>
      </c>
      <c r="X17" s="27">
        <v>0</v>
      </c>
      <c r="Y17" s="27" t="s">
        <v>1635</v>
      </c>
      <c r="Z17" s="27">
        <v>0</v>
      </c>
      <c r="AA17" s="27" t="s">
        <v>1635</v>
      </c>
      <c r="AB17" s="27" t="s">
        <v>1635</v>
      </c>
      <c r="AC17" s="27">
        <v>0</v>
      </c>
      <c r="AD17" s="27" t="s">
        <v>1635</v>
      </c>
      <c r="AE17" s="27">
        <v>0</v>
      </c>
      <c r="AF17" s="27" t="s">
        <v>1743</v>
      </c>
      <c r="AG17" s="28">
        <v>8</v>
      </c>
      <c r="AH17" s="27" t="s">
        <v>1635</v>
      </c>
      <c r="AI17" s="28">
        <v>0</v>
      </c>
      <c r="AJ17" s="28">
        <v>3</v>
      </c>
      <c r="AK17" s="28" t="s">
        <v>1635</v>
      </c>
      <c r="AL17" s="28">
        <v>720</v>
      </c>
      <c r="AM17" s="28">
        <v>90</v>
      </c>
      <c r="AN17" s="28">
        <v>0</v>
      </c>
      <c r="AO17" s="28">
        <v>0</v>
      </c>
    </row>
    <row r="18" spans="1:41" x14ac:dyDescent="0.2">
      <c r="A18" s="25" t="s">
        <v>1096</v>
      </c>
      <c r="B18" s="27" t="s">
        <v>1707</v>
      </c>
      <c r="C18" s="27" t="s">
        <v>1635</v>
      </c>
      <c r="D18" s="27">
        <v>0</v>
      </c>
      <c r="E18" s="27" t="s">
        <v>1635</v>
      </c>
      <c r="F18" s="27">
        <v>108</v>
      </c>
      <c r="G18" s="27" t="s">
        <v>1635</v>
      </c>
      <c r="H18" s="27" t="s">
        <v>1635</v>
      </c>
      <c r="I18" s="27">
        <v>0</v>
      </c>
      <c r="J18" s="27" t="s">
        <v>1635</v>
      </c>
      <c r="K18" s="27">
        <v>0</v>
      </c>
      <c r="L18" s="27" t="s">
        <v>1636</v>
      </c>
      <c r="M18" s="27" t="s">
        <v>1635</v>
      </c>
      <c r="N18" s="27">
        <v>0</v>
      </c>
      <c r="O18" s="27" t="s">
        <v>1635</v>
      </c>
      <c r="P18" s="27">
        <v>90</v>
      </c>
      <c r="Q18" s="27" t="s">
        <v>1635</v>
      </c>
      <c r="R18" s="27" t="s">
        <v>1635</v>
      </c>
      <c r="S18" s="27">
        <v>0</v>
      </c>
      <c r="T18" s="27" t="s">
        <v>1635</v>
      </c>
      <c r="U18" s="27">
        <v>0</v>
      </c>
      <c r="V18" s="27" t="s">
        <v>1635</v>
      </c>
      <c r="W18" s="27" t="s">
        <v>1635</v>
      </c>
      <c r="X18" s="27">
        <v>0</v>
      </c>
      <c r="Y18" s="27" t="s">
        <v>1635</v>
      </c>
      <c r="Z18" s="27">
        <v>0</v>
      </c>
      <c r="AA18" s="27" t="s">
        <v>1635</v>
      </c>
      <c r="AB18" s="27" t="s">
        <v>1635</v>
      </c>
      <c r="AC18" s="27">
        <v>0</v>
      </c>
      <c r="AD18" s="27" t="s">
        <v>1635</v>
      </c>
      <c r="AE18" s="27">
        <v>0</v>
      </c>
      <c r="AF18" s="27" t="s">
        <v>1702</v>
      </c>
      <c r="AG18" s="28">
        <v>4</v>
      </c>
      <c r="AH18" s="27" t="s">
        <v>1635</v>
      </c>
      <c r="AI18" s="28">
        <v>0</v>
      </c>
      <c r="AJ18" s="28">
        <v>0</v>
      </c>
      <c r="AK18" s="28" t="s">
        <v>1635</v>
      </c>
      <c r="AL18" s="28">
        <v>198</v>
      </c>
      <c r="AM18" s="28">
        <v>49.5</v>
      </c>
      <c r="AN18" s="28">
        <v>0</v>
      </c>
      <c r="AO18" s="28">
        <v>0</v>
      </c>
    </row>
    <row r="19" spans="1:41" x14ac:dyDescent="0.2">
      <c r="A19" s="25" t="s">
        <v>855</v>
      </c>
      <c r="B19" s="27" t="s">
        <v>1810</v>
      </c>
      <c r="C19" s="27" t="s">
        <v>1635</v>
      </c>
      <c r="D19" s="27">
        <v>0</v>
      </c>
      <c r="E19" s="27" t="s">
        <v>1636</v>
      </c>
      <c r="F19" s="27">
        <v>512</v>
      </c>
      <c r="G19" s="27" t="s">
        <v>1636</v>
      </c>
      <c r="H19" s="27" t="s">
        <v>1635</v>
      </c>
      <c r="I19" s="27">
        <v>0</v>
      </c>
      <c r="J19" s="27" t="s">
        <v>1635</v>
      </c>
      <c r="K19" s="27">
        <v>120</v>
      </c>
      <c r="L19" s="27" t="s">
        <v>1691</v>
      </c>
      <c r="M19" s="27" t="s">
        <v>1635</v>
      </c>
      <c r="N19" s="27">
        <v>0</v>
      </c>
      <c r="O19" s="27" t="s">
        <v>1636</v>
      </c>
      <c r="P19" s="27">
        <v>2</v>
      </c>
      <c r="Q19" s="27" t="s">
        <v>1652</v>
      </c>
      <c r="R19" s="27" t="s">
        <v>1636</v>
      </c>
      <c r="S19" s="27">
        <v>0</v>
      </c>
      <c r="T19" s="27" t="s">
        <v>1636</v>
      </c>
      <c r="U19" s="27">
        <v>164</v>
      </c>
      <c r="V19" s="27" t="s">
        <v>1691</v>
      </c>
      <c r="W19" s="27" t="s">
        <v>1635</v>
      </c>
      <c r="X19" s="27">
        <v>0</v>
      </c>
      <c r="Y19" s="27" t="s">
        <v>1635</v>
      </c>
      <c r="Z19" s="27">
        <v>30</v>
      </c>
      <c r="AA19" s="27" t="s">
        <v>1636</v>
      </c>
      <c r="AB19" s="27" t="s">
        <v>1636</v>
      </c>
      <c r="AC19" s="27">
        <v>0</v>
      </c>
      <c r="AD19" s="27" t="s">
        <v>1636</v>
      </c>
      <c r="AE19" s="27">
        <v>80</v>
      </c>
      <c r="AF19" s="27" t="s">
        <v>1786</v>
      </c>
      <c r="AG19" s="28">
        <v>17</v>
      </c>
      <c r="AH19" s="27" t="s">
        <v>1638</v>
      </c>
      <c r="AI19" s="28">
        <v>2</v>
      </c>
      <c r="AJ19" s="28">
        <v>0</v>
      </c>
      <c r="AK19" s="28" t="s">
        <v>1651</v>
      </c>
      <c r="AL19" s="28">
        <v>908</v>
      </c>
      <c r="AM19" s="28">
        <v>53.411764705882355</v>
      </c>
      <c r="AN19" s="28">
        <v>0.11764705882352941</v>
      </c>
      <c r="AO19" s="28">
        <v>454</v>
      </c>
    </row>
    <row r="20" spans="1:41" x14ac:dyDescent="0.2">
      <c r="A20" s="25" t="s">
        <v>856</v>
      </c>
      <c r="B20" s="27" t="s">
        <v>1811</v>
      </c>
      <c r="C20" s="27" t="s">
        <v>1691</v>
      </c>
      <c r="D20" s="27">
        <v>0</v>
      </c>
      <c r="E20" s="27" t="s">
        <v>1635</v>
      </c>
      <c r="F20" s="27">
        <v>226</v>
      </c>
      <c r="G20" s="27" t="s">
        <v>1636</v>
      </c>
      <c r="H20" s="27" t="s">
        <v>1635</v>
      </c>
      <c r="I20" s="27">
        <v>0</v>
      </c>
      <c r="J20" s="27" t="s">
        <v>1635</v>
      </c>
      <c r="K20" s="27">
        <v>120</v>
      </c>
      <c r="L20" s="27" t="s">
        <v>1635</v>
      </c>
      <c r="M20" s="27" t="s">
        <v>1635</v>
      </c>
      <c r="N20" s="27">
        <v>0</v>
      </c>
      <c r="O20" s="27" t="s">
        <v>1635</v>
      </c>
      <c r="P20" s="27">
        <v>0</v>
      </c>
      <c r="Q20" s="27" t="s">
        <v>1635</v>
      </c>
      <c r="R20" s="27" t="s">
        <v>1635</v>
      </c>
      <c r="S20" s="27">
        <v>0</v>
      </c>
      <c r="T20" s="27" t="s">
        <v>1635</v>
      </c>
      <c r="U20" s="27">
        <v>0</v>
      </c>
      <c r="V20" s="27" t="s">
        <v>1662</v>
      </c>
      <c r="W20" s="27" t="s">
        <v>1691</v>
      </c>
      <c r="X20" s="27">
        <v>0</v>
      </c>
      <c r="Y20" s="27" t="s">
        <v>1635</v>
      </c>
      <c r="Z20" s="27">
        <v>18</v>
      </c>
      <c r="AA20" s="27" t="s">
        <v>1635</v>
      </c>
      <c r="AB20" s="27" t="s">
        <v>1635</v>
      </c>
      <c r="AC20" s="27">
        <v>0</v>
      </c>
      <c r="AD20" s="27" t="s">
        <v>1635</v>
      </c>
      <c r="AE20" s="27">
        <v>0</v>
      </c>
      <c r="AF20" s="27" t="s">
        <v>1812</v>
      </c>
      <c r="AG20" s="28">
        <v>9</v>
      </c>
      <c r="AH20" s="27" t="s">
        <v>1662</v>
      </c>
      <c r="AI20" s="28">
        <v>2</v>
      </c>
      <c r="AJ20" s="28">
        <v>0</v>
      </c>
      <c r="AK20" s="28" t="s">
        <v>1635</v>
      </c>
      <c r="AL20" s="28">
        <v>364</v>
      </c>
      <c r="AM20" s="28">
        <v>40.444444444444443</v>
      </c>
      <c r="AN20" s="28">
        <v>0.22222222222222221</v>
      </c>
      <c r="AO20" s="28">
        <v>182</v>
      </c>
    </row>
    <row r="21" spans="1:41" x14ac:dyDescent="0.2">
      <c r="A21" s="25" t="s">
        <v>860</v>
      </c>
      <c r="B21" s="27" t="s">
        <v>1685</v>
      </c>
      <c r="C21" s="27" t="s">
        <v>1635</v>
      </c>
      <c r="D21" s="27">
        <v>0</v>
      </c>
      <c r="E21" s="27" t="s">
        <v>1636</v>
      </c>
      <c r="F21" s="27">
        <v>293</v>
      </c>
      <c r="G21" s="27" t="s">
        <v>1635</v>
      </c>
      <c r="H21" s="27" t="s">
        <v>1635</v>
      </c>
      <c r="I21" s="27">
        <v>0</v>
      </c>
      <c r="J21" s="27" t="s">
        <v>1635</v>
      </c>
      <c r="K21" s="27">
        <v>0</v>
      </c>
      <c r="L21" s="27" t="s">
        <v>1691</v>
      </c>
      <c r="M21" s="27" t="s">
        <v>1635</v>
      </c>
      <c r="N21" s="27">
        <v>0</v>
      </c>
      <c r="O21" s="27" t="s">
        <v>1636</v>
      </c>
      <c r="P21" s="27">
        <v>60</v>
      </c>
      <c r="Q21" s="27" t="s">
        <v>1635</v>
      </c>
      <c r="R21" s="27" t="s">
        <v>1635</v>
      </c>
      <c r="S21" s="27">
        <v>0</v>
      </c>
      <c r="T21" s="27" t="s">
        <v>1635</v>
      </c>
      <c r="U21" s="27">
        <v>0</v>
      </c>
      <c r="V21" s="27" t="s">
        <v>1635</v>
      </c>
      <c r="W21" s="27" t="s">
        <v>1635</v>
      </c>
      <c r="X21" s="27">
        <v>0</v>
      </c>
      <c r="Y21" s="27" t="s">
        <v>1635</v>
      </c>
      <c r="Z21" s="27">
        <v>0</v>
      </c>
      <c r="AA21" s="27" t="s">
        <v>1635</v>
      </c>
      <c r="AB21" s="27" t="s">
        <v>1635</v>
      </c>
      <c r="AC21" s="27">
        <v>0</v>
      </c>
      <c r="AD21" s="27" t="s">
        <v>1635</v>
      </c>
      <c r="AE21" s="27">
        <v>0</v>
      </c>
      <c r="AF21" s="27" t="s">
        <v>1809</v>
      </c>
      <c r="AG21" s="28">
        <v>6</v>
      </c>
      <c r="AH21" s="27" t="s">
        <v>1635</v>
      </c>
      <c r="AI21" s="28">
        <v>0</v>
      </c>
      <c r="AJ21" s="28">
        <v>0</v>
      </c>
      <c r="AK21" s="28" t="s">
        <v>1638</v>
      </c>
      <c r="AL21" s="28">
        <v>353</v>
      </c>
      <c r="AM21" s="28">
        <v>58.833333333333336</v>
      </c>
      <c r="AN21" s="28">
        <v>0</v>
      </c>
      <c r="AO21" s="28">
        <v>0</v>
      </c>
    </row>
    <row r="22" spans="1:41" x14ac:dyDescent="0.2">
      <c r="A22" s="25" t="s">
        <v>1429</v>
      </c>
      <c r="B22" s="27" t="s">
        <v>1813</v>
      </c>
      <c r="C22" s="27" t="s">
        <v>1635</v>
      </c>
      <c r="D22" s="27">
        <v>0</v>
      </c>
      <c r="E22" s="27" t="s">
        <v>1635</v>
      </c>
      <c r="F22" s="27">
        <v>147</v>
      </c>
      <c r="G22" s="27" t="s">
        <v>1635</v>
      </c>
      <c r="H22" s="27" t="s">
        <v>1635</v>
      </c>
      <c r="I22" s="27">
        <v>0</v>
      </c>
      <c r="J22" s="27" t="s">
        <v>1635</v>
      </c>
      <c r="K22" s="27">
        <v>0</v>
      </c>
      <c r="L22" s="27" t="s">
        <v>1635</v>
      </c>
      <c r="M22" s="27" t="s">
        <v>1635</v>
      </c>
      <c r="N22" s="27">
        <v>0</v>
      </c>
      <c r="O22" s="27" t="s">
        <v>1635</v>
      </c>
      <c r="P22" s="27">
        <v>0</v>
      </c>
      <c r="Q22" s="27" t="s">
        <v>1635</v>
      </c>
      <c r="R22" s="27" t="s">
        <v>1635</v>
      </c>
      <c r="S22" s="27">
        <v>0</v>
      </c>
      <c r="T22" s="27" t="s">
        <v>1635</v>
      </c>
      <c r="U22" s="27">
        <v>0</v>
      </c>
      <c r="V22" s="27" t="s">
        <v>1635</v>
      </c>
      <c r="W22" s="27" t="s">
        <v>1635</v>
      </c>
      <c r="X22" s="27">
        <v>0</v>
      </c>
      <c r="Y22" s="27" t="s">
        <v>1635</v>
      </c>
      <c r="Z22" s="27">
        <v>0</v>
      </c>
      <c r="AA22" s="27" t="s">
        <v>1636</v>
      </c>
      <c r="AB22" s="27" t="s">
        <v>1635</v>
      </c>
      <c r="AC22" s="27">
        <v>0</v>
      </c>
      <c r="AD22" s="27" t="s">
        <v>1635</v>
      </c>
      <c r="AE22" s="27">
        <v>61</v>
      </c>
      <c r="AF22" s="27" t="s">
        <v>1814</v>
      </c>
      <c r="AG22" s="28">
        <v>7</v>
      </c>
      <c r="AH22" s="27" t="s">
        <v>1635</v>
      </c>
      <c r="AI22" s="28">
        <v>0</v>
      </c>
      <c r="AJ22" s="28">
        <v>0</v>
      </c>
      <c r="AK22" s="28" t="s">
        <v>1635</v>
      </c>
      <c r="AL22" s="28">
        <v>208</v>
      </c>
      <c r="AM22" s="28">
        <v>29.714285714285715</v>
      </c>
      <c r="AN22" s="28">
        <v>0</v>
      </c>
      <c r="AO22" s="28">
        <v>0</v>
      </c>
    </row>
    <row r="23" spans="1:41" x14ac:dyDescent="0.2">
      <c r="A23" s="25" t="s">
        <v>1030</v>
      </c>
      <c r="B23" s="27" t="s">
        <v>1644</v>
      </c>
      <c r="C23" s="27" t="s">
        <v>1635</v>
      </c>
      <c r="D23" s="27">
        <v>0</v>
      </c>
      <c r="E23" s="27" t="s">
        <v>1638</v>
      </c>
      <c r="F23" s="27">
        <v>1635</v>
      </c>
      <c r="G23" s="27" t="s">
        <v>1635</v>
      </c>
      <c r="H23" s="27" t="s">
        <v>1635</v>
      </c>
      <c r="I23" s="27">
        <v>0</v>
      </c>
      <c r="J23" s="27" t="s">
        <v>1635</v>
      </c>
      <c r="K23" s="27">
        <v>0</v>
      </c>
      <c r="L23" s="27" t="s">
        <v>1651</v>
      </c>
      <c r="M23" s="27" t="s">
        <v>1635</v>
      </c>
      <c r="N23" s="27">
        <v>0</v>
      </c>
      <c r="O23" s="27" t="s">
        <v>1635</v>
      </c>
      <c r="P23" s="27">
        <v>266</v>
      </c>
      <c r="Q23" s="27" t="s">
        <v>1635</v>
      </c>
      <c r="R23" s="27" t="s">
        <v>1635</v>
      </c>
      <c r="S23" s="27">
        <v>0</v>
      </c>
      <c r="T23" s="27" t="s">
        <v>1635</v>
      </c>
      <c r="U23" s="27">
        <v>0</v>
      </c>
      <c r="V23" s="27" t="s">
        <v>1635</v>
      </c>
      <c r="W23" s="27" t="s">
        <v>1635</v>
      </c>
      <c r="X23" s="27">
        <v>0</v>
      </c>
      <c r="Y23" s="27" t="s">
        <v>1635</v>
      </c>
      <c r="Z23" s="27">
        <v>0</v>
      </c>
      <c r="AA23" s="27" t="s">
        <v>1638</v>
      </c>
      <c r="AB23" s="27" t="s">
        <v>1636</v>
      </c>
      <c r="AC23" s="27">
        <v>0</v>
      </c>
      <c r="AD23" s="27" t="s">
        <v>1635</v>
      </c>
      <c r="AE23" s="27">
        <v>180</v>
      </c>
      <c r="AF23" s="27" t="s">
        <v>1815</v>
      </c>
      <c r="AG23" s="28">
        <v>25</v>
      </c>
      <c r="AH23" s="27" t="s">
        <v>1636</v>
      </c>
      <c r="AI23" s="28">
        <v>1</v>
      </c>
      <c r="AJ23" s="28">
        <v>0</v>
      </c>
      <c r="AK23" s="28" t="s">
        <v>1638</v>
      </c>
      <c r="AL23" s="28">
        <v>2081</v>
      </c>
      <c r="AM23" s="28">
        <v>83.24</v>
      </c>
      <c r="AN23" s="28">
        <v>0.04</v>
      </c>
      <c r="AO23" s="28">
        <v>2081</v>
      </c>
    </row>
    <row r="24" spans="1:41" x14ac:dyDescent="0.2">
      <c r="A24" s="25" t="s">
        <v>2404</v>
      </c>
      <c r="B24" s="27" t="s">
        <v>1816</v>
      </c>
      <c r="C24" s="27" t="s">
        <v>1636</v>
      </c>
      <c r="D24" s="27">
        <v>0</v>
      </c>
      <c r="E24" s="27" t="s">
        <v>1638</v>
      </c>
      <c r="F24" s="27">
        <v>357</v>
      </c>
      <c r="G24" s="27" t="s">
        <v>1635</v>
      </c>
      <c r="H24" s="27" t="s">
        <v>1635</v>
      </c>
      <c r="I24" s="27">
        <v>0</v>
      </c>
      <c r="J24" s="27" t="s">
        <v>1635</v>
      </c>
      <c r="K24" s="27">
        <v>0</v>
      </c>
      <c r="L24" s="27" t="s">
        <v>1634</v>
      </c>
      <c r="M24" s="27" t="s">
        <v>1635</v>
      </c>
      <c r="N24" s="27">
        <v>0</v>
      </c>
      <c r="O24" s="27" t="s">
        <v>1636</v>
      </c>
      <c r="P24" s="27">
        <v>206</v>
      </c>
      <c r="Q24" s="27" t="s">
        <v>1635</v>
      </c>
      <c r="R24" s="27" t="s">
        <v>1635</v>
      </c>
      <c r="S24" s="27">
        <v>0</v>
      </c>
      <c r="T24" s="27" t="s">
        <v>1635</v>
      </c>
      <c r="U24" s="27">
        <v>0</v>
      </c>
      <c r="V24" s="27" t="s">
        <v>1636</v>
      </c>
      <c r="W24" s="27" t="s">
        <v>1636</v>
      </c>
      <c r="X24" s="27">
        <v>0</v>
      </c>
      <c r="Y24" s="27" t="s">
        <v>1635</v>
      </c>
      <c r="Z24" s="27">
        <v>90</v>
      </c>
      <c r="AA24" s="27" t="s">
        <v>1652</v>
      </c>
      <c r="AB24" s="27" t="s">
        <v>1635</v>
      </c>
      <c r="AC24" s="27">
        <v>0</v>
      </c>
      <c r="AD24" s="27" t="s">
        <v>1635</v>
      </c>
      <c r="AE24" s="27">
        <v>77</v>
      </c>
      <c r="AF24" s="27" t="s">
        <v>1817</v>
      </c>
      <c r="AG24" s="28">
        <v>13</v>
      </c>
      <c r="AH24" s="27" t="s">
        <v>1638</v>
      </c>
      <c r="AI24" s="28">
        <v>2</v>
      </c>
      <c r="AJ24" s="28">
        <v>0</v>
      </c>
      <c r="AK24" s="28" t="s">
        <v>1647</v>
      </c>
      <c r="AL24" s="28">
        <v>730</v>
      </c>
      <c r="AM24" s="28">
        <v>56.153846153846153</v>
      </c>
      <c r="AN24" s="28">
        <v>0.15384615384615385</v>
      </c>
      <c r="AO24" s="28">
        <v>365</v>
      </c>
    </row>
    <row r="25" spans="1:41" x14ac:dyDescent="0.2">
      <c r="A25" s="25" t="s">
        <v>1374</v>
      </c>
      <c r="B25" s="27" t="s">
        <v>1636</v>
      </c>
      <c r="C25" s="27" t="s">
        <v>1635</v>
      </c>
      <c r="D25" s="27">
        <v>0</v>
      </c>
      <c r="E25" s="27" t="s">
        <v>1635</v>
      </c>
      <c r="F25" s="27">
        <v>90</v>
      </c>
      <c r="G25" s="27" t="s">
        <v>1635</v>
      </c>
      <c r="H25" s="27" t="s">
        <v>1635</v>
      </c>
      <c r="I25" s="27">
        <v>0</v>
      </c>
      <c r="J25" s="27" t="s">
        <v>1635</v>
      </c>
      <c r="K25" s="27">
        <v>0</v>
      </c>
      <c r="L25" s="27" t="s">
        <v>1635</v>
      </c>
      <c r="M25" s="27" t="s">
        <v>1635</v>
      </c>
      <c r="N25" s="27">
        <v>0</v>
      </c>
      <c r="O25" s="27" t="s">
        <v>1635</v>
      </c>
      <c r="P25" s="27">
        <v>0</v>
      </c>
      <c r="Q25" s="27" t="s">
        <v>1635</v>
      </c>
      <c r="R25" s="27" t="s">
        <v>1635</v>
      </c>
      <c r="S25" s="27">
        <v>0</v>
      </c>
      <c r="T25" s="27" t="s">
        <v>1635</v>
      </c>
      <c r="U25" s="27">
        <v>0</v>
      </c>
      <c r="V25" s="27" t="s">
        <v>1635</v>
      </c>
      <c r="W25" s="27" t="s">
        <v>1635</v>
      </c>
      <c r="X25" s="27">
        <v>0</v>
      </c>
      <c r="Y25" s="27" t="s">
        <v>1635</v>
      </c>
      <c r="Z25" s="27">
        <v>0</v>
      </c>
      <c r="AA25" s="27" t="s">
        <v>1635</v>
      </c>
      <c r="AB25" s="27" t="s">
        <v>1635</v>
      </c>
      <c r="AC25" s="27">
        <v>0</v>
      </c>
      <c r="AD25" s="27" t="s">
        <v>1635</v>
      </c>
      <c r="AE25" s="27">
        <v>0</v>
      </c>
      <c r="AF25" s="27" t="s">
        <v>1636</v>
      </c>
      <c r="AG25" s="28">
        <v>1</v>
      </c>
      <c r="AH25" s="27" t="s">
        <v>1635</v>
      </c>
      <c r="AI25" s="28">
        <v>0</v>
      </c>
      <c r="AJ25" s="28">
        <v>0</v>
      </c>
      <c r="AK25" s="28" t="s">
        <v>1635</v>
      </c>
      <c r="AL25" s="28">
        <v>90</v>
      </c>
      <c r="AM25" s="28">
        <v>90</v>
      </c>
      <c r="AN25" s="28">
        <v>0</v>
      </c>
      <c r="AO25" s="28">
        <v>0</v>
      </c>
    </row>
    <row r="26" spans="1:41" x14ac:dyDescent="0.2">
      <c r="A26" s="25" t="s">
        <v>993</v>
      </c>
      <c r="B26" s="27" t="s">
        <v>1634</v>
      </c>
      <c r="C26" s="27" t="s">
        <v>1635</v>
      </c>
      <c r="D26" s="27">
        <v>0</v>
      </c>
      <c r="E26" s="27" t="s">
        <v>1636</v>
      </c>
      <c r="F26" s="27">
        <v>192</v>
      </c>
      <c r="G26" s="27" t="s">
        <v>1635</v>
      </c>
      <c r="H26" s="27" t="s">
        <v>1635</v>
      </c>
      <c r="I26" s="27">
        <v>0</v>
      </c>
      <c r="J26" s="27" t="s">
        <v>1635</v>
      </c>
      <c r="K26" s="27">
        <v>0</v>
      </c>
      <c r="L26" s="27" t="s">
        <v>1635</v>
      </c>
      <c r="M26" s="27" t="s">
        <v>1635</v>
      </c>
      <c r="N26" s="27">
        <v>0</v>
      </c>
      <c r="O26" s="27" t="s">
        <v>1635</v>
      </c>
      <c r="P26" s="27">
        <v>0</v>
      </c>
      <c r="Q26" s="27" t="s">
        <v>1635</v>
      </c>
      <c r="R26" s="27" t="s">
        <v>1635</v>
      </c>
      <c r="S26" s="27">
        <v>0</v>
      </c>
      <c r="T26" s="27" t="s">
        <v>1635</v>
      </c>
      <c r="U26" s="27">
        <v>0</v>
      </c>
      <c r="V26" s="27" t="s">
        <v>1635</v>
      </c>
      <c r="W26" s="27" t="s">
        <v>1635</v>
      </c>
      <c r="X26" s="27">
        <v>0</v>
      </c>
      <c r="Y26" s="27" t="s">
        <v>1635</v>
      </c>
      <c r="Z26" s="27">
        <v>0</v>
      </c>
      <c r="AA26" s="27" t="s">
        <v>1635</v>
      </c>
      <c r="AB26" s="27" t="s">
        <v>1635</v>
      </c>
      <c r="AC26" s="27">
        <v>0</v>
      </c>
      <c r="AD26" s="27" t="s">
        <v>1635</v>
      </c>
      <c r="AE26" s="27">
        <v>0</v>
      </c>
      <c r="AF26" s="27" t="s">
        <v>1634</v>
      </c>
      <c r="AG26" s="28">
        <v>3</v>
      </c>
      <c r="AH26" s="27" t="s">
        <v>1635</v>
      </c>
      <c r="AI26" s="28">
        <v>0</v>
      </c>
      <c r="AJ26" s="28">
        <v>0</v>
      </c>
      <c r="AK26" s="28" t="s">
        <v>1636</v>
      </c>
      <c r="AL26" s="28">
        <v>192</v>
      </c>
      <c r="AM26" s="28">
        <v>64</v>
      </c>
      <c r="AN26" s="28">
        <v>0</v>
      </c>
      <c r="AO26" s="28">
        <v>0</v>
      </c>
    </row>
    <row r="27" spans="1:41" x14ac:dyDescent="0.2">
      <c r="A27" s="25" t="s">
        <v>184</v>
      </c>
      <c r="B27" s="27" t="s">
        <v>1638</v>
      </c>
      <c r="C27" s="27" t="s">
        <v>1635</v>
      </c>
      <c r="D27" s="27">
        <v>0</v>
      </c>
      <c r="E27" s="27" t="s">
        <v>1635</v>
      </c>
      <c r="F27" s="27">
        <v>171</v>
      </c>
      <c r="G27" s="27" t="s">
        <v>1635</v>
      </c>
      <c r="H27" s="27" t="s">
        <v>1635</v>
      </c>
      <c r="I27" s="27">
        <v>0</v>
      </c>
      <c r="J27" s="27" t="s">
        <v>1635</v>
      </c>
      <c r="K27" s="27">
        <v>0</v>
      </c>
      <c r="L27" s="27" t="s">
        <v>1635</v>
      </c>
      <c r="M27" s="27" t="s">
        <v>1635</v>
      </c>
      <c r="N27" s="27">
        <v>0</v>
      </c>
      <c r="O27" s="27" t="s">
        <v>1635</v>
      </c>
      <c r="P27" s="27">
        <v>0</v>
      </c>
      <c r="Q27" s="27" t="s">
        <v>1635</v>
      </c>
      <c r="R27" s="27" t="s">
        <v>1635</v>
      </c>
      <c r="S27" s="27">
        <v>0</v>
      </c>
      <c r="T27" s="27" t="s">
        <v>1635</v>
      </c>
      <c r="U27" s="27">
        <v>0</v>
      </c>
      <c r="V27" s="27" t="s">
        <v>1635</v>
      </c>
      <c r="W27" s="27" t="s">
        <v>1635</v>
      </c>
      <c r="X27" s="27">
        <v>0</v>
      </c>
      <c r="Y27" s="27" t="s">
        <v>1635</v>
      </c>
      <c r="Z27" s="27">
        <v>0</v>
      </c>
      <c r="AA27" s="27" t="s">
        <v>1635</v>
      </c>
      <c r="AB27" s="27" t="s">
        <v>1635</v>
      </c>
      <c r="AC27" s="27">
        <v>0</v>
      </c>
      <c r="AD27" s="27" t="s">
        <v>1635</v>
      </c>
      <c r="AE27" s="27">
        <v>0</v>
      </c>
      <c r="AF27" s="27" t="s">
        <v>1638</v>
      </c>
      <c r="AG27" s="28">
        <v>2</v>
      </c>
      <c r="AH27" s="27" t="s">
        <v>1635</v>
      </c>
      <c r="AI27" s="28">
        <v>0</v>
      </c>
      <c r="AJ27" s="28">
        <v>0</v>
      </c>
      <c r="AK27" s="28" t="s">
        <v>1635</v>
      </c>
      <c r="AL27" s="28">
        <v>171</v>
      </c>
      <c r="AM27" s="28">
        <v>85.5</v>
      </c>
      <c r="AN27" s="28">
        <v>0</v>
      </c>
      <c r="AO27" s="28">
        <v>0</v>
      </c>
    </row>
    <row r="28" spans="1:41" x14ac:dyDescent="0.2">
      <c r="A28" s="25" t="s">
        <v>2243</v>
      </c>
      <c r="B28" s="27" t="s">
        <v>1818</v>
      </c>
      <c r="C28" s="27" t="s">
        <v>1647</v>
      </c>
      <c r="D28" s="27">
        <v>0</v>
      </c>
      <c r="E28" s="27" t="s">
        <v>1651</v>
      </c>
      <c r="F28" s="27">
        <v>3239</v>
      </c>
      <c r="G28" s="27" t="s">
        <v>1636</v>
      </c>
      <c r="H28" s="27" t="s">
        <v>1635</v>
      </c>
      <c r="I28" s="27">
        <v>0</v>
      </c>
      <c r="J28" s="27" t="s">
        <v>1636</v>
      </c>
      <c r="K28" s="27">
        <v>120</v>
      </c>
      <c r="L28" s="27" t="s">
        <v>1634</v>
      </c>
      <c r="M28" s="27" t="s">
        <v>1635</v>
      </c>
      <c r="N28" s="27">
        <v>0</v>
      </c>
      <c r="O28" s="27" t="s">
        <v>1635</v>
      </c>
      <c r="P28" s="27">
        <v>214</v>
      </c>
      <c r="Q28" s="27" t="s">
        <v>1638</v>
      </c>
      <c r="R28" s="27" t="s">
        <v>1635</v>
      </c>
      <c r="S28" s="27">
        <v>0</v>
      </c>
      <c r="T28" s="27" t="s">
        <v>1636</v>
      </c>
      <c r="U28" s="27">
        <v>180</v>
      </c>
      <c r="V28" s="27" t="s">
        <v>1638</v>
      </c>
      <c r="W28" s="27" t="s">
        <v>1636</v>
      </c>
      <c r="X28" s="27">
        <v>0</v>
      </c>
      <c r="Y28" s="27" t="s">
        <v>1636</v>
      </c>
      <c r="Z28" s="27">
        <v>180</v>
      </c>
      <c r="AA28" s="27" t="s">
        <v>1638</v>
      </c>
      <c r="AB28" s="27" t="s">
        <v>1635</v>
      </c>
      <c r="AC28" s="27">
        <v>0</v>
      </c>
      <c r="AD28" s="27" t="s">
        <v>1635</v>
      </c>
      <c r="AE28" s="27">
        <v>180</v>
      </c>
      <c r="AF28" s="27" t="s">
        <v>1751</v>
      </c>
      <c r="AG28" s="28">
        <v>46</v>
      </c>
      <c r="AH28" s="27" t="s">
        <v>1651</v>
      </c>
      <c r="AI28" s="28">
        <v>4</v>
      </c>
      <c r="AJ28" s="28">
        <v>0</v>
      </c>
      <c r="AK28" s="28" t="s">
        <v>1684</v>
      </c>
      <c r="AL28" s="28">
        <v>4113</v>
      </c>
      <c r="AM28" s="28">
        <v>89.413043478260875</v>
      </c>
      <c r="AN28" s="28">
        <v>8.6956521739130432E-2</v>
      </c>
      <c r="AO28" s="28">
        <v>1028.25</v>
      </c>
    </row>
    <row r="29" spans="1:41" x14ac:dyDescent="0.2">
      <c r="A29" s="25" t="s">
        <v>2276</v>
      </c>
      <c r="B29" s="27" t="s">
        <v>1819</v>
      </c>
      <c r="C29" s="27" t="s">
        <v>1820</v>
      </c>
      <c r="D29" s="27">
        <v>0</v>
      </c>
      <c r="E29" s="27" t="s">
        <v>1821</v>
      </c>
      <c r="F29" s="27">
        <v>3141</v>
      </c>
      <c r="G29" s="27" t="s">
        <v>1635</v>
      </c>
      <c r="H29" s="27" t="s">
        <v>1635</v>
      </c>
      <c r="I29" s="27">
        <v>0</v>
      </c>
      <c r="J29" s="27" t="s">
        <v>1635</v>
      </c>
      <c r="K29" s="27">
        <v>0</v>
      </c>
      <c r="L29" s="27" t="s">
        <v>1651</v>
      </c>
      <c r="M29" s="27" t="s">
        <v>1638</v>
      </c>
      <c r="N29" s="27">
        <v>0</v>
      </c>
      <c r="O29" s="27" t="s">
        <v>1635</v>
      </c>
      <c r="P29" s="27">
        <v>306</v>
      </c>
      <c r="Q29" s="27" t="s">
        <v>1638</v>
      </c>
      <c r="R29" s="27" t="s">
        <v>1636</v>
      </c>
      <c r="S29" s="27">
        <v>0</v>
      </c>
      <c r="T29" s="27" t="s">
        <v>1638</v>
      </c>
      <c r="U29" s="27">
        <v>180</v>
      </c>
      <c r="V29" s="27" t="s">
        <v>1636</v>
      </c>
      <c r="W29" s="27" t="s">
        <v>1636</v>
      </c>
      <c r="X29" s="27">
        <v>0</v>
      </c>
      <c r="Y29" s="27" t="s">
        <v>1635</v>
      </c>
      <c r="Z29" s="27">
        <v>90</v>
      </c>
      <c r="AA29" s="27" t="s">
        <v>1647</v>
      </c>
      <c r="AB29" s="27" t="s">
        <v>1638</v>
      </c>
      <c r="AC29" s="27">
        <v>0</v>
      </c>
      <c r="AD29" s="27" t="s">
        <v>1638</v>
      </c>
      <c r="AE29" s="27">
        <v>266</v>
      </c>
      <c r="AF29" s="27" t="s">
        <v>1822</v>
      </c>
      <c r="AG29" s="28">
        <v>50</v>
      </c>
      <c r="AH29" s="27" t="s">
        <v>1823</v>
      </c>
      <c r="AI29" s="28">
        <v>41</v>
      </c>
      <c r="AJ29" s="28">
        <v>0</v>
      </c>
      <c r="AK29" s="28" t="s">
        <v>1824</v>
      </c>
      <c r="AL29" s="28">
        <v>3983</v>
      </c>
      <c r="AM29" s="28">
        <v>79.66</v>
      </c>
      <c r="AN29" s="28">
        <v>0.82</v>
      </c>
      <c r="AO29" s="28">
        <v>97.146341463414629</v>
      </c>
    </row>
    <row r="30" spans="1:41" x14ac:dyDescent="0.2">
      <c r="A30" s="25" t="s">
        <v>451</v>
      </c>
      <c r="B30" s="27" t="s">
        <v>1825</v>
      </c>
      <c r="C30" s="27" t="s">
        <v>1651</v>
      </c>
      <c r="D30" s="27">
        <v>0</v>
      </c>
      <c r="E30" s="27" t="s">
        <v>1638</v>
      </c>
      <c r="F30" s="27">
        <v>2471</v>
      </c>
      <c r="G30" s="27" t="s">
        <v>1635</v>
      </c>
      <c r="H30" s="27" t="s">
        <v>1635</v>
      </c>
      <c r="I30" s="27">
        <v>0</v>
      </c>
      <c r="J30" s="27" t="s">
        <v>1635</v>
      </c>
      <c r="K30" s="27">
        <v>0</v>
      </c>
      <c r="L30" s="27" t="s">
        <v>1651</v>
      </c>
      <c r="M30" s="27" t="s">
        <v>1636</v>
      </c>
      <c r="N30" s="27">
        <v>0</v>
      </c>
      <c r="O30" s="27" t="s">
        <v>1636</v>
      </c>
      <c r="P30" s="27">
        <v>360</v>
      </c>
      <c r="Q30" s="27" t="s">
        <v>1662</v>
      </c>
      <c r="R30" s="27" t="s">
        <v>1635</v>
      </c>
      <c r="S30" s="27">
        <v>0</v>
      </c>
      <c r="T30" s="27" t="s">
        <v>1635</v>
      </c>
      <c r="U30" s="27">
        <v>111</v>
      </c>
      <c r="V30" s="27" t="s">
        <v>1638</v>
      </c>
      <c r="W30" s="27" t="s">
        <v>1636</v>
      </c>
      <c r="X30" s="27">
        <v>0</v>
      </c>
      <c r="Y30" s="27" t="s">
        <v>1635</v>
      </c>
      <c r="Z30" s="27">
        <v>173</v>
      </c>
      <c r="AA30" s="27" t="s">
        <v>1652</v>
      </c>
      <c r="AB30" s="27" t="s">
        <v>1635</v>
      </c>
      <c r="AC30" s="27">
        <v>0</v>
      </c>
      <c r="AD30" s="27" t="s">
        <v>1636</v>
      </c>
      <c r="AE30" s="27">
        <v>119</v>
      </c>
      <c r="AF30" s="27" t="s">
        <v>1826</v>
      </c>
      <c r="AG30" s="28">
        <v>42</v>
      </c>
      <c r="AH30" s="27" t="s">
        <v>1646</v>
      </c>
      <c r="AI30" s="28">
        <v>6</v>
      </c>
      <c r="AJ30" s="28">
        <v>0</v>
      </c>
      <c r="AK30" s="28" t="s">
        <v>1651</v>
      </c>
      <c r="AL30" s="28">
        <v>3234</v>
      </c>
      <c r="AM30" s="28">
        <v>77</v>
      </c>
      <c r="AN30" s="28">
        <v>0.14285714285714285</v>
      </c>
      <c r="AO30" s="28">
        <v>539</v>
      </c>
    </row>
    <row r="31" spans="1:41" x14ac:dyDescent="0.2">
      <c r="A31" s="25" t="s">
        <v>2736</v>
      </c>
      <c r="B31" s="27" t="s">
        <v>1707</v>
      </c>
      <c r="C31" s="27" t="s">
        <v>1635</v>
      </c>
      <c r="D31" s="27">
        <v>0</v>
      </c>
      <c r="E31" s="27" t="s">
        <v>1636</v>
      </c>
      <c r="F31" s="27">
        <v>147</v>
      </c>
      <c r="G31" s="27" t="s">
        <v>1635</v>
      </c>
      <c r="H31" s="27" t="s">
        <v>1635</v>
      </c>
      <c r="I31" s="27">
        <v>0</v>
      </c>
      <c r="J31" s="27" t="s">
        <v>1635</v>
      </c>
      <c r="K31" s="27">
        <v>0</v>
      </c>
      <c r="L31" s="27" t="s">
        <v>1691</v>
      </c>
      <c r="M31" s="27" t="s">
        <v>1635</v>
      </c>
      <c r="N31" s="27">
        <v>0</v>
      </c>
      <c r="O31" s="27" t="s">
        <v>1636</v>
      </c>
      <c r="P31" s="27">
        <v>5</v>
      </c>
      <c r="Q31" s="27" t="s">
        <v>1635</v>
      </c>
      <c r="R31" s="27" t="s">
        <v>1635</v>
      </c>
      <c r="S31" s="27">
        <v>0</v>
      </c>
      <c r="T31" s="27" t="s">
        <v>1635</v>
      </c>
      <c r="U31" s="27">
        <v>0</v>
      </c>
      <c r="V31" s="27" t="s">
        <v>1635</v>
      </c>
      <c r="W31" s="27" t="s">
        <v>1635</v>
      </c>
      <c r="X31" s="27">
        <v>0</v>
      </c>
      <c r="Y31" s="27" t="s">
        <v>1635</v>
      </c>
      <c r="Z31" s="27">
        <v>0</v>
      </c>
      <c r="AA31" s="27" t="s">
        <v>1635</v>
      </c>
      <c r="AB31" s="27" t="s">
        <v>1635</v>
      </c>
      <c r="AC31" s="27">
        <v>0</v>
      </c>
      <c r="AD31" s="27" t="s">
        <v>1635</v>
      </c>
      <c r="AE31" s="27">
        <v>0</v>
      </c>
      <c r="AF31" s="27" t="s">
        <v>1661</v>
      </c>
      <c r="AG31" s="28">
        <v>4</v>
      </c>
      <c r="AH31" s="27" t="s">
        <v>1635</v>
      </c>
      <c r="AI31" s="28">
        <v>0</v>
      </c>
      <c r="AJ31" s="28">
        <v>0</v>
      </c>
      <c r="AK31" s="28" t="s">
        <v>1638</v>
      </c>
      <c r="AL31" s="28">
        <v>152</v>
      </c>
      <c r="AM31" s="28">
        <v>38</v>
      </c>
      <c r="AN31" s="28">
        <v>0</v>
      </c>
      <c r="AO31" s="28">
        <v>0</v>
      </c>
    </row>
    <row r="32" spans="1:41" x14ac:dyDescent="0.2">
      <c r="A32" s="25" t="s">
        <v>2284</v>
      </c>
      <c r="B32" s="27" t="s">
        <v>1647</v>
      </c>
      <c r="C32" s="27" t="s">
        <v>1635</v>
      </c>
      <c r="D32" s="27">
        <v>0</v>
      </c>
      <c r="E32" s="27" t="s">
        <v>1635</v>
      </c>
      <c r="F32" s="27">
        <v>270</v>
      </c>
      <c r="G32" s="27" t="s">
        <v>1635</v>
      </c>
      <c r="H32" s="27" t="s">
        <v>1635</v>
      </c>
      <c r="I32" s="27">
        <v>0</v>
      </c>
      <c r="J32" s="27" t="s">
        <v>1635</v>
      </c>
      <c r="K32" s="27">
        <v>0</v>
      </c>
      <c r="L32" s="27" t="s">
        <v>1635</v>
      </c>
      <c r="M32" s="27" t="s">
        <v>1635</v>
      </c>
      <c r="N32" s="27">
        <v>0</v>
      </c>
      <c r="O32" s="27" t="s">
        <v>1635</v>
      </c>
      <c r="P32" s="27">
        <v>0</v>
      </c>
      <c r="Q32" s="27" t="s">
        <v>1635</v>
      </c>
      <c r="R32" s="27" t="s">
        <v>1635</v>
      </c>
      <c r="S32" s="27">
        <v>0</v>
      </c>
      <c r="T32" s="27" t="s">
        <v>1635</v>
      </c>
      <c r="U32" s="27">
        <v>0</v>
      </c>
      <c r="V32" s="27" t="s">
        <v>1635</v>
      </c>
      <c r="W32" s="27" t="s">
        <v>1635</v>
      </c>
      <c r="X32" s="27">
        <v>0</v>
      </c>
      <c r="Y32" s="27" t="s">
        <v>1635</v>
      </c>
      <c r="Z32" s="27">
        <v>0</v>
      </c>
      <c r="AA32" s="27" t="s">
        <v>1635</v>
      </c>
      <c r="AB32" s="27" t="s">
        <v>1635</v>
      </c>
      <c r="AC32" s="27">
        <v>0</v>
      </c>
      <c r="AD32" s="27" t="s">
        <v>1635</v>
      </c>
      <c r="AE32" s="27">
        <v>0</v>
      </c>
      <c r="AF32" s="27" t="s">
        <v>1647</v>
      </c>
      <c r="AG32" s="28">
        <v>3</v>
      </c>
      <c r="AH32" s="27" t="s">
        <v>1635</v>
      </c>
      <c r="AI32" s="28">
        <v>0</v>
      </c>
      <c r="AJ32" s="28">
        <v>0</v>
      </c>
      <c r="AK32" s="28" t="s">
        <v>1635</v>
      </c>
      <c r="AL32" s="28">
        <v>270</v>
      </c>
      <c r="AM32" s="28">
        <v>90</v>
      </c>
      <c r="AN32" s="28">
        <v>0</v>
      </c>
      <c r="AO32" s="28">
        <v>0</v>
      </c>
    </row>
    <row r="33" spans="1:41" x14ac:dyDescent="0.2">
      <c r="A33" s="25" t="s">
        <v>1047</v>
      </c>
      <c r="B33" s="27" t="s">
        <v>1827</v>
      </c>
      <c r="C33" s="27" t="s">
        <v>1707</v>
      </c>
      <c r="D33" s="27">
        <v>0</v>
      </c>
      <c r="E33" s="27" t="s">
        <v>1651</v>
      </c>
      <c r="F33" s="27">
        <v>911</v>
      </c>
      <c r="G33" s="27" t="s">
        <v>1635</v>
      </c>
      <c r="H33" s="27" t="s">
        <v>1635</v>
      </c>
      <c r="I33" s="27">
        <v>0</v>
      </c>
      <c r="J33" s="27" t="s">
        <v>1635</v>
      </c>
      <c r="K33" s="27">
        <v>0</v>
      </c>
      <c r="L33" s="27" t="s">
        <v>1635</v>
      </c>
      <c r="M33" s="27" t="s">
        <v>1635</v>
      </c>
      <c r="N33" s="27">
        <v>0</v>
      </c>
      <c r="O33" s="27" t="s">
        <v>1635</v>
      </c>
      <c r="P33" s="27">
        <v>0</v>
      </c>
      <c r="Q33" s="27" t="s">
        <v>1635</v>
      </c>
      <c r="R33" s="27" t="s">
        <v>1635</v>
      </c>
      <c r="S33" s="27">
        <v>0</v>
      </c>
      <c r="T33" s="27" t="s">
        <v>1635</v>
      </c>
      <c r="U33" s="27">
        <v>0</v>
      </c>
      <c r="V33" s="27" t="s">
        <v>1635</v>
      </c>
      <c r="W33" s="27" t="s">
        <v>1635</v>
      </c>
      <c r="X33" s="27">
        <v>0</v>
      </c>
      <c r="Y33" s="27" t="s">
        <v>1635</v>
      </c>
      <c r="Z33" s="27">
        <v>0</v>
      </c>
      <c r="AA33" s="27" t="s">
        <v>1638</v>
      </c>
      <c r="AB33" s="27" t="s">
        <v>1635</v>
      </c>
      <c r="AC33" s="27">
        <v>0</v>
      </c>
      <c r="AD33" s="27" t="s">
        <v>1635</v>
      </c>
      <c r="AE33" s="27">
        <v>164</v>
      </c>
      <c r="AF33" s="27" t="s">
        <v>1828</v>
      </c>
      <c r="AG33" s="28">
        <v>26</v>
      </c>
      <c r="AH33" s="27" t="s">
        <v>1707</v>
      </c>
      <c r="AI33" s="28">
        <v>3</v>
      </c>
      <c r="AJ33" s="28">
        <v>0</v>
      </c>
      <c r="AK33" s="28" t="s">
        <v>1651</v>
      </c>
      <c r="AL33" s="28">
        <v>1075</v>
      </c>
      <c r="AM33" s="28">
        <v>41.346153846153847</v>
      </c>
      <c r="AN33" s="28">
        <v>0.11538461538461539</v>
      </c>
      <c r="AO33" s="28">
        <v>358.33333333333331</v>
      </c>
    </row>
    <row r="34" spans="1:41" x14ac:dyDescent="0.2">
      <c r="A34" s="25" t="s">
        <v>507</v>
      </c>
      <c r="B34" s="27" t="s">
        <v>1829</v>
      </c>
      <c r="C34" s="27" t="s">
        <v>1635</v>
      </c>
      <c r="D34" s="27">
        <v>0</v>
      </c>
      <c r="E34" s="27" t="s">
        <v>1646</v>
      </c>
      <c r="F34" s="27">
        <v>2143</v>
      </c>
      <c r="G34" s="27" t="s">
        <v>1636</v>
      </c>
      <c r="H34" s="27" t="s">
        <v>1635</v>
      </c>
      <c r="I34" s="27">
        <v>0</v>
      </c>
      <c r="J34" s="27" t="s">
        <v>1635</v>
      </c>
      <c r="K34" s="27">
        <v>63</v>
      </c>
      <c r="L34" s="27" t="s">
        <v>1636</v>
      </c>
      <c r="M34" s="27" t="s">
        <v>1635</v>
      </c>
      <c r="N34" s="27">
        <v>0</v>
      </c>
      <c r="O34" s="27" t="s">
        <v>1635</v>
      </c>
      <c r="P34" s="27">
        <v>90</v>
      </c>
      <c r="Q34" s="27" t="s">
        <v>1638</v>
      </c>
      <c r="R34" s="27" t="s">
        <v>1635</v>
      </c>
      <c r="S34" s="27">
        <v>0</v>
      </c>
      <c r="T34" s="27" t="s">
        <v>1635</v>
      </c>
      <c r="U34" s="27">
        <v>147</v>
      </c>
      <c r="V34" s="27" t="s">
        <v>1638</v>
      </c>
      <c r="W34" s="27" t="s">
        <v>1635</v>
      </c>
      <c r="X34" s="27">
        <v>0</v>
      </c>
      <c r="Y34" s="27" t="s">
        <v>1635</v>
      </c>
      <c r="Z34" s="27">
        <v>166</v>
      </c>
      <c r="AA34" s="27" t="s">
        <v>1636</v>
      </c>
      <c r="AB34" s="27" t="s">
        <v>1635</v>
      </c>
      <c r="AC34" s="27">
        <v>0</v>
      </c>
      <c r="AD34" s="27" t="s">
        <v>1635</v>
      </c>
      <c r="AE34" s="27">
        <v>90</v>
      </c>
      <c r="AF34" s="27" t="s">
        <v>1830</v>
      </c>
      <c r="AG34" s="28">
        <v>31</v>
      </c>
      <c r="AH34" s="27" t="s">
        <v>1635</v>
      </c>
      <c r="AI34" s="28">
        <v>0</v>
      </c>
      <c r="AJ34" s="28">
        <v>0</v>
      </c>
      <c r="AK34" s="28" t="s">
        <v>1646</v>
      </c>
      <c r="AL34" s="28">
        <v>2699</v>
      </c>
      <c r="AM34" s="28">
        <v>87.064516129032256</v>
      </c>
      <c r="AN34" s="28">
        <v>0</v>
      </c>
      <c r="AO34" s="28">
        <v>0</v>
      </c>
    </row>
    <row r="35" spans="1:41" x14ac:dyDescent="0.2">
      <c r="A35" s="25" t="s">
        <v>1375</v>
      </c>
      <c r="B35" s="27" t="s">
        <v>1636</v>
      </c>
      <c r="C35" s="27" t="s">
        <v>1635</v>
      </c>
      <c r="D35" s="27">
        <v>0</v>
      </c>
      <c r="E35" s="27" t="s">
        <v>1635</v>
      </c>
      <c r="F35" s="27">
        <v>90</v>
      </c>
      <c r="G35" s="27" t="s">
        <v>1635</v>
      </c>
      <c r="H35" s="27" t="s">
        <v>1635</v>
      </c>
      <c r="I35" s="27">
        <v>0</v>
      </c>
      <c r="J35" s="27" t="s">
        <v>1635</v>
      </c>
      <c r="K35" s="27">
        <v>0</v>
      </c>
      <c r="L35" s="27" t="s">
        <v>1635</v>
      </c>
      <c r="M35" s="27" t="s">
        <v>1635</v>
      </c>
      <c r="N35" s="27">
        <v>0</v>
      </c>
      <c r="O35" s="27" t="s">
        <v>1635</v>
      </c>
      <c r="P35" s="27">
        <v>0</v>
      </c>
      <c r="Q35" s="27" t="s">
        <v>1635</v>
      </c>
      <c r="R35" s="27" t="s">
        <v>1635</v>
      </c>
      <c r="S35" s="27">
        <v>0</v>
      </c>
      <c r="T35" s="27" t="s">
        <v>1635</v>
      </c>
      <c r="U35" s="27">
        <v>0</v>
      </c>
      <c r="V35" s="27" t="s">
        <v>1635</v>
      </c>
      <c r="W35" s="27" t="s">
        <v>1635</v>
      </c>
      <c r="X35" s="27">
        <v>0</v>
      </c>
      <c r="Y35" s="27" t="s">
        <v>1635</v>
      </c>
      <c r="Z35" s="27">
        <v>0</v>
      </c>
      <c r="AA35" s="27" t="s">
        <v>1635</v>
      </c>
      <c r="AB35" s="27" t="s">
        <v>1635</v>
      </c>
      <c r="AC35" s="27">
        <v>0</v>
      </c>
      <c r="AD35" s="27" t="s">
        <v>1635</v>
      </c>
      <c r="AE35" s="27">
        <v>0</v>
      </c>
      <c r="AF35" s="27" t="s">
        <v>1636</v>
      </c>
      <c r="AG35" s="28">
        <v>1</v>
      </c>
      <c r="AH35" s="27" t="s">
        <v>1635</v>
      </c>
      <c r="AI35" s="28">
        <v>0</v>
      </c>
      <c r="AJ35" s="28">
        <v>0</v>
      </c>
      <c r="AK35" s="28" t="s">
        <v>1635</v>
      </c>
      <c r="AL35" s="28">
        <v>90</v>
      </c>
      <c r="AM35" s="28">
        <v>90</v>
      </c>
      <c r="AN35" s="28">
        <v>0</v>
      </c>
      <c r="AO35" s="28">
        <v>0</v>
      </c>
    </row>
    <row r="36" spans="1:41" x14ac:dyDescent="0.2">
      <c r="A36" s="25" t="s">
        <v>202</v>
      </c>
      <c r="B36" s="27" t="s">
        <v>1831</v>
      </c>
      <c r="C36" s="27" t="s">
        <v>1741</v>
      </c>
      <c r="D36" s="27">
        <v>0</v>
      </c>
      <c r="E36" s="27" t="s">
        <v>1725</v>
      </c>
      <c r="F36" s="27">
        <v>2082</v>
      </c>
      <c r="G36" s="27" t="s">
        <v>1635</v>
      </c>
      <c r="H36" s="27" t="s">
        <v>1635</v>
      </c>
      <c r="I36" s="27">
        <v>0</v>
      </c>
      <c r="J36" s="27" t="s">
        <v>1635</v>
      </c>
      <c r="K36" s="27">
        <v>0</v>
      </c>
      <c r="L36" s="27" t="s">
        <v>1707</v>
      </c>
      <c r="M36" s="27" t="s">
        <v>1652</v>
      </c>
      <c r="N36" s="27">
        <v>0</v>
      </c>
      <c r="O36" s="27" t="s">
        <v>1635</v>
      </c>
      <c r="P36" s="27">
        <v>134</v>
      </c>
      <c r="Q36" s="27" t="s">
        <v>1636</v>
      </c>
      <c r="R36" s="27" t="s">
        <v>1635</v>
      </c>
      <c r="S36" s="27">
        <v>0</v>
      </c>
      <c r="T36" s="27" t="s">
        <v>1635</v>
      </c>
      <c r="U36" s="27">
        <v>16</v>
      </c>
      <c r="V36" s="27" t="s">
        <v>1636</v>
      </c>
      <c r="W36" s="27" t="s">
        <v>1635</v>
      </c>
      <c r="X36" s="27">
        <v>0</v>
      </c>
      <c r="Y36" s="27" t="s">
        <v>1635</v>
      </c>
      <c r="Z36" s="27">
        <v>90</v>
      </c>
      <c r="AA36" s="27" t="s">
        <v>1652</v>
      </c>
      <c r="AB36" s="27" t="s">
        <v>1691</v>
      </c>
      <c r="AC36" s="27">
        <v>0</v>
      </c>
      <c r="AD36" s="27" t="s">
        <v>1635</v>
      </c>
      <c r="AE36" s="27">
        <v>111</v>
      </c>
      <c r="AF36" s="27" t="s">
        <v>1832</v>
      </c>
      <c r="AG36" s="28">
        <v>34</v>
      </c>
      <c r="AH36" s="27" t="s">
        <v>1727</v>
      </c>
      <c r="AI36" s="28">
        <v>10</v>
      </c>
      <c r="AJ36" s="28">
        <v>0</v>
      </c>
      <c r="AK36" s="28" t="s">
        <v>1725</v>
      </c>
      <c r="AL36" s="28">
        <v>2433</v>
      </c>
      <c r="AM36" s="28">
        <v>71.558823529411768</v>
      </c>
      <c r="AN36" s="28">
        <v>0.29411764705882354</v>
      </c>
      <c r="AO36" s="28">
        <v>243.3</v>
      </c>
    </row>
    <row r="37" spans="1:41" x14ac:dyDescent="0.2">
      <c r="A37" s="25" t="s">
        <v>1430</v>
      </c>
      <c r="B37" s="27" t="s">
        <v>1691</v>
      </c>
      <c r="C37" s="27" t="s">
        <v>1635</v>
      </c>
      <c r="D37" s="27">
        <v>0</v>
      </c>
      <c r="E37" s="27" t="s">
        <v>1635</v>
      </c>
      <c r="F37" s="27">
        <v>0</v>
      </c>
      <c r="G37" s="27" t="s">
        <v>1635</v>
      </c>
      <c r="H37" s="27" t="s">
        <v>1635</v>
      </c>
      <c r="I37" s="27">
        <v>0</v>
      </c>
      <c r="J37" s="27" t="s">
        <v>1635</v>
      </c>
      <c r="K37" s="27">
        <v>0</v>
      </c>
      <c r="L37" s="27" t="s">
        <v>1635</v>
      </c>
      <c r="M37" s="27" t="s">
        <v>1635</v>
      </c>
      <c r="N37" s="27">
        <v>0</v>
      </c>
      <c r="O37" s="27" t="s">
        <v>1635</v>
      </c>
      <c r="P37" s="27">
        <v>0</v>
      </c>
      <c r="Q37" s="27" t="s">
        <v>1635</v>
      </c>
      <c r="R37" s="27" t="s">
        <v>1635</v>
      </c>
      <c r="S37" s="27">
        <v>0</v>
      </c>
      <c r="T37" s="27" t="s">
        <v>1635</v>
      </c>
      <c r="U37" s="27">
        <v>0</v>
      </c>
      <c r="V37" s="27" t="s">
        <v>1635</v>
      </c>
      <c r="W37" s="27" t="s">
        <v>1635</v>
      </c>
      <c r="X37" s="27">
        <v>0</v>
      </c>
      <c r="Y37" s="27" t="s">
        <v>1635</v>
      </c>
      <c r="Z37" s="27">
        <v>0</v>
      </c>
      <c r="AA37" s="27" t="s">
        <v>1635</v>
      </c>
      <c r="AB37" s="27" t="s">
        <v>1635</v>
      </c>
      <c r="AC37" s="27">
        <v>0</v>
      </c>
      <c r="AD37" s="27" t="s">
        <v>1635</v>
      </c>
      <c r="AE37" s="27">
        <v>0</v>
      </c>
      <c r="AF37" s="27" t="s">
        <v>1691</v>
      </c>
      <c r="AG37" s="28">
        <v>1</v>
      </c>
      <c r="AH37" s="27" t="s">
        <v>1635</v>
      </c>
      <c r="AI37" s="28">
        <v>0</v>
      </c>
      <c r="AJ37" s="28">
        <v>0</v>
      </c>
      <c r="AK37" s="28" t="s">
        <v>1635</v>
      </c>
      <c r="AL37" s="28">
        <v>0</v>
      </c>
      <c r="AM37" s="28">
        <v>0</v>
      </c>
      <c r="AN37" s="28">
        <v>0</v>
      </c>
      <c r="AO37" s="28">
        <v>0</v>
      </c>
    </row>
    <row r="38" spans="1:41" x14ac:dyDescent="0.2">
      <c r="A38" s="25" t="s">
        <v>2285</v>
      </c>
      <c r="B38" s="27" t="s">
        <v>1646</v>
      </c>
      <c r="C38" s="27" t="s">
        <v>1635</v>
      </c>
      <c r="D38" s="27">
        <v>0</v>
      </c>
      <c r="E38" s="27" t="s">
        <v>1636</v>
      </c>
      <c r="F38" s="27">
        <v>489</v>
      </c>
      <c r="G38" s="27" t="s">
        <v>1635</v>
      </c>
      <c r="H38" s="27" t="s">
        <v>1635</v>
      </c>
      <c r="I38" s="27">
        <v>0</v>
      </c>
      <c r="J38" s="27" t="s">
        <v>1635</v>
      </c>
      <c r="K38" s="27">
        <v>0</v>
      </c>
      <c r="L38" s="27" t="s">
        <v>1635</v>
      </c>
      <c r="M38" s="27" t="s">
        <v>1635</v>
      </c>
      <c r="N38" s="27">
        <v>0</v>
      </c>
      <c r="O38" s="27" t="s">
        <v>1635</v>
      </c>
      <c r="P38" s="27">
        <v>0</v>
      </c>
      <c r="Q38" s="27" t="s">
        <v>1638</v>
      </c>
      <c r="R38" s="27" t="s">
        <v>1635</v>
      </c>
      <c r="S38" s="27">
        <v>0</v>
      </c>
      <c r="T38" s="27" t="s">
        <v>1635</v>
      </c>
      <c r="U38" s="27">
        <v>169</v>
      </c>
      <c r="V38" s="27" t="s">
        <v>1638</v>
      </c>
      <c r="W38" s="27" t="s">
        <v>1635</v>
      </c>
      <c r="X38" s="27">
        <v>0</v>
      </c>
      <c r="Y38" s="27" t="s">
        <v>1636</v>
      </c>
      <c r="Z38" s="27">
        <v>162</v>
      </c>
      <c r="AA38" s="27" t="s">
        <v>1635</v>
      </c>
      <c r="AB38" s="27" t="s">
        <v>1635</v>
      </c>
      <c r="AC38" s="27">
        <v>0</v>
      </c>
      <c r="AD38" s="27" t="s">
        <v>1635</v>
      </c>
      <c r="AE38" s="27">
        <v>0</v>
      </c>
      <c r="AF38" s="27" t="s">
        <v>1745</v>
      </c>
      <c r="AG38" s="28">
        <v>10</v>
      </c>
      <c r="AH38" s="27" t="s">
        <v>1635</v>
      </c>
      <c r="AI38" s="28">
        <v>0</v>
      </c>
      <c r="AJ38" s="28">
        <v>0</v>
      </c>
      <c r="AK38" s="28" t="s">
        <v>1638</v>
      </c>
      <c r="AL38" s="28">
        <v>820</v>
      </c>
      <c r="AM38" s="28">
        <v>82</v>
      </c>
      <c r="AN38" s="28">
        <v>0</v>
      </c>
      <c r="AO38" s="28">
        <v>0</v>
      </c>
    </row>
    <row r="39" spans="1:41" x14ac:dyDescent="0.2">
      <c r="A39" s="25" t="s">
        <v>73</v>
      </c>
      <c r="B39" s="27" t="s">
        <v>1649</v>
      </c>
      <c r="C39" s="27" t="s">
        <v>1635</v>
      </c>
      <c r="D39" s="27">
        <v>0</v>
      </c>
      <c r="E39" s="27" t="s">
        <v>1636</v>
      </c>
      <c r="F39" s="27">
        <v>388</v>
      </c>
      <c r="G39" s="27" t="s">
        <v>1636</v>
      </c>
      <c r="H39" s="27" t="s">
        <v>1635</v>
      </c>
      <c r="I39" s="27">
        <v>0</v>
      </c>
      <c r="J39" s="27" t="s">
        <v>1635</v>
      </c>
      <c r="K39" s="27">
        <v>69</v>
      </c>
      <c r="L39" s="27" t="s">
        <v>1691</v>
      </c>
      <c r="M39" s="27" t="s">
        <v>1635</v>
      </c>
      <c r="N39" s="27">
        <v>0</v>
      </c>
      <c r="O39" s="27" t="s">
        <v>1635</v>
      </c>
      <c r="P39" s="27">
        <v>36</v>
      </c>
      <c r="Q39" s="27" t="s">
        <v>1636</v>
      </c>
      <c r="R39" s="27" t="s">
        <v>1635</v>
      </c>
      <c r="S39" s="27">
        <v>0</v>
      </c>
      <c r="T39" s="27" t="s">
        <v>1635</v>
      </c>
      <c r="U39" s="27">
        <v>30</v>
      </c>
      <c r="V39" s="27" t="s">
        <v>1635</v>
      </c>
      <c r="W39" s="27" t="s">
        <v>1635</v>
      </c>
      <c r="X39" s="27">
        <v>0</v>
      </c>
      <c r="Y39" s="27" t="s">
        <v>1635</v>
      </c>
      <c r="Z39" s="27">
        <v>0</v>
      </c>
      <c r="AA39" s="27" t="s">
        <v>1691</v>
      </c>
      <c r="AB39" s="27" t="s">
        <v>1635</v>
      </c>
      <c r="AC39" s="27">
        <v>0</v>
      </c>
      <c r="AD39" s="27" t="s">
        <v>1635</v>
      </c>
      <c r="AE39" s="27">
        <v>10</v>
      </c>
      <c r="AF39" s="27" t="s">
        <v>1833</v>
      </c>
      <c r="AG39" s="28">
        <v>16</v>
      </c>
      <c r="AH39" s="27" t="s">
        <v>1635</v>
      </c>
      <c r="AI39" s="28">
        <v>0</v>
      </c>
      <c r="AJ39" s="28">
        <v>0</v>
      </c>
      <c r="AK39" s="28" t="s">
        <v>1636</v>
      </c>
      <c r="AL39" s="28">
        <v>533</v>
      </c>
      <c r="AM39" s="28">
        <v>33.3125</v>
      </c>
      <c r="AN39" s="28">
        <v>0</v>
      </c>
      <c r="AO39" s="28">
        <v>0</v>
      </c>
    </row>
    <row r="40" spans="1:41" x14ac:dyDescent="0.2">
      <c r="A40" s="25" t="s">
        <v>183</v>
      </c>
      <c r="B40" s="27" t="s">
        <v>1713</v>
      </c>
      <c r="C40" s="27" t="s">
        <v>1636</v>
      </c>
      <c r="D40" s="27">
        <v>0</v>
      </c>
      <c r="E40" s="27" t="s">
        <v>1636</v>
      </c>
      <c r="F40" s="27">
        <v>1128</v>
      </c>
      <c r="G40" s="27" t="s">
        <v>1691</v>
      </c>
      <c r="H40" s="27" t="s">
        <v>1635</v>
      </c>
      <c r="I40" s="27">
        <v>0</v>
      </c>
      <c r="J40" s="27" t="s">
        <v>1635</v>
      </c>
      <c r="K40" s="27">
        <v>57</v>
      </c>
      <c r="L40" s="27" t="s">
        <v>1635</v>
      </c>
      <c r="M40" s="27" t="s">
        <v>1635</v>
      </c>
      <c r="N40" s="27">
        <v>0</v>
      </c>
      <c r="O40" s="27" t="s">
        <v>1635</v>
      </c>
      <c r="P40" s="27">
        <v>0</v>
      </c>
      <c r="Q40" s="27" t="s">
        <v>1635</v>
      </c>
      <c r="R40" s="27" t="s">
        <v>1635</v>
      </c>
      <c r="S40" s="27">
        <v>0</v>
      </c>
      <c r="T40" s="27" t="s">
        <v>1635</v>
      </c>
      <c r="U40" s="27">
        <v>0</v>
      </c>
      <c r="V40" s="27" t="s">
        <v>1638</v>
      </c>
      <c r="W40" s="27" t="s">
        <v>1635</v>
      </c>
      <c r="X40" s="27">
        <v>0</v>
      </c>
      <c r="Y40" s="27" t="s">
        <v>1636</v>
      </c>
      <c r="Z40" s="27">
        <v>180</v>
      </c>
      <c r="AA40" s="27" t="s">
        <v>1635</v>
      </c>
      <c r="AB40" s="27" t="s">
        <v>1635</v>
      </c>
      <c r="AC40" s="27">
        <v>0</v>
      </c>
      <c r="AD40" s="27" t="s">
        <v>1635</v>
      </c>
      <c r="AE40" s="27">
        <v>0</v>
      </c>
      <c r="AF40" s="27" t="s">
        <v>1722</v>
      </c>
      <c r="AG40" s="28">
        <v>16</v>
      </c>
      <c r="AH40" s="27" t="s">
        <v>1636</v>
      </c>
      <c r="AI40" s="28">
        <v>1</v>
      </c>
      <c r="AJ40" s="28">
        <v>0</v>
      </c>
      <c r="AK40" s="28" t="s">
        <v>1638</v>
      </c>
      <c r="AL40" s="28">
        <v>1365</v>
      </c>
      <c r="AM40" s="28">
        <v>85.3125</v>
      </c>
      <c r="AN40" s="28">
        <v>6.25E-2</v>
      </c>
      <c r="AO40" s="28">
        <v>1365</v>
      </c>
    </row>
    <row r="41" spans="1:41" x14ac:dyDescent="0.2">
      <c r="A41" s="25" t="s">
        <v>956</v>
      </c>
      <c r="B41" s="27" t="s">
        <v>1758</v>
      </c>
      <c r="C41" s="27" t="s">
        <v>1691</v>
      </c>
      <c r="D41" s="27">
        <v>0</v>
      </c>
      <c r="E41" s="27" t="s">
        <v>1635</v>
      </c>
      <c r="F41" s="27">
        <v>103</v>
      </c>
      <c r="G41" s="27" t="s">
        <v>1635</v>
      </c>
      <c r="H41" s="27" t="s">
        <v>1635</v>
      </c>
      <c r="I41" s="27">
        <v>0</v>
      </c>
      <c r="J41" s="27" t="s">
        <v>1635</v>
      </c>
      <c r="K41" s="27">
        <v>0</v>
      </c>
      <c r="L41" s="27" t="s">
        <v>1636</v>
      </c>
      <c r="M41" s="27" t="s">
        <v>1635</v>
      </c>
      <c r="N41" s="27">
        <v>0</v>
      </c>
      <c r="O41" s="27" t="s">
        <v>1635</v>
      </c>
      <c r="P41" s="27">
        <v>90</v>
      </c>
      <c r="Q41" s="27" t="s">
        <v>1635</v>
      </c>
      <c r="R41" s="27" t="s">
        <v>1635</v>
      </c>
      <c r="S41" s="27">
        <v>0</v>
      </c>
      <c r="T41" s="27" t="s">
        <v>1635</v>
      </c>
      <c r="U41" s="27">
        <v>0</v>
      </c>
      <c r="V41" s="27" t="s">
        <v>1635</v>
      </c>
      <c r="W41" s="27" t="s">
        <v>1635</v>
      </c>
      <c r="X41" s="27">
        <v>0</v>
      </c>
      <c r="Y41" s="27" t="s">
        <v>1635</v>
      </c>
      <c r="Z41" s="27">
        <v>0</v>
      </c>
      <c r="AA41" s="27" t="s">
        <v>1635</v>
      </c>
      <c r="AB41" s="27" t="s">
        <v>1635</v>
      </c>
      <c r="AC41" s="27">
        <v>0</v>
      </c>
      <c r="AD41" s="27" t="s">
        <v>1635</v>
      </c>
      <c r="AE41" s="27">
        <v>0</v>
      </c>
      <c r="AF41" s="27" t="s">
        <v>1813</v>
      </c>
      <c r="AG41" s="28">
        <v>6</v>
      </c>
      <c r="AH41" s="27" t="s">
        <v>1691</v>
      </c>
      <c r="AI41" s="28">
        <v>1</v>
      </c>
      <c r="AJ41" s="28">
        <v>0</v>
      </c>
      <c r="AK41" s="28" t="s">
        <v>1635</v>
      </c>
      <c r="AL41" s="28">
        <v>193</v>
      </c>
      <c r="AM41" s="28">
        <v>32.166666666666664</v>
      </c>
      <c r="AN41" s="28">
        <v>0.16666666666666666</v>
      </c>
      <c r="AO41" s="28">
        <v>193</v>
      </c>
    </row>
    <row r="42" spans="1:41" x14ac:dyDescent="0.2">
      <c r="A42" s="25" t="s">
        <v>1014</v>
      </c>
      <c r="B42" s="27" t="s">
        <v>1686</v>
      </c>
      <c r="C42" s="27" t="s">
        <v>1636</v>
      </c>
      <c r="D42" s="27">
        <v>0</v>
      </c>
      <c r="E42" s="27" t="s">
        <v>1691</v>
      </c>
      <c r="F42" s="27">
        <v>325</v>
      </c>
      <c r="G42" s="27" t="s">
        <v>1635</v>
      </c>
      <c r="H42" s="27" t="s">
        <v>1635</v>
      </c>
      <c r="I42" s="27">
        <v>0</v>
      </c>
      <c r="J42" s="27" t="s">
        <v>1635</v>
      </c>
      <c r="K42" s="27">
        <v>0</v>
      </c>
      <c r="L42" s="27" t="s">
        <v>1638</v>
      </c>
      <c r="M42" s="27" t="s">
        <v>1635</v>
      </c>
      <c r="N42" s="27">
        <v>0</v>
      </c>
      <c r="O42" s="27" t="s">
        <v>1635</v>
      </c>
      <c r="P42" s="27">
        <v>180</v>
      </c>
      <c r="Q42" s="27" t="s">
        <v>1635</v>
      </c>
      <c r="R42" s="27" t="s">
        <v>1635</v>
      </c>
      <c r="S42" s="27">
        <v>0</v>
      </c>
      <c r="T42" s="27" t="s">
        <v>1635</v>
      </c>
      <c r="U42" s="27">
        <v>0</v>
      </c>
      <c r="V42" s="27" t="s">
        <v>1635</v>
      </c>
      <c r="W42" s="27" t="s">
        <v>1635</v>
      </c>
      <c r="X42" s="27">
        <v>0</v>
      </c>
      <c r="Y42" s="27" t="s">
        <v>1635</v>
      </c>
      <c r="Z42" s="27">
        <v>0</v>
      </c>
      <c r="AA42" s="27" t="s">
        <v>1636</v>
      </c>
      <c r="AB42" s="27" t="s">
        <v>1635</v>
      </c>
      <c r="AC42" s="27">
        <v>0</v>
      </c>
      <c r="AD42" s="27" t="s">
        <v>1635</v>
      </c>
      <c r="AE42" s="27">
        <v>90</v>
      </c>
      <c r="AF42" s="27" t="s">
        <v>1711</v>
      </c>
      <c r="AG42" s="28">
        <v>9</v>
      </c>
      <c r="AH42" s="27" t="s">
        <v>1636</v>
      </c>
      <c r="AI42" s="28">
        <v>1</v>
      </c>
      <c r="AJ42" s="28">
        <v>0</v>
      </c>
      <c r="AK42" s="28" t="s">
        <v>1691</v>
      </c>
      <c r="AL42" s="28">
        <v>595</v>
      </c>
      <c r="AM42" s="28">
        <v>66.111111111111114</v>
      </c>
      <c r="AN42" s="28">
        <v>0.1111111111111111</v>
      </c>
      <c r="AO42" s="28">
        <v>595</v>
      </c>
    </row>
    <row r="43" spans="1:41" x14ac:dyDescent="0.2">
      <c r="A43" s="25" t="s">
        <v>953</v>
      </c>
      <c r="B43" s="27" t="s">
        <v>1634</v>
      </c>
      <c r="C43" s="27" t="s">
        <v>1635</v>
      </c>
      <c r="D43" s="27">
        <v>0</v>
      </c>
      <c r="E43" s="27" t="s">
        <v>1635</v>
      </c>
      <c r="F43" s="27">
        <v>154</v>
      </c>
      <c r="G43" s="27" t="s">
        <v>1635</v>
      </c>
      <c r="H43" s="27" t="s">
        <v>1635</v>
      </c>
      <c r="I43" s="27">
        <v>0</v>
      </c>
      <c r="J43" s="27" t="s">
        <v>1635</v>
      </c>
      <c r="K43" s="27">
        <v>0</v>
      </c>
      <c r="L43" s="27" t="s">
        <v>1636</v>
      </c>
      <c r="M43" s="27" t="s">
        <v>1635</v>
      </c>
      <c r="N43" s="27">
        <v>0</v>
      </c>
      <c r="O43" s="27" t="s">
        <v>1635</v>
      </c>
      <c r="P43" s="27">
        <v>90</v>
      </c>
      <c r="Q43" s="27" t="s">
        <v>1635</v>
      </c>
      <c r="R43" s="27" t="s">
        <v>1635</v>
      </c>
      <c r="S43" s="27">
        <v>0</v>
      </c>
      <c r="T43" s="27" t="s">
        <v>1635</v>
      </c>
      <c r="U43" s="27">
        <v>0</v>
      </c>
      <c r="V43" s="27" t="s">
        <v>1635</v>
      </c>
      <c r="W43" s="27" t="s">
        <v>1635</v>
      </c>
      <c r="X43" s="27">
        <v>0</v>
      </c>
      <c r="Y43" s="27" t="s">
        <v>1635</v>
      </c>
      <c r="Z43" s="27">
        <v>0</v>
      </c>
      <c r="AA43" s="27" t="s">
        <v>1635</v>
      </c>
      <c r="AB43" s="27" t="s">
        <v>1635</v>
      </c>
      <c r="AC43" s="27">
        <v>0</v>
      </c>
      <c r="AD43" s="27" t="s">
        <v>1635</v>
      </c>
      <c r="AE43" s="27">
        <v>0</v>
      </c>
      <c r="AF43" s="27" t="s">
        <v>1688</v>
      </c>
      <c r="AG43" s="28">
        <v>4</v>
      </c>
      <c r="AH43" s="27" t="s">
        <v>1635</v>
      </c>
      <c r="AI43" s="28">
        <v>0</v>
      </c>
      <c r="AJ43" s="28">
        <v>0</v>
      </c>
      <c r="AK43" s="28" t="s">
        <v>1635</v>
      </c>
      <c r="AL43" s="28">
        <v>244</v>
      </c>
      <c r="AM43" s="28">
        <v>61</v>
      </c>
      <c r="AN43" s="28">
        <v>0</v>
      </c>
      <c r="AO43" s="28">
        <v>0</v>
      </c>
    </row>
    <row r="44" spans="1:41" x14ac:dyDescent="0.2">
      <c r="A44" s="25" t="s">
        <v>579</v>
      </c>
      <c r="B44" s="27" t="s">
        <v>1834</v>
      </c>
      <c r="C44" s="27" t="s">
        <v>1684</v>
      </c>
      <c r="D44" s="27">
        <v>0</v>
      </c>
      <c r="E44" s="27" t="s">
        <v>1735</v>
      </c>
      <c r="F44" s="27">
        <v>3660</v>
      </c>
      <c r="G44" s="27" t="s">
        <v>1691</v>
      </c>
      <c r="H44" s="27" t="s">
        <v>1635</v>
      </c>
      <c r="I44" s="27">
        <v>0</v>
      </c>
      <c r="J44" s="27" t="s">
        <v>1636</v>
      </c>
      <c r="K44" s="27">
        <v>51</v>
      </c>
      <c r="L44" s="27" t="s">
        <v>1654</v>
      </c>
      <c r="M44" s="27" t="s">
        <v>1638</v>
      </c>
      <c r="N44" s="27">
        <v>0</v>
      </c>
      <c r="O44" s="27" t="s">
        <v>1636</v>
      </c>
      <c r="P44" s="27">
        <v>414</v>
      </c>
      <c r="Q44" s="27" t="s">
        <v>1638</v>
      </c>
      <c r="R44" s="27" t="s">
        <v>1635</v>
      </c>
      <c r="S44" s="27">
        <v>0</v>
      </c>
      <c r="T44" s="27" t="s">
        <v>1635</v>
      </c>
      <c r="U44" s="27">
        <v>180</v>
      </c>
      <c r="V44" s="27" t="s">
        <v>1638</v>
      </c>
      <c r="W44" s="27" t="s">
        <v>1635</v>
      </c>
      <c r="X44" s="27">
        <v>0</v>
      </c>
      <c r="Y44" s="27" t="s">
        <v>1635</v>
      </c>
      <c r="Z44" s="27">
        <v>180</v>
      </c>
      <c r="AA44" s="27" t="s">
        <v>1638</v>
      </c>
      <c r="AB44" s="27" t="s">
        <v>1635</v>
      </c>
      <c r="AC44" s="27">
        <v>0</v>
      </c>
      <c r="AD44" s="27" t="s">
        <v>1635</v>
      </c>
      <c r="AE44" s="27">
        <v>180</v>
      </c>
      <c r="AF44" s="27" t="s">
        <v>1835</v>
      </c>
      <c r="AG44" s="28">
        <v>53</v>
      </c>
      <c r="AH44" s="27" t="s">
        <v>1735</v>
      </c>
      <c r="AI44" s="28">
        <v>9</v>
      </c>
      <c r="AJ44" s="28">
        <v>0</v>
      </c>
      <c r="AK44" s="28" t="s">
        <v>1821</v>
      </c>
      <c r="AL44" s="28">
        <v>4665</v>
      </c>
      <c r="AM44" s="28">
        <v>88.018867924528308</v>
      </c>
      <c r="AN44" s="28">
        <v>0.16981132075471697</v>
      </c>
      <c r="AO44" s="28">
        <v>518.33333333333337</v>
      </c>
    </row>
    <row r="45" spans="1:41" x14ac:dyDescent="0.2">
      <c r="A45" s="26" t="s">
        <v>179</v>
      </c>
      <c r="AI45" s="28">
        <v>0</v>
      </c>
    </row>
    <row r="46" spans="1:41" x14ac:dyDescent="0.2">
      <c r="A46" s="33" t="s">
        <v>951</v>
      </c>
      <c r="AG46" s="68">
        <v>780</v>
      </c>
      <c r="AI46" s="68">
        <v>127</v>
      </c>
      <c r="AJ46" s="68">
        <v>15</v>
      </c>
      <c r="AL46" s="68">
        <v>56698</v>
      </c>
      <c r="AM46" s="68">
        <v>65.348981037660124</v>
      </c>
    </row>
    <row r="47" spans="1:41" x14ac:dyDescent="0.2">
      <c r="AE47" s="4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A68"/>
  <sheetViews>
    <sheetView workbookViewId="0">
      <pane xSplit="7" ySplit="1" topLeftCell="H23" activePane="bottomRight" state="frozenSplit"/>
      <selection pane="topRight"/>
      <selection pane="bottomLeft"/>
      <selection pane="bottomRight" activeCell="H29" sqref="H29"/>
    </sheetView>
  </sheetViews>
  <sheetFormatPr defaultColWidth="9.140625" defaultRowHeight="11.25" x14ac:dyDescent="0.2"/>
  <cols>
    <col min="1" max="1" width="18.5703125" style="4" bestFit="1" customWidth="1"/>
    <col min="2" max="2" width="8.5703125" style="4" customWidth="1"/>
    <col min="3" max="3" width="5.5703125" style="4" customWidth="1"/>
    <col min="4" max="4" width="5.5703125" style="4" bestFit="1" customWidth="1"/>
    <col min="5" max="5" width="5.140625" style="6" bestFit="1" customWidth="1"/>
    <col min="6" max="6" width="3" style="6" customWidth="1"/>
    <col min="7" max="7" width="4.140625" style="18" customWidth="1"/>
    <col min="8" max="8" width="10.5703125" style="4" bestFit="1" customWidth="1"/>
    <col min="9" max="9" width="22.7109375" style="4" bestFit="1" customWidth="1"/>
    <col min="10" max="10" width="20.5703125" style="4" bestFit="1" customWidth="1"/>
    <col min="11" max="12" width="22.140625" style="4" bestFit="1" customWidth="1"/>
    <col min="13" max="13" width="19.42578125" style="4" bestFit="1" customWidth="1"/>
    <col min="14" max="14" width="20.28515625" style="4" bestFit="1" customWidth="1"/>
    <col min="15" max="16" width="24.5703125" style="4" bestFit="1" customWidth="1"/>
    <col min="17" max="17" width="20.7109375" style="4" bestFit="1" customWidth="1"/>
    <col min="18" max="18" width="23.140625" style="4" bestFit="1" customWidth="1"/>
    <col min="19" max="19" width="23.28515625" style="4" bestFit="1" customWidth="1"/>
    <col min="20" max="20" width="2.7109375" style="4" bestFit="1" customWidth="1"/>
    <col min="21" max="21" width="21.42578125" style="19" bestFit="1" customWidth="1"/>
    <col min="22" max="22" width="20.85546875" style="4" bestFit="1" customWidth="1"/>
    <col min="23" max="23" width="22.7109375" style="4" customWidth="1"/>
    <col min="24" max="24" width="21.42578125" style="4" bestFit="1" customWidth="1"/>
    <col min="25" max="25" width="15.7109375" style="4" bestFit="1" customWidth="1"/>
    <col min="26" max="26" width="7.85546875" style="4" bestFit="1" customWidth="1"/>
    <col min="27" max="27" width="8.5703125" style="4" bestFit="1" customWidth="1"/>
    <col min="28" max="16384" width="9.140625" style="4"/>
  </cols>
  <sheetData>
    <row r="1" spans="1:27" s="1" customFormat="1" x14ac:dyDescent="0.2">
      <c r="A1" s="1" t="s">
        <v>2227</v>
      </c>
      <c r="B1" s="1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>
        <v>17</v>
      </c>
      <c r="Y1" s="1">
        <v>18</v>
      </c>
      <c r="Z1" s="1">
        <v>19</v>
      </c>
      <c r="AA1" s="1" t="s">
        <v>2233</v>
      </c>
    </row>
    <row r="2" spans="1:27" x14ac:dyDescent="0.2">
      <c r="A2" s="19" t="s">
        <v>1432</v>
      </c>
      <c r="B2" s="50">
        <v>39676</v>
      </c>
      <c r="C2" s="19" t="s">
        <v>1433</v>
      </c>
      <c r="D2" s="19" t="s">
        <v>1434</v>
      </c>
      <c r="E2" s="19" t="s">
        <v>2432</v>
      </c>
      <c r="F2" s="35" t="s">
        <v>2238</v>
      </c>
      <c r="G2" s="18">
        <v>2344</v>
      </c>
      <c r="H2" s="19" t="s">
        <v>182</v>
      </c>
      <c r="I2" s="19" t="s">
        <v>526</v>
      </c>
      <c r="J2" s="19" t="s">
        <v>1030</v>
      </c>
      <c r="K2" s="19" t="s">
        <v>1435</v>
      </c>
      <c r="L2" s="40" t="s">
        <v>2258</v>
      </c>
      <c r="M2" s="19" t="s">
        <v>1436</v>
      </c>
      <c r="N2" s="40" t="s">
        <v>1437</v>
      </c>
      <c r="O2" s="19" t="s">
        <v>2286</v>
      </c>
      <c r="P2" s="19" t="s">
        <v>1438</v>
      </c>
      <c r="Q2" s="19" t="s">
        <v>1439</v>
      </c>
      <c r="R2" s="19" t="s">
        <v>2116</v>
      </c>
      <c r="S2" s="19" t="s">
        <v>1441</v>
      </c>
      <c r="T2" s="19"/>
      <c r="U2" s="19" t="s">
        <v>1442</v>
      </c>
      <c r="V2" s="19" t="s">
        <v>1443</v>
      </c>
      <c r="W2" s="19" t="s">
        <v>619</v>
      </c>
      <c r="X2" s="19" t="s">
        <v>1430</v>
      </c>
    </row>
    <row r="3" spans="1:27" s="8" customFormat="1" x14ac:dyDescent="0.2">
      <c r="A3" s="19" t="s">
        <v>1444</v>
      </c>
      <c r="B3" s="50">
        <v>39679</v>
      </c>
      <c r="C3" s="19" t="s">
        <v>1433</v>
      </c>
      <c r="D3" s="19" t="s">
        <v>1445</v>
      </c>
      <c r="E3" s="19" t="s">
        <v>2402</v>
      </c>
      <c r="F3" s="35" t="s">
        <v>2256</v>
      </c>
      <c r="G3" s="18">
        <v>569</v>
      </c>
      <c r="H3" s="19" t="s">
        <v>182</v>
      </c>
      <c r="I3" s="19" t="s">
        <v>526</v>
      </c>
      <c r="J3" s="19" t="s">
        <v>1030</v>
      </c>
      <c r="K3" s="19" t="s">
        <v>1446</v>
      </c>
      <c r="L3" s="19" t="s">
        <v>2258</v>
      </c>
      <c r="M3" s="7" t="s">
        <v>1014</v>
      </c>
      <c r="N3" s="19" t="s">
        <v>1447</v>
      </c>
      <c r="O3" s="7" t="s">
        <v>2286</v>
      </c>
      <c r="P3" s="19" t="s">
        <v>1451</v>
      </c>
      <c r="Q3" s="7" t="s">
        <v>1452</v>
      </c>
      <c r="R3" s="19" t="s">
        <v>2116</v>
      </c>
      <c r="S3" s="7" t="s">
        <v>1453</v>
      </c>
      <c r="T3" s="4"/>
      <c r="U3" s="19" t="s">
        <v>1374</v>
      </c>
      <c r="V3" s="7" t="s">
        <v>1454</v>
      </c>
      <c r="W3" s="4" t="s">
        <v>1455</v>
      </c>
      <c r="X3" s="4" t="s">
        <v>1430</v>
      </c>
      <c r="AA3" s="4"/>
    </row>
    <row r="4" spans="1:27" s="8" customFormat="1" x14ac:dyDescent="0.2">
      <c r="A4" s="19" t="s">
        <v>1456</v>
      </c>
      <c r="B4" s="50">
        <v>39683</v>
      </c>
      <c r="C4" s="19" t="s">
        <v>1433</v>
      </c>
      <c r="D4" s="19" t="s">
        <v>1445</v>
      </c>
      <c r="E4" s="19" t="s">
        <v>2770</v>
      </c>
      <c r="F4" s="35" t="s">
        <v>2283</v>
      </c>
      <c r="G4" s="18">
        <v>2090</v>
      </c>
      <c r="H4" s="19" t="s">
        <v>182</v>
      </c>
      <c r="I4" s="19" t="s">
        <v>526</v>
      </c>
      <c r="J4" s="19" t="s">
        <v>1030</v>
      </c>
      <c r="K4" s="19" t="s">
        <v>1457</v>
      </c>
      <c r="L4" s="19" t="s">
        <v>2258</v>
      </c>
      <c r="M4" s="19" t="s">
        <v>1014</v>
      </c>
      <c r="N4" s="19" t="s">
        <v>1458</v>
      </c>
      <c r="O4" s="19" t="s">
        <v>2286</v>
      </c>
      <c r="P4" s="19" t="s">
        <v>1459</v>
      </c>
      <c r="Q4" s="19" t="s">
        <v>853</v>
      </c>
      <c r="R4" s="19" t="s">
        <v>2116</v>
      </c>
      <c r="S4" s="40" t="s">
        <v>1460</v>
      </c>
      <c r="T4" s="4"/>
      <c r="U4" s="19" t="s">
        <v>1461</v>
      </c>
      <c r="V4" s="19" t="s">
        <v>1462</v>
      </c>
      <c r="W4" s="19" t="s">
        <v>1374</v>
      </c>
      <c r="X4" s="19" t="s">
        <v>1439</v>
      </c>
      <c r="AA4" s="4"/>
    </row>
    <row r="5" spans="1:27" x14ac:dyDescent="0.2">
      <c r="A5" s="19" t="s">
        <v>1463</v>
      </c>
      <c r="B5" s="50">
        <v>39685</v>
      </c>
      <c r="C5" s="19" t="s">
        <v>1433</v>
      </c>
      <c r="D5" s="19" t="s">
        <v>1434</v>
      </c>
      <c r="E5" s="19" t="s">
        <v>2522</v>
      </c>
      <c r="F5" s="35" t="s">
        <v>2411</v>
      </c>
      <c r="G5" s="18">
        <v>2825</v>
      </c>
      <c r="H5" s="19" t="s">
        <v>182</v>
      </c>
      <c r="I5" s="19" t="s">
        <v>526</v>
      </c>
      <c r="J5" s="19" t="s">
        <v>1030</v>
      </c>
      <c r="K5" s="19" t="s">
        <v>1464</v>
      </c>
      <c r="L5" s="7" t="s">
        <v>2258</v>
      </c>
      <c r="M5" s="19" t="s">
        <v>1014</v>
      </c>
      <c r="N5" s="19" t="s">
        <v>1439</v>
      </c>
      <c r="O5" s="19" t="s">
        <v>2286</v>
      </c>
      <c r="P5" s="19" t="s">
        <v>1465</v>
      </c>
      <c r="Q5" s="19" t="s">
        <v>1466</v>
      </c>
      <c r="R5" s="19" t="s">
        <v>308</v>
      </c>
      <c r="S5" s="19" t="s">
        <v>1467</v>
      </c>
      <c r="U5" s="19" t="s">
        <v>1430</v>
      </c>
      <c r="V5" s="4" t="s">
        <v>1468</v>
      </c>
      <c r="W5" s="19" t="s">
        <v>1469</v>
      </c>
      <c r="X5" s="19" t="s">
        <v>1374</v>
      </c>
    </row>
    <row r="6" spans="1:27" x14ac:dyDescent="0.2">
      <c r="A6" s="19" t="s">
        <v>1470</v>
      </c>
      <c r="B6" s="50">
        <v>39690</v>
      </c>
      <c r="C6" s="19" t="s">
        <v>1433</v>
      </c>
      <c r="D6" s="19" t="s">
        <v>1434</v>
      </c>
      <c r="E6" s="19" t="s">
        <v>358</v>
      </c>
      <c r="F6" s="35" t="s">
        <v>2370</v>
      </c>
      <c r="G6" s="18">
        <v>2071</v>
      </c>
      <c r="H6" s="19" t="s">
        <v>182</v>
      </c>
      <c r="I6" s="19" t="s">
        <v>1471</v>
      </c>
      <c r="J6" s="19" t="s">
        <v>1030</v>
      </c>
      <c r="K6" s="19" t="s">
        <v>953</v>
      </c>
      <c r="L6" s="19" t="s">
        <v>2258</v>
      </c>
      <c r="M6" s="19" t="s">
        <v>1014</v>
      </c>
      <c r="N6" s="19" t="s">
        <v>962</v>
      </c>
      <c r="O6" s="19" t="s">
        <v>2286</v>
      </c>
      <c r="P6" s="19" t="s">
        <v>1472</v>
      </c>
      <c r="Q6" s="7" t="s">
        <v>1473</v>
      </c>
      <c r="R6" s="4" t="s">
        <v>853</v>
      </c>
      <c r="S6" s="4" t="s">
        <v>1474</v>
      </c>
      <c r="U6" s="4" t="s">
        <v>878</v>
      </c>
      <c r="V6" s="4" t="s">
        <v>309</v>
      </c>
      <c r="W6" s="4" t="s">
        <v>1475</v>
      </c>
      <c r="X6" s="4" t="s">
        <v>1476</v>
      </c>
    </row>
    <row r="7" spans="1:27" s="8" customFormat="1" x14ac:dyDescent="0.2">
      <c r="A7" s="19" t="s">
        <v>901</v>
      </c>
      <c r="B7" s="50">
        <v>39692</v>
      </c>
      <c r="C7" s="19" t="s">
        <v>1433</v>
      </c>
      <c r="D7" s="19" t="s">
        <v>1445</v>
      </c>
      <c r="E7" s="19" t="s">
        <v>1006</v>
      </c>
      <c r="F7" s="35" t="s">
        <v>2333</v>
      </c>
      <c r="G7" s="18">
        <v>1077</v>
      </c>
      <c r="H7" s="19" t="s">
        <v>182</v>
      </c>
      <c r="I7" s="19" t="s">
        <v>1477</v>
      </c>
      <c r="J7" s="7" t="s">
        <v>1030</v>
      </c>
      <c r="K7" s="19" t="s">
        <v>953</v>
      </c>
      <c r="L7" s="7" t="s">
        <v>2258</v>
      </c>
      <c r="M7" s="19" t="s">
        <v>1478</v>
      </c>
      <c r="N7" s="19" t="s">
        <v>1479</v>
      </c>
      <c r="O7" s="19" t="s">
        <v>1480</v>
      </c>
      <c r="P7" s="19" t="s">
        <v>1465</v>
      </c>
      <c r="Q7" s="19" t="s">
        <v>579</v>
      </c>
      <c r="R7" s="51" t="s">
        <v>1481</v>
      </c>
      <c r="S7" s="19" t="s">
        <v>1482</v>
      </c>
      <c r="T7" s="4"/>
      <c r="U7" s="19" t="s">
        <v>1483</v>
      </c>
      <c r="V7" s="19" t="s">
        <v>310</v>
      </c>
      <c r="W7" s="19" t="s">
        <v>1374</v>
      </c>
      <c r="X7" s="19" t="s">
        <v>1047</v>
      </c>
      <c r="AA7" s="4"/>
    </row>
    <row r="8" spans="1:27" x14ac:dyDescent="0.2">
      <c r="A8" s="19" t="s">
        <v>1484</v>
      </c>
      <c r="B8" s="50">
        <v>39700</v>
      </c>
      <c r="C8" s="19" t="s">
        <v>1433</v>
      </c>
      <c r="D8" s="19" t="s">
        <v>1445</v>
      </c>
      <c r="E8" s="19" t="s">
        <v>801</v>
      </c>
      <c r="F8" s="35" t="s">
        <v>2333</v>
      </c>
      <c r="G8" s="18">
        <v>704</v>
      </c>
      <c r="H8" s="19" t="s">
        <v>182</v>
      </c>
      <c r="I8" s="19" t="s">
        <v>1485</v>
      </c>
      <c r="J8" s="19" t="s">
        <v>1486</v>
      </c>
      <c r="K8" s="19" t="s">
        <v>953</v>
      </c>
      <c r="L8" s="19" t="s">
        <v>2258</v>
      </c>
      <c r="M8" s="19" t="s">
        <v>1478</v>
      </c>
      <c r="N8" s="7" t="s">
        <v>878</v>
      </c>
      <c r="O8" s="19" t="s">
        <v>2286</v>
      </c>
      <c r="P8" s="19" t="s">
        <v>1487</v>
      </c>
      <c r="Q8" s="19" t="s">
        <v>579</v>
      </c>
      <c r="R8" s="19" t="s">
        <v>1488</v>
      </c>
      <c r="S8" s="19" t="s">
        <v>1489</v>
      </c>
      <c r="U8" s="19" t="s">
        <v>1490</v>
      </c>
      <c r="V8" s="19" t="s">
        <v>1047</v>
      </c>
      <c r="W8" s="19" t="s">
        <v>311</v>
      </c>
      <c r="X8" s="19" t="s">
        <v>1476</v>
      </c>
    </row>
    <row r="9" spans="1:27" x14ac:dyDescent="0.2">
      <c r="A9" s="19" t="s">
        <v>1075</v>
      </c>
      <c r="B9" s="50">
        <v>39704</v>
      </c>
      <c r="C9" s="19" t="s">
        <v>840</v>
      </c>
      <c r="D9" s="19" t="s">
        <v>1445</v>
      </c>
      <c r="E9" s="19" t="s">
        <v>2394</v>
      </c>
      <c r="F9" s="35" t="s">
        <v>2283</v>
      </c>
      <c r="G9" s="18">
        <v>1783</v>
      </c>
      <c r="H9" s="19" t="s">
        <v>182</v>
      </c>
      <c r="I9" s="19" t="s">
        <v>1491</v>
      </c>
      <c r="J9" s="19" t="s">
        <v>1492</v>
      </c>
      <c r="K9" s="19" t="s">
        <v>1493</v>
      </c>
      <c r="L9" s="19" t="s">
        <v>2258</v>
      </c>
      <c r="M9" s="19" t="s">
        <v>1014</v>
      </c>
      <c r="N9" s="19" t="s">
        <v>878</v>
      </c>
      <c r="O9" s="19" t="s">
        <v>2286</v>
      </c>
      <c r="P9" s="19" t="s">
        <v>1465</v>
      </c>
      <c r="Q9" s="19" t="s">
        <v>579</v>
      </c>
      <c r="R9" s="19" t="s">
        <v>1494</v>
      </c>
      <c r="S9" s="19" t="s">
        <v>1502</v>
      </c>
      <c r="U9" s="19" t="s">
        <v>1503</v>
      </c>
      <c r="V9" s="19" t="s">
        <v>312</v>
      </c>
      <c r="W9" s="19" t="s">
        <v>1374</v>
      </c>
      <c r="X9" s="19" t="s">
        <v>1504</v>
      </c>
      <c r="Y9" s="4" t="s">
        <v>1030</v>
      </c>
      <c r="Z9" s="4" t="s">
        <v>1430</v>
      </c>
      <c r="AA9" s="19"/>
    </row>
    <row r="10" spans="1:27" x14ac:dyDescent="0.2">
      <c r="A10" s="19" t="s">
        <v>1075</v>
      </c>
      <c r="B10" s="50">
        <v>39708</v>
      </c>
      <c r="C10" s="19" t="s">
        <v>840</v>
      </c>
      <c r="D10" s="19" t="s">
        <v>1434</v>
      </c>
      <c r="E10" s="19" t="s">
        <v>990</v>
      </c>
      <c r="F10" s="35" t="s">
        <v>2411</v>
      </c>
      <c r="G10" s="18">
        <v>1012</v>
      </c>
      <c r="H10" s="40" t="s">
        <v>182</v>
      </c>
      <c r="I10" s="19" t="s">
        <v>1491</v>
      </c>
      <c r="J10" s="19" t="s">
        <v>1505</v>
      </c>
      <c r="K10" s="40" t="s">
        <v>1476</v>
      </c>
      <c r="L10" s="40" t="s">
        <v>2258</v>
      </c>
      <c r="M10" s="19" t="s">
        <v>1014</v>
      </c>
      <c r="N10" s="19" t="s">
        <v>1506</v>
      </c>
      <c r="O10" s="40" t="s">
        <v>1507</v>
      </c>
      <c r="P10" s="19" t="s">
        <v>1508</v>
      </c>
      <c r="Q10" s="19" t="s">
        <v>579</v>
      </c>
      <c r="R10" s="19" t="s">
        <v>308</v>
      </c>
      <c r="S10" s="19" t="s">
        <v>1509</v>
      </c>
      <c r="U10" s="19" t="s">
        <v>1510</v>
      </c>
      <c r="V10" s="19" t="s">
        <v>1478</v>
      </c>
      <c r="W10" s="19" t="s">
        <v>1374</v>
      </c>
      <c r="X10" s="19" t="s">
        <v>1504</v>
      </c>
      <c r="Y10" s="4" t="s">
        <v>1511</v>
      </c>
      <c r="Z10" s="4" t="s">
        <v>1512</v>
      </c>
      <c r="AA10" s="19"/>
    </row>
    <row r="11" spans="1:27" x14ac:dyDescent="0.2">
      <c r="A11" s="19" t="s">
        <v>1513</v>
      </c>
      <c r="B11" s="50">
        <v>39711</v>
      </c>
      <c r="C11" s="19" t="s">
        <v>1433</v>
      </c>
      <c r="D11" s="19" t="s">
        <v>1434</v>
      </c>
      <c r="E11" s="19" t="s">
        <v>2394</v>
      </c>
      <c r="F11" s="35" t="s">
        <v>2283</v>
      </c>
      <c r="G11" s="18">
        <v>2033</v>
      </c>
      <c r="H11" s="19" t="s">
        <v>182</v>
      </c>
      <c r="I11" s="19" t="s">
        <v>1491</v>
      </c>
      <c r="J11" s="19" t="s">
        <v>1514</v>
      </c>
      <c r="K11" s="7" t="s">
        <v>1515</v>
      </c>
      <c r="L11" s="19" t="s">
        <v>1516</v>
      </c>
      <c r="M11" s="19" t="s">
        <v>1014</v>
      </c>
      <c r="N11" s="19" t="s">
        <v>1439</v>
      </c>
      <c r="O11" s="19" t="s">
        <v>2286</v>
      </c>
      <c r="P11" s="19" t="s">
        <v>1465</v>
      </c>
      <c r="Q11" s="19" t="s">
        <v>579</v>
      </c>
      <c r="R11" s="19" t="s">
        <v>1517</v>
      </c>
      <c r="S11" s="19" t="s">
        <v>1518</v>
      </c>
      <c r="U11" s="19" t="s">
        <v>1519</v>
      </c>
      <c r="V11" s="19" t="s">
        <v>1478</v>
      </c>
      <c r="W11" s="7" t="s">
        <v>1520</v>
      </c>
      <c r="X11" s="19" t="s">
        <v>1512</v>
      </c>
    </row>
    <row r="12" spans="1:27" x14ac:dyDescent="0.2">
      <c r="A12" s="19" t="s">
        <v>1521</v>
      </c>
      <c r="B12" s="50">
        <v>39714</v>
      </c>
      <c r="C12" s="19" t="s">
        <v>1433</v>
      </c>
      <c r="D12" s="19" t="s">
        <v>1445</v>
      </c>
      <c r="E12" s="19" t="s">
        <v>91</v>
      </c>
      <c r="F12" s="35" t="s">
        <v>2307</v>
      </c>
      <c r="G12" s="18">
        <v>544</v>
      </c>
      <c r="H12" s="19" t="s">
        <v>182</v>
      </c>
      <c r="I12" s="40" t="s">
        <v>1491</v>
      </c>
      <c r="J12" s="19" t="s">
        <v>1514</v>
      </c>
      <c r="K12" s="19" t="s">
        <v>853</v>
      </c>
      <c r="L12" s="19" t="s">
        <v>1522</v>
      </c>
      <c r="M12" s="19" t="s">
        <v>1014</v>
      </c>
      <c r="N12" s="19" t="s">
        <v>1523</v>
      </c>
      <c r="O12" s="19" t="s">
        <v>2286</v>
      </c>
      <c r="P12" s="19" t="s">
        <v>1524</v>
      </c>
      <c r="Q12" s="19" t="s">
        <v>579</v>
      </c>
      <c r="R12" s="19" t="s">
        <v>1525</v>
      </c>
      <c r="S12" s="19" t="s">
        <v>1526</v>
      </c>
      <c r="U12" s="19" t="s">
        <v>1430</v>
      </c>
      <c r="V12" s="19" t="s">
        <v>1527</v>
      </c>
      <c r="W12" s="19" t="s">
        <v>1504</v>
      </c>
      <c r="X12" s="19" t="s">
        <v>1528</v>
      </c>
    </row>
    <row r="13" spans="1:27" x14ac:dyDescent="0.2">
      <c r="A13" s="19" t="s">
        <v>1529</v>
      </c>
      <c r="B13" s="50">
        <v>39725</v>
      </c>
      <c r="C13" s="19" t="s">
        <v>1433</v>
      </c>
      <c r="D13" s="19" t="s">
        <v>1434</v>
      </c>
      <c r="E13" s="19" t="s">
        <v>802</v>
      </c>
      <c r="F13" s="35" t="s">
        <v>525</v>
      </c>
      <c r="G13" s="18">
        <v>2201</v>
      </c>
      <c r="H13" s="19" t="s">
        <v>182</v>
      </c>
      <c r="I13" s="19" t="s">
        <v>1491</v>
      </c>
      <c r="J13" s="19" t="s">
        <v>1514</v>
      </c>
      <c r="K13" s="19" t="s">
        <v>1530</v>
      </c>
      <c r="L13" s="19" t="s">
        <v>1531</v>
      </c>
      <c r="M13" s="19" t="s">
        <v>1014</v>
      </c>
      <c r="N13" s="19" t="s">
        <v>878</v>
      </c>
      <c r="O13" s="7" t="s">
        <v>1532</v>
      </c>
      <c r="P13" s="19" t="s">
        <v>1533</v>
      </c>
      <c r="Q13" s="19" t="s">
        <v>1534</v>
      </c>
      <c r="R13" s="19" t="s">
        <v>1535</v>
      </c>
      <c r="S13" s="19" t="s">
        <v>313</v>
      </c>
      <c r="U13" s="19" t="s">
        <v>1536</v>
      </c>
      <c r="V13" s="19" t="s">
        <v>1537</v>
      </c>
      <c r="W13" s="19" t="s">
        <v>1504</v>
      </c>
      <c r="X13" s="19" t="s">
        <v>1374</v>
      </c>
    </row>
    <row r="14" spans="1:27" x14ac:dyDescent="0.2">
      <c r="A14" s="19" t="s">
        <v>1538</v>
      </c>
      <c r="B14" s="50">
        <v>39736</v>
      </c>
      <c r="C14" s="19" t="s">
        <v>1433</v>
      </c>
      <c r="D14" s="19" t="s">
        <v>1434</v>
      </c>
      <c r="E14" s="19" t="s">
        <v>803</v>
      </c>
      <c r="F14" s="35" t="s">
        <v>2370</v>
      </c>
      <c r="G14" s="18">
        <v>1801</v>
      </c>
      <c r="H14" s="19" t="s">
        <v>182</v>
      </c>
      <c r="I14" s="19" t="s">
        <v>1491</v>
      </c>
      <c r="J14" s="13" t="s">
        <v>1539</v>
      </c>
      <c r="K14" s="19" t="s">
        <v>1540</v>
      </c>
      <c r="L14" s="19" t="s">
        <v>2258</v>
      </c>
      <c r="M14" s="19" t="s">
        <v>1541</v>
      </c>
      <c r="N14" s="19" t="s">
        <v>878</v>
      </c>
      <c r="O14" s="40" t="s">
        <v>1542</v>
      </c>
      <c r="P14" s="19" t="s">
        <v>1465</v>
      </c>
      <c r="Q14" s="19" t="s">
        <v>579</v>
      </c>
      <c r="R14" s="40" t="s">
        <v>1543</v>
      </c>
      <c r="S14" s="19" t="s">
        <v>314</v>
      </c>
      <c r="U14" s="19" t="s">
        <v>2243</v>
      </c>
      <c r="V14" s="19" t="s">
        <v>1476</v>
      </c>
      <c r="W14" s="19" t="s">
        <v>1544</v>
      </c>
      <c r="X14" s="19" t="s">
        <v>1545</v>
      </c>
    </row>
    <row r="15" spans="1:27" x14ac:dyDescent="0.2">
      <c r="A15" s="19" t="s">
        <v>1021</v>
      </c>
      <c r="B15" s="50">
        <v>39739</v>
      </c>
      <c r="C15" s="19" t="s">
        <v>902</v>
      </c>
      <c r="D15" s="19" t="s">
        <v>1434</v>
      </c>
      <c r="E15" s="19" t="s">
        <v>2344</v>
      </c>
      <c r="F15" s="35" t="s">
        <v>2283</v>
      </c>
      <c r="G15" s="18">
        <v>1227</v>
      </c>
      <c r="H15" s="19" t="s">
        <v>182</v>
      </c>
      <c r="I15" s="19" t="s">
        <v>1491</v>
      </c>
      <c r="J15" s="19" t="s">
        <v>1514</v>
      </c>
      <c r="K15" s="19" t="s">
        <v>1547</v>
      </c>
      <c r="L15" s="19" t="s">
        <v>2258</v>
      </c>
      <c r="M15" s="19" t="s">
        <v>1548</v>
      </c>
      <c r="N15" s="19" t="s">
        <v>878</v>
      </c>
      <c r="O15" s="19" t="s">
        <v>2286</v>
      </c>
      <c r="P15" s="19" t="s">
        <v>1465</v>
      </c>
      <c r="Q15" s="7" t="s">
        <v>579</v>
      </c>
      <c r="R15" s="19" t="s">
        <v>1549</v>
      </c>
      <c r="S15" s="19" t="s">
        <v>315</v>
      </c>
      <c r="U15" s="19" t="s">
        <v>1550</v>
      </c>
      <c r="V15" s="19" t="s">
        <v>2243</v>
      </c>
      <c r="W15" s="19" t="s">
        <v>1504</v>
      </c>
      <c r="X15" s="19" t="s">
        <v>1374</v>
      </c>
    </row>
    <row r="16" spans="1:27" x14ac:dyDescent="0.2">
      <c r="A16" s="19" t="s">
        <v>1551</v>
      </c>
      <c r="B16" s="50">
        <v>39732</v>
      </c>
      <c r="C16" s="19" t="s">
        <v>1433</v>
      </c>
      <c r="D16" s="19" t="s">
        <v>1445</v>
      </c>
      <c r="E16" s="19" t="s">
        <v>2502</v>
      </c>
      <c r="F16" s="35" t="s">
        <v>2433</v>
      </c>
      <c r="G16" s="18">
        <v>782</v>
      </c>
      <c r="H16" s="19" t="s">
        <v>182</v>
      </c>
      <c r="I16" s="19" t="s">
        <v>1552</v>
      </c>
      <c r="J16" s="19" t="s">
        <v>1553</v>
      </c>
      <c r="K16" s="19" t="s">
        <v>1491</v>
      </c>
      <c r="L16" s="19" t="s">
        <v>2258</v>
      </c>
      <c r="M16" s="19" t="s">
        <v>1014</v>
      </c>
      <c r="N16" s="19" t="s">
        <v>878</v>
      </c>
      <c r="O16" s="19" t="s">
        <v>2286</v>
      </c>
      <c r="P16" s="19" t="s">
        <v>1554</v>
      </c>
      <c r="Q16" s="12" t="s">
        <v>1555</v>
      </c>
      <c r="R16" s="19" t="s">
        <v>316</v>
      </c>
      <c r="S16" s="19" t="s">
        <v>1439</v>
      </c>
      <c r="U16" s="19" t="s">
        <v>1556</v>
      </c>
      <c r="V16" s="19" t="s">
        <v>1557</v>
      </c>
      <c r="W16" s="19" t="s">
        <v>1558</v>
      </c>
      <c r="X16" s="19" t="s">
        <v>1559</v>
      </c>
    </row>
    <row r="17" spans="1:27" s="8" customFormat="1" x14ac:dyDescent="0.2">
      <c r="A17" s="19" t="s">
        <v>1470</v>
      </c>
      <c r="B17" s="50">
        <v>39746</v>
      </c>
      <c r="C17" s="19" t="s">
        <v>1433</v>
      </c>
      <c r="D17" s="19" t="s">
        <v>1445</v>
      </c>
      <c r="E17" s="19" t="s">
        <v>2394</v>
      </c>
      <c r="F17" s="35" t="s">
        <v>2283</v>
      </c>
      <c r="G17" s="18">
        <v>1079</v>
      </c>
      <c r="H17" s="19" t="s">
        <v>182</v>
      </c>
      <c r="I17" s="19" t="s">
        <v>526</v>
      </c>
      <c r="J17" s="19" t="s">
        <v>1514</v>
      </c>
      <c r="K17" s="19" t="s">
        <v>1491</v>
      </c>
      <c r="L17" s="19" t="s">
        <v>2258</v>
      </c>
      <c r="M17" s="19" t="s">
        <v>1014</v>
      </c>
      <c r="N17" s="19" t="s">
        <v>878</v>
      </c>
      <c r="O17" s="19" t="s">
        <v>1560</v>
      </c>
      <c r="P17" s="19" t="s">
        <v>1465</v>
      </c>
      <c r="Q17" s="19" t="s">
        <v>579</v>
      </c>
      <c r="R17" s="19" t="s">
        <v>317</v>
      </c>
      <c r="S17" s="19" t="s">
        <v>1561</v>
      </c>
      <c r="T17" s="4"/>
      <c r="U17" s="19" t="s">
        <v>2243</v>
      </c>
      <c r="V17" s="19" t="s">
        <v>1562</v>
      </c>
      <c r="W17" s="19" t="s">
        <v>1047</v>
      </c>
      <c r="X17" s="19" t="s">
        <v>1512</v>
      </c>
      <c r="AA17" s="4"/>
    </row>
    <row r="18" spans="1:27" s="8" customFormat="1" x14ac:dyDescent="0.2">
      <c r="A18" s="19" t="s">
        <v>1563</v>
      </c>
      <c r="B18" s="50">
        <v>39750</v>
      </c>
      <c r="C18" s="19" t="s">
        <v>1433</v>
      </c>
      <c r="D18" s="19" t="s">
        <v>1434</v>
      </c>
      <c r="E18" s="19" t="s">
        <v>358</v>
      </c>
      <c r="F18" s="35" t="s">
        <v>2370</v>
      </c>
      <c r="G18" s="18">
        <v>1550</v>
      </c>
      <c r="H18" s="19" t="s">
        <v>182</v>
      </c>
      <c r="I18" s="19" t="s">
        <v>526</v>
      </c>
      <c r="J18" s="19" t="s">
        <v>1504</v>
      </c>
      <c r="K18" s="7" t="s">
        <v>1491</v>
      </c>
      <c r="L18" s="7" t="s">
        <v>2258</v>
      </c>
      <c r="M18" s="19" t="s">
        <v>1014</v>
      </c>
      <c r="N18" s="19" t="s">
        <v>878</v>
      </c>
      <c r="O18" s="19" t="s">
        <v>1564</v>
      </c>
      <c r="P18" s="19" t="s">
        <v>1565</v>
      </c>
      <c r="Q18" s="7" t="s">
        <v>579</v>
      </c>
      <c r="R18" s="19" t="s">
        <v>1566</v>
      </c>
      <c r="S18" s="19" t="s">
        <v>1567</v>
      </c>
      <c r="T18" s="4"/>
      <c r="U18" s="40" t="s">
        <v>1568</v>
      </c>
      <c r="V18" s="19" t="s">
        <v>2243</v>
      </c>
      <c r="W18" s="19" t="s">
        <v>1047</v>
      </c>
      <c r="X18" s="19" t="s">
        <v>1476</v>
      </c>
      <c r="AA18" s="4"/>
    </row>
    <row r="19" spans="1:27" s="8" customFormat="1" x14ac:dyDescent="0.2">
      <c r="A19" s="19" t="s">
        <v>1513</v>
      </c>
      <c r="B19" s="50">
        <v>39753</v>
      </c>
      <c r="C19" s="19" t="s">
        <v>902</v>
      </c>
      <c r="D19" s="19" t="s">
        <v>1445</v>
      </c>
      <c r="E19" s="19" t="s">
        <v>2320</v>
      </c>
      <c r="F19" s="35" t="s">
        <v>2411</v>
      </c>
      <c r="G19" s="18">
        <v>599</v>
      </c>
      <c r="H19" s="19" t="s">
        <v>182</v>
      </c>
      <c r="I19" s="19" t="s">
        <v>526</v>
      </c>
      <c r="J19" s="19" t="s">
        <v>1504</v>
      </c>
      <c r="K19" s="12" t="s">
        <v>1491</v>
      </c>
      <c r="L19" s="12" t="s">
        <v>1569</v>
      </c>
      <c r="M19" s="19" t="s">
        <v>1014</v>
      </c>
      <c r="N19" s="19" t="s">
        <v>878</v>
      </c>
      <c r="O19" s="19" t="s">
        <v>1570</v>
      </c>
      <c r="P19" s="19" t="s">
        <v>1571</v>
      </c>
      <c r="Q19" s="12" t="s">
        <v>579</v>
      </c>
      <c r="R19" s="19" t="s">
        <v>1572</v>
      </c>
      <c r="S19" s="19" t="s">
        <v>1573</v>
      </c>
      <c r="T19" s="4"/>
      <c r="U19" s="34" t="s">
        <v>1476</v>
      </c>
      <c r="V19" s="19" t="s">
        <v>1574</v>
      </c>
      <c r="W19" s="19" t="s">
        <v>1512</v>
      </c>
      <c r="X19" s="19" t="s">
        <v>1575</v>
      </c>
      <c r="AA19" s="4"/>
    </row>
    <row r="20" spans="1:27" x14ac:dyDescent="0.2">
      <c r="A20" s="19" t="s">
        <v>1444</v>
      </c>
      <c r="B20" s="50">
        <v>39764</v>
      </c>
      <c r="C20" s="19" t="s">
        <v>1433</v>
      </c>
      <c r="D20" s="19" t="s">
        <v>1434</v>
      </c>
      <c r="E20" s="19" t="s">
        <v>804</v>
      </c>
      <c r="F20" s="35" t="s">
        <v>1576</v>
      </c>
      <c r="G20" s="18">
        <v>1714</v>
      </c>
      <c r="H20" s="19" t="s">
        <v>182</v>
      </c>
      <c r="I20" s="19" t="s">
        <v>1077</v>
      </c>
      <c r="J20" s="19" t="s">
        <v>1577</v>
      </c>
      <c r="K20" s="19" t="s">
        <v>1491</v>
      </c>
      <c r="L20" s="19" t="s">
        <v>2243</v>
      </c>
      <c r="M20" s="19" t="s">
        <v>1014</v>
      </c>
      <c r="N20" s="19" t="s">
        <v>878</v>
      </c>
      <c r="O20" s="19" t="s">
        <v>1578</v>
      </c>
      <c r="P20" s="19" t="s">
        <v>1579</v>
      </c>
      <c r="Q20" s="7" t="s">
        <v>579</v>
      </c>
      <c r="R20" s="19" t="s">
        <v>1580</v>
      </c>
      <c r="S20" s="19" t="s">
        <v>1581</v>
      </c>
      <c r="U20" s="34" t="s">
        <v>1582</v>
      </c>
      <c r="V20" s="19" t="s">
        <v>1583</v>
      </c>
      <c r="X20" s="19" t="s">
        <v>1512</v>
      </c>
    </row>
    <row r="21" spans="1:27" s="8" customFormat="1" x14ac:dyDescent="0.2">
      <c r="A21" s="19" t="s">
        <v>1584</v>
      </c>
      <c r="B21" s="50">
        <v>39768</v>
      </c>
      <c r="C21" s="19" t="s">
        <v>1433</v>
      </c>
      <c r="D21" s="19" t="s">
        <v>1445</v>
      </c>
      <c r="E21" s="19" t="s">
        <v>2282</v>
      </c>
      <c r="F21" s="35" t="s">
        <v>2370</v>
      </c>
      <c r="G21" s="18">
        <v>1283</v>
      </c>
      <c r="H21" s="19" t="s">
        <v>182</v>
      </c>
      <c r="I21" s="7" t="s">
        <v>1491</v>
      </c>
      <c r="J21" s="19" t="s">
        <v>1514</v>
      </c>
      <c r="K21" s="7" t="s">
        <v>1585</v>
      </c>
      <c r="L21" s="4" t="s">
        <v>2258</v>
      </c>
      <c r="M21" s="19" t="s">
        <v>1014</v>
      </c>
      <c r="N21" s="19" t="s">
        <v>878</v>
      </c>
      <c r="O21" s="19" t="s">
        <v>2286</v>
      </c>
      <c r="P21" s="19" t="s">
        <v>1586</v>
      </c>
      <c r="Q21" s="19" t="s">
        <v>579</v>
      </c>
      <c r="R21" s="19" t="s">
        <v>1587</v>
      </c>
      <c r="S21" s="19" t="s">
        <v>1439</v>
      </c>
      <c r="T21" s="4"/>
      <c r="U21" s="34" t="s">
        <v>1588</v>
      </c>
      <c r="V21" s="19" t="s">
        <v>526</v>
      </c>
      <c r="W21" s="19" t="s">
        <v>2243</v>
      </c>
      <c r="X21" s="19" t="s">
        <v>1504</v>
      </c>
      <c r="AA21" s="4"/>
    </row>
    <row r="22" spans="1:27" s="8" customFormat="1" x14ac:dyDescent="0.2">
      <c r="A22" s="19" t="s">
        <v>1589</v>
      </c>
      <c r="B22" s="50">
        <v>39771</v>
      </c>
      <c r="C22" s="19" t="s">
        <v>1433</v>
      </c>
      <c r="D22" s="19" t="s">
        <v>1434</v>
      </c>
      <c r="E22" s="19" t="s">
        <v>2522</v>
      </c>
      <c r="F22" s="35" t="s">
        <v>2411</v>
      </c>
      <c r="G22" s="18">
        <v>1636</v>
      </c>
      <c r="H22" s="19" t="s">
        <v>182</v>
      </c>
      <c r="I22" s="12" t="s">
        <v>1491</v>
      </c>
      <c r="J22" s="19" t="s">
        <v>1514</v>
      </c>
      <c r="K22" s="12" t="s">
        <v>1590</v>
      </c>
      <c r="L22" s="7" t="s">
        <v>2258</v>
      </c>
      <c r="M22" s="19" t="s">
        <v>1591</v>
      </c>
      <c r="N22" s="19" t="s">
        <v>878</v>
      </c>
      <c r="O22" s="19" t="s">
        <v>2286</v>
      </c>
      <c r="P22" s="19" t="s">
        <v>1465</v>
      </c>
      <c r="Q22" s="40" t="s">
        <v>579</v>
      </c>
      <c r="R22" s="19" t="s">
        <v>1592</v>
      </c>
      <c r="S22" s="19" t="s">
        <v>1593</v>
      </c>
      <c r="T22" s="4"/>
      <c r="U22" s="34" t="s">
        <v>1594</v>
      </c>
      <c r="V22" s="19" t="s">
        <v>1595</v>
      </c>
      <c r="W22" s="19" t="s">
        <v>1504</v>
      </c>
      <c r="X22" s="19" t="s">
        <v>526</v>
      </c>
      <c r="AA22" s="4"/>
    </row>
    <row r="23" spans="1:27" s="8" customFormat="1" x14ac:dyDescent="0.2">
      <c r="A23" s="11" t="s">
        <v>1463</v>
      </c>
      <c r="B23" s="52">
        <v>39778</v>
      </c>
      <c r="C23" s="11" t="s">
        <v>902</v>
      </c>
      <c r="D23" s="11" t="s">
        <v>1434</v>
      </c>
      <c r="E23" s="11" t="s">
        <v>803</v>
      </c>
      <c r="F23" s="37" t="s">
        <v>2321</v>
      </c>
      <c r="G23" s="39">
        <v>936</v>
      </c>
      <c r="H23" s="11" t="s">
        <v>182</v>
      </c>
      <c r="I23" s="15" t="s">
        <v>1491</v>
      </c>
      <c r="J23" s="11" t="s">
        <v>1596</v>
      </c>
      <c r="K23" s="15" t="s">
        <v>1597</v>
      </c>
      <c r="L23" s="15" t="s">
        <v>2258</v>
      </c>
      <c r="M23" s="11" t="s">
        <v>1598</v>
      </c>
      <c r="N23" s="11" t="s">
        <v>878</v>
      </c>
      <c r="O23" s="11" t="s">
        <v>1599</v>
      </c>
      <c r="P23" s="11" t="s">
        <v>1465</v>
      </c>
      <c r="Q23" s="36" t="s">
        <v>579</v>
      </c>
      <c r="R23" s="11" t="s">
        <v>1439</v>
      </c>
      <c r="S23" s="11" t="s">
        <v>1600</v>
      </c>
      <c r="U23" s="36" t="s">
        <v>1601</v>
      </c>
      <c r="V23" s="11" t="s">
        <v>1504</v>
      </c>
      <c r="W23" s="11" t="s">
        <v>1602</v>
      </c>
      <c r="X23" s="11" t="s">
        <v>526</v>
      </c>
    </row>
    <row r="24" spans="1:27" s="8" customFormat="1" x14ac:dyDescent="0.2">
      <c r="A24" s="19" t="s">
        <v>1603</v>
      </c>
      <c r="B24" s="50">
        <v>39781</v>
      </c>
      <c r="C24" s="19" t="s">
        <v>1433</v>
      </c>
      <c r="D24" s="19" t="s">
        <v>1434</v>
      </c>
      <c r="E24" s="19" t="s">
        <v>289</v>
      </c>
      <c r="F24" s="35" t="s">
        <v>2333</v>
      </c>
      <c r="G24" s="18">
        <v>1946</v>
      </c>
      <c r="H24" s="19" t="s">
        <v>182</v>
      </c>
      <c r="I24" s="19" t="s">
        <v>1491</v>
      </c>
      <c r="J24" s="19" t="s">
        <v>1514</v>
      </c>
      <c r="K24" s="19" t="s">
        <v>853</v>
      </c>
      <c r="L24" s="19" t="s">
        <v>2258</v>
      </c>
      <c r="M24" s="19" t="s">
        <v>2243</v>
      </c>
      <c r="N24" s="19" t="s">
        <v>1604</v>
      </c>
      <c r="O24" s="19" t="s">
        <v>1605</v>
      </c>
      <c r="P24" s="19" t="s">
        <v>1606</v>
      </c>
      <c r="Q24" s="19" t="s">
        <v>1607</v>
      </c>
      <c r="R24" s="19" t="s">
        <v>1608</v>
      </c>
      <c r="S24" s="19" t="s">
        <v>1609</v>
      </c>
      <c r="T24" s="4"/>
      <c r="U24" s="34" t="s">
        <v>1610</v>
      </c>
      <c r="V24" s="19" t="s">
        <v>1611</v>
      </c>
      <c r="W24" s="19" t="s">
        <v>526</v>
      </c>
      <c r="X24" s="19" t="s">
        <v>1504</v>
      </c>
      <c r="AA24" s="4"/>
    </row>
    <row r="25" spans="1:27" s="8" customFormat="1" x14ac:dyDescent="0.2">
      <c r="A25" s="19" t="s">
        <v>876</v>
      </c>
      <c r="B25" s="50">
        <v>39784</v>
      </c>
      <c r="C25" s="19" t="s">
        <v>1612</v>
      </c>
      <c r="D25" s="19" t="s">
        <v>1445</v>
      </c>
      <c r="E25" s="19" t="s">
        <v>985</v>
      </c>
      <c r="F25" s="35" t="s">
        <v>2307</v>
      </c>
      <c r="G25" s="18">
        <v>366</v>
      </c>
      <c r="H25" s="19" t="s">
        <v>1613</v>
      </c>
      <c r="I25" s="19" t="s">
        <v>2386</v>
      </c>
      <c r="J25" s="19" t="s">
        <v>1504</v>
      </c>
      <c r="K25" s="40" t="s">
        <v>1614</v>
      </c>
      <c r="L25" s="19" t="s">
        <v>1014</v>
      </c>
      <c r="M25" s="19" t="s">
        <v>1615</v>
      </c>
      <c r="N25" s="19" t="s">
        <v>1616</v>
      </c>
      <c r="O25" s="19" t="s">
        <v>1047</v>
      </c>
      <c r="P25" s="40" t="s">
        <v>1439</v>
      </c>
      <c r="Q25" s="19" t="s">
        <v>1617</v>
      </c>
      <c r="R25" s="19" t="s">
        <v>1618</v>
      </c>
      <c r="S25" s="19" t="s">
        <v>1619</v>
      </c>
      <c r="T25" s="4"/>
      <c r="U25" s="34" t="s">
        <v>1620</v>
      </c>
      <c r="V25" s="19" t="s">
        <v>1621</v>
      </c>
      <c r="W25" s="19" t="s">
        <v>1622</v>
      </c>
      <c r="X25" s="19" t="s">
        <v>1512</v>
      </c>
      <c r="AA25" s="4"/>
    </row>
    <row r="26" spans="1:27" x14ac:dyDescent="0.2">
      <c r="A26" s="19" t="s">
        <v>1589</v>
      </c>
      <c r="B26" s="50">
        <v>39788</v>
      </c>
      <c r="C26" s="19" t="s">
        <v>1433</v>
      </c>
      <c r="D26" s="19" t="s">
        <v>1445</v>
      </c>
      <c r="E26" s="19" t="s">
        <v>805</v>
      </c>
      <c r="F26" s="35" t="s">
        <v>2307</v>
      </c>
      <c r="G26" s="18">
        <v>820</v>
      </c>
      <c r="H26" s="19" t="s">
        <v>182</v>
      </c>
      <c r="I26" s="19" t="s">
        <v>1014</v>
      </c>
      <c r="J26" s="19" t="s">
        <v>1623</v>
      </c>
      <c r="K26" s="19" t="s">
        <v>1624</v>
      </c>
      <c r="L26" s="7" t="s">
        <v>2258</v>
      </c>
      <c r="M26" s="19" t="s">
        <v>2243</v>
      </c>
      <c r="N26" s="19" t="s">
        <v>878</v>
      </c>
      <c r="O26" s="19" t="s">
        <v>697</v>
      </c>
      <c r="P26" s="19" t="s">
        <v>1625</v>
      </c>
      <c r="Q26" s="19" t="s">
        <v>853</v>
      </c>
      <c r="R26" s="19" t="s">
        <v>1617</v>
      </c>
      <c r="S26" s="19" t="s">
        <v>1626</v>
      </c>
      <c r="U26" s="34" t="s">
        <v>1627</v>
      </c>
      <c r="V26" s="19" t="s">
        <v>1615</v>
      </c>
      <c r="W26" s="19" t="s">
        <v>2116</v>
      </c>
      <c r="X26" s="19" t="s">
        <v>1512</v>
      </c>
    </row>
    <row r="27" spans="1:27" x14ac:dyDescent="0.2">
      <c r="A27" s="19" t="s">
        <v>1628</v>
      </c>
      <c r="B27" s="50">
        <v>39802</v>
      </c>
      <c r="C27" s="19" t="s">
        <v>1433</v>
      </c>
      <c r="D27" s="19" t="s">
        <v>1434</v>
      </c>
      <c r="E27" s="19" t="s">
        <v>2255</v>
      </c>
      <c r="F27" s="35" t="s">
        <v>2256</v>
      </c>
      <c r="G27" s="18">
        <v>2122</v>
      </c>
      <c r="H27" s="19" t="s">
        <v>182</v>
      </c>
      <c r="I27" s="7" t="s">
        <v>1629</v>
      </c>
      <c r="J27" s="19" t="s">
        <v>1514</v>
      </c>
      <c r="K27" s="4" t="s">
        <v>1630</v>
      </c>
      <c r="L27" s="4" t="s">
        <v>1014</v>
      </c>
      <c r="M27" s="19" t="s">
        <v>2243</v>
      </c>
      <c r="N27" s="19" t="s">
        <v>878</v>
      </c>
      <c r="O27" s="19" t="s">
        <v>2286</v>
      </c>
      <c r="P27" s="19" t="s">
        <v>1465</v>
      </c>
      <c r="Q27" s="19" t="s">
        <v>579</v>
      </c>
      <c r="R27" s="19" t="s">
        <v>1631</v>
      </c>
      <c r="S27" s="19" t="s">
        <v>1632</v>
      </c>
      <c r="U27" s="34" t="s">
        <v>1894</v>
      </c>
      <c r="V27" s="19" t="s">
        <v>1895</v>
      </c>
      <c r="W27" s="19" t="s">
        <v>1896</v>
      </c>
      <c r="X27" s="19" t="s">
        <v>1504</v>
      </c>
    </row>
    <row r="28" spans="1:27" x14ac:dyDescent="0.2">
      <c r="A28" s="19" t="s">
        <v>1897</v>
      </c>
      <c r="B28" s="50">
        <v>39808</v>
      </c>
      <c r="C28" s="19" t="s">
        <v>1433</v>
      </c>
      <c r="D28" s="19" t="s">
        <v>1445</v>
      </c>
      <c r="E28" s="19" t="s">
        <v>2402</v>
      </c>
      <c r="F28" s="35" t="s">
        <v>2333</v>
      </c>
      <c r="G28" s="18">
        <v>1561</v>
      </c>
      <c r="H28" s="19" t="s">
        <v>182</v>
      </c>
      <c r="I28" s="19" t="s">
        <v>1898</v>
      </c>
      <c r="J28" s="19" t="s">
        <v>1514</v>
      </c>
      <c r="K28" s="19" t="s">
        <v>1899</v>
      </c>
      <c r="L28" s="19" t="s">
        <v>2258</v>
      </c>
      <c r="M28" s="19" t="s">
        <v>2243</v>
      </c>
      <c r="N28" s="19" t="s">
        <v>878</v>
      </c>
      <c r="O28" s="19" t="s">
        <v>291</v>
      </c>
      <c r="P28" s="19" t="s">
        <v>1465</v>
      </c>
      <c r="Q28" s="19" t="s">
        <v>579</v>
      </c>
      <c r="R28" s="7" t="s">
        <v>1900</v>
      </c>
      <c r="S28" s="19" t="s">
        <v>1901</v>
      </c>
      <c r="U28" s="34" t="s">
        <v>1902</v>
      </c>
      <c r="V28" s="19" t="s">
        <v>1903</v>
      </c>
      <c r="W28" s="19" t="s">
        <v>1476</v>
      </c>
      <c r="X28" s="19" t="s">
        <v>526</v>
      </c>
    </row>
    <row r="29" spans="1:27" s="8" customFormat="1" x14ac:dyDescent="0.2">
      <c r="A29" s="19" t="s">
        <v>1513</v>
      </c>
      <c r="B29" s="50">
        <v>39816</v>
      </c>
      <c r="C29" s="19" t="s">
        <v>1433</v>
      </c>
      <c r="D29" s="19" t="s">
        <v>1445</v>
      </c>
      <c r="E29" s="19" t="s">
        <v>2320</v>
      </c>
      <c r="F29" s="35" t="s">
        <v>2333</v>
      </c>
      <c r="G29" s="18">
        <v>443</v>
      </c>
      <c r="H29" s="19" t="s">
        <v>182</v>
      </c>
      <c r="I29" s="19" t="s">
        <v>1014</v>
      </c>
      <c r="J29" s="19" t="s">
        <v>1514</v>
      </c>
      <c r="K29" s="19" t="s">
        <v>1930</v>
      </c>
      <c r="L29" s="7" t="s">
        <v>2258</v>
      </c>
      <c r="M29" s="19" t="s">
        <v>2243</v>
      </c>
      <c r="N29" s="40" t="s">
        <v>1931</v>
      </c>
      <c r="O29" s="19" t="s">
        <v>1932</v>
      </c>
      <c r="P29" s="19" t="s">
        <v>1465</v>
      </c>
      <c r="Q29" s="7" t="s">
        <v>579</v>
      </c>
      <c r="R29" s="19" t="s">
        <v>1933</v>
      </c>
      <c r="S29" s="19" t="s">
        <v>1439</v>
      </c>
      <c r="T29" s="4"/>
      <c r="U29" s="34" t="s">
        <v>1047</v>
      </c>
      <c r="V29" s="19" t="s">
        <v>1934</v>
      </c>
      <c r="W29" s="19" t="s">
        <v>1935</v>
      </c>
      <c r="X29" s="19" t="s">
        <v>1936</v>
      </c>
      <c r="AA29" s="4"/>
    </row>
    <row r="30" spans="1:27" s="8" customFormat="1" x14ac:dyDescent="0.2">
      <c r="A30" s="19" t="s">
        <v>1463</v>
      </c>
      <c r="B30" s="50">
        <v>39823</v>
      </c>
      <c r="C30" s="19" t="s">
        <v>1433</v>
      </c>
      <c r="D30" s="19" t="s">
        <v>1445</v>
      </c>
      <c r="E30" s="19" t="s">
        <v>2770</v>
      </c>
      <c r="F30" s="35" t="s">
        <v>2283</v>
      </c>
      <c r="G30" s="18">
        <v>1625</v>
      </c>
      <c r="H30" s="19" t="s">
        <v>182</v>
      </c>
      <c r="I30" s="19" t="s">
        <v>1491</v>
      </c>
      <c r="J30" s="19" t="s">
        <v>1514</v>
      </c>
      <c r="K30" s="19" t="s">
        <v>1476</v>
      </c>
      <c r="L30" s="19" t="s">
        <v>2258</v>
      </c>
      <c r="M30" s="19" t="s">
        <v>2243</v>
      </c>
      <c r="N30" s="7" t="s">
        <v>927</v>
      </c>
      <c r="O30" s="19" t="s">
        <v>1937</v>
      </c>
      <c r="P30" s="7" t="s">
        <v>1938</v>
      </c>
      <c r="Q30" s="19" t="s">
        <v>579</v>
      </c>
      <c r="R30" s="19" t="s">
        <v>1939</v>
      </c>
      <c r="S30" s="19" t="s">
        <v>1940</v>
      </c>
      <c r="T30" s="4"/>
      <c r="U30" s="34" t="s">
        <v>1895</v>
      </c>
      <c r="V30" s="19" t="s">
        <v>1941</v>
      </c>
      <c r="W30" s="19" t="s">
        <v>1942</v>
      </c>
      <c r="X30" s="19" t="s">
        <v>1014</v>
      </c>
      <c r="AA30" s="4"/>
    </row>
    <row r="31" spans="1:27" x14ac:dyDescent="0.2">
      <c r="A31" s="19" t="s">
        <v>1484</v>
      </c>
      <c r="B31" s="50">
        <v>39830</v>
      </c>
      <c r="C31" s="19" t="s">
        <v>1433</v>
      </c>
      <c r="D31" s="19" t="s">
        <v>1434</v>
      </c>
      <c r="E31" s="19" t="s">
        <v>2493</v>
      </c>
      <c r="F31" s="35" t="s">
        <v>2283</v>
      </c>
      <c r="G31" s="18">
        <v>2045</v>
      </c>
      <c r="H31" s="19" t="s">
        <v>182</v>
      </c>
      <c r="I31" s="19" t="s">
        <v>1943</v>
      </c>
      <c r="J31" s="19" t="s">
        <v>1514</v>
      </c>
      <c r="K31" s="7" t="s">
        <v>1476</v>
      </c>
      <c r="L31" s="19" t="s">
        <v>1014</v>
      </c>
      <c r="M31" s="19" t="s">
        <v>2243</v>
      </c>
      <c r="N31" s="19" t="s">
        <v>878</v>
      </c>
      <c r="O31" s="19" t="s">
        <v>1944</v>
      </c>
      <c r="P31" s="19" t="s">
        <v>1465</v>
      </c>
      <c r="Q31" s="19" t="s">
        <v>579</v>
      </c>
      <c r="R31" s="19" t="s">
        <v>1945</v>
      </c>
      <c r="S31" s="19" t="s">
        <v>1946</v>
      </c>
      <c r="U31" s="34" t="s">
        <v>1947</v>
      </c>
      <c r="V31" s="19" t="s">
        <v>1948</v>
      </c>
      <c r="W31" s="19" t="s">
        <v>1895</v>
      </c>
      <c r="X31" s="19" t="s">
        <v>1949</v>
      </c>
    </row>
    <row r="32" spans="1:27" s="8" customFormat="1" x14ac:dyDescent="0.2">
      <c r="A32" s="19" t="s">
        <v>1529</v>
      </c>
      <c r="B32" s="50">
        <v>39837</v>
      </c>
      <c r="C32" s="19" t="s">
        <v>1433</v>
      </c>
      <c r="D32" s="19" t="s">
        <v>1445</v>
      </c>
      <c r="E32" s="19" t="s">
        <v>2402</v>
      </c>
      <c r="F32" s="35" t="s">
        <v>2333</v>
      </c>
      <c r="G32" s="18">
        <v>1030</v>
      </c>
      <c r="H32" s="19" t="s">
        <v>182</v>
      </c>
      <c r="I32" s="19" t="s">
        <v>1491</v>
      </c>
      <c r="J32" s="19" t="s">
        <v>1514</v>
      </c>
      <c r="K32" s="7" t="s">
        <v>1476</v>
      </c>
      <c r="L32" s="19" t="s">
        <v>2258</v>
      </c>
      <c r="M32" s="19" t="s">
        <v>1950</v>
      </c>
      <c r="N32" s="19" t="s">
        <v>1951</v>
      </c>
      <c r="O32" s="19" t="s">
        <v>879</v>
      </c>
      <c r="P32" s="19" t="s">
        <v>1465</v>
      </c>
      <c r="Q32" s="19" t="s">
        <v>579</v>
      </c>
      <c r="R32" s="19" t="s">
        <v>1952</v>
      </c>
      <c r="S32" s="19" t="s">
        <v>1617</v>
      </c>
      <c r="T32" s="4"/>
      <c r="U32" s="34" t="s">
        <v>1953</v>
      </c>
      <c r="V32" s="19" t="s">
        <v>1954</v>
      </c>
      <c r="W32" s="19" t="s">
        <v>1895</v>
      </c>
      <c r="X32" s="19" t="s">
        <v>1955</v>
      </c>
      <c r="AA32" s="4"/>
    </row>
    <row r="33" spans="1:27" s="8" customFormat="1" x14ac:dyDescent="0.2">
      <c r="A33" s="19" t="s">
        <v>1956</v>
      </c>
      <c r="B33" s="50">
        <v>39840</v>
      </c>
      <c r="C33" s="19" t="s">
        <v>1433</v>
      </c>
      <c r="D33" s="19" t="s">
        <v>1445</v>
      </c>
      <c r="E33" s="19" t="s">
        <v>2468</v>
      </c>
      <c r="F33" s="35" t="s">
        <v>2411</v>
      </c>
      <c r="G33" s="18">
        <v>1302</v>
      </c>
      <c r="H33" s="19" t="s">
        <v>182</v>
      </c>
      <c r="I33" s="19" t="s">
        <v>878</v>
      </c>
      <c r="J33" s="19" t="s">
        <v>1514</v>
      </c>
      <c r="K33" s="34" t="s">
        <v>1957</v>
      </c>
      <c r="L33" s="19" t="s">
        <v>2258</v>
      </c>
      <c r="M33" s="19" t="s">
        <v>1491</v>
      </c>
      <c r="N33" s="19" t="s">
        <v>1439</v>
      </c>
      <c r="O33" s="19" t="s">
        <v>1958</v>
      </c>
      <c r="P33" s="19" t="s">
        <v>1465</v>
      </c>
      <c r="Q33" s="40" t="s">
        <v>1959</v>
      </c>
      <c r="R33" s="19" t="s">
        <v>1960</v>
      </c>
      <c r="S33" s="19" t="s">
        <v>1961</v>
      </c>
      <c r="T33" s="4"/>
      <c r="U33" s="34" t="s">
        <v>1962</v>
      </c>
      <c r="V33" s="19" t="s">
        <v>1963</v>
      </c>
      <c r="W33" s="19" t="s">
        <v>1895</v>
      </c>
      <c r="X33" s="19" t="s">
        <v>1948</v>
      </c>
      <c r="AA33" s="4"/>
    </row>
    <row r="34" spans="1:27" s="8" customFormat="1" x14ac:dyDescent="0.2">
      <c r="A34" s="19" t="s">
        <v>1584</v>
      </c>
      <c r="B34" s="50">
        <v>39844</v>
      </c>
      <c r="C34" s="19" t="s">
        <v>1433</v>
      </c>
      <c r="D34" s="19" t="s">
        <v>1434</v>
      </c>
      <c r="E34" s="19" t="s">
        <v>2484</v>
      </c>
      <c r="F34" s="35" t="s">
        <v>2411</v>
      </c>
      <c r="G34" s="18">
        <v>1986</v>
      </c>
      <c r="H34" s="19" t="s">
        <v>182</v>
      </c>
      <c r="I34" s="19" t="s">
        <v>1491</v>
      </c>
      <c r="J34" s="19" t="s">
        <v>1964</v>
      </c>
      <c r="K34" s="34" t="s">
        <v>1476</v>
      </c>
      <c r="L34" s="19" t="s">
        <v>2258</v>
      </c>
      <c r="M34" s="19" t="s">
        <v>1965</v>
      </c>
      <c r="N34" s="40" t="s">
        <v>878</v>
      </c>
      <c r="O34" s="19" t="s">
        <v>1966</v>
      </c>
      <c r="P34" s="19" t="s">
        <v>1967</v>
      </c>
      <c r="Q34" s="19" t="s">
        <v>1016</v>
      </c>
      <c r="R34" s="19" t="s">
        <v>1968</v>
      </c>
      <c r="S34" s="19" t="s">
        <v>1969</v>
      </c>
      <c r="T34" s="4"/>
      <c r="U34" s="34" t="s">
        <v>1970</v>
      </c>
      <c r="V34" s="19" t="s">
        <v>1971</v>
      </c>
      <c r="W34" s="19" t="s">
        <v>1948</v>
      </c>
      <c r="X34" s="19" t="s">
        <v>1972</v>
      </c>
      <c r="AA34" s="4"/>
    </row>
    <row r="35" spans="1:27" s="8" customFormat="1" x14ac:dyDescent="0.2">
      <c r="A35" s="19" t="s">
        <v>1075</v>
      </c>
      <c r="B35" s="50">
        <v>39851</v>
      </c>
      <c r="C35" s="19" t="s">
        <v>1433</v>
      </c>
      <c r="D35" s="19" t="s">
        <v>1445</v>
      </c>
      <c r="E35" s="19" t="s">
        <v>985</v>
      </c>
      <c r="F35" s="35" t="s">
        <v>2333</v>
      </c>
      <c r="G35" s="18">
        <v>1547</v>
      </c>
      <c r="H35" s="19" t="s">
        <v>182</v>
      </c>
      <c r="I35" s="40" t="s">
        <v>1491</v>
      </c>
      <c r="J35" s="19" t="s">
        <v>1514</v>
      </c>
      <c r="K35" s="34" t="s">
        <v>1971</v>
      </c>
      <c r="L35" s="40" t="s">
        <v>1965</v>
      </c>
      <c r="M35" s="19" t="s">
        <v>2243</v>
      </c>
      <c r="N35" s="40" t="s">
        <v>878</v>
      </c>
      <c r="O35" s="19" t="s">
        <v>1973</v>
      </c>
      <c r="P35" s="19" t="s">
        <v>1974</v>
      </c>
      <c r="Q35" s="19" t="s">
        <v>579</v>
      </c>
      <c r="R35" s="19" t="s">
        <v>1975</v>
      </c>
      <c r="S35" s="19" t="s">
        <v>1948</v>
      </c>
      <c r="T35" s="4"/>
      <c r="U35" s="34" t="s">
        <v>318</v>
      </c>
      <c r="V35" s="19" t="s">
        <v>1976</v>
      </c>
      <c r="W35" s="19" t="s">
        <v>1895</v>
      </c>
      <c r="X35" s="19" t="s">
        <v>1977</v>
      </c>
      <c r="AA35" s="4"/>
    </row>
    <row r="36" spans="1:27" x14ac:dyDescent="0.2">
      <c r="A36" s="19" t="s">
        <v>1956</v>
      </c>
      <c r="B36" s="50">
        <v>39858</v>
      </c>
      <c r="C36" s="19" t="s">
        <v>1433</v>
      </c>
      <c r="D36" s="19" t="s">
        <v>1434</v>
      </c>
      <c r="E36" s="19" t="s">
        <v>806</v>
      </c>
      <c r="F36" s="35" t="s">
        <v>2411</v>
      </c>
      <c r="G36" s="18">
        <v>1850</v>
      </c>
      <c r="H36" s="19" t="s">
        <v>182</v>
      </c>
      <c r="I36" s="19" t="s">
        <v>1491</v>
      </c>
      <c r="J36" s="19" t="s">
        <v>1978</v>
      </c>
      <c r="K36" s="34" t="s">
        <v>1979</v>
      </c>
      <c r="L36" s="19" t="s">
        <v>2258</v>
      </c>
      <c r="M36" s="19" t="s">
        <v>1965</v>
      </c>
      <c r="N36" s="19" t="s">
        <v>1439</v>
      </c>
      <c r="O36" s="19" t="s">
        <v>1980</v>
      </c>
      <c r="P36" s="19" t="s">
        <v>1981</v>
      </c>
      <c r="Q36" s="7" t="s">
        <v>579</v>
      </c>
      <c r="R36" s="19" t="s">
        <v>319</v>
      </c>
      <c r="S36" s="19" t="s">
        <v>2243</v>
      </c>
      <c r="U36" s="34" t="s">
        <v>1982</v>
      </c>
      <c r="V36" s="19" t="s">
        <v>1983</v>
      </c>
      <c r="W36" s="19" t="s">
        <v>1984</v>
      </c>
      <c r="X36" s="19" t="s">
        <v>1985</v>
      </c>
    </row>
    <row r="37" spans="1:27" x14ac:dyDescent="0.2">
      <c r="A37" s="19" t="s">
        <v>1538</v>
      </c>
      <c r="B37" s="50">
        <v>39865</v>
      </c>
      <c r="C37" s="19" t="s">
        <v>1433</v>
      </c>
      <c r="D37" s="19" t="s">
        <v>1445</v>
      </c>
      <c r="E37" s="19" t="s">
        <v>127</v>
      </c>
      <c r="F37" s="35" t="s">
        <v>2321</v>
      </c>
      <c r="G37" s="18">
        <v>1293</v>
      </c>
      <c r="H37" s="19" t="s">
        <v>182</v>
      </c>
      <c r="I37" s="7" t="s">
        <v>1491</v>
      </c>
      <c r="J37" s="19" t="s">
        <v>1514</v>
      </c>
      <c r="K37" s="34" t="s">
        <v>1986</v>
      </c>
      <c r="L37" s="19" t="s">
        <v>2258</v>
      </c>
      <c r="M37" s="19" t="s">
        <v>1965</v>
      </c>
      <c r="N37" s="7" t="s">
        <v>1948</v>
      </c>
      <c r="O37" s="7" t="s">
        <v>1987</v>
      </c>
      <c r="P37" s="19" t="s">
        <v>1988</v>
      </c>
      <c r="Q37" s="19" t="s">
        <v>1989</v>
      </c>
      <c r="R37" s="19" t="s">
        <v>1990</v>
      </c>
      <c r="S37" s="19" t="s">
        <v>1982</v>
      </c>
      <c r="U37" s="34" t="s">
        <v>320</v>
      </c>
      <c r="V37" s="19" t="s">
        <v>1991</v>
      </c>
      <c r="W37" s="7" t="s">
        <v>1992</v>
      </c>
      <c r="X37" s="19" t="s">
        <v>1615</v>
      </c>
    </row>
    <row r="38" spans="1:27" s="62" customFormat="1" x14ac:dyDescent="0.2">
      <c r="A38" s="53" t="s">
        <v>1456</v>
      </c>
      <c r="B38" s="54">
        <v>39872</v>
      </c>
      <c r="C38" s="53" t="s">
        <v>1433</v>
      </c>
      <c r="D38" s="53" t="s">
        <v>1434</v>
      </c>
      <c r="E38" s="53" t="s">
        <v>2477</v>
      </c>
      <c r="F38" s="55" t="s">
        <v>2411</v>
      </c>
      <c r="G38" s="56">
        <v>2158</v>
      </c>
      <c r="H38" s="53" t="s">
        <v>182</v>
      </c>
      <c r="I38" s="53" t="s">
        <v>1491</v>
      </c>
      <c r="J38" s="57" t="s">
        <v>1514</v>
      </c>
      <c r="K38" s="58" t="s">
        <v>1993</v>
      </c>
      <c r="L38" s="53" t="s">
        <v>2258</v>
      </c>
      <c r="M38" s="53" t="s">
        <v>1994</v>
      </c>
      <c r="N38" s="53" t="s">
        <v>1995</v>
      </c>
      <c r="O38" s="53" t="s">
        <v>2286</v>
      </c>
      <c r="P38" s="53" t="s">
        <v>1988</v>
      </c>
      <c r="Q38" s="59" t="s">
        <v>1996</v>
      </c>
      <c r="R38" s="53" t="s">
        <v>1997</v>
      </c>
      <c r="S38" s="53" t="s">
        <v>1982</v>
      </c>
      <c r="T38" s="60"/>
      <c r="U38" s="58" t="s">
        <v>321</v>
      </c>
      <c r="V38" s="61" t="s">
        <v>1998</v>
      </c>
      <c r="W38" s="53" t="s">
        <v>1999</v>
      </c>
      <c r="X38" s="53" t="s">
        <v>2243</v>
      </c>
      <c r="AA38" s="60"/>
    </row>
    <row r="39" spans="1:27" s="8" customFormat="1" x14ac:dyDescent="0.2">
      <c r="A39" s="19" t="s">
        <v>1432</v>
      </c>
      <c r="B39" s="50">
        <v>39880</v>
      </c>
      <c r="C39" s="19" t="s">
        <v>1433</v>
      </c>
      <c r="D39" s="19" t="s">
        <v>1445</v>
      </c>
      <c r="E39" s="19" t="s">
        <v>2402</v>
      </c>
      <c r="F39" s="35" t="s">
        <v>2370</v>
      </c>
      <c r="G39" s="18">
        <v>1038</v>
      </c>
      <c r="H39" s="58" t="s">
        <v>182</v>
      </c>
      <c r="I39" s="58" t="s">
        <v>878</v>
      </c>
      <c r="J39" s="19" t="s">
        <v>1514</v>
      </c>
      <c r="K39" s="58" t="s">
        <v>1971</v>
      </c>
      <c r="L39" s="58" t="s">
        <v>1965</v>
      </c>
      <c r="M39" s="58" t="s">
        <v>2243</v>
      </c>
      <c r="N39" s="58" t="s">
        <v>2000</v>
      </c>
      <c r="O39" s="58" t="s">
        <v>1072</v>
      </c>
      <c r="P39" s="58" t="s">
        <v>2001</v>
      </c>
      <c r="Q39" s="19" t="s">
        <v>579</v>
      </c>
      <c r="R39" s="58" t="s">
        <v>2002</v>
      </c>
      <c r="S39" s="58" t="s">
        <v>2003</v>
      </c>
      <c r="T39" s="58"/>
      <c r="U39" s="4" t="s">
        <v>322</v>
      </c>
      <c r="V39" s="19" t="s">
        <v>2004</v>
      </c>
      <c r="W39" s="4"/>
      <c r="X39" s="4"/>
      <c r="AA39" s="4"/>
    </row>
    <row r="40" spans="1:27" s="8" customFormat="1" x14ac:dyDescent="0.2">
      <c r="A40" s="19" t="s">
        <v>1551</v>
      </c>
      <c r="B40" s="50">
        <v>39886</v>
      </c>
      <c r="C40" s="19" t="s">
        <v>1433</v>
      </c>
      <c r="D40" s="19" t="s">
        <v>1434</v>
      </c>
      <c r="E40" s="19" t="s">
        <v>2493</v>
      </c>
      <c r="F40" s="35" t="s">
        <v>2307</v>
      </c>
      <c r="G40" s="18">
        <v>1849</v>
      </c>
      <c r="H40" s="58" t="s">
        <v>182</v>
      </c>
      <c r="I40" s="58" t="s">
        <v>2005</v>
      </c>
      <c r="J40" s="19" t="s">
        <v>1514</v>
      </c>
      <c r="K40" s="58" t="s">
        <v>1971</v>
      </c>
      <c r="L40" s="58" t="s">
        <v>1965</v>
      </c>
      <c r="M40" s="7" t="s">
        <v>2243</v>
      </c>
      <c r="N40" s="58" t="s">
        <v>2006</v>
      </c>
      <c r="O40" s="58" t="s">
        <v>2007</v>
      </c>
      <c r="P40" s="58" t="s">
        <v>1230</v>
      </c>
      <c r="Q40" s="19" t="s">
        <v>2008</v>
      </c>
      <c r="R40" s="58" t="s">
        <v>1439</v>
      </c>
      <c r="S40" s="58" t="s">
        <v>323</v>
      </c>
      <c r="T40" s="4"/>
      <c r="U40" s="58" t="s">
        <v>2009</v>
      </c>
      <c r="V40" s="19" t="s">
        <v>2010</v>
      </c>
      <c r="W40" s="58" t="s">
        <v>2258</v>
      </c>
      <c r="X40" s="58" t="s">
        <v>1895</v>
      </c>
      <c r="AA40" s="4"/>
    </row>
    <row r="41" spans="1:27" s="8" customFormat="1" x14ac:dyDescent="0.2">
      <c r="A41" s="19" t="s">
        <v>2011</v>
      </c>
      <c r="B41" s="50">
        <v>39889</v>
      </c>
      <c r="C41" s="19" t="s">
        <v>1433</v>
      </c>
      <c r="D41" s="19" t="s">
        <v>1445</v>
      </c>
      <c r="E41" s="19" t="s">
        <v>2468</v>
      </c>
      <c r="F41" s="35" t="s">
        <v>2283</v>
      </c>
      <c r="G41" s="18">
        <v>376</v>
      </c>
      <c r="H41" s="58" t="s">
        <v>182</v>
      </c>
      <c r="I41" s="58" t="s">
        <v>1491</v>
      </c>
      <c r="J41" s="19" t="s">
        <v>1514</v>
      </c>
      <c r="K41" s="58" t="s">
        <v>2012</v>
      </c>
      <c r="L41" s="58" t="s">
        <v>1965</v>
      </c>
      <c r="M41" s="12" t="s">
        <v>2243</v>
      </c>
      <c r="N41" s="58" t="s">
        <v>878</v>
      </c>
      <c r="O41" s="58" t="s">
        <v>2013</v>
      </c>
      <c r="P41" s="58" t="s">
        <v>2014</v>
      </c>
      <c r="Q41" s="19" t="s">
        <v>579</v>
      </c>
      <c r="R41" s="58" t="s">
        <v>2015</v>
      </c>
      <c r="S41" s="58" t="s">
        <v>2116</v>
      </c>
      <c r="T41" s="4"/>
      <c r="U41" s="58" t="s">
        <v>2016</v>
      </c>
      <c r="V41" s="19" t="s">
        <v>2017</v>
      </c>
      <c r="W41" s="58" t="s">
        <v>2018</v>
      </c>
      <c r="X41" s="58" t="s">
        <v>1615</v>
      </c>
      <c r="AA41" s="4"/>
    </row>
    <row r="42" spans="1:27" x14ac:dyDescent="0.2">
      <c r="A42" s="19" t="s">
        <v>1603</v>
      </c>
      <c r="B42" s="50">
        <v>39893</v>
      </c>
      <c r="C42" s="19" t="s">
        <v>1433</v>
      </c>
      <c r="D42" s="19" t="s">
        <v>1445</v>
      </c>
      <c r="E42" s="19" t="s">
        <v>2282</v>
      </c>
      <c r="F42" s="35" t="s">
        <v>2333</v>
      </c>
      <c r="G42" s="18">
        <v>1077</v>
      </c>
      <c r="H42" s="58" t="s">
        <v>182</v>
      </c>
      <c r="I42" s="7" t="s">
        <v>1491</v>
      </c>
      <c r="J42" s="19" t="s">
        <v>2019</v>
      </c>
      <c r="K42" s="7" t="s">
        <v>1971</v>
      </c>
      <c r="L42" s="58" t="s">
        <v>1965</v>
      </c>
      <c r="M42" s="12" t="s">
        <v>651</v>
      </c>
      <c r="N42" s="58" t="s">
        <v>2020</v>
      </c>
      <c r="O42" s="58" t="s">
        <v>2027</v>
      </c>
      <c r="P42" s="58" t="s">
        <v>2028</v>
      </c>
      <c r="Q42" s="19" t="s">
        <v>579</v>
      </c>
      <c r="R42" s="58" t="s">
        <v>1439</v>
      </c>
      <c r="S42" s="58" t="s">
        <v>2029</v>
      </c>
      <c r="U42" s="58" t="s">
        <v>2116</v>
      </c>
      <c r="V42" s="7" t="s">
        <v>2030</v>
      </c>
      <c r="W42" s="58" t="s">
        <v>1895</v>
      </c>
      <c r="X42" s="58" t="s">
        <v>1948</v>
      </c>
    </row>
    <row r="43" spans="1:27" x14ac:dyDescent="0.2">
      <c r="A43" s="19" t="s">
        <v>1897</v>
      </c>
      <c r="B43" s="50">
        <v>39897</v>
      </c>
      <c r="C43" s="19" t="s">
        <v>1433</v>
      </c>
      <c r="D43" s="19" t="s">
        <v>1434</v>
      </c>
      <c r="E43" s="19" t="s">
        <v>91</v>
      </c>
      <c r="F43" s="35" t="s">
        <v>2307</v>
      </c>
      <c r="G43" s="18">
        <v>1714</v>
      </c>
      <c r="H43" s="58" t="s">
        <v>182</v>
      </c>
      <c r="I43" s="7" t="s">
        <v>1491</v>
      </c>
      <c r="J43" s="19" t="s">
        <v>1514</v>
      </c>
      <c r="K43" s="12" t="s">
        <v>1971</v>
      </c>
      <c r="L43" s="63" t="s">
        <v>1965</v>
      </c>
      <c r="M43" s="7" t="s">
        <v>2031</v>
      </c>
      <c r="N43" s="58" t="s">
        <v>2032</v>
      </c>
      <c r="O43" s="58" t="s">
        <v>2033</v>
      </c>
      <c r="P43" s="58" t="s">
        <v>2034</v>
      </c>
      <c r="Q43" s="19" t="s">
        <v>2035</v>
      </c>
      <c r="R43" s="58" t="s">
        <v>2028</v>
      </c>
      <c r="S43" s="58" t="s">
        <v>2036</v>
      </c>
      <c r="U43" s="58" t="s">
        <v>324</v>
      </c>
      <c r="V43" s="12" t="s">
        <v>1948</v>
      </c>
      <c r="W43" s="58" t="s">
        <v>2037</v>
      </c>
      <c r="X43" s="58" t="s">
        <v>1895</v>
      </c>
    </row>
    <row r="44" spans="1:27" s="8" customFormat="1" x14ac:dyDescent="0.2">
      <c r="A44" s="19" t="s">
        <v>1628</v>
      </c>
      <c r="B44" s="50">
        <v>39900</v>
      </c>
      <c r="C44" s="19" t="s">
        <v>1433</v>
      </c>
      <c r="D44" s="19" t="s">
        <v>1445</v>
      </c>
      <c r="E44" s="19" t="s">
        <v>108</v>
      </c>
      <c r="F44" s="35" t="s">
        <v>2238</v>
      </c>
      <c r="G44" s="18">
        <v>1146</v>
      </c>
      <c r="H44" s="58" t="s">
        <v>182</v>
      </c>
      <c r="I44" s="58" t="s">
        <v>1491</v>
      </c>
      <c r="J44" s="40" t="s">
        <v>1514</v>
      </c>
      <c r="K44" s="58" t="s">
        <v>1971</v>
      </c>
      <c r="L44" s="58" t="s">
        <v>1965</v>
      </c>
      <c r="M44" s="58" t="s">
        <v>2243</v>
      </c>
      <c r="N44" s="58" t="s">
        <v>2038</v>
      </c>
      <c r="O44" s="58" t="s">
        <v>2039</v>
      </c>
      <c r="P44" s="58" t="s">
        <v>2040</v>
      </c>
      <c r="Q44" s="19" t="s">
        <v>579</v>
      </c>
      <c r="R44" s="58" t="s">
        <v>2041</v>
      </c>
      <c r="S44" s="58" t="s">
        <v>2042</v>
      </c>
      <c r="T44" s="4"/>
      <c r="U44" s="58" t="s">
        <v>2043</v>
      </c>
      <c r="V44" s="19" t="s">
        <v>1948</v>
      </c>
      <c r="W44" s="58" t="s">
        <v>2258</v>
      </c>
      <c r="X44" s="58" t="s">
        <v>325</v>
      </c>
      <c r="AA44" s="4"/>
    </row>
    <row r="45" spans="1:27" s="8" customFormat="1" x14ac:dyDescent="0.2">
      <c r="A45" s="19" t="s">
        <v>1521</v>
      </c>
      <c r="B45" s="50">
        <v>39904</v>
      </c>
      <c r="C45" s="19" t="s">
        <v>1433</v>
      </c>
      <c r="D45" s="19" t="s">
        <v>1434</v>
      </c>
      <c r="E45" s="19" t="s">
        <v>2255</v>
      </c>
      <c r="F45" s="35" t="s">
        <v>2238</v>
      </c>
      <c r="G45" s="18">
        <v>1665</v>
      </c>
      <c r="H45" s="58" t="s">
        <v>182</v>
      </c>
      <c r="I45" s="58" t="s">
        <v>878</v>
      </c>
      <c r="J45" s="19" t="s">
        <v>1514</v>
      </c>
      <c r="K45" s="58" t="s">
        <v>2044</v>
      </c>
      <c r="L45" s="58" t="s">
        <v>2045</v>
      </c>
      <c r="M45" s="58" t="s">
        <v>2243</v>
      </c>
      <c r="N45" s="58" t="s">
        <v>1439</v>
      </c>
      <c r="O45" s="61" t="s">
        <v>2046</v>
      </c>
      <c r="P45" s="13" t="s">
        <v>2047</v>
      </c>
      <c r="Q45" s="7" t="s">
        <v>579</v>
      </c>
      <c r="R45" s="58" t="s">
        <v>2048</v>
      </c>
      <c r="S45" s="58" t="s">
        <v>2258</v>
      </c>
      <c r="T45" s="4"/>
      <c r="U45" s="58" t="s">
        <v>2049</v>
      </c>
      <c r="V45" s="19" t="s">
        <v>326</v>
      </c>
      <c r="W45" s="58" t="s">
        <v>1476</v>
      </c>
      <c r="X45" s="58" t="s">
        <v>962</v>
      </c>
      <c r="AA45" s="4"/>
    </row>
    <row r="46" spans="1:27" x14ac:dyDescent="0.2">
      <c r="A46" s="19" t="s">
        <v>2011</v>
      </c>
      <c r="B46" s="50">
        <v>39907</v>
      </c>
      <c r="C46" s="19" t="s">
        <v>1433</v>
      </c>
      <c r="D46" s="19" t="s">
        <v>1434</v>
      </c>
      <c r="E46" s="19" t="s">
        <v>91</v>
      </c>
      <c r="F46" s="35" t="s">
        <v>2270</v>
      </c>
      <c r="G46" s="18">
        <v>3120</v>
      </c>
      <c r="H46" s="58" t="s">
        <v>182</v>
      </c>
      <c r="I46" s="58" t="s">
        <v>878</v>
      </c>
      <c r="J46" s="19" t="s">
        <v>1514</v>
      </c>
      <c r="K46" s="58" t="s">
        <v>2050</v>
      </c>
      <c r="L46" s="58" t="s">
        <v>1965</v>
      </c>
      <c r="M46" s="58" t="s">
        <v>2051</v>
      </c>
      <c r="N46" s="58" t="s">
        <v>2052</v>
      </c>
      <c r="O46" s="58" t="s">
        <v>2053</v>
      </c>
      <c r="P46" s="58" t="s">
        <v>1988</v>
      </c>
      <c r="Q46" s="19" t="s">
        <v>2054</v>
      </c>
      <c r="R46" s="58" t="s">
        <v>2055</v>
      </c>
      <c r="S46" s="58" t="s">
        <v>2056</v>
      </c>
      <c r="U46" s="58" t="s">
        <v>2057</v>
      </c>
      <c r="V46" s="19" t="s">
        <v>327</v>
      </c>
      <c r="W46" s="58" t="s">
        <v>1476</v>
      </c>
      <c r="X46" s="58" t="s">
        <v>962</v>
      </c>
    </row>
    <row r="47" spans="1:27" x14ac:dyDescent="0.2">
      <c r="A47" s="19" t="s">
        <v>1075</v>
      </c>
      <c r="B47" s="50">
        <v>39917</v>
      </c>
      <c r="C47" s="19" t="s">
        <v>1433</v>
      </c>
      <c r="D47" s="19" t="s">
        <v>1434</v>
      </c>
      <c r="E47" s="19" t="s">
        <v>2394</v>
      </c>
      <c r="F47" s="35" t="s">
        <v>2283</v>
      </c>
      <c r="G47" s="18">
        <v>2840</v>
      </c>
      <c r="H47" s="58" t="s">
        <v>182</v>
      </c>
      <c r="I47" s="7" t="s">
        <v>878</v>
      </c>
      <c r="J47" s="19" t="s">
        <v>1514</v>
      </c>
      <c r="K47" s="58" t="s">
        <v>451</v>
      </c>
      <c r="L47" s="58" t="s">
        <v>1965</v>
      </c>
      <c r="M47" s="58" t="s">
        <v>2243</v>
      </c>
      <c r="N47" s="58" t="s">
        <v>2058</v>
      </c>
      <c r="O47" s="58" t="s">
        <v>2059</v>
      </c>
      <c r="P47" s="58" t="s">
        <v>2028</v>
      </c>
      <c r="Q47" s="19" t="s">
        <v>579</v>
      </c>
      <c r="R47" s="58" t="s">
        <v>2060</v>
      </c>
      <c r="S47" s="7" t="s">
        <v>2061</v>
      </c>
      <c r="U47" s="58" t="s">
        <v>2116</v>
      </c>
      <c r="V47" s="19" t="s">
        <v>2062</v>
      </c>
      <c r="W47" s="58" t="s">
        <v>1895</v>
      </c>
      <c r="X47" s="58" t="s">
        <v>1977</v>
      </c>
    </row>
    <row r="48" spans="1:27" s="8" customFormat="1" x14ac:dyDescent="0.2">
      <c r="A48" s="19" t="s">
        <v>1563</v>
      </c>
      <c r="B48" s="50">
        <v>39921</v>
      </c>
      <c r="C48" s="19" t="s">
        <v>1433</v>
      </c>
      <c r="D48" s="19" t="s">
        <v>1445</v>
      </c>
      <c r="E48" s="19" t="s">
        <v>2770</v>
      </c>
      <c r="F48" s="35" t="s">
        <v>2283</v>
      </c>
      <c r="G48" s="18">
        <v>1313</v>
      </c>
      <c r="H48" s="58" t="s">
        <v>182</v>
      </c>
      <c r="I48" s="7" t="s">
        <v>878</v>
      </c>
      <c r="J48" s="7" t="s">
        <v>1514</v>
      </c>
      <c r="K48" s="58" t="s">
        <v>451</v>
      </c>
      <c r="L48" s="7" t="s">
        <v>1965</v>
      </c>
      <c r="M48" s="58" t="s">
        <v>2243</v>
      </c>
      <c r="N48" s="58" t="s">
        <v>1439</v>
      </c>
      <c r="O48" s="58" t="s">
        <v>658</v>
      </c>
      <c r="P48" s="58" t="s">
        <v>2063</v>
      </c>
      <c r="Q48" s="19" t="s">
        <v>579</v>
      </c>
      <c r="R48" s="58" t="s">
        <v>2064</v>
      </c>
      <c r="S48" s="58" t="s">
        <v>2065</v>
      </c>
      <c r="T48" s="4"/>
      <c r="U48" s="61" t="s">
        <v>328</v>
      </c>
      <c r="V48" s="19" t="s">
        <v>1476</v>
      </c>
      <c r="W48" s="58" t="s">
        <v>1465</v>
      </c>
      <c r="X48" s="58" t="s">
        <v>2066</v>
      </c>
      <c r="AA48" s="4"/>
    </row>
    <row r="49" spans="1:27" s="8" customFormat="1" x14ac:dyDescent="0.2">
      <c r="A49" s="19" t="s">
        <v>901</v>
      </c>
      <c r="B49" s="50">
        <v>39928</v>
      </c>
      <c r="C49" s="19" t="s">
        <v>1433</v>
      </c>
      <c r="D49" s="19" t="s">
        <v>1434</v>
      </c>
      <c r="E49" s="19" t="s">
        <v>2477</v>
      </c>
      <c r="F49" s="35" t="s">
        <v>2333</v>
      </c>
      <c r="G49" s="18">
        <v>3719</v>
      </c>
      <c r="H49" s="58" t="s">
        <v>182</v>
      </c>
      <c r="I49" s="7" t="s">
        <v>878</v>
      </c>
      <c r="J49" s="7" t="s">
        <v>1514</v>
      </c>
      <c r="K49" s="58" t="s">
        <v>451</v>
      </c>
      <c r="L49" s="58" t="s">
        <v>2067</v>
      </c>
      <c r="M49" s="58" t="s">
        <v>2243</v>
      </c>
      <c r="N49" s="58" t="s">
        <v>2068</v>
      </c>
      <c r="O49" s="61" t="s">
        <v>2069</v>
      </c>
      <c r="P49" s="58" t="s">
        <v>2070</v>
      </c>
      <c r="Q49" s="7" t="s">
        <v>579</v>
      </c>
      <c r="R49" s="58" t="s">
        <v>1971</v>
      </c>
      <c r="S49" s="58" t="s">
        <v>2071</v>
      </c>
      <c r="T49" s="4"/>
      <c r="U49" s="58" t="s">
        <v>2116</v>
      </c>
      <c r="V49" s="19" t="s">
        <v>2072</v>
      </c>
      <c r="W49" s="58" t="s">
        <v>1476</v>
      </c>
      <c r="X49" s="58" t="s">
        <v>2073</v>
      </c>
      <c r="AA49" s="4"/>
    </row>
    <row r="50" spans="1:27" x14ac:dyDescent="0.2">
      <c r="A50" s="19"/>
      <c r="B50" s="50"/>
      <c r="C50" s="19"/>
      <c r="D50" s="19"/>
      <c r="E50" s="19"/>
      <c r="F50" s="35"/>
      <c r="U50" s="4"/>
    </row>
    <row r="51" spans="1:27" x14ac:dyDescent="0.2">
      <c r="A51" s="19"/>
      <c r="B51" s="50"/>
      <c r="C51" s="19"/>
      <c r="D51" s="19"/>
      <c r="E51" s="19"/>
      <c r="F51" s="35"/>
      <c r="U51" s="4"/>
    </row>
    <row r="52" spans="1:27" x14ac:dyDescent="0.2">
      <c r="A52" s="19"/>
      <c r="B52" s="50"/>
      <c r="C52" s="19"/>
      <c r="D52" s="19"/>
      <c r="E52" s="19"/>
      <c r="F52" s="35"/>
      <c r="U52" s="4"/>
    </row>
    <row r="53" spans="1:27" x14ac:dyDescent="0.2">
      <c r="A53" s="19"/>
      <c r="B53" s="50"/>
      <c r="C53" s="19"/>
      <c r="D53" s="19"/>
      <c r="E53" s="19"/>
      <c r="F53" s="35"/>
      <c r="U53" s="4"/>
    </row>
    <row r="54" spans="1:27" x14ac:dyDescent="0.2">
      <c r="A54" s="19"/>
      <c r="B54" s="50"/>
      <c r="C54" s="19"/>
      <c r="D54" s="19"/>
      <c r="E54" s="19"/>
      <c r="F54" s="35"/>
      <c r="U54" s="4"/>
    </row>
    <row r="55" spans="1:27" s="8" customFormat="1" x14ac:dyDescent="0.2">
      <c r="A55" s="19"/>
      <c r="B55" s="50"/>
      <c r="C55" s="19"/>
      <c r="D55" s="19"/>
      <c r="E55" s="19"/>
      <c r="F55" s="35"/>
      <c r="G55" s="18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AA55" s="4"/>
    </row>
    <row r="56" spans="1:27" x14ac:dyDescent="0.2">
      <c r="A56" s="19"/>
      <c r="B56" s="50"/>
      <c r="C56" s="19"/>
      <c r="D56" s="19"/>
      <c r="E56" s="19"/>
      <c r="F56" s="35"/>
      <c r="U56" s="4"/>
    </row>
    <row r="57" spans="1:27" x14ac:dyDescent="0.2">
      <c r="A57" s="19"/>
      <c r="B57" s="50"/>
      <c r="C57" s="19"/>
      <c r="D57" s="19"/>
      <c r="E57" s="19"/>
      <c r="F57" s="35"/>
      <c r="U57" s="4"/>
    </row>
    <row r="58" spans="1:27" x14ac:dyDescent="0.2">
      <c r="A58" s="19"/>
      <c r="B58" s="50"/>
      <c r="C58" s="19"/>
      <c r="D58" s="19"/>
      <c r="E58" s="19"/>
      <c r="F58" s="35"/>
      <c r="U58" s="4"/>
    </row>
    <row r="59" spans="1:27" s="8" customFormat="1" x14ac:dyDescent="0.2">
      <c r="A59" s="19"/>
      <c r="B59" s="50"/>
      <c r="C59" s="19"/>
      <c r="D59" s="19"/>
      <c r="E59" s="19"/>
      <c r="F59" s="35"/>
      <c r="G59" s="18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AA59" s="4"/>
    </row>
    <row r="60" spans="1:27" x14ac:dyDescent="0.2">
      <c r="A60" s="19"/>
      <c r="B60" s="50"/>
      <c r="C60" s="19"/>
      <c r="D60" s="19"/>
      <c r="E60" s="19"/>
      <c r="F60" s="35"/>
      <c r="U60" s="4"/>
    </row>
    <row r="61" spans="1:27" s="8" customFormat="1" x14ac:dyDescent="0.2">
      <c r="A61" s="19"/>
      <c r="B61" s="50"/>
      <c r="C61" s="19"/>
      <c r="D61" s="19"/>
      <c r="E61" s="19"/>
      <c r="F61" s="35"/>
      <c r="G61" s="18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AA61" s="4"/>
    </row>
    <row r="62" spans="1:27" s="8" customFormat="1" x14ac:dyDescent="0.2">
      <c r="A62" s="19"/>
      <c r="B62" s="50"/>
      <c r="C62" s="19"/>
      <c r="D62" s="19"/>
      <c r="E62" s="19"/>
      <c r="F62" s="35"/>
      <c r="G62" s="18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AA62" s="4"/>
    </row>
    <row r="63" spans="1:27" x14ac:dyDescent="0.2">
      <c r="A63" s="19"/>
      <c r="B63" s="50"/>
      <c r="C63" s="19"/>
      <c r="D63" s="19"/>
      <c r="E63" s="19"/>
      <c r="F63" s="35"/>
      <c r="U63" s="4"/>
    </row>
    <row r="64" spans="1:27" x14ac:dyDescent="0.2">
      <c r="E64" s="4"/>
      <c r="O64" s="12"/>
    </row>
    <row r="65" spans="1:4" x14ac:dyDescent="0.2">
      <c r="A65" s="4" t="s">
        <v>138</v>
      </c>
    </row>
    <row r="66" spans="1:4" x14ac:dyDescent="0.2">
      <c r="A66" s="133" t="s">
        <v>139</v>
      </c>
      <c r="B66" s="133"/>
      <c r="C66" s="19"/>
      <c r="D66" s="19"/>
    </row>
    <row r="67" spans="1:4" x14ac:dyDescent="0.2">
      <c r="A67" s="134" t="s">
        <v>159</v>
      </c>
      <c r="B67" s="134"/>
      <c r="C67" s="11"/>
      <c r="D67" s="11"/>
    </row>
    <row r="68" spans="1:4" x14ac:dyDescent="0.2">
      <c r="A68" s="4" t="s">
        <v>160</v>
      </c>
    </row>
  </sheetData>
  <mergeCells count="2">
    <mergeCell ref="A66:B66"/>
    <mergeCell ref="A67:B67"/>
  </mergeCells>
  <phoneticPr fontId="0" type="noConversion"/>
  <conditionalFormatting sqref="AA2:AA63 A2:X63">
    <cfRule type="expression" dxfId="61" priority="1" stopIfTrue="1">
      <formula>$D2="H"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44"/>
  <sheetViews>
    <sheetView zoomScaleNormal="100" workbookViewId="0">
      <pane ySplit="1" topLeftCell="A2" activePane="bottomLeft" state="frozenSplit"/>
      <selection pane="bottomLeft" activeCell="A2" sqref="A2"/>
    </sheetView>
  </sheetViews>
  <sheetFormatPr defaultRowHeight="12.75" x14ac:dyDescent="0.2"/>
  <cols>
    <col min="1" max="1" width="15.28515625" style="26" bestFit="1" customWidth="1"/>
    <col min="2" max="2" width="5" style="32" customWidth="1"/>
    <col min="3" max="3" width="5.140625" style="32" bestFit="1" customWidth="1"/>
    <col min="4" max="4" width="3.28515625" style="32" bestFit="1" customWidth="1"/>
    <col min="5" max="5" width="4.140625" style="32" bestFit="1" customWidth="1"/>
    <col min="6" max="6" width="4.7109375" style="32" customWidth="1"/>
    <col min="7" max="8" width="4.140625" style="32" bestFit="1" customWidth="1"/>
    <col min="9" max="9" width="3.28515625" style="32" bestFit="1" customWidth="1"/>
    <col min="10" max="10" width="4.140625" style="32" bestFit="1" customWidth="1"/>
    <col min="11" max="11" width="3.28515625" style="32" bestFit="1" customWidth="1"/>
    <col min="12" max="13" width="4.140625" style="32" bestFit="1" customWidth="1"/>
    <col min="14" max="14" width="3.28515625" style="32" bestFit="1" customWidth="1"/>
    <col min="15" max="15" width="4.140625" style="32" bestFit="1" customWidth="1"/>
    <col min="16" max="16" width="3.7109375" style="32" customWidth="1"/>
    <col min="17" max="18" width="4.140625" style="32" bestFit="1" customWidth="1"/>
    <col min="19" max="19" width="3.28515625" style="32" bestFit="1" customWidth="1"/>
    <col min="20" max="20" width="4.140625" style="32" bestFit="1" customWidth="1"/>
    <col min="21" max="21" width="3.7109375" style="32" customWidth="1"/>
    <col min="22" max="22" width="6.140625" style="32" bestFit="1" customWidth="1"/>
    <col min="23" max="23" width="5.140625" style="33" bestFit="1" customWidth="1"/>
    <col min="24" max="24" width="5.140625" style="32" bestFit="1" customWidth="1"/>
    <col min="25" max="26" width="3.28515625" style="33" bestFit="1" customWidth="1"/>
    <col min="27" max="27" width="5.140625" style="33" bestFit="1" customWidth="1"/>
    <col min="28" max="28" width="6" style="32" bestFit="1" customWidth="1"/>
    <col min="29" max="29" width="5" style="26" customWidth="1"/>
    <col min="30" max="30" width="5.28515625" style="26" customWidth="1"/>
    <col min="31" max="31" width="4.85546875" style="26" customWidth="1"/>
    <col min="32" max="34" width="9.140625" style="26"/>
  </cols>
  <sheetData>
    <row r="1" spans="1:34" s="25" customFormat="1" ht="132" x14ac:dyDescent="0.2">
      <c r="A1" s="1"/>
      <c r="B1" s="20" t="s">
        <v>1433</v>
      </c>
      <c r="C1" s="20" t="s">
        <v>161</v>
      </c>
      <c r="D1" s="20" t="s">
        <v>2706</v>
      </c>
      <c r="E1" s="20" t="s">
        <v>162</v>
      </c>
      <c r="F1" s="20" t="s">
        <v>163</v>
      </c>
      <c r="G1" s="20" t="s">
        <v>1612</v>
      </c>
      <c r="H1" s="20" t="s">
        <v>161</v>
      </c>
      <c r="I1" s="20" t="s">
        <v>2706</v>
      </c>
      <c r="J1" s="20" t="s">
        <v>162</v>
      </c>
      <c r="K1" s="20" t="s">
        <v>163</v>
      </c>
      <c r="L1" s="20" t="s">
        <v>902</v>
      </c>
      <c r="M1" s="20" t="s">
        <v>161</v>
      </c>
      <c r="N1" s="20" t="s">
        <v>2706</v>
      </c>
      <c r="O1" s="20" t="s">
        <v>162</v>
      </c>
      <c r="P1" s="20" t="s">
        <v>163</v>
      </c>
      <c r="Q1" s="20" t="s">
        <v>840</v>
      </c>
      <c r="R1" s="20" t="s">
        <v>161</v>
      </c>
      <c r="S1" s="20" t="s">
        <v>2706</v>
      </c>
      <c r="T1" s="20" t="s">
        <v>162</v>
      </c>
      <c r="U1" s="20" t="s">
        <v>163</v>
      </c>
      <c r="V1" s="20" t="s">
        <v>164</v>
      </c>
      <c r="W1" s="21" t="s">
        <v>165</v>
      </c>
      <c r="X1" s="22" t="s">
        <v>166</v>
      </c>
      <c r="Y1" s="23" t="s">
        <v>167</v>
      </c>
      <c r="Z1" s="21" t="s">
        <v>329</v>
      </c>
      <c r="AA1" s="21" t="s">
        <v>168</v>
      </c>
      <c r="AB1" s="21" t="s">
        <v>169</v>
      </c>
      <c r="AC1" s="21" t="s">
        <v>2224</v>
      </c>
      <c r="AD1" s="21" t="s">
        <v>2225</v>
      </c>
      <c r="AE1" s="21" t="s">
        <v>2226</v>
      </c>
      <c r="AF1" s="24"/>
      <c r="AG1" s="24"/>
      <c r="AH1" s="24" t="s">
        <v>170</v>
      </c>
    </row>
    <row r="2" spans="1:34" x14ac:dyDescent="0.2">
      <c r="A2" s="25" t="s">
        <v>182</v>
      </c>
      <c r="B2" s="27" t="s">
        <v>1740</v>
      </c>
      <c r="C2" s="27" t="s">
        <v>1635</v>
      </c>
      <c r="D2" s="27">
        <v>14</v>
      </c>
      <c r="E2" s="27" t="s">
        <v>1635</v>
      </c>
      <c r="F2" s="27">
        <v>3780</v>
      </c>
      <c r="G2" s="27" t="s">
        <v>1635</v>
      </c>
      <c r="H2" s="27" t="s">
        <v>1635</v>
      </c>
      <c r="I2" s="27">
        <v>0</v>
      </c>
      <c r="J2" s="27" t="s">
        <v>1635</v>
      </c>
      <c r="K2" s="27">
        <v>0</v>
      </c>
      <c r="L2" s="27" t="s">
        <v>1647</v>
      </c>
      <c r="M2" s="27" t="s">
        <v>1635</v>
      </c>
      <c r="N2" s="27">
        <v>2</v>
      </c>
      <c r="O2" s="27" t="s">
        <v>1635</v>
      </c>
      <c r="P2" s="27">
        <v>270</v>
      </c>
      <c r="Q2" s="27" t="s">
        <v>1638</v>
      </c>
      <c r="R2" s="27" t="s">
        <v>1635</v>
      </c>
      <c r="S2" s="27">
        <v>1</v>
      </c>
      <c r="T2" s="27" t="s">
        <v>1636</v>
      </c>
      <c r="U2" s="27">
        <v>180</v>
      </c>
      <c r="V2" s="27" t="s">
        <v>1859</v>
      </c>
      <c r="W2" s="28">
        <v>47</v>
      </c>
      <c r="X2" s="27" t="s">
        <v>1635</v>
      </c>
      <c r="Y2" s="28">
        <v>0</v>
      </c>
      <c r="Z2" s="28">
        <v>17</v>
      </c>
      <c r="AA2" s="28" t="s">
        <v>1636</v>
      </c>
      <c r="AB2" s="28">
        <v>4230</v>
      </c>
      <c r="AC2" s="28">
        <v>90</v>
      </c>
      <c r="AD2" s="28">
        <v>0</v>
      </c>
      <c r="AE2" s="28">
        <v>0</v>
      </c>
      <c r="AG2" s="29" t="s">
        <v>172</v>
      </c>
      <c r="AH2" s="30">
        <v>10092543</v>
      </c>
    </row>
    <row r="3" spans="1:34" x14ac:dyDescent="0.2">
      <c r="A3" s="25" t="s">
        <v>853</v>
      </c>
      <c r="B3" s="27" t="s">
        <v>1860</v>
      </c>
      <c r="C3" s="27" t="s">
        <v>1726</v>
      </c>
      <c r="D3" s="27">
        <v>0</v>
      </c>
      <c r="E3" s="27" t="s">
        <v>1652</v>
      </c>
      <c r="F3" s="27">
        <v>1215</v>
      </c>
      <c r="G3" s="27" t="s">
        <v>1636</v>
      </c>
      <c r="H3" s="27" t="s">
        <v>1635</v>
      </c>
      <c r="I3" s="27">
        <v>0</v>
      </c>
      <c r="J3" s="27" t="s">
        <v>1635</v>
      </c>
      <c r="K3" s="27">
        <v>58</v>
      </c>
      <c r="L3" s="27" t="s">
        <v>1707</v>
      </c>
      <c r="M3" s="27" t="s">
        <v>1635</v>
      </c>
      <c r="N3" s="27">
        <v>0</v>
      </c>
      <c r="O3" s="27" t="s">
        <v>1635</v>
      </c>
      <c r="P3" s="27">
        <v>88</v>
      </c>
      <c r="Q3" s="27" t="s">
        <v>1691</v>
      </c>
      <c r="R3" s="27" t="s">
        <v>1635</v>
      </c>
      <c r="S3" s="27">
        <v>0</v>
      </c>
      <c r="T3" s="27" t="s">
        <v>1635</v>
      </c>
      <c r="U3" s="27">
        <v>78</v>
      </c>
      <c r="V3" s="27" t="s">
        <v>1861</v>
      </c>
      <c r="W3" s="28">
        <v>23</v>
      </c>
      <c r="X3" s="27" t="s">
        <v>1726</v>
      </c>
      <c r="Y3" s="28">
        <v>8</v>
      </c>
      <c r="Z3" s="28">
        <v>0</v>
      </c>
      <c r="AA3" s="28" t="s">
        <v>1652</v>
      </c>
      <c r="AB3" s="28">
        <v>1439</v>
      </c>
      <c r="AC3" s="28">
        <v>62.565217391304351</v>
      </c>
      <c r="AD3" s="28">
        <v>0.34782608695652173</v>
      </c>
      <c r="AE3" s="28">
        <v>179.875</v>
      </c>
      <c r="AG3" s="31" t="s">
        <v>173</v>
      </c>
      <c r="AH3" s="30">
        <v>255</v>
      </c>
    </row>
    <row r="4" spans="1:34" x14ac:dyDescent="0.2">
      <c r="A4" s="25" t="s">
        <v>962</v>
      </c>
      <c r="B4" s="27" t="s">
        <v>1862</v>
      </c>
      <c r="C4" s="27" t="s">
        <v>1652</v>
      </c>
      <c r="D4" s="27">
        <v>0</v>
      </c>
      <c r="E4" s="27" t="s">
        <v>1647</v>
      </c>
      <c r="F4" s="27">
        <v>868</v>
      </c>
      <c r="G4" s="27" t="s">
        <v>1635</v>
      </c>
      <c r="H4" s="27" t="s">
        <v>1635</v>
      </c>
      <c r="I4" s="27">
        <v>0</v>
      </c>
      <c r="J4" s="27" t="s">
        <v>1635</v>
      </c>
      <c r="K4" s="27">
        <v>0</v>
      </c>
      <c r="L4" s="27" t="s">
        <v>1635</v>
      </c>
      <c r="M4" s="27" t="s">
        <v>1635</v>
      </c>
      <c r="N4" s="27">
        <v>0</v>
      </c>
      <c r="O4" s="27" t="s">
        <v>1635</v>
      </c>
      <c r="P4" s="27">
        <v>0</v>
      </c>
      <c r="Q4" s="27" t="s">
        <v>1636</v>
      </c>
      <c r="R4" s="27" t="s">
        <v>1635</v>
      </c>
      <c r="S4" s="27">
        <v>0</v>
      </c>
      <c r="T4" s="27" t="s">
        <v>1635</v>
      </c>
      <c r="U4" s="27">
        <v>12</v>
      </c>
      <c r="V4" s="27" t="s">
        <v>1863</v>
      </c>
      <c r="W4" s="28">
        <v>22</v>
      </c>
      <c r="X4" s="27" t="s">
        <v>1652</v>
      </c>
      <c r="Y4" s="28">
        <v>2</v>
      </c>
      <c r="Z4" s="28">
        <v>0</v>
      </c>
      <c r="AA4" s="28" t="s">
        <v>1647</v>
      </c>
      <c r="AB4" s="28">
        <v>880</v>
      </c>
      <c r="AC4" s="28">
        <v>40</v>
      </c>
      <c r="AD4" s="28">
        <v>9.0909090909090912E-2</v>
      </c>
      <c r="AE4" s="28">
        <v>440</v>
      </c>
      <c r="AG4"/>
      <c r="AH4" s="30"/>
    </row>
    <row r="5" spans="1:34" x14ac:dyDescent="0.2">
      <c r="A5" s="25" t="s">
        <v>1024</v>
      </c>
      <c r="B5" s="27" t="s">
        <v>1636</v>
      </c>
      <c r="C5" s="27" t="s">
        <v>1635</v>
      </c>
      <c r="D5" s="27">
        <v>0</v>
      </c>
      <c r="E5" s="27" t="s">
        <v>1635</v>
      </c>
      <c r="F5" s="27">
        <v>78</v>
      </c>
      <c r="G5" s="27" t="s">
        <v>1635</v>
      </c>
      <c r="H5" s="27" t="s">
        <v>1635</v>
      </c>
      <c r="I5" s="27">
        <v>0</v>
      </c>
      <c r="J5" s="27" t="s">
        <v>1635</v>
      </c>
      <c r="K5" s="27">
        <v>0</v>
      </c>
      <c r="L5" s="27" t="s">
        <v>1635</v>
      </c>
      <c r="M5" s="27" t="s">
        <v>1635</v>
      </c>
      <c r="N5" s="27">
        <v>0</v>
      </c>
      <c r="O5" s="27" t="s">
        <v>1635</v>
      </c>
      <c r="P5" s="27">
        <v>0</v>
      </c>
      <c r="Q5" s="27" t="s">
        <v>1635</v>
      </c>
      <c r="R5" s="27" t="s">
        <v>1635</v>
      </c>
      <c r="S5" s="27">
        <v>0</v>
      </c>
      <c r="T5" s="27" t="s">
        <v>1635</v>
      </c>
      <c r="U5" s="27">
        <v>0</v>
      </c>
      <c r="V5" s="27" t="s">
        <v>1636</v>
      </c>
      <c r="W5" s="28">
        <v>1</v>
      </c>
      <c r="X5" s="27" t="s">
        <v>1635</v>
      </c>
      <c r="Y5" s="28">
        <v>0</v>
      </c>
      <c r="Z5" s="28">
        <v>0</v>
      </c>
      <c r="AA5" s="28" t="s">
        <v>1635</v>
      </c>
      <c r="AB5" s="28">
        <v>78</v>
      </c>
      <c r="AC5" s="28">
        <v>78</v>
      </c>
      <c r="AD5" s="28">
        <v>0</v>
      </c>
      <c r="AE5" s="28">
        <v>0</v>
      </c>
      <c r="AG5"/>
      <c r="AH5" s="30"/>
    </row>
    <row r="6" spans="1:34" x14ac:dyDescent="0.2">
      <c r="A6" s="25" t="s">
        <v>2074</v>
      </c>
      <c r="B6" s="27" t="s">
        <v>1635</v>
      </c>
      <c r="C6" s="27" t="s">
        <v>1635</v>
      </c>
      <c r="D6" s="27">
        <v>0</v>
      </c>
      <c r="E6" s="27" t="s">
        <v>1635</v>
      </c>
      <c r="F6" s="27">
        <v>0</v>
      </c>
      <c r="G6" s="27" t="s">
        <v>1691</v>
      </c>
      <c r="H6" s="27" t="s">
        <v>1635</v>
      </c>
      <c r="I6" s="27">
        <v>0</v>
      </c>
      <c r="J6" s="27" t="s">
        <v>1635</v>
      </c>
      <c r="K6" s="27">
        <v>44</v>
      </c>
      <c r="L6" s="27" t="s">
        <v>1635</v>
      </c>
      <c r="M6" s="27" t="s">
        <v>1635</v>
      </c>
      <c r="N6" s="27">
        <v>0</v>
      </c>
      <c r="O6" s="27" t="s">
        <v>1635</v>
      </c>
      <c r="P6" s="27">
        <v>0</v>
      </c>
      <c r="Q6" s="27" t="s">
        <v>1635</v>
      </c>
      <c r="R6" s="27" t="s">
        <v>1635</v>
      </c>
      <c r="S6" s="27">
        <v>0</v>
      </c>
      <c r="T6" s="27" t="s">
        <v>1635</v>
      </c>
      <c r="U6" s="27">
        <v>0</v>
      </c>
      <c r="V6" s="27" t="s">
        <v>1691</v>
      </c>
      <c r="W6" s="28">
        <v>1</v>
      </c>
      <c r="X6" s="27" t="s">
        <v>1635</v>
      </c>
      <c r="Y6" s="28">
        <v>0</v>
      </c>
      <c r="Z6" s="28">
        <v>0</v>
      </c>
      <c r="AA6" s="28" t="s">
        <v>1635</v>
      </c>
      <c r="AB6" s="28">
        <v>44</v>
      </c>
      <c r="AC6" s="28">
        <v>44</v>
      </c>
      <c r="AD6" s="28">
        <v>0</v>
      </c>
      <c r="AE6" s="28">
        <v>0</v>
      </c>
    </row>
    <row r="7" spans="1:34" x14ac:dyDescent="0.2">
      <c r="A7" s="25" t="s">
        <v>878</v>
      </c>
      <c r="B7" s="27" t="s">
        <v>1836</v>
      </c>
      <c r="C7" s="27" t="s">
        <v>1636</v>
      </c>
      <c r="D7" s="27">
        <v>0</v>
      </c>
      <c r="E7" s="27" t="s">
        <v>1743</v>
      </c>
      <c r="F7" s="27">
        <v>2704</v>
      </c>
      <c r="G7" s="27" t="s">
        <v>1635</v>
      </c>
      <c r="H7" s="27" t="s">
        <v>1635</v>
      </c>
      <c r="I7" s="27">
        <v>0</v>
      </c>
      <c r="J7" s="27" t="s">
        <v>1635</v>
      </c>
      <c r="K7" s="27">
        <v>0</v>
      </c>
      <c r="L7" s="27" t="s">
        <v>1647</v>
      </c>
      <c r="M7" s="27" t="s">
        <v>1635</v>
      </c>
      <c r="N7" s="27">
        <v>0</v>
      </c>
      <c r="O7" s="27" t="s">
        <v>1635</v>
      </c>
      <c r="P7" s="27">
        <v>270</v>
      </c>
      <c r="Q7" s="27" t="s">
        <v>1638</v>
      </c>
      <c r="R7" s="27" t="s">
        <v>1635</v>
      </c>
      <c r="S7" s="27">
        <v>0</v>
      </c>
      <c r="T7" s="27" t="s">
        <v>1635</v>
      </c>
      <c r="U7" s="27">
        <v>159</v>
      </c>
      <c r="V7" s="27" t="s">
        <v>1837</v>
      </c>
      <c r="W7" s="28">
        <v>39</v>
      </c>
      <c r="X7" s="27" t="s">
        <v>1636</v>
      </c>
      <c r="Y7" s="28">
        <v>1</v>
      </c>
      <c r="Z7" s="28">
        <v>0</v>
      </c>
      <c r="AA7" s="28" t="s">
        <v>1743</v>
      </c>
      <c r="AB7" s="28">
        <v>3133</v>
      </c>
      <c r="AC7" s="28">
        <v>80.333333333333329</v>
      </c>
      <c r="AD7" s="28">
        <v>2.564102564102564E-2</v>
      </c>
      <c r="AE7" s="28">
        <v>3133</v>
      </c>
    </row>
    <row r="8" spans="1:34" x14ac:dyDescent="0.2">
      <c r="A8" s="25" t="s">
        <v>2286</v>
      </c>
      <c r="B8" s="27" t="s">
        <v>1838</v>
      </c>
      <c r="C8" s="27" t="s">
        <v>1821</v>
      </c>
      <c r="D8" s="27">
        <v>0</v>
      </c>
      <c r="E8" s="27" t="s">
        <v>1646</v>
      </c>
      <c r="F8" s="27">
        <v>3139</v>
      </c>
      <c r="G8" s="27" t="s">
        <v>1635</v>
      </c>
      <c r="H8" s="27" t="s">
        <v>1635</v>
      </c>
      <c r="I8" s="27">
        <v>0</v>
      </c>
      <c r="J8" s="27" t="s">
        <v>1635</v>
      </c>
      <c r="K8" s="27">
        <v>0</v>
      </c>
      <c r="L8" s="27" t="s">
        <v>1647</v>
      </c>
      <c r="M8" s="27" t="s">
        <v>1635</v>
      </c>
      <c r="N8" s="27">
        <v>0</v>
      </c>
      <c r="O8" s="27" t="s">
        <v>1635</v>
      </c>
      <c r="P8" s="27">
        <v>227</v>
      </c>
      <c r="Q8" s="27" t="s">
        <v>1638</v>
      </c>
      <c r="R8" s="27" t="s">
        <v>1636</v>
      </c>
      <c r="S8" s="27">
        <v>0</v>
      </c>
      <c r="T8" s="27" t="s">
        <v>1636</v>
      </c>
      <c r="U8" s="27">
        <v>180</v>
      </c>
      <c r="V8" s="27" t="s">
        <v>1839</v>
      </c>
      <c r="W8" s="28">
        <v>43</v>
      </c>
      <c r="X8" s="27" t="s">
        <v>1737</v>
      </c>
      <c r="Y8" s="28">
        <v>12</v>
      </c>
      <c r="Z8" s="28">
        <v>0</v>
      </c>
      <c r="AA8" s="28" t="s">
        <v>1684</v>
      </c>
      <c r="AB8" s="28">
        <v>3546</v>
      </c>
      <c r="AC8" s="28">
        <v>82.465116279069761</v>
      </c>
      <c r="AD8" s="28">
        <v>0.27906976744186046</v>
      </c>
      <c r="AE8" s="28">
        <v>295.5</v>
      </c>
    </row>
    <row r="9" spans="1:34" x14ac:dyDescent="0.2">
      <c r="A9" s="25" t="s">
        <v>2258</v>
      </c>
      <c r="B9" s="27" t="s">
        <v>1720</v>
      </c>
      <c r="C9" s="27" t="s">
        <v>1635</v>
      </c>
      <c r="D9" s="27">
        <v>0</v>
      </c>
      <c r="E9" s="27" t="s">
        <v>1743</v>
      </c>
      <c r="F9" s="27">
        <v>2530</v>
      </c>
      <c r="G9" s="27" t="s">
        <v>1635</v>
      </c>
      <c r="H9" s="27" t="s">
        <v>1635</v>
      </c>
      <c r="I9" s="27">
        <v>0</v>
      </c>
      <c r="J9" s="27" t="s">
        <v>1635</v>
      </c>
      <c r="K9" s="27">
        <v>0</v>
      </c>
      <c r="L9" s="27" t="s">
        <v>1647</v>
      </c>
      <c r="M9" s="27" t="s">
        <v>1636</v>
      </c>
      <c r="N9" s="27">
        <v>0</v>
      </c>
      <c r="O9" s="27" t="s">
        <v>1635</v>
      </c>
      <c r="P9" s="27">
        <v>254</v>
      </c>
      <c r="Q9" s="27" t="s">
        <v>1638</v>
      </c>
      <c r="R9" s="27" t="s">
        <v>1635</v>
      </c>
      <c r="S9" s="27">
        <v>0</v>
      </c>
      <c r="T9" s="27" t="s">
        <v>1636</v>
      </c>
      <c r="U9" s="27">
        <v>180</v>
      </c>
      <c r="V9" s="27" t="s">
        <v>1840</v>
      </c>
      <c r="W9" s="28">
        <v>39</v>
      </c>
      <c r="X9" s="27" t="s">
        <v>1636</v>
      </c>
      <c r="Y9" s="28">
        <v>1</v>
      </c>
      <c r="Z9" s="28">
        <v>0</v>
      </c>
      <c r="AA9" s="28" t="s">
        <v>1735</v>
      </c>
      <c r="AB9" s="28">
        <v>2964</v>
      </c>
      <c r="AC9" s="28">
        <v>76</v>
      </c>
      <c r="AD9" s="28">
        <v>2.564102564102564E-2</v>
      </c>
      <c r="AE9" s="28">
        <v>2964</v>
      </c>
    </row>
    <row r="10" spans="1:34" x14ac:dyDescent="0.2">
      <c r="A10" s="25" t="s">
        <v>1948</v>
      </c>
      <c r="B10" s="27" t="s">
        <v>1841</v>
      </c>
      <c r="C10" s="27" t="s">
        <v>1636</v>
      </c>
      <c r="D10" s="27">
        <v>0</v>
      </c>
      <c r="E10" s="27" t="s">
        <v>1636</v>
      </c>
      <c r="F10" s="27">
        <v>400</v>
      </c>
      <c r="G10" s="27" t="s">
        <v>1635</v>
      </c>
      <c r="H10" s="27" t="s">
        <v>1635</v>
      </c>
      <c r="I10" s="27">
        <v>0</v>
      </c>
      <c r="J10" s="27" t="s">
        <v>1635</v>
      </c>
      <c r="K10" s="27">
        <v>0</v>
      </c>
      <c r="L10" s="27" t="s">
        <v>1635</v>
      </c>
      <c r="M10" s="27" t="s">
        <v>1635</v>
      </c>
      <c r="N10" s="27">
        <v>0</v>
      </c>
      <c r="O10" s="27" t="s">
        <v>1635</v>
      </c>
      <c r="P10" s="27">
        <v>0</v>
      </c>
      <c r="Q10" s="27" t="s">
        <v>1635</v>
      </c>
      <c r="R10" s="27" t="s">
        <v>1635</v>
      </c>
      <c r="S10" s="27">
        <v>0</v>
      </c>
      <c r="T10" s="27" t="s">
        <v>1635</v>
      </c>
      <c r="U10" s="27">
        <v>0</v>
      </c>
      <c r="V10" s="27" t="s">
        <v>1841</v>
      </c>
      <c r="W10" s="28">
        <v>10</v>
      </c>
      <c r="X10" s="27" t="s">
        <v>1636</v>
      </c>
      <c r="Y10" s="28">
        <v>1</v>
      </c>
      <c r="Z10" s="28">
        <v>0</v>
      </c>
      <c r="AA10" s="28" t="s">
        <v>1636</v>
      </c>
      <c r="AB10" s="28">
        <v>400</v>
      </c>
      <c r="AC10" s="28">
        <v>40</v>
      </c>
      <c r="AD10" s="28">
        <v>0.1</v>
      </c>
      <c r="AE10" s="28">
        <v>400</v>
      </c>
    </row>
    <row r="11" spans="1:34" x14ac:dyDescent="0.2">
      <c r="A11" s="25" t="s">
        <v>2075</v>
      </c>
      <c r="B11" s="27" t="s">
        <v>1635</v>
      </c>
      <c r="C11" s="27" t="s">
        <v>1635</v>
      </c>
      <c r="D11" s="27">
        <v>0</v>
      </c>
      <c r="E11" s="27" t="s">
        <v>1635</v>
      </c>
      <c r="F11" s="27">
        <v>0</v>
      </c>
      <c r="G11" s="27" t="s">
        <v>1691</v>
      </c>
      <c r="H11" s="27" t="s">
        <v>1635</v>
      </c>
      <c r="I11" s="27">
        <v>0</v>
      </c>
      <c r="J11" s="27" t="s">
        <v>1635</v>
      </c>
      <c r="K11" s="27">
        <v>32</v>
      </c>
      <c r="L11" s="27" t="s">
        <v>1635</v>
      </c>
      <c r="M11" s="27" t="s">
        <v>1635</v>
      </c>
      <c r="N11" s="27">
        <v>0</v>
      </c>
      <c r="O11" s="27" t="s">
        <v>1635</v>
      </c>
      <c r="P11" s="27">
        <v>0</v>
      </c>
      <c r="Q11" s="27" t="s">
        <v>1635</v>
      </c>
      <c r="R11" s="27" t="s">
        <v>1635</v>
      </c>
      <c r="S11" s="27">
        <v>0</v>
      </c>
      <c r="T11" s="27" t="s">
        <v>1635</v>
      </c>
      <c r="U11" s="27">
        <v>0</v>
      </c>
      <c r="V11" s="27" t="s">
        <v>1691</v>
      </c>
      <c r="W11" s="28">
        <v>1</v>
      </c>
      <c r="X11" s="27" t="s">
        <v>1635</v>
      </c>
      <c r="Y11" s="28">
        <v>0</v>
      </c>
      <c r="Z11" s="28">
        <v>0</v>
      </c>
      <c r="AA11" s="28" t="s">
        <v>1635</v>
      </c>
      <c r="AB11" s="28">
        <v>32</v>
      </c>
      <c r="AC11" s="28">
        <v>32</v>
      </c>
      <c r="AD11" s="28">
        <v>0</v>
      </c>
      <c r="AE11" s="28">
        <v>0</v>
      </c>
    </row>
    <row r="12" spans="1:34" x14ac:dyDescent="0.2">
      <c r="A12" s="25" t="s">
        <v>1895</v>
      </c>
      <c r="B12" s="27" t="s">
        <v>1812</v>
      </c>
      <c r="C12" s="27" t="s">
        <v>1635</v>
      </c>
      <c r="D12" s="27">
        <v>0</v>
      </c>
      <c r="E12" s="27" t="s">
        <v>1638</v>
      </c>
      <c r="F12" s="27">
        <v>278</v>
      </c>
      <c r="G12" s="27" t="s">
        <v>1636</v>
      </c>
      <c r="H12" s="27" t="s">
        <v>1635</v>
      </c>
      <c r="I12" s="27">
        <v>0</v>
      </c>
      <c r="J12" s="27" t="s">
        <v>1636</v>
      </c>
      <c r="K12" s="27">
        <v>58</v>
      </c>
      <c r="L12" s="27" t="s">
        <v>1652</v>
      </c>
      <c r="M12" s="27" t="s">
        <v>1636</v>
      </c>
      <c r="N12" s="27">
        <v>0</v>
      </c>
      <c r="O12" s="27" t="s">
        <v>1635</v>
      </c>
      <c r="P12" s="27">
        <v>106</v>
      </c>
      <c r="Q12" s="27" t="s">
        <v>1635</v>
      </c>
      <c r="R12" s="27" t="s">
        <v>1635</v>
      </c>
      <c r="S12" s="27">
        <v>0</v>
      </c>
      <c r="T12" s="27" t="s">
        <v>1635</v>
      </c>
      <c r="U12" s="27">
        <v>0</v>
      </c>
      <c r="V12" s="27" t="s">
        <v>1842</v>
      </c>
      <c r="W12" s="28">
        <v>12</v>
      </c>
      <c r="X12" s="27" t="s">
        <v>1636</v>
      </c>
      <c r="Y12" s="28">
        <v>1</v>
      </c>
      <c r="Z12" s="28">
        <v>0</v>
      </c>
      <c r="AA12" s="28" t="s">
        <v>1647</v>
      </c>
      <c r="AB12" s="28">
        <v>442</v>
      </c>
      <c r="AC12" s="28">
        <v>36.833333333333336</v>
      </c>
      <c r="AD12" s="28">
        <v>8.3333333333333329E-2</v>
      </c>
      <c r="AE12" s="28">
        <v>442</v>
      </c>
    </row>
    <row r="13" spans="1:34" x14ac:dyDescent="0.2">
      <c r="A13" s="25" t="s">
        <v>526</v>
      </c>
      <c r="B13" s="27" t="s">
        <v>1745</v>
      </c>
      <c r="C13" s="27" t="s">
        <v>1635</v>
      </c>
      <c r="D13" s="27">
        <v>0</v>
      </c>
      <c r="E13" s="27" t="s">
        <v>1636</v>
      </c>
      <c r="F13" s="27">
        <v>758</v>
      </c>
      <c r="G13" s="27" t="s">
        <v>1635</v>
      </c>
      <c r="H13" s="27" t="s">
        <v>1635</v>
      </c>
      <c r="I13" s="27">
        <v>0</v>
      </c>
      <c r="J13" s="27" t="s">
        <v>1635</v>
      </c>
      <c r="K13" s="27">
        <v>0</v>
      </c>
      <c r="L13" s="27" t="s">
        <v>1652</v>
      </c>
      <c r="M13" s="27" t="s">
        <v>1635</v>
      </c>
      <c r="N13" s="27">
        <v>0</v>
      </c>
      <c r="O13" s="27" t="s">
        <v>1635</v>
      </c>
      <c r="P13" s="27">
        <v>135</v>
      </c>
      <c r="Q13" s="27" t="s">
        <v>1635</v>
      </c>
      <c r="R13" s="27" t="s">
        <v>1635</v>
      </c>
      <c r="S13" s="27">
        <v>0</v>
      </c>
      <c r="T13" s="27" t="s">
        <v>1635</v>
      </c>
      <c r="U13" s="27">
        <v>0</v>
      </c>
      <c r="V13" s="27" t="s">
        <v>1715</v>
      </c>
      <c r="W13" s="28">
        <v>12</v>
      </c>
      <c r="X13" s="27" t="s">
        <v>1635</v>
      </c>
      <c r="Y13" s="28">
        <v>0</v>
      </c>
      <c r="Z13" s="28">
        <v>0</v>
      </c>
      <c r="AA13" s="28" t="s">
        <v>1636</v>
      </c>
      <c r="AB13" s="28">
        <v>893</v>
      </c>
      <c r="AC13" s="28">
        <v>74.416666666666671</v>
      </c>
      <c r="AD13" s="28">
        <v>0</v>
      </c>
      <c r="AE13" s="28">
        <v>0</v>
      </c>
    </row>
    <row r="14" spans="1:34" x14ac:dyDescent="0.2">
      <c r="A14" s="25" t="s">
        <v>2076</v>
      </c>
      <c r="B14" s="27" t="s">
        <v>1635</v>
      </c>
      <c r="C14" s="27" t="s">
        <v>1635</v>
      </c>
      <c r="D14" s="27">
        <v>0</v>
      </c>
      <c r="E14" s="27" t="s">
        <v>1635</v>
      </c>
      <c r="F14" s="27">
        <v>0</v>
      </c>
      <c r="G14" s="27" t="s">
        <v>1636</v>
      </c>
      <c r="H14" s="27" t="s">
        <v>1635</v>
      </c>
      <c r="I14" s="27">
        <v>0</v>
      </c>
      <c r="J14" s="27" t="s">
        <v>1635</v>
      </c>
      <c r="K14" s="27">
        <v>46</v>
      </c>
      <c r="L14" s="27" t="s">
        <v>1635</v>
      </c>
      <c r="M14" s="27" t="s">
        <v>1635</v>
      </c>
      <c r="N14" s="27">
        <v>0</v>
      </c>
      <c r="O14" s="27" t="s">
        <v>1635</v>
      </c>
      <c r="P14" s="27">
        <v>0</v>
      </c>
      <c r="Q14" s="27" t="s">
        <v>1635</v>
      </c>
      <c r="R14" s="27" t="s">
        <v>1635</v>
      </c>
      <c r="S14" s="27">
        <v>0</v>
      </c>
      <c r="T14" s="27" t="s">
        <v>1635</v>
      </c>
      <c r="U14" s="27">
        <v>0</v>
      </c>
      <c r="V14" s="27" t="s">
        <v>1636</v>
      </c>
      <c r="W14" s="28">
        <v>1</v>
      </c>
      <c r="X14" s="27" t="s">
        <v>1635</v>
      </c>
      <c r="Y14" s="28">
        <v>0</v>
      </c>
      <c r="Z14" s="28">
        <v>0</v>
      </c>
      <c r="AA14" s="28" t="s">
        <v>1635</v>
      </c>
      <c r="AB14" s="28">
        <v>46</v>
      </c>
      <c r="AC14" s="28">
        <v>46</v>
      </c>
      <c r="AD14" s="28">
        <v>0</v>
      </c>
      <c r="AE14" s="28">
        <v>0</v>
      </c>
    </row>
    <row r="15" spans="1:34" x14ac:dyDescent="0.2">
      <c r="A15" s="25" t="s">
        <v>1514</v>
      </c>
      <c r="B15" s="27" t="s">
        <v>1658</v>
      </c>
      <c r="C15" s="27" t="s">
        <v>1638</v>
      </c>
      <c r="D15" s="27">
        <v>0</v>
      </c>
      <c r="E15" s="27" t="s">
        <v>1690</v>
      </c>
      <c r="F15" s="27">
        <v>2779</v>
      </c>
      <c r="G15" s="27" t="s">
        <v>1635</v>
      </c>
      <c r="H15" s="27" t="s">
        <v>1635</v>
      </c>
      <c r="I15" s="27">
        <v>0</v>
      </c>
      <c r="J15" s="27" t="s">
        <v>1635</v>
      </c>
      <c r="K15" s="27">
        <v>0</v>
      </c>
      <c r="L15" s="27" t="s">
        <v>1638</v>
      </c>
      <c r="M15" s="27" t="s">
        <v>1635</v>
      </c>
      <c r="N15" s="27">
        <v>0</v>
      </c>
      <c r="O15" s="27" t="s">
        <v>1635</v>
      </c>
      <c r="P15" s="27">
        <v>153</v>
      </c>
      <c r="Q15" s="27" t="s">
        <v>1638</v>
      </c>
      <c r="R15" s="27" t="s">
        <v>1635</v>
      </c>
      <c r="S15" s="27">
        <v>0</v>
      </c>
      <c r="T15" s="27" t="s">
        <v>1635</v>
      </c>
      <c r="U15" s="27">
        <v>166</v>
      </c>
      <c r="V15" s="27" t="s">
        <v>1818</v>
      </c>
      <c r="W15" s="28">
        <v>36</v>
      </c>
      <c r="X15" s="27" t="s">
        <v>1638</v>
      </c>
      <c r="Y15" s="28">
        <v>2</v>
      </c>
      <c r="Z15" s="28">
        <v>0</v>
      </c>
      <c r="AA15" s="28" t="s">
        <v>1690</v>
      </c>
      <c r="AB15" s="28">
        <v>3098</v>
      </c>
      <c r="AC15" s="28">
        <v>86.055555555555557</v>
      </c>
      <c r="AD15" s="28">
        <v>5.5555555555555552E-2</v>
      </c>
      <c r="AE15" s="28">
        <v>1549</v>
      </c>
    </row>
    <row r="16" spans="1:34" x14ac:dyDescent="0.2">
      <c r="A16" s="25" t="s">
        <v>1030</v>
      </c>
      <c r="B16" s="27" t="s">
        <v>1684</v>
      </c>
      <c r="C16" s="27" t="s">
        <v>1635</v>
      </c>
      <c r="D16" s="27">
        <v>0</v>
      </c>
      <c r="E16" s="27" t="s">
        <v>1636</v>
      </c>
      <c r="F16" s="27">
        <v>603</v>
      </c>
      <c r="G16" s="27" t="s">
        <v>1635</v>
      </c>
      <c r="H16" s="27" t="s">
        <v>1635</v>
      </c>
      <c r="I16" s="27">
        <v>0</v>
      </c>
      <c r="J16" s="27" t="s">
        <v>1635</v>
      </c>
      <c r="K16" s="27">
        <v>0</v>
      </c>
      <c r="L16" s="27" t="s">
        <v>1635</v>
      </c>
      <c r="M16" s="27" t="s">
        <v>1635</v>
      </c>
      <c r="N16" s="27">
        <v>0</v>
      </c>
      <c r="O16" s="27" t="s">
        <v>1635</v>
      </c>
      <c r="P16" s="27">
        <v>0</v>
      </c>
      <c r="Q16" s="27" t="s">
        <v>1635</v>
      </c>
      <c r="R16" s="27" t="s">
        <v>1635</v>
      </c>
      <c r="S16" s="27">
        <v>0</v>
      </c>
      <c r="T16" s="27" t="s">
        <v>1635</v>
      </c>
      <c r="U16" s="27">
        <v>0</v>
      </c>
      <c r="V16" s="27" t="s">
        <v>1684</v>
      </c>
      <c r="W16" s="28">
        <v>7</v>
      </c>
      <c r="X16" s="27" t="s">
        <v>1635</v>
      </c>
      <c r="Y16" s="28">
        <v>0</v>
      </c>
      <c r="Z16" s="28">
        <v>0</v>
      </c>
      <c r="AA16" s="28" t="s">
        <v>1636</v>
      </c>
      <c r="AB16" s="28">
        <v>603</v>
      </c>
      <c r="AC16" s="28">
        <v>86.142857142857139</v>
      </c>
      <c r="AD16" s="28">
        <v>0</v>
      </c>
      <c r="AE16" s="28">
        <v>0</v>
      </c>
    </row>
    <row r="17" spans="1:31" x14ac:dyDescent="0.2">
      <c r="A17" s="25" t="s">
        <v>1374</v>
      </c>
      <c r="B17" s="27" t="s">
        <v>1760</v>
      </c>
      <c r="C17" s="27" t="s">
        <v>1635</v>
      </c>
      <c r="D17" s="27">
        <v>0</v>
      </c>
      <c r="E17" s="27" t="s">
        <v>1636</v>
      </c>
      <c r="F17" s="27">
        <v>34</v>
      </c>
      <c r="G17" s="27" t="s">
        <v>1635</v>
      </c>
      <c r="H17" s="27" t="s">
        <v>1635</v>
      </c>
      <c r="I17" s="27">
        <v>0</v>
      </c>
      <c r="J17" s="27" t="s">
        <v>1635</v>
      </c>
      <c r="K17" s="27">
        <v>0</v>
      </c>
      <c r="L17" s="27" t="s">
        <v>1635</v>
      </c>
      <c r="M17" s="27" t="s">
        <v>1635</v>
      </c>
      <c r="N17" s="27">
        <v>0</v>
      </c>
      <c r="O17" s="27" t="s">
        <v>1635</v>
      </c>
      <c r="P17" s="27">
        <v>0</v>
      </c>
      <c r="Q17" s="27" t="s">
        <v>1635</v>
      </c>
      <c r="R17" s="27" t="s">
        <v>1635</v>
      </c>
      <c r="S17" s="27">
        <v>0</v>
      </c>
      <c r="T17" s="27" t="s">
        <v>1635</v>
      </c>
      <c r="U17" s="27">
        <v>0</v>
      </c>
      <c r="V17" s="27" t="s">
        <v>1760</v>
      </c>
      <c r="W17" s="28">
        <v>3</v>
      </c>
      <c r="X17" s="27" t="s">
        <v>1635</v>
      </c>
      <c r="Y17" s="28">
        <v>0</v>
      </c>
      <c r="Z17" s="28">
        <v>0</v>
      </c>
      <c r="AA17" s="28" t="s">
        <v>1636</v>
      </c>
      <c r="AB17" s="28">
        <v>34</v>
      </c>
      <c r="AC17" s="28">
        <v>11.333333333333334</v>
      </c>
      <c r="AD17" s="28">
        <v>0</v>
      </c>
      <c r="AE17" s="28">
        <v>0</v>
      </c>
    </row>
    <row r="18" spans="1:31" x14ac:dyDescent="0.2">
      <c r="A18" s="25" t="s">
        <v>1988</v>
      </c>
      <c r="B18" s="27" t="s">
        <v>1801</v>
      </c>
      <c r="C18" s="27" t="s">
        <v>1651</v>
      </c>
      <c r="D18" s="27">
        <v>0</v>
      </c>
      <c r="E18" s="27" t="s">
        <v>1691</v>
      </c>
      <c r="F18" s="27">
        <v>792</v>
      </c>
      <c r="G18" s="27" t="s">
        <v>1635</v>
      </c>
      <c r="H18" s="27" t="s">
        <v>1635</v>
      </c>
      <c r="I18" s="27">
        <v>0</v>
      </c>
      <c r="J18" s="27" t="s">
        <v>1635</v>
      </c>
      <c r="K18" s="27">
        <v>0</v>
      </c>
      <c r="L18" s="27" t="s">
        <v>1635</v>
      </c>
      <c r="M18" s="27" t="s">
        <v>1635</v>
      </c>
      <c r="N18" s="27">
        <v>0</v>
      </c>
      <c r="O18" s="27" t="s">
        <v>1635</v>
      </c>
      <c r="P18" s="27">
        <v>0</v>
      </c>
      <c r="Q18" s="27" t="s">
        <v>1635</v>
      </c>
      <c r="R18" s="27" t="s">
        <v>1635</v>
      </c>
      <c r="S18" s="27">
        <v>0</v>
      </c>
      <c r="T18" s="27" t="s">
        <v>1635</v>
      </c>
      <c r="U18" s="27">
        <v>0</v>
      </c>
      <c r="V18" s="27" t="s">
        <v>1801</v>
      </c>
      <c r="W18" s="28">
        <v>11</v>
      </c>
      <c r="X18" s="27" t="s">
        <v>1651</v>
      </c>
      <c r="Y18" s="28">
        <v>4</v>
      </c>
      <c r="Z18" s="28">
        <v>0</v>
      </c>
      <c r="AA18" s="28" t="s">
        <v>1691</v>
      </c>
      <c r="AB18" s="28">
        <v>792</v>
      </c>
      <c r="AC18" s="28">
        <v>72</v>
      </c>
      <c r="AD18" s="28">
        <v>0.36363636363636365</v>
      </c>
      <c r="AE18" s="28">
        <v>198</v>
      </c>
    </row>
    <row r="19" spans="1:31" x14ac:dyDescent="0.2">
      <c r="A19" s="25" t="s">
        <v>2386</v>
      </c>
      <c r="B19" s="27" t="s">
        <v>1635</v>
      </c>
      <c r="C19" s="27" t="s">
        <v>1635</v>
      </c>
      <c r="D19" s="27">
        <v>0</v>
      </c>
      <c r="E19" s="27" t="s">
        <v>1635</v>
      </c>
      <c r="F19" s="27">
        <v>0</v>
      </c>
      <c r="G19" s="27" t="s">
        <v>1636</v>
      </c>
      <c r="H19" s="27" t="s">
        <v>1635</v>
      </c>
      <c r="I19" s="27">
        <v>0</v>
      </c>
      <c r="J19" s="27" t="s">
        <v>1635</v>
      </c>
      <c r="K19" s="27">
        <v>90</v>
      </c>
      <c r="L19" s="27" t="s">
        <v>1635</v>
      </c>
      <c r="M19" s="27" t="s">
        <v>1635</v>
      </c>
      <c r="N19" s="27">
        <v>0</v>
      </c>
      <c r="O19" s="27" t="s">
        <v>1635</v>
      </c>
      <c r="P19" s="27">
        <v>0</v>
      </c>
      <c r="Q19" s="27" t="s">
        <v>1635</v>
      </c>
      <c r="R19" s="27" t="s">
        <v>1635</v>
      </c>
      <c r="S19" s="27">
        <v>0</v>
      </c>
      <c r="T19" s="27" t="s">
        <v>1635</v>
      </c>
      <c r="U19" s="27">
        <v>0</v>
      </c>
      <c r="V19" s="27" t="s">
        <v>1636</v>
      </c>
      <c r="W19" s="28">
        <v>1</v>
      </c>
      <c r="X19" s="27" t="s">
        <v>1635</v>
      </c>
      <c r="Y19" s="28">
        <v>0</v>
      </c>
      <c r="Z19" s="28">
        <v>0</v>
      </c>
      <c r="AA19" s="28" t="s">
        <v>1635</v>
      </c>
      <c r="AB19" s="28">
        <v>90</v>
      </c>
      <c r="AC19" s="28">
        <v>90</v>
      </c>
      <c r="AD19" s="28">
        <v>0</v>
      </c>
      <c r="AE19" s="28">
        <v>0</v>
      </c>
    </row>
    <row r="20" spans="1:31" x14ac:dyDescent="0.2">
      <c r="A20" s="25" t="s">
        <v>2077</v>
      </c>
      <c r="B20" s="27" t="s">
        <v>1635</v>
      </c>
      <c r="C20" s="27" t="s">
        <v>1635</v>
      </c>
      <c r="D20" s="27">
        <v>0</v>
      </c>
      <c r="E20" s="27" t="s">
        <v>1635</v>
      </c>
      <c r="F20" s="27">
        <v>0</v>
      </c>
      <c r="G20" s="27" t="s">
        <v>1691</v>
      </c>
      <c r="H20" s="27" t="s">
        <v>1635</v>
      </c>
      <c r="I20" s="27">
        <v>0</v>
      </c>
      <c r="J20" s="27" t="s">
        <v>1635</v>
      </c>
      <c r="K20" s="27">
        <v>32</v>
      </c>
      <c r="L20" s="27" t="s">
        <v>1635</v>
      </c>
      <c r="M20" s="27" t="s">
        <v>1635</v>
      </c>
      <c r="N20" s="27">
        <v>0</v>
      </c>
      <c r="O20" s="27" t="s">
        <v>1635</v>
      </c>
      <c r="P20" s="27">
        <v>0</v>
      </c>
      <c r="Q20" s="27" t="s">
        <v>1635</v>
      </c>
      <c r="R20" s="27" t="s">
        <v>1635</v>
      </c>
      <c r="S20" s="27">
        <v>0</v>
      </c>
      <c r="T20" s="27" t="s">
        <v>1635</v>
      </c>
      <c r="U20" s="27">
        <v>0</v>
      </c>
      <c r="V20" s="27" t="s">
        <v>1691</v>
      </c>
      <c r="W20" s="28">
        <v>1</v>
      </c>
      <c r="X20" s="27" t="s">
        <v>1635</v>
      </c>
      <c r="Y20" s="28">
        <v>0</v>
      </c>
      <c r="Z20" s="28">
        <v>0</v>
      </c>
      <c r="AA20" s="28" t="s">
        <v>1635</v>
      </c>
      <c r="AB20" s="28">
        <v>32</v>
      </c>
      <c r="AC20" s="28">
        <v>32</v>
      </c>
      <c r="AD20" s="28">
        <v>0</v>
      </c>
      <c r="AE20" s="28">
        <v>0</v>
      </c>
    </row>
    <row r="21" spans="1:31" x14ac:dyDescent="0.2">
      <c r="A21" s="64" t="s">
        <v>2028</v>
      </c>
      <c r="B21" s="27" t="s">
        <v>1743</v>
      </c>
      <c r="C21" s="27" t="s">
        <v>1636</v>
      </c>
      <c r="D21" s="27">
        <v>0</v>
      </c>
      <c r="E21" s="27" t="s">
        <v>1635</v>
      </c>
      <c r="F21" s="27">
        <v>638</v>
      </c>
      <c r="G21" s="27" t="s">
        <v>1635</v>
      </c>
      <c r="H21" s="27" t="s">
        <v>1635</v>
      </c>
      <c r="I21" s="27">
        <v>0</v>
      </c>
      <c r="J21" s="27" t="s">
        <v>1635</v>
      </c>
      <c r="K21" s="27">
        <v>0</v>
      </c>
      <c r="L21" s="27" t="s">
        <v>1635</v>
      </c>
      <c r="M21" s="27" t="s">
        <v>1635</v>
      </c>
      <c r="N21" s="27">
        <v>0</v>
      </c>
      <c r="O21" s="27" t="s">
        <v>1635</v>
      </c>
      <c r="P21" s="27">
        <v>0</v>
      </c>
      <c r="Q21" s="27" t="s">
        <v>1635</v>
      </c>
      <c r="R21" s="27" t="s">
        <v>1635</v>
      </c>
      <c r="S21" s="27">
        <v>0</v>
      </c>
      <c r="T21" s="27" t="s">
        <v>1635</v>
      </c>
      <c r="U21" s="27">
        <v>0</v>
      </c>
      <c r="V21" s="27" t="s">
        <v>1743</v>
      </c>
      <c r="W21" s="28">
        <v>8</v>
      </c>
      <c r="X21" s="27" t="s">
        <v>1636</v>
      </c>
      <c r="Y21" s="28">
        <v>1</v>
      </c>
      <c r="Z21" s="28">
        <v>0</v>
      </c>
      <c r="AA21" s="28" t="s">
        <v>1635</v>
      </c>
      <c r="AB21" s="28">
        <v>638</v>
      </c>
      <c r="AC21" s="28">
        <v>79.75</v>
      </c>
      <c r="AD21" s="28">
        <v>0.125</v>
      </c>
      <c r="AE21" s="28">
        <v>638</v>
      </c>
    </row>
    <row r="22" spans="1:31" x14ac:dyDescent="0.2">
      <c r="A22" s="25" t="s">
        <v>1971</v>
      </c>
      <c r="B22" s="27" t="s">
        <v>1797</v>
      </c>
      <c r="C22" s="27" t="s">
        <v>1636</v>
      </c>
      <c r="D22" s="27">
        <v>0</v>
      </c>
      <c r="E22" s="27" t="s">
        <v>1638</v>
      </c>
      <c r="F22" s="27">
        <v>1190</v>
      </c>
      <c r="G22" s="27" t="s">
        <v>1635</v>
      </c>
      <c r="H22" s="27" t="s">
        <v>1635</v>
      </c>
      <c r="I22" s="27">
        <v>0</v>
      </c>
      <c r="J22" s="27" t="s">
        <v>1635</v>
      </c>
      <c r="K22" s="27">
        <v>0</v>
      </c>
      <c r="L22" s="27" t="s">
        <v>1635</v>
      </c>
      <c r="M22" s="27" t="s">
        <v>1635</v>
      </c>
      <c r="N22" s="27">
        <v>0</v>
      </c>
      <c r="O22" s="27" t="s">
        <v>1635</v>
      </c>
      <c r="P22" s="27">
        <v>0</v>
      </c>
      <c r="Q22" s="27" t="s">
        <v>1635</v>
      </c>
      <c r="R22" s="27" t="s">
        <v>1635</v>
      </c>
      <c r="S22" s="27">
        <v>0</v>
      </c>
      <c r="T22" s="27" t="s">
        <v>1635</v>
      </c>
      <c r="U22" s="27">
        <v>0</v>
      </c>
      <c r="V22" s="27" t="s">
        <v>1797</v>
      </c>
      <c r="W22" s="28">
        <v>17</v>
      </c>
      <c r="X22" s="27" t="s">
        <v>1636</v>
      </c>
      <c r="Y22" s="28">
        <v>1</v>
      </c>
      <c r="Z22" s="28">
        <v>0</v>
      </c>
      <c r="AA22" s="28" t="s">
        <v>1638</v>
      </c>
      <c r="AB22" s="28">
        <v>1190</v>
      </c>
      <c r="AC22" s="28">
        <v>70</v>
      </c>
      <c r="AD22" s="28">
        <v>5.8823529411764705E-2</v>
      </c>
      <c r="AE22" s="28">
        <v>1190</v>
      </c>
    </row>
    <row r="23" spans="1:31" x14ac:dyDescent="0.2">
      <c r="A23" s="25" t="s">
        <v>1476</v>
      </c>
      <c r="B23" s="27" t="s">
        <v>1843</v>
      </c>
      <c r="C23" s="27" t="s">
        <v>1635</v>
      </c>
      <c r="D23" s="27">
        <v>0</v>
      </c>
      <c r="E23" s="27" t="s">
        <v>1654</v>
      </c>
      <c r="F23" s="27">
        <v>795</v>
      </c>
      <c r="G23" s="27" t="s">
        <v>1635</v>
      </c>
      <c r="H23" s="27" t="s">
        <v>1635</v>
      </c>
      <c r="I23" s="27">
        <v>0</v>
      </c>
      <c r="J23" s="27" t="s">
        <v>1635</v>
      </c>
      <c r="K23" s="27">
        <v>0</v>
      </c>
      <c r="L23" s="27" t="s">
        <v>1635</v>
      </c>
      <c r="M23" s="27" t="s">
        <v>1635</v>
      </c>
      <c r="N23" s="27">
        <v>0</v>
      </c>
      <c r="O23" s="27" t="s">
        <v>1635</v>
      </c>
      <c r="P23" s="27">
        <v>0</v>
      </c>
      <c r="Q23" s="27" t="s">
        <v>1652</v>
      </c>
      <c r="R23" s="27" t="s">
        <v>1635</v>
      </c>
      <c r="S23" s="27">
        <v>0</v>
      </c>
      <c r="T23" s="27" t="s">
        <v>1636</v>
      </c>
      <c r="U23" s="27">
        <v>93</v>
      </c>
      <c r="V23" s="27" t="s">
        <v>1844</v>
      </c>
      <c r="W23" s="28">
        <v>19</v>
      </c>
      <c r="X23" s="27" t="s">
        <v>1635</v>
      </c>
      <c r="Y23" s="28">
        <v>0</v>
      </c>
      <c r="Z23" s="28">
        <v>0</v>
      </c>
      <c r="AA23" s="28" t="s">
        <v>1646</v>
      </c>
      <c r="AB23" s="28">
        <v>888</v>
      </c>
      <c r="AC23" s="28">
        <v>46.736842105263158</v>
      </c>
      <c r="AD23" s="28">
        <v>0</v>
      </c>
      <c r="AE23" s="28">
        <v>0</v>
      </c>
    </row>
    <row r="24" spans="1:31" x14ac:dyDescent="0.2">
      <c r="A24" s="25" t="s">
        <v>2243</v>
      </c>
      <c r="B24" s="27" t="s">
        <v>1845</v>
      </c>
      <c r="C24" s="27" t="s">
        <v>1635</v>
      </c>
      <c r="D24" s="27">
        <v>0</v>
      </c>
      <c r="E24" s="27" t="s">
        <v>1638</v>
      </c>
      <c r="F24" s="27">
        <v>1883</v>
      </c>
      <c r="G24" s="27" t="s">
        <v>1635</v>
      </c>
      <c r="H24" s="27" t="s">
        <v>1635</v>
      </c>
      <c r="I24" s="27">
        <v>0</v>
      </c>
      <c r="J24" s="27" t="s">
        <v>1635</v>
      </c>
      <c r="K24" s="27">
        <v>0</v>
      </c>
      <c r="L24" s="27" t="s">
        <v>1691</v>
      </c>
      <c r="M24" s="27" t="s">
        <v>1635</v>
      </c>
      <c r="N24" s="27">
        <v>0</v>
      </c>
      <c r="O24" s="27" t="s">
        <v>1635</v>
      </c>
      <c r="P24" s="27">
        <v>48</v>
      </c>
      <c r="Q24" s="27" t="s">
        <v>1691</v>
      </c>
      <c r="R24" s="27" t="s">
        <v>1635</v>
      </c>
      <c r="S24" s="27">
        <v>0</v>
      </c>
      <c r="T24" s="27" t="s">
        <v>1635</v>
      </c>
      <c r="U24" s="27">
        <v>11</v>
      </c>
      <c r="V24" s="27" t="s">
        <v>1689</v>
      </c>
      <c r="W24" s="28">
        <v>28</v>
      </c>
      <c r="X24" s="27" t="s">
        <v>1635</v>
      </c>
      <c r="Y24" s="28">
        <v>0</v>
      </c>
      <c r="Z24" s="28">
        <v>0</v>
      </c>
      <c r="AA24" s="28" t="s">
        <v>1638</v>
      </c>
      <c r="AB24" s="28">
        <v>1942</v>
      </c>
      <c r="AC24" s="28">
        <v>69.357142857142861</v>
      </c>
      <c r="AD24" s="28">
        <v>0</v>
      </c>
      <c r="AE24" s="28">
        <v>0</v>
      </c>
    </row>
    <row r="25" spans="1:31" x14ac:dyDescent="0.2">
      <c r="A25" s="25" t="s">
        <v>451</v>
      </c>
      <c r="B25" s="27" t="s">
        <v>1659</v>
      </c>
      <c r="C25" s="27" t="s">
        <v>1635</v>
      </c>
      <c r="D25" s="27">
        <v>0</v>
      </c>
      <c r="E25" s="27" t="s">
        <v>1635</v>
      </c>
      <c r="F25" s="27">
        <v>386</v>
      </c>
      <c r="G25" s="27" t="s">
        <v>1635</v>
      </c>
      <c r="H25" s="27" t="s">
        <v>1635</v>
      </c>
      <c r="I25" s="27">
        <v>0</v>
      </c>
      <c r="J25" s="27" t="s">
        <v>1635</v>
      </c>
      <c r="K25" s="27">
        <v>0</v>
      </c>
      <c r="L25" s="27" t="s">
        <v>1635</v>
      </c>
      <c r="M25" s="27" t="s">
        <v>1635</v>
      </c>
      <c r="N25" s="27">
        <v>0</v>
      </c>
      <c r="O25" s="27" t="s">
        <v>1635</v>
      </c>
      <c r="P25" s="27">
        <v>0</v>
      </c>
      <c r="Q25" s="27" t="s">
        <v>1635</v>
      </c>
      <c r="R25" s="27" t="s">
        <v>1635</v>
      </c>
      <c r="S25" s="27">
        <v>0</v>
      </c>
      <c r="T25" s="27" t="s">
        <v>1635</v>
      </c>
      <c r="U25" s="27">
        <v>0</v>
      </c>
      <c r="V25" s="27" t="s">
        <v>1659</v>
      </c>
      <c r="W25" s="28">
        <v>7</v>
      </c>
      <c r="X25" s="27" t="s">
        <v>1635</v>
      </c>
      <c r="Y25" s="28">
        <v>0</v>
      </c>
      <c r="Z25" s="28">
        <v>0</v>
      </c>
      <c r="AA25" s="28" t="s">
        <v>1635</v>
      </c>
      <c r="AB25" s="28">
        <v>386</v>
      </c>
      <c r="AC25" s="28">
        <v>55.142857142857146</v>
      </c>
      <c r="AD25" s="28">
        <v>0</v>
      </c>
      <c r="AE25" s="28">
        <v>0</v>
      </c>
    </row>
    <row r="26" spans="1:31" x14ac:dyDescent="0.2">
      <c r="A26" s="25" t="s">
        <v>1047</v>
      </c>
      <c r="B26" s="27" t="s">
        <v>1846</v>
      </c>
      <c r="C26" s="27" t="s">
        <v>1662</v>
      </c>
      <c r="D26" s="27">
        <v>0</v>
      </c>
      <c r="E26" s="27" t="s">
        <v>1636</v>
      </c>
      <c r="F26" s="27">
        <v>268</v>
      </c>
      <c r="G26" s="27" t="s">
        <v>1636</v>
      </c>
      <c r="H26" s="27" t="s">
        <v>1635</v>
      </c>
      <c r="I26" s="27">
        <v>0</v>
      </c>
      <c r="J26" s="27" t="s">
        <v>1635</v>
      </c>
      <c r="K26" s="27">
        <v>90</v>
      </c>
      <c r="L26" s="27" t="s">
        <v>1662</v>
      </c>
      <c r="M26" s="27" t="s">
        <v>1635</v>
      </c>
      <c r="N26" s="27">
        <v>0</v>
      </c>
      <c r="O26" s="27" t="s">
        <v>1635</v>
      </c>
      <c r="P26" s="27">
        <v>43</v>
      </c>
      <c r="Q26" s="27" t="s">
        <v>1635</v>
      </c>
      <c r="R26" s="27" t="s">
        <v>1635</v>
      </c>
      <c r="S26" s="27">
        <v>0</v>
      </c>
      <c r="T26" s="27" t="s">
        <v>1635</v>
      </c>
      <c r="U26" s="27">
        <v>0</v>
      </c>
      <c r="V26" s="27" t="s">
        <v>1790</v>
      </c>
      <c r="W26" s="28">
        <v>15</v>
      </c>
      <c r="X26" s="27" t="s">
        <v>1662</v>
      </c>
      <c r="Y26" s="28">
        <v>2</v>
      </c>
      <c r="Z26" s="28">
        <v>0</v>
      </c>
      <c r="AA26" s="28" t="s">
        <v>1636</v>
      </c>
      <c r="AB26" s="28">
        <v>401</v>
      </c>
      <c r="AC26" s="28">
        <v>26.733333333333334</v>
      </c>
      <c r="AD26" s="28">
        <v>0.13333333333333333</v>
      </c>
      <c r="AE26" s="28">
        <v>200.5</v>
      </c>
    </row>
    <row r="27" spans="1:31" x14ac:dyDescent="0.2">
      <c r="A27" s="25" t="s">
        <v>1439</v>
      </c>
      <c r="B27" s="27" t="s">
        <v>1847</v>
      </c>
      <c r="C27" s="27" t="s">
        <v>1745</v>
      </c>
      <c r="D27" s="27">
        <v>0</v>
      </c>
      <c r="E27" s="27" t="s">
        <v>1636</v>
      </c>
      <c r="F27" s="27">
        <v>2370</v>
      </c>
      <c r="G27" s="27" t="s">
        <v>1636</v>
      </c>
      <c r="H27" s="27" t="s">
        <v>1635</v>
      </c>
      <c r="I27" s="27">
        <v>0</v>
      </c>
      <c r="J27" s="27" t="s">
        <v>1636</v>
      </c>
      <c r="K27" s="27">
        <v>90</v>
      </c>
      <c r="L27" s="27" t="s">
        <v>1647</v>
      </c>
      <c r="M27" s="27" t="s">
        <v>1635</v>
      </c>
      <c r="N27" s="27">
        <v>0</v>
      </c>
      <c r="O27" s="27" t="s">
        <v>1635</v>
      </c>
      <c r="P27" s="27">
        <v>236</v>
      </c>
      <c r="Q27" s="27" t="s">
        <v>1652</v>
      </c>
      <c r="R27" s="27" t="s">
        <v>1635</v>
      </c>
      <c r="S27" s="27">
        <v>0</v>
      </c>
      <c r="T27" s="27" t="s">
        <v>1635</v>
      </c>
      <c r="U27" s="27">
        <v>109</v>
      </c>
      <c r="V27" s="27" t="s">
        <v>1848</v>
      </c>
      <c r="W27" s="28">
        <v>43</v>
      </c>
      <c r="X27" s="27" t="s">
        <v>1745</v>
      </c>
      <c r="Y27" s="28">
        <v>10</v>
      </c>
      <c r="Z27" s="28">
        <v>0</v>
      </c>
      <c r="AA27" s="28" t="s">
        <v>1638</v>
      </c>
      <c r="AB27" s="28">
        <v>2805</v>
      </c>
      <c r="AC27" s="28">
        <v>65.232558139534888</v>
      </c>
      <c r="AD27" s="28">
        <v>0.23255813953488372</v>
      </c>
      <c r="AE27" s="28">
        <v>280.5</v>
      </c>
    </row>
    <row r="28" spans="1:31" x14ac:dyDescent="0.2">
      <c r="A28" s="25" t="s">
        <v>1430</v>
      </c>
      <c r="B28" s="27" t="s">
        <v>1685</v>
      </c>
      <c r="C28" s="27" t="s">
        <v>1635</v>
      </c>
      <c r="D28" s="27">
        <v>0</v>
      </c>
      <c r="E28" s="27" t="s">
        <v>1635</v>
      </c>
      <c r="F28" s="27">
        <v>295</v>
      </c>
      <c r="G28" s="27" t="s">
        <v>1635</v>
      </c>
      <c r="H28" s="27" t="s">
        <v>1635</v>
      </c>
      <c r="I28" s="27">
        <v>0</v>
      </c>
      <c r="J28" s="27" t="s">
        <v>1635</v>
      </c>
      <c r="K28" s="27">
        <v>0</v>
      </c>
      <c r="L28" s="27" t="s">
        <v>1635</v>
      </c>
      <c r="M28" s="27" t="s">
        <v>1635</v>
      </c>
      <c r="N28" s="27">
        <v>0</v>
      </c>
      <c r="O28" s="27" t="s">
        <v>1635</v>
      </c>
      <c r="P28" s="27">
        <v>0</v>
      </c>
      <c r="Q28" s="27" t="s">
        <v>1691</v>
      </c>
      <c r="R28" s="27" t="s">
        <v>1691</v>
      </c>
      <c r="S28" s="27">
        <v>0</v>
      </c>
      <c r="T28" s="27" t="s">
        <v>1635</v>
      </c>
      <c r="U28" s="27">
        <v>21</v>
      </c>
      <c r="V28" s="27" t="s">
        <v>1809</v>
      </c>
      <c r="W28" s="28">
        <v>6</v>
      </c>
      <c r="X28" s="27" t="s">
        <v>1691</v>
      </c>
      <c r="Y28" s="28">
        <v>1</v>
      </c>
      <c r="Z28" s="28">
        <v>0</v>
      </c>
      <c r="AA28" s="28" t="s">
        <v>1635</v>
      </c>
      <c r="AB28" s="28">
        <v>316</v>
      </c>
      <c r="AC28" s="28">
        <v>52.666666666666664</v>
      </c>
      <c r="AD28" s="28">
        <v>0.16666666666666666</v>
      </c>
      <c r="AE28" s="28">
        <v>316</v>
      </c>
    </row>
    <row r="29" spans="1:31" x14ac:dyDescent="0.2">
      <c r="A29" s="25" t="s">
        <v>1613</v>
      </c>
      <c r="B29" s="27" t="s">
        <v>1635</v>
      </c>
      <c r="C29" s="27" t="s">
        <v>1635</v>
      </c>
      <c r="D29" s="27">
        <v>0</v>
      </c>
      <c r="E29" s="27" t="s">
        <v>1635</v>
      </c>
      <c r="F29" s="27">
        <v>0</v>
      </c>
      <c r="G29" s="27" t="s">
        <v>1636</v>
      </c>
      <c r="H29" s="27" t="s">
        <v>1635</v>
      </c>
      <c r="I29" s="27">
        <v>0</v>
      </c>
      <c r="J29" s="27" t="s">
        <v>1635</v>
      </c>
      <c r="K29" s="27">
        <v>90</v>
      </c>
      <c r="L29" s="27" t="s">
        <v>1635</v>
      </c>
      <c r="M29" s="27" t="s">
        <v>1635</v>
      </c>
      <c r="N29" s="27">
        <v>0</v>
      </c>
      <c r="O29" s="27" t="s">
        <v>1635</v>
      </c>
      <c r="P29" s="27">
        <v>0</v>
      </c>
      <c r="Q29" s="27" t="s">
        <v>1635</v>
      </c>
      <c r="R29" s="27" t="s">
        <v>1635</v>
      </c>
      <c r="S29" s="27">
        <v>0</v>
      </c>
      <c r="T29" s="27" t="s">
        <v>1635</v>
      </c>
      <c r="U29" s="27">
        <v>0</v>
      </c>
      <c r="V29" s="27" t="s">
        <v>1636</v>
      </c>
      <c r="W29" s="28">
        <v>1</v>
      </c>
      <c r="X29" s="27" t="s">
        <v>1635</v>
      </c>
      <c r="Y29" s="28">
        <v>0</v>
      </c>
      <c r="Z29" s="28">
        <v>0</v>
      </c>
      <c r="AA29" s="28" t="s">
        <v>1635</v>
      </c>
      <c r="AB29" s="28">
        <v>90</v>
      </c>
      <c r="AC29" s="28">
        <v>90</v>
      </c>
      <c r="AD29" s="28">
        <v>0</v>
      </c>
      <c r="AE29" s="28">
        <v>0</v>
      </c>
    </row>
    <row r="30" spans="1:31" x14ac:dyDescent="0.2">
      <c r="A30" s="25" t="s">
        <v>1504</v>
      </c>
      <c r="B30" s="27" t="s">
        <v>1659</v>
      </c>
      <c r="C30" s="27" t="s">
        <v>1635</v>
      </c>
      <c r="D30" s="27">
        <v>0</v>
      </c>
      <c r="E30" s="27" t="s">
        <v>1635</v>
      </c>
      <c r="F30" s="27">
        <v>250</v>
      </c>
      <c r="G30" s="27" t="s">
        <v>1636</v>
      </c>
      <c r="H30" s="27" t="s">
        <v>1635</v>
      </c>
      <c r="I30" s="27">
        <v>0</v>
      </c>
      <c r="J30" s="27" t="s">
        <v>1635</v>
      </c>
      <c r="K30" s="27">
        <v>90</v>
      </c>
      <c r="L30" s="27" t="s">
        <v>1636</v>
      </c>
      <c r="M30" s="27" t="s">
        <v>1635</v>
      </c>
      <c r="N30" s="27">
        <v>0</v>
      </c>
      <c r="O30" s="27" t="s">
        <v>1635</v>
      </c>
      <c r="P30" s="27">
        <v>90</v>
      </c>
      <c r="Q30" s="27" t="s">
        <v>1635</v>
      </c>
      <c r="R30" s="27" t="s">
        <v>1635</v>
      </c>
      <c r="S30" s="27">
        <v>0</v>
      </c>
      <c r="T30" s="27" t="s">
        <v>1635</v>
      </c>
      <c r="U30" s="27">
        <v>0</v>
      </c>
      <c r="V30" s="27" t="s">
        <v>1849</v>
      </c>
      <c r="W30" s="28">
        <v>9</v>
      </c>
      <c r="X30" s="27" t="s">
        <v>1635</v>
      </c>
      <c r="Y30" s="28">
        <v>0</v>
      </c>
      <c r="Z30" s="28">
        <v>0</v>
      </c>
      <c r="AA30" s="28" t="s">
        <v>1635</v>
      </c>
      <c r="AB30" s="28">
        <v>430</v>
      </c>
      <c r="AC30" s="28">
        <v>47.777777777777779</v>
      </c>
      <c r="AD30" s="28">
        <v>0</v>
      </c>
      <c r="AE30" s="28">
        <v>0</v>
      </c>
    </row>
    <row r="31" spans="1:31" x14ac:dyDescent="0.2">
      <c r="A31" s="64" t="s">
        <v>2078</v>
      </c>
      <c r="B31" s="27" t="s">
        <v>1662</v>
      </c>
      <c r="C31" s="27" t="s">
        <v>1635</v>
      </c>
      <c r="D31" s="27">
        <v>0</v>
      </c>
      <c r="E31" s="27" t="s">
        <v>1635</v>
      </c>
      <c r="F31" s="27">
        <v>40</v>
      </c>
      <c r="G31" s="27" t="s">
        <v>1635</v>
      </c>
      <c r="H31" s="27" t="s">
        <v>1635</v>
      </c>
      <c r="I31" s="27">
        <v>0</v>
      </c>
      <c r="J31" s="27" t="s">
        <v>1635</v>
      </c>
      <c r="K31" s="27">
        <v>0</v>
      </c>
      <c r="L31" s="27" t="s">
        <v>1635</v>
      </c>
      <c r="M31" s="27" t="s">
        <v>1635</v>
      </c>
      <c r="N31" s="27">
        <v>0</v>
      </c>
      <c r="O31" s="27" t="s">
        <v>1635</v>
      </c>
      <c r="P31" s="27">
        <v>0</v>
      </c>
      <c r="Q31" s="27" t="s">
        <v>1635</v>
      </c>
      <c r="R31" s="27" t="s">
        <v>1635</v>
      </c>
      <c r="S31" s="27">
        <v>0</v>
      </c>
      <c r="T31" s="27" t="s">
        <v>1635</v>
      </c>
      <c r="U31" s="27">
        <v>0</v>
      </c>
      <c r="V31" s="27" t="s">
        <v>1662</v>
      </c>
      <c r="W31" s="28">
        <v>2</v>
      </c>
      <c r="X31" s="27" t="s">
        <v>1635</v>
      </c>
      <c r="Y31" s="28">
        <v>0</v>
      </c>
      <c r="Z31" s="28">
        <v>0</v>
      </c>
      <c r="AA31" s="28" t="s">
        <v>1635</v>
      </c>
      <c r="AB31" s="28">
        <v>40</v>
      </c>
      <c r="AC31" s="28">
        <v>20</v>
      </c>
      <c r="AD31" s="28">
        <v>0</v>
      </c>
      <c r="AE31" s="28">
        <v>0</v>
      </c>
    </row>
    <row r="32" spans="1:31" x14ac:dyDescent="0.2">
      <c r="A32" s="25" t="s">
        <v>1615</v>
      </c>
      <c r="B32" s="27" t="s">
        <v>1635</v>
      </c>
      <c r="C32" s="27" t="s">
        <v>1635</v>
      </c>
      <c r="D32" s="27">
        <v>0</v>
      </c>
      <c r="E32" s="27" t="s">
        <v>1635</v>
      </c>
      <c r="F32" s="27">
        <v>0</v>
      </c>
      <c r="G32" s="27" t="s">
        <v>1636</v>
      </c>
      <c r="H32" s="27" t="s">
        <v>1635</v>
      </c>
      <c r="I32" s="27">
        <v>0</v>
      </c>
      <c r="J32" s="27" t="s">
        <v>1635</v>
      </c>
      <c r="K32" s="27">
        <v>90</v>
      </c>
      <c r="L32" s="27" t="s">
        <v>1635</v>
      </c>
      <c r="M32" s="27" t="s">
        <v>1635</v>
      </c>
      <c r="N32" s="27">
        <v>0</v>
      </c>
      <c r="O32" s="27" t="s">
        <v>1635</v>
      </c>
      <c r="P32" s="27">
        <v>0</v>
      </c>
      <c r="Q32" s="27" t="s">
        <v>1635</v>
      </c>
      <c r="R32" s="27" t="s">
        <v>1635</v>
      </c>
      <c r="S32" s="27">
        <v>0</v>
      </c>
      <c r="T32" s="27" t="s">
        <v>1635</v>
      </c>
      <c r="U32" s="27">
        <v>0</v>
      </c>
      <c r="V32" s="27" t="s">
        <v>1636</v>
      </c>
      <c r="W32" s="28">
        <v>1</v>
      </c>
      <c r="X32" s="27" t="s">
        <v>1635</v>
      </c>
      <c r="Y32" s="28">
        <v>0</v>
      </c>
      <c r="Z32" s="28">
        <v>0</v>
      </c>
      <c r="AA32" s="28" t="s">
        <v>1635</v>
      </c>
      <c r="AB32" s="28">
        <v>90</v>
      </c>
      <c r="AC32" s="28">
        <v>90</v>
      </c>
      <c r="AD32" s="28">
        <v>0</v>
      </c>
      <c r="AE32" s="28">
        <v>0</v>
      </c>
    </row>
    <row r="33" spans="1:31" x14ac:dyDescent="0.2">
      <c r="A33" s="25" t="s">
        <v>1965</v>
      </c>
      <c r="B33" s="27" t="s">
        <v>1850</v>
      </c>
      <c r="C33" s="27" t="s">
        <v>1647</v>
      </c>
      <c r="D33" s="27">
        <v>0</v>
      </c>
      <c r="E33" s="27" t="s">
        <v>1647</v>
      </c>
      <c r="F33" s="27">
        <v>1440</v>
      </c>
      <c r="G33" s="27" t="s">
        <v>1635</v>
      </c>
      <c r="H33" s="27" t="s">
        <v>1635</v>
      </c>
      <c r="I33" s="27">
        <v>0</v>
      </c>
      <c r="J33" s="27" t="s">
        <v>1635</v>
      </c>
      <c r="K33" s="27">
        <v>0</v>
      </c>
      <c r="L33" s="27" t="s">
        <v>1635</v>
      </c>
      <c r="M33" s="27" t="s">
        <v>1635</v>
      </c>
      <c r="N33" s="27">
        <v>0</v>
      </c>
      <c r="O33" s="27" t="s">
        <v>1635</v>
      </c>
      <c r="P33" s="27">
        <v>0</v>
      </c>
      <c r="Q33" s="27" t="s">
        <v>1635</v>
      </c>
      <c r="R33" s="27" t="s">
        <v>1635</v>
      </c>
      <c r="S33" s="27">
        <v>0</v>
      </c>
      <c r="T33" s="27" t="s">
        <v>1635</v>
      </c>
      <c r="U33" s="27">
        <v>0</v>
      </c>
      <c r="V33" s="27" t="s">
        <v>1850</v>
      </c>
      <c r="W33" s="28">
        <v>16</v>
      </c>
      <c r="X33" s="27" t="s">
        <v>1647</v>
      </c>
      <c r="Y33" s="28">
        <v>3</v>
      </c>
      <c r="Z33" s="28">
        <v>0</v>
      </c>
      <c r="AA33" s="28" t="s">
        <v>1647</v>
      </c>
      <c r="AB33" s="28">
        <v>1440</v>
      </c>
      <c r="AC33" s="28">
        <v>90</v>
      </c>
      <c r="AD33" s="28">
        <v>0.1875</v>
      </c>
      <c r="AE33" s="28">
        <v>480</v>
      </c>
    </row>
    <row r="34" spans="1:31" x14ac:dyDescent="0.2">
      <c r="A34" s="25" t="s">
        <v>1014</v>
      </c>
      <c r="B34" s="27" t="s">
        <v>1655</v>
      </c>
      <c r="C34" s="27" t="s">
        <v>1635</v>
      </c>
      <c r="D34" s="27">
        <v>0</v>
      </c>
      <c r="E34" s="27" t="s">
        <v>1636</v>
      </c>
      <c r="F34" s="27">
        <v>1565</v>
      </c>
      <c r="G34" s="27" t="s">
        <v>1636</v>
      </c>
      <c r="H34" s="27" t="s">
        <v>1635</v>
      </c>
      <c r="I34" s="27">
        <v>0</v>
      </c>
      <c r="J34" s="27" t="s">
        <v>1635</v>
      </c>
      <c r="K34" s="27">
        <v>90</v>
      </c>
      <c r="L34" s="27" t="s">
        <v>1647</v>
      </c>
      <c r="M34" s="27" t="s">
        <v>1636</v>
      </c>
      <c r="N34" s="27">
        <v>0</v>
      </c>
      <c r="O34" s="27" t="s">
        <v>1635</v>
      </c>
      <c r="P34" s="27">
        <v>222</v>
      </c>
      <c r="Q34" s="27" t="s">
        <v>1638</v>
      </c>
      <c r="R34" s="27" t="s">
        <v>1635</v>
      </c>
      <c r="S34" s="27">
        <v>0</v>
      </c>
      <c r="T34" s="27" t="s">
        <v>1635</v>
      </c>
      <c r="U34" s="27">
        <v>180</v>
      </c>
      <c r="V34" s="27" t="s">
        <v>1851</v>
      </c>
      <c r="W34" s="28">
        <v>25</v>
      </c>
      <c r="X34" s="27" t="s">
        <v>1636</v>
      </c>
      <c r="Y34" s="28">
        <v>1</v>
      </c>
      <c r="Z34" s="28">
        <v>0</v>
      </c>
      <c r="AA34" s="28" t="s">
        <v>1636</v>
      </c>
      <c r="AB34" s="28">
        <v>2057</v>
      </c>
      <c r="AC34" s="28">
        <v>82.28</v>
      </c>
      <c r="AD34" s="28">
        <v>0.04</v>
      </c>
      <c r="AE34" s="28">
        <v>2057</v>
      </c>
    </row>
    <row r="35" spans="1:31" x14ac:dyDescent="0.2">
      <c r="A35" s="25" t="s">
        <v>1617</v>
      </c>
      <c r="B35" s="27" t="s">
        <v>1801</v>
      </c>
      <c r="C35" s="27" t="s">
        <v>1654</v>
      </c>
      <c r="D35" s="27">
        <v>0</v>
      </c>
      <c r="E35" s="27" t="s">
        <v>1636</v>
      </c>
      <c r="F35" s="27">
        <v>770</v>
      </c>
      <c r="G35" s="27" t="s">
        <v>1636</v>
      </c>
      <c r="H35" s="27" t="s">
        <v>1635</v>
      </c>
      <c r="I35" s="27">
        <v>0</v>
      </c>
      <c r="J35" s="27" t="s">
        <v>1635</v>
      </c>
      <c r="K35" s="27">
        <v>90</v>
      </c>
      <c r="L35" s="27" t="s">
        <v>1635</v>
      </c>
      <c r="M35" s="27" t="s">
        <v>1635</v>
      </c>
      <c r="N35" s="27">
        <v>0</v>
      </c>
      <c r="O35" s="27" t="s">
        <v>1635</v>
      </c>
      <c r="P35" s="27">
        <v>0</v>
      </c>
      <c r="Q35" s="27" t="s">
        <v>1635</v>
      </c>
      <c r="R35" s="27" t="s">
        <v>1635</v>
      </c>
      <c r="S35" s="27">
        <v>0</v>
      </c>
      <c r="T35" s="27" t="s">
        <v>1635</v>
      </c>
      <c r="U35" s="27">
        <v>0</v>
      </c>
      <c r="V35" s="27" t="s">
        <v>1761</v>
      </c>
      <c r="W35" s="28">
        <v>12</v>
      </c>
      <c r="X35" s="27" t="s">
        <v>1654</v>
      </c>
      <c r="Y35" s="28">
        <v>5</v>
      </c>
      <c r="Z35" s="28">
        <v>0</v>
      </c>
      <c r="AA35" s="28" t="s">
        <v>1636</v>
      </c>
      <c r="AB35" s="28">
        <v>860</v>
      </c>
      <c r="AC35" s="28">
        <v>71.666666666666671</v>
      </c>
      <c r="AD35" s="28">
        <v>0.41666666666666669</v>
      </c>
      <c r="AE35" s="28">
        <v>172</v>
      </c>
    </row>
    <row r="36" spans="1:31" x14ac:dyDescent="0.2">
      <c r="A36" s="25" t="s">
        <v>1491</v>
      </c>
      <c r="B36" s="27" t="s">
        <v>1852</v>
      </c>
      <c r="C36" s="27" t="s">
        <v>1636</v>
      </c>
      <c r="D36" s="27">
        <v>0</v>
      </c>
      <c r="E36" s="27" t="s">
        <v>1684</v>
      </c>
      <c r="F36" s="27">
        <v>2269</v>
      </c>
      <c r="G36" s="27" t="s">
        <v>1635</v>
      </c>
      <c r="H36" s="27" t="s">
        <v>1635</v>
      </c>
      <c r="I36" s="27">
        <v>0</v>
      </c>
      <c r="J36" s="27" t="s">
        <v>1635</v>
      </c>
      <c r="K36" s="27">
        <v>0</v>
      </c>
      <c r="L36" s="27" t="s">
        <v>1647</v>
      </c>
      <c r="M36" s="27" t="s">
        <v>1635</v>
      </c>
      <c r="N36" s="27">
        <v>0</v>
      </c>
      <c r="O36" s="27" t="s">
        <v>1635</v>
      </c>
      <c r="P36" s="27">
        <v>270</v>
      </c>
      <c r="Q36" s="27" t="s">
        <v>1638</v>
      </c>
      <c r="R36" s="27" t="s">
        <v>1635</v>
      </c>
      <c r="S36" s="27">
        <v>0</v>
      </c>
      <c r="T36" s="27" t="s">
        <v>1635</v>
      </c>
      <c r="U36" s="27">
        <v>180</v>
      </c>
      <c r="V36" s="27" t="s">
        <v>1830</v>
      </c>
      <c r="W36" s="28">
        <v>31</v>
      </c>
      <c r="X36" s="27" t="s">
        <v>1636</v>
      </c>
      <c r="Y36" s="28">
        <v>1</v>
      </c>
      <c r="Z36" s="28">
        <v>0</v>
      </c>
      <c r="AA36" s="28" t="s">
        <v>1684</v>
      </c>
      <c r="AB36" s="28">
        <v>2719</v>
      </c>
      <c r="AC36" s="28">
        <v>87.709677419354833</v>
      </c>
      <c r="AD36" s="28">
        <v>3.2258064516129031E-2</v>
      </c>
      <c r="AE36" s="28">
        <v>2719</v>
      </c>
    </row>
    <row r="37" spans="1:31" x14ac:dyDescent="0.2">
      <c r="A37" s="25" t="s">
        <v>953</v>
      </c>
      <c r="B37" s="27" t="s">
        <v>1646</v>
      </c>
      <c r="C37" s="27" t="s">
        <v>1635</v>
      </c>
      <c r="D37" s="27">
        <v>0</v>
      </c>
      <c r="E37" s="27" t="s">
        <v>1635</v>
      </c>
      <c r="F37" s="27">
        <v>500</v>
      </c>
      <c r="G37" s="27" t="s">
        <v>1635</v>
      </c>
      <c r="H37" s="27" t="s">
        <v>1635</v>
      </c>
      <c r="I37" s="27">
        <v>0</v>
      </c>
      <c r="J37" s="27" t="s">
        <v>1635</v>
      </c>
      <c r="K37" s="27">
        <v>0</v>
      </c>
      <c r="L37" s="27" t="s">
        <v>1635</v>
      </c>
      <c r="M37" s="27" t="s">
        <v>1635</v>
      </c>
      <c r="N37" s="27">
        <v>0</v>
      </c>
      <c r="O37" s="27" t="s">
        <v>1635</v>
      </c>
      <c r="P37" s="27">
        <v>0</v>
      </c>
      <c r="Q37" s="27" t="s">
        <v>1635</v>
      </c>
      <c r="R37" s="27" t="s">
        <v>1635</v>
      </c>
      <c r="S37" s="27">
        <v>0</v>
      </c>
      <c r="T37" s="27" t="s">
        <v>1635</v>
      </c>
      <c r="U37" s="27">
        <v>0</v>
      </c>
      <c r="V37" s="27" t="s">
        <v>1646</v>
      </c>
      <c r="W37" s="28">
        <v>6</v>
      </c>
      <c r="X37" s="27" t="s">
        <v>1635</v>
      </c>
      <c r="Y37" s="28">
        <v>0</v>
      </c>
      <c r="Z37" s="28">
        <v>0</v>
      </c>
      <c r="AA37" s="28" t="s">
        <v>1635</v>
      </c>
      <c r="AB37" s="28">
        <v>500</v>
      </c>
      <c r="AC37" s="28">
        <v>83.333333333333329</v>
      </c>
      <c r="AD37" s="28">
        <v>0</v>
      </c>
      <c r="AE37" s="28">
        <v>0</v>
      </c>
    </row>
    <row r="38" spans="1:31" x14ac:dyDescent="0.2">
      <c r="A38" s="25" t="s">
        <v>1982</v>
      </c>
      <c r="B38" s="27" t="s">
        <v>1659</v>
      </c>
      <c r="C38" s="27" t="s">
        <v>1636</v>
      </c>
      <c r="D38" s="27">
        <v>0</v>
      </c>
      <c r="E38" s="27" t="s">
        <v>1635</v>
      </c>
      <c r="F38" s="27">
        <v>358</v>
      </c>
      <c r="G38" s="27" t="s">
        <v>1635</v>
      </c>
      <c r="H38" s="27" t="s">
        <v>1635</v>
      </c>
      <c r="I38" s="27">
        <v>0</v>
      </c>
      <c r="J38" s="27" t="s">
        <v>1635</v>
      </c>
      <c r="K38" s="27">
        <v>0</v>
      </c>
      <c r="L38" s="27" t="s">
        <v>1635</v>
      </c>
      <c r="M38" s="27" t="s">
        <v>1635</v>
      </c>
      <c r="N38" s="27">
        <v>0</v>
      </c>
      <c r="O38" s="27" t="s">
        <v>1635</v>
      </c>
      <c r="P38" s="27">
        <v>0</v>
      </c>
      <c r="Q38" s="27" t="s">
        <v>1635</v>
      </c>
      <c r="R38" s="27" t="s">
        <v>1635</v>
      </c>
      <c r="S38" s="27">
        <v>0</v>
      </c>
      <c r="T38" s="27" t="s">
        <v>1635</v>
      </c>
      <c r="U38" s="27">
        <v>0</v>
      </c>
      <c r="V38" s="27" t="s">
        <v>1659</v>
      </c>
      <c r="W38" s="28">
        <v>7</v>
      </c>
      <c r="X38" s="27" t="s">
        <v>1636</v>
      </c>
      <c r="Y38" s="28">
        <v>1</v>
      </c>
      <c r="Z38" s="28">
        <v>0</v>
      </c>
      <c r="AA38" s="28" t="s">
        <v>1635</v>
      </c>
      <c r="AB38" s="28">
        <v>358</v>
      </c>
      <c r="AC38" s="28">
        <v>51.142857142857146</v>
      </c>
      <c r="AD38" s="28">
        <v>0.14285714285714285</v>
      </c>
      <c r="AE38" s="28">
        <v>358</v>
      </c>
    </row>
    <row r="39" spans="1:31" x14ac:dyDescent="0.2">
      <c r="A39" s="25" t="s">
        <v>2116</v>
      </c>
      <c r="B39" s="27" t="s">
        <v>1853</v>
      </c>
      <c r="C39" s="27" t="s">
        <v>1652</v>
      </c>
      <c r="D39" s="27">
        <v>0</v>
      </c>
      <c r="E39" s="27" t="s">
        <v>1636</v>
      </c>
      <c r="F39" s="27">
        <v>777</v>
      </c>
      <c r="G39" s="27" t="s">
        <v>1635</v>
      </c>
      <c r="H39" s="27" t="s">
        <v>1635</v>
      </c>
      <c r="I39" s="27">
        <v>0</v>
      </c>
      <c r="J39" s="27" t="s">
        <v>1635</v>
      </c>
      <c r="K39" s="27">
        <v>0</v>
      </c>
      <c r="L39" s="27" t="s">
        <v>1691</v>
      </c>
      <c r="M39" s="27" t="s">
        <v>1635</v>
      </c>
      <c r="N39" s="27">
        <v>0</v>
      </c>
      <c r="O39" s="27" t="s">
        <v>1635</v>
      </c>
      <c r="P39" s="27">
        <v>18</v>
      </c>
      <c r="Q39" s="27" t="s">
        <v>1652</v>
      </c>
      <c r="R39" s="27" t="s">
        <v>1635</v>
      </c>
      <c r="S39" s="27">
        <v>0</v>
      </c>
      <c r="T39" s="27" t="s">
        <v>1635</v>
      </c>
      <c r="U39" s="27">
        <v>71</v>
      </c>
      <c r="V39" s="27" t="s">
        <v>1854</v>
      </c>
      <c r="W39" s="28">
        <v>25</v>
      </c>
      <c r="X39" s="27" t="s">
        <v>1652</v>
      </c>
      <c r="Y39" s="28">
        <v>2</v>
      </c>
      <c r="Z39" s="28">
        <v>0</v>
      </c>
      <c r="AA39" s="28" t="s">
        <v>1636</v>
      </c>
      <c r="AB39" s="28">
        <v>866</v>
      </c>
      <c r="AC39" s="28">
        <v>34.64</v>
      </c>
      <c r="AD39" s="28">
        <v>0.08</v>
      </c>
      <c r="AE39" s="28">
        <v>433</v>
      </c>
    </row>
    <row r="40" spans="1:31" x14ac:dyDescent="0.2">
      <c r="A40" s="25" t="s">
        <v>1465</v>
      </c>
      <c r="B40" s="27" t="s">
        <v>1855</v>
      </c>
      <c r="C40" s="27" t="s">
        <v>1856</v>
      </c>
      <c r="D40" s="27">
        <v>0</v>
      </c>
      <c r="E40" s="27" t="s">
        <v>1636</v>
      </c>
      <c r="F40" s="27">
        <v>2344</v>
      </c>
      <c r="G40" s="27" t="s">
        <v>1635</v>
      </c>
      <c r="H40" s="27" t="s">
        <v>1635</v>
      </c>
      <c r="I40" s="27">
        <v>0</v>
      </c>
      <c r="J40" s="27" t="s">
        <v>1635</v>
      </c>
      <c r="K40" s="27">
        <v>0</v>
      </c>
      <c r="L40" s="27" t="s">
        <v>1647</v>
      </c>
      <c r="M40" s="27" t="s">
        <v>1638</v>
      </c>
      <c r="N40" s="27">
        <v>0</v>
      </c>
      <c r="O40" s="27" t="s">
        <v>1635</v>
      </c>
      <c r="P40" s="27">
        <v>270</v>
      </c>
      <c r="Q40" s="27" t="s">
        <v>1638</v>
      </c>
      <c r="R40" s="27" t="s">
        <v>1636</v>
      </c>
      <c r="S40" s="27">
        <v>0</v>
      </c>
      <c r="T40" s="27" t="s">
        <v>1635</v>
      </c>
      <c r="U40" s="27">
        <v>180</v>
      </c>
      <c r="V40" s="27" t="s">
        <v>1658</v>
      </c>
      <c r="W40" s="28">
        <v>32</v>
      </c>
      <c r="X40" s="27" t="s">
        <v>1829</v>
      </c>
      <c r="Y40" s="28">
        <v>24</v>
      </c>
      <c r="Z40" s="28">
        <v>0</v>
      </c>
      <c r="AA40" s="28" t="s">
        <v>1636</v>
      </c>
      <c r="AB40" s="28">
        <v>2794</v>
      </c>
      <c r="AC40" s="28">
        <v>87.3125</v>
      </c>
      <c r="AD40" s="28">
        <v>0.75</v>
      </c>
      <c r="AE40" s="28">
        <v>116.41666666666667</v>
      </c>
    </row>
    <row r="41" spans="1:31" x14ac:dyDescent="0.2">
      <c r="A41" s="25" t="s">
        <v>1478</v>
      </c>
      <c r="B41" s="27" t="s">
        <v>1638</v>
      </c>
      <c r="C41" s="27" t="s">
        <v>1635</v>
      </c>
      <c r="D41" s="27">
        <v>0</v>
      </c>
      <c r="E41" s="27" t="s">
        <v>1635</v>
      </c>
      <c r="F41" s="27">
        <v>180</v>
      </c>
      <c r="G41" s="27" t="s">
        <v>1635</v>
      </c>
      <c r="H41" s="27" t="s">
        <v>1635</v>
      </c>
      <c r="I41" s="27">
        <v>0</v>
      </c>
      <c r="J41" s="27" t="s">
        <v>1635</v>
      </c>
      <c r="K41" s="27">
        <v>0</v>
      </c>
      <c r="L41" s="27" t="s">
        <v>1635</v>
      </c>
      <c r="M41" s="27" t="s">
        <v>1635</v>
      </c>
      <c r="N41" s="27">
        <v>0</v>
      </c>
      <c r="O41" s="27" t="s">
        <v>1635</v>
      </c>
      <c r="P41" s="27">
        <v>0</v>
      </c>
      <c r="Q41" s="27" t="s">
        <v>1635</v>
      </c>
      <c r="R41" s="27" t="s">
        <v>1635</v>
      </c>
      <c r="S41" s="27">
        <v>0</v>
      </c>
      <c r="T41" s="27" t="s">
        <v>1635</v>
      </c>
      <c r="U41" s="27">
        <v>0</v>
      </c>
      <c r="V41" s="27" t="s">
        <v>1638</v>
      </c>
      <c r="W41" s="28">
        <v>2</v>
      </c>
      <c r="X41" s="27" t="s">
        <v>1635</v>
      </c>
      <c r="Y41" s="28">
        <v>0</v>
      </c>
      <c r="Z41" s="28">
        <v>0</v>
      </c>
      <c r="AA41" s="28" t="s">
        <v>1635</v>
      </c>
      <c r="AB41" s="28">
        <v>180</v>
      </c>
      <c r="AC41" s="28">
        <v>90</v>
      </c>
      <c r="AD41" s="28">
        <v>0</v>
      </c>
      <c r="AE41" s="28">
        <v>0</v>
      </c>
    </row>
    <row r="42" spans="1:31" x14ac:dyDescent="0.2">
      <c r="A42" s="25" t="s">
        <v>579</v>
      </c>
      <c r="B42" s="27" t="s">
        <v>1857</v>
      </c>
      <c r="C42" s="27" t="s">
        <v>1646</v>
      </c>
      <c r="D42" s="27">
        <v>0</v>
      </c>
      <c r="E42" s="27" t="s">
        <v>1753</v>
      </c>
      <c r="F42" s="27">
        <v>3238</v>
      </c>
      <c r="G42" s="27" t="s">
        <v>1635</v>
      </c>
      <c r="H42" s="27" t="s">
        <v>1635</v>
      </c>
      <c r="I42" s="27">
        <v>0</v>
      </c>
      <c r="J42" s="27" t="s">
        <v>1635</v>
      </c>
      <c r="K42" s="27">
        <v>0</v>
      </c>
      <c r="L42" s="27" t="s">
        <v>1647</v>
      </c>
      <c r="M42" s="27" t="s">
        <v>1635</v>
      </c>
      <c r="N42" s="27">
        <v>0</v>
      </c>
      <c r="O42" s="27" t="s">
        <v>1636</v>
      </c>
      <c r="P42" s="27">
        <v>270</v>
      </c>
      <c r="Q42" s="27" t="s">
        <v>1638</v>
      </c>
      <c r="R42" s="27" t="s">
        <v>1635</v>
      </c>
      <c r="S42" s="27">
        <v>0</v>
      </c>
      <c r="T42" s="27" t="s">
        <v>1635</v>
      </c>
      <c r="U42" s="27">
        <v>180</v>
      </c>
      <c r="V42" s="27" t="s">
        <v>1858</v>
      </c>
      <c r="W42" s="28">
        <v>42</v>
      </c>
      <c r="X42" s="27" t="s">
        <v>1646</v>
      </c>
      <c r="Y42" s="28">
        <v>6</v>
      </c>
      <c r="Z42" s="28">
        <v>0</v>
      </c>
      <c r="AA42" s="28" t="s">
        <v>1714</v>
      </c>
      <c r="AB42" s="28">
        <v>3688</v>
      </c>
      <c r="AC42" s="28">
        <v>87.80952380952381</v>
      </c>
      <c r="AD42" s="28">
        <v>0.14285714285714285</v>
      </c>
      <c r="AE42" s="28">
        <v>614.66666666666663</v>
      </c>
    </row>
    <row r="43" spans="1:31" x14ac:dyDescent="0.2">
      <c r="A43" s="26" t="s">
        <v>179</v>
      </c>
      <c r="Y43" s="28">
        <v>0</v>
      </c>
    </row>
    <row r="44" spans="1:31" x14ac:dyDescent="0.2">
      <c r="A44" s="33" t="s">
        <v>951</v>
      </c>
      <c r="W44" s="68">
        <v>664</v>
      </c>
      <c r="Y44" s="68">
        <v>90</v>
      </c>
      <c r="Z44" s="68">
        <v>17</v>
      </c>
      <c r="AB44" s="68">
        <v>47454</v>
      </c>
      <c r="AC44" s="68">
        <v>64.376515839750368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A74"/>
  <sheetViews>
    <sheetView zoomScaleNormal="100" workbookViewId="0">
      <pane xSplit="7" ySplit="1" topLeftCell="P20" activePane="bottomRight" state="frozenSplit"/>
      <selection activeCell="A2" sqref="A2:IV49"/>
      <selection pane="topRight" activeCell="A2" sqref="A2:IV49"/>
      <selection pane="bottomLeft" activeCell="A2" sqref="A2:IV49"/>
      <selection pane="bottomRight" activeCell="A50" sqref="A50"/>
    </sheetView>
  </sheetViews>
  <sheetFormatPr defaultColWidth="9.140625" defaultRowHeight="11.25" x14ac:dyDescent="0.2"/>
  <cols>
    <col min="1" max="1" width="21.42578125" style="4" bestFit="1" customWidth="1"/>
    <col min="2" max="2" width="8.7109375" style="4" bestFit="1" customWidth="1"/>
    <col min="3" max="3" width="6" style="4" bestFit="1" customWidth="1"/>
    <col min="4" max="4" width="5.5703125" style="1" bestFit="1" customWidth="1"/>
    <col min="5" max="5" width="5.140625" style="6" bestFit="1" customWidth="1"/>
    <col min="6" max="6" width="3.28515625" style="6" bestFit="1" customWidth="1"/>
    <col min="7" max="7" width="4.42578125" style="18" bestFit="1" customWidth="1"/>
    <col min="8" max="8" width="10.140625" style="4" bestFit="1" customWidth="1"/>
    <col min="9" max="9" width="22.7109375" style="4" bestFit="1" customWidth="1"/>
    <col min="10" max="10" width="19.85546875" style="4" bestFit="1" customWidth="1"/>
    <col min="11" max="11" width="20.140625" style="4" bestFit="1" customWidth="1"/>
    <col min="12" max="12" width="20.28515625" style="4" bestFit="1" customWidth="1"/>
    <col min="13" max="13" width="19.28515625" style="4" bestFit="1" customWidth="1"/>
    <col min="14" max="14" width="21.7109375" style="4" bestFit="1" customWidth="1"/>
    <col min="15" max="15" width="24.140625" style="4" bestFit="1" customWidth="1"/>
    <col min="16" max="16" width="23" style="4" customWidth="1"/>
    <col min="17" max="17" width="23" style="4" bestFit="1" customWidth="1"/>
    <col min="18" max="18" width="23.85546875" style="4" bestFit="1" customWidth="1"/>
    <col min="19" max="19" width="23" style="4" bestFit="1" customWidth="1"/>
    <col min="20" max="20" width="11.85546875" style="4" bestFit="1" customWidth="1"/>
    <col min="21" max="21" width="21.85546875" style="19" bestFit="1" customWidth="1"/>
    <col min="22" max="22" width="20.42578125" style="4" bestFit="1" customWidth="1"/>
    <col min="23" max="23" width="20.7109375" style="4" bestFit="1" customWidth="1"/>
    <col min="24" max="24" width="24.28515625" style="4" bestFit="1" customWidth="1"/>
    <col min="25" max="25" width="14.28515625" style="4" bestFit="1" customWidth="1"/>
    <col min="26" max="26" width="18.85546875" style="4" customWidth="1"/>
    <col min="27" max="27" width="9.85546875" style="4" bestFit="1" customWidth="1"/>
    <col min="28" max="16384" width="9.140625" style="4"/>
  </cols>
  <sheetData>
    <row r="1" spans="1:27" s="1" customFormat="1" x14ac:dyDescent="0.2">
      <c r="A1" s="1" t="s">
        <v>2227</v>
      </c>
      <c r="B1" s="1" t="s">
        <v>2228</v>
      </c>
      <c r="C1" s="1" t="s">
        <v>2229</v>
      </c>
      <c r="D1" s="1" t="s">
        <v>1431</v>
      </c>
      <c r="E1" s="3" t="s">
        <v>2230</v>
      </c>
      <c r="F1" s="3" t="s">
        <v>2231</v>
      </c>
      <c r="G1" s="1" t="s">
        <v>2232</v>
      </c>
      <c r="H1" s="1">
        <v>1</v>
      </c>
      <c r="I1" s="1">
        <v>2</v>
      </c>
      <c r="J1" s="1">
        <v>3</v>
      </c>
      <c r="K1" s="1">
        <v>4</v>
      </c>
      <c r="L1" s="1">
        <v>5</v>
      </c>
      <c r="M1" s="1">
        <v>6</v>
      </c>
      <c r="N1" s="1">
        <v>7</v>
      </c>
      <c r="O1" s="1">
        <v>8</v>
      </c>
      <c r="P1" s="1">
        <v>9</v>
      </c>
      <c r="Q1" s="1">
        <v>10</v>
      </c>
      <c r="R1" s="1">
        <v>11</v>
      </c>
      <c r="S1" s="1">
        <v>12</v>
      </c>
      <c r="T1" s="1">
        <v>13</v>
      </c>
      <c r="U1" s="1">
        <v>14</v>
      </c>
      <c r="V1" s="1">
        <v>15</v>
      </c>
      <c r="W1" s="1">
        <v>16</v>
      </c>
      <c r="X1" s="1">
        <v>17</v>
      </c>
      <c r="Y1" s="1">
        <v>18</v>
      </c>
      <c r="Z1" s="1">
        <v>19</v>
      </c>
      <c r="AA1" s="1" t="s">
        <v>2233</v>
      </c>
    </row>
    <row r="2" spans="1:27" x14ac:dyDescent="0.2">
      <c r="A2" s="4" t="s">
        <v>1463</v>
      </c>
      <c r="B2" s="17">
        <v>40040</v>
      </c>
      <c r="C2" s="4" t="s">
        <v>1433</v>
      </c>
      <c r="D2" s="1" t="s">
        <v>1434</v>
      </c>
      <c r="E2" s="4" t="s">
        <v>2332</v>
      </c>
      <c r="F2" s="6" t="s">
        <v>2411</v>
      </c>
      <c r="G2" s="4">
        <v>2482</v>
      </c>
      <c r="H2" s="4" t="s">
        <v>182</v>
      </c>
      <c r="I2" s="4" t="s">
        <v>1491</v>
      </c>
      <c r="J2" s="4" t="s">
        <v>2079</v>
      </c>
      <c r="K2" s="65" t="s">
        <v>1971</v>
      </c>
      <c r="L2" s="7" t="s">
        <v>2080</v>
      </c>
      <c r="M2" s="4" t="s">
        <v>2243</v>
      </c>
      <c r="N2" s="4" t="s">
        <v>878</v>
      </c>
      <c r="O2" s="7" t="s">
        <v>2286</v>
      </c>
      <c r="P2" s="4" t="s">
        <v>2081</v>
      </c>
      <c r="Q2" s="4" t="s">
        <v>579</v>
      </c>
      <c r="R2" s="7" t="s">
        <v>2082</v>
      </c>
      <c r="S2" s="4" t="s">
        <v>2083</v>
      </c>
      <c r="U2" s="4" t="s">
        <v>2084</v>
      </c>
      <c r="V2" s="4" t="s">
        <v>2085</v>
      </c>
      <c r="W2" s="4" t="s">
        <v>2077</v>
      </c>
      <c r="X2" s="4" t="s">
        <v>2086</v>
      </c>
    </row>
    <row r="3" spans="1:27" s="8" customFormat="1" x14ac:dyDescent="0.2">
      <c r="A3" s="4" t="s">
        <v>901</v>
      </c>
      <c r="B3" s="17">
        <v>40042</v>
      </c>
      <c r="C3" s="4" t="s">
        <v>1433</v>
      </c>
      <c r="D3" s="1" t="s">
        <v>1445</v>
      </c>
      <c r="E3" s="4" t="s">
        <v>1348</v>
      </c>
      <c r="F3" s="6" t="s">
        <v>2270</v>
      </c>
      <c r="G3" s="4">
        <v>1150</v>
      </c>
      <c r="H3" s="4" t="s">
        <v>182</v>
      </c>
      <c r="I3" s="7" t="s">
        <v>1491</v>
      </c>
      <c r="J3" s="4" t="s">
        <v>1514</v>
      </c>
      <c r="K3" s="4" t="s">
        <v>1971</v>
      </c>
      <c r="L3" s="4" t="s">
        <v>1965</v>
      </c>
      <c r="M3" s="7" t="s">
        <v>2243</v>
      </c>
      <c r="N3" s="4" t="s">
        <v>2087</v>
      </c>
      <c r="O3" s="4" t="s">
        <v>2088</v>
      </c>
      <c r="P3" s="7" t="s">
        <v>2089</v>
      </c>
      <c r="Q3" s="4" t="s">
        <v>2090</v>
      </c>
      <c r="R3" s="4" t="s">
        <v>2091</v>
      </c>
      <c r="S3" s="4" t="s">
        <v>2092</v>
      </c>
      <c r="T3" s="4"/>
      <c r="U3" s="4" t="s">
        <v>2114</v>
      </c>
      <c r="V3" s="4" t="s">
        <v>2085</v>
      </c>
      <c r="W3" s="4" t="s">
        <v>2115</v>
      </c>
      <c r="X3" s="4" t="s">
        <v>2116</v>
      </c>
      <c r="Y3" s="4"/>
      <c r="Z3" s="4"/>
      <c r="AA3" s="4"/>
    </row>
    <row r="4" spans="1:27" s="8" customFormat="1" x14ac:dyDescent="0.2">
      <c r="A4" s="4" t="s">
        <v>2117</v>
      </c>
      <c r="B4" s="17">
        <v>40047</v>
      </c>
      <c r="C4" s="4" t="s">
        <v>1433</v>
      </c>
      <c r="D4" s="1" t="s">
        <v>1445</v>
      </c>
      <c r="E4" s="4" t="s">
        <v>2477</v>
      </c>
      <c r="F4" s="6" t="s">
        <v>2283</v>
      </c>
      <c r="G4" s="4">
        <v>613</v>
      </c>
      <c r="H4" s="4" t="s">
        <v>182</v>
      </c>
      <c r="I4" s="7" t="s">
        <v>878</v>
      </c>
      <c r="J4" s="4" t="s">
        <v>2118</v>
      </c>
      <c r="K4" s="7" t="s">
        <v>1491</v>
      </c>
      <c r="L4" s="4" t="s">
        <v>2119</v>
      </c>
      <c r="M4" s="4" t="s">
        <v>2243</v>
      </c>
      <c r="N4" s="4" t="s">
        <v>1439</v>
      </c>
      <c r="O4" s="4" t="s">
        <v>2286</v>
      </c>
      <c r="P4" s="4" t="s">
        <v>2089</v>
      </c>
      <c r="Q4" s="4" t="s">
        <v>579</v>
      </c>
      <c r="R4" s="4" t="s">
        <v>2120</v>
      </c>
      <c r="S4" s="4" t="s">
        <v>2121</v>
      </c>
      <c r="T4" s="4"/>
      <c r="U4" s="4" t="s">
        <v>2258</v>
      </c>
      <c r="V4" s="4" t="s">
        <v>2077</v>
      </c>
      <c r="W4" s="4" t="s">
        <v>2131</v>
      </c>
      <c r="X4" s="4" t="s">
        <v>2132</v>
      </c>
      <c r="Y4" s="4"/>
      <c r="Z4" s="4"/>
      <c r="AA4" s="4"/>
    </row>
    <row r="5" spans="1:27" x14ac:dyDescent="0.2">
      <c r="A5" s="4" t="s">
        <v>1628</v>
      </c>
      <c r="B5" s="17">
        <v>40051</v>
      </c>
      <c r="C5" s="4" t="s">
        <v>1433</v>
      </c>
      <c r="D5" s="1" t="s">
        <v>1434</v>
      </c>
      <c r="E5" s="4" t="s">
        <v>289</v>
      </c>
      <c r="F5" s="6" t="s">
        <v>2333</v>
      </c>
      <c r="G5" s="4">
        <v>1884</v>
      </c>
      <c r="H5" s="4" t="s">
        <v>182</v>
      </c>
      <c r="I5" s="4" t="s">
        <v>878</v>
      </c>
      <c r="J5" s="4" t="s">
        <v>1514</v>
      </c>
      <c r="K5" s="4" t="s">
        <v>1491</v>
      </c>
      <c r="L5" s="4" t="s">
        <v>1965</v>
      </c>
      <c r="M5" s="4" t="s">
        <v>1495</v>
      </c>
      <c r="N5" s="4" t="s">
        <v>1496</v>
      </c>
      <c r="O5" s="4" t="s">
        <v>2286</v>
      </c>
      <c r="P5" s="7" t="s">
        <v>1497</v>
      </c>
      <c r="Q5" s="4" t="s">
        <v>1498</v>
      </c>
      <c r="R5" s="4" t="s">
        <v>2028</v>
      </c>
      <c r="S5" s="4" t="s">
        <v>2085</v>
      </c>
      <c r="U5" s="4" t="s">
        <v>1499</v>
      </c>
      <c r="V5" s="4" t="s">
        <v>2132</v>
      </c>
      <c r="W5" s="4" t="s">
        <v>1500</v>
      </c>
      <c r="X5" s="4" t="s">
        <v>1501</v>
      </c>
    </row>
    <row r="6" spans="1:27" x14ac:dyDescent="0.2">
      <c r="A6" s="4" t="s">
        <v>2133</v>
      </c>
      <c r="B6" s="17">
        <v>40054</v>
      </c>
      <c r="C6" s="4" t="s">
        <v>1433</v>
      </c>
      <c r="D6" s="1" t="s">
        <v>1434</v>
      </c>
      <c r="E6" s="4" t="s">
        <v>2493</v>
      </c>
      <c r="F6" s="6" t="s">
        <v>2333</v>
      </c>
      <c r="G6" s="4">
        <v>1879</v>
      </c>
      <c r="H6" s="4" t="s">
        <v>182</v>
      </c>
      <c r="I6" s="4" t="s">
        <v>878</v>
      </c>
      <c r="J6" s="7" t="s">
        <v>1514</v>
      </c>
      <c r="K6" s="4" t="s">
        <v>1491</v>
      </c>
      <c r="L6" s="4" t="s">
        <v>2258</v>
      </c>
      <c r="M6" s="4" t="s">
        <v>1965</v>
      </c>
      <c r="N6" s="4" t="s">
        <v>2707</v>
      </c>
      <c r="O6" s="4" t="s">
        <v>2708</v>
      </c>
      <c r="P6" s="4" t="s">
        <v>2089</v>
      </c>
      <c r="Q6" s="4" t="s">
        <v>2709</v>
      </c>
      <c r="R6" s="4" t="s">
        <v>2710</v>
      </c>
      <c r="S6" s="4" t="s">
        <v>2243</v>
      </c>
      <c r="U6" s="4" t="s">
        <v>2711</v>
      </c>
      <c r="V6" s="4" t="s">
        <v>2077</v>
      </c>
      <c r="W6" s="4" t="s">
        <v>2712</v>
      </c>
      <c r="X6" s="4" t="s">
        <v>2713</v>
      </c>
    </row>
    <row r="7" spans="1:27" s="8" customFormat="1" x14ac:dyDescent="0.2">
      <c r="A7" s="4" t="s">
        <v>1521</v>
      </c>
      <c r="B7" s="17">
        <v>40056</v>
      </c>
      <c r="C7" s="4" t="s">
        <v>1433</v>
      </c>
      <c r="D7" s="1" t="s">
        <v>1445</v>
      </c>
      <c r="E7" s="4" t="s">
        <v>127</v>
      </c>
      <c r="F7" s="6" t="s">
        <v>2333</v>
      </c>
      <c r="G7" s="4">
        <v>801</v>
      </c>
      <c r="H7" s="4" t="s">
        <v>182</v>
      </c>
      <c r="I7" s="4" t="s">
        <v>878</v>
      </c>
      <c r="J7" s="4" t="s">
        <v>1514</v>
      </c>
      <c r="K7" s="4" t="s">
        <v>1491</v>
      </c>
      <c r="L7" s="4" t="s">
        <v>2434</v>
      </c>
      <c r="M7" s="4" t="s">
        <v>2243</v>
      </c>
      <c r="N7" s="4" t="s">
        <v>2714</v>
      </c>
      <c r="O7" s="4" t="s">
        <v>2715</v>
      </c>
      <c r="P7" s="4" t="s">
        <v>2716</v>
      </c>
      <c r="Q7" s="4" t="s">
        <v>2717</v>
      </c>
      <c r="R7" s="4" t="s">
        <v>2028</v>
      </c>
      <c r="S7" s="4" t="s">
        <v>1965</v>
      </c>
      <c r="T7" s="4"/>
      <c r="U7" s="4" t="s">
        <v>2718</v>
      </c>
      <c r="V7" s="4" t="s">
        <v>2077</v>
      </c>
      <c r="W7" s="4" t="s">
        <v>2719</v>
      </c>
      <c r="X7" s="4" t="s">
        <v>2720</v>
      </c>
      <c r="Y7" s="4"/>
      <c r="Z7" s="4"/>
      <c r="AA7" s="4"/>
    </row>
    <row r="8" spans="1:27" x14ac:dyDescent="0.2">
      <c r="A8" s="4" t="s">
        <v>1538</v>
      </c>
      <c r="B8" s="17">
        <v>40061</v>
      </c>
      <c r="C8" s="4" t="s">
        <v>1433</v>
      </c>
      <c r="D8" s="1" t="s">
        <v>1445</v>
      </c>
      <c r="E8" s="4" t="s">
        <v>330</v>
      </c>
      <c r="F8" s="6" t="s">
        <v>2333</v>
      </c>
      <c r="G8" s="4">
        <v>1117</v>
      </c>
      <c r="H8" s="4" t="s">
        <v>182</v>
      </c>
      <c r="I8" s="4" t="s">
        <v>298</v>
      </c>
      <c r="J8" s="7" t="s">
        <v>1514</v>
      </c>
      <c r="K8" s="7" t="s">
        <v>1491</v>
      </c>
      <c r="L8" s="4" t="s">
        <v>2258</v>
      </c>
      <c r="M8" s="7" t="s">
        <v>2243</v>
      </c>
      <c r="N8" s="4" t="s">
        <v>299</v>
      </c>
      <c r="O8" s="7" t="s">
        <v>2286</v>
      </c>
      <c r="P8" s="4" t="s">
        <v>2089</v>
      </c>
      <c r="Q8" s="4" t="s">
        <v>300</v>
      </c>
      <c r="R8" s="4" t="s">
        <v>2028</v>
      </c>
      <c r="S8" s="4" t="s">
        <v>301</v>
      </c>
      <c r="U8" s="4" t="s">
        <v>302</v>
      </c>
      <c r="V8" s="4" t="s">
        <v>2077</v>
      </c>
      <c r="W8" s="7" t="s">
        <v>303</v>
      </c>
      <c r="X8" s="4" t="s">
        <v>2085</v>
      </c>
    </row>
    <row r="9" spans="1:27" x14ac:dyDescent="0.2">
      <c r="A9" s="4" t="s">
        <v>1470</v>
      </c>
      <c r="B9" s="17">
        <v>40065</v>
      </c>
      <c r="C9" s="4" t="s">
        <v>1433</v>
      </c>
      <c r="D9" s="1" t="s">
        <v>1434</v>
      </c>
      <c r="E9" s="4" t="s">
        <v>2477</v>
      </c>
      <c r="F9" s="6" t="s">
        <v>2283</v>
      </c>
      <c r="G9" s="4">
        <v>1716</v>
      </c>
      <c r="H9" s="4" t="s">
        <v>182</v>
      </c>
      <c r="I9" s="4" t="s">
        <v>304</v>
      </c>
      <c r="J9" s="4" t="s">
        <v>1514</v>
      </c>
      <c r="K9" s="4" t="s">
        <v>1971</v>
      </c>
      <c r="L9" s="4" t="s">
        <v>2258</v>
      </c>
      <c r="M9" s="7" t="s">
        <v>1965</v>
      </c>
      <c r="N9" s="4" t="s">
        <v>878</v>
      </c>
      <c r="O9" s="4" t="s">
        <v>477</v>
      </c>
      <c r="P9" s="7" t="s">
        <v>2089</v>
      </c>
      <c r="Q9" s="4" t="s">
        <v>2028</v>
      </c>
      <c r="R9" s="4" t="s">
        <v>305</v>
      </c>
      <c r="S9" s="4" t="s">
        <v>468</v>
      </c>
      <c r="U9" s="4" t="s">
        <v>306</v>
      </c>
      <c r="V9" s="4" t="s">
        <v>2243</v>
      </c>
      <c r="W9" s="4" t="s">
        <v>2085</v>
      </c>
      <c r="X9" s="4" t="s">
        <v>307</v>
      </c>
      <c r="AA9" s="19"/>
    </row>
    <row r="10" spans="1:27" x14ac:dyDescent="0.2">
      <c r="A10" s="4" t="s">
        <v>297</v>
      </c>
      <c r="B10" s="17">
        <v>40068</v>
      </c>
      <c r="C10" s="4" t="s">
        <v>840</v>
      </c>
      <c r="D10" s="1" t="s">
        <v>1445</v>
      </c>
      <c r="E10" s="4" t="s">
        <v>2502</v>
      </c>
      <c r="F10" s="6" t="s">
        <v>2503</v>
      </c>
      <c r="G10" s="4">
        <v>1208</v>
      </c>
      <c r="H10" s="4" t="s">
        <v>182</v>
      </c>
      <c r="I10" s="4" t="s">
        <v>1491</v>
      </c>
      <c r="J10" s="7" t="s">
        <v>1514</v>
      </c>
      <c r="K10" s="4" t="s">
        <v>469</v>
      </c>
      <c r="L10" s="4" t="s">
        <v>2258</v>
      </c>
      <c r="M10" s="7" t="s">
        <v>470</v>
      </c>
      <c r="N10" s="4" t="s">
        <v>878</v>
      </c>
      <c r="O10" s="4" t="s">
        <v>471</v>
      </c>
      <c r="P10" s="4" t="s">
        <v>472</v>
      </c>
      <c r="Q10" s="4" t="s">
        <v>579</v>
      </c>
      <c r="R10" s="4" t="s">
        <v>473</v>
      </c>
      <c r="S10" s="4" t="s">
        <v>474</v>
      </c>
      <c r="T10" s="4" t="s">
        <v>1613</v>
      </c>
      <c r="U10" s="4" t="s">
        <v>475</v>
      </c>
      <c r="V10" s="4" t="s">
        <v>476</v>
      </c>
      <c r="W10" s="4" t="s">
        <v>2116</v>
      </c>
      <c r="X10" s="4" t="s">
        <v>2085</v>
      </c>
      <c r="Y10" s="4" t="s">
        <v>2077</v>
      </c>
      <c r="AA10" s="19"/>
    </row>
    <row r="11" spans="1:27" x14ac:dyDescent="0.2">
      <c r="A11" s="4" t="s">
        <v>1584</v>
      </c>
      <c r="B11" s="17">
        <v>40075</v>
      </c>
      <c r="C11" s="4" t="s">
        <v>1433</v>
      </c>
      <c r="D11" s="1" t="s">
        <v>1434</v>
      </c>
      <c r="E11" s="4" t="s">
        <v>2332</v>
      </c>
      <c r="F11" s="6" t="s">
        <v>2433</v>
      </c>
      <c r="G11" s="4">
        <v>2106</v>
      </c>
      <c r="H11" s="7" t="s">
        <v>182</v>
      </c>
      <c r="I11" s="4" t="s">
        <v>1491</v>
      </c>
      <c r="J11" s="4" t="s">
        <v>2137</v>
      </c>
      <c r="K11" s="4" t="s">
        <v>2138</v>
      </c>
      <c r="L11" s="4" t="s">
        <v>2258</v>
      </c>
      <c r="M11" s="4" t="s">
        <v>1965</v>
      </c>
      <c r="N11" s="4" t="s">
        <v>878</v>
      </c>
      <c r="O11" s="4" t="s">
        <v>2139</v>
      </c>
      <c r="P11" s="4" t="s">
        <v>2089</v>
      </c>
      <c r="Q11" s="4" t="s">
        <v>2140</v>
      </c>
      <c r="R11" s="4" t="s">
        <v>1439</v>
      </c>
      <c r="S11" s="4" t="s">
        <v>2141</v>
      </c>
      <c r="U11" s="4" t="s">
        <v>2116</v>
      </c>
      <c r="V11" s="4" t="s">
        <v>2243</v>
      </c>
      <c r="W11" s="4" t="s">
        <v>2142</v>
      </c>
      <c r="X11" s="4" t="s">
        <v>2143</v>
      </c>
    </row>
    <row r="12" spans="1:27" x14ac:dyDescent="0.2">
      <c r="A12" s="4" t="s">
        <v>1513</v>
      </c>
      <c r="B12" s="17">
        <v>40079</v>
      </c>
      <c r="C12" s="4" t="s">
        <v>1433</v>
      </c>
      <c r="D12" s="1" t="s">
        <v>1445</v>
      </c>
      <c r="E12" s="4" t="s">
        <v>894</v>
      </c>
      <c r="F12" s="6" t="s">
        <v>2333</v>
      </c>
      <c r="G12" s="4">
        <v>345</v>
      </c>
      <c r="H12" s="4" t="s">
        <v>182</v>
      </c>
      <c r="I12" s="7" t="s">
        <v>878</v>
      </c>
      <c r="J12" s="4" t="s">
        <v>2144</v>
      </c>
      <c r="K12" s="7" t="s">
        <v>1491</v>
      </c>
      <c r="L12" s="4" t="s">
        <v>2258</v>
      </c>
      <c r="M12" s="90" t="s">
        <v>2150</v>
      </c>
      <c r="N12" s="4" t="s">
        <v>1439</v>
      </c>
      <c r="O12" s="4" t="s">
        <v>1971</v>
      </c>
      <c r="P12" s="4" t="s">
        <v>2089</v>
      </c>
      <c r="Q12" s="4" t="s">
        <v>2145</v>
      </c>
      <c r="R12" s="4" t="s">
        <v>2146</v>
      </c>
      <c r="S12" s="4" t="s">
        <v>2147</v>
      </c>
      <c r="U12" s="4" t="s">
        <v>2148</v>
      </c>
      <c r="V12" s="4" t="s">
        <v>2149</v>
      </c>
      <c r="W12" s="4" t="s">
        <v>2077</v>
      </c>
      <c r="X12" s="4" t="s">
        <v>1613</v>
      </c>
    </row>
    <row r="13" spans="1:27" x14ac:dyDescent="0.2">
      <c r="A13" s="4" t="s">
        <v>2011</v>
      </c>
      <c r="B13" s="17">
        <v>40082</v>
      </c>
      <c r="C13" s="4" t="s">
        <v>840</v>
      </c>
      <c r="D13" s="1" t="s">
        <v>1445</v>
      </c>
      <c r="E13" s="4" t="s">
        <v>2770</v>
      </c>
      <c r="F13" s="6" t="s">
        <v>2283</v>
      </c>
      <c r="G13" s="4">
        <v>838</v>
      </c>
      <c r="H13" s="4" t="s">
        <v>182</v>
      </c>
      <c r="I13" s="12" t="s">
        <v>1491</v>
      </c>
      <c r="J13" s="7" t="s">
        <v>1514</v>
      </c>
      <c r="K13" s="12" t="s">
        <v>1971</v>
      </c>
      <c r="L13" s="4" t="s">
        <v>2258</v>
      </c>
      <c r="M13" s="91" t="s">
        <v>1965</v>
      </c>
      <c r="N13" s="4" t="s">
        <v>878</v>
      </c>
      <c r="O13" s="4" t="s">
        <v>2151</v>
      </c>
      <c r="P13" s="4" t="s">
        <v>2152</v>
      </c>
      <c r="Q13" s="4" t="s">
        <v>2153</v>
      </c>
      <c r="R13" s="4" t="s">
        <v>2154</v>
      </c>
      <c r="S13" s="4" t="s">
        <v>2085</v>
      </c>
      <c r="T13" s="4" t="s">
        <v>1613</v>
      </c>
      <c r="U13" s="4" t="s">
        <v>2155</v>
      </c>
      <c r="V13" s="4" t="s">
        <v>2156</v>
      </c>
      <c r="W13" s="4" t="s">
        <v>2157</v>
      </c>
      <c r="X13" s="4" t="s">
        <v>2077</v>
      </c>
      <c r="Y13" s="4" t="s">
        <v>2116</v>
      </c>
    </row>
    <row r="14" spans="1:27" x14ac:dyDescent="0.2">
      <c r="A14" s="4" t="s">
        <v>2134</v>
      </c>
      <c r="B14" s="17">
        <v>40089</v>
      </c>
      <c r="C14" s="4" t="s">
        <v>1433</v>
      </c>
      <c r="D14" s="1" t="s">
        <v>1434</v>
      </c>
      <c r="E14" s="4" t="s">
        <v>684</v>
      </c>
      <c r="F14" s="6" t="s">
        <v>2433</v>
      </c>
      <c r="G14" s="4">
        <v>1888</v>
      </c>
      <c r="H14" s="4" t="s">
        <v>182</v>
      </c>
      <c r="I14" s="4" t="s">
        <v>2158</v>
      </c>
      <c r="J14" s="4" t="s">
        <v>1514</v>
      </c>
      <c r="K14" s="4" t="s">
        <v>1971</v>
      </c>
      <c r="L14" s="4" t="s">
        <v>2258</v>
      </c>
      <c r="M14" s="4" t="s">
        <v>1965</v>
      </c>
      <c r="N14" s="7" t="s">
        <v>878</v>
      </c>
      <c r="O14" s="4" t="s">
        <v>2159</v>
      </c>
      <c r="P14" s="4" t="s">
        <v>2160</v>
      </c>
      <c r="Q14" s="7" t="s">
        <v>2161</v>
      </c>
      <c r="R14" s="4" t="s">
        <v>2162</v>
      </c>
      <c r="S14" s="4" t="s">
        <v>2163</v>
      </c>
      <c r="U14" s="4" t="s">
        <v>2243</v>
      </c>
      <c r="V14" s="4" t="s">
        <v>2164</v>
      </c>
      <c r="W14" s="4" t="s">
        <v>2116</v>
      </c>
      <c r="X14" s="4" t="s">
        <v>2085</v>
      </c>
    </row>
    <row r="15" spans="1:27" x14ac:dyDescent="0.2">
      <c r="A15" s="4" t="s">
        <v>200</v>
      </c>
      <c r="B15" s="17">
        <v>40093</v>
      </c>
      <c r="C15" s="4" t="s">
        <v>1433</v>
      </c>
      <c r="D15" s="1" t="s">
        <v>1434</v>
      </c>
      <c r="E15" s="4" t="s">
        <v>91</v>
      </c>
      <c r="F15" s="6" t="s">
        <v>2307</v>
      </c>
      <c r="G15" s="4">
        <v>1650</v>
      </c>
      <c r="H15" s="4" t="s">
        <v>182</v>
      </c>
      <c r="I15" s="7" t="s">
        <v>878</v>
      </c>
      <c r="J15" s="4" t="s">
        <v>1514</v>
      </c>
      <c r="K15" s="4" t="s">
        <v>1971</v>
      </c>
      <c r="L15" s="4" t="s">
        <v>2258</v>
      </c>
      <c r="M15" s="4" t="s">
        <v>1965</v>
      </c>
      <c r="N15" s="4" t="s">
        <v>2168</v>
      </c>
      <c r="O15" s="4" t="s">
        <v>2132</v>
      </c>
      <c r="P15" s="4" t="s">
        <v>2089</v>
      </c>
      <c r="Q15" s="4" t="s">
        <v>2167</v>
      </c>
      <c r="R15" s="4" t="s">
        <v>2166</v>
      </c>
      <c r="S15" s="4" t="s">
        <v>2085</v>
      </c>
      <c r="U15" s="4" t="s">
        <v>2286</v>
      </c>
      <c r="V15" s="4" t="s">
        <v>2165</v>
      </c>
      <c r="W15" s="4" t="s">
        <v>2169</v>
      </c>
      <c r="X15" s="4" t="s">
        <v>2170</v>
      </c>
    </row>
    <row r="16" spans="1:27" s="8" customFormat="1" x14ac:dyDescent="0.2">
      <c r="A16" s="8" t="s">
        <v>2171</v>
      </c>
      <c r="B16" s="92">
        <v>40097</v>
      </c>
      <c r="C16" s="8" t="s">
        <v>840</v>
      </c>
      <c r="D16" s="66" t="s">
        <v>1434</v>
      </c>
      <c r="E16" s="8" t="s">
        <v>2432</v>
      </c>
      <c r="F16" s="9" t="s">
        <v>2256</v>
      </c>
      <c r="G16" s="8">
        <v>2819</v>
      </c>
      <c r="H16" s="8" t="s">
        <v>182</v>
      </c>
      <c r="I16" s="15" t="s">
        <v>878</v>
      </c>
      <c r="J16" s="8" t="s">
        <v>1514</v>
      </c>
      <c r="K16" s="8" t="s">
        <v>1971</v>
      </c>
      <c r="L16" s="8" t="s">
        <v>2172</v>
      </c>
      <c r="M16" s="8" t="s">
        <v>2210</v>
      </c>
      <c r="N16" s="8" t="s">
        <v>2211</v>
      </c>
      <c r="O16" s="8" t="s">
        <v>2132</v>
      </c>
      <c r="P16" s="8" t="s">
        <v>2089</v>
      </c>
      <c r="Q16" s="10" t="s">
        <v>579</v>
      </c>
      <c r="R16" s="8" t="s">
        <v>2212</v>
      </c>
      <c r="S16" s="8" t="s">
        <v>2286</v>
      </c>
      <c r="T16" s="8" t="s">
        <v>1613</v>
      </c>
      <c r="U16" s="8" t="s">
        <v>2213</v>
      </c>
      <c r="V16" s="8" t="s">
        <v>2077</v>
      </c>
      <c r="W16" s="8" t="s">
        <v>2085</v>
      </c>
      <c r="X16" s="8" t="s">
        <v>2221</v>
      </c>
      <c r="Y16" s="8" t="s">
        <v>1491</v>
      </c>
    </row>
    <row r="17" spans="1:27" x14ac:dyDescent="0.2">
      <c r="A17" s="4" t="s">
        <v>2171</v>
      </c>
      <c r="B17" s="17">
        <v>40099</v>
      </c>
      <c r="C17" s="4" t="s">
        <v>840</v>
      </c>
      <c r="D17" s="1" t="s">
        <v>1445</v>
      </c>
      <c r="E17" s="4" t="s">
        <v>2770</v>
      </c>
      <c r="F17" s="6" t="s">
        <v>2411</v>
      </c>
      <c r="G17" s="4">
        <v>1923</v>
      </c>
      <c r="H17" s="4" t="s">
        <v>182</v>
      </c>
      <c r="I17" s="13" t="s">
        <v>576</v>
      </c>
      <c r="J17" s="4" t="s">
        <v>1514</v>
      </c>
      <c r="K17" s="4" t="s">
        <v>2214</v>
      </c>
      <c r="L17" s="7" t="s">
        <v>2215</v>
      </c>
      <c r="M17" s="4" t="s">
        <v>1965</v>
      </c>
      <c r="N17" s="4" t="s">
        <v>1439</v>
      </c>
      <c r="O17" s="4" t="s">
        <v>2132</v>
      </c>
      <c r="P17" s="7" t="s">
        <v>2089</v>
      </c>
      <c r="Q17" s="12" t="s">
        <v>2216</v>
      </c>
      <c r="R17" s="4" t="s">
        <v>2217</v>
      </c>
      <c r="S17" s="4" t="s">
        <v>2218</v>
      </c>
      <c r="T17" s="4" t="s">
        <v>1613</v>
      </c>
      <c r="U17" s="4" t="s">
        <v>2219</v>
      </c>
      <c r="V17" s="4" t="s">
        <v>2220</v>
      </c>
      <c r="W17" s="4" t="s">
        <v>2221</v>
      </c>
      <c r="X17" s="4" t="s">
        <v>2085</v>
      </c>
      <c r="Y17" s="4" t="s">
        <v>1491</v>
      </c>
    </row>
    <row r="18" spans="1:27" s="8" customFormat="1" x14ac:dyDescent="0.2">
      <c r="A18" s="4" t="s">
        <v>1897</v>
      </c>
      <c r="B18" s="17">
        <v>40103</v>
      </c>
      <c r="C18" s="4" t="s">
        <v>902</v>
      </c>
      <c r="D18" s="1" t="s">
        <v>1445</v>
      </c>
      <c r="E18" s="4" t="s">
        <v>2502</v>
      </c>
      <c r="F18" s="6" t="s">
        <v>2433</v>
      </c>
      <c r="G18" s="4">
        <v>729</v>
      </c>
      <c r="H18" s="4" t="s">
        <v>182</v>
      </c>
      <c r="I18" s="4" t="s">
        <v>878</v>
      </c>
      <c r="J18" s="4" t="s">
        <v>1514</v>
      </c>
      <c r="K18" s="4" t="s">
        <v>1409</v>
      </c>
      <c r="L18" s="4" t="s">
        <v>1410</v>
      </c>
      <c r="M18" s="7" t="s">
        <v>2243</v>
      </c>
      <c r="N18" s="4" t="s">
        <v>1411</v>
      </c>
      <c r="O18" s="4" t="s">
        <v>2132</v>
      </c>
      <c r="P18" s="4" t="s">
        <v>2089</v>
      </c>
      <c r="Q18" s="4" t="s">
        <v>1412</v>
      </c>
      <c r="R18" s="4" t="s">
        <v>1413</v>
      </c>
      <c r="S18" s="4" t="s">
        <v>1414</v>
      </c>
      <c r="T18" s="4"/>
      <c r="U18" s="4" t="s">
        <v>1415</v>
      </c>
      <c r="V18" s="4" t="s">
        <v>2077</v>
      </c>
      <c r="W18" s="7" t="s">
        <v>1416</v>
      </c>
      <c r="X18" s="4" t="s">
        <v>2221</v>
      </c>
      <c r="Y18" s="4"/>
      <c r="Z18" s="4"/>
      <c r="AA18" s="4"/>
    </row>
    <row r="19" spans="1:27" s="8" customFormat="1" x14ac:dyDescent="0.2">
      <c r="A19" s="4" t="s">
        <v>1418</v>
      </c>
      <c r="B19" s="17">
        <v>40110</v>
      </c>
      <c r="C19" s="4" t="s">
        <v>840</v>
      </c>
      <c r="D19" s="1" t="s">
        <v>1445</v>
      </c>
      <c r="E19" s="4" t="s">
        <v>985</v>
      </c>
      <c r="F19" s="6" t="s">
        <v>2283</v>
      </c>
      <c r="G19" s="4">
        <v>2615</v>
      </c>
      <c r="H19" s="4" t="s">
        <v>182</v>
      </c>
      <c r="I19" s="4" t="s">
        <v>878</v>
      </c>
      <c r="J19" s="4" t="s">
        <v>732</v>
      </c>
      <c r="K19" s="4" t="s">
        <v>733</v>
      </c>
      <c r="L19" s="4" t="s">
        <v>2258</v>
      </c>
      <c r="M19" s="12" t="s">
        <v>1965</v>
      </c>
      <c r="N19" s="4" t="s">
        <v>1439</v>
      </c>
      <c r="O19" s="7" t="s">
        <v>2132</v>
      </c>
      <c r="P19" s="7" t="s">
        <v>734</v>
      </c>
      <c r="Q19" s="4" t="s">
        <v>579</v>
      </c>
      <c r="R19" s="4" t="s">
        <v>2028</v>
      </c>
      <c r="S19" s="4" t="s">
        <v>735</v>
      </c>
      <c r="T19" s="4" t="s">
        <v>1613</v>
      </c>
      <c r="U19" s="4" t="s">
        <v>2243</v>
      </c>
      <c r="V19" s="4" t="s">
        <v>736</v>
      </c>
      <c r="W19" s="12" t="s">
        <v>737</v>
      </c>
      <c r="X19" s="4" t="s">
        <v>2077</v>
      </c>
      <c r="Y19" s="4" t="s">
        <v>1615</v>
      </c>
      <c r="Z19" s="4"/>
      <c r="AA19" s="4"/>
    </row>
    <row r="20" spans="1:27" s="8" customFormat="1" x14ac:dyDescent="0.2">
      <c r="A20" s="4" t="s">
        <v>2011</v>
      </c>
      <c r="B20" s="17">
        <v>40113</v>
      </c>
      <c r="C20" s="4" t="s">
        <v>1433</v>
      </c>
      <c r="D20" s="1" t="s">
        <v>1445</v>
      </c>
      <c r="E20" s="4" t="s">
        <v>330</v>
      </c>
      <c r="F20" s="6" t="s">
        <v>2333</v>
      </c>
      <c r="G20" s="4">
        <v>412</v>
      </c>
      <c r="H20" s="4" t="s">
        <v>182</v>
      </c>
      <c r="I20" s="7" t="s">
        <v>141</v>
      </c>
      <c r="J20" s="4" t="s">
        <v>1514</v>
      </c>
      <c r="K20" s="13" t="s">
        <v>146</v>
      </c>
      <c r="L20" s="4" t="s">
        <v>2258</v>
      </c>
      <c r="M20" s="4" t="s">
        <v>1965</v>
      </c>
      <c r="N20" s="4" t="s">
        <v>142</v>
      </c>
      <c r="O20" s="4" t="s">
        <v>2132</v>
      </c>
      <c r="P20" s="4" t="s">
        <v>143</v>
      </c>
      <c r="Q20" s="4" t="s">
        <v>579</v>
      </c>
      <c r="R20" s="4" t="s">
        <v>2028</v>
      </c>
      <c r="S20" s="4" t="s">
        <v>144</v>
      </c>
      <c r="T20" s="4"/>
      <c r="U20" s="4" t="s">
        <v>2243</v>
      </c>
      <c r="V20" s="4" t="s">
        <v>2459</v>
      </c>
      <c r="W20" s="4" t="s">
        <v>145</v>
      </c>
      <c r="X20" s="4" t="s">
        <v>2221</v>
      </c>
      <c r="Y20" s="4"/>
      <c r="Z20" s="4"/>
      <c r="AA20" s="4"/>
    </row>
    <row r="21" spans="1:27" s="8" customFormat="1" x14ac:dyDescent="0.2">
      <c r="A21" s="4" t="s">
        <v>786</v>
      </c>
      <c r="B21" s="17">
        <v>40117</v>
      </c>
      <c r="C21" s="4" t="s">
        <v>902</v>
      </c>
      <c r="D21" s="1" t="s">
        <v>1445</v>
      </c>
      <c r="E21" s="4" t="s">
        <v>2432</v>
      </c>
      <c r="F21" s="6" t="s">
        <v>2433</v>
      </c>
      <c r="G21" s="4">
        <v>743</v>
      </c>
      <c r="H21" s="4" t="s">
        <v>182</v>
      </c>
      <c r="I21" s="4" t="s">
        <v>1514</v>
      </c>
      <c r="J21" s="7" t="s">
        <v>140</v>
      </c>
      <c r="K21" s="4" t="s">
        <v>1971</v>
      </c>
      <c r="L21" s="4" t="s">
        <v>1965</v>
      </c>
      <c r="M21" s="4" t="s">
        <v>147</v>
      </c>
      <c r="N21" s="7" t="s">
        <v>149</v>
      </c>
      <c r="O21" s="4" t="s">
        <v>2132</v>
      </c>
      <c r="P21" s="4" t="s">
        <v>148</v>
      </c>
      <c r="Q21" s="4" t="s">
        <v>579</v>
      </c>
      <c r="R21" s="4" t="s">
        <v>152</v>
      </c>
      <c r="S21" s="4" t="s">
        <v>2286</v>
      </c>
      <c r="T21" s="4"/>
      <c r="U21" s="4" t="s">
        <v>2221</v>
      </c>
      <c r="V21" s="4" t="s">
        <v>2098</v>
      </c>
      <c r="W21" s="4" t="s">
        <v>150</v>
      </c>
      <c r="X21" s="4" t="s">
        <v>151</v>
      </c>
      <c r="Y21" s="4"/>
      <c r="Z21" s="4"/>
      <c r="AA21" s="4"/>
    </row>
    <row r="22" spans="1:27" s="8" customFormat="1" x14ac:dyDescent="0.2">
      <c r="A22" s="4" t="s">
        <v>786</v>
      </c>
      <c r="B22" s="17">
        <v>40121</v>
      </c>
      <c r="C22" s="8" t="s">
        <v>902</v>
      </c>
      <c r="D22" s="1" t="s">
        <v>1434</v>
      </c>
      <c r="E22" s="4" t="s">
        <v>2344</v>
      </c>
      <c r="F22" s="6" t="s">
        <v>2283</v>
      </c>
      <c r="G22" s="4">
        <v>798</v>
      </c>
      <c r="H22" s="4" t="s">
        <v>182</v>
      </c>
      <c r="I22" s="4" t="s">
        <v>140</v>
      </c>
      <c r="J22" s="7" t="s">
        <v>1514</v>
      </c>
      <c r="K22" s="4" t="s">
        <v>153</v>
      </c>
      <c r="L22" s="4" t="s">
        <v>1615</v>
      </c>
      <c r="M22" s="4" t="s">
        <v>1965</v>
      </c>
      <c r="N22" s="12" t="s">
        <v>1439</v>
      </c>
      <c r="O22" s="4" t="s">
        <v>2132</v>
      </c>
      <c r="P22" s="4" t="s">
        <v>154</v>
      </c>
      <c r="Q22" s="7" t="s">
        <v>579</v>
      </c>
      <c r="R22" s="4" t="s">
        <v>155</v>
      </c>
      <c r="S22" s="4" t="s">
        <v>156</v>
      </c>
      <c r="T22" s="4"/>
      <c r="U22" s="4" t="s">
        <v>1476</v>
      </c>
      <c r="V22" s="7" t="s">
        <v>157</v>
      </c>
      <c r="W22" s="4" t="s">
        <v>2221</v>
      </c>
      <c r="X22" s="4" t="s">
        <v>158</v>
      </c>
      <c r="Y22" s="4"/>
      <c r="Z22" s="4"/>
      <c r="AA22" s="4"/>
    </row>
    <row r="23" spans="1:27" x14ac:dyDescent="0.2">
      <c r="A23" s="4" t="s">
        <v>1456</v>
      </c>
      <c r="B23" s="17">
        <v>40124</v>
      </c>
      <c r="C23" s="4" t="s">
        <v>1433</v>
      </c>
      <c r="D23" s="1" t="s">
        <v>1434</v>
      </c>
      <c r="E23" s="4" t="s">
        <v>2522</v>
      </c>
      <c r="F23" s="6" t="s">
        <v>2283</v>
      </c>
      <c r="G23" s="4">
        <v>2147</v>
      </c>
      <c r="H23" s="4" t="s">
        <v>182</v>
      </c>
      <c r="I23" s="4" t="s">
        <v>140</v>
      </c>
      <c r="J23" s="4" t="s">
        <v>2093</v>
      </c>
      <c r="K23" s="93" t="s">
        <v>2132</v>
      </c>
      <c r="L23" s="4" t="s">
        <v>1615</v>
      </c>
      <c r="M23" s="4" t="s">
        <v>1965</v>
      </c>
      <c r="N23" s="4" t="s">
        <v>1439</v>
      </c>
      <c r="O23" s="4" t="s">
        <v>2094</v>
      </c>
      <c r="P23" s="4" t="s">
        <v>1417</v>
      </c>
      <c r="Q23" s="7" t="s">
        <v>579</v>
      </c>
      <c r="R23" s="4" t="s">
        <v>2095</v>
      </c>
      <c r="S23" s="4" t="s">
        <v>2096</v>
      </c>
      <c r="U23" s="4" t="s">
        <v>2243</v>
      </c>
      <c r="V23" s="4" t="s">
        <v>2097</v>
      </c>
      <c r="W23" s="4" t="s">
        <v>2099</v>
      </c>
      <c r="X23" s="4" t="s">
        <v>2221</v>
      </c>
    </row>
    <row r="24" spans="1:27" s="8" customFormat="1" x14ac:dyDescent="0.2">
      <c r="A24" s="4" t="s">
        <v>2135</v>
      </c>
      <c r="B24" s="17">
        <v>40131</v>
      </c>
      <c r="C24" s="4" t="s">
        <v>1433</v>
      </c>
      <c r="D24" s="1" t="s">
        <v>1445</v>
      </c>
      <c r="E24" s="4" t="s">
        <v>108</v>
      </c>
      <c r="F24" s="6" t="s">
        <v>2503</v>
      </c>
      <c r="G24" s="4">
        <v>573</v>
      </c>
      <c r="H24" s="4" t="s">
        <v>182</v>
      </c>
      <c r="I24" s="93" t="s">
        <v>878</v>
      </c>
      <c r="J24" s="4" t="s">
        <v>140</v>
      </c>
      <c r="K24" s="4" t="s">
        <v>2100</v>
      </c>
      <c r="L24" s="4" t="s">
        <v>1965</v>
      </c>
      <c r="M24" s="4" t="s">
        <v>1615</v>
      </c>
      <c r="N24" s="4" t="s">
        <v>2064</v>
      </c>
      <c r="O24" s="4" t="s">
        <v>2286</v>
      </c>
      <c r="P24" s="4" t="s">
        <v>2101</v>
      </c>
      <c r="Q24" s="7" t="s">
        <v>579</v>
      </c>
      <c r="R24" s="4" t="s">
        <v>2102</v>
      </c>
      <c r="S24" s="4" t="s">
        <v>1439</v>
      </c>
      <c r="T24" s="4"/>
      <c r="U24" s="4" t="s">
        <v>2103</v>
      </c>
      <c r="V24" s="4" t="s">
        <v>2104</v>
      </c>
      <c r="W24" s="4" t="s">
        <v>2105</v>
      </c>
      <c r="X24" s="4" t="s">
        <v>1491</v>
      </c>
      <c r="Y24" s="4"/>
      <c r="Z24" s="4"/>
      <c r="AA24" s="4"/>
    </row>
    <row r="25" spans="1:27" s="8" customFormat="1" x14ac:dyDescent="0.2">
      <c r="A25" s="4" t="s">
        <v>2106</v>
      </c>
      <c r="B25" s="17">
        <v>40138</v>
      </c>
      <c r="C25" s="4" t="s">
        <v>902</v>
      </c>
      <c r="D25" s="1" t="s">
        <v>1434</v>
      </c>
      <c r="E25" s="4" t="s">
        <v>500</v>
      </c>
      <c r="F25" s="6" t="s">
        <v>2321</v>
      </c>
      <c r="G25" s="4">
        <v>1166</v>
      </c>
      <c r="H25" s="4" t="s">
        <v>182</v>
      </c>
      <c r="I25" s="91" t="s">
        <v>878</v>
      </c>
      <c r="J25" s="4" t="s">
        <v>140</v>
      </c>
      <c r="K25" s="4" t="s">
        <v>1971</v>
      </c>
      <c r="L25" s="4" t="s">
        <v>1965</v>
      </c>
      <c r="M25" s="4" t="s">
        <v>2108</v>
      </c>
      <c r="N25" s="4" t="s">
        <v>1439</v>
      </c>
      <c r="O25" s="7" t="s">
        <v>2107</v>
      </c>
      <c r="P25" s="4" t="s">
        <v>2109</v>
      </c>
      <c r="Q25" s="12" t="s">
        <v>579</v>
      </c>
      <c r="R25" s="4" t="s">
        <v>2110</v>
      </c>
      <c r="S25" s="4" t="s">
        <v>2111</v>
      </c>
      <c r="T25" s="4"/>
      <c r="U25" s="4" t="s">
        <v>2112</v>
      </c>
      <c r="V25" s="4" t="s">
        <v>1476</v>
      </c>
      <c r="W25" s="4" t="s">
        <v>2113</v>
      </c>
      <c r="X25" s="4" t="s">
        <v>2077</v>
      </c>
      <c r="Y25" s="4"/>
      <c r="Z25" s="4"/>
      <c r="AA25" s="4"/>
    </row>
    <row r="26" spans="1:27" s="8" customFormat="1" x14ac:dyDescent="0.2">
      <c r="A26" s="4" t="s">
        <v>1470</v>
      </c>
      <c r="B26" s="17">
        <v>40152</v>
      </c>
      <c r="C26" s="4" t="s">
        <v>1433</v>
      </c>
      <c r="D26" s="1" t="s">
        <v>1445</v>
      </c>
      <c r="E26" s="4" t="s">
        <v>2282</v>
      </c>
      <c r="F26" s="6" t="s">
        <v>2256</v>
      </c>
      <c r="G26" s="4">
        <v>636</v>
      </c>
      <c r="H26" s="4" t="s">
        <v>182</v>
      </c>
      <c r="I26" s="7" t="s">
        <v>1491</v>
      </c>
      <c r="J26" s="4" t="s">
        <v>1514</v>
      </c>
      <c r="K26" s="4" t="s">
        <v>2132</v>
      </c>
      <c r="L26" s="4" t="s">
        <v>1965</v>
      </c>
      <c r="M26" s="4" t="s">
        <v>1615</v>
      </c>
      <c r="N26" s="4" t="s">
        <v>1131</v>
      </c>
      <c r="O26" s="7" t="s">
        <v>2286</v>
      </c>
      <c r="P26" s="4" t="s">
        <v>1195</v>
      </c>
      <c r="Q26" s="4" t="s">
        <v>1132</v>
      </c>
      <c r="R26" s="7" t="s">
        <v>140</v>
      </c>
      <c r="S26" s="4" t="s">
        <v>1133</v>
      </c>
      <c r="T26" s="4"/>
      <c r="U26" s="4" t="s">
        <v>2243</v>
      </c>
      <c r="V26" s="4" t="s">
        <v>1613</v>
      </c>
      <c r="W26" s="4" t="s">
        <v>1476</v>
      </c>
      <c r="X26" s="7" t="s">
        <v>1134</v>
      </c>
      <c r="Y26" s="4"/>
      <c r="Z26" s="4"/>
      <c r="AA26" s="4" t="s">
        <v>1135</v>
      </c>
    </row>
    <row r="27" spans="1:27" s="8" customFormat="1" x14ac:dyDescent="0.2">
      <c r="A27" s="4" t="s">
        <v>1538</v>
      </c>
      <c r="B27" s="17">
        <v>40155</v>
      </c>
      <c r="C27" s="4" t="s">
        <v>1612</v>
      </c>
      <c r="D27" s="1" t="s">
        <v>1445</v>
      </c>
      <c r="E27" s="4" t="s">
        <v>2402</v>
      </c>
      <c r="F27" s="6" t="s">
        <v>2370</v>
      </c>
      <c r="G27" s="4">
        <v>181</v>
      </c>
      <c r="H27" s="4" t="s">
        <v>182</v>
      </c>
      <c r="I27" s="12" t="s">
        <v>1196</v>
      </c>
      <c r="J27" s="4" t="s">
        <v>140</v>
      </c>
      <c r="K27" s="65" t="s">
        <v>1476</v>
      </c>
      <c r="L27" s="4" t="s">
        <v>1197</v>
      </c>
      <c r="M27" s="4" t="s">
        <v>1615</v>
      </c>
      <c r="N27" s="7" t="s">
        <v>2132</v>
      </c>
      <c r="O27" s="7" t="s">
        <v>1514</v>
      </c>
      <c r="P27" s="7" t="s">
        <v>1198</v>
      </c>
      <c r="Q27" s="4" t="s">
        <v>1417</v>
      </c>
      <c r="R27" s="12" t="s">
        <v>1199</v>
      </c>
      <c r="S27" s="4" t="s">
        <v>1200</v>
      </c>
      <c r="T27" s="4"/>
      <c r="U27" s="4" t="s">
        <v>1613</v>
      </c>
      <c r="V27" s="4" t="s">
        <v>1201</v>
      </c>
      <c r="W27" s="4" t="s">
        <v>1202</v>
      </c>
      <c r="X27" s="12"/>
      <c r="Y27" s="4"/>
      <c r="Z27" s="4"/>
      <c r="AA27" s="4"/>
    </row>
    <row r="28" spans="1:27" s="8" customFormat="1" x14ac:dyDescent="0.2">
      <c r="A28" s="4" t="s">
        <v>2117</v>
      </c>
      <c r="B28" s="17">
        <v>40159</v>
      </c>
      <c r="C28" s="4" t="s">
        <v>1433</v>
      </c>
      <c r="D28" s="1" t="s">
        <v>1434</v>
      </c>
      <c r="E28" s="4" t="s">
        <v>806</v>
      </c>
      <c r="F28" s="6" t="s">
        <v>1203</v>
      </c>
      <c r="G28" s="4">
        <v>1920</v>
      </c>
      <c r="H28" s="4" t="s">
        <v>182</v>
      </c>
      <c r="I28" s="4" t="s">
        <v>140</v>
      </c>
      <c r="J28" s="4" t="s">
        <v>1514</v>
      </c>
      <c r="K28" s="4" t="s">
        <v>1207</v>
      </c>
      <c r="L28" s="4" t="s">
        <v>1965</v>
      </c>
      <c r="M28" s="4" t="s">
        <v>1204</v>
      </c>
      <c r="N28" s="7" t="s">
        <v>1205</v>
      </c>
      <c r="O28" s="4" t="s">
        <v>1206</v>
      </c>
      <c r="P28" s="4" t="s">
        <v>2132</v>
      </c>
      <c r="Q28" s="4" t="s">
        <v>1417</v>
      </c>
      <c r="R28" s="4" t="s">
        <v>2028</v>
      </c>
      <c r="S28" s="4" t="s">
        <v>1208</v>
      </c>
      <c r="T28" s="4"/>
      <c r="U28" s="7" t="s">
        <v>1595</v>
      </c>
      <c r="V28" s="4" t="s">
        <v>2221</v>
      </c>
      <c r="W28" s="4" t="s">
        <v>1971</v>
      </c>
      <c r="X28" s="4" t="s">
        <v>2077</v>
      </c>
      <c r="Y28" s="4"/>
      <c r="Z28" s="4"/>
      <c r="AA28" s="4"/>
    </row>
    <row r="29" spans="1:27" x14ac:dyDescent="0.2">
      <c r="A29" s="4" t="s">
        <v>2134</v>
      </c>
      <c r="B29" s="17">
        <v>40201</v>
      </c>
      <c r="C29" s="4" t="s">
        <v>1433</v>
      </c>
      <c r="D29" s="1" t="s">
        <v>1445</v>
      </c>
      <c r="E29" s="4" t="s">
        <v>2477</v>
      </c>
      <c r="F29" s="6" t="s">
        <v>2283</v>
      </c>
      <c r="G29" s="4">
        <v>761</v>
      </c>
      <c r="H29" s="4" t="s">
        <v>182</v>
      </c>
      <c r="I29" s="4" t="s">
        <v>1209</v>
      </c>
      <c r="J29" s="4" t="s">
        <v>140</v>
      </c>
      <c r="K29" s="4" t="s">
        <v>2132</v>
      </c>
      <c r="L29" s="4" t="s">
        <v>1965</v>
      </c>
      <c r="M29" s="4" t="s">
        <v>2243</v>
      </c>
      <c r="N29" s="4" t="s">
        <v>1210</v>
      </c>
      <c r="O29" s="4" t="s">
        <v>2286</v>
      </c>
      <c r="P29" s="4" t="s">
        <v>1211</v>
      </c>
      <c r="Q29" s="4" t="s">
        <v>579</v>
      </c>
      <c r="R29" s="4" t="s">
        <v>2028</v>
      </c>
      <c r="S29" s="4" t="s">
        <v>1212</v>
      </c>
      <c r="U29" s="4" t="s">
        <v>1213</v>
      </c>
      <c r="V29" s="4" t="s">
        <v>2258</v>
      </c>
      <c r="W29" s="4" t="s">
        <v>1615</v>
      </c>
      <c r="X29" s="4" t="s">
        <v>1429</v>
      </c>
    </row>
    <row r="30" spans="1:27" x14ac:dyDescent="0.2">
      <c r="A30" s="4" t="s">
        <v>1551</v>
      </c>
      <c r="B30" s="17">
        <v>40205</v>
      </c>
      <c r="C30" s="4" t="s">
        <v>1433</v>
      </c>
      <c r="D30" s="1" t="s">
        <v>1434</v>
      </c>
      <c r="E30" s="4" t="s">
        <v>2394</v>
      </c>
      <c r="F30" s="6" t="s">
        <v>2283</v>
      </c>
      <c r="G30" s="4">
        <v>1468</v>
      </c>
      <c r="H30" s="93" t="s">
        <v>182</v>
      </c>
      <c r="I30" s="4" t="s">
        <v>1215</v>
      </c>
      <c r="J30" s="4" t="s">
        <v>140</v>
      </c>
      <c r="K30" s="4" t="s">
        <v>2132</v>
      </c>
      <c r="L30" s="4" t="s">
        <v>1965</v>
      </c>
      <c r="M30" s="4" t="s">
        <v>2243</v>
      </c>
      <c r="N30" s="13" t="s">
        <v>1216</v>
      </c>
      <c r="O30" s="4" t="s">
        <v>2286</v>
      </c>
      <c r="P30" s="4" t="s">
        <v>1217</v>
      </c>
      <c r="Q30" s="4" t="s">
        <v>579</v>
      </c>
      <c r="R30" s="4" t="s">
        <v>1218</v>
      </c>
      <c r="S30" s="4" t="s">
        <v>1219</v>
      </c>
      <c r="U30" s="4" t="s">
        <v>1429</v>
      </c>
      <c r="V30" s="4" t="s">
        <v>1220</v>
      </c>
      <c r="W30" s="4" t="s">
        <v>151</v>
      </c>
      <c r="X30" s="4" t="s">
        <v>1439</v>
      </c>
    </row>
    <row r="31" spans="1:27" x14ac:dyDescent="0.2">
      <c r="A31" s="4" t="s">
        <v>2136</v>
      </c>
      <c r="B31" s="17">
        <v>40208</v>
      </c>
      <c r="C31" s="4" t="s">
        <v>1433</v>
      </c>
      <c r="D31" s="1" t="s">
        <v>1445</v>
      </c>
      <c r="E31" s="4" t="s">
        <v>127</v>
      </c>
      <c r="F31" s="6" t="s">
        <v>2283</v>
      </c>
      <c r="G31" s="4">
        <v>606</v>
      </c>
      <c r="H31" s="91" t="s">
        <v>182</v>
      </c>
      <c r="I31" s="4" t="s">
        <v>1209</v>
      </c>
      <c r="J31" s="4" t="s">
        <v>140</v>
      </c>
      <c r="K31" s="4" t="s">
        <v>2132</v>
      </c>
      <c r="L31" s="4" t="s">
        <v>2258</v>
      </c>
      <c r="M31" s="65" t="s">
        <v>2243</v>
      </c>
      <c r="N31" s="12" t="s">
        <v>575</v>
      </c>
      <c r="O31" s="4" t="s">
        <v>1214</v>
      </c>
      <c r="P31" s="4" t="s">
        <v>1221</v>
      </c>
      <c r="Q31" s="4" t="s">
        <v>579</v>
      </c>
      <c r="R31" s="4" t="s">
        <v>1222</v>
      </c>
      <c r="S31" s="4" t="s">
        <v>2286</v>
      </c>
      <c r="U31" s="7" t="s">
        <v>1223</v>
      </c>
      <c r="V31" s="4" t="s">
        <v>1965</v>
      </c>
      <c r="W31" s="4" t="s">
        <v>1224</v>
      </c>
      <c r="X31" s="4" t="s">
        <v>1225</v>
      </c>
    </row>
    <row r="32" spans="1:27" s="8" customFormat="1" x14ac:dyDescent="0.2">
      <c r="A32" s="4" t="s">
        <v>200</v>
      </c>
      <c r="B32" s="17">
        <v>40215</v>
      </c>
      <c r="C32" s="4" t="s">
        <v>1433</v>
      </c>
      <c r="D32" s="1" t="s">
        <v>1445</v>
      </c>
      <c r="E32" s="4" t="s">
        <v>535</v>
      </c>
      <c r="F32" s="6" t="s">
        <v>1203</v>
      </c>
      <c r="G32" s="4">
        <v>1171</v>
      </c>
      <c r="H32" s="4" t="s">
        <v>182</v>
      </c>
      <c r="I32" s="4" t="s">
        <v>1209</v>
      </c>
      <c r="J32" s="13" t="s">
        <v>536</v>
      </c>
      <c r="K32" s="4" t="s">
        <v>2132</v>
      </c>
      <c r="L32" s="4" t="s">
        <v>2258</v>
      </c>
      <c r="M32" s="4" t="s">
        <v>1965</v>
      </c>
      <c r="N32" s="4" t="s">
        <v>537</v>
      </c>
      <c r="O32" s="4" t="s">
        <v>538</v>
      </c>
      <c r="P32" s="4" t="s">
        <v>539</v>
      </c>
      <c r="Q32" s="4" t="s">
        <v>540</v>
      </c>
      <c r="R32" s="4" t="s">
        <v>541</v>
      </c>
      <c r="S32" s="4" t="s">
        <v>542</v>
      </c>
      <c r="T32" s="4"/>
      <c r="U32" s="4" t="s">
        <v>543</v>
      </c>
      <c r="V32" s="4"/>
      <c r="W32" s="4" t="s">
        <v>544</v>
      </c>
      <c r="X32" s="4" t="s">
        <v>1439</v>
      </c>
      <c r="Y32" s="4"/>
      <c r="Z32" s="4"/>
      <c r="AA32" s="4"/>
    </row>
    <row r="33" spans="1:27" s="8" customFormat="1" x14ac:dyDescent="0.2">
      <c r="A33" s="4" t="s">
        <v>1513</v>
      </c>
      <c r="B33" s="17">
        <v>40222</v>
      </c>
      <c r="C33" s="4" t="s">
        <v>1433</v>
      </c>
      <c r="D33" s="1" t="s">
        <v>1434</v>
      </c>
      <c r="E33" s="4" t="s">
        <v>2493</v>
      </c>
      <c r="F33" s="6" t="s">
        <v>2333</v>
      </c>
      <c r="G33" s="4">
        <v>2137</v>
      </c>
      <c r="H33" s="4" t="s">
        <v>182</v>
      </c>
      <c r="I33" s="4" t="s">
        <v>1209</v>
      </c>
      <c r="J33" s="4" t="s">
        <v>140</v>
      </c>
      <c r="K33" s="4" t="s">
        <v>2132</v>
      </c>
      <c r="L33" s="7" t="s">
        <v>2258</v>
      </c>
      <c r="M33" s="4" t="s">
        <v>1965</v>
      </c>
      <c r="N33" s="4" t="s">
        <v>545</v>
      </c>
      <c r="O33" s="4" t="s">
        <v>546</v>
      </c>
      <c r="P33" s="4" t="s">
        <v>1465</v>
      </c>
      <c r="Q33" s="4" t="s">
        <v>547</v>
      </c>
      <c r="R33" s="4" t="s">
        <v>2028</v>
      </c>
      <c r="S33" s="4" t="s">
        <v>548</v>
      </c>
      <c r="T33" s="4" t="s">
        <v>549</v>
      </c>
      <c r="U33" s="4" t="s">
        <v>550</v>
      </c>
      <c r="V33" s="4" t="s">
        <v>2243</v>
      </c>
      <c r="W33" s="4" t="s">
        <v>551</v>
      </c>
      <c r="X33" s="4"/>
      <c r="Y33" s="4"/>
      <c r="Z33" s="4"/>
      <c r="AA33" s="4"/>
    </row>
    <row r="34" spans="1:27" s="8" customFormat="1" x14ac:dyDescent="0.2">
      <c r="A34" s="4" t="s">
        <v>1551</v>
      </c>
      <c r="B34" s="17">
        <v>40229</v>
      </c>
      <c r="C34" s="4" t="s">
        <v>1433</v>
      </c>
      <c r="D34" s="1" t="s">
        <v>1445</v>
      </c>
      <c r="E34" s="4" t="s">
        <v>2468</v>
      </c>
      <c r="F34" s="6" t="s">
        <v>2411</v>
      </c>
      <c r="G34" s="4">
        <v>701</v>
      </c>
      <c r="H34" s="4" t="s">
        <v>182</v>
      </c>
      <c r="I34" s="4" t="s">
        <v>1209</v>
      </c>
      <c r="J34" s="4" t="s">
        <v>2132</v>
      </c>
      <c r="K34" s="4" t="s">
        <v>1429</v>
      </c>
      <c r="L34" s="4" t="s">
        <v>2258</v>
      </c>
      <c r="M34" s="4" t="s">
        <v>552</v>
      </c>
      <c r="N34" s="4" t="s">
        <v>553</v>
      </c>
      <c r="O34" s="4" t="s">
        <v>2286</v>
      </c>
      <c r="P34" s="4" t="s">
        <v>554</v>
      </c>
      <c r="Q34" s="4" t="s">
        <v>579</v>
      </c>
      <c r="R34" s="4" t="s">
        <v>555</v>
      </c>
      <c r="S34" s="4" t="s">
        <v>556</v>
      </c>
      <c r="T34" s="4" t="s">
        <v>549</v>
      </c>
      <c r="U34" s="4" t="s">
        <v>557</v>
      </c>
      <c r="V34" s="4" t="s">
        <v>558</v>
      </c>
      <c r="W34" s="4" t="s">
        <v>2243</v>
      </c>
      <c r="X34" s="4"/>
      <c r="Y34" s="4"/>
      <c r="Z34" s="4"/>
      <c r="AA34" s="4"/>
    </row>
    <row r="35" spans="1:27" s="8" customFormat="1" x14ac:dyDescent="0.2">
      <c r="A35" s="4" t="s">
        <v>2011</v>
      </c>
      <c r="B35" s="17">
        <v>40236</v>
      </c>
      <c r="C35" s="4" t="s">
        <v>1433</v>
      </c>
      <c r="D35" s="1" t="s">
        <v>1434</v>
      </c>
      <c r="E35" s="4" t="s">
        <v>2432</v>
      </c>
      <c r="F35" s="6" t="s">
        <v>2321</v>
      </c>
      <c r="G35" s="4">
        <v>2021</v>
      </c>
      <c r="H35" s="4" t="s">
        <v>182</v>
      </c>
      <c r="I35" s="4" t="s">
        <v>140</v>
      </c>
      <c r="J35" s="4" t="s">
        <v>2132</v>
      </c>
      <c r="K35" s="4" t="s">
        <v>560</v>
      </c>
      <c r="L35" s="93" t="s">
        <v>562</v>
      </c>
      <c r="M35" s="13" t="s">
        <v>561</v>
      </c>
      <c r="N35" s="4" t="s">
        <v>1439</v>
      </c>
      <c r="O35" s="4" t="s">
        <v>2286</v>
      </c>
      <c r="P35" s="4" t="s">
        <v>563</v>
      </c>
      <c r="Q35" s="4" t="s">
        <v>579</v>
      </c>
      <c r="R35" s="4" t="s">
        <v>564</v>
      </c>
      <c r="S35" s="4" t="s">
        <v>565</v>
      </c>
      <c r="T35" s="4" t="s">
        <v>1613</v>
      </c>
      <c r="U35" s="4" t="s">
        <v>566</v>
      </c>
      <c r="V35" s="4" t="s">
        <v>567</v>
      </c>
      <c r="W35" s="4" t="s">
        <v>568</v>
      </c>
      <c r="X35" s="4"/>
      <c r="Y35" s="4"/>
      <c r="Z35" s="4"/>
      <c r="AA35" s="4"/>
    </row>
    <row r="36" spans="1:27" s="8" customFormat="1" x14ac:dyDescent="0.2">
      <c r="A36" s="4" t="s">
        <v>1521</v>
      </c>
      <c r="B36" s="17">
        <v>40240</v>
      </c>
      <c r="C36" s="4" t="s">
        <v>1433</v>
      </c>
      <c r="D36" s="1" t="s">
        <v>1434</v>
      </c>
      <c r="E36" s="4" t="s">
        <v>2484</v>
      </c>
      <c r="F36" s="6" t="s">
        <v>2333</v>
      </c>
      <c r="G36" s="4">
        <v>1681</v>
      </c>
      <c r="H36" s="4" t="s">
        <v>182</v>
      </c>
      <c r="I36" s="4" t="s">
        <v>2028</v>
      </c>
      <c r="J36" s="4" t="s">
        <v>140</v>
      </c>
      <c r="K36" s="7" t="s">
        <v>2132</v>
      </c>
      <c r="L36" s="93" t="s">
        <v>2258</v>
      </c>
      <c r="M36" s="12" t="s">
        <v>559</v>
      </c>
      <c r="N36" s="4" t="s">
        <v>569</v>
      </c>
      <c r="O36" s="7" t="s">
        <v>2286</v>
      </c>
      <c r="P36" s="4" t="s">
        <v>570</v>
      </c>
      <c r="Q36" s="4" t="s">
        <v>571</v>
      </c>
      <c r="R36" s="7" t="s">
        <v>572</v>
      </c>
      <c r="S36" s="4" t="s">
        <v>1214</v>
      </c>
      <c r="T36" s="4"/>
      <c r="U36" s="4" t="s">
        <v>573</v>
      </c>
      <c r="V36" s="4" t="s">
        <v>568</v>
      </c>
      <c r="W36" s="4" t="s">
        <v>2243</v>
      </c>
      <c r="X36" s="4" t="s">
        <v>574</v>
      </c>
      <c r="Y36" s="4"/>
      <c r="Z36" s="4"/>
      <c r="AA36" s="4"/>
    </row>
    <row r="37" spans="1:27" x14ac:dyDescent="0.2">
      <c r="A37" s="4" t="s">
        <v>1456</v>
      </c>
      <c r="B37" s="17">
        <v>40243</v>
      </c>
      <c r="C37" s="4" t="s">
        <v>1433</v>
      </c>
      <c r="D37" s="1" t="s">
        <v>1445</v>
      </c>
      <c r="E37" s="4" t="s">
        <v>985</v>
      </c>
      <c r="F37" s="6" t="s">
        <v>2307</v>
      </c>
      <c r="G37" s="4">
        <v>1232</v>
      </c>
      <c r="H37" s="4" t="s">
        <v>182</v>
      </c>
      <c r="I37" s="4" t="s">
        <v>1209</v>
      </c>
      <c r="J37" s="4" t="s">
        <v>140</v>
      </c>
      <c r="K37" s="7" t="s">
        <v>2132</v>
      </c>
      <c r="L37" s="4" t="s">
        <v>2258</v>
      </c>
      <c r="M37" s="4" t="s">
        <v>2777</v>
      </c>
      <c r="N37" s="4" t="s">
        <v>2778</v>
      </c>
      <c r="O37" s="4" t="s">
        <v>2286</v>
      </c>
      <c r="P37" s="4" t="s">
        <v>2779</v>
      </c>
      <c r="Q37" s="4" t="s">
        <v>2028</v>
      </c>
      <c r="R37" s="4" t="s">
        <v>2089</v>
      </c>
      <c r="S37" s="4" t="s">
        <v>2780</v>
      </c>
      <c r="U37" s="4" t="s">
        <v>2781</v>
      </c>
      <c r="V37" s="4" t="s">
        <v>1429</v>
      </c>
      <c r="W37" s="4" t="s">
        <v>2243</v>
      </c>
      <c r="X37" s="4" t="s">
        <v>2782</v>
      </c>
    </row>
    <row r="38" spans="1:27" x14ac:dyDescent="0.2">
      <c r="A38" s="4" t="s">
        <v>2136</v>
      </c>
      <c r="B38" s="17">
        <v>40250</v>
      </c>
      <c r="C38" s="4" t="s">
        <v>1433</v>
      </c>
      <c r="D38" s="1" t="s">
        <v>1434</v>
      </c>
      <c r="E38" s="4" t="s">
        <v>2332</v>
      </c>
      <c r="F38" s="6" t="s">
        <v>2370</v>
      </c>
      <c r="G38" s="4">
        <v>2164</v>
      </c>
      <c r="H38" s="4" t="s">
        <v>182</v>
      </c>
      <c r="I38" s="4" t="s">
        <v>2028</v>
      </c>
      <c r="J38" s="7" t="s">
        <v>140</v>
      </c>
      <c r="K38" s="12" t="s">
        <v>2132</v>
      </c>
      <c r="L38" s="4" t="s">
        <v>2258</v>
      </c>
      <c r="M38" s="4" t="s">
        <v>2783</v>
      </c>
      <c r="N38" s="4" t="s">
        <v>2784</v>
      </c>
      <c r="O38" s="4" t="s">
        <v>2286</v>
      </c>
      <c r="P38" s="4" t="s">
        <v>2785</v>
      </c>
      <c r="Q38" s="4" t="s">
        <v>579</v>
      </c>
      <c r="R38" s="4" t="s">
        <v>2089</v>
      </c>
      <c r="T38" s="4" t="s">
        <v>1613</v>
      </c>
      <c r="U38" s="4" t="s">
        <v>568</v>
      </c>
      <c r="V38" s="4" t="s">
        <v>1429</v>
      </c>
      <c r="W38" s="4" t="s">
        <v>2111</v>
      </c>
      <c r="Z38" s="4" t="s">
        <v>2786</v>
      </c>
    </row>
    <row r="39" spans="1:27" s="62" customFormat="1" x14ac:dyDescent="0.2">
      <c r="A39" s="4" t="s">
        <v>1432</v>
      </c>
      <c r="B39" s="17">
        <v>40253</v>
      </c>
      <c r="C39" s="4" t="s">
        <v>1433</v>
      </c>
      <c r="D39" s="1" t="s">
        <v>1445</v>
      </c>
      <c r="E39" s="4" t="s">
        <v>801</v>
      </c>
      <c r="F39" s="6" t="s">
        <v>2370</v>
      </c>
      <c r="G39" s="4">
        <v>562</v>
      </c>
      <c r="H39" s="7" t="s">
        <v>182</v>
      </c>
      <c r="I39" s="4" t="s">
        <v>2787</v>
      </c>
      <c r="J39" s="4" t="s">
        <v>140</v>
      </c>
      <c r="K39" s="4" t="s">
        <v>2132</v>
      </c>
      <c r="L39" s="4" t="s">
        <v>2788</v>
      </c>
      <c r="M39" s="4" t="s">
        <v>2789</v>
      </c>
      <c r="N39" s="4" t="s">
        <v>1439</v>
      </c>
      <c r="O39" s="4" t="s">
        <v>2286</v>
      </c>
      <c r="P39" s="7" t="s">
        <v>2089</v>
      </c>
      <c r="Q39" s="4" t="s">
        <v>664</v>
      </c>
      <c r="R39" s="4" t="s">
        <v>2790</v>
      </c>
      <c r="S39" s="4" t="s">
        <v>2793</v>
      </c>
      <c r="T39" s="4" t="s">
        <v>1613</v>
      </c>
      <c r="U39" s="4"/>
      <c r="V39" s="4" t="s">
        <v>2792</v>
      </c>
      <c r="W39" s="4" t="s">
        <v>2077</v>
      </c>
      <c r="X39" s="4"/>
      <c r="Y39" s="4"/>
      <c r="Z39" s="4" t="s">
        <v>567</v>
      </c>
      <c r="AA39" s="60"/>
    </row>
    <row r="40" spans="1:27" s="62" customFormat="1" x14ac:dyDescent="0.2">
      <c r="A40" s="4" t="s">
        <v>2135</v>
      </c>
      <c r="B40" s="17">
        <v>40257</v>
      </c>
      <c r="C40" s="4" t="s">
        <v>1433</v>
      </c>
      <c r="D40" s="1" t="s">
        <v>1434</v>
      </c>
      <c r="E40" s="4" t="s">
        <v>2493</v>
      </c>
      <c r="F40" s="6" t="s">
        <v>2333</v>
      </c>
      <c r="G40" s="4">
        <v>2016</v>
      </c>
      <c r="H40" s="12" t="s">
        <v>182</v>
      </c>
      <c r="I40" s="4" t="s">
        <v>1429</v>
      </c>
      <c r="J40" s="4" t="s">
        <v>140</v>
      </c>
      <c r="K40" s="7" t="s">
        <v>2132</v>
      </c>
      <c r="L40" s="4" t="s">
        <v>42</v>
      </c>
      <c r="M40" s="4" t="s">
        <v>1615</v>
      </c>
      <c r="N40" s="4" t="s">
        <v>2795</v>
      </c>
      <c r="O40" s="4" t="s">
        <v>2796</v>
      </c>
      <c r="P40" s="12" t="s">
        <v>2797</v>
      </c>
      <c r="Q40" s="4" t="s">
        <v>579</v>
      </c>
      <c r="R40" s="7" t="s">
        <v>2089</v>
      </c>
      <c r="S40" s="4" t="s">
        <v>2243</v>
      </c>
      <c r="T40" s="4"/>
      <c r="U40" s="4"/>
      <c r="V40" s="4" t="s">
        <v>2798</v>
      </c>
      <c r="W40" s="4" t="s">
        <v>2799</v>
      </c>
      <c r="X40" s="4" t="s">
        <v>2800</v>
      </c>
      <c r="Y40" s="4"/>
      <c r="Z40" s="4" t="s">
        <v>1209</v>
      </c>
      <c r="AA40" s="60"/>
    </row>
    <row r="41" spans="1:27" s="62" customFormat="1" x14ac:dyDescent="0.2">
      <c r="A41" s="4" t="s">
        <v>901</v>
      </c>
      <c r="B41" s="17">
        <v>40261</v>
      </c>
      <c r="C41" s="4" t="s">
        <v>1433</v>
      </c>
      <c r="D41" s="1" t="s">
        <v>1434</v>
      </c>
      <c r="E41" s="4" t="s">
        <v>2803</v>
      </c>
      <c r="F41" s="6" t="s">
        <v>2321</v>
      </c>
      <c r="G41" s="4">
        <v>1891</v>
      </c>
      <c r="H41" s="12" t="s">
        <v>182</v>
      </c>
      <c r="I41" s="4" t="s">
        <v>1429</v>
      </c>
      <c r="J41" s="4" t="s">
        <v>140</v>
      </c>
      <c r="K41" s="4" t="s">
        <v>2132</v>
      </c>
      <c r="L41" s="4" t="s">
        <v>2804</v>
      </c>
      <c r="M41" s="4" t="s">
        <v>1615</v>
      </c>
      <c r="N41" s="93" t="s">
        <v>2805</v>
      </c>
      <c r="O41" s="4" t="s">
        <v>2806</v>
      </c>
      <c r="P41" s="12" t="s">
        <v>2790</v>
      </c>
      <c r="Q41" s="7" t="s">
        <v>579</v>
      </c>
      <c r="R41" s="13" t="s">
        <v>2807</v>
      </c>
      <c r="S41" s="4" t="s">
        <v>1209</v>
      </c>
      <c r="T41" s="4"/>
      <c r="U41" s="4"/>
      <c r="V41" s="4" t="s">
        <v>1613</v>
      </c>
      <c r="W41" s="4" t="s">
        <v>2808</v>
      </c>
      <c r="X41" s="4" t="s">
        <v>2809</v>
      </c>
      <c r="Y41" s="4"/>
      <c r="Z41" s="4" t="s">
        <v>2810</v>
      </c>
      <c r="AA41" s="60"/>
    </row>
    <row r="42" spans="1:27" s="62" customFormat="1" x14ac:dyDescent="0.2">
      <c r="A42" s="4" t="s">
        <v>1584</v>
      </c>
      <c r="B42" s="17">
        <v>40264</v>
      </c>
      <c r="C42" s="4" t="s">
        <v>1433</v>
      </c>
      <c r="D42" s="1" t="s">
        <v>1445</v>
      </c>
      <c r="E42" s="4" t="s">
        <v>1006</v>
      </c>
      <c r="F42" s="6" t="s">
        <v>2333</v>
      </c>
      <c r="G42" s="4">
        <v>841</v>
      </c>
      <c r="H42" s="12" t="s">
        <v>182</v>
      </c>
      <c r="I42" s="4" t="s">
        <v>1429</v>
      </c>
      <c r="J42" s="4" t="s">
        <v>140</v>
      </c>
      <c r="K42" s="93" t="s">
        <v>2811</v>
      </c>
      <c r="L42" s="7" t="s">
        <v>2243</v>
      </c>
      <c r="M42" s="4" t="s">
        <v>1615</v>
      </c>
      <c r="N42" s="91" t="s">
        <v>23</v>
      </c>
      <c r="O42" s="4" t="s">
        <v>2286</v>
      </c>
      <c r="P42" s="12" t="s">
        <v>2055</v>
      </c>
      <c r="Q42" s="12" t="s">
        <v>579</v>
      </c>
      <c r="R42" s="13" t="s">
        <v>24</v>
      </c>
      <c r="S42" s="4" t="s">
        <v>25</v>
      </c>
      <c r="T42" s="4"/>
      <c r="U42" s="4"/>
      <c r="V42" s="4" t="s">
        <v>26</v>
      </c>
      <c r="W42" s="4" t="s">
        <v>1417</v>
      </c>
      <c r="X42" s="4" t="s">
        <v>27</v>
      </c>
      <c r="Y42" s="4"/>
      <c r="Z42" s="4" t="s">
        <v>1209</v>
      </c>
      <c r="AA42" s="60"/>
    </row>
    <row r="43" spans="1:27" s="8" customFormat="1" x14ac:dyDescent="0.2">
      <c r="A43" s="4" t="s">
        <v>1628</v>
      </c>
      <c r="B43" s="17">
        <v>40270</v>
      </c>
      <c r="C43" s="4" t="s">
        <v>1433</v>
      </c>
      <c r="D43" s="1" t="s">
        <v>1445</v>
      </c>
      <c r="E43" s="4" t="s">
        <v>2477</v>
      </c>
      <c r="F43" s="6" t="s">
        <v>2411</v>
      </c>
      <c r="G43" s="4">
        <v>1093</v>
      </c>
      <c r="H43" s="4" t="s">
        <v>182</v>
      </c>
      <c r="I43" s="4" t="s">
        <v>1429</v>
      </c>
      <c r="J43" s="7" t="s">
        <v>140</v>
      </c>
      <c r="K43" s="4" t="s">
        <v>567</v>
      </c>
      <c r="L43" s="7" t="s">
        <v>28</v>
      </c>
      <c r="M43" s="4" t="s">
        <v>1615</v>
      </c>
      <c r="N43" s="4" t="s">
        <v>34</v>
      </c>
      <c r="O43" s="4" t="s">
        <v>2794</v>
      </c>
      <c r="P43" s="4" t="s">
        <v>2028</v>
      </c>
      <c r="Q43" s="7" t="s">
        <v>29</v>
      </c>
      <c r="R43" s="4" t="s">
        <v>30</v>
      </c>
      <c r="S43" s="4" t="s">
        <v>31</v>
      </c>
      <c r="T43" s="4"/>
      <c r="U43" s="4"/>
      <c r="V43" s="4" t="s">
        <v>32</v>
      </c>
      <c r="W43" s="4" t="s">
        <v>33</v>
      </c>
      <c r="X43" s="4" t="s">
        <v>2077</v>
      </c>
      <c r="Y43" s="4"/>
      <c r="Z43" s="4" t="s">
        <v>559</v>
      </c>
      <c r="AA43" s="4"/>
    </row>
    <row r="44" spans="1:27" s="8" customFormat="1" x14ac:dyDescent="0.2">
      <c r="A44" s="4" t="s">
        <v>1897</v>
      </c>
      <c r="B44" s="17">
        <v>40273</v>
      </c>
      <c r="C44" s="4" t="s">
        <v>1433</v>
      </c>
      <c r="D44" s="1" t="s">
        <v>1445</v>
      </c>
      <c r="E44" s="4" t="s">
        <v>2282</v>
      </c>
      <c r="F44" s="6" t="s">
        <v>2321</v>
      </c>
      <c r="G44" s="4">
        <v>707</v>
      </c>
      <c r="H44" s="4" t="s">
        <v>182</v>
      </c>
      <c r="I44" s="4" t="s">
        <v>1429</v>
      </c>
      <c r="J44" s="12" t="s">
        <v>140</v>
      </c>
      <c r="K44" s="4" t="s">
        <v>567</v>
      </c>
      <c r="L44" s="12" t="s">
        <v>35</v>
      </c>
      <c r="M44" s="4" t="s">
        <v>36</v>
      </c>
      <c r="N44" s="4" t="s">
        <v>2802</v>
      </c>
      <c r="O44" s="4" t="s">
        <v>37</v>
      </c>
      <c r="P44" s="4" t="s">
        <v>2028</v>
      </c>
      <c r="Q44" s="12" t="s">
        <v>579</v>
      </c>
      <c r="R44" s="4" t="s">
        <v>38</v>
      </c>
      <c r="S44" s="4" t="s">
        <v>1417</v>
      </c>
      <c r="T44" s="4"/>
      <c r="U44" s="4" t="s">
        <v>2085</v>
      </c>
      <c r="V44" s="4" t="s">
        <v>39</v>
      </c>
      <c r="W44" s="4" t="s">
        <v>40</v>
      </c>
      <c r="X44" s="4" t="s">
        <v>41</v>
      </c>
      <c r="Y44" s="4"/>
      <c r="Z44" s="4"/>
      <c r="AA44" s="4"/>
    </row>
    <row r="45" spans="1:27" s="8" customFormat="1" x14ac:dyDescent="0.2">
      <c r="A45" s="4" t="s">
        <v>1538</v>
      </c>
      <c r="B45" s="17">
        <v>40275</v>
      </c>
      <c r="C45" s="4" t="s">
        <v>1433</v>
      </c>
      <c r="D45" s="1" t="s">
        <v>1434</v>
      </c>
      <c r="E45" s="4" t="s">
        <v>800</v>
      </c>
      <c r="F45" s="6" t="s">
        <v>2321</v>
      </c>
      <c r="G45" s="4">
        <v>1585</v>
      </c>
      <c r="H45" s="93" t="s">
        <v>182</v>
      </c>
      <c r="I45" s="4" t="s">
        <v>1429</v>
      </c>
      <c r="J45" s="4" t="s">
        <v>140</v>
      </c>
      <c r="K45" s="4" t="s">
        <v>567</v>
      </c>
      <c r="L45" s="7" t="s">
        <v>2258</v>
      </c>
      <c r="M45" s="4" t="s">
        <v>1904</v>
      </c>
      <c r="N45" s="4" t="s">
        <v>2802</v>
      </c>
      <c r="O45" s="4" t="s">
        <v>2286</v>
      </c>
      <c r="P45" s="4" t="s">
        <v>1905</v>
      </c>
      <c r="Q45" s="4" t="s">
        <v>579</v>
      </c>
      <c r="R45" s="4" t="s">
        <v>569</v>
      </c>
      <c r="S45" s="4" t="s">
        <v>2085</v>
      </c>
      <c r="T45" s="4"/>
      <c r="U45" s="4"/>
      <c r="V45" s="4" t="s">
        <v>1906</v>
      </c>
      <c r="W45" s="4" t="s">
        <v>2794</v>
      </c>
      <c r="X45" s="4" t="s">
        <v>1907</v>
      </c>
      <c r="Y45" s="4"/>
      <c r="Z45" s="4" t="s">
        <v>1908</v>
      </c>
      <c r="AA45" s="4"/>
    </row>
    <row r="46" spans="1:27" s="8" customFormat="1" x14ac:dyDescent="0.2">
      <c r="A46" s="4" t="s">
        <v>2133</v>
      </c>
      <c r="B46" s="17">
        <v>40278</v>
      </c>
      <c r="C46" s="4" t="s">
        <v>1433</v>
      </c>
      <c r="D46" s="1" t="s">
        <v>1445</v>
      </c>
      <c r="E46" s="4" t="s">
        <v>330</v>
      </c>
      <c r="F46" s="6" t="s">
        <v>2333</v>
      </c>
      <c r="G46" s="4">
        <v>675</v>
      </c>
      <c r="H46" s="4" t="s">
        <v>1613</v>
      </c>
      <c r="I46" s="7" t="s">
        <v>1429</v>
      </c>
      <c r="J46" s="4" t="s">
        <v>140</v>
      </c>
      <c r="K46" s="4" t="s">
        <v>1909</v>
      </c>
      <c r="L46" s="4" t="s">
        <v>2258</v>
      </c>
      <c r="M46" s="4" t="s">
        <v>1209</v>
      </c>
      <c r="N46" s="4" t="s">
        <v>1439</v>
      </c>
      <c r="O46" s="4" t="s">
        <v>2286</v>
      </c>
      <c r="P46" s="4" t="s">
        <v>1910</v>
      </c>
      <c r="Q46" s="4" t="s">
        <v>579</v>
      </c>
      <c r="R46" s="4" t="s">
        <v>1911</v>
      </c>
      <c r="S46" s="4" t="s">
        <v>2028</v>
      </c>
      <c r="T46" s="4"/>
      <c r="U46" s="4"/>
      <c r="V46" s="4" t="s">
        <v>1912</v>
      </c>
      <c r="W46" s="4" t="s">
        <v>2085</v>
      </c>
      <c r="X46" s="4" t="s">
        <v>1913</v>
      </c>
      <c r="Y46" s="4"/>
      <c r="Z46" s="4" t="s">
        <v>1914</v>
      </c>
      <c r="AA46" s="4"/>
    </row>
    <row r="47" spans="1:27" s="8" customFormat="1" x14ac:dyDescent="0.2">
      <c r="A47" s="4" t="s">
        <v>1463</v>
      </c>
      <c r="B47" s="17">
        <v>40285</v>
      </c>
      <c r="C47" s="4" t="s">
        <v>1433</v>
      </c>
      <c r="D47" s="1" t="s">
        <v>1445</v>
      </c>
      <c r="E47" s="4" t="s">
        <v>1916</v>
      </c>
      <c r="F47" s="6" t="s">
        <v>2411</v>
      </c>
      <c r="G47" s="4">
        <v>2533</v>
      </c>
      <c r="H47" s="4" t="s">
        <v>1613</v>
      </c>
      <c r="I47" s="4" t="s">
        <v>1209</v>
      </c>
      <c r="J47" s="4" t="s">
        <v>140</v>
      </c>
      <c r="K47" s="4" t="s">
        <v>2794</v>
      </c>
      <c r="L47" s="4" t="s">
        <v>2258</v>
      </c>
      <c r="M47" s="4" t="s">
        <v>1917</v>
      </c>
      <c r="N47" s="4" t="s">
        <v>1918</v>
      </c>
      <c r="O47" s="4" t="s">
        <v>2286</v>
      </c>
      <c r="P47" s="4" t="s">
        <v>2028</v>
      </c>
      <c r="Q47" s="4" t="s">
        <v>2054</v>
      </c>
      <c r="R47" s="4" t="s">
        <v>1919</v>
      </c>
      <c r="S47" s="4" t="s">
        <v>1920</v>
      </c>
      <c r="T47" s="4"/>
      <c r="U47" s="4"/>
      <c r="V47" s="4" t="s">
        <v>2801</v>
      </c>
      <c r="W47" s="4" t="s">
        <v>1921</v>
      </c>
      <c r="X47" s="4" t="s">
        <v>1922</v>
      </c>
      <c r="Y47" s="4"/>
      <c r="Z47" s="4" t="s">
        <v>567</v>
      </c>
      <c r="AA47" s="4"/>
    </row>
    <row r="48" spans="1:27" s="8" customFormat="1" x14ac:dyDescent="0.2">
      <c r="A48" s="4" t="s">
        <v>1897</v>
      </c>
      <c r="B48" s="17">
        <v>40289</v>
      </c>
      <c r="C48" s="4" t="s">
        <v>1433</v>
      </c>
      <c r="D48" s="1" t="s">
        <v>1434</v>
      </c>
      <c r="E48" s="4" t="s">
        <v>500</v>
      </c>
      <c r="F48" s="6" t="s">
        <v>2433</v>
      </c>
      <c r="G48" s="4">
        <v>1624</v>
      </c>
      <c r="H48" s="4" t="s">
        <v>1613</v>
      </c>
      <c r="I48" s="4" t="s">
        <v>1209</v>
      </c>
      <c r="J48" s="4" t="s">
        <v>1923</v>
      </c>
      <c r="K48" s="4" t="s">
        <v>2132</v>
      </c>
      <c r="L48" s="4" t="s">
        <v>2243</v>
      </c>
      <c r="M48" s="4" t="s">
        <v>1924</v>
      </c>
      <c r="N48" s="4" t="s">
        <v>1925</v>
      </c>
      <c r="O48" s="7" t="s">
        <v>2286</v>
      </c>
      <c r="P48" s="4" t="s">
        <v>1926</v>
      </c>
      <c r="Q48" s="4" t="s">
        <v>579</v>
      </c>
      <c r="R48" s="4" t="s">
        <v>1927</v>
      </c>
      <c r="S48" s="4" t="s">
        <v>1928</v>
      </c>
      <c r="T48" s="4"/>
      <c r="U48" s="4"/>
      <c r="V48" s="4" t="s">
        <v>1429</v>
      </c>
      <c r="W48" s="4" t="s">
        <v>1929</v>
      </c>
      <c r="X48" s="4" t="s">
        <v>2114</v>
      </c>
      <c r="Y48" s="4"/>
      <c r="Z48" s="4" t="s">
        <v>2077</v>
      </c>
      <c r="AA48" s="4"/>
    </row>
    <row r="49" spans="1:27" x14ac:dyDescent="0.2">
      <c r="A49" s="4" t="s">
        <v>1432</v>
      </c>
      <c r="B49" s="17">
        <v>40292</v>
      </c>
      <c r="C49" s="4" t="s">
        <v>1433</v>
      </c>
      <c r="D49" s="1" t="s">
        <v>1434</v>
      </c>
      <c r="E49" s="4" t="s">
        <v>2344</v>
      </c>
      <c r="F49" s="6" t="s">
        <v>2283</v>
      </c>
      <c r="G49" s="4">
        <v>2871</v>
      </c>
      <c r="H49" s="4" t="s">
        <v>182</v>
      </c>
      <c r="I49" s="4" t="s">
        <v>1209</v>
      </c>
      <c r="J49" s="4" t="s">
        <v>140</v>
      </c>
      <c r="K49" s="4" t="s">
        <v>2132</v>
      </c>
      <c r="L49" s="4" t="s">
        <v>829</v>
      </c>
      <c r="M49" s="4" t="s">
        <v>2243</v>
      </c>
      <c r="N49" s="4" t="s">
        <v>1439</v>
      </c>
      <c r="O49" s="7" t="s">
        <v>2286</v>
      </c>
      <c r="P49" s="4" t="s">
        <v>830</v>
      </c>
      <c r="Q49" s="4" t="s">
        <v>831</v>
      </c>
      <c r="R49" s="4" t="s">
        <v>832</v>
      </c>
      <c r="S49" s="4" t="s">
        <v>833</v>
      </c>
      <c r="U49" s="4"/>
      <c r="V49" s="4" t="s">
        <v>1417</v>
      </c>
      <c r="W49" s="4" t="s">
        <v>834</v>
      </c>
      <c r="X49" s="4" t="s">
        <v>835</v>
      </c>
      <c r="Z49" s="4" t="s">
        <v>1429</v>
      </c>
    </row>
    <row r="50" spans="1:27" s="8" customFormat="1" x14ac:dyDescent="0.2">
      <c r="A50" s="4"/>
      <c r="B50" s="4"/>
      <c r="C50" s="4"/>
      <c r="D50" s="1"/>
      <c r="E50" s="4"/>
      <c r="F50" s="6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s="8" customFormat="1" x14ac:dyDescent="0.2">
      <c r="A51" s="4"/>
      <c r="B51" s="4"/>
      <c r="C51" s="4"/>
      <c r="D51" s="1"/>
      <c r="E51" s="4"/>
      <c r="F51" s="6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x14ac:dyDescent="0.2">
      <c r="E52" s="4"/>
      <c r="G52" s="4"/>
      <c r="U52" s="4"/>
    </row>
    <row r="53" spans="1:27" x14ac:dyDescent="0.2">
      <c r="E53" s="4"/>
      <c r="G53" s="4"/>
      <c r="U53" s="4"/>
    </row>
    <row r="54" spans="1:27" s="8" customFormat="1" x14ac:dyDescent="0.2">
      <c r="A54" s="4"/>
      <c r="B54" s="4"/>
      <c r="C54" s="4"/>
      <c r="D54" s="1"/>
      <c r="E54" s="4"/>
      <c r="F54" s="6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s="8" customFormat="1" x14ac:dyDescent="0.2">
      <c r="A55" s="4"/>
      <c r="B55" s="4"/>
      <c r="C55" s="4"/>
      <c r="D55" s="1"/>
      <c r="E55" s="4"/>
      <c r="F55" s="6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x14ac:dyDescent="0.2">
      <c r="A56" s="19"/>
      <c r="B56" s="50"/>
      <c r="C56" s="19"/>
      <c r="E56" s="19"/>
      <c r="F56" s="35"/>
      <c r="U56" s="4"/>
    </row>
    <row r="57" spans="1:27" x14ac:dyDescent="0.2">
      <c r="A57" s="19"/>
      <c r="B57" s="50"/>
      <c r="C57" s="19"/>
      <c r="E57" s="19"/>
      <c r="F57" s="35"/>
      <c r="U57" s="4"/>
    </row>
    <row r="58" spans="1:27" x14ac:dyDescent="0.2">
      <c r="A58" s="19"/>
      <c r="B58" s="50"/>
      <c r="C58" s="19"/>
      <c r="E58" s="19"/>
      <c r="F58" s="35"/>
      <c r="U58" s="4"/>
    </row>
    <row r="59" spans="1:27" x14ac:dyDescent="0.2">
      <c r="A59" s="19"/>
      <c r="B59" s="50"/>
      <c r="C59" s="19"/>
      <c r="E59" s="19"/>
      <c r="F59" s="35"/>
      <c r="U59" s="4"/>
    </row>
    <row r="60" spans="1:27" x14ac:dyDescent="0.2">
      <c r="A60" s="19"/>
      <c r="B60" s="50"/>
      <c r="C60" s="19"/>
      <c r="E60" s="19"/>
      <c r="F60" s="35"/>
      <c r="U60" s="4"/>
    </row>
    <row r="61" spans="1:27" s="8" customFormat="1" x14ac:dyDescent="0.2">
      <c r="A61" s="19"/>
      <c r="B61" s="50"/>
      <c r="C61" s="19"/>
      <c r="D61" s="1"/>
      <c r="E61" s="19"/>
      <c r="F61" s="35"/>
      <c r="G61" s="18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AA61" s="4"/>
    </row>
    <row r="62" spans="1:27" x14ac:dyDescent="0.2">
      <c r="A62" s="19"/>
      <c r="B62" s="50"/>
      <c r="C62" s="19"/>
      <c r="E62" s="19"/>
      <c r="F62" s="35"/>
      <c r="U62" s="4"/>
    </row>
    <row r="63" spans="1:27" x14ac:dyDescent="0.2">
      <c r="A63" s="19"/>
      <c r="B63" s="50"/>
      <c r="C63" s="19"/>
      <c r="E63" s="19"/>
      <c r="F63" s="35"/>
      <c r="U63" s="4"/>
    </row>
    <row r="64" spans="1:27" x14ac:dyDescent="0.2">
      <c r="A64" s="19"/>
      <c r="B64" s="50"/>
      <c r="C64" s="19"/>
      <c r="E64" s="19"/>
      <c r="F64" s="35"/>
      <c r="U64" s="4"/>
    </row>
    <row r="65" spans="1:27" s="8" customFormat="1" x14ac:dyDescent="0.2">
      <c r="A65" s="19"/>
      <c r="B65" s="50"/>
      <c r="C65" s="19"/>
      <c r="D65" s="1"/>
      <c r="E65" s="19"/>
      <c r="F65" s="35"/>
      <c r="G65" s="18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AA65" s="4"/>
    </row>
    <row r="66" spans="1:27" x14ac:dyDescent="0.2">
      <c r="A66" s="19"/>
      <c r="B66" s="50"/>
      <c r="C66" s="19"/>
      <c r="E66" s="19"/>
      <c r="F66" s="35"/>
      <c r="U66" s="4"/>
    </row>
    <row r="67" spans="1:27" s="8" customFormat="1" x14ac:dyDescent="0.2">
      <c r="A67" s="19"/>
      <c r="B67" s="50"/>
      <c r="C67" s="19"/>
      <c r="D67" s="1"/>
      <c r="E67" s="19"/>
      <c r="F67" s="35"/>
      <c r="G67" s="18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AA67" s="4"/>
    </row>
    <row r="68" spans="1:27" s="8" customFormat="1" x14ac:dyDescent="0.2">
      <c r="A68" s="19"/>
      <c r="B68" s="50"/>
      <c r="C68" s="19"/>
      <c r="D68" s="1"/>
      <c r="E68" s="19"/>
      <c r="F68" s="35"/>
      <c r="G68" s="18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AA68" s="4"/>
    </row>
    <row r="69" spans="1:27" x14ac:dyDescent="0.2">
      <c r="A69" s="19"/>
      <c r="B69" s="50"/>
      <c r="C69" s="19"/>
      <c r="E69" s="19"/>
      <c r="F69" s="35"/>
      <c r="U69" s="4"/>
    </row>
    <row r="70" spans="1:27" x14ac:dyDescent="0.2">
      <c r="E70" s="4"/>
      <c r="O70" s="12"/>
    </row>
    <row r="71" spans="1:27" x14ac:dyDescent="0.2">
      <c r="A71" s="4" t="s">
        <v>138</v>
      </c>
    </row>
    <row r="72" spans="1:27" x14ac:dyDescent="0.2">
      <c r="A72" s="133" t="s">
        <v>139</v>
      </c>
      <c r="B72" s="133"/>
      <c r="C72" s="19"/>
    </row>
    <row r="73" spans="1:27" x14ac:dyDescent="0.2">
      <c r="A73" s="134" t="s">
        <v>159</v>
      </c>
      <c r="B73" s="134"/>
      <c r="C73" s="11"/>
      <c r="D73" s="66"/>
    </row>
    <row r="74" spans="1:27" x14ac:dyDescent="0.2">
      <c r="A74" s="4" t="s">
        <v>160</v>
      </c>
    </row>
  </sheetData>
  <mergeCells count="2">
    <mergeCell ref="A72:B72"/>
    <mergeCell ref="A73:B73"/>
  </mergeCells>
  <phoneticPr fontId="0" type="noConversion"/>
  <conditionalFormatting sqref="C2:C21 C23:C28 C32:C69 A2:B69 D2:AA69">
    <cfRule type="expression" dxfId="60" priority="1" stopIfTrue="1">
      <formula>$D2="H"</formula>
    </cfRule>
  </conditionalFormatting>
  <conditionalFormatting sqref="C22">
    <cfRule type="expression" dxfId="59" priority="3" stopIfTrue="1">
      <formula>$E22="H"</formula>
    </cfRule>
  </conditionalFormatting>
  <conditionalFormatting sqref="C29">
    <cfRule type="expression" dxfId="58" priority="11" stopIfTrue="1">
      <formula>#REF!="H"</formula>
    </cfRule>
  </conditionalFormatting>
  <conditionalFormatting sqref="C30:C31">
    <cfRule type="expression" dxfId="57" priority="15" stopIfTrue="1">
      <formula>$D30="H"</formula>
    </cfRule>
  </conditionalFormatting>
  <printOptions gridLines="1"/>
  <pageMargins left="0.15748031496062992" right="0.15748031496062992" top="0.39370078740157483" bottom="0.39370078740157483" header="0" footer="0"/>
  <pageSetup paperSize="9" orientation="landscape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10</vt:i4>
      </vt:variant>
    </vt:vector>
  </HeadingPairs>
  <TitlesOfParts>
    <vt:vector size="31" baseType="lpstr">
      <vt:lpstr>05-06 Teamsheets</vt:lpstr>
      <vt:lpstr>05-06 data</vt:lpstr>
      <vt:lpstr>06-07 Teamsheets</vt:lpstr>
      <vt:lpstr>06-07 data</vt:lpstr>
      <vt:lpstr>07-08 Teamsheets</vt:lpstr>
      <vt:lpstr>07-08 data</vt:lpstr>
      <vt:lpstr>08-09 Teamsheets</vt:lpstr>
      <vt:lpstr>08-09 data</vt:lpstr>
      <vt:lpstr>09-10 Teamsheets</vt:lpstr>
      <vt:lpstr>09-10 data</vt:lpstr>
      <vt:lpstr>10-11 Teamsheets</vt:lpstr>
      <vt:lpstr>10-11 data</vt:lpstr>
      <vt:lpstr>11-12 Teamsheets</vt:lpstr>
      <vt:lpstr>11-12 data</vt:lpstr>
      <vt:lpstr>12-13 Teamsheets</vt:lpstr>
      <vt:lpstr>12-13 data</vt:lpstr>
      <vt:lpstr>13-14 Teamsheets</vt:lpstr>
      <vt:lpstr>13-14 data</vt:lpstr>
      <vt:lpstr>14-15 Teamsheets</vt:lpstr>
      <vt:lpstr>14-15 data</vt:lpstr>
      <vt:lpstr>All data</vt:lpstr>
      <vt:lpstr>'05-06 Teamsheets'!Print_Titles</vt:lpstr>
      <vt:lpstr>'06-07 Teamsheets'!Print_Titles</vt:lpstr>
      <vt:lpstr>'07-08 Teamsheets'!Print_Titles</vt:lpstr>
      <vt:lpstr>'08-09 Teamsheets'!Print_Titles</vt:lpstr>
      <vt:lpstr>'09-10 Teamsheets'!Print_Titles</vt:lpstr>
      <vt:lpstr>'10-11 Teamsheets'!Print_Titles</vt:lpstr>
      <vt:lpstr>'11-12 Teamsheets'!Print_Titles</vt:lpstr>
      <vt:lpstr>'12-13 Teamsheets'!Print_Titles</vt:lpstr>
      <vt:lpstr>'13-14 Teamsheets'!Print_Titles</vt:lpstr>
      <vt:lpstr>'14-15 Teamsheets'!Print_Titles</vt:lpstr>
    </vt:vector>
  </TitlesOfParts>
  <Company>SolNet Solutions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Macey</dc:creator>
  <cp:lastModifiedBy>John</cp:lastModifiedBy>
  <dcterms:created xsi:type="dcterms:W3CDTF">2009-08-26T21:14:49Z</dcterms:created>
  <dcterms:modified xsi:type="dcterms:W3CDTF">2014-12-15T17:50:03Z</dcterms:modified>
</cp:coreProperties>
</file>